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/>
  <bookViews>
    <workbookView xWindow="7665" yWindow="4335" windowWidth="7650" windowHeight="4350"/>
  </bookViews>
  <sheets>
    <sheet name="REGISTER" sheetId="2" r:id="rId1"/>
    <sheet name="KORT 1" sheetId="7" r:id="rId2"/>
    <sheet name="KORT 2" sheetId="15" r:id="rId3"/>
    <sheet name="KORT 3" sheetId="16" r:id="rId4"/>
  </sheets>
  <definedNames>
    <definedName name="L">REGISTER!$DA$28:$DA$29</definedName>
    <definedName name="_xlnm.Print_Area" localSheetId="1">'KORT 1'!$A$4:$EK$179</definedName>
    <definedName name="_xlnm.Print_Area" localSheetId="2">'KORT 2'!$A$4:$EK$179</definedName>
    <definedName name="_xlnm.Print_Area" localSheetId="3">'KORT 3'!$A$4:$EK$179</definedName>
    <definedName name="_xlnm.Print_Area" localSheetId="0">REGISTER!$1:$386</definedName>
    <definedName name="_xlnm.Print_Titles" localSheetId="0">REGISTER!$A:$C,REGISTER!$3:$6</definedName>
    <definedName name="RE">REGISTER!$A$7:$W$536</definedName>
  </definedNames>
  <calcPr calcId="125725"/>
</workbook>
</file>

<file path=xl/calcChain.xml><?xml version="1.0" encoding="utf-8"?>
<calcChain xmlns="http://schemas.openxmlformats.org/spreadsheetml/2006/main">
  <c r="DU160" i="16"/>
  <c r="DU132"/>
  <c r="EF127"/>
  <c r="EE127"/>
  <c r="ED127"/>
  <c r="EC127"/>
  <c r="EB127"/>
  <c r="EA127"/>
  <c r="DZ127"/>
  <c r="DY127"/>
  <c r="DX127"/>
  <c r="DW127"/>
  <c r="DV127"/>
  <c r="DU127"/>
  <c r="DT127"/>
  <c r="DS127"/>
  <c r="DR127"/>
  <c r="DQ127"/>
  <c r="DP127"/>
  <c r="DO127"/>
  <c r="DN127"/>
  <c r="DM127"/>
  <c r="DL127"/>
  <c r="DK127"/>
  <c r="DJ127"/>
  <c r="DI127"/>
  <c r="DH127"/>
  <c r="DG127"/>
  <c r="DF127"/>
  <c r="DE127"/>
  <c r="DD127"/>
  <c r="DC127"/>
  <c r="DB127"/>
  <c r="DA127"/>
  <c r="CZ127"/>
  <c r="CY127"/>
  <c r="CX127"/>
  <c r="CW127"/>
  <c r="CV127"/>
  <c r="CU127"/>
  <c r="CT127"/>
  <c r="CS127"/>
  <c r="EF126"/>
  <c r="EE126"/>
  <c r="ED126"/>
  <c r="EC126"/>
  <c r="EB126"/>
  <c r="EA126"/>
  <c r="DZ126"/>
  <c r="DY126"/>
  <c r="DX126"/>
  <c r="DW126"/>
  <c r="DV126"/>
  <c r="DU126"/>
  <c r="DT126"/>
  <c r="DS126"/>
  <c r="DR126"/>
  <c r="DQ126"/>
  <c r="DP126"/>
  <c r="DO126"/>
  <c r="DN126"/>
  <c r="DM126"/>
  <c r="DL126"/>
  <c r="DK126"/>
  <c r="DJ126"/>
  <c r="DI126"/>
  <c r="DH126"/>
  <c r="DG126"/>
  <c r="DF126"/>
  <c r="DE126"/>
  <c r="DD126"/>
  <c r="DC126"/>
  <c r="DB126"/>
  <c r="DA126"/>
  <c r="CZ126"/>
  <c r="CY126"/>
  <c r="CX126"/>
  <c r="CW126"/>
  <c r="CV126"/>
  <c r="CU126"/>
  <c r="CT126"/>
  <c r="CS126"/>
  <c r="FG121"/>
  <c r="EK121"/>
  <c r="EG121"/>
  <c r="N121"/>
  <c r="M121"/>
  <c r="GU121" s="1"/>
  <c r="L121"/>
  <c r="J121"/>
  <c r="I121"/>
  <c r="H121"/>
  <c r="EJ121" s="1"/>
  <c r="D121"/>
  <c r="EK120"/>
  <c r="EG120"/>
  <c r="N120"/>
  <c r="M120"/>
  <c r="HG120" s="1"/>
  <c r="L120"/>
  <c r="EZ120" s="1"/>
  <c r="J120"/>
  <c r="I120"/>
  <c r="H120"/>
  <c r="EJ120"/>
  <c r="D120"/>
  <c r="EK119"/>
  <c r="EG119"/>
  <c r="N119"/>
  <c r="M119"/>
  <c r="HH119" s="1"/>
  <c r="L119"/>
  <c r="FO119" s="1"/>
  <c r="J119"/>
  <c r="I119"/>
  <c r="H119"/>
  <c r="EJ119" s="1"/>
  <c r="D119"/>
  <c r="EK118"/>
  <c r="EG118"/>
  <c r="N118"/>
  <c r="M118"/>
  <c r="L118"/>
  <c r="FH118" s="1"/>
  <c r="J118"/>
  <c r="I118"/>
  <c r="H118"/>
  <c r="EJ118" s="1"/>
  <c r="D118"/>
  <c r="EK117"/>
  <c r="EG117"/>
  <c r="N117"/>
  <c r="M117"/>
  <c r="GP117" s="1"/>
  <c r="L117"/>
  <c r="EX117" s="1"/>
  <c r="J117"/>
  <c r="I117"/>
  <c r="H117"/>
  <c r="EJ117" s="1"/>
  <c r="D117"/>
  <c r="EK116"/>
  <c r="N116"/>
  <c r="M116"/>
  <c r="GD116"/>
  <c r="K116"/>
  <c r="EX116"/>
  <c r="J116"/>
  <c r="I116"/>
  <c r="H116"/>
  <c r="EJ116"/>
  <c r="C116"/>
  <c r="EK115"/>
  <c r="N115"/>
  <c r="M115"/>
  <c r="GI115"/>
  <c r="K115"/>
  <c r="EU115" s="1"/>
  <c r="EV115"/>
  <c r="J115"/>
  <c r="I115"/>
  <c r="H115"/>
  <c r="EJ115"/>
  <c r="C115"/>
  <c r="EK114"/>
  <c r="N114"/>
  <c r="M114"/>
  <c r="GC114" s="1"/>
  <c r="K114"/>
  <c r="J114"/>
  <c r="I114"/>
  <c r="H114"/>
  <c r="EJ114" s="1"/>
  <c r="C114"/>
  <c r="EK113"/>
  <c r="N113"/>
  <c r="M113"/>
  <c r="K113"/>
  <c r="EV113" s="1"/>
  <c r="J113"/>
  <c r="I113"/>
  <c r="H113"/>
  <c r="EJ113" s="1"/>
  <c r="C113"/>
  <c r="FR112"/>
  <c r="EK112"/>
  <c r="N112"/>
  <c r="M112"/>
  <c r="GD112" s="1"/>
  <c r="GN112"/>
  <c r="K112"/>
  <c r="J112"/>
  <c r="I112"/>
  <c r="H112"/>
  <c r="EJ112" s="1"/>
  <c r="C112"/>
  <c r="EK111"/>
  <c r="N111"/>
  <c r="M111"/>
  <c r="FX111" s="1"/>
  <c r="K111"/>
  <c r="J111"/>
  <c r="I111"/>
  <c r="H111"/>
  <c r="EJ111" s="1"/>
  <c r="C111"/>
  <c r="EK110"/>
  <c r="N110"/>
  <c r="M110"/>
  <c r="GG110" s="1"/>
  <c r="K110"/>
  <c r="J110"/>
  <c r="I110"/>
  <c r="H110"/>
  <c r="EJ110" s="1"/>
  <c r="C110"/>
  <c r="EK109"/>
  <c r="N109"/>
  <c r="M109"/>
  <c r="K109"/>
  <c r="EO109" s="1"/>
  <c r="J109"/>
  <c r="I109"/>
  <c r="H109"/>
  <c r="EJ109" s="1"/>
  <c r="C109"/>
  <c r="EK108"/>
  <c r="N108"/>
  <c r="M108"/>
  <c r="K108"/>
  <c r="EY108"/>
  <c r="J108"/>
  <c r="I108"/>
  <c r="H108"/>
  <c r="EJ108"/>
  <c r="C108"/>
  <c r="EK107"/>
  <c r="N107"/>
  <c r="M107"/>
  <c r="K107"/>
  <c r="J107"/>
  <c r="I107"/>
  <c r="H107"/>
  <c r="EJ107" s="1"/>
  <c r="C107"/>
  <c r="EK106"/>
  <c r="N106"/>
  <c r="M106"/>
  <c r="GO106" s="1"/>
  <c r="K106"/>
  <c r="ES106" s="1"/>
  <c r="J106"/>
  <c r="I106"/>
  <c r="H106"/>
  <c r="EJ106" s="1"/>
  <c r="C106"/>
  <c r="GD105"/>
  <c r="EK105"/>
  <c r="N105"/>
  <c r="M105"/>
  <c r="GP105" s="1"/>
  <c r="GH105"/>
  <c r="K105"/>
  <c r="EP105"/>
  <c r="J105"/>
  <c r="I105"/>
  <c r="H105"/>
  <c r="EJ105"/>
  <c r="C105"/>
  <c r="EK104"/>
  <c r="N104"/>
  <c r="M104"/>
  <c r="FS104" s="1"/>
  <c r="K104"/>
  <c r="EX104" s="1"/>
  <c r="J104"/>
  <c r="I104"/>
  <c r="H104"/>
  <c r="EJ104" s="1"/>
  <c r="C104"/>
  <c r="EK103"/>
  <c r="N103"/>
  <c r="M103"/>
  <c r="K103"/>
  <c r="EY103" s="1"/>
  <c r="J103"/>
  <c r="I103"/>
  <c r="H103"/>
  <c r="EJ103" s="1"/>
  <c r="C103"/>
  <c r="EK102"/>
  <c r="N102"/>
  <c r="M102"/>
  <c r="K102"/>
  <c r="J102"/>
  <c r="I102"/>
  <c r="H102"/>
  <c r="EJ102"/>
  <c r="C102"/>
  <c r="EK101"/>
  <c r="N101"/>
  <c r="M101"/>
  <c r="FY101" s="1"/>
  <c r="K101"/>
  <c r="EV101" s="1"/>
  <c r="J101"/>
  <c r="I101"/>
  <c r="H101"/>
  <c r="EJ101" s="1"/>
  <c r="C101"/>
  <c r="EK100"/>
  <c r="N100"/>
  <c r="M100"/>
  <c r="K100"/>
  <c r="EO100" s="1"/>
  <c r="J100"/>
  <c r="I100"/>
  <c r="H100"/>
  <c r="EJ100" s="1"/>
  <c r="C100"/>
  <c r="EK99"/>
  <c r="N99"/>
  <c r="M99"/>
  <c r="K99"/>
  <c r="EX99"/>
  <c r="J99"/>
  <c r="I99"/>
  <c r="H99"/>
  <c r="EJ99"/>
  <c r="C99"/>
  <c r="FS98"/>
  <c r="EK98"/>
  <c r="N98"/>
  <c r="M98"/>
  <c r="K98"/>
  <c r="EU98" s="1"/>
  <c r="J98"/>
  <c r="I98"/>
  <c r="H98"/>
  <c r="EJ98" s="1"/>
  <c r="C98"/>
  <c r="EK97"/>
  <c r="N97"/>
  <c r="M97"/>
  <c r="K97"/>
  <c r="EO97" s="1"/>
  <c r="J97"/>
  <c r="I97"/>
  <c r="H97"/>
  <c r="EJ97" s="1"/>
  <c r="C97"/>
  <c r="EK96"/>
  <c r="N96"/>
  <c r="M96"/>
  <c r="FU96"/>
  <c r="K96"/>
  <c r="J96"/>
  <c r="I96"/>
  <c r="H96"/>
  <c r="EJ96" s="1"/>
  <c r="C96"/>
  <c r="EK95"/>
  <c r="N95"/>
  <c r="M95"/>
  <c r="GN95" s="1"/>
  <c r="K95"/>
  <c r="J95"/>
  <c r="I95"/>
  <c r="H95"/>
  <c r="EJ95" s="1"/>
  <c r="C95"/>
  <c r="EK94"/>
  <c r="N94"/>
  <c r="M94"/>
  <c r="GG94" s="1"/>
  <c r="K94"/>
  <c r="EU94" s="1"/>
  <c r="J94"/>
  <c r="I94"/>
  <c r="H94"/>
  <c r="EJ94" s="1"/>
  <c r="C94"/>
  <c r="EK93"/>
  <c r="N93"/>
  <c r="M93"/>
  <c r="GK93" s="1"/>
  <c r="K93"/>
  <c r="EX93" s="1"/>
  <c r="J93"/>
  <c r="I93"/>
  <c r="H93"/>
  <c r="EJ93" s="1"/>
  <c r="C93"/>
  <c r="EK92"/>
  <c r="N92"/>
  <c r="M92"/>
  <c r="GD92" s="1"/>
  <c r="K92"/>
  <c r="EX92" s="1"/>
  <c r="J92"/>
  <c r="I92"/>
  <c r="H92"/>
  <c r="EJ92" s="1"/>
  <c r="C92"/>
  <c r="EK91"/>
  <c r="N91"/>
  <c r="M91"/>
  <c r="GF91" s="1"/>
  <c r="K91"/>
  <c r="EU91" s="1"/>
  <c r="J91"/>
  <c r="I91"/>
  <c r="H91"/>
  <c r="EJ91" s="1"/>
  <c r="C91"/>
  <c r="ER90"/>
  <c r="EK90"/>
  <c r="N90"/>
  <c r="M90"/>
  <c r="GB90" s="1"/>
  <c r="GJ90"/>
  <c r="K90"/>
  <c r="ES90" s="1"/>
  <c r="EX90"/>
  <c r="J90"/>
  <c r="I90"/>
  <c r="H90"/>
  <c r="EJ90"/>
  <c r="C90"/>
  <c r="EK89"/>
  <c r="N89"/>
  <c r="M89"/>
  <c r="GN89" s="1"/>
  <c r="K89"/>
  <c r="ES89" s="1"/>
  <c r="J89"/>
  <c r="I89"/>
  <c r="H89"/>
  <c r="EJ89" s="1"/>
  <c r="C89"/>
  <c r="FV88"/>
  <c r="EK88"/>
  <c r="N88"/>
  <c r="M88"/>
  <c r="GL88" s="1"/>
  <c r="GM88"/>
  <c r="K88"/>
  <c r="J88"/>
  <c r="I88"/>
  <c r="H88"/>
  <c r="EJ88" s="1"/>
  <c r="C88"/>
  <c r="EK87"/>
  <c r="N87"/>
  <c r="M87"/>
  <c r="GE87" s="1"/>
  <c r="K87"/>
  <c r="EX87"/>
  <c r="J87"/>
  <c r="I87"/>
  <c r="H87"/>
  <c r="EJ87"/>
  <c r="C87"/>
  <c r="EK86"/>
  <c r="N86"/>
  <c r="M86"/>
  <c r="GJ86" s="1"/>
  <c r="K86"/>
  <c r="ES86" s="1"/>
  <c r="J86"/>
  <c r="I86"/>
  <c r="H86"/>
  <c r="EJ86" s="1"/>
  <c r="C86"/>
  <c r="EK85"/>
  <c r="N85"/>
  <c r="M85"/>
  <c r="GH85" s="1"/>
  <c r="K85"/>
  <c r="ES85"/>
  <c r="J85"/>
  <c r="I85"/>
  <c r="H85"/>
  <c r="EJ85"/>
  <c r="C85"/>
  <c r="GA84"/>
  <c r="EK84"/>
  <c r="N84"/>
  <c r="M84"/>
  <c r="K84"/>
  <c r="EX84" s="1"/>
  <c r="J84"/>
  <c r="I84"/>
  <c r="H84"/>
  <c r="EJ84" s="1"/>
  <c r="C84"/>
  <c r="EK83"/>
  <c r="N83"/>
  <c r="M83"/>
  <c r="GM83" s="1"/>
  <c r="K83"/>
  <c r="EV83" s="1"/>
  <c r="J83"/>
  <c r="I83"/>
  <c r="H83"/>
  <c r="EJ83" s="1"/>
  <c r="C83"/>
  <c r="EK82"/>
  <c r="N82"/>
  <c r="M82"/>
  <c r="GK82" s="1"/>
  <c r="K82"/>
  <c r="J82"/>
  <c r="I82"/>
  <c r="H82"/>
  <c r="EJ82"/>
  <c r="C82"/>
  <c r="FY81"/>
  <c r="EK81"/>
  <c r="N81"/>
  <c r="M81"/>
  <c r="K81"/>
  <c r="J81"/>
  <c r="I81"/>
  <c r="H81"/>
  <c r="EJ81"/>
  <c r="C81"/>
  <c r="GM80"/>
  <c r="FV80"/>
  <c r="EK80"/>
  <c r="N80"/>
  <c r="M80"/>
  <c r="GL80" s="1"/>
  <c r="GO80"/>
  <c r="K80"/>
  <c r="J80"/>
  <c r="I80"/>
  <c r="H80"/>
  <c r="EJ80" s="1"/>
  <c r="C80"/>
  <c r="GF79"/>
  <c r="EK79"/>
  <c r="N79"/>
  <c r="M79"/>
  <c r="FZ79"/>
  <c r="K79"/>
  <c r="J79"/>
  <c r="I79"/>
  <c r="H79"/>
  <c r="EJ79" s="1"/>
  <c r="C79"/>
  <c r="EK78"/>
  <c r="N78"/>
  <c r="M78"/>
  <c r="GH78" s="1"/>
  <c r="K78"/>
  <c r="J78"/>
  <c r="I78"/>
  <c r="H78"/>
  <c r="EJ78" s="1"/>
  <c r="C78"/>
  <c r="EF77"/>
  <c r="EE77"/>
  <c r="ED77"/>
  <c r="EC77"/>
  <c r="EB77"/>
  <c r="EA77"/>
  <c r="DZ77"/>
  <c r="DY77"/>
  <c r="DX77"/>
  <c r="DW77"/>
  <c r="DV77"/>
  <c r="DU77"/>
  <c r="DT77"/>
  <c r="DS77"/>
  <c r="DR77"/>
  <c r="DQ77"/>
  <c r="DP77"/>
  <c r="DO77"/>
  <c r="DN77"/>
  <c r="DM77"/>
  <c r="DL77"/>
  <c r="DK77"/>
  <c r="DJ77"/>
  <c r="DI77"/>
  <c r="DH77"/>
  <c r="DG77"/>
  <c r="DF77"/>
  <c r="DE77"/>
  <c r="DD77"/>
  <c r="DC77"/>
  <c r="DB77"/>
  <c r="DA77"/>
  <c r="CZ77"/>
  <c r="CY77"/>
  <c r="CX77"/>
  <c r="CW77"/>
  <c r="CV77"/>
  <c r="CU77"/>
  <c r="CT77"/>
  <c r="CS77"/>
  <c r="F77"/>
  <c r="EF76"/>
  <c r="EE76"/>
  <c r="ED76"/>
  <c r="EC76"/>
  <c r="EB76"/>
  <c r="EA76"/>
  <c r="DZ76"/>
  <c r="DY76"/>
  <c r="DX76"/>
  <c r="DW76"/>
  <c r="DV76"/>
  <c r="DU76"/>
  <c r="DT76"/>
  <c r="DS76"/>
  <c r="DR76"/>
  <c r="DQ76"/>
  <c r="DP76"/>
  <c r="DO76"/>
  <c r="DN76"/>
  <c r="DM76"/>
  <c r="DL76"/>
  <c r="DK76"/>
  <c r="DJ76"/>
  <c r="DI76"/>
  <c r="DH76"/>
  <c r="DG76"/>
  <c r="DF76"/>
  <c r="DE76"/>
  <c r="DD76"/>
  <c r="DC76"/>
  <c r="DB76"/>
  <c r="DA76"/>
  <c r="CZ76"/>
  <c r="CY76"/>
  <c r="CX76"/>
  <c r="CW76"/>
  <c r="CV76"/>
  <c r="CU76"/>
  <c r="CT76"/>
  <c r="CS76"/>
  <c r="EF70"/>
  <c r="EE70"/>
  <c r="ED70"/>
  <c r="EC70"/>
  <c r="EB70"/>
  <c r="EA70"/>
  <c r="DZ70"/>
  <c r="DY70"/>
  <c r="DX70"/>
  <c r="DW70"/>
  <c r="DV70"/>
  <c r="DU70"/>
  <c r="DT70"/>
  <c r="DS70"/>
  <c r="DR70"/>
  <c r="DQ70"/>
  <c r="DP70"/>
  <c r="DO70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EF67"/>
  <c r="EE67"/>
  <c r="ED67"/>
  <c r="EC67"/>
  <c r="EB67"/>
  <c r="EA67"/>
  <c r="DZ67"/>
  <c r="DY67"/>
  <c r="DX67"/>
  <c r="DW67"/>
  <c r="DV67"/>
  <c r="DU67"/>
  <c r="DT67"/>
  <c r="DS67"/>
  <c r="DR67"/>
  <c r="DQ67"/>
  <c r="DP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EF66"/>
  <c r="EE66"/>
  <c r="ED66"/>
  <c r="EC66"/>
  <c r="EB66"/>
  <c r="EA66"/>
  <c r="DZ66"/>
  <c r="DY66"/>
  <c r="DX66"/>
  <c r="DW66"/>
  <c r="DV66"/>
  <c r="DU66"/>
  <c r="DT66"/>
  <c r="DS66"/>
  <c r="DR66"/>
  <c r="DQ66"/>
  <c r="DP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EF65"/>
  <c r="EE65"/>
  <c r="ED65"/>
  <c r="EC65"/>
  <c r="EB65"/>
  <c r="EA65"/>
  <c r="DZ65"/>
  <c r="DY65"/>
  <c r="DX65"/>
  <c r="DW65"/>
  <c r="DV65"/>
  <c r="DU65"/>
  <c r="DT65"/>
  <c r="DS65"/>
  <c r="DR65"/>
  <c r="DQ65"/>
  <c r="DP65"/>
  <c r="DO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EF64"/>
  <c r="EE64"/>
  <c r="ED64"/>
  <c r="EC64"/>
  <c r="EB64"/>
  <c r="EA64"/>
  <c r="DZ64"/>
  <c r="DY64"/>
  <c r="DX64"/>
  <c r="DW64"/>
  <c r="DV64"/>
  <c r="DU64"/>
  <c r="DT64"/>
  <c r="DS64"/>
  <c r="DR64"/>
  <c r="DQ64"/>
  <c r="DP64"/>
  <c r="DO64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EF63"/>
  <c r="EE63"/>
  <c r="ED63"/>
  <c r="EC63"/>
  <c r="EB63"/>
  <c r="EA63"/>
  <c r="DZ63"/>
  <c r="DY63"/>
  <c r="DX63"/>
  <c r="DW63"/>
  <c r="DV63"/>
  <c r="DU63"/>
  <c r="DT63"/>
  <c r="DS63"/>
  <c r="DR63"/>
  <c r="DQ63"/>
  <c r="DP63"/>
  <c r="DO63"/>
  <c r="DN63"/>
  <c r="DM63"/>
  <c r="DL63"/>
  <c r="DK63"/>
  <c r="DJ63"/>
  <c r="DI63"/>
  <c r="DH63"/>
  <c r="DG63"/>
  <c r="DF63"/>
  <c r="DE63"/>
  <c r="DD63"/>
  <c r="DC63"/>
  <c r="DB63"/>
  <c r="DA63"/>
  <c r="CZ63"/>
  <c r="CY63"/>
  <c r="CX63"/>
  <c r="CW63"/>
  <c r="CV63"/>
  <c r="CU63"/>
  <c r="CT63"/>
  <c r="CS63"/>
  <c r="EF62"/>
  <c r="EE62"/>
  <c r="ED62"/>
  <c r="EC62"/>
  <c r="EB62"/>
  <c r="EA62"/>
  <c r="DZ62"/>
  <c r="DY62"/>
  <c r="DX62"/>
  <c r="DW62"/>
  <c r="DV62"/>
  <c r="DU62"/>
  <c r="DT62"/>
  <c r="DS62"/>
  <c r="DR62"/>
  <c r="DQ62"/>
  <c r="DP62"/>
  <c r="DO62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CS62"/>
  <c r="EF61"/>
  <c r="EE61"/>
  <c r="ED61"/>
  <c r="EC61"/>
  <c r="EB61"/>
  <c r="EA61"/>
  <c r="DZ61"/>
  <c r="DY61"/>
  <c r="DX61"/>
  <c r="DW61"/>
  <c r="DV61"/>
  <c r="DU61"/>
  <c r="DT61"/>
  <c r="DS61"/>
  <c r="DR61"/>
  <c r="DQ61"/>
  <c r="DP61"/>
  <c r="DO61"/>
  <c r="DN61"/>
  <c r="DM61"/>
  <c r="DL61"/>
  <c r="DK61"/>
  <c r="DJ61"/>
  <c r="DI61"/>
  <c r="DH61"/>
  <c r="DG61"/>
  <c r="DF61"/>
  <c r="DE61"/>
  <c r="DD61"/>
  <c r="DC61"/>
  <c r="DB61"/>
  <c r="DA61"/>
  <c r="CZ61"/>
  <c r="CY61"/>
  <c r="CX61"/>
  <c r="CW61"/>
  <c r="CV61"/>
  <c r="CU61"/>
  <c r="CT61"/>
  <c r="CS61"/>
  <c r="EF60"/>
  <c r="EE60"/>
  <c r="ED60"/>
  <c r="EC60"/>
  <c r="EB60"/>
  <c r="EA60"/>
  <c r="DZ60"/>
  <c r="DY60"/>
  <c r="DX60"/>
  <c r="DW60"/>
  <c r="DV60"/>
  <c r="DU60"/>
  <c r="DT60"/>
  <c r="DS60"/>
  <c r="DR60"/>
  <c r="DQ60"/>
  <c r="DP60"/>
  <c r="DO60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EF59"/>
  <c r="EE59"/>
  <c r="ED59"/>
  <c r="EC59"/>
  <c r="EB59"/>
  <c r="EA59"/>
  <c r="DZ59"/>
  <c r="DY59"/>
  <c r="DX59"/>
  <c r="DW59"/>
  <c r="DV59"/>
  <c r="DU59"/>
  <c r="DT59"/>
  <c r="DS59"/>
  <c r="DR59"/>
  <c r="DQ59"/>
  <c r="DP59"/>
  <c r="DO59"/>
  <c r="DN59"/>
  <c r="DM59"/>
  <c r="DL59"/>
  <c r="DK59"/>
  <c r="DJ59"/>
  <c r="DI59"/>
  <c r="DH59"/>
  <c r="DG59"/>
  <c r="DF59"/>
  <c r="DE59"/>
  <c r="DD59"/>
  <c r="DC59"/>
  <c r="DB59"/>
  <c r="DA59"/>
  <c r="CZ59"/>
  <c r="CY59"/>
  <c r="CX59"/>
  <c r="CW59"/>
  <c r="CV59"/>
  <c r="CU59"/>
  <c r="CT59"/>
  <c r="CS59"/>
  <c r="EF58"/>
  <c r="EE58"/>
  <c r="ED58"/>
  <c r="EC58"/>
  <c r="EB58"/>
  <c r="EA58"/>
  <c r="DZ58"/>
  <c r="DY58"/>
  <c r="DX58"/>
  <c r="DW58"/>
  <c r="DV58"/>
  <c r="DU58"/>
  <c r="DT58"/>
  <c r="DS58"/>
  <c r="DR58"/>
  <c r="DQ58"/>
  <c r="DP58"/>
  <c r="DO58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EF57"/>
  <c r="EE57"/>
  <c r="ED57"/>
  <c r="EC57"/>
  <c r="EB57"/>
  <c r="EA57"/>
  <c r="DZ57"/>
  <c r="DY57"/>
  <c r="DX57"/>
  <c r="DW57"/>
  <c r="DV57"/>
  <c r="DU57"/>
  <c r="DT57"/>
  <c r="DS57"/>
  <c r="DR57"/>
  <c r="DQ57"/>
  <c r="DP57"/>
  <c r="DO57"/>
  <c r="DN57"/>
  <c r="DM57"/>
  <c r="DL57"/>
  <c r="DK57"/>
  <c r="DJ57"/>
  <c r="DI57"/>
  <c r="DH57"/>
  <c r="DG57"/>
  <c r="DF57"/>
  <c r="DE57"/>
  <c r="DD57"/>
  <c r="DC57"/>
  <c r="DB57"/>
  <c r="DA57"/>
  <c r="CZ57"/>
  <c r="CY57"/>
  <c r="CX57"/>
  <c r="CW57"/>
  <c r="CV57"/>
  <c r="CU57"/>
  <c r="CT57"/>
  <c r="CS57"/>
  <c r="EF56"/>
  <c r="EE56"/>
  <c r="ED56"/>
  <c r="EC56"/>
  <c r="EB56"/>
  <c r="EA56"/>
  <c r="DZ56"/>
  <c r="DY56"/>
  <c r="DX56"/>
  <c r="DW56"/>
  <c r="DV56"/>
  <c r="DU56"/>
  <c r="DT56"/>
  <c r="DS56"/>
  <c r="DR56"/>
  <c r="DQ56"/>
  <c r="DP56"/>
  <c r="DO56"/>
  <c r="DN56"/>
  <c r="DM56"/>
  <c r="DL56"/>
  <c r="DK56"/>
  <c r="DJ56"/>
  <c r="DI56"/>
  <c r="DH56"/>
  <c r="DG56"/>
  <c r="DF56"/>
  <c r="DE56"/>
  <c r="DD56"/>
  <c r="DC56"/>
  <c r="DB56"/>
  <c r="DA56"/>
  <c r="CZ56"/>
  <c r="CY56"/>
  <c r="CX56"/>
  <c r="CW56"/>
  <c r="CV56"/>
  <c r="CU56"/>
  <c r="CT56"/>
  <c r="CS56"/>
  <c r="EF55"/>
  <c r="EE55"/>
  <c r="ED55"/>
  <c r="EC55"/>
  <c r="EB55"/>
  <c r="EA55"/>
  <c r="DZ55"/>
  <c r="DY55"/>
  <c r="DX55"/>
  <c r="DW55"/>
  <c r="DV55"/>
  <c r="DU55"/>
  <c r="DT55"/>
  <c r="DS55"/>
  <c r="DR55"/>
  <c r="DQ55"/>
  <c r="DP55"/>
  <c r="DO55"/>
  <c r="DN55"/>
  <c r="DM55"/>
  <c r="DL55"/>
  <c r="DK55"/>
  <c r="DJ55"/>
  <c r="DI55"/>
  <c r="DH55"/>
  <c r="DG55"/>
  <c r="DF55"/>
  <c r="DE55"/>
  <c r="DD55"/>
  <c r="DC55"/>
  <c r="DB55"/>
  <c r="DA55"/>
  <c r="CZ55"/>
  <c r="CY55"/>
  <c r="CX55"/>
  <c r="CW55"/>
  <c r="CV55"/>
  <c r="CU55"/>
  <c r="CT55"/>
  <c r="CS55"/>
  <c r="EF54"/>
  <c r="EF43" s="1"/>
  <c r="EE54"/>
  <c r="ED54"/>
  <c r="EC54"/>
  <c r="EC43"/>
  <c r="EB54"/>
  <c r="EA54"/>
  <c r="EA43" s="1"/>
  <c r="DZ54"/>
  <c r="DY54"/>
  <c r="DY43"/>
  <c r="DX54"/>
  <c r="DW54"/>
  <c r="DV54"/>
  <c r="DU54"/>
  <c r="DU43" s="1"/>
  <c r="DT54"/>
  <c r="DS54"/>
  <c r="DS43" s="1"/>
  <c r="DR54"/>
  <c r="DQ54"/>
  <c r="DQ43" s="1"/>
  <c r="DP54"/>
  <c r="DO54"/>
  <c r="DO43" s="1"/>
  <c r="DN54"/>
  <c r="DM54"/>
  <c r="DL54"/>
  <c r="DL43"/>
  <c r="DK54"/>
  <c r="DK43"/>
  <c r="DJ54"/>
  <c r="DI54"/>
  <c r="DI43" s="1"/>
  <c r="DH54"/>
  <c r="DG54"/>
  <c r="DF54"/>
  <c r="DF43"/>
  <c r="DE54"/>
  <c r="DE43"/>
  <c r="DD54"/>
  <c r="DD43"/>
  <c r="DC54"/>
  <c r="DC43"/>
  <c r="DB54"/>
  <c r="DB43"/>
  <c r="DA54"/>
  <c r="DA43"/>
  <c r="CZ54"/>
  <c r="CZ43"/>
  <c r="CY54"/>
  <c r="CX54"/>
  <c r="CX43" s="1"/>
  <c r="CW54"/>
  <c r="CW43" s="1"/>
  <c r="CV54"/>
  <c r="CV43" s="1"/>
  <c r="CU54"/>
  <c r="CU43" s="1"/>
  <c r="CT54"/>
  <c r="CT43" s="1"/>
  <c r="CS54"/>
  <c r="CS43" s="1"/>
  <c r="EF53"/>
  <c r="EE53"/>
  <c r="ED53"/>
  <c r="EC53"/>
  <c r="EB53"/>
  <c r="EA53"/>
  <c r="DZ53"/>
  <c r="DY53"/>
  <c r="DX53"/>
  <c r="DW53"/>
  <c r="DV53"/>
  <c r="DU53"/>
  <c r="DT53"/>
  <c r="DS53"/>
  <c r="DR53"/>
  <c r="DQ53"/>
  <c r="DP53"/>
  <c r="DO53"/>
  <c r="DN53"/>
  <c r="DM53"/>
  <c r="DL53"/>
  <c r="DK53"/>
  <c r="DJ53"/>
  <c r="DI53"/>
  <c r="DH53"/>
  <c r="DG53"/>
  <c r="DF53"/>
  <c r="DE53"/>
  <c r="DD53"/>
  <c r="DC53"/>
  <c r="DB53"/>
  <c r="DA53"/>
  <c r="CZ53"/>
  <c r="CY53"/>
  <c r="CX53"/>
  <c r="CW53"/>
  <c r="CV53"/>
  <c r="CU53"/>
  <c r="CT53"/>
  <c r="CS53"/>
  <c r="EF52"/>
  <c r="EE52"/>
  <c r="ED52"/>
  <c r="EC52"/>
  <c r="EB52"/>
  <c r="EA52"/>
  <c r="DZ52"/>
  <c r="DY52"/>
  <c r="DX52"/>
  <c r="DW52"/>
  <c r="DV52"/>
  <c r="DU52"/>
  <c r="DT52"/>
  <c r="DS52"/>
  <c r="DR52"/>
  <c r="DQ52"/>
  <c r="DP52"/>
  <c r="DO52"/>
  <c r="DN52"/>
  <c r="DM52"/>
  <c r="DL52"/>
  <c r="DK52"/>
  <c r="DJ52"/>
  <c r="DI52"/>
  <c r="DH52"/>
  <c r="DG52"/>
  <c r="DF52"/>
  <c r="DE52"/>
  <c r="DD52"/>
  <c r="DC52"/>
  <c r="DB52"/>
  <c r="DA52"/>
  <c r="CZ52"/>
  <c r="CY52"/>
  <c r="CX52"/>
  <c r="CW52"/>
  <c r="CV52"/>
  <c r="CU52"/>
  <c r="CT52"/>
  <c r="CS52"/>
  <c r="EF51"/>
  <c r="EE51"/>
  <c r="ED51"/>
  <c r="EC51"/>
  <c r="EB51"/>
  <c r="EA51"/>
  <c r="DZ51"/>
  <c r="DY51"/>
  <c r="DX51"/>
  <c r="DW51"/>
  <c r="DV51"/>
  <c r="DU51"/>
  <c r="DT51"/>
  <c r="DS51"/>
  <c r="DR51"/>
  <c r="DQ51"/>
  <c r="DP51"/>
  <c r="DO51"/>
  <c r="DN51"/>
  <c r="DM51"/>
  <c r="DL51"/>
  <c r="DK51"/>
  <c r="DJ51"/>
  <c r="DI51"/>
  <c r="DH51"/>
  <c r="DG51"/>
  <c r="DF51"/>
  <c r="DE51"/>
  <c r="DD51"/>
  <c r="DC51"/>
  <c r="DB51"/>
  <c r="DA51"/>
  <c r="CZ51"/>
  <c r="CY51"/>
  <c r="CX51"/>
  <c r="CW51"/>
  <c r="CV51"/>
  <c r="CU51"/>
  <c r="CT51"/>
  <c r="CS51"/>
  <c r="EF50"/>
  <c r="EE50"/>
  <c r="ED50"/>
  <c r="EC50"/>
  <c r="EB50"/>
  <c r="EA50"/>
  <c r="DZ50"/>
  <c r="DY50"/>
  <c r="DX50"/>
  <c r="DW50"/>
  <c r="DV50"/>
  <c r="DU50"/>
  <c r="DT50"/>
  <c r="DS50"/>
  <c r="DR50"/>
  <c r="DQ50"/>
  <c r="DP50"/>
  <c r="DO50"/>
  <c r="DN50"/>
  <c r="DM50"/>
  <c r="DL50"/>
  <c r="DK50"/>
  <c r="DJ50"/>
  <c r="DI50"/>
  <c r="DH50"/>
  <c r="DG50"/>
  <c r="DF50"/>
  <c r="DE50"/>
  <c r="DD50"/>
  <c r="DC50"/>
  <c r="DB50"/>
  <c r="DA50"/>
  <c r="CZ50"/>
  <c r="CY50"/>
  <c r="CX50"/>
  <c r="CW50"/>
  <c r="CV50"/>
  <c r="CU50"/>
  <c r="CT50"/>
  <c r="CS50"/>
  <c r="EF49"/>
  <c r="EE49"/>
  <c r="ED49"/>
  <c r="EC49"/>
  <c r="EB49"/>
  <c r="EA49"/>
  <c r="DZ49"/>
  <c r="DY49"/>
  <c r="DX49"/>
  <c r="DW49"/>
  <c r="DV49"/>
  <c r="DU49"/>
  <c r="DT49"/>
  <c r="DS49"/>
  <c r="DR49"/>
  <c r="DQ49"/>
  <c r="DP49"/>
  <c r="DO49"/>
  <c r="DN49"/>
  <c r="DM49"/>
  <c r="DL49"/>
  <c r="DK49"/>
  <c r="DJ49"/>
  <c r="DI49"/>
  <c r="DH49"/>
  <c r="DG49"/>
  <c r="DF49"/>
  <c r="DE49"/>
  <c r="DD49"/>
  <c r="DC49"/>
  <c r="DB49"/>
  <c r="DA49"/>
  <c r="CZ49"/>
  <c r="CY49"/>
  <c r="CX49"/>
  <c r="CW49"/>
  <c r="CV49"/>
  <c r="CU49"/>
  <c r="CT49"/>
  <c r="CS49"/>
  <c r="EF48"/>
  <c r="EE48"/>
  <c r="ED48"/>
  <c r="EC48"/>
  <c r="EB48"/>
  <c r="EA48"/>
  <c r="DZ48"/>
  <c r="DY48"/>
  <c r="DX48"/>
  <c r="DW48"/>
  <c r="DV48"/>
  <c r="DU48"/>
  <c r="DT48"/>
  <c r="DS48"/>
  <c r="DR48"/>
  <c r="DQ48"/>
  <c r="DP48"/>
  <c r="DO48"/>
  <c r="DN48"/>
  <c r="DM48"/>
  <c r="DL48"/>
  <c r="DK48"/>
  <c r="DJ48"/>
  <c r="DI48"/>
  <c r="DH48"/>
  <c r="DG48"/>
  <c r="DF48"/>
  <c r="DE48"/>
  <c r="DD48"/>
  <c r="DC48"/>
  <c r="DB48"/>
  <c r="DA48"/>
  <c r="CZ48"/>
  <c r="CY48"/>
  <c r="CX48"/>
  <c r="CW48"/>
  <c r="CV48"/>
  <c r="CU48"/>
  <c r="CT48"/>
  <c r="CS48"/>
  <c r="EF47"/>
  <c r="EF41" s="1"/>
  <c r="EE47"/>
  <c r="EE41" s="1"/>
  <c r="ED47"/>
  <c r="EC47"/>
  <c r="EC41"/>
  <c r="EB47"/>
  <c r="EA47"/>
  <c r="EA41" s="1"/>
  <c r="DZ47"/>
  <c r="DZ41" s="1"/>
  <c r="DY47"/>
  <c r="DY41" s="1"/>
  <c r="DX47"/>
  <c r="DX41" s="1"/>
  <c r="DW47"/>
  <c r="DW41" s="1"/>
  <c r="DV47"/>
  <c r="DU47"/>
  <c r="DU41"/>
  <c r="DT47"/>
  <c r="DS47"/>
  <c r="DS41" s="1"/>
  <c r="DR47"/>
  <c r="DR41" s="1"/>
  <c r="DQ47"/>
  <c r="DQ41" s="1"/>
  <c r="DP47"/>
  <c r="DP41"/>
  <c r="DO47"/>
  <c r="DO41"/>
  <c r="DN47"/>
  <c r="DM47"/>
  <c r="DM41" s="1"/>
  <c r="DL47"/>
  <c r="DK47"/>
  <c r="DK41" s="1"/>
  <c r="BW37" s="1"/>
  <c r="DJ47"/>
  <c r="DI47"/>
  <c r="DI41" s="1"/>
  <c r="DH47"/>
  <c r="DG47"/>
  <c r="DG41"/>
  <c r="DF47"/>
  <c r="DE47"/>
  <c r="DE41" s="1"/>
  <c r="BQ42" s="1"/>
  <c r="DD47"/>
  <c r="DD41" s="1"/>
  <c r="DC47"/>
  <c r="DC41" s="1"/>
  <c r="DB47"/>
  <c r="DB41"/>
  <c r="DA47"/>
  <c r="DA41" s="1"/>
  <c r="CZ47"/>
  <c r="CZ41" s="1"/>
  <c r="CY47"/>
  <c r="CX47"/>
  <c r="CW47"/>
  <c r="CW41"/>
  <c r="CV47"/>
  <c r="CU47"/>
  <c r="CU41" s="1"/>
  <c r="CT47"/>
  <c r="CS47"/>
  <c r="CS41" s="1"/>
  <c r="O47"/>
  <c r="CY41"/>
  <c r="EF40"/>
  <c r="EE40"/>
  <c r="CQ45" s="1"/>
  <c r="ED40"/>
  <c r="EC40"/>
  <c r="EB40"/>
  <c r="EA40"/>
  <c r="DZ40"/>
  <c r="DY40"/>
  <c r="DX40"/>
  <c r="DW40"/>
  <c r="CI45" s="1"/>
  <c r="DV40"/>
  <c r="DU40"/>
  <c r="DT40"/>
  <c r="DS40"/>
  <c r="DR40"/>
  <c r="DQ40"/>
  <c r="CC42" s="1"/>
  <c r="DP40"/>
  <c r="DO40"/>
  <c r="DN40"/>
  <c r="DM40"/>
  <c r="DL40"/>
  <c r="DK40"/>
  <c r="DJ40"/>
  <c r="DI40"/>
  <c r="DH40"/>
  <c r="DG40"/>
  <c r="DF40"/>
  <c r="DE40"/>
  <c r="DD40"/>
  <c r="DC40"/>
  <c r="BO43" s="1"/>
  <c r="DB40"/>
  <c r="DA40"/>
  <c r="BM44" s="1"/>
  <c r="CZ40"/>
  <c r="CY40"/>
  <c r="CX40"/>
  <c r="CW40"/>
  <c r="BI42" s="1"/>
  <c r="CV40"/>
  <c r="CU40"/>
  <c r="CT40"/>
  <c r="CS40"/>
  <c r="GO39"/>
  <c r="EK39"/>
  <c r="EG39"/>
  <c r="N39"/>
  <c r="CQ41"/>
  <c r="M39"/>
  <c r="GW39" s="1"/>
  <c r="L39"/>
  <c r="J39"/>
  <c r="I39"/>
  <c r="H39"/>
  <c r="EJ39" s="1"/>
  <c r="D39"/>
  <c r="EK38"/>
  <c r="EG38"/>
  <c r="N38"/>
  <c r="M38"/>
  <c r="HH38" s="1"/>
  <c r="L38"/>
  <c r="FO38" s="1"/>
  <c r="J38"/>
  <c r="I38"/>
  <c r="H38"/>
  <c r="EJ38" s="1"/>
  <c r="D38"/>
  <c r="EK37"/>
  <c r="N37"/>
  <c r="M37"/>
  <c r="GN37" s="1"/>
  <c r="K37"/>
  <c r="ER37" s="1"/>
  <c r="J37"/>
  <c r="I37"/>
  <c r="BN37" s="1"/>
  <c r="H37"/>
  <c r="EJ37" s="1"/>
  <c r="C37"/>
  <c r="EK36"/>
  <c r="N36"/>
  <c r="M36"/>
  <c r="GP36" s="1"/>
  <c r="K36"/>
  <c r="ES36" s="1"/>
  <c r="J36"/>
  <c r="I36"/>
  <c r="H36"/>
  <c r="EJ36" s="1"/>
  <c r="C36"/>
  <c r="EK35"/>
  <c r="BM35"/>
  <c r="N35"/>
  <c r="M35"/>
  <c r="GD35" s="1"/>
  <c r="K35"/>
  <c r="J35"/>
  <c r="I35"/>
  <c r="H35"/>
  <c r="EJ35" s="1"/>
  <c r="C35"/>
  <c r="EK34"/>
  <c r="N34"/>
  <c r="M34"/>
  <c r="K34"/>
  <c r="EP34" s="1"/>
  <c r="J34"/>
  <c r="I34"/>
  <c r="H34"/>
  <c r="EJ34" s="1"/>
  <c r="C34"/>
  <c r="EK33"/>
  <c r="N33"/>
  <c r="M33"/>
  <c r="GI33" s="1"/>
  <c r="GK33"/>
  <c r="K33"/>
  <c r="EO33" s="1"/>
  <c r="J33"/>
  <c r="I33"/>
  <c r="BK33" s="1"/>
  <c r="CQ33"/>
  <c r="H33"/>
  <c r="EJ33" s="1"/>
  <c r="C33"/>
  <c r="EK32"/>
  <c r="N32"/>
  <c r="M32"/>
  <c r="FY32" s="1"/>
  <c r="K32"/>
  <c r="J32"/>
  <c r="I32"/>
  <c r="BN32" s="1"/>
  <c r="H32"/>
  <c r="EJ32" s="1"/>
  <c r="C32"/>
  <c r="EK31"/>
  <c r="N31"/>
  <c r="M31"/>
  <c r="GG31" s="1"/>
  <c r="K31"/>
  <c r="EQ31" s="1"/>
  <c r="EW31"/>
  <c r="J31"/>
  <c r="I31"/>
  <c r="CG31" s="1"/>
  <c r="H31"/>
  <c r="EJ31"/>
  <c r="C31"/>
  <c r="EK30"/>
  <c r="N30"/>
  <c r="M30"/>
  <c r="K30"/>
  <c r="EY30"/>
  <c r="J30"/>
  <c r="I30"/>
  <c r="BI30" s="1"/>
  <c r="H30"/>
  <c r="EJ30" s="1"/>
  <c r="C30"/>
  <c r="EK29"/>
  <c r="N29"/>
  <c r="M29"/>
  <c r="GK29" s="1"/>
  <c r="K29"/>
  <c r="J29"/>
  <c r="I29"/>
  <c r="H29"/>
  <c r="EJ29" s="1"/>
  <c r="C29"/>
  <c r="EK28"/>
  <c r="N28"/>
  <c r="M28"/>
  <c r="GL28" s="1"/>
  <c r="K28"/>
  <c r="EN28" s="1"/>
  <c r="J28"/>
  <c r="I28"/>
  <c r="H28"/>
  <c r="EJ28" s="1"/>
  <c r="C28"/>
  <c r="GG27"/>
  <c r="EP27"/>
  <c r="EK27"/>
  <c r="N27"/>
  <c r="M27"/>
  <c r="GL27" s="1"/>
  <c r="GO27"/>
  <c r="K27"/>
  <c r="ET27" s="1"/>
  <c r="EU27"/>
  <c r="J27"/>
  <c r="I27"/>
  <c r="H27"/>
  <c r="EJ27"/>
  <c r="C27"/>
  <c r="EK26"/>
  <c r="N26"/>
  <c r="M26"/>
  <c r="FS26" s="1"/>
  <c r="K26"/>
  <c r="ER26" s="1"/>
  <c r="J26"/>
  <c r="I26"/>
  <c r="H26"/>
  <c r="EJ26" s="1"/>
  <c r="C26"/>
  <c r="EK25"/>
  <c r="N25"/>
  <c r="M25"/>
  <c r="GJ25" s="1"/>
  <c r="K25"/>
  <c r="EW25" s="1"/>
  <c r="EZ25"/>
  <c r="J25"/>
  <c r="I25"/>
  <c r="H25"/>
  <c r="EJ25"/>
  <c r="C25"/>
  <c r="EK24"/>
  <c r="N24"/>
  <c r="M24"/>
  <c r="FZ24" s="1"/>
  <c r="K24"/>
  <c r="EW24"/>
  <c r="J24"/>
  <c r="I24"/>
  <c r="H24"/>
  <c r="EJ24"/>
  <c r="C24"/>
  <c r="FV23"/>
  <c r="EK23"/>
  <c r="N23"/>
  <c r="M23"/>
  <c r="FZ23" s="1"/>
  <c r="K23"/>
  <c r="J23"/>
  <c r="I23"/>
  <c r="BO23" s="1"/>
  <c r="H23"/>
  <c r="EJ23"/>
  <c r="C23"/>
  <c r="GI22"/>
  <c r="EQ22"/>
  <c r="EK22"/>
  <c r="N22"/>
  <c r="M22"/>
  <c r="FW22" s="1"/>
  <c r="GP22"/>
  <c r="K22"/>
  <c r="EX22" s="1"/>
  <c r="EV22"/>
  <c r="J22"/>
  <c r="I22"/>
  <c r="H22"/>
  <c r="EJ22"/>
  <c r="C22"/>
  <c r="EK21"/>
  <c r="CC21"/>
  <c r="N21"/>
  <c r="M21"/>
  <c r="GN21" s="1"/>
  <c r="K21"/>
  <c r="EZ21" s="1"/>
  <c r="J21"/>
  <c r="I21"/>
  <c r="H21"/>
  <c r="EJ21" s="1"/>
  <c r="C21"/>
  <c r="EQ20"/>
  <c r="EK20"/>
  <c r="N20"/>
  <c r="M20"/>
  <c r="GB20"/>
  <c r="K20"/>
  <c r="ES20" s="1"/>
  <c r="ER20"/>
  <c r="J20"/>
  <c r="I20"/>
  <c r="H20"/>
  <c r="EJ20"/>
  <c r="C20"/>
  <c r="EK19"/>
  <c r="N19"/>
  <c r="M19"/>
  <c r="GC19" s="1"/>
  <c r="K19"/>
  <c r="EW19" s="1"/>
  <c r="J19"/>
  <c r="I19"/>
  <c r="CA19" s="1"/>
  <c r="CQ19"/>
  <c r="H19"/>
  <c r="EJ19"/>
  <c r="C19"/>
  <c r="C11"/>
  <c r="EI2" s="1"/>
  <c r="D6"/>
  <c r="DU160" i="15"/>
  <c r="DU132"/>
  <c r="EF127"/>
  <c r="EE127"/>
  <c r="ED127"/>
  <c r="EC127"/>
  <c r="EB127"/>
  <c r="EA127"/>
  <c r="DZ127"/>
  <c r="DY127"/>
  <c r="DX127"/>
  <c r="DW127"/>
  <c r="DV127"/>
  <c r="DU127"/>
  <c r="DT127"/>
  <c r="DS127"/>
  <c r="DR127"/>
  <c r="DQ127"/>
  <c r="DP127"/>
  <c r="DO127"/>
  <c r="DN127"/>
  <c r="DM127"/>
  <c r="DL127"/>
  <c r="DK127"/>
  <c r="DJ127"/>
  <c r="DI127"/>
  <c r="DH127"/>
  <c r="DG127"/>
  <c r="DF127"/>
  <c r="DE127"/>
  <c r="DD127"/>
  <c r="DC127"/>
  <c r="DB127"/>
  <c r="DA127"/>
  <c r="CZ127"/>
  <c r="CY127"/>
  <c r="CX127"/>
  <c r="CW127"/>
  <c r="CV127"/>
  <c r="CU127"/>
  <c r="CT127"/>
  <c r="CS127"/>
  <c r="EF126"/>
  <c r="EE126"/>
  <c r="ED126"/>
  <c r="EC126"/>
  <c r="EB126"/>
  <c r="EA126"/>
  <c r="DZ126"/>
  <c r="DY126"/>
  <c r="DX126"/>
  <c r="DW126"/>
  <c r="DV126"/>
  <c r="DU126"/>
  <c r="DT126"/>
  <c r="DS126"/>
  <c r="DR126"/>
  <c r="DQ126"/>
  <c r="DP126"/>
  <c r="DO126"/>
  <c r="DN126"/>
  <c r="DM126"/>
  <c r="DL126"/>
  <c r="DK126"/>
  <c r="DJ126"/>
  <c r="DI126"/>
  <c r="DH126"/>
  <c r="DG126"/>
  <c r="DF126"/>
  <c r="DE126"/>
  <c r="DD126"/>
  <c r="DC126"/>
  <c r="DB126"/>
  <c r="DA126"/>
  <c r="CZ126"/>
  <c r="CY126"/>
  <c r="CX126"/>
  <c r="CW126"/>
  <c r="CV126"/>
  <c r="CU126"/>
  <c r="CT126"/>
  <c r="CS126"/>
  <c r="EK121"/>
  <c r="EG121"/>
  <c r="N121"/>
  <c r="M121"/>
  <c r="GV121" s="1"/>
  <c r="L121"/>
  <c r="FI121" s="1"/>
  <c r="J121"/>
  <c r="I121"/>
  <c r="H121"/>
  <c r="EJ121" s="1"/>
  <c r="D121"/>
  <c r="EK120"/>
  <c r="EG120"/>
  <c r="N120"/>
  <c r="M120"/>
  <c r="L120"/>
  <c r="FE120" s="1"/>
  <c r="J120"/>
  <c r="I120"/>
  <c r="H120"/>
  <c r="EJ120" s="1"/>
  <c r="D120"/>
  <c r="EK119"/>
  <c r="EG119"/>
  <c r="N119"/>
  <c r="M119"/>
  <c r="GZ119" s="1"/>
  <c r="L119"/>
  <c r="EZ119" s="1"/>
  <c r="J119"/>
  <c r="I119"/>
  <c r="H119"/>
  <c r="EJ119" s="1"/>
  <c r="D119"/>
  <c r="EK118"/>
  <c r="EG118"/>
  <c r="N118"/>
  <c r="M118"/>
  <c r="GZ118" s="1"/>
  <c r="L118"/>
  <c r="J118"/>
  <c r="I118"/>
  <c r="H118"/>
  <c r="EJ118" s="1"/>
  <c r="D118"/>
  <c r="EK117"/>
  <c r="EG117"/>
  <c r="N117"/>
  <c r="M117"/>
  <c r="HF117" s="1"/>
  <c r="L117"/>
  <c r="FG117" s="1"/>
  <c r="J117"/>
  <c r="I117"/>
  <c r="H117"/>
  <c r="EJ117" s="1"/>
  <c r="D117"/>
  <c r="EK116"/>
  <c r="N116"/>
  <c r="M116"/>
  <c r="GJ116" s="1"/>
  <c r="K116"/>
  <c r="EV116"/>
  <c r="J116"/>
  <c r="I116"/>
  <c r="H116"/>
  <c r="EJ116"/>
  <c r="C116"/>
  <c r="EK115"/>
  <c r="N115"/>
  <c r="M115"/>
  <c r="FY115" s="1"/>
  <c r="K115"/>
  <c r="EX115" s="1"/>
  <c r="J115"/>
  <c r="I115"/>
  <c r="H115"/>
  <c r="EJ115" s="1"/>
  <c r="C115"/>
  <c r="EK114"/>
  <c r="N114"/>
  <c r="M114"/>
  <c r="FX114" s="1"/>
  <c r="K114"/>
  <c r="J114"/>
  <c r="I114"/>
  <c r="H114"/>
  <c r="EJ114" s="1"/>
  <c r="C114"/>
  <c r="EK113"/>
  <c r="N113"/>
  <c r="M113"/>
  <c r="GM113" s="1"/>
  <c r="K113"/>
  <c r="EX113" s="1"/>
  <c r="J113"/>
  <c r="I113"/>
  <c r="H113"/>
  <c r="EJ113" s="1"/>
  <c r="C113"/>
  <c r="EK112"/>
  <c r="N112"/>
  <c r="M112"/>
  <c r="K112"/>
  <c r="J112"/>
  <c r="I112"/>
  <c r="H112"/>
  <c r="EJ112" s="1"/>
  <c r="C112"/>
  <c r="EK111"/>
  <c r="N111"/>
  <c r="M111"/>
  <c r="GM111"/>
  <c r="K111"/>
  <c r="J111"/>
  <c r="I111"/>
  <c r="H111"/>
  <c r="EJ111" s="1"/>
  <c r="C111"/>
  <c r="EK110"/>
  <c r="N110"/>
  <c r="M110"/>
  <c r="GN110" s="1"/>
  <c r="K110"/>
  <c r="EM110"/>
  <c r="J110"/>
  <c r="I110"/>
  <c r="H110"/>
  <c r="EJ110"/>
  <c r="C110"/>
  <c r="GB109"/>
  <c r="EK109"/>
  <c r="N109"/>
  <c r="M109"/>
  <c r="K109"/>
  <c r="EW109" s="1"/>
  <c r="J109"/>
  <c r="I109"/>
  <c r="H109"/>
  <c r="EJ109" s="1"/>
  <c r="C109"/>
  <c r="EK108"/>
  <c r="N108"/>
  <c r="M108"/>
  <c r="GC108" s="1"/>
  <c r="K108"/>
  <c r="J108"/>
  <c r="I108"/>
  <c r="H108"/>
  <c r="EJ108" s="1"/>
  <c r="C108"/>
  <c r="EK107"/>
  <c r="N107"/>
  <c r="M107"/>
  <c r="K107"/>
  <c r="EM107" s="1"/>
  <c r="J107"/>
  <c r="I107"/>
  <c r="H107"/>
  <c r="EJ107" s="1"/>
  <c r="C107"/>
  <c r="EK106"/>
  <c r="N106"/>
  <c r="M106"/>
  <c r="GE106" s="1"/>
  <c r="K106"/>
  <c r="J106"/>
  <c r="I106"/>
  <c r="H106"/>
  <c r="EJ106" s="1"/>
  <c r="C106"/>
  <c r="EK105"/>
  <c r="N105"/>
  <c r="M105"/>
  <c r="K105"/>
  <c r="EY105" s="1"/>
  <c r="J105"/>
  <c r="I105"/>
  <c r="H105"/>
  <c r="EJ105" s="1"/>
  <c r="C105"/>
  <c r="EK104"/>
  <c r="N104"/>
  <c r="M104"/>
  <c r="K104"/>
  <c r="EV104" s="1"/>
  <c r="EW104"/>
  <c r="J104"/>
  <c r="I104"/>
  <c r="H104"/>
  <c r="EJ104" s="1"/>
  <c r="C104"/>
  <c r="EK103"/>
  <c r="N103"/>
  <c r="M103"/>
  <c r="K103"/>
  <c r="EX103" s="1"/>
  <c r="J103"/>
  <c r="I103"/>
  <c r="H103"/>
  <c r="EJ103" s="1"/>
  <c r="C103"/>
  <c r="EK102"/>
  <c r="N102"/>
  <c r="M102"/>
  <c r="K102"/>
  <c r="ET102" s="1"/>
  <c r="J102"/>
  <c r="I102"/>
  <c r="H102"/>
  <c r="EJ102" s="1"/>
  <c r="C102"/>
  <c r="EK101"/>
  <c r="N101"/>
  <c r="M101"/>
  <c r="GI101" s="1"/>
  <c r="K101"/>
  <c r="EX101" s="1"/>
  <c r="J101"/>
  <c r="I101"/>
  <c r="H101"/>
  <c r="EJ101" s="1"/>
  <c r="C101"/>
  <c r="EK100"/>
  <c r="N100"/>
  <c r="M100"/>
  <c r="K100"/>
  <c r="J100"/>
  <c r="I100"/>
  <c r="H100"/>
  <c r="EJ100" s="1"/>
  <c r="C100"/>
  <c r="FR99"/>
  <c r="EK99"/>
  <c r="N99"/>
  <c r="M99"/>
  <c r="GO99" s="1"/>
  <c r="K99"/>
  <c r="J99"/>
  <c r="I99"/>
  <c r="H99"/>
  <c r="EJ99"/>
  <c r="C99"/>
  <c r="EK98"/>
  <c r="N98"/>
  <c r="M98"/>
  <c r="FV98" s="1"/>
  <c r="K98"/>
  <c r="EY98" s="1"/>
  <c r="J98"/>
  <c r="I98"/>
  <c r="H98"/>
  <c r="EJ98" s="1"/>
  <c r="C98"/>
  <c r="EK97"/>
  <c r="N97"/>
  <c r="M97"/>
  <c r="K97"/>
  <c r="EV97" s="1"/>
  <c r="J97"/>
  <c r="I97"/>
  <c r="H97"/>
  <c r="EJ97" s="1"/>
  <c r="C97"/>
  <c r="EK96"/>
  <c r="N96"/>
  <c r="M96"/>
  <c r="GH96" s="1"/>
  <c r="K96"/>
  <c r="EO96" s="1"/>
  <c r="J96"/>
  <c r="I96"/>
  <c r="H96"/>
  <c r="EJ96" s="1"/>
  <c r="C96"/>
  <c r="EK95"/>
  <c r="N95"/>
  <c r="M95"/>
  <c r="FZ95" s="1"/>
  <c r="K95"/>
  <c r="ET95" s="1"/>
  <c r="J95"/>
  <c r="I95"/>
  <c r="H95"/>
  <c r="EJ95" s="1"/>
  <c r="C95"/>
  <c r="EK94"/>
  <c r="N94"/>
  <c r="M94"/>
  <c r="GJ94" s="1"/>
  <c r="K94"/>
  <c r="EN94" s="1"/>
  <c r="J94"/>
  <c r="I94"/>
  <c r="H94"/>
  <c r="EJ94" s="1"/>
  <c r="C94"/>
  <c r="EK93"/>
  <c r="N93"/>
  <c r="M93"/>
  <c r="GJ93" s="1"/>
  <c r="K93"/>
  <c r="EW93" s="1"/>
  <c r="J93"/>
  <c r="I93"/>
  <c r="H93"/>
  <c r="EJ93" s="1"/>
  <c r="C93"/>
  <c r="EK92"/>
  <c r="N92"/>
  <c r="M92"/>
  <c r="GH92" s="1"/>
  <c r="K92"/>
  <c r="J92"/>
  <c r="I92"/>
  <c r="H92"/>
  <c r="EJ92" s="1"/>
  <c r="C92"/>
  <c r="EK91"/>
  <c r="N91"/>
  <c r="M91"/>
  <c r="FZ91" s="1"/>
  <c r="K91"/>
  <c r="J91"/>
  <c r="I91"/>
  <c r="H91"/>
  <c r="EJ91"/>
  <c r="C91"/>
  <c r="EK90"/>
  <c r="N90"/>
  <c r="M90"/>
  <c r="GJ90" s="1"/>
  <c r="K90"/>
  <c r="EX90" s="1"/>
  <c r="J90"/>
  <c r="I90"/>
  <c r="H90"/>
  <c r="EJ90" s="1"/>
  <c r="C90"/>
  <c r="EK89"/>
  <c r="N89"/>
  <c r="M89"/>
  <c r="FX89" s="1"/>
  <c r="K89"/>
  <c r="J89"/>
  <c r="I89"/>
  <c r="H89"/>
  <c r="EJ89" s="1"/>
  <c r="C89"/>
  <c r="EK88"/>
  <c r="N88"/>
  <c r="M88"/>
  <c r="K88"/>
  <c r="EW88" s="1"/>
  <c r="J88"/>
  <c r="I88"/>
  <c r="H88"/>
  <c r="EJ88" s="1"/>
  <c r="C88"/>
  <c r="EK87"/>
  <c r="N87"/>
  <c r="M87"/>
  <c r="GP87"/>
  <c r="K87"/>
  <c r="EY87"/>
  <c r="J87"/>
  <c r="I87"/>
  <c r="H87"/>
  <c r="EJ87"/>
  <c r="C87"/>
  <c r="EK86"/>
  <c r="N86"/>
  <c r="M86"/>
  <c r="K86"/>
  <c r="EZ86" s="1"/>
  <c r="J86"/>
  <c r="I86"/>
  <c r="H86"/>
  <c r="EJ86" s="1"/>
  <c r="C86"/>
  <c r="EK85"/>
  <c r="N85"/>
  <c r="M85"/>
  <c r="K85"/>
  <c r="EQ85" s="1"/>
  <c r="J85"/>
  <c r="I85"/>
  <c r="H85"/>
  <c r="EJ85" s="1"/>
  <c r="C85"/>
  <c r="EK84"/>
  <c r="N84"/>
  <c r="M84"/>
  <c r="GP84" s="1"/>
  <c r="K84"/>
  <c r="EW84" s="1"/>
  <c r="J84"/>
  <c r="I84"/>
  <c r="H84"/>
  <c r="EJ84" s="1"/>
  <c r="C84"/>
  <c r="EK83"/>
  <c r="N83"/>
  <c r="M83"/>
  <c r="GE83" s="1"/>
  <c r="K83"/>
  <c r="J83"/>
  <c r="I83"/>
  <c r="H83"/>
  <c r="EJ83"/>
  <c r="C83"/>
  <c r="EK82"/>
  <c r="N82"/>
  <c r="M82"/>
  <c r="GI82" s="1"/>
  <c r="K82"/>
  <c r="EN82" s="1"/>
  <c r="J82"/>
  <c r="I82"/>
  <c r="H82"/>
  <c r="EJ82" s="1"/>
  <c r="C82"/>
  <c r="EK81"/>
  <c r="N81"/>
  <c r="M81"/>
  <c r="FY81" s="1"/>
  <c r="K81"/>
  <c r="EV81" s="1"/>
  <c r="J81"/>
  <c r="I81"/>
  <c r="H81"/>
  <c r="EJ81" s="1"/>
  <c r="C81"/>
  <c r="ES80"/>
  <c r="EK80"/>
  <c r="N80"/>
  <c r="M80"/>
  <c r="GN80"/>
  <c r="K80"/>
  <c r="EZ80" s="1"/>
  <c r="ER80"/>
  <c r="J80"/>
  <c r="I80"/>
  <c r="H80"/>
  <c r="EJ80"/>
  <c r="C80"/>
  <c r="FR79"/>
  <c r="EK79"/>
  <c r="N79"/>
  <c r="M79"/>
  <c r="K79"/>
  <c r="J79"/>
  <c r="I79"/>
  <c r="H79"/>
  <c r="EJ79"/>
  <c r="C79"/>
  <c r="GI78"/>
  <c r="EK78"/>
  <c r="N78"/>
  <c r="M78"/>
  <c r="FS78"/>
  <c r="K78"/>
  <c r="J78"/>
  <c r="I78"/>
  <c r="H78"/>
  <c r="EJ78" s="1"/>
  <c r="C78"/>
  <c r="EF77"/>
  <c r="EE77"/>
  <c r="ED77"/>
  <c r="EC77"/>
  <c r="EB77"/>
  <c r="EA77"/>
  <c r="DZ77"/>
  <c r="DY77"/>
  <c r="DX77"/>
  <c r="DW77"/>
  <c r="DV77"/>
  <c r="DU77"/>
  <c r="DT77"/>
  <c r="DS77"/>
  <c r="DR77"/>
  <c r="DQ77"/>
  <c r="DP77"/>
  <c r="DO77"/>
  <c r="DN77"/>
  <c r="DM77"/>
  <c r="DL77"/>
  <c r="DK77"/>
  <c r="DJ77"/>
  <c r="DI77"/>
  <c r="DH77"/>
  <c r="DG77"/>
  <c r="DF77"/>
  <c r="DE77"/>
  <c r="DD77"/>
  <c r="DC77"/>
  <c r="DB77"/>
  <c r="DA77"/>
  <c r="CZ77"/>
  <c r="CY77"/>
  <c r="CX77"/>
  <c r="CW77"/>
  <c r="CV77"/>
  <c r="CU77"/>
  <c r="CT77"/>
  <c r="CS77"/>
  <c r="F77"/>
  <c r="EF76"/>
  <c r="EE76"/>
  <c r="ED76"/>
  <c r="EC76"/>
  <c r="EB76"/>
  <c r="EA76"/>
  <c r="DZ76"/>
  <c r="DY76"/>
  <c r="DX76"/>
  <c r="DW76"/>
  <c r="DV76"/>
  <c r="DU76"/>
  <c r="DT76"/>
  <c r="DS76"/>
  <c r="DR76"/>
  <c r="DQ76"/>
  <c r="DP76"/>
  <c r="DO76"/>
  <c r="DN76"/>
  <c r="DM76"/>
  <c r="DL76"/>
  <c r="DK76"/>
  <c r="DJ76"/>
  <c r="DI76"/>
  <c r="DH76"/>
  <c r="DG76"/>
  <c r="DF76"/>
  <c r="DE76"/>
  <c r="DD76"/>
  <c r="DC76"/>
  <c r="DB76"/>
  <c r="DA76"/>
  <c r="CZ76"/>
  <c r="CY76"/>
  <c r="CX76"/>
  <c r="CW76"/>
  <c r="CV76"/>
  <c r="CU76"/>
  <c r="CT76"/>
  <c r="CS76"/>
  <c r="EF70"/>
  <c r="EE70"/>
  <c r="ED70"/>
  <c r="EC70"/>
  <c r="EB70"/>
  <c r="EA70"/>
  <c r="DZ70"/>
  <c r="DY70"/>
  <c r="DX70"/>
  <c r="DW70"/>
  <c r="DV70"/>
  <c r="DU70"/>
  <c r="DT70"/>
  <c r="DS70"/>
  <c r="DR70"/>
  <c r="DQ70"/>
  <c r="DP70"/>
  <c r="DO70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EF67"/>
  <c r="EE67"/>
  <c r="ED67"/>
  <c r="EC67"/>
  <c r="EB67"/>
  <c r="EA67"/>
  <c r="DZ67"/>
  <c r="DY67"/>
  <c r="DX67"/>
  <c r="DW67"/>
  <c r="DV67"/>
  <c r="DU67"/>
  <c r="DT67"/>
  <c r="DS67"/>
  <c r="DR67"/>
  <c r="DQ67"/>
  <c r="DP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EF66"/>
  <c r="EE66"/>
  <c r="ED66"/>
  <c r="EC66"/>
  <c r="EB66"/>
  <c r="EA66"/>
  <c r="DZ66"/>
  <c r="DY66"/>
  <c r="DX66"/>
  <c r="DW66"/>
  <c r="DV66"/>
  <c r="DU66"/>
  <c r="DT66"/>
  <c r="DS66"/>
  <c r="DR66"/>
  <c r="DQ66"/>
  <c r="DP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EF65"/>
  <c r="EE65"/>
  <c r="ED65"/>
  <c r="EC65"/>
  <c r="EB65"/>
  <c r="EA65"/>
  <c r="DZ65"/>
  <c r="DY65"/>
  <c r="DX65"/>
  <c r="DW65"/>
  <c r="DV65"/>
  <c r="DU65"/>
  <c r="DT65"/>
  <c r="DS65"/>
  <c r="DR65"/>
  <c r="DQ65"/>
  <c r="DP65"/>
  <c r="DO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EF64"/>
  <c r="EE64"/>
  <c r="ED64"/>
  <c r="EC64"/>
  <c r="EB64"/>
  <c r="EA64"/>
  <c r="DZ64"/>
  <c r="DY64"/>
  <c r="DX64"/>
  <c r="DW64"/>
  <c r="DV64"/>
  <c r="DU64"/>
  <c r="DT64"/>
  <c r="DS64"/>
  <c r="DR64"/>
  <c r="DQ64"/>
  <c r="DP64"/>
  <c r="DO64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EF63"/>
  <c r="EE63"/>
  <c r="ED63"/>
  <c r="EC63"/>
  <c r="EB63"/>
  <c r="EA63"/>
  <c r="DZ63"/>
  <c r="DY63"/>
  <c r="DX63"/>
  <c r="DW63"/>
  <c r="DV63"/>
  <c r="DU63"/>
  <c r="DT63"/>
  <c r="DS63"/>
  <c r="DR63"/>
  <c r="DQ63"/>
  <c r="DP63"/>
  <c r="DO63"/>
  <c r="DN63"/>
  <c r="DM63"/>
  <c r="DL63"/>
  <c r="DK63"/>
  <c r="DJ63"/>
  <c r="DI63"/>
  <c r="DH63"/>
  <c r="DG63"/>
  <c r="DF63"/>
  <c r="DE63"/>
  <c r="DD63"/>
  <c r="DC63"/>
  <c r="DB63"/>
  <c r="DA63"/>
  <c r="CZ63"/>
  <c r="CY63"/>
  <c r="CX63"/>
  <c r="CW63"/>
  <c r="CV63"/>
  <c r="CU63"/>
  <c r="CT63"/>
  <c r="CS63"/>
  <c r="EF62"/>
  <c r="EE62"/>
  <c r="ED62"/>
  <c r="EC62"/>
  <c r="EB62"/>
  <c r="EA62"/>
  <c r="DZ62"/>
  <c r="DY62"/>
  <c r="DX62"/>
  <c r="DW62"/>
  <c r="DV62"/>
  <c r="DU62"/>
  <c r="DT62"/>
  <c r="DS62"/>
  <c r="DR62"/>
  <c r="DQ62"/>
  <c r="DP62"/>
  <c r="DO62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CS62"/>
  <c r="EF61"/>
  <c r="EE61"/>
  <c r="ED61"/>
  <c r="EC61"/>
  <c r="EB61"/>
  <c r="EA61"/>
  <c r="DZ61"/>
  <c r="DY61"/>
  <c r="DX61"/>
  <c r="DW61"/>
  <c r="DV61"/>
  <c r="DU61"/>
  <c r="DT61"/>
  <c r="DS61"/>
  <c r="DR61"/>
  <c r="DQ61"/>
  <c r="DP61"/>
  <c r="DO61"/>
  <c r="DN61"/>
  <c r="DM61"/>
  <c r="DL61"/>
  <c r="DK61"/>
  <c r="DJ61"/>
  <c r="DI61"/>
  <c r="DH61"/>
  <c r="DG61"/>
  <c r="DF61"/>
  <c r="DE61"/>
  <c r="DD61"/>
  <c r="DC61"/>
  <c r="DB61"/>
  <c r="DA61"/>
  <c r="CZ61"/>
  <c r="CY61"/>
  <c r="CX61"/>
  <c r="CW61"/>
  <c r="CV61"/>
  <c r="CU61"/>
  <c r="CT61"/>
  <c r="CS61"/>
  <c r="EF60"/>
  <c r="EE60"/>
  <c r="ED60"/>
  <c r="EC60"/>
  <c r="EB60"/>
  <c r="EA60"/>
  <c r="DZ60"/>
  <c r="DY60"/>
  <c r="DX60"/>
  <c r="DW60"/>
  <c r="DV60"/>
  <c r="DU60"/>
  <c r="DT60"/>
  <c r="DS60"/>
  <c r="DR60"/>
  <c r="DQ60"/>
  <c r="DP60"/>
  <c r="DO60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EF59"/>
  <c r="EE59"/>
  <c r="ED59"/>
  <c r="EC59"/>
  <c r="EB59"/>
  <c r="EA59"/>
  <c r="DZ59"/>
  <c r="DY59"/>
  <c r="DX59"/>
  <c r="DW59"/>
  <c r="DV59"/>
  <c r="DU59"/>
  <c r="DT59"/>
  <c r="DS59"/>
  <c r="DR59"/>
  <c r="DQ59"/>
  <c r="DP59"/>
  <c r="DO59"/>
  <c r="DN59"/>
  <c r="DM59"/>
  <c r="DL59"/>
  <c r="DK59"/>
  <c r="DJ59"/>
  <c r="DI59"/>
  <c r="DH59"/>
  <c r="DG59"/>
  <c r="DF59"/>
  <c r="DE59"/>
  <c r="DD59"/>
  <c r="DC59"/>
  <c r="DB59"/>
  <c r="DA59"/>
  <c r="CZ59"/>
  <c r="CY59"/>
  <c r="CX59"/>
  <c r="CW59"/>
  <c r="CV59"/>
  <c r="CU59"/>
  <c r="CT59"/>
  <c r="CS59"/>
  <c r="EF58"/>
  <c r="EE58"/>
  <c r="ED58"/>
  <c r="EC58"/>
  <c r="EB58"/>
  <c r="EA58"/>
  <c r="DZ58"/>
  <c r="DY58"/>
  <c r="DX58"/>
  <c r="DW58"/>
  <c r="DV58"/>
  <c r="DU58"/>
  <c r="DT58"/>
  <c r="DS58"/>
  <c r="DR58"/>
  <c r="DQ58"/>
  <c r="DP58"/>
  <c r="DO58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EF57"/>
  <c r="EE57"/>
  <c r="ED57"/>
  <c r="EC57"/>
  <c r="EB57"/>
  <c r="EA57"/>
  <c r="DZ57"/>
  <c r="DY57"/>
  <c r="DX57"/>
  <c r="DW57"/>
  <c r="DV57"/>
  <c r="DU57"/>
  <c r="DT57"/>
  <c r="DS57"/>
  <c r="DR57"/>
  <c r="DQ57"/>
  <c r="DP57"/>
  <c r="DO57"/>
  <c r="DN57"/>
  <c r="DM57"/>
  <c r="DL57"/>
  <c r="DK57"/>
  <c r="DJ57"/>
  <c r="DI57"/>
  <c r="DH57"/>
  <c r="DG57"/>
  <c r="DF57"/>
  <c r="DE57"/>
  <c r="DD57"/>
  <c r="DC57"/>
  <c r="DB57"/>
  <c r="DA57"/>
  <c r="CZ57"/>
  <c r="CY57"/>
  <c r="CX57"/>
  <c r="CW57"/>
  <c r="CV57"/>
  <c r="CU57"/>
  <c r="CT57"/>
  <c r="CS57"/>
  <c r="EF56"/>
  <c r="EE56"/>
  <c r="ED56"/>
  <c r="EC56"/>
  <c r="EB56"/>
  <c r="EA56"/>
  <c r="DZ56"/>
  <c r="DY56"/>
  <c r="DX56"/>
  <c r="DW56"/>
  <c r="DV56"/>
  <c r="DU56"/>
  <c r="DT56"/>
  <c r="DS56"/>
  <c r="DR56"/>
  <c r="DQ56"/>
  <c r="DP56"/>
  <c r="DO56"/>
  <c r="DN56"/>
  <c r="DM56"/>
  <c r="DL56"/>
  <c r="DK56"/>
  <c r="DJ56"/>
  <c r="DI56"/>
  <c r="DH56"/>
  <c r="DG56"/>
  <c r="DF56"/>
  <c r="DE56"/>
  <c r="DD56"/>
  <c r="DC56"/>
  <c r="DB56"/>
  <c r="DA56"/>
  <c r="CZ56"/>
  <c r="CY56"/>
  <c r="CX56"/>
  <c r="CW56"/>
  <c r="CV56"/>
  <c r="CU56"/>
  <c r="CT56"/>
  <c r="CS56"/>
  <c r="EF55"/>
  <c r="EE55"/>
  <c r="ED55"/>
  <c r="EC55"/>
  <c r="EB55"/>
  <c r="EA55"/>
  <c r="DZ55"/>
  <c r="DY55"/>
  <c r="DX55"/>
  <c r="DW55"/>
  <c r="DV55"/>
  <c r="DU55"/>
  <c r="DT55"/>
  <c r="DS55"/>
  <c r="DR55"/>
  <c r="DQ55"/>
  <c r="DP55"/>
  <c r="DO55"/>
  <c r="DN55"/>
  <c r="DM55"/>
  <c r="DL55"/>
  <c r="DK55"/>
  <c r="DJ55"/>
  <c r="DI55"/>
  <c r="DH55"/>
  <c r="DG55"/>
  <c r="DF55"/>
  <c r="DE55"/>
  <c r="DD55"/>
  <c r="DC55"/>
  <c r="DB55"/>
  <c r="DA55"/>
  <c r="CZ55"/>
  <c r="CY55"/>
  <c r="CX55"/>
  <c r="CW55"/>
  <c r="CV55"/>
  <c r="CU55"/>
  <c r="CT55"/>
  <c r="CS55"/>
  <c r="EF54"/>
  <c r="EF43" s="1"/>
  <c r="EE54"/>
  <c r="EE43" s="1"/>
  <c r="ED54"/>
  <c r="ED43" s="1"/>
  <c r="EC54"/>
  <c r="EC43" s="1"/>
  <c r="EB54"/>
  <c r="EB43" s="1"/>
  <c r="EA54"/>
  <c r="EA43" s="1"/>
  <c r="DZ54"/>
  <c r="DY54"/>
  <c r="DY43" s="1"/>
  <c r="DX54"/>
  <c r="DW54"/>
  <c r="DW43" s="1"/>
  <c r="DV54"/>
  <c r="DV43" s="1"/>
  <c r="DU54"/>
  <c r="DU43" s="1"/>
  <c r="DT54"/>
  <c r="DT43" s="1"/>
  <c r="DS54"/>
  <c r="DR54"/>
  <c r="DQ54"/>
  <c r="DQ43" s="1"/>
  <c r="DP54"/>
  <c r="DO54"/>
  <c r="DN54"/>
  <c r="DN43" s="1"/>
  <c r="DM54"/>
  <c r="DL54"/>
  <c r="DL43" s="1"/>
  <c r="DK54"/>
  <c r="DJ54"/>
  <c r="DI54"/>
  <c r="DH54"/>
  <c r="DG54"/>
  <c r="DG43"/>
  <c r="DF54"/>
  <c r="DF43"/>
  <c r="DE54"/>
  <c r="DE43"/>
  <c r="DD54"/>
  <c r="DD43"/>
  <c r="DC54"/>
  <c r="DB54"/>
  <c r="DA54"/>
  <c r="DA43"/>
  <c r="CZ54"/>
  <c r="CY54"/>
  <c r="CY43" s="1"/>
  <c r="CX54"/>
  <c r="CX43" s="1"/>
  <c r="CW54"/>
  <c r="CW43" s="1"/>
  <c r="CV54"/>
  <c r="CV43" s="1"/>
  <c r="CU54"/>
  <c r="CU43" s="1"/>
  <c r="CT54"/>
  <c r="CS54"/>
  <c r="CS43" s="1"/>
  <c r="EF53"/>
  <c r="EE53"/>
  <c r="ED53"/>
  <c r="EC53"/>
  <c r="EB53"/>
  <c r="EA53"/>
  <c r="DZ53"/>
  <c r="DY53"/>
  <c r="DX53"/>
  <c r="DW53"/>
  <c r="DV53"/>
  <c r="DU53"/>
  <c r="DT53"/>
  <c r="DS53"/>
  <c r="DR53"/>
  <c r="DQ53"/>
  <c r="DP53"/>
  <c r="DO53"/>
  <c r="DN53"/>
  <c r="DM53"/>
  <c r="DL53"/>
  <c r="DK53"/>
  <c r="DJ53"/>
  <c r="DI53"/>
  <c r="DH53"/>
  <c r="DG53"/>
  <c r="DF53"/>
  <c r="DE53"/>
  <c r="DD53"/>
  <c r="DC53"/>
  <c r="DB53"/>
  <c r="DA53"/>
  <c r="CZ53"/>
  <c r="CY53"/>
  <c r="CX53"/>
  <c r="CW53"/>
  <c r="CV53"/>
  <c r="CU53"/>
  <c r="CT53"/>
  <c r="CS53"/>
  <c r="EF52"/>
  <c r="EE52"/>
  <c r="ED52"/>
  <c r="EC52"/>
  <c r="EB52"/>
  <c r="EA52"/>
  <c r="DZ52"/>
  <c r="DY52"/>
  <c r="DX52"/>
  <c r="DW52"/>
  <c r="DV52"/>
  <c r="DU52"/>
  <c r="DT52"/>
  <c r="DS52"/>
  <c r="DR52"/>
  <c r="DQ52"/>
  <c r="DP52"/>
  <c r="DO52"/>
  <c r="DN52"/>
  <c r="DM52"/>
  <c r="DL52"/>
  <c r="DK52"/>
  <c r="DJ52"/>
  <c r="DI52"/>
  <c r="DH52"/>
  <c r="DG52"/>
  <c r="DF52"/>
  <c r="DE52"/>
  <c r="DD52"/>
  <c r="DC52"/>
  <c r="DB52"/>
  <c r="DA52"/>
  <c r="CZ52"/>
  <c r="CY52"/>
  <c r="CX52"/>
  <c r="CW52"/>
  <c r="CV52"/>
  <c r="CU52"/>
  <c r="CT52"/>
  <c r="CS52"/>
  <c r="EF51"/>
  <c r="EE51"/>
  <c r="ED51"/>
  <c r="EC51"/>
  <c r="EB51"/>
  <c r="EA51"/>
  <c r="DZ51"/>
  <c r="DY51"/>
  <c r="DX51"/>
  <c r="DW51"/>
  <c r="DV51"/>
  <c r="DU51"/>
  <c r="DT51"/>
  <c r="DS51"/>
  <c r="DR51"/>
  <c r="DQ51"/>
  <c r="DP51"/>
  <c r="DO51"/>
  <c r="DN51"/>
  <c r="DM51"/>
  <c r="DL51"/>
  <c r="DK51"/>
  <c r="DJ51"/>
  <c r="DI51"/>
  <c r="DH51"/>
  <c r="DG51"/>
  <c r="DF51"/>
  <c r="DE51"/>
  <c r="DD51"/>
  <c r="DC51"/>
  <c r="DB51"/>
  <c r="DA51"/>
  <c r="CZ51"/>
  <c r="CY51"/>
  <c r="CX51"/>
  <c r="CW51"/>
  <c r="CV51"/>
  <c r="CU51"/>
  <c r="CT51"/>
  <c r="CS51"/>
  <c r="EF50"/>
  <c r="EE50"/>
  <c r="ED50"/>
  <c r="EC50"/>
  <c r="EB50"/>
  <c r="EA50"/>
  <c r="DZ50"/>
  <c r="DY50"/>
  <c r="DX50"/>
  <c r="DW50"/>
  <c r="DV50"/>
  <c r="DU50"/>
  <c r="DT50"/>
  <c r="DS50"/>
  <c r="DR50"/>
  <c r="DQ50"/>
  <c r="DP50"/>
  <c r="DO50"/>
  <c r="DN50"/>
  <c r="DM50"/>
  <c r="DL50"/>
  <c r="DK50"/>
  <c r="DJ50"/>
  <c r="DI50"/>
  <c r="DH50"/>
  <c r="DG50"/>
  <c r="DF50"/>
  <c r="DE50"/>
  <c r="DD50"/>
  <c r="DC50"/>
  <c r="DB50"/>
  <c r="DA50"/>
  <c r="CZ50"/>
  <c r="CY50"/>
  <c r="CX50"/>
  <c r="CW50"/>
  <c r="CV50"/>
  <c r="CU50"/>
  <c r="CT50"/>
  <c r="CS50"/>
  <c r="EF49"/>
  <c r="EE49"/>
  <c r="ED49"/>
  <c r="EC49"/>
  <c r="EB49"/>
  <c r="EA49"/>
  <c r="DZ49"/>
  <c r="DY49"/>
  <c r="DX49"/>
  <c r="DW49"/>
  <c r="DV49"/>
  <c r="DU49"/>
  <c r="DT49"/>
  <c r="DS49"/>
  <c r="DR49"/>
  <c r="DQ49"/>
  <c r="DP49"/>
  <c r="DO49"/>
  <c r="DN49"/>
  <c r="DM49"/>
  <c r="DL49"/>
  <c r="DK49"/>
  <c r="DJ49"/>
  <c r="DI49"/>
  <c r="DH49"/>
  <c r="DG49"/>
  <c r="DF49"/>
  <c r="DE49"/>
  <c r="DD49"/>
  <c r="DC49"/>
  <c r="DB49"/>
  <c r="DA49"/>
  <c r="CZ49"/>
  <c r="CY49"/>
  <c r="CX49"/>
  <c r="CW49"/>
  <c r="CV49"/>
  <c r="CU49"/>
  <c r="CT49"/>
  <c r="CS49"/>
  <c r="EF48"/>
  <c r="EE48"/>
  <c r="ED48"/>
  <c r="EC48"/>
  <c r="EB48"/>
  <c r="EA48"/>
  <c r="DZ48"/>
  <c r="DY48"/>
  <c r="DX48"/>
  <c r="DW48"/>
  <c r="DV48"/>
  <c r="DU48"/>
  <c r="DT48"/>
  <c r="DS48"/>
  <c r="DS41" s="1"/>
  <c r="DR48"/>
  <c r="DQ48"/>
  <c r="DP48"/>
  <c r="DO48"/>
  <c r="DN48"/>
  <c r="DM48"/>
  <c r="DL48"/>
  <c r="DK48"/>
  <c r="DJ48"/>
  <c r="DI48"/>
  <c r="DH48"/>
  <c r="DG48"/>
  <c r="DF48"/>
  <c r="DE48"/>
  <c r="DD48"/>
  <c r="DC48"/>
  <c r="DB48"/>
  <c r="DA48"/>
  <c r="CZ48"/>
  <c r="CY48"/>
  <c r="CX48"/>
  <c r="CW48"/>
  <c r="CV48"/>
  <c r="CU48"/>
  <c r="CT48"/>
  <c r="CS48"/>
  <c r="EF47"/>
  <c r="EF41" s="1"/>
  <c r="EE47"/>
  <c r="EE41" s="1"/>
  <c r="ED47"/>
  <c r="EC47"/>
  <c r="EC41" s="1"/>
  <c r="EB47"/>
  <c r="EB41" s="1"/>
  <c r="EA47"/>
  <c r="EA41" s="1"/>
  <c r="DZ47"/>
  <c r="DZ41"/>
  <c r="DY47"/>
  <c r="DY41"/>
  <c r="DX47"/>
  <c r="DX41"/>
  <c r="DW47"/>
  <c r="DV47"/>
  <c r="DV41" s="1"/>
  <c r="DU47"/>
  <c r="DU41"/>
  <c r="DT47"/>
  <c r="DT41"/>
  <c r="DS47"/>
  <c r="DR47"/>
  <c r="DQ47"/>
  <c r="DQ41"/>
  <c r="DP47"/>
  <c r="DP41" s="1"/>
  <c r="DO47"/>
  <c r="DO41" s="1"/>
  <c r="DN47"/>
  <c r="DM47"/>
  <c r="DM41" s="1"/>
  <c r="DL47"/>
  <c r="DL41" s="1"/>
  <c r="DK47"/>
  <c r="DJ47"/>
  <c r="DJ41" s="1"/>
  <c r="DI47"/>
  <c r="DI41" s="1"/>
  <c r="DH47"/>
  <c r="DH41" s="1"/>
  <c r="BT42" s="1"/>
  <c r="DG47"/>
  <c r="DG41" s="1"/>
  <c r="DF47"/>
  <c r="DE47"/>
  <c r="DE41" s="1"/>
  <c r="DD47"/>
  <c r="DD41" s="1"/>
  <c r="DC47"/>
  <c r="DC41" s="1"/>
  <c r="DB47"/>
  <c r="DA47"/>
  <c r="DA41" s="1"/>
  <c r="CZ47"/>
  <c r="CZ41" s="1"/>
  <c r="CY47"/>
  <c r="CY41" s="1"/>
  <c r="CX47"/>
  <c r="CW47"/>
  <c r="CW41" s="1"/>
  <c r="CV47"/>
  <c r="CV41" s="1"/>
  <c r="CU47"/>
  <c r="CT47"/>
  <c r="CS47"/>
  <c r="CS41" s="1"/>
  <c r="O47"/>
  <c r="DZ43"/>
  <c r="DS43"/>
  <c r="DR43"/>
  <c r="DJ43"/>
  <c r="DC43"/>
  <c r="DB43"/>
  <c r="CT43"/>
  <c r="DW41"/>
  <c r="DR41"/>
  <c r="DN41"/>
  <c r="DK41"/>
  <c r="DB41"/>
  <c r="CX41"/>
  <c r="CU41"/>
  <c r="EF40"/>
  <c r="EE40"/>
  <c r="ED40"/>
  <c r="EC40"/>
  <c r="EB40"/>
  <c r="EA40"/>
  <c r="DZ40"/>
  <c r="DY40"/>
  <c r="DX40"/>
  <c r="DW40"/>
  <c r="DV40"/>
  <c r="DU40"/>
  <c r="DT40"/>
  <c r="DS40"/>
  <c r="DR40"/>
  <c r="DQ40"/>
  <c r="DP40"/>
  <c r="DO40"/>
  <c r="DN40"/>
  <c r="DM40"/>
  <c r="DL40"/>
  <c r="DK40"/>
  <c r="DJ40"/>
  <c r="DI40"/>
  <c r="DH40"/>
  <c r="DG40"/>
  <c r="DF40"/>
  <c r="DE40"/>
  <c r="DD40"/>
  <c r="DC40"/>
  <c r="DB40"/>
  <c r="DA40"/>
  <c r="CZ40"/>
  <c r="CY40"/>
  <c r="CX40"/>
  <c r="CW40"/>
  <c r="CV40"/>
  <c r="CU40"/>
  <c r="CT40"/>
  <c r="CS40"/>
  <c r="EK39"/>
  <c r="EG39"/>
  <c r="N39"/>
  <c r="M39"/>
  <c r="HG39" s="1"/>
  <c r="L39"/>
  <c r="J39"/>
  <c r="I39"/>
  <c r="H39"/>
  <c r="EJ39" s="1"/>
  <c r="D39"/>
  <c r="EK38"/>
  <c r="EG38"/>
  <c r="N38"/>
  <c r="M38"/>
  <c r="GY38" s="1"/>
  <c r="L38"/>
  <c r="J38"/>
  <c r="I38"/>
  <c r="H38"/>
  <c r="EJ38" s="1"/>
  <c r="D38"/>
  <c r="EK37"/>
  <c r="N37"/>
  <c r="M37"/>
  <c r="FW37" s="1"/>
  <c r="K37"/>
  <c r="J37"/>
  <c r="I37"/>
  <c r="H37"/>
  <c r="EJ37"/>
  <c r="C37"/>
  <c r="GB36"/>
  <c r="EK36"/>
  <c r="N36"/>
  <c r="M36"/>
  <c r="K36"/>
  <c r="J36"/>
  <c r="I36"/>
  <c r="H36"/>
  <c r="EJ36" s="1"/>
  <c r="C36"/>
  <c r="EK35"/>
  <c r="N35"/>
  <c r="M35"/>
  <c r="FZ35" s="1"/>
  <c r="K35"/>
  <c r="EZ35" s="1"/>
  <c r="J35"/>
  <c r="I35"/>
  <c r="CJ35" s="1"/>
  <c r="H35"/>
  <c r="EJ35" s="1"/>
  <c r="C35"/>
  <c r="EK34"/>
  <c r="N34"/>
  <c r="M34"/>
  <c r="GP34" s="1"/>
  <c r="K34"/>
  <c r="J34"/>
  <c r="I34"/>
  <c r="H34"/>
  <c r="EJ34" s="1"/>
  <c r="C34"/>
  <c r="EK33"/>
  <c r="N33"/>
  <c r="M33"/>
  <c r="GE33"/>
  <c r="K33"/>
  <c r="EZ33"/>
  <c r="J33"/>
  <c r="I33"/>
  <c r="H33"/>
  <c r="EJ33"/>
  <c r="C33"/>
  <c r="EK32"/>
  <c r="N32"/>
  <c r="M32"/>
  <c r="GF32" s="1"/>
  <c r="K32"/>
  <c r="J32"/>
  <c r="I32"/>
  <c r="BV32" s="1"/>
  <c r="H32"/>
  <c r="EJ32" s="1"/>
  <c r="C32"/>
  <c r="EK31"/>
  <c r="N31"/>
  <c r="M31"/>
  <c r="GN31" s="1"/>
  <c r="K31"/>
  <c r="EO31" s="1"/>
  <c r="J31"/>
  <c r="I31"/>
  <c r="H31"/>
  <c r="EJ31" s="1"/>
  <c r="C31"/>
  <c r="EK30"/>
  <c r="N30"/>
  <c r="M30"/>
  <c r="FV30" s="1"/>
  <c r="K30"/>
  <c r="EX30" s="1"/>
  <c r="J30"/>
  <c r="I30"/>
  <c r="H30"/>
  <c r="EJ30"/>
  <c r="C30"/>
  <c r="EK29"/>
  <c r="N29"/>
  <c r="M29"/>
  <c r="K29"/>
  <c r="EX29"/>
  <c r="J29"/>
  <c r="I29"/>
  <c r="CK29" s="1"/>
  <c r="H29"/>
  <c r="EJ29" s="1"/>
  <c r="C29"/>
  <c r="EK28"/>
  <c r="EJ28"/>
  <c r="N28"/>
  <c r="M28"/>
  <c r="FX28" s="1"/>
  <c r="K28"/>
  <c r="ES28" s="1"/>
  <c r="J28"/>
  <c r="I28"/>
  <c r="BN28"/>
  <c r="H28"/>
  <c r="C28"/>
  <c r="EK27"/>
  <c r="N27"/>
  <c r="M27"/>
  <c r="K27"/>
  <c r="ES27" s="1"/>
  <c r="J27"/>
  <c r="I27"/>
  <c r="H27"/>
  <c r="EJ27"/>
  <c r="C27"/>
  <c r="EK26"/>
  <c r="N26"/>
  <c r="M26"/>
  <c r="K26"/>
  <c r="J26"/>
  <c r="I26"/>
  <c r="CF26" s="1"/>
  <c r="H26"/>
  <c r="EJ26" s="1"/>
  <c r="C26"/>
  <c r="EK25"/>
  <c r="N25"/>
  <c r="M25"/>
  <c r="GE25" s="1"/>
  <c r="K25"/>
  <c r="J25"/>
  <c r="I25"/>
  <c r="H25"/>
  <c r="EJ25"/>
  <c r="C25"/>
  <c r="FT24"/>
  <c r="EK24"/>
  <c r="N24"/>
  <c r="M24"/>
  <c r="GB24"/>
  <c r="K24"/>
  <c r="EQ24"/>
  <c r="J24"/>
  <c r="I24"/>
  <c r="H24"/>
  <c r="EJ24" s="1"/>
  <c r="C24"/>
  <c r="EK23"/>
  <c r="N23"/>
  <c r="M23"/>
  <c r="GC23" s="1"/>
  <c r="K23"/>
  <c r="J23"/>
  <c r="I23"/>
  <c r="H23"/>
  <c r="EJ23"/>
  <c r="C23"/>
  <c r="EK22"/>
  <c r="N22"/>
  <c r="M22"/>
  <c r="GM22" s="1"/>
  <c r="K22"/>
  <c r="J22"/>
  <c r="Q22" s="1"/>
  <c r="I22"/>
  <c r="H22"/>
  <c r="EJ22"/>
  <c r="C22"/>
  <c r="GJ21"/>
  <c r="EK21"/>
  <c r="N21"/>
  <c r="M21"/>
  <c r="K21"/>
  <c r="EY21" s="1"/>
  <c r="J21"/>
  <c r="I21"/>
  <c r="H21"/>
  <c r="EJ21" s="1"/>
  <c r="C21"/>
  <c r="EK20"/>
  <c r="N20"/>
  <c r="M20"/>
  <c r="GG20" s="1"/>
  <c r="K20"/>
  <c r="EW20" s="1"/>
  <c r="J20"/>
  <c r="I20"/>
  <c r="H20"/>
  <c r="EJ20" s="1"/>
  <c r="C20"/>
  <c r="EK19"/>
  <c r="N19"/>
  <c r="M19"/>
  <c r="GM19"/>
  <c r="K19"/>
  <c r="J19"/>
  <c r="I19"/>
  <c r="CF19" s="1"/>
  <c r="H19"/>
  <c r="EJ19" s="1"/>
  <c r="C19"/>
  <c r="C11"/>
  <c r="EI2" s="1"/>
  <c r="D6"/>
  <c r="EF54" i="7"/>
  <c r="EF55"/>
  <c r="EF56"/>
  <c r="EF57"/>
  <c r="EF58"/>
  <c r="EF59"/>
  <c r="EF60"/>
  <c r="EE54"/>
  <c r="EE55"/>
  <c r="EE56"/>
  <c r="EE57"/>
  <c r="EE58"/>
  <c r="EE59"/>
  <c r="EE60"/>
  <c r="ED54"/>
  <c r="ED55"/>
  <c r="ED56"/>
  <c r="ED57"/>
  <c r="ED58"/>
  <c r="ED59"/>
  <c r="ED60"/>
  <c r="EC54"/>
  <c r="EC55"/>
  <c r="EC56"/>
  <c r="EC57"/>
  <c r="EC58"/>
  <c r="EC59"/>
  <c r="EC60"/>
  <c r="EB54"/>
  <c r="EB55"/>
  <c r="EB56"/>
  <c r="EB57"/>
  <c r="EB58"/>
  <c r="EB59"/>
  <c r="EB60"/>
  <c r="EA54"/>
  <c r="EA55"/>
  <c r="EA56"/>
  <c r="EA57"/>
  <c r="EA58"/>
  <c r="EA59"/>
  <c r="EA60"/>
  <c r="DZ54"/>
  <c r="DZ55"/>
  <c r="DZ56"/>
  <c r="DZ57"/>
  <c r="DZ58"/>
  <c r="DZ59"/>
  <c r="DZ60"/>
  <c r="DY54"/>
  <c r="DY55"/>
  <c r="DY56"/>
  <c r="DY57"/>
  <c r="DY58"/>
  <c r="DY59"/>
  <c r="DY60"/>
  <c r="DX54"/>
  <c r="DX55"/>
  <c r="DX56"/>
  <c r="DX57"/>
  <c r="DX58"/>
  <c r="DX59"/>
  <c r="DX60"/>
  <c r="DW54"/>
  <c r="DW55"/>
  <c r="DW56"/>
  <c r="DW57"/>
  <c r="DW58"/>
  <c r="DW59"/>
  <c r="DW60"/>
  <c r="DV54"/>
  <c r="DV55"/>
  <c r="DV56"/>
  <c r="DV57"/>
  <c r="DV58"/>
  <c r="DV59"/>
  <c r="DV60"/>
  <c r="DU54"/>
  <c r="DU55"/>
  <c r="DU56"/>
  <c r="DU57"/>
  <c r="DU58"/>
  <c r="DU59"/>
  <c r="DU60"/>
  <c r="DT54"/>
  <c r="DT55"/>
  <c r="DT56"/>
  <c r="DT57"/>
  <c r="DT58"/>
  <c r="DT59"/>
  <c r="DT60"/>
  <c r="DS54"/>
  <c r="DS55"/>
  <c r="DS56"/>
  <c r="DS57"/>
  <c r="DS58"/>
  <c r="DS59"/>
  <c r="DS60"/>
  <c r="DR54"/>
  <c r="DR55"/>
  <c r="DR56"/>
  <c r="DR57"/>
  <c r="DR58"/>
  <c r="DR59"/>
  <c r="DR60"/>
  <c r="DQ54"/>
  <c r="DQ55"/>
  <c r="DQ56"/>
  <c r="DQ57"/>
  <c r="DQ58"/>
  <c r="DQ59"/>
  <c r="DQ60"/>
  <c r="DP54"/>
  <c r="DP55"/>
  <c r="DP56"/>
  <c r="DP57"/>
  <c r="DP58"/>
  <c r="DP59"/>
  <c r="DP60"/>
  <c r="DO54"/>
  <c r="DO55"/>
  <c r="DO56"/>
  <c r="DO57"/>
  <c r="DO58"/>
  <c r="DO59"/>
  <c r="DO60"/>
  <c r="DN54"/>
  <c r="DN55"/>
  <c r="DN56"/>
  <c r="DN57"/>
  <c r="DN58"/>
  <c r="DN59"/>
  <c r="DN60"/>
  <c r="DM54"/>
  <c r="DM55"/>
  <c r="DM56"/>
  <c r="DM57"/>
  <c r="DM58"/>
  <c r="DM59"/>
  <c r="DM60"/>
  <c r="DL54"/>
  <c r="DL55"/>
  <c r="DL56"/>
  <c r="DL57"/>
  <c r="DL58"/>
  <c r="DL59"/>
  <c r="DL60"/>
  <c r="DK54"/>
  <c r="DK55"/>
  <c r="DK56"/>
  <c r="DK57"/>
  <c r="DK58"/>
  <c r="DK59"/>
  <c r="DK60"/>
  <c r="DJ54"/>
  <c r="DJ55"/>
  <c r="DJ56"/>
  <c r="DJ57"/>
  <c r="DJ58"/>
  <c r="DJ59"/>
  <c r="DJ60"/>
  <c r="DI54"/>
  <c r="DI55"/>
  <c r="DI56"/>
  <c r="DI57"/>
  <c r="DI58"/>
  <c r="DI59"/>
  <c r="DI60"/>
  <c r="DH54"/>
  <c r="DH55"/>
  <c r="DH56"/>
  <c r="DH57"/>
  <c r="DH58"/>
  <c r="DH59"/>
  <c r="DH60"/>
  <c r="DG54"/>
  <c r="DG55"/>
  <c r="DG56"/>
  <c r="DG57"/>
  <c r="DG58"/>
  <c r="DG59"/>
  <c r="DG60"/>
  <c r="DF54"/>
  <c r="DF55"/>
  <c r="DF56"/>
  <c r="DF57"/>
  <c r="DF58"/>
  <c r="DF59"/>
  <c r="DF60"/>
  <c r="DE54"/>
  <c r="DE55"/>
  <c r="DE56"/>
  <c r="DE57"/>
  <c r="DE58"/>
  <c r="DE59"/>
  <c r="DE60"/>
  <c r="DD54"/>
  <c r="DD55"/>
  <c r="DD56"/>
  <c r="DD57"/>
  <c r="DD58"/>
  <c r="DD59"/>
  <c r="DD60"/>
  <c r="DC54"/>
  <c r="DC55"/>
  <c r="DC56"/>
  <c r="DC57"/>
  <c r="DC58"/>
  <c r="DC59"/>
  <c r="DC60"/>
  <c r="DB54"/>
  <c r="DB55"/>
  <c r="DB56"/>
  <c r="DB57"/>
  <c r="DB58"/>
  <c r="DB59"/>
  <c r="DB60"/>
  <c r="DA54"/>
  <c r="DA55"/>
  <c r="DA56"/>
  <c r="DA57"/>
  <c r="DA58"/>
  <c r="DA59"/>
  <c r="DA60"/>
  <c r="CZ54"/>
  <c r="CZ55"/>
  <c r="CZ56"/>
  <c r="CZ57"/>
  <c r="CZ58"/>
  <c r="CZ59"/>
  <c r="CZ60"/>
  <c r="CY54"/>
  <c r="CY55"/>
  <c r="CY56"/>
  <c r="CY57"/>
  <c r="CY58"/>
  <c r="CY59"/>
  <c r="CY60"/>
  <c r="CX54"/>
  <c r="CX55"/>
  <c r="CX56"/>
  <c r="CX57"/>
  <c r="CX58"/>
  <c r="CX59"/>
  <c r="CX60"/>
  <c r="CW54"/>
  <c r="CW55"/>
  <c r="CW56"/>
  <c r="CW57"/>
  <c r="CW58"/>
  <c r="CW59"/>
  <c r="CW60"/>
  <c r="CV54"/>
  <c r="CV55"/>
  <c r="CV56"/>
  <c r="CV57"/>
  <c r="CV58"/>
  <c r="CV59"/>
  <c r="CV60"/>
  <c r="CU54"/>
  <c r="CU55"/>
  <c r="CU56"/>
  <c r="CU57"/>
  <c r="CU58"/>
  <c r="CU59"/>
  <c r="CU60"/>
  <c r="CT54"/>
  <c r="CT55"/>
  <c r="CT56"/>
  <c r="CT57"/>
  <c r="CT58"/>
  <c r="CT59"/>
  <c r="CT60"/>
  <c r="M19"/>
  <c r="M20"/>
  <c r="M21"/>
  <c r="GA21"/>
  <c r="M22"/>
  <c r="M23"/>
  <c r="M24"/>
  <c r="GL24"/>
  <c r="M25"/>
  <c r="FV25"/>
  <c r="M26"/>
  <c r="M27"/>
  <c r="FV27" s="1"/>
  <c r="M28"/>
  <c r="FZ28" s="1"/>
  <c r="M29"/>
  <c r="FW29" s="1"/>
  <c r="M30"/>
  <c r="GJ30" s="1"/>
  <c r="M31"/>
  <c r="FR31" s="1"/>
  <c r="M32"/>
  <c r="M33"/>
  <c r="GB33" s="1"/>
  <c r="M34"/>
  <c r="M35"/>
  <c r="GF35" s="1"/>
  <c r="M36"/>
  <c r="M37"/>
  <c r="FX37"/>
  <c r="M78"/>
  <c r="M79"/>
  <c r="FY79" s="1"/>
  <c r="M80"/>
  <c r="FQ80" s="1"/>
  <c r="M81"/>
  <c r="GH81" s="1"/>
  <c r="M82"/>
  <c r="M83"/>
  <c r="GE83" s="1"/>
  <c r="M84"/>
  <c r="M85"/>
  <c r="GG85" s="1"/>
  <c r="M86"/>
  <c r="M87"/>
  <c r="M88"/>
  <c r="FW88" s="1"/>
  <c r="M89"/>
  <c r="FR89" s="1"/>
  <c r="M90"/>
  <c r="FW90" s="1"/>
  <c r="M91"/>
  <c r="GJ91" s="1"/>
  <c r="M92"/>
  <c r="FY92" s="1"/>
  <c r="M93"/>
  <c r="GM93" s="1"/>
  <c r="M94"/>
  <c r="GJ94" s="1"/>
  <c r="M95"/>
  <c r="GJ95"/>
  <c r="M96"/>
  <c r="M97"/>
  <c r="FV97"/>
  <c r="M98"/>
  <c r="M99"/>
  <c r="GP99"/>
  <c r="M100"/>
  <c r="GP100"/>
  <c r="M101"/>
  <c r="GB101"/>
  <c r="M102"/>
  <c r="GC102"/>
  <c r="M103"/>
  <c r="GK103"/>
  <c r="M104"/>
  <c r="M105"/>
  <c r="FT105" s="1"/>
  <c r="M106"/>
  <c r="GJ106" s="1"/>
  <c r="M107"/>
  <c r="FT107" s="1"/>
  <c r="M108"/>
  <c r="GN108" s="1"/>
  <c r="M109"/>
  <c r="GN109" s="1"/>
  <c r="M110"/>
  <c r="M111"/>
  <c r="GL111" s="1"/>
  <c r="M112"/>
  <c r="FX112" s="1"/>
  <c r="M113"/>
  <c r="GF113" s="1"/>
  <c r="M114"/>
  <c r="FW114" s="1"/>
  <c r="M115"/>
  <c r="FV115" s="1"/>
  <c r="M116"/>
  <c r="GL116" s="1"/>
  <c r="M117"/>
  <c r="FZ117" s="1"/>
  <c r="M118"/>
  <c r="FS118"/>
  <c r="M119"/>
  <c r="GM119"/>
  <c r="M120"/>
  <c r="GR120"/>
  <c r="M121"/>
  <c r="GG121"/>
  <c r="FS89"/>
  <c r="GD82"/>
  <c r="GE82"/>
  <c r="GE89"/>
  <c r="M38"/>
  <c r="GF38"/>
  <c r="M39"/>
  <c r="FT85"/>
  <c r="FT115"/>
  <c r="GF37"/>
  <c r="GF78"/>
  <c r="GF82"/>
  <c r="FU81"/>
  <c r="GG27"/>
  <c r="GG78"/>
  <c r="FV81"/>
  <c r="FV82"/>
  <c r="GH30"/>
  <c r="GH31"/>
  <c r="FX89"/>
  <c r="GK31"/>
  <c r="GK81"/>
  <c r="GL27"/>
  <c r="GL85"/>
  <c r="FZ19"/>
  <c r="FZ82"/>
  <c r="FZ119"/>
  <c r="GM31"/>
  <c r="GA31"/>
  <c r="GA38"/>
  <c r="GA82"/>
  <c r="GN19"/>
  <c r="GN85"/>
  <c r="GB31"/>
  <c r="GB38"/>
  <c r="GB107"/>
  <c r="GO31"/>
  <c r="GO82"/>
  <c r="GO98"/>
  <c r="GI79"/>
  <c r="GP27"/>
  <c r="GV38"/>
  <c r="HE38"/>
  <c r="HH119"/>
  <c r="R8" i="2"/>
  <c r="S8"/>
  <c r="BT8" s="1"/>
  <c r="CF8"/>
  <c r="N38" i="7"/>
  <c r="CS54"/>
  <c r="CS55"/>
  <c r="CS56"/>
  <c r="CS57"/>
  <c r="CS58"/>
  <c r="CS59"/>
  <c r="CS60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39"/>
  <c r="U8" i="2"/>
  <c r="J38" i="7"/>
  <c r="J121"/>
  <c r="J120"/>
  <c r="J119"/>
  <c r="J118"/>
  <c r="J117"/>
  <c r="CS40"/>
  <c r="CS61"/>
  <c r="CS62"/>
  <c r="CS63"/>
  <c r="CS64"/>
  <c r="CS65"/>
  <c r="CS66"/>
  <c r="N121"/>
  <c r="CS70"/>
  <c r="N39"/>
  <c r="N117"/>
  <c r="N118"/>
  <c r="N119"/>
  <c r="N120"/>
  <c r="Y8" i="2"/>
  <c r="AP8"/>
  <c r="L38" i="7"/>
  <c r="L39"/>
  <c r="L117"/>
  <c r="L118"/>
  <c r="EX118"/>
  <c r="L119"/>
  <c r="L120"/>
  <c r="EU120" s="1"/>
  <c r="L121"/>
  <c r="FI121" s="1"/>
  <c r="CS47"/>
  <c r="CS48"/>
  <c r="CS49"/>
  <c r="CS50"/>
  <c r="CS51"/>
  <c r="CS52"/>
  <c r="CS53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CT47"/>
  <c r="CT48"/>
  <c r="CT49"/>
  <c r="CT50"/>
  <c r="CT51"/>
  <c r="CT52"/>
  <c r="CT53"/>
  <c r="CU47"/>
  <c r="CU48"/>
  <c r="CU49"/>
  <c r="CU50"/>
  <c r="CU51"/>
  <c r="CU52"/>
  <c r="CU53"/>
  <c r="CV47"/>
  <c r="CV48"/>
  <c r="CV49"/>
  <c r="CV50"/>
  <c r="CV51"/>
  <c r="CV52"/>
  <c r="CV53"/>
  <c r="CW47"/>
  <c r="CW48"/>
  <c r="CW49"/>
  <c r="CW50"/>
  <c r="CW51"/>
  <c r="CW52"/>
  <c r="CW53"/>
  <c r="CX47"/>
  <c r="CX48"/>
  <c r="CX49"/>
  <c r="CX50"/>
  <c r="CX51"/>
  <c r="CX52"/>
  <c r="CX53"/>
  <c r="CY47"/>
  <c r="CY48"/>
  <c r="CY49"/>
  <c r="CY50"/>
  <c r="CY51"/>
  <c r="CY52"/>
  <c r="CY53"/>
  <c r="CZ47"/>
  <c r="CZ48"/>
  <c r="CZ49"/>
  <c r="CZ50"/>
  <c r="CZ51"/>
  <c r="CZ52"/>
  <c r="CZ53"/>
  <c r="DA47"/>
  <c r="DA48"/>
  <c r="DA49"/>
  <c r="DA50"/>
  <c r="DA51"/>
  <c r="DA52"/>
  <c r="DA53"/>
  <c r="DB47"/>
  <c r="DB48"/>
  <c r="DB49"/>
  <c r="DB50"/>
  <c r="DB51"/>
  <c r="DB52"/>
  <c r="DB53"/>
  <c r="DC47"/>
  <c r="DC48"/>
  <c r="DC49"/>
  <c r="DC50"/>
  <c r="DC51"/>
  <c r="DC52"/>
  <c r="DC53"/>
  <c r="DD47"/>
  <c r="DD48"/>
  <c r="DD49"/>
  <c r="DD50"/>
  <c r="DD51"/>
  <c r="DD52"/>
  <c r="DD53"/>
  <c r="DE47"/>
  <c r="DE48"/>
  <c r="DE49"/>
  <c r="DE50"/>
  <c r="DE51"/>
  <c r="DE52"/>
  <c r="DE53"/>
  <c r="DF47"/>
  <c r="DF48"/>
  <c r="DF49"/>
  <c r="DF50"/>
  <c r="DF51"/>
  <c r="DF52"/>
  <c r="DF53"/>
  <c r="DG47"/>
  <c r="DG48"/>
  <c r="DG49"/>
  <c r="DG50"/>
  <c r="DG51"/>
  <c r="DG52"/>
  <c r="DG53"/>
  <c r="DH47"/>
  <c r="DH48"/>
  <c r="DH49"/>
  <c r="DH50"/>
  <c r="DH51"/>
  <c r="DH52"/>
  <c r="DH53"/>
  <c r="DI47"/>
  <c r="DI48"/>
  <c r="DI49"/>
  <c r="DI50"/>
  <c r="DI51"/>
  <c r="DI52"/>
  <c r="DI53"/>
  <c r="DJ47"/>
  <c r="DJ48"/>
  <c r="DJ49"/>
  <c r="DJ50"/>
  <c r="DJ51"/>
  <c r="DJ52"/>
  <c r="DJ53"/>
  <c r="DK47"/>
  <c r="DK48"/>
  <c r="DK49"/>
  <c r="DK50"/>
  <c r="DK51"/>
  <c r="DK52"/>
  <c r="DK53"/>
  <c r="DL47"/>
  <c r="DL48"/>
  <c r="DL49"/>
  <c r="DL50"/>
  <c r="DL51"/>
  <c r="DL52"/>
  <c r="DL53"/>
  <c r="DM47"/>
  <c r="DM48"/>
  <c r="DM49"/>
  <c r="DM50"/>
  <c r="DM51"/>
  <c r="DM52"/>
  <c r="DM53"/>
  <c r="DN47"/>
  <c r="DN48"/>
  <c r="DN49"/>
  <c r="DN50"/>
  <c r="DN51"/>
  <c r="DN52"/>
  <c r="DN53"/>
  <c r="DO47"/>
  <c r="DO48"/>
  <c r="DO49"/>
  <c r="DO50"/>
  <c r="DO51"/>
  <c r="DO52"/>
  <c r="DO53"/>
  <c r="DP47"/>
  <c r="DP48"/>
  <c r="DP49"/>
  <c r="DP50"/>
  <c r="DP51"/>
  <c r="DP52"/>
  <c r="DP53"/>
  <c r="DQ47"/>
  <c r="DQ48"/>
  <c r="DQ49"/>
  <c r="DQ50"/>
  <c r="DQ51"/>
  <c r="DQ52"/>
  <c r="DQ53"/>
  <c r="DR47"/>
  <c r="DR48"/>
  <c r="DR49"/>
  <c r="DR50"/>
  <c r="DR51"/>
  <c r="DR52"/>
  <c r="DR53"/>
  <c r="DS47"/>
  <c r="DS48"/>
  <c r="DS49"/>
  <c r="DS50"/>
  <c r="DS51"/>
  <c r="DS52"/>
  <c r="DS53"/>
  <c r="DT47"/>
  <c r="DT48"/>
  <c r="DT49"/>
  <c r="DT50"/>
  <c r="DT51"/>
  <c r="DT52"/>
  <c r="DT53"/>
  <c r="DU47"/>
  <c r="DU48"/>
  <c r="DU49"/>
  <c r="DU50"/>
  <c r="DU51"/>
  <c r="DU52"/>
  <c r="DU53"/>
  <c r="DV47"/>
  <c r="DV48"/>
  <c r="DV49"/>
  <c r="DV50"/>
  <c r="DV51"/>
  <c r="DV52"/>
  <c r="DV53"/>
  <c r="DW47"/>
  <c r="DW48"/>
  <c r="DW49"/>
  <c r="DW50"/>
  <c r="DW51"/>
  <c r="DW52"/>
  <c r="DW53"/>
  <c r="DX47"/>
  <c r="DX48"/>
  <c r="DX49"/>
  <c r="DX50"/>
  <c r="DX51"/>
  <c r="DX52"/>
  <c r="DX53"/>
  <c r="DY47"/>
  <c r="DY48"/>
  <c r="DY49"/>
  <c r="DY50"/>
  <c r="DY51"/>
  <c r="DY52"/>
  <c r="DY53"/>
  <c r="DZ47"/>
  <c r="DZ48"/>
  <c r="DZ49"/>
  <c r="DZ50"/>
  <c r="DZ51"/>
  <c r="DZ52"/>
  <c r="DZ53"/>
  <c r="EA47"/>
  <c r="EA48"/>
  <c r="EA49"/>
  <c r="EA50"/>
  <c r="EA51"/>
  <c r="EA52"/>
  <c r="EA53"/>
  <c r="EB47"/>
  <c r="EB48"/>
  <c r="EB49"/>
  <c r="EB50"/>
  <c r="EB51"/>
  <c r="EB52"/>
  <c r="EB53"/>
  <c r="EC47"/>
  <c r="EC48"/>
  <c r="EC49"/>
  <c r="EC50"/>
  <c r="EC51"/>
  <c r="EC52"/>
  <c r="EC53"/>
  <c r="ED47"/>
  <c r="ED48"/>
  <c r="ED49"/>
  <c r="ED50"/>
  <c r="ED51"/>
  <c r="ED52"/>
  <c r="ED53"/>
  <c r="EE47"/>
  <c r="EE48"/>
  <c r="EE49"/>
  <c r="EE50"/>
  <c r="EE51"/>
  <c r="EE52"/>
  <c r="EE53"/>
  <c r="EF47"/>
  <c r="EF48"/>
  <c r="EF49"/>
  <c r="EF50"/>
  <c r="EF51"/>
  <c r="EF52"/>
  <c r="EF53"/>
  <c r="EF40"/>
  <c r="EF70"/>
  <c r="EE40"/>
  <c r="EE70"/>
  <c r="ED40"/>
  <c r="ED70"/>
  <c r="EC40"/>
  <c r="EC70"/>
  <c r="EB40"/>
  <c r="EB70"/>
  <c r="EA40"/>
  <c r="EA70"/>
  <c r="DZ40"/>
  <c r="DZ70"/>
  <c r="DY40"/>
  <c r="DY70"/>
  <c r="DX40"/>
  <c r="DX70"/>
  <c r="DW40"/>
  <c r="DW70"/>
  <c r="DV40"/>
  <c r="DV70"/>
  <c r="DU40"/>
  <c r="DU70"/>
  <c r="DT40"/>
  <c r="DT70"/>
  <c r="DS40"/>
  <c r="DS70"/>
  <c r="DR40"/>
  <c r="DR70"/>
  <c r="DQ40"/>
  <c r="DQ70"/>
  <c r="DP40"/>
  <c r="DP70"/>
  <c r="DO40"/>
  <c r="DO70"/>
  <c r="DN40"/>
  <c r="DN70"/>
  <c r="DM40"/>
  <c r="DM70"/>
  <c r="DL40"/>
  <c r="DL70"/>
  <c r="DK40"/>
  <c r="DK70"/>
  <c r="DJ40"/>
  <c r="DJ70"/>
  <c r="DI40"/>
  <c r="DI70"/>
  <c r="DH40"/>
  <c r="DH70"/>
  <c r="DG40"/>
  <c r="DG70"/>
  <c r="DF40"/>
  <c r="DF70"/>
  <c r="DE40"/>
  <c r="DE70"/>
  <c r="DD40"/>
  <c r="DD70"/>
  <c r="DC40"/>
  <c r="DC70"/>
  <c r="DB40"/>
  <c r="DB70"/>
  <c r="DA40"/>
  <c r="DA70"/>
  <c r="CZ40"/>
  <c r="CZ70"/>
  <c r="CY40"/>
  <c r="CY70"/>
  <c r="CX40"/>
  <c r="CX70"/>
  <c r="CW40"/>
  <c r="CW70"/>
  <c r="CV40"/>
  <c r="CV70"/>
  <c r="CU40"/>
  <c r="CU70"/>
  <c r="CT40"/>
  <c r="CT70"/>
  <c r="EE67"/>
  <c r="EC67"/>
  <c r="EA67"/>
  <c r="DY67"/>
  <c r="DW67"/>
  <c r="DU67"/>
  <c r="DS67"/>
  <c r="DQ67"/>
  <c r="DO67"/>
  <c r="DM67"/>
  <c r="DK67"/>
  <c r="DI67"/>
  <c r="DG67"/>
  <c r="DE67"/>
  <c r="DC67"/>
  <c r="DA67"/>
  <c r="CY67"/>
  <c r="CW67"/>
  <c r="CU67"/>
  <c r="EF66"/>
  <c r="EE66"/>
  <c r="ED66"/>
  <c r="EC66"/>
  <c r="EB66"/>
  <c r="EA66"/>
  <c r="DZ66"/>
  <c r="DY66"/>
  <c r="DX66"/>
  <c r="DW66"/>
  <c r="DV66"/>
  <c r="DU66"/>
  <c r="DT66"/>
  <c r="DS66"/>
  <c r="DR66"/>
  <c r="DQ66"/>
  <c r="DP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EF65"/>
  <c r="EE65"/>
  <c r="ED65"/>
  <c r="EC65"/>
  <c r="EB65"/>
  <c r="EA65"/>
  <c r="DZ65"/>
  <c r="DY65"/>
  <c r="DX65"/>
  <c r="DW65"/>
  <c r="DV65"/>
  <c r="DU65"/>
  <c r="DT65"/>
  <c r="DS65"/>
  <c r="DR65"/>
  <c r="DQ65"/>
  <c r="DP65"/>
  <c r="DO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EF64"/>
  <c r="EE64"/>
  <c r="ED64"/>
  <c r="EC64"/>
  <c r="EB64"/>
  <c r="EA64"/>
  <c r="DZ64"/>
  <c r="DY64"/>
  <c r="DX64"/>
  <c r="DW64"/>
  <c r="DV64"/>
  <c r="DU64"/>
  <c r="DT64"/>
  <c r="DS64"/>
  <c r="DR64"/>
  <c r="DQ64"/>
  <c r="DP64"/>
  <c r="DO64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EF63"/>
  <c r="EE63"/>
  <c r="ED63"/>
  <c r="EC63"/>
  <c r="EB63"/>
  <c r="EA63"/>
  <c r="DZ63"/>
  <c r="DY63"/>
  <c r="DX63"/>
  <c r="DW63"/>
  <c r="DV63"/>
  <c r="DU63"/>
  <c r="DT63"/>
  <c r="DS63"/>
  <c r="DR63"/>
  <c r="DQ63"/>
  <c r="DP63"/>
  <c r="DO63"/>
  <c r="DN63"/>
  <c r="DM63"/>
  <c r="DL63"/>
  <c r="DK63"/>
  <c r="DJ63"/>
  <c r="DI63"/>
  <c r="DH63"/>
  <c r="DG63"/>
  <c r="DF63"/>
  <c r="DE63"/>
  <c r="DD63"/>
  <c r="DC63"/>
  <c r="DB63"/>
  <c r="DA63"/>
  <c r="CZ63"/>
  <c r="CY63"/>
  <c r="CX63"/>
  <c r="CW63"/>
  <c r="CV63"/>
  <c r="CU63"/>
  <c r="CT63"/>
  <c r="EF62"/>
  <c r="EE62"/>
  <c r="ED62"/>
  <c r="EC62"/>
  <c r="EB62"/>
  <c r="EA62"/>
  <c r="DZ62"/>
  <c r="DY62"/>
  <c r="DX62"/>
  <c r="DW62"/>
  <c r="DV62"/>
  <c r="DU62"/>
  <c r="DT62"/>
  <c r="DS62"/>
  <c r="DR62"/>
  <c r="DQ62"/>
  <c r="DP62"/>
  <c r="DO62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EF61"/>
  <c r="EE61"/>
  <c r="ED61"/>
  <c r="EC61"/>
  <c r="EB61"/>
  <c r="EA61"/>
  <c r="DZ61"/>
  <c r="DY61"/>
  <c r="DX61"/>
  <c r="DW61"/>
  <c r="DV61"/>
  <c r="DU61"/>
  <c r="DT61"/>
  <c r="DS61"/>
  <c r="DR61"/>
  <c r="DQ61"/>
  <c r="DP61"/>
  <c r="DO61"/>
  <c r="DN61"/>
  <c r="DM61"/>
  <c r="DL61"/>
  <c r="DK61"/>
  <c r="DJ61"/>
  <c r="DI61"/>
  <c r="DH61"/>
  <c r="DG61"/>
  <c r="DF61"/>
  <c r="DE61"/>
  <c r="DD61"/>
  <c r="DC61"/>
  <c r="DB61"/>
  <c r="DA61"/>
  <c r="CZ61"/>
  <c r="CY61"/>
  <c r="CX61"/>
  <c r="CW61"/>
  <c r="CV61"/>
  <c r="CU61"/>
  <c r="CT61"/>
  <c r="U7" i="2"/>
  <c r="R7"/>
  <c r="S7" s="1"/>
  <c r="T7"/>
  <c r="T8"/>
  <c r="I38" i="7"/>
  <c r="I39"/>
  <c r="I117"/>
  <c r="I118"/>
  <c r="I119"/>
  <c r="I120"/>
  <c r="I121"/>
  <c r="K19"/>
  <c r="K20"/>
  <c r="EN20" s="1"/>
  <c r="K21"/>
  <c r="EX21" s="1"/>
  <c r="K22"/>
  <c r="EU22" s="1"/>
  <c r="K23"/>
  <c r="EY23" s="1"/>
  <c r="K24"/>
  <c r="EZ24" s="1"/>
  <c r="K25"/>
  <c r="EN25" s="1"/>
  <c r="K26"/>
  <c r="EZ26" s="1"/>
  <c r="K27"/>
  <c r="K28"/>
  <c r="K29"/>
  <c r="EO29" s="1"/>
  <c r="K30"/>
  <c r="ER30" s="1"/>
  <c r="K31"/>
  <c r="EW31" s="1"/>
  <c r="K32"/>
  <c r="EZ32" s="1"/>
  <c r="K33"/>
  <c r="EO33" s="1"/>
  <c r="K34"/>
  <c r="EN34" s="1"/>
  <c r="K35"/>
  <c r="EN35" s="1"/>
  <c r="K36"/>
  <c r="ES36" s="1"/>
  <c r="K37"/>
  <c r="ET37" s="1"/>
  <c r="K78"/>
  <c r="EO78" s="1"/>
  <c r="K79"/>
  <c r="K80"/>
  <c r="EQ80"/>
  <c r="K81"/>
  <c r="EX81"/>
  <c r="K82"/>
  <c r="ET82"/>
  <c r="K83"/>
  <c r="K84"/>
  <c r="EX84" s="1"/>
  <c r="K85"/>
  <c r="EY85" s="1"/>
  <c r="K86"/>
  <c r="K87"/>
  <c r="EV87"/>
  <c r="K88"/>
  <c r="K89"/>
  <c r="ER89" s="1"/>
  <c r="K90"/>
  <c r="EY90" s="1"/>
  <c r="K91"/>
  <c r="ET91" s="1"/>
  <c r="K92"/>
  <c r="ES92" s="1"/>
  <c r="K93"/>
  <c r="EW93" s="1"/>
  <c r="K94"/>
  <c r="K95"/>
  <c r="EW95" s="1"/>
  <c r="K96"/>
  <c r="K97"/>
  <c r="K98"/>
  <c r="K99"/>
  <c r="K100"/>
  <c r="EX100" s="1"/>
  <c r="K101"/>
  <c r="ES101" s="1"/>
  <c r="K102"/>
  <c r="EQ102" s="1"/>
  <c r="K103"/>
  <c r="K104"/>
  <c r="K105"/>
  <c r="EO105" s="1"/>
  <c r="K106"/>
  <c r="EO106" s="1"/>
  <c r="K107"/>
  <c r="EX107" s="1"/>
  <c r="K108"/>
  <c r="K109"/>
  <c r="EV109" s="1"/>
  <c r="K110"/>
  <c r="K111"/>
  <c r="K112"/>
  <c r="K113"/>
  <c r="EP113"/>
  <c r="K114"/>
  <c r="ES114"/>
  <c r="K115"/>
  <c r="EQ115"/>
  <c r="K116"/>
  <c r="ER115"/>
  <c r="EX119"/>
  <c r="FK119"/>
  <c r="EY115"/>
  <c r="HC38"/>
  <c r="HC119"/>
  <c r="FW27"/>
  <c r="FW31"/>
  <c r="FW82"/>
  <c r="FW85"/>
  <c r="FW107"/>
  <c r="FW116"/>
  <c r="FQ31"/>
  <c r="FQ82"/>
  <c r="FQ100"/>
  <c r="FQ106"/>
  <c r="FQ111"/>
  <c r="FQ114"/>
  <c r="R29" i="2"/>
  <c r="S29" s="1"/>
  <c r="U29"/>
  <c r="R39"/>
  <c r="S39"/>
  <c r="BT39" s="1"/>
  <c r="R27"/>
  <c r="S27" s="1"/>
  <c r="T27"/>
  <c r="T29"/>
  <c r="EG39" i="7"/>
  <c r="R26" i="2"/>
  <c r="S26" s="1"/>
  <c r="T26"/>
  <c r="R38"/>
  <c r="S38"/>
  <c r="AA38" s="1"/>
  <c r="R36"/>
  <c r="S36" s="1"/>
  <c r="R25"/>
  <c r="S25"/>
  <c r="BT25" s="1"/>
  <c r="T25"/>
  <c r="R24"/>
  <c r="S24" s="1"/>
  <c r="T24"/>
  <c r="R23"/>
  <c r="S23" s="1"/>
  <c r="T23"/>
  <c r="R22"/>
  <c r="S22"/>
  <c r="AB22" s="1"/>
  <c r="T22"/>
  <c r="R21"/>
  <c r="S21"/>
  <c r="BT21" s="1"/>
  <c r="T21"/>
  <c r="R20"/>
  <c r="S20"/>
  <c r="BT20" s="1"/>
  <c r="T20"/>
  <c r="R19"/>
  <c r="S19" s="1"/>
  <c r="T19"/>
  <c r="R18"/>
  <c r="S18"/>
  <c r="BT18" s="1"/>
  <c r="T18"/>
  <c r="R17"/>
  <c r="S17" s="1"/>
  <c r="T17"/>
  <c r="R16"/>
  <c r="S16"/>
  <c r="BT16" s="1"/>
  <c r="T16"/>
  <c r="R15"/>
  <c r="S15" s="1"/>
  <c r="T15"/>
  <c r="R14"/>
  <c r="S14"/>
  <c r="AI14" s="1"/>
  <c r="T14"/>
  <c r="R13"/>
  <c r="S13"/>
  <c r="BT13" s="1"/>
  <c r="T13"/>
  <c r="R12"/>
  <c r="S12" s="1"/>
  <c r="T12"/>
  <c r="R11"/>
  <c r="S11" s="1"/>
  <c r="T11"/>
  <c r="R10"/>
  <c r="S10" s="1"/>
  <c r="T10"/>
  <c r="R9"/>
  <c r="S9" s="1"/>
  <c r="T9"/>
  <c r="R40"/>
  <c r="S40" s="1"/>
  <c r="T40"/>
  <c r="R34"/>
  <c r="S34"/>
  <c r="AJ34" s="1"/>
  <c r="T34"/>
  <c r="R33"/>
  <c r="S33"/>
  <c r="BT33" s="1"/>
  <c r="T33"/>
  <c r="R32"/>
  <c r="S32" s="1"/>
  <c r="T32"/>
  <c r="R31"/>
  <c r="S31"/>
  <c r="BT31" s="1"/>
  <c r="T31"/>
  <c r="R30"/>
  <c r="S30" s="1"/>
  <c r="T30"/>
  <c r="R28"/>
  <c r="S28"/>
  <c r="AE28" s="1"/>
  <c r="T28"/>
  <c r="EZ38" i="7"/>
  <c r="EG38"/>
  <c r="EG121"/>
  <c r="EG120"/>
  <c r="EV119"/>
  <c r="EZ119"/>
  <c r="EG119"/>
  <c r="AB38" i="2"/>
  <c r="AI38"/>
  <c r="AJ38"/>
  <c r="AR38"/>
  <c r="AY38"/>
  <c r="EU118" i="7"/>
  <c r="EG118"/>
  <c r="EG117"/>
  <c r="U25" i="2"/>
  <c r="U24"/>
  <c r="U23"/>
  <c r="U22"/>
  <c r="U21"/>
  <c r="U20"/>
  <c r="U19"/>
  <c r="U18"/>
  <c r="U17"/>
  <c r="U16"/>
  <c r="U15"/>
  <c r="U14"/>
  <c r="U13"/>
  <c r="U12"/>
  <c r="U11"/>
  <c r="U10"/>
  <c r="U9"/>
  <c r="U40"/>
  <c r="U36"/>
  <c r="U38"/>
  <c r="U34"/>
  <c r="U33"/>
  <c r="U32"/>
  <c r="U31"/>
  <c r="U30"/>
  <c r="U28"/>
  <c r="U39"/>
  <c r="U27"/>
  <c r="U26"/>
  <c r="T39"/>
  <c r="T36"/>
  <c r="T38"/>
  <c r="AA13"/>
  <c r="AD13"/>
  <c r="AE13"/>
  <c r="AH13"/>
  <c r="AI13"/>
  <c r="AO13"/>
  <c r="AP13"/>
  <c r="AS13"/>
  <c r="AT13"/>
  <c r="AW13"/>
  <c r="AX13"/>
  <c r="Y13"/>
  <c r="Z13"/>
  <c r="AN13"/>
  <c r="AA14"/>
  <c r="AQ14"/>
  <c r="AT14"/>
  <c r="AA16"/>
  <c r="AB16"/>
  <c r="AE16"/>
  <c r="AF16"/>
  <c r="AI16"/>
  <c r="AJ16"/>
  <c r="AP16"/>
  <c r="AQ16"/>
  <c r="AT16"/>
  <c r="AU16"/>
  <c r="AX16"/>
  <c r="AY16"/>
  <c r="Z16"/>
  <c r="AL16"/>
  <c r="AA18"/>
  <c r="AF18"/>
  <c r="AT18"/>
  <c r="AY18"/>
  <c r="AC20"/>
  <c r="AD20"/>
  <c r="AG20"/>
  <c r="AH20"/>
  <c r="AK20"/>
  <c r="AO20"/>
  <c r="AR20"/>
  <c r="AS20"/>
  <c r="AV20"/>
  <c r="AW20"/>
  <c r="X20"/>
  <c r="Y20"/>
  <c r="AM20"/>
  <c r="AN20"/>
  <c r="AC21"/>
  <c r="AD21"/>
  <c r="AH21"/>
  <c r="AK21"/>
  <c r="AO21"/>
  <c r="AS21"/>
  <c r="AV21"/>
  <c r="AW21"/>
  <c r="Y21"/>
  <c r="AM21"/>
  <c r="AN21"/>
  <c r="AI22"/>
  <c r="AJ22"/>
  <c r="Z22"/>
  <c r="AL22"/>
  <c r="AG25"/>
  <c r="AO25"/>
  <c r="X25"/>
  <c r="AN25"/>
  <c r="AF28"/>
  <c r="AP28"/>
  <c r="AY28"/>
  <c r="AC31"/>
  <c r="AS31"/>
  <c r="AV31"/>
  <c r="AC33"/>
  <c r="AD33"/>
  <c r="AK33"/>
  <c r="AO33"/>
  <c r="AV33"/>
  <c r="AW33"/>
  <c r="AM33"/>
  <c r="AN33"/>
  <c r="AB34"/>
  <c r="AP34"/>
  <c r="AU34"/>
  <c r="ET96" i="7"/>
  <c r="ET99"/>
  <c r="ET115"/>
  <c r="EU95"/>
  <c r="EU97"/>
  <c r="EZ35"/>
  <c r="EZ104"/>
  <c r="EZ105"/>
  <c r="EZ107"/>
  <c r="EZ115"/>
  <c r="EW35"/>
  <c r="EW81"/>
  <c r="EW107"/>
  <c r="EV31"/>
  <c r="EV36"/>
  <c r="EV113"/>
  <c r="EO79"/>
  <c r="EO115"/>
  <c r="EN113"/>
  <c r="EN115"/>
  <c r="ES104"/>
  <c r="EP95"/>
  <c r="ES82"/>
  <c r="EP35"/>
  <c r="ES31"/>
  <c r="BC20" i="2"/>
  <c r="BD20"/>
  <c r="BG20"/>
  <c r="BH20"/>
  <c r="BK20"/>
  <c r="BL20"/>
  <c r="BO20"/>
  <c r="BP20"/>
  <c r="BS20"/>
  <c r="BW20"/>
  <c r="BX20"/>
  <c r="CA20"/>
  <c r="CB20"/>
  <c r="CE20"/>
  <c r="CF20"/>
  <c r="CI20"/>
  <c r="CJ20"/>
  <c r="CM20"/>
  <c r="CN20"/>
  <c r="BB21"/>
  <c r="BE21"/>
  <c r="BF21"/>
  <c r="BI21"/>
  <c r="BJ21"/>
  <c r="BM21"/>
  <c r="BN21"/>
  <c r="BQ21"/>
  <c r="BR21"/>
  <c r="BU21"/>
  <c r="BV21"/>
  <c r="BY21"/>
  <c r="BZ21"/>
  <c r="CC21"/>
  <c r="CD21"/>
  <c r="CG21"/>
  <c r="CH21"/>
  <c r="CK21"/>
  <c r="CL21"/>
  <c r="CO21"/>
  <c r="BD22"/>
  <c r="BM22"/>
  <c r="CC22"/>
  <c r="CJ22"/>
  <c r="BI13"/>
  <c r="BJ13"/>
  <c r="BM13"/>
  <c r="BN13"/>
  <c r="BQ13"/>
  <c r="BR13"/>
  <c r="BU13"/>
  <c r="CB13"/>
  <c r="CE13"/>
  <c r="CF13"/>
  <c r="CI13"/>
  <c r="CJ13"/>
  <c r="CM13"/>
  <c r="CN13"/>
  <c r="BC13"/>
  <c r="BD13"/>
  <c r="BG13"/>
  <c r="BV13"/>
  <c r="BY13"/>
  <c r="BZ13"/>
  <c r="BL14"/>
  <c r="BU14"/>
  <c r="CH14"/>
  <c r="BC14"/>
  <c r="BX14"/>
  <c r="BJ16"/>
  <c r="BK16"/>
  <c r="BN16"/>
  <c r="BO16"/>
  <c r="BR16"/>
  <c r="BS16"/>
  <c r="CB16"/>
  <c r="CC16"/>
  <c r="CF16"/>
  <c r="CG16"/>
  <c r="CJ16"/>
  <c r="CK16"/>
  <c r="CN16"/>
  <c r="CO16"/>
  <c r="BD16"/>
  <c r="BE16"/>
  <c r="BV16"/>
  <c r="BW16"/>
  <c r="BZ16"/>
  <c r="CA16"/>
  <c r="BC18"/>
  <c r="BJ18"/>
  <c r="BS18"/>
  <c r="BZ18"/>
  <c r="CI18"/>
  <c r="BH25"/>
  <c r="BO25"/>
  <c r="BX25"/>
  <c r="CE25"/>
  <c r="CN25"/>
  <c r="BF39"/>
  <c r="CC39"/>
  <c r="CL39"/>
  <c r="BD28"/>
  <c r="BK28"/>
  <c r="CA28"/>
  <c r="CJ28"/>
  <c r="BJ31"/>
  <c r="BQ31"/>
  <c r="BZ31"/>
  <c r="CG31"/>
  <c r="BG33"/>
  <c r="BH33"/>
  <c r="BO33"/>
  <c r="BP33"/>
  <c r="BW33"/>
  <c r="BX33"/>
  <c r="CE33"/>
  <c r="CF33"/>
  <c r="CM33"/>
  <c r="CN33"/>
  <c r="BG34"/>
  <c r="BN34"/>
  <c r="BW34"/>
  <c r="CD34"/>
  <c r="CM34"/>
  <c r="BK38"/>
  <c r="BL38"/>
  <c r="BS38"/>
  <c r="CG38"/>
  <c r="CH38"/>
  <c r="CO38"/>
  <c r="BB38"/>
  <c r="BW38"/>
  <c r="BX38"/>
  <c r="GR119" i="7"/>
  <c r="GQ38"/>
  <c r="GS38"/>
  <c r="GT38"/>
  <c r="R35" i="2"/>
  <c r="S35"/>
  <c r="BT35" s="1"/>
  <c r="U35"/>
  <c r="GC31" i="7"/>
  <c r="GC36"/>
  <c r="GC78"/>
  <c r="GC82"/>
  <c r="GC84"/>
  <c r="GC86"/>
  <c r="GC90"/>
  <c r="GC106"/>
  <c r="GC115"/>
  <c r="GJ31"/>
  <c r="GJ78"/>
  <c r="GJ81"/>
  <c r="GJ82"/>
  <c r="GJ90"/>
  <c r="GJ98"/>
  <c r="GJ110"/>
  <c r="GJ111"/>
  <c r="GZ38"/>
  <c r="GZ119"/>
  <c r="HA119"/>
  <c r="R386" i="2"/>
  <c r="S386" s="1"/>
  <c r="R385"/>
  <c r="S385"/>
  <c r="BT385" s="1"/>
  <c r="R384"/>
  <c r="S384" s="1"/>
  <c r="R383"/>
  <c r="S383"/>
  <c r="BT383" s="1"/>
  <c r="R382"/>
  <c r="S382"/>
  <c r="BT382" s="1"/>
  <c r="CI382"/>
  <c r="CA382"/>
  <c r="BL382"/>
  <c r="BC382"/>
  <c r="R381"/>
  <c r="S381"/>
  <c r="BT381" s="1"/>
  <c r="CL381"/>
  <c r="CH381"/>
  <c r="CC381"/>
  <c r="BV381"/>
  <c r="BR381"/>
  <c r="BM381"/>
  <c r="BF381"/>
  <c r="BB381"/>
  <c r="R380"/>
  <c r="S380"/>
  <c r="BT380" s="1"/>
  <c r="BX380"/>
  <c r="BH380"/>
  <c r="R379"/>
  <c r="S379"/>
  <c r="BT379" s="1"/>
  <c r="CD379"/>
  <c r="BU379"/>
  <c r="BJ379"/>
  <c r="R378"/>
  <c r="S378" s="1"/>
  <c r="R377"/>
  <c r="S377"/>
  <c r="BT377" s="1"/>
  <c r="CH377"/>
  <c r="BZ377"/>
  <c r="BM377"/>
  <c r="BB377"/>
  <c r="R376"/>
  <c r="S376"/>
  <c r="BT376" s="1"/>
  <c r="CM376"/>
  <c r="CI376"/>
  <c r="CB376"/>
  <c r="BW376"/>
  <c r="BO376"/>
  <c r="BK376"/>
  <c r="BD376"/>
  <c r="R375"/>
  <c r="S375" s="1"/>
  <c r="R374"/>
  <c r="S374"/>
  <c r="BT374" s="1"/>
  <c r="R373"/>
  <c r="S373"/>
  <c r="BT373" s="1"/>
  <c r="CH373"/>
  <c r="BZ373"/>
  <c r="BR373"/>
  <c r="BJ373"/>
  <c r="BB373"/>
  <c r="R372"/>
  <c r="S372"/>
  <c r="BT372" s="1"/>
  <c r="BS372"/>
  <c r="R371"/>
  <c r="S371" s="1"/>
  <c r="R370"/>
  <c r="S370" s="1"/>
  <c r="R369"/>
  <c r="S369" s="1"/>
  <c r="R368"/>
  <c r="S368"/>
  <c r="BT368" s="1"/>
  <c r="CB368"/>
  <c r="BS368"/>
  <c r="BG368"/>
  <c r="R367"/>
  <c r="S367" s="1"/>
  <c r="R366"/>
  <c r="S366" s="1"/>
  <c r="R365"/>
  <c r="S365" s="1"/>
  <c r="R364"/>
  <c r="S364" s="1"/>
  <c r="R363"/>
  <c r="S363"/>
  <c r="BT363" s="1"/>
  <c r="CD363"/>
  <c r="BU363"/>
  <c r="BJ363"/>
  <c r="R362"/>
  <c r="S362" s="1"/>
  <c r="R361"/>
  <c r="S361"/>
  <c r="BT361" s="1"/>
  <c r="CH361"/>
  <c r="BZ361"/>
  <c r="BM361"/>
  <c r="BB361"/>
  <c r="R360"/>
  <c r="S360"/>
  <c r="BT360" s="1"/>
  <c r="CM360"/>
  <c r="CI360"/>
  <c r="CB360"/>
  <c r="BW360"/>
  <c r="BO360"/>
  <c r="BK360"/>
  <c r="BD360"/>
  <c r="R359"/>
  <c r="S359" s="1"/>
  <c r="R358"/>
  <c r="S358" s="1"/>
  <c r="R357"/>
  <c r="S357" s="1"/>
  <c r="R356"/>
  <c r="S356" s="1"/>
  <c r="R355"/>
  <c r="S355" s="1"/>
  <c r="R354"/>
  <c r="S354" s="1"/>
  <c r="R353"/>
  <c r="S353" s="1"/>
  <c r="R352"/>
  <c r="S352" s="1"/>
  <c r="CJ352"/>
  <c r="CA352"/>
  <c r="BL352"/>
  <c r="BC352"/>
  <c r="R351"/>
  <c r="S351"/>
  <c r="R350"/>
  <c r="S350" s="1"/>
  <c r="CN350"/>
  <c r="CI350"/>
  <c r="CA350"/>
  <c r="BO350"/>
  <c r="BK350"/>
  <c r="BC350"/>
  <c r="R349"/>
  <c r="S349"/>
  <c r="CO349"/>
  <c r="CG349"/>
  <c r="BY349"/>
  <c r="BQ349"/>
  <c r="BI349"/>
  <c r="R348"/>
  <c r="S348" s="1"/>
  <c r="CA348"/>
  <c r="BK348"/>
  <c r="R347"/>
  <c r="S347" s="1"/>
  <c r="R346"/>
  <c r="S346" s="1"/>
  <c r="R345"/>
  <c r="S345" s="1"/>
  <c r="CC345"/>
  <c r="BF345"/>
  <c r="R344"/>
  <c r="S344"/>
  <c r="CA344"/>
  <c r="BK344"/>
  <c r="R343"/>
  <c r="S343"/>
  <c r="BZ343"/>
  <c r="BJ343"/>
  <c r="R342"/>
  <c r="S342"/>
  <c r="CE342"/>
  <c r="BS342"/>
  <c r="BG342"/>
  <c r="R341"/>
  <c r="S341"/>
  <c r="R340"/>
  <c r="S340" s="1"/>
  <c r="BT340" s="1"/>
  <c r="R339"/>
  <c r="S339"/>
  <c r="CL339"/>
  <c r="CH339"/>
  <c r="CC339"/>
  <c r="BV339"/>
  <c r="BR339"/>
  <c r="BM339"/>
  <c r="BF339"/>
  <c r="BB339"/>
  <c r="R338"/>
  <c r="S338"/>
  <c r="CN338"/>
  <c r="BX338"/>
  <c r="BP338"/>
  <c r="BH338"/>
  <c r="R337"/>
  <c r="S337" s="1"/>
  <c r="BV337"/>
  <c r="BB337"/>
  <c r="R336"/>
  <c r="S336"/>
  <c r="CA336"/>
  <c r="BD336"/>
  <c r="R335"/>
  <c r="S335" s="1"/>
  <c r="CL335"/>
  <c r="BZ335"/>
  <c r="BJ335"/>
  <c r="R334"/>
  <c r="S334" s="1"/>
  <c r="CI334"/>
  <c r="R333"/>
  <c r="S333" s="1"/>
  <c r="CK333"/>
  <c r="CG333"/>
  <c r="BR333"/>
  <c r="BJ333"/>
  <c r="R332"/>
  <c r="S332" s="1"/>
  <c r="BT332" s="1"/>
  <c r="R331"/>
  <c r="S331" s="1"/>
  <c r="CO331"/>
  <c r="CK331"/>
  <c r="CD331"/>
  <c r="BZ331"/>
  <c r="BU331"/>
  <c r="BN331"/>
  <c r="BJ331"/>
  <c r="BE331"/>
  <c r="R330"/>
  <c r="S330" s="1"/>
  <c r="CI330"/>
  <c r="BS330"/>
  <c r="BC330"/>
  <c r="R329"/>
  <c r="S329"/>
  <c r="CH329"/>
  <c r="BV329"/>
  <c r="BM329"/>
  <c r="BB329"/>
  <c r="R328"/>
  <c r="S328"/>
  <c r="CI328"/>
  <c r="CA328"/>
  <c r="BP328"/>
  <c r="BH328"/>
  <c r="R327"/>
  <c r="S327" s="1"/>
  <c r="R326"/>
  <c r="S326" s="1"/>
  <c r="CJ326"/>
  <c r="CA326"/>
  <c r="BL326"/>
  <c r="BC326"/>
  <c r="R325"/>
  <c r="S325"/>
  <c r="BJ325"/>
  <c r="R324"/>
  <c r="S324" s="1"/>
  <c r="CM324"/>
  <c r="BS324"/>
  <c r="BC324"/>
  <c r="R323"/>
  <c r="S323"/>
  <c r="BZ323"/>
  <c r="BJ323"/>
  <c r="R322"/>
  <c r="S322"/>
  <c r="CF322"/>
  <c r="BS322"/>
  <c r="BH322"/>
  <c r="R321"/>
  <c r="S321"/>
  <c r="BT321" s="1"/>
  <c r="BU321"/>
  <c r="R320"/>
  <c r="S320" s="1"/>
  <c r="R319"/>
  <c r="S319" s="1"/>
  <c r="R318"/>
  <c r="S318" s="1"/>
  <c r="BT318" s="1"/>
  <c r="R317"/>
  <c r="S317" s="1"/>
  <c r="R316"/>
  <c r="S316" s="1"/>
  <c r="R315"/>
  <c r="S315" s="1"/>
  <c r="R314"/>
  <c r="S314" s="1"/>
  <c r="R313"/>
  <c r="S313" s="1"/>
  <c r="R312"/>
  <c r="S312" s="1"/>
  <c r="R311"/>
  <c r="S311"/>
  <c r="BT311" s="1"/>
  <c r="BB311"/>
  <c r="R310"/>
  <c r="S310"/>
  <c r="BT310" s="1"/>
  <c r="CE310"/>
  <c r="BL310"/>
  <c r="BC310"/>
  <c r="R309"/>
  <c r="S309"/>
  <c r="BT309" s="1"/>
  <c r="CH309"/>
  <c r="BZ309"/>
  <c r="BQ309"/>
  <c r="BB309"/>
  <c r="R308"/>
  <c r="S308"/>
  <c r="BT308" s="1"/>
  <c r="BC308"/>
  <c r="R307"/>
  <c r="S307"/>
  <c r="BT307" s="1"/>
  <c r="CL307"/>
  <c r="CH307"/>
  <c r="CD307"/>
  <c r="BZ307"/>
  <c r="BV307"/>
  <c r="BR307"/>
  <c r="BN307"/>
  <c r="BJ307"/>
  <c r="BF307"/>
  <c r="BB307"/>
  <c r="R306"/>
  <c r="S306"/>
  <c r="BT306" s="1"/>
  <c r="BH306"/>
  <c r="R305"/>
  <c r="S305"/>
  <c r="BT305" s="1"/>
  <c r="CL305"/>
  <c r="CH305"/>
  <c r="CC305"/>
  <c r="BV305"/>
  <c r="BR305"/>
  <c r="BM305"/>
  <c r="BF305"/>
  <c r="BB305"/>
  <c r="R304"/>
  <c r="S304"/>
  <c r="BT304" s="1"/>
  <c r="CM304"/>
  <c r="CI304"/>
  <c r="CE304"/>
  <c r="CA304"/>
  <c r="BW304"/>
  <c r="BP304"/>
  <c r="BL304"/>
  <c r="BH304"/>
  <c r="BD304"/>
  <c r="R303"/>
  <c r="S303" s="1"/>
  <c r="BT303" s="1"/>
  <c r="R302"/>
  <c r="S302" s="1"/>
  <c r="R301"/>
  <c r="S301"/>
  <c r="BT301" s="1"/>
  <c r="R300"/>
  <c r="S300" s="1"/>
  <c r="R299"/>
  <c r="S299" s="1"/>
  <c r="R298"/>
  <c r="S298" s="1"/>
  <c r="R297"/>
  <c r="S297"/>
  <c r="BT297" s="1"/>
  <c r="CK297"/>
  <c r="CD297"/>
  <c r="BV297"/>
  <c r="BN297"/>
  <c r="BJ297"/>
  <c r="BB297"/>
  <c r="R296"/>
  <c r="S296"/>
  <c r="BT296" s="1"/>
  <c r="CM296"/>
  <c r="CI296"/>
  <c r="CB296"/>
  <c r="BW296"/>
  <c r="BO296"/>
  <c r="BK296"/>
  <c r="BD296"/>
  <c r="R295"/>
  <c r="S295" s="1"/>
  <c r="R294"/>
  <c r="S294"/>
  <c r="BT294" s="1"/>
  <c r="CJ294"/>
  <c r="CE294"/>
  <c r="BW294"/>
  <c r="BL294"/>
  <c r="BD294"/>
  <c r="R293"/>
  <c r="S293" s="1"/>
  <c r="R292"/>
  <c r="S292"/>
  <c r="BT292" s="1"/>
  <c r="CA292"/>
  <c r="BK292"/>
  <c r="R291"/>
  <c r="S291"/>
  <c r="BT291" s="1"/>
  <c r="CH291"/>
  <c r="BU291"/>
  <c r="BJ291"/>
  <c r="BB291"/>
  <c r="R290"/>
  <c r="S290"/>
  <c r="CF290"/>
  <c r="BS290"/>
  <c r="BH290"/>
  <c r="R289"/>
  <c r="S289" s="1"/>
  <c r="CL289"/>
  <c r="CC289"/>
  <c r="BR289"/>
  <c r="BF289"/>
  <c r="R288"/>
  <c r="S288"/>
  <c r="CI288"/>
  <c r="CA288"/>
  <c r="BS288"/>
  <c r="BK288"/>
  <c r="BC288"/>
  <c r="R287"/>
  <c r="S287"/>
  <c r="BZ287" s="1"/>
  <c r="BJ287"/>
  <c r="R286"/>
  <c r="S286"/>
  <c r="CE286" s="1"/>
  <c r="BS286"/>
  <c r="R285"/>
  <c r="S285"/>
  <c r="BZ285"/>
  <c r="R284"/>
  <c r="S284" s="1"/>
  <c r="BT284" s="1"/>
  <c r="R283"/>
  <c r="S283" s="1"/>
  <c r="CO283" s="1"/>
  <c r="CK283"/>
  <c r="CC283"/>
  <c r="BU283"/>
  <c r="BM283"/>
  <c r="BE283"/>
  <c r="R282"/>
  <c r="S282" s="1"/>
  <c r="CN282"/>
  <c r="BX282"/>
  <c r="BH282"/>
  <c r="R281"/>
  <c r="S281"/>
  <c r="CC281" s="1"/>
  <c r="R280"/>
  <c r="S280"/>
  <c r="BK280"/>
  <c r="R279"/>
  <c r="S279"/>
  <c r="R278"/>
  <c r="S278" s="1"/>
  <c r="BL278"/>
  <c r="R277"/>
  <c r="S277" s="1"/>
  <c r="CK277"/>
  <c r="CH277"/>
  <c r="BZ277"/>
  <c r="BR277"/>
  <c r="BJ277"/>
  <c r="BB277"/>
  <c r="R276"/>
  <c r="S276"/>
  <c r="R275"/>
  <c r="S275" s="1"/>
  <c r="CO275" s="1"/>
  <c r="BJ275"/>
  <c r="R274"/>
  <c r="S274" s="1"/>
  <c r="CA274"/>
  <c r="BH274"/>
  <c r="R273"/>
  <c r="S273"/>
  <c r="BU273"/>
  <c r="R272"/>
  <c r="S272" s="1"/>
  <c r="CF272"/>
  <c r="BP272"/>
  <c r="R271"/>
  <c r="S271" s="1"/>
  <c r="CL271" s="1"/>
  <c r="BZ271"/>
  <c r="R270"/>
  <c r="S270" s="1"/>
  <c r="CM270" s="1"/>
  <c r="BS270"/>
  <c r="R269"/>
  <c r="S269" s="1"/>
  <c r="BT269" s="1"/>
  <c r="BJ269"/>
  <c r="R268"/>
  <c r="S268"/>
  <c r="R267"/>
  <c r="S267" s="1"/>
  <c r="CK267"/>
  <c r="CL267"/>
  <c r="CG267"/>
  <c r="BZ267"/>
  <c r="BV267"/>
  <c r="BQ267"/>
  <c r="BJ267"/>
  <c r="BF267"/>
  <c r="R266"/>
  <c r="S266" s="1"/>
  <c r="CN266" s="1"/>
  <c r="BS266"/>
  <c r="R265"/>
  <c r="S265"/>
  <c r="CL265"/>
  <c r="CD265"/>
  <c r="BZ265"/>
  <c r="BR265"/>
  <c r="BJ265"/>
  <c r="BE265"/>
  <c r="R264"/>
  <c r="S264"/>
  <c r="CN264"/>
  <c r="CI264"/>
  <c r="CE264"/>
  <c r="BX264"/>
  <c r="BS264"/>
  <c r="BO264"/>
  <c r="BH264"/>
  <c r="BC264"/>
  <c r="R263"/>
  <c r="S263"/>
  <c r="BJ263"/>
  <c r="R262"/>
  <c r="S262"/>
  <c r="CM262" s="1"/>
  <c r="CE262"/>
  <c r="BO262"/>
  <c r="R261"/>
  <c r="S261" s="1"/>
  <c r="CO261" s="1"/>
  <c r="BY261"/>
  <c r="R260"/>
  <c r="S260"/>
  <c r="CI260"/>
  <c r="BK260"/>
  <c r="R259"/>
  <c r="S259" s="1"/>
  <c r="CO259" s="1"/>
  <c r="CK259"/>
  <c r="CC259"/>
  <c r="BU259"/>
  <c r="BM259"/>
  <c r="BE259"/>
  <c r="R258"/>
  <c r="S258" s="1"/>
  <c r="CA258"/>
  <c r="CF258"/>
  <c r="BS258"/>
  <c r="BH258"/>
  <c r="R257"/>
  <c r="S257" s="1"/>
  <c r="CO257" s="1"/>
  <c r="CK257"/>
  <c r="BZ257"/>
  <c r="BN257"/>
  <c r="BE257"/>
  <c r="R256"/>
  <c r="S256" s="1"/>
  <c r="CN256"/>
  <c r="CJ256"/>
  <c r="CF256"/>
  <c r="CB256"/>
  <c r="BX256"/>
  <c r="BS256"/>
  <c r="BO256"/>
  <c r="BK256"/>
  <c r="BG256"/>
  <c r="BC256"/>
  <c r="R255"/>
  <c r="S255"/>
  <c r="BJ255"/>
  <c r="R254"/>
  <c r="S254" s="1"/>
  <c r="CN254"/>
  <c r="CJ254"/>
  <c r="CE254"/>
  <c r="CA254"/>
  <c r="BS254"/>
  <c r="BL254"/>
  <c r="BG254"/>
  <c r="BC254"/>
  <c r="R253"/>
  <c r="S253"/>
  <c r="CO253"/>
  <c r="BZ253"/>
  <c r="BR253"/>
  <c r="BI253"/>
  <c r="R252"/>
  <c r="S252" s="1"/>
  <c r="CM252" s="1"/>
  <c r="CA252"/>
  <c r="R251"/>
  <c r="S251" s="1"/>
  <c r="CK251" s="1"/>
  <c r="BZ251"/>
  <c r="BE251"/>
  <c r="R250"/>
  <c r="S250" s="1"/>
  <c r="CN250"/>
  <c r="CF250"/>
  <c r="BX250"/>
  <c r="BP250"/>
  <c r="BH250"/>
  <c r="R249"/>
  <c r="S249" s="1"/>
  <c r="CO249"/>
  <c r="CK249"/>
  <c r="CD249"/>
  <c r="BZ249"/>
  <c r="BU249"/>
  <c r="BN249"/>
  <c r="BJ249"/>
  <c r="BE249"/>
  <c r="R248"/>
  <c r="S248" s="1"/>
  <c r="CN248" s="1"/>
  <c r="CJ248"/>
  <c r="CB248"/>
  <c r="BS248"/>
  <c r="BK248"/>
  <c r="BC248"/>
  <c r="R247"/>
  <c r="S247"/>
  <c r="R246"/>
  <c r="S246" s="1"/>
  <c r="CN246"/>
  <c r="CJ246"/>
  <c r="CE246"/>
  <c r="CA246"/>
  <c r="BS246"/>
  <c r="BL246"/>
  <c r="BG246"/>
  <c r="BC246"/>
  <c r="R245"/>
  <c r="S245"/>
  <c r="CO245"/>
  <c r="BZ245"/>
  <c r="BR245"/>
  <c r="BI245"/>
  <c r="R244"/>
  <c r="S244" s="1"/>
  <c r="CM244" s="1"/>
  <c r="CA244"/>
  <c r="R243"/>
  <c r="S243" s="1"/>
  <c r="CC243" s="1"/>
  <c r="BM243"/>
  <c r="R242"/>
  <c r="S242" s="1"/>
  <c r="CN242"/>
  <c r="BX242"/>
  <c r="BP242"/>
  <c r="BH242"/>
  <c r="R241"/>
  <c r="S241" s="1"/>
  <c r="CL241" s="1"/>
  <c r="CC241"/>
  <c r="BF241"/>
  <c r="R240"/>
  <c r="S240"/>
  <c r="CI240" s="1"/>
  <c r="CA240"/>
  <c r="BK240"/>
  <c r="R239"/>
  <c r="S239"/>
  <c r="CH239"/>
  <c r="BR239"/>
  <c r="BB239"/>
  <c r="R238"/>
  <c r="S238"/>
  <c r="R237"/>
  <c r="S237" s="1"/>
  <c r="AS237"/>
  <c r="R236"/>
  <c r="S236" s="1"/>
  <c r="CI236"/>
  <c r="BC236"/>
  <c r="R235"/>
  <c r="S235"/>
  <c r="CL235"/>
  <c r="CH235"/>
  <c r="CD235"/>
  <c r="BZ235"/>
  <c r="BV235"/>
  <c r="BR235"/>
  <c r="BN235"/>
  <c r="BJ235"/>
  <c r="BF235"/>
  <c r="BB235"/>
  <c r="R234"/>
  <c r="S234"/>
  <c r="R233"/>
  <c r="S233" s="1"/>
  <c r="CO233" s="1"/>
  <c r="CK233"/>
  <c r="BZ233"/>
  <c r="BN233"/>
  <c r="BE233"/>
  <c r="R232"/>
  <c r="S232" s="1"/>
  <c r="CN232"/>
  <c r="CJ232"/>
  <c r="CF232"/>
  <c r="CB232"/>
  <c r="BX232"/>
  <c r="BS232"/>
  <c r="BO232"/>
  <c r="BK232"/>
  <c r="BG232"/>
  <c r="BC232"/>
  <c r="R231"/>
  <c r="S231"/>
  <c r="BT231" s="1"/>
  <c r="R230"/>
  <c r="S230"/>
  <c r="CM230"/>
  <c r="CI230"/>
  <c r="CB230"/>
  <c r="BW230"/>
  <c r="BO230"/>
  <c r="BK230"/>
  <c r="BD230"/>
  <c r="R229"/>
  <c r="S229" s="1"/>
  <c r="BY229"/>
  <c r="R228"/>
  <c r="S228" s="1"/>
  <c r="CM228"/>
  <c r="CA228"/>
  <c r="BK228"/>
  <c r="R227"/>
  <c r="S227" s="1"/>
  <c r="CO227"/>
  <c r="CK227"/>
  <c r="CG227"/>
  <c r="CC227"/>
  <c r="BY227"/>
  <c r="BU227"/>
  <c r="BQ227"/>
  <c r="BM227"/>
  <c r="BI227"/>
  <c r="BE227"/>
  <c r="R226"/>
  <c r="S226" s="1"/>
  <c r="CN226" s="1"/>
  <c r="CA226"/>
  <c r="BK226"/>
  <c r="R225"/>
  <c r="S225"/>
  <c r="CL225"/>
  <c r="CH225"/>
  <c r="CC225"/>
  <c r="BV225"/>
  <c r="BR225"/>
  <c r="BM225"/>
  <c r="BF225"/>
  <c r="BB225"/>
  <c r="R224"/>
  <c r="S224"/>
  <c r="CM224"/>
  <c r="CI224"/>
  <c r="CE224"/>
  <c r="CA224"/>
  <c r="BW224"/>
  <c r="BP224"/>
  <c r="BL224"/>
  <c r="BH224"/>
  <c r="BD224"/>
  <c r="R223"/>
  <c r="S223" s="1"/>
  <c r="BT223" s="1"/>
  <c r="CH223"/>
  <c r="R222"/>
  <c r="S222"/>
  <c r="CM222" s="1"/>
  <c r="CI222"/>
  <c r="BW222"/>
  <c r="BK222"/>
  <c r="R221"/>
  <c r="S221" s="1"/>
  <c r="CO221" s="1"/>
  <c r="CG221"/>
  <c r="BQ221"/>
  <c r="R220"/>
  <c r="S220" s="1"/>
  <c r="CM220" s="1"/>
  <c r="CA220"/>
  <c r="R219"/>
  <c r="S219" s="1"/>
  <c r="BT219" s="1"/>
  <c r="CH219"/>
  <c r="BU219"/>
  <c r="BJ219"/>
  <c r="BB219"/>
  <c r="R218"/>
  <c r="S218"/>
  <c r="BT218" s="1"/>
  <c r="CN218"/>
  <c r="BX218"/>
  <c r="BP218"/>
  <c r="BH218"/>
  <c r="R217"/>
  <c r="S217" s="1"/>
  <c r="R216"/>
  <c r="S216"/>
  <c r="BT216" s="1"/>
  <c r="CA216"/>
  <c r="BK216"/>
  <c r="R215"/>
  <c r="S215" s="1"/>
  <c r="R214"/>
  <c r="S214" s="1"/>
  <c r="R213"/>
  <c r="S213" s="1"/>
  <c r="R212"/>
  <c r="S212"/>
  <c r="BT212" s="1"/>
  <c r="R211"/>
  <c r="S211" s="1"/>
  <c r="R210"/>
  <c r="S210" s="1"/>
  <c r="R209"/>
  <c r="S209"/>
  <c r="BT209" s="1"/>
  <c r="CL209"/>
  <c r="CH209"/>
  <c r="CC209"/>
  <c r="BV209"/>
  <c r="BR209"/>
  <c r="BM209"/>
  <c r="BF209"/>
  <c r="BB209"/>
  <c r="R208"/>
  <c r="S208"/>
  <c r="BT208" s="1"/>
  <c r="CM208"/>
  <c r="CI208"/>
  <c r="CE208"/>
  <c r="CA208"/>
  <c r="BW208"/>
  <c r="BP208"/>
  <c r="BL208"/>
  <c r="BH208"/>
  <c r="BD208"/>
  <c r="R207"/>
  <c r="S207" s="1"/>
  <c r="R206"/>
  <c r="S206" s="1"/>
  <c r="R205"/>
  <c r="S205"/>
  <c r="BT205" s="1"/>
  <c r="BZ205"/>
  <c r="BI205"/>
  <c r="R204"/>
  <c r="S204"/>
  <c r="BT204" s="1"/>
  <c r="CI204"/>
  <c r="BS204"/>
  <c r="BC204"/>
  <c r="R203"/>
  <c r="S203"/>
  <c r="BT203" s="1"/>
  <c r="CL203"/>
  <c r="CH203"/>
  <c r="CD203"/>
  <c r="BZ203"/>
  <c r="BV203"/>
  <c r="BR203"/>
  <c r="BN203"/>
  <c r="BJ203"/>
  <c r="BF203"/>
  <c r="BB203"/>
  <c r="R202"/>
  <c r="S202"/>
  <c r="BT202" s="1"/>
  <c r="CN202"/>
  <c r="CA202"/>
  <c r="BS202"/>
  <c r="BK202"/>
  <c r="BC202"/>
  <c r="R201"/>
  <c r="S201"/>
  <c r="BT201" s="1"/>
  <c r="CL201"/>
  <c r="CH201"/>
  <c r="CC201"/>
  <c r="BV201"/>
  <c r="BR201"/>
  <c r="BM201"/>
  <c r="BF201"/>
  <c r="BB201"/>
  <c r="R200"/>
  <c r="S200"/>
  <c r="CM200"/>
  <c r="CI200"/>
  <c r="CE200"/>
  <c r="CA200"/>
  <c r="BW200"/>
  <c r="BP200"/>
  <c r="BL200"/>
  <c r="BH200"/>
  <c r="BD200"/>
  <c r="R199"/>
  <c r="S199" s="1"/>
  <c r="CH199"/>
  <c r="BB199"/>
  <c r="R198"/>
  <c r="S198"/>
  <c r="CM198"/>
  <c r="CI198"/>
  <c r="CB198"/>
  <c r="BW198"/>
  <c r="BO198"/>
  <c r="BK198"/>
  <c r="BD198"/>
  <c r="R197"/>
  <c r="S197" s="1"/>
  <c r="CG197"/>
  <c r="CH197"/>
  <c r="BY197"/>
  <c r="BQ197"/>
  <c r="BI197"/>
  <c r="R196"/>
  <c r="S196" s="1"/>
  <c r="CM196"/>
  <c r="CA196"/>
  <c r="BK196"/>
  <c r="R195"/>
  <c r="S195" s="1"/>
  <c r="BT195" s="1"/>
  <c r="BJ195"/>
  <c r="R194"/>
  <c r="S194"/>
  <c r="CN194" s="1"/>
  <c r="CA194"/>
  <c r="BK194"/>
  <c r="R193"/>
  <c r="S193"/>
  <c r="CD193"/>
  <c r="BU193"/>
  <c r="BJ193"/>
  <c r="R192"/>
  <c r="S192" s="1"/>
  <c r="CJ192"/>
  <c r="CB192"/>
  <c r="BS192"/>
  <c r="BK192"/>
  <c r="BC192"/>
  <c r="R191"/>
  <c r="S191"/>
  <c r="CH191" s="1"/>
  <c r="BR191"/>
  <c r="R190"/>
  <c r="S190"/>
  <c r="R189"/>
  <c r="S189" s="1"/>
  <c r="CK189" s="1"/>
  <c r="CH189"/>
  <c r="BR189"/>
  <c r="BB189"/>
  <c r="R188"/>
  <c r="S188"/>
  <c r="R187"/>
  <c r="S187" s="1"/>
  <c r="CO187"/>
  <c r="BJ187"/>
  <c r="R186"/>
  <c r="S186" s="1"/>
  <c r="BX186" s="1"/>
  <c r="BC186"/>
  <c r="R185"/>
  <c r="S185"/>
  <c r="CL185" s="1"/>
  <c r="CH185"/>
  <c r="BV185"/>
  <c r="BM185"/>
  <c r="BB185"/>
  <c r="R184"/>
  <c r="S184"/>
  <c r="CM184" s="1"/>
  <c r="CI184"/>
  <c r="CA184"/>
  <c r="BP184"/>
  <c r="BH184"/>
  <c r="R183"/>
  <c r="S183" s="1"/>
  <c r="BR183" s="1"/>
  <c r="R182"/>
  <c r="S182" s="1"/>
  <c r="CN182" s="1"/>
  <c r="CJ182"/>
  <c r="CA182"/>
  <c r="BL182"/>
  <c r="BC182"/>
  <c r="R181"/>
  <c r="S181"/>
  <c r="BZ181" s="1"/>
  <c r="BI181"/>
  <c r="R180"/>
  <c r="S180"/>
  <c r="CI180" s="1"/>
  <c r="BS180"/>
  <c r="R179"/>
  <c r="S179"/>
  <c r="CL179"/>
  <c r="CH179"/>
  <c r="CD179"/>
  <c r="BZ179"/>
  <c r="BV179"/>
  <c r="BR179"/>
  <c r="BN179"/>
  <c r="BJ179"/>
  <c r="BF179"/>
  <c r="BB179"/>
  <c r="R178"/>
  <c r="S178"/>
  <c r="CN178"/>
  <c r="BX178"/>
  <c r="BP178"/>
  <c r="BH178"/>
  <c r="R177"/>
  <c r="S177" s="1"/>
  <c r="CH177" s="1"/>
  <c r="BU177"/>
  <c r="R176"/>
  <c r="S176"/>
  <c r="CI176"/>
  <c r="BS176"/>
  <c r="BD176"/>
  <c r="R175"/>
  <c r="S175" s="1"/>
  <c r="CL175"/>
  <c r="BZ175"/>
  <c r="BJ175"/>
  <c r="R174"/>
  <c r="S174" s="1"/>
  <c r="BT174" s="1"/>
  <c r="R173"/>
  <c r="S173" s="1"/>
  <c r="CO173" s="1"/>
  <c r="CG173"/>
  <c r="BQ173"/>
  <c r="R172"/>
  <c r="S172" s="1"/>
  <c r="BT172" s="1"/>
  <c r="R171"/>
  <c r="S171" s="1"/>
  <c r="CG171"/>
  <c r="BJ171"/>
  <c r="R170"/>
  <c r="S170"/>
  <c r="R169"/>
  <c r="S169" s="1"/>
  <c r="CH169" s="1"/>
  <c r="BV169"/>
  <c r="BB169"/>
  <c r="R168"/>
  <c r="S168"/>
  <c r="CI168" s="1"/>
  <c r="CA168"/>
  <c r="BD168"/>
  <c r="R167"/>
  <c r="S167" s="1"/>
  <c r="CL167"/>
  <c r="BZ167"/>
  <c r="BJ167"/>
  <c r="R166"/>
  <c r="S166" s="1"/>
  <c r="CI166"/>
  <c r="R165"/>
  <c r="S165" s="1"/>
  <c r="CO165"/>
  <c r="CG165"/>
  <c r="BY165"/>
  <c r="BQ165"/>
  <c r="BI165"/>
  <c r="R164"/>
  <c r="S164" s="1"/>
  <c r="BT164" s="1"/>
  <c r="BS164"/>
  <c r="R163"/>
  <c r="S163"/>
  <c r="R162"/>
  <c r="S162" s="1"/>
  <c r="CA162"/>
  <c r="BH162"/>
  <c r="R161"/>
  <c r="S161"/>
  <c r="R160"/>
  <c r="S160" s="1"/>
  <c r="CF160" s="1"/>
  <c r="R159"/>
  <c r="S159" s="1"/>
  <c r="CL159" s="1"/>
  <c r="BZ159"/>
  <c r="R158"/>
  <c r="S158" s="1"/>
  <c r="CM158" s="1"/>
  <c r="BS158"/>
  <c r="R157"/>
  <c r="S157" s="1"/>
  <c r="CG157"/>
  <c r="R156"/>
  <c r="S156" s="1"/>
  <c r="BT156" s="1"/>
  <c r="BC156"/>
  <c r="R155"/>
  <c r="S155"/>
  <c r="CL155" s="1"/>
  <c r="CH155"/>
  <c r="BZ155"/>
  <c r="BR155"/>
  <c r="BJ155"/>
  <c r="BB155"/>
  <c r="R154"/>
  <c r="S154"/>
  <c r="BX154" s="1"/>
  <c r="BC154"/>
  <c r="R153"/>
  <c r="S153"/>
  <c r="CL153" s="1"/>
  <c r="CH153"/>
  <c r="BV153"/>
  <c r="BM153"/>
  <c r="BB153"/>
  <c r="R152"/>
  <c r="S152"/>
  <c r="CM152" s="1"/>
  <c r="CI152"/>
  <c r="CA152"/>
  <c r="BP152"/>
  <c r="BH152"/>
  <c r="R151"/>
  <c r="S151" s="1"/>
  <c r="BT151" s="1"/>
  <c r="R150"/>
  <c r="S150"/>
  <c r="CM150"/>
  <c r="CI150"/>
  <c r="CB150"/>
  <c r="BW150"/>
  <c r="BO150"/>
  <c r="BK150"/>
  <c r="BD150"/>
  <c r="R149"/>
  <c r="S149" s="1"/>
  <c r="BT149" s="1"/>
  <c r="BJ149"/>
  <c r="R148"/>
  <c r="S148"/>
  <c r="CI148" s="1"/>
  <c r="BS148"/>
  <c r="R147"/>
  <c r="S147"/>
  <c r="CL147"/>
  <c r="CH147"/>
  <c r="CD147"/>
  <c r="BZ147"/>
  <c r="BV147"/>
  <c r="BR147"/>
  <c r="BN147"/>
  <c r="BJ147"/>
  <c r="BF147"/>
  <c r="BB147"/>
  <c r="R146"/>
  <c r="S146"/>
  <c r="CF146"/>
  <c r="BX146"/>
  <c r="BP146"/>
  <c r="BH146"/>
  <c r="R145"/>
  <c r="S145" s="1"/>
  <c r="CO145" s="1"/>
  <c r="CK145"/>
  <c r="BZ145"/>
  <c r="BN145"/>
  <c r="BE145"/>
  <c r="R144"/>
  <c r="S144" s="1"/>
  <c r="CN144"/>
  <c r="CJ144"/>
  <c r="CF144"/>
  <c r="CB144"/>
  <c r="BX144"/>
  <c r="BS144"/>
  <c r="BO144"/>
  <c r="BK144"/>
  <c r="BG144"/>
  <c r="BC144"/>
  <c r="R143"/>
  <c r="S143"/>
  <c r="BJ143"/>
  <c r="R142"/>
  <c r="S142"/>
  <c r="CM142" s="1"/>
  <c r="CI142"/>
  <c r="BW142"/>
  <c r="BK142"/>
  <c r="R141"/>
  <c r="S141" s="1"/>
  <c r="CO141" s="1"/>
  <c r="CG141"/>
  <c r="BQ141"/>
  <c r="R140"/>
  <c r="S140" s="1"/>
  <c r="CM140" s="1"/>
  <c r="BS140"/>
  <c r="R139"/>
  <c r="S139"/>
  <c r="BZ139"/>
  <c r="R138"/>
  <c r="S138" s="1"/>
  <c r="CJ138"/>
  <c r="CF138"/>
  <c r="BX138"/>
  <c r="BP138"/>
  <c r="BH138"/>
  <c r="R137"/>
  <c r="S137" s="1"/>
  <c r="CH137"/>
  <c r="BU137"/>
  <c r="BJ137"/>
  <c r="R136"/>
  <c r="S136"/>
  <c r="CI136" s="1"/>
  <c r="BS136"/>
  <c r="R135"/>
  <c r="S135" s="1"/>
  <c r="CL135" s="1"/>
  <c r="BZ135"/>
  <c r="R134"/>
  <c r="S134" s="1"/>
  <c r="BT134" s="1"/>
  <c r="R133"/>
  <c r="S133" s="1"/>
  <c r="CK133"/>
  <c r="CH133"/>
  <c r="BZ133"/>
  <c r="BR133"/>
  <c r="BJ133"/>
  <c r="BB133"/>
  <c r="R132"/>
  <c r="S132"/>
  <c r="BT132" s="1"/>
  <c r="R131"/>
  <c r="S131"/>
  <c r="BZ131"/>
  <c r="R130"/>
  <c r="S130" s="1"/>
  <c r="AT130"/>
  <c r="R129"/>
  <c r="S129" s="1"/>
  <c r="CO129"/>
  <c r="CK129"/>
  <c r="CD129"/>
  <c r="BZ129"/>
  <c r="BU129"/>
  <c r="BN129"/>
  <c r="BJ129"/>
  <c r="BE129"/>
  <c r="R128"/>
  <c r="S128" s="1"/>
  <c r="CN128" s="1"/>
  <c r="CJ128"/>
  <c r="CB128"/>
  <c r="BS128"/>
  <c r="BK128"/>
  <c r="BC128"/>
  <c r="R127"/>
  <c r="S127"/>
  <c r="R126"/>
  <c r="S126" s="1"/>
  <c r="CN126"/>
  <c r="CJ126"/>
  <c r="CE126"/>
  <c r="CA126"/>
  <c r="BS126"/>
  <c r="BL126"/>
  <c r="BG126"/>
  <c r="BC126"/>
  <c r="R125"/>
  <c r="S125"/>
  <c r="BT125" s="1"/>
  <c r="R124"/>
  <c r="S124"/>
  <c r="CI124"/>
  <c r="BS124"/>
  <c r="BC124"/>
  <c r="R123"/>
  <c r="S123"/>
  <c r="CL123" s="1"/>
  <c r="CH123"/>
  <c r="BZ123"/>
  <c r="BR123"/>
  <c r="BJ123"/>
  <c r="BB123"/>
  <c r="R122"/>
  <c r="S122"/>
  <c r="CF122" s="1"/>
  <c r="BX122"/>
  <c r="BH122"/>
  <c r="R121"/>
  <c r="S121" s="1"/>
  <c r="CO121"/>
  <c r="CK121"/>
  <c r="CD121"/>
  <c r="BZ121"/>
  <c r="BU121"/>
  <c r="BN121"/>
  <c r="BJ121"/>
  <c r="BE121"/>
  <c r="R120"/>
  <c r="S120" s="1"/>
  <c r="CN120" s="1"/>
  <c r="CJ120"/>
  <c r="CB120"/>
  <c r="BS120"/>
  <c r="BO120"/>
  <c r="BK120"/>
  <c r="BG120"/>
  <c r="BC120"/>
  <c r="R119"/>
  <c r="S119"/>
  <c r="BT119" s="1"/>
  <c r="BJ119"/>
  <c r="R118"/>
  <c r="S118"/>
  <c r="BT118" s="1"/>
  <c r="CM118"/>
  <c r="CI118"/>
  <c r="CB118"/>
  <c r="BW118"/>
  <c r="BO118"/>
  <c r="BK118"/>
  <c r="BD118"/>
  <c r="R117"/>
  <c r="S117" s="1"/>
  <c r="R116"/>
  <c r="S116" s="1"/>
  <c r="R115"/>
  <c r="S115" s="1"/>
  <c r="R114"/>
  <c r="S114" s="1"/>
  <c r="R113"/>
  <c r="S113" s="1"/>
  <c r="R112"/>
  <c r="S112"/>
  <c r="BT112" s="1"/>
  <c r="CI112"/>
  <c r="CA112"/>
  <c r="BS112"/>
  <c r="BK112"/>
  <c r="BC112"/>
  <c r="R111"/>
  <c r="S111"/>
  <c r="BT111" s="1"/>
  <c r="CH111"/>
  <c r="BR111"/>
  <c r="BB111"/>
  <c r="R110"/>
  <c r="S110"/>
  <c r="BT110" s="1"/>
  <c r="BS110"/>
  <c r="R109"/>
  <c r="S109"/>
  <c r="BT109" s="1"/>
  <c r="BJ109"/>
  <c r="R108"/>
  <c r="S108"/>
  <c r="BT108" s="1"/>
  <c r="BK108"/>
  <c r="R107"/>
  <c r="S107" s="1"/>
  <c r="R106"/>
  <c r="S106" s="1"/>
  <c r="R105"/>
  <c r="S105" s="1"/>
  <c r="R104"/>
  <c r="S104" s="1"/>
  <c r="R103"/>
  <c r="S103"/>
  <c r="BT103" s="1"/>
  <c r="R102"/>
  <c r="S102"/>
  <c r="BT102" s="1"/>
  <c r="CM102"/>
  <c r="CI102"/>
  <c r="CB102"/>
  <c r="BW102"/>
  <c r="BO102"/>
  <c r="BK102"/>
  <c r="BD102"/>
  <c r="R101"/>
  <c r="S101" s="1"/>
  <c r="R100"/>
  <c r="S100"/>
  <c r="BT100" s="1"/>
  <c r="R99"/>
  <c r="S99" s="1"/>
  <c r="R98"/>
  <c r="S98"/>
  <c r="BT98" s="1"/>
  <c r="BH98"/>
  <c r="R97"/>
  <c r="S97"/>
  <c r="BT97" s="1"/>
  <c r="CD97"/>
  <c r="BU97"/>
  <c r="BJ97"/>
  <c r="R96"/>
  <c r="S96" s="1"/>
  <c r="R95"/>
  <c r="S95" s="1"/>
  <c r="R94"/>
  <c r="S94" s="1"/>
  <c r="R93"/>
  <c r="S93"/>
  <c r="BT93" s="1"/>
  <c r="R92"/>
  <c r="S92" s="1"/>
  <c r="R91"/>
  <c r="S91"/>
  <c r="BT91" s="1"/>
  <c r="CO91"/>
  <c r="CH91"/>
  <c r="CD91"/>
  <c r="BY91"/>
  <c r="BR91"/>
  <c r="BN91"/>
  <c r="BI91"/>
  <c r="BB91"/>
  <c r="R90"/>
  <c r="S90"/>
  <c r="BT90" s="1"/>
  <c r="BS90"/>
  <c r="R89"/>
  <c r="S89" s="1"/>
  <c r="R88"/>
  <c r="S88" s="1"/>
  <c r="R87"/>
  <c r="S87"/>
  <c r="BT87" s="1"/>
  <c r="BJ87"/>
  <c r="R86"/>
  <c r="S86"/>
  <c r="BT86" s="1"/>
  <c r="CM86"/>
  <c r="CI86"/>
  <c r="CB86"/>
  <c r="BW86"/>
  <c r="BO86"/>
  <c r="BK86"/>
  <c r="BD86"/>
  <c r="R85"/>
  <c r="S85" s="1"/>
  <c r="R84"/>
  <c r="S84"/>
  <c r="BT84" s="1"/>
  <c r="CI84"/>
  <c r="BS84"/>
  <c r="BC84"/>
  <c r="R83"/>
  <c r="S83"/>
  <c r="BT83" s="1"/>
  <c r="BZ83"/>
  <c r="BJ83"/>
  <c r="R82"/>
  <c r="S82" s="1"/>
  <c r="R81"/>
  <c r="S81" s="1"/>
  <c r="R80"/>
  <c r="S80"/>
  <c r="BT80" s="1"/>
  <c r="CI80"/>
  <c r="CA80"/>
  <c r="BL80"/>
  <c r="BD80"/>
  <c r="R79"/>
  <c r="S79" s="1"/>
  <c r="R78"/>
  <c r="S78"/>
  <c r="BT78" s="1"/>
  <c r="CE78"/>
  <c r="BK78"/>
  <c r="R77"/>
  <c r="S77"/>
  <c r="BT77" s="1"/>
  <c r="CO77"/>
  <c r="CG77"/>
  <c r="BY77"/>
  <c r="BQ77"/>
  <c r="BI77"/>
  <c r="R76"/>
  <c r="S76" s="1"/>
  <c r="R75"/>
  <c r="S75" s="1"/>
  <c r="R74"/>
  <c r="S74" s="1"/>
  <c r="R73"/>
  <c r="S73" s="1"/>
  <c r="R72"/>
  <c r="S72" s="1"/>
  <c r="R71"/>
  <c r="S71"/>
  <c r="BT71" s="1"/>
  <c r="CH71"/>
  <c r="BR71"/>
  <c r="BB71"/>
  <c r="R70"/>
  <c r="S70"/>
  <c r="BT70" s="1"/>
  <c r="CE70"/>
  <c r="BS70"/>
  <c r="BG70"/>
  <c r="R69"/>
  <c r="S69"/>
  <c r="BT69" s="1"/>
  <c r="BZ69"/>
  <c r="R68"/>
  <c r="S68" s="1"/>
  <c r="R67"/>
  <c r="S67" s="1"/>
  <c r="R66"/>
  <c r="S66" s="1"/>
  <c r="R65"/>
  <c r="S65"/>
  <c r="BT65" s="1"/>
  <c r="CL65"/>
  <c r="CD65"/>
  <c r="BZ65"/>
  <c r="BR65"/>
  <c r="BJ65"/>
  <c r="BE65"/>
  <c r="R64"/>
  <c r="S64"/>
  <c r="BT64" s="1"/>
  <c r="CN64"/>
  <c r="CI64"/>
  <c r="CE64"/>
  <c r="BX64"/>
  <c r="BS64"/>
  <c r="BO64"/>
  <c r="BH64"/>
  <c r="BC64"/>
  <c r="R63"/>
  <c r="S63"/>
  <c r="BT63" s="1"/>
  <c r="R62"/>
  <c r="S62"/>
  <c r="BT62" s="1"/>
  <c r="CM62"/>
  <c r="CE62"/>
  <c r="CA62"/>
  <c r="BO62"/>
  <c r="BG62"/>
  <c r="R61"/>
  <c r="S61" s="1"/>
  <c r="R60"/>
  <c r="S60"/>
  <c r="BT60" s="1"/>
  <c r="CI60"/>
  <c r="BK60"/>
  <c r="R59"/>
  <c r="S59" s="1"/>
  <c r="R58"/>
  <c r="S58" s="1"/>
  <c r="R57"/>
  <c r="S57"/>
  <c r="BT57" s="1"/>
  <c r="CL57"/>
  <c r="CD57"/>
  <c r="BZ57"/>
  <c r="BR57"/>
  <c r="BJ57"/>
  <c r="BE57"/>
  <c r="R56"/>
  <c r="S56"/>
  <c r="BT56" s="1"/>
  <c r="CN56"/>
  <c r="CI56"/>
  <c r="CE56"/>
  <c r="BX56"/>
  <c r="BS56"/>
  <c r="BO56"/>
  <c r="BH56"/>
  <c r="BC56"/>
  <c r="R55"/>
  <c r="S55"/>
  <c r="BT55" s="1"/>
  <c r="R54"/>
  <c r="S54" s="1"/>
  <c r="R53"/>
  <c r="S53"/>
  <c r="BT53" s="1"/>
  <c r="R52"/>
  <c r="S52" s="1"/>
  <c r="R51"/>
  <c r="S51"/>
  <c r="BT51" s="1"/>
  <c r="CL51"/>
  <c r="CH51"/>
  <c r="CD51"/>
  <c r="BZ51"/>
  <c r="BV51"/>
  <c r="BR51"/>
  <c r="BN51"/>
  <c r="BJ51"/>
  <c r="BF51"/>
  <c r="BB51"/>
  <c r="R50"/>
  <c r="S50"/>
  <c r="BT50" s="1"/>
  <c r="CN50"/>
  <c r="BX50"/>
  <c r="BP50"/>
  <c r="BC50"/>
  <c r="R49"/>
  <c r="S49"/>
  <c r="BT49" s="1"/>
  <c r="CL49"/>
  <c r="CH49"/>
  <c r="CC49"/>
  <c r="BV49"/>
  <c r="BR49"/>
  <c r="BM49"/>
  <c r="BF49"/>
  <c r="BB49"/>
  <c r="R48"/>
  <c r="S48"/>
  <c r="BT48" s="1"/>
  <c r="CM48"/>
  <c r="CI48"/>
  <c r="CE48"/>
  <c r="CA48"/>
  <c r="BW48"/>
  <c r="BP48"/>
  <c r="BL48"/>
  <c r="BH48"/>
  <c r="BD48"/>
  <c r="R47"/>
  <c r="S47" s="1"/>
  <c r="R46"/>
  <c r="S46" s="1"/>
  <c r="R45"/>
  <c r="S45"/>
  <c r="BT45" s="1"/>
  <c r="CH45"/>
  <c r="BZ45"/>
  <c r="BR45"/>
  <c r="BJ45"/>
  <c r="BB45"/>
  <c r="R44"/>
  <c r="S44"/>
  <c r="BT44" s="1"/>
  <c r="CA44"/>
  <c r="BK44"/>
  <c r="R43"/>
  <c r="S43"/>
  <c r="BT43" s="1"/>
  <c r="CH43"/>
  <c r="BZ43"/>
  <c r="BR43"/>
  <c r="BJ43"/>
  <c r="BB43"/>
  <c r="R42"/>
  <c r="S42"/>
  <c r="BT42" s="1"/>
  <c r="CF42"/>
  <c r="BS42"/>
  <c r="BH42"/>
  <c r="R41"/>
  <c r="S41" s="1"/>
  <c r="R37"/>
  <c r="S37"/>
  <c r="BT37" s="1"/>
  <c r="CA37"/>
  <c r="AF35"/>
  <c r="AR35"/>
  <c r="AY35"/>
  <c r="T35"/>
  <c r="FP38" i="7"/>
  <c r="FP119"/>
  <c r="FO119"/>
  <c r="FN118"/>
  <c r="FN119"/>
  <c r="FN120"/>
  <c r="FM119"/>
  <c r="T37" i="2"/>
  <c r="AD37"/>
  <c r="T41"/>
  <c r="AY386"/>
  <c r="AX386"/>
  <c r="AW386"/>
  <c r="AV386"/>
  <c r="AU386"/>
  <c r="AT386"/>
  <c r="AS386"/>
  <c r="AR386"/>
  <c r="AQ386"/>
  <c r="AP386"/>
  <c r="AO386"/>
  <c r="AN386"/>
  <c r="AM386"/>
  <c r="AL386"/>
  <c r="AK386"/>
  <c r="AJ386"/>
  <c r="AI386"/>
  <c r="AH386"/>
  <c r="AG386"/>
  <c r="AF386"/>
  <c r="AE386"/>
  <c r="AD386"/>
  <c r="AC386"/>
  <c r="AB386"/>
  <c r="AA386"/>
  <c r="Z386"/>
  <c r="Y386"/>
  <c r="X386"/>
  <c r="V386" s="1"/>
  <c r="AW385"/>
  <c r="AT385"/>
  <c r="AO385"/>
  <c r="AL385"/>
  <c r="AG385"/>
  <c r="AD385"/>
  <c r="Y385"/>
  <c r="AY384"/>
  <c r="AX384"/>
  <c r="AW384"/>
  <c r="AV384"/>
  <c r="AU384"/>
  <c r="AT384"/>
  <c r="AS384"/>
  <c r="AR384"/>
  <c r="AQ384"/>
  <c r="AP384"/>
  <c r="AO384"/>
  <c r="AN384"/>
  <c r="AM384"/>
  <c r="AL384"/>
  <c r="AK384"/>
  <c r="AJ384"/>
  <c r="AI384"/>
  <c r="AH384"/>
  <c r="AG384"/>
  <c r="AF384"/>
  <c r="AE384"/>
  <c r="AD384"/>
  <c r="AC384"/>
  <c r="AB384"/>
  <c r="AA384"/>
  <c r="Z384"/>
  <c r="Y384"/>
  <c r="V384" s="1"/>
  <c r="X384"/>
  <c r="AX383"/>
  <c r="AS383"/>
  <c r="AP383"/>
  <c r="AK383"/>
  <c r="AH383"/>
  <c r="AC383"/>
  <c r="Z383"/>
  <c r="AX382"/>
  <c r="AW382"/>
  <c r="AT382"/>
  <c r="AS382"/>
  <c r="AP382"/>
  <c r="AO382"/>
  <c r="AL382"/>
  <c r="AK382"/>
  <c r="AH382"/>
  <c r="AG382"/>
  <c r="AD382"/>
  <c r="AC382"/>
  <c r="Z382"/>
  <c r="Y382"/>
  <c r="AY381"/>
  <c r="AX381"/>
  <c r="AW381"/>
  <c r="AV381"/>
  <c r="AU381"/>
  <c r="AT381"/>
  <c r="AS381"/>
  <c r="AR381"/>
  <c r="AQ381"/>
  <c r="AP381"/>
  <c r="AO381"/>
  <c r="AN381"/>
  <c r="AM381"/>
  <c r="AL381"/>
  <c r="AK381"/>
  <c r="AJ381"/>
  <c r="AI381"/>
  <c r="AH381"/>
  <c r="AG381"/>
  <c r="AF381"/>
  <c r="AE381"/>
  <c r="AD381"/>
  <c r="AC381"/>
  <c r="AB381"/>
  <c r="AA381"/>
  <c r="Z381"/>
  <c r="Y381"/>
  <c r="X381"/>
  <c r="AX380"/>
  <c r="AS380"/>
  <c r="AP380"/>
  <c r="AK380"/>
  <c r="AH380"/>
  <c r="AC380"/>
  <c r="Z380"/>
  <c r="AY379"/>
  <c r="AX379"/>
  <c r="AW379"/>
  <c r="AV379"/>
  <c r="AU379"/>
  <c r="AT379"/>
  <c r="AS379"/>
  <c r="AR379"/>
  <c r="AQ379"/>
  <c r="AP379"/>
  <c r="AO379"/>
  <c r="AN379"/>
  <c r="AM379"/>
  <c r="AL379"/>
  <c r="AK379"/>
  <c r="AJ379"/>
  <c r="AI379"/>
  <c r="AH379"/>
  <c r="AG379"/>
  <c r="AF379"/>
  <c r="AE379"/>
  <c r="AD379"/>
  <c r="AC379"/>
  <c r="AB379"/>
  <c r="AA379"/>
  <c r="Z379"/>
  <c r="Y379"/>
  <c r="X379"/>
  <c r="AY378"/>
  <c r="AX378"/>
  <c r="AW378"/>
  <c r="AV378"/>
  <c r="AU378"/>
  <c r="AT378"/>
  <c r="AS378"/>
  <c r="AR378"/>
  <c r="AQ378"/>
  <c r="AP378"/>
  <c r="AO378"/>
  <c r="AN378"/>
  <c r="AM378"/>
  <c r="AL378"/>
  <c r="AK378"/>
  <c r="AJ378"/>
  <c r="AI378"/>
  <c r="AH378"/>
  <c r="AG378"/>
  <c r="AF378"/>
  <c r="AE378"/>
  <c r="AD378"/>
  <c r="AC378"/>
  <c r="AB378"/>
  <c r="AA378"/>
  <c r="Z378"/>
  <c r="Y378"/>
  <c r="X378"/>
  <c r="V378" s="1"/>
  <c r="AX377"/>
  <c r="AW377"/>
  <c r="AT377"/>
  <c r="AS377"/>
  <c r="AP377"/>
  <c r="AO377"/>
  <c r="AL377"/>
  <c r="AK377"/>
  <c r="AH377"/>
  <c r="AG377"/>
  <c r="AD377"/>
  <c r="AC377"/>
  <c r="Z377"/>
  <c r="Y377"/>
  <c r="AY376"/>
  <c r="AX376"/>
  <c r="AW376"/>
  <c r="AV376"/>
  <c r="AU376"/>
  <c r="AT376"/>
  <c r="AS376"/>
  <c r="AR376"/>
  <c r="AQ376"/>
  <c r="AP376"/>
  <c r="AO376"/>
  <c r="AN376"/>
  <c r="AM376"/>
  <c r="AL376"/>
  <c r="AK376"/>
  <c r="AJ376"/>
  <c r="AI376"/>
  <c r="AH376"/>
  <c r="AG376"/>
  <c r="AF376"/>
  <c r="AE376"/>
  <c r="AD376"/>
  <c r="AC376"/>
  <c r="AB376"/>
  <c r="AA376"/>
  <c r="Z376"/>
  <c r="Y376"/>
  <c r="V376"/>
  <c r="X376"/>
  <c r="AX375"/>
  <c r="AW375"/>
  <c r="AT375"/>
  <c r="AS375"/>
  <c r="AP375"/>
  <c r="AO375"/>
  <c r="AL375"/>
  <c r="AK375"/>
  <c r="AH375"/>
  <c r="AG375"/>
  <c r="AD375"/>
  <c r="AC375"/>
  <c r="Z375"/>
  <c r="Y375"/>
  <c r="AT374"/>
  <c r="AL374"/>
  <c r="AY373"/>
  <c r="AX373"/>
  <c r="AW373"/>
  <c r="AV373"/>
  <c r="AU373"/>
  <c r="AT373"/>
  <c r="AS373"/>
  <c r="AR373"/>
  <c r="AQ373"/>
  <c r="AP373"/>
  <c r="AO373"/>
  <c r="AN373"/>
  <c r="AM373"/>
  <c r="AL373"/>
  <c r="AK373"/>
  <c r="AJ373"/>
  <c r="AI373"/>
  <c r="AH373"/>
  <c r="AG373"/>
  <c r="AF373"/>
  <c r="AE373"/>
  <c r="AD373"/>
  <c r="AC373"/>
  <c r="AB373"/>
  <c r="AA373"/>
  <c r="Z373"/>
  <c r="Y373"/>
  <c r="X373"/>
  <c r="V373" s="1"/>
  <c r="AX372"/>
  <c r="AW372"/>
  <c r="AT372"/>
  <c r="AS372"/>
  <c r="AP372"/>
  <c r="AO372"/>
  <c r="AL372"/>
  <c r="AK372"/>
  <c r="AH372"/>
  <c r="AG372"/>
  <c r="AD372"/>
  <c r="AC372"/>
  <c r="Z372"/>
  <c r="Y372"/>
  <c r="AY371"/>
  <c r="AX371"/>
  <c r="AW371"/>
  <c r="AV371"/>
  <c r="AU371"/>
  <c r="AT371"/>
  <c r="AS371"/>
  <c r="AR371"/>
  <c r="AQ371"/>
  <c r="AP371"/>
  <c r="AO371"/>
  <c r="AN371"/>
  <c r="AM371"/>
  <c r="AL371"/>
  <c r="AK371"/>
  <c r="AJ371"/>
  <c r="AI371"/>
  <c r="AH371"/>
  <c r="AG371"/>
  <c r="AF371"/>
  <c r="AE371"/>
  <c r="AD371"/>
  <c r="AC371"/>
  <c r="AB371"/>
  <c r="AA371"/>
  <c r="Z371"/>
  <c r="Y371"/>
  <c r="X371"/>
  <c r="AY370"/>
  <c r="AX370"/>
  <c r="AW370"/>
  <c r="AV370"/>
  <c r="AU370"/>
  <c r="AT370"/>
  <c r="AS370"/>
  <c r="AR370"/>
  <c r="AQ370"/>
  <c r="AP370"/>
  <c r="AO370"/>
  <c r="AN370"/>
  <c r="AM370"/>
  <c r="AL370"/>
  <c r="AK370"/>
  <c r="AJ370"/>
  <c r="AI370"/>
  <c r="AH370"/>
  <c r="AG370"/>
  <c r="AF370"/>
  <c r="AE370"/>
  <c r="AD370"/>
  <c r="AC370"/>
  <c r="AB370"/>
  <c r="AA370"/>
  <c r="Z370"/>
  <c r="Y370"/>
  <c r="X370"/>
  <c r="AX369"/>
  <c r="AW369"/>
  <c r="AS369"/>
  <c r="AQ369"/>
  <c r="AM369"/>
  <c r="AL369"/>
  <c r="AH369"/>
  <c r="AG369"/>
  <c r="AC369"/>
  <c r="AA369"/>
  <c r="AY368"/>
  <c r="AX368"/>
  <c r="AW368"/>
  <c r="AV368"/>
  <c r="AU368"/>
  <c r="AT368"/>
  <c r="AS368"/>
  <c r="AR368"/>
  <c r="AQ368"/>
  <c r="AP368"/>
  <c r="AO368"/>
  <c r="AN368"/>
  <c r="AM368"/>
  <c r="AL368"/>
  <c r="AK368"/>
  <c r="AJ368"/>
  <c r="AI368"/>
  <c r="AH368"/>
  <c r="AG368"/>
  <c r="AF368"/>
  <c r="AE368"/>
  <c r="AD368"/>
  <c r="AC368"/>
  <c r="AB368"/>
  <c r="AA368"/>
  <c r="Z368"/>
  <c r="Y368"/>
  <c r="X368"/>
  <c r="AY367"/>
  <c r="AX367"/>
  <c r="AT367"/>
  <c r="AS367"/>
  <c r="AO367"/>
  <c r="AM367"/>
  <c r="AI367"/>
  <c r="AH367"/>
  <c r="AD367"/>
  <c r="AC367"/>
  <c r="Y367"/>
  <c r="AY366"/>
  <c r="AX366"/>
  <c r="AW366"/>
  <c r="AU366"/>
  <c r="AT366"/>
  <c r="AS366"/>
  <c r="AQ366"/>
  <c r="AP366"/>
  <c r="AO366"/>
  <c r="AM366"/>
  <c r="AL366"/>
  <c r="AK366"/>
  <c r="AI366"/>
  <c r="AH366"/>
  <c r="AG366"/>
  <c r="AE366"/>
  <c r="AD366"/>
  <c r="AC366"/>
  <c r="AA366"/>
  <c r="Z366"/>
  <c r="Y366"/>
  <c r="AY365"/>
  <c r="AX365"/>
  <c r="AW365"/>
  <c r="AV365"/>
  <c r="AU365"/>
  <c r="AT365"/>
  <c r="AS365"/>
  <c r="AR365"/>
  <c r="AQ365"/>
  <c r="AP365"/>
  <c r="AO365"/>
  <c r="AN365"/>
  <c r="AM365"/>
  <c r="AL365"/>
  <c r="AK365"/>
  <c r="AJ365"/>
  <c r="AI365"/>
  <c r="AH365"/>
  <c r="AG365"/>
  <c r="AF365"/>
  <c r="AE365"/>
  <c r="AD365"/>
  <c r="AC365"/>
  <c r="AB365"/>
  <c r="AA365"/>
  <c r="Z365"/>
  <c r="Y365"/>
  <c r="V365"/>
  <c r="X365"/>
  <c r="AW364"/>
  <c r="AU364"/>
  <c r="AQ364"/>
  <c r="AP364"/>
  <c r="AL364"/>
  <c r="AK364"/>
  <c r="AG364"/>
  <c r="AE364"/>
  <c r="AA364"/>
  <c r="Z364"/>
  <c r="AY363"/>
  <c r="AX363"/>
  <c r="AW363"/>
  <c r="AV363"/>
  <c r="AU363"/>
  <c r="AT363"/>
  <c r="AS363"/>
  <c r="AR363"/>
  <c r="AQ363"/>
  <c r="AP363"/>
  <c r="AO363"/>
  <c r="AN363"/>
  <c r="AM363"/>
  <c r="AL363"/>
  <c r="AK363"/>
  <c r="AJ363"/>
  <c r="AI363"/>
  <c r="AH363"/>
  <c r="AG363"/>
  <c r="AF363"/>
  <c r="AE363"/>
  <c r="AD363"/>
  <c r="AC363"/>
  <c r="AB363"/>
  <c r="AA363"/>
  <c r="Z363"/>
  <c r="Y363"/>
  <c r="X363"/>
  <c r="AY362"/>
  <c r="AX362"/>
  <c r="AW362"/>
  <c r="AV362"/>
  <c r="AU362"/>
  <c r="AT362"/>
  <c r="AS362"/>
  <c r="AR362"/>
  <c r="AQ362"/>
  <c r="AP362"/>
  <c r="AO362"/>
  <c r="AN362"/>
  <c r="AM362"/>
  <c r="AL362"/>
  <c r="AK362"/>
  <c r="AJ362"/>
  <c r="AI362"/>
  <c r="AH362"/>
  <c r="AG362"/>
  <c r="AF362"/>
  <c r="AE362"/>
  <c r="AD362"/>
  <c r="AC362"/>
  <c r="AB362"/>
  <c r="AA362"/>
  <c r="Z362"/>
  <c r="Y362"/>
  <c r="X362"/>
  <c r="V362"/>
  <c r="AY361"/>
  <c r="AX361"/>
  <c r="AW361"/>
  <c r="AU361"/>
  <c r="AT361"/>
  <c r="AS361"/>
  <c r="AQ361"/>
  <c r="AP361"/>
  <c r="AO361"/>
  <c r="AM361"/>
  <c r="AL361"/>
  <c r="AK361"/>
  <c r="AI361"/>
  <c r="AH361"/>
  <c r="AG361"/>
  <c r="AE361"/>
  <c r="AD361"/>
  <c r="AC361"/>
  <c r="AA361"/>
  <c r="Z361"/>
  <c r="Y361"/>
  <c r="AY360"/>
  <c r="AX360"/>
  <c r="AW360"/>
  <c r="AV360"/>
  <c r="AU360"/>
  <c r="AT360"/>
  <c r="AS360"/>
  <c r="AR360"/>
  <c r="AQ360"/>
  <c r="AP360"/>
  <c r="AO360"/>
  <c r="AN360"/>
  <c r="AM360"/>
  <c r="AL360"/>
  <c r="AK360"/>
  <c r="AJ360"/>
  <c r="AI360"/>
  <c r="AH360"/>
  <c r="AG360"/>
  <c r="AF360"/>
  <c r="AE360"/>
  <c r="AD360"/>
  <c r="AC360"/>
  <c r="AB360"/>
  <c r="AA360"/>
  <c r="Z360"/>
  <c r="Y360"/>
  <c r="X360"/>
  <c r="AY359"/>
  <c r="AX359"/>
  <c r="AW359"/>
  <c r="AU359"/>
  <c r="AT359"/>
  <c r="AS359"/>
  <c r="AQ359"/>
  <c r="AP359"/>
  <c r="AO359"/>
  <c r="AM359"/>
  <c r="AL359"/>
  <c r="AK359"/>
  <c r="AI359"/>
  <c r="AH359"/>
  <c r="AG359"/>
  <c r="AE359"/>
  <c r="AD359"/>
  <c r="AC359"/>
  <c r="AA359"/>
  <c r="Z359"/>
  <c r="Y359"/>
  <c r="AY358"/>
  <c r="AT358"/>
  <c r="AO358"/>
  <c r="AI358"/>
  <c r="AD358"/>
  <c r="Y358"/>
  <c r="AY357"/>
  <c r="AX357"/>
  <c r="AW357"/>
  <c r="AV357"/>
  <c r="AU357"/>
  <c r="AT357"/>
  <c r="AS357"/>
  <c r="AR357"/>
  <c r="AQ357"/>
  <c r="AP357"/>
  <c r="AO357"/>
  <c r="AN357"/>
  <c r="AM357"/>
  <c r="AL357"/>
  <c r="AK357"/>
  <c r="AJ357"/>
  <c r="AI357"/>
  <c r="AH357"/>
  <c r="AG357"/>
  <c r="AF357"/>
  <c r="AE357"/>
  <c r="AD357"/>
  <c r="AC357"/>
  <c r="AB357"/>
  <c r="AA357"/>
  <c r="Z357"/>
  <c r="Y357"/>
  <c r="X357"/>
  <c r="AY356"/>
  <c r="AX356"/>
  <c r="AW356"/>
  <c r="AU356"/>
  <c r="AT356"/>
  <c r="AS356"/>
  <c r="AQ356"/>
  <c r="AP356"/>
  <c r="AO356"/>
  <c r="AM356"/>
  <c r="AL356"/>
  <c r="AK356"/>
  <c r="AI356"/>
  <c r="AH356"/>
  <c r="AG356"/>
  <c r="AE356"/>
  <c r="AD356"/>
  <c r="AC356"/>
  <c r="AA356"/>
  <c r="Z356"/>
  <c r="Y356"/>
  <c r="AY355"/>
  <c r="AX355"/>
  <c r="AW355"/>
  <c r="AU355"/>
  <c r="AT355"/>
  <c r="AS355"/>
  <c r="AQ355"/>
  <c r="AP355"/>
  <c r="AO355"/>
  <c r="AM355"/>
  <c r="AL355"/>
  <c r="AK355"/>
  <c r="AI355"/>
  <c r="AH355"/>
  <c r="AG355"/>
  <c r="AE355"/>
  <c r="AD355"/>
  <c r="AC355"/>
  <c r="AA355"/>
  <c r="Z355"/>
  <c r="Y355"/>
  <c r="AY354"/>
  <c r="AX354"/>
  <c r="AT354"/>
  <c r="AS354"/>
  <c r="AO354"/>
  <c r="AM354"/>
  <c r="AI354"/>
  <c r="AH354"/>
  <c r="AD354"/>
  <c r="AC354"/>
  <c r="Y354"/>
  <c r="AY353"/>
  <c r="AX353"/>
  <c r="AW353"/>
  <c r="AU353"/>
  <c r="AT353"/>
  <c r="AS353"/>
  <c r="AQ353"/>
  <c r="AP353"/>
  <c r="AO353"/>
  <c r="AM353"/>
  <c r="AL353"/>
  <c r="AK353"/>
  <c r="AI353"/>
  <c r="AH353"/>
  <c r="AG353"/>
  <c r="AE353"/>
  <c r="AD353"/>
  <c r="AC353"/>
  <c r="AA353"/>
  <c r="Z353"/>
  <c r="Y353"/>
  <c r="AY352"/>
  <c r="AX352"/>
  <c r="AW352"/>
  <c r="AU352"/>
  <c r="AT352"/>
  <c r="AS352"/>
  <c r="AQ352"/>
  <c r="AP352"/>
  <c r="AO352"/>
  <c r="AM352"/>
  <c r="AL352"/>
  <c r="AK352"/>
  <c r="AI352"/>
  <c r="AH352"/>
  <c r="AG352"/>
  <c r="AE352"/>
  <c r="AD352"/>
  <c r="AC352"/>
  <c r="AA352"/>
  <c r="Z352"/>
  <c r="Y352"/>
  <c r="AW351"/>
  <c r="AQ351"/>
  <c r="AL351"/>
  <c r="AG351"/>
  <c r="AA351"/>
  <c r="AY350"/>
  <c r="AX350"/>
  <c r="AW350"/>
  <c r="AU350"/>
  <c r="AT350"/>
  <c r="AS350"/>
  <c r="AQ350"/>
  <c r="AP350"/>
  <c r="AO350"/>
  <c r="AM350"/>
  <c r="AL350"/>
  <c r="AK350"/>
  <c r="AI350"/>
  <c r="AH350"/>
  <c r="AG350"/>
  <c r="AE350"/>
  <c r="AD350"/>
  <c r="AC350"/>
  <c r="AA350"/>
  <c r="Z350"/>
  <c r="Y350"/>
  <c r="AY349"/>
  <c r="AU349"/>
  <c r="AT349"/>
  <c r="AP349"/>
  <c r="AO349"/>
  <c r="AK349"/>
  <c r="AI349"/>
  <c r="AE349"/>
  <c r="AD349"/>
  <c r="Z349"/>
  <c r="Y349"/>
  <c r="AU348"/>
  <c r="AP348"/>
  <c r="AK348"/>
  <c r="AE348"/>
  <c r="Z348"/>
  <c r="AW347"/>
  <c r="AU347"/>
  <c r="AQ347"/>
  <c r="AP347"/>
  <c r="AL347"/>
  <c r="AK347"/>
  <c r="AG347"/>
  <c r="AE347"/>
  <c r="AA347"/>
  <c r="Z347"/>
  <c r="AY346"/>
  <c r="AX346"/>
  <c r="AT346"/>
  <c r="AS346"/>
  <c r="AO346"/>
  <c r="AM346"/>
  <c r="AI346"/>
  <c r="AH346"/>
  <c r="AD346"/>
  <c r="AC346"/>
  <c r="Y346"/>
  <c r="AY345"/>
  <c r="AX345"/>
  <c r="AW345"/>
  <c r="AU345"/>
  <c r="AT345"/>
  <c r="AS345"/>
  <c r="AQ345"/>
  <c r="AP345"/>
  <c r="AO345"/>
  <c r="AM345"/>
  <c r="AL345"/>
  <c r="AK345"/>
  <c r="AI345"/>
  <c r="AH345"/>
  <c r="AG345"/>
  <c r="AE345"/>
  <c r="AD345"/>
  <c r="AC345"/>
  <c r="AA345"/>
  <c r="Z345"/>
  <c r="Y345"/>
  <c r="AY344"/>
  <c r="AX344"/>
  <c r="AW344"/>
  <c r="AU344"/>
  <c r="AT344"/>
  <c r="AS344"/>
  <c r="AQ344"/>
  <c r="AP344"/>
  <c r="AO344"/>
  <c r="AM344"/>
  <c r="AL344"/>
  <c r="AK344"/>
  <c r="AI344"/>
  <c r="AH344"/>
  <c r="AG344"/>
  <c r="AE344"/>
  <c r="AD344"/>
  <c r="AC344"/>
  <c r="AA344"/>
  <c r="Z344"/>
  <c r="Y344"/>
  <c r="AW343"/>
  <c r="AQ343"/>
  <c r="AL343"/>
  <c r="AG343"/>
  <c r="AA343"/>
  <c r="AY342"/>
  <c r="AX342"/>
  <c r="AW342"/>
  <c r="AU342"/>
  <c r="AT342"/>
  <c r="AS342"/>
  <c r="AQ342"/>
  <c r="AP342"/>
  <c r="AO342"/>
  <c r="AM342"/>
  <c r="AL342"/>
  <c r="AK342"/>
  <c r="AI342"/>
  <c r="AH342"/>
  <c r="AG342"/>
  <c r="AE342"/>
  <c r="AD342"/>
  <c r="AC342"/>
  <c r="AA342"/>
  <c r="Z342"/>
  <c r="Y342"/>
  <c r="AY341"/>
  <c r="AU341"/>
  <c r="AT341"/>
  <c r="AP341"/>
  <c r="AO341"/>
  <c r="AK341"/>
  <c r="AI341"/>
  <c r="AE341"/>
  <c r="AD341"/>
  <c r="Z341"/>
  <c r="Y341"/>
  <c r="AU340"/>
  <c r="AP340"/>
  <c r="AK340"/>
  <c r="AE340"/>
  <c r="Z340"/>
  <c r="AY339"/>
  <c r="AX339"/>
  <c r="AW339"/>
  <c r="AU339"/>
  <c r="AT339"/>
  <c r="AS339"/>
  <c r="AQ339"/>
  <c r="AP339"/>
  <c r="AO339"/>
  <c r="AM339"/>
  <c r="AL339"/>
  <c r="AK339"/>
  <c r="AI339"/>
  <c r="AH339"/>
  <c r="AG339"/>
  <c r="AE339"/>
  <c r="AD339"/>
  <c r="AC339"/>
  <c r="AA339"/>
  <c r="Z339"/>
  <c r="Y339"/>
  <c r="AY338"/>
  <c r="AX338"/>
  <c r="AT338"/>
  <c r="AS338"/>
  <c r="AO338"/>
  <c r="AM338"/>
  <c r="AI338"/>
  <c r="AH338"/>
  <c r="AD338"/>
  <c r="AC338"/>
  <c r="Y338"/>
  <c r="AY337"/>
  <c r="AX337"/>
  <c r="AW337"/>
  <c r="AU337"/>
  <c r="AT337"/>
  <c r="AS337"/>
  <c r="AQ337"/>
  <c r="AP337"/>
  <c r="AO337"/>
  <c r="AM337"/>
  <c r="AL337"/>
  <c r="AK337"/>
  <c r="AI337"/>
  <c r="AH337"/>
  <c r="AG337"/>
  <c r="AE337"/>
  <c r="AD337"/>
  <c r="AC337"/>
  <c r="AA337"/>
  <c r="Z337"/>
  <c r="Y337"/>
  <c r="AY336"/>
  <c r="AX336"/>
  <c r="AW336"/>
  <c r="AU336"/>
  <c r="AT336"/>
  <c r="AS336"/>
  <c r="AQ336"/>
  <c r="AP336"/>
  <c r="AO336"/>
  <c r="AM336"/>
  <c r="AL336"/>
  <c r="AK336"/>
  <c r="AI336"/>
  <c r="AH336"/>
  <c r="AG336"/>
  <c r="AE336"/>
  <c r="AD336"/>
  <c r="AC336"/>
  <c r="AA336"/>
  <c r="Z336"/>
  <c r="Y336"/>
  <c r="AW335"/>
  <c r="AQ335"/>
  <c r="AL335"/>
  <c r="AG335"/>
  <c r="AA335"/>
  <c r="AY334"/>
  <c r="AX334"/>
  <c r="AW334"/>
  <c r="AU334"/>
  <c r="AT334"/>
  <c r="AS334"/>
  <c r="AQ334"/>
  <c r="AP334"/>
  <c r="AO334"/>
  <c r="AM334"/>
  <c r="AL334"/>
  <c r="AK334"/>
  <c r="AI334"/>
  <c r="AH334"/>
  <c r="AG334"/>
  <c r="AE334"/>
  <c r="AD334"/>
  <c r="AC334"/>
  <c r="AA334"/>
  <c r="Z334"/>
  <c r="Y334"/>
  <c r="AY333"/>
  <c r="AU333"/>
  <c r="AT333"/>
  <c r="AP333"/>
  <c r="AO333"/>
  <c r="AK333"/>
  <c r="AI333"/>
  <c r="AE333"/>
  <c r="AD333"/>
  <c r="Z333"/>
  <c r="Y333"/>
  <c r="AU332"/>
  <c r="AP332"/>
  <c r="AK332"/>
  <c r="AE332"/>
  <c r="Z332"/>
  <c r="AY331"/>
  <c r="AX331"/>
  <c r="AW331"/>
  <c r="AU331"/>
  <c r="AT331"/>
  <c r="AS331"/>
  <c r="AQ331"/>
  <c r="AP331"/>
  <c r="AO331"/>
  <c r="AM331"/>
  <c r="AL331"/>
  <c r="AK331"/>
  <c r="AI331"/>
  <c r="AH331"/>
  <c r="AG331"/>
  <c r="AE331"/>
  <c r="AD331"/>
  <c r="AC331"/>
  <c r="AA331"/>
  <c r="Z331"/>
  <c r="Y331"/>
  <c r="AY330"/>
  <c r="AX330"/>
  <c r="AT330"/>
  <c r="AS330"/>
  <c r="AO330"/>
  <c r="AM330"/>
  <c r="AI330"/>
  <c r="AH330"/>
  <c r="AD330"/>
  <c r="AC330"/>
  <c r="Y330"/>
  <c r="AY329"/>
  <c r="AX329"/>
  <c r="AW329"/>
  <c r="AU329"/>
  <c r="AT329"/>
  <c r="AS329"/>
  <c r="AQ329"/>
  <c r="AP329"/>
  <c r="AO329"/>
  <c r="AM329"/>
  <c r="AL329"/>
  <c r="AK329"/>
  <c r="AI329"/>
  <c r="AH329"/>
  <c r="AG329"/>
  <c r="AE329"/>
  <c r="AD329"/>
  <c r="AC329"/>
  <c r="AA329"/>
  <c r="Z329"/>
  <c r="Y329"/>
  <c r="AY328"/>
  <c r="AX328"/>
  <c r="AW328"/>
  <c r="AU328"/>
  <c r="AT328"/>
  <c r="AS328"/>
  <c r="AQ328"/>
  <c r="AP328"/>
  <c r="AO328"/>
  <c r="AM328"/>
  <c r="AL328"/>
  <c r="AK328"/>
  <c r="AI328"/>
  <c r="AH328"/>
  <c r="AG328"/>
  <c r="AE328"/>
  <c r="AD328"/>
  <c r="AC328"/>
  <c r="AA328"/>
  <c r="Z328"/>
  <c r="Y328"/>
  <c r="AW327"/>
  <c r="AQ327"/>
  <c r="AL327"/>
  <c r="AG327"/>
  <c r="AA327"/>
  <c r="AY326"/>
  <c r="AX326"/>
  <c r="AW326"/>
  <c r="AU326"/>
  <c r="AT326"/>
  <c r="AS326"/>
  <c r="AQ326"/>
  <c r="AP326"/>
  <c r="AO326"/>
  <c r="AM326"/>
  <c r="AL326"/>
  <c r="AK326"/>
  <c r="AI326"/>
  <c r="AH326"/>
  <c r="AG326"/>
  <c r="AE326"/>
  <c r="AD326"/>
  <c r="AC326"/>
  <c r="AA326"/>
  <c r="Z326"/>
  <c r="Y326"/>
  <c r="AY325"/>
  <c r="AU325"/>
  <c r="AT325"/>
  <c r="AP325"/>
  <c r="AO325"/>
  <c r="AK325"/>
  <c r="AI325"/>
  <c r="AE325"/>
  <c r="AD325"/>
  <c r="Z325"/>
  <c r="Y325"/>
  <c r="AU324"/>
  <c r="AP324"/>
  <c r="AK324"/>
  <c r="AE324"/>
  <c r="Z324"/>
  <c r="AY323"/>
  <c r="AX323"/>
  <c r="AW323"/>
  <c r="AU323"/>
  <c r="AT323"/>
  <c r="AS323"/>
  <c r="AQ323"/>
  <c r="AP323"/>
  <c r="AO323"/>
  <c r="AM323"/>
  <c r="AL323"/>
  <c r="AK323"/>
  <c r="AI323"/>
  <c r="AH323"/>
  <c r="AG323"/>
  <c r="AE323"/>
  <c r="AD323"/>
  <c r="AC323"/>
  <c r="AA323"/>
  <c r="Z323"/>
  <c r="Y323"/>
  <c r="AY322"/>
  <c r="AX322"/>
  <c r="AT322"/>
  <c r="AS322"/>
  <c r="AO322"/>
  <c r="AM322"/>
  <c r="AI322"/>
  <c r="AH322"/>
  <c r="AD322"/>
  <c r="AC322"/>
  <c r="Y322"/>
  <c r="AY321"/>
  <c r="AX321"/>
  <c r="AW321"/>
  <c r="AU321"/>
  <c r="AT321"/>
  <c r="AS321"/>
  <c r="AQ321"/>
  <c r="AP321"/>
  <c r="AO321"/>
  <c r="AM321"/>
  <c r="AL321"/>
  <c r="AK321"/>
  <c r="AI321"/>
  <c r="AH321"/>
  <c r="AG321"/>
  <c r="AE321"/>
  <c r="AD321"/>
  <c r="AC321"/>
  <c r="AA321"/>
  <c r="Z321"/>
  <c r="Y321"/>
  <c r="AY320"/>
  <c r="AX320"/>
  <c r="AW320"/>
  <c r="AU320"/>
  <c r="AT320"/>
  <c r="AS320"/>
  <c r="AQ320"/>
  <c r="AP320"/>
  <c r="AO320"/>
  <c r="AM320"/>
  <c r="AL320"/>
  <c r="AK320"/>
  <c r="AI320"/>
  <c r="AH320"/>
  <c r="AG320"/>
  <c r="AE320"/>
  <c r="AD320"/>
  <c r="AC320"/>
  <c r="AA320"/>
  <c r="Z320"/>
  <c r="Y320"/>
  <c r="AW319"/>
  <c r="AQ319"/>
  <c r="AL319"/>
  <c r="AG319"/>
  <c r="AA319"/>
  <c r="AP318"/>
  <c r="AE318"/>
  <c r="AY317"/>
  <c r="AU317"/>
  <c r="AT317"/>
  <c r="AP317"/>
  <c r="AO317"/>
  <c r="AK317"/>
  <c r="AI317"/>
  <c r="AE317"/>
  <c r="AD317"/>
  <c r="Z317"/>
  <c r="Y317"/>
  <c r="AU316"/>
  <c r="AP316"/>
  <c r="AK316"/>
  <c r="AE316"/>
  <c r="Z316"/>
  <c r="AY315"/>
  <c r="AX315"/>
  <c r="AW315"/>
  <c r="AU315"/>
  <c r="AT315"/>
  <c r="AS315"/>
  <c r="AQ315"/>
  <c r="AP315"/>
  <c r="AO315"/>
  <c r="AM315"/>
  <c r="AL315"/>
  <c r="AK315"/>
  <c r="AI315"/>
  <c r="AH315"/>
  <c r="AG315"/>
  <c r="AE315"/>
  <c r="AD315"/>
  <c r="AC315"/>
  <c r="AA315"/>
  <c r="Z315"/>
  <c r="Y315"/>
  <c r="AY314"/>
  <c r="AX314"/>
  <c r="AT314"/>
  <c r="AS314"/>
  <c r="AO314"/>
  <c r="AM314"/>
  <c r="AI314"/>
  <c r="AH314"/>
  <c r="AD314"/>
  <c r="AC314"/>
  <c r="Y314"/>
  <c r="AY313"/>
  <c r="AX313"/>
  <c r="AW313"/>
  <c r="AU313"/>
  <c r="AT313"/>
  <c r="AS313"/>
  <c r="AQ313"/>
  <c r="AP313"/>
  <c r="AO313"/>
  <c r="AM313"/>
  <c r="AL313"/>
  <c r="AK313"/>
  <c r="AI313"/>
  <c r="AH313"/>
  <c r="AG313"/>
  <c r="AE313"/>
  <c r="AD313"/>
  <c r="AC313"/>
  <c r="AA313"/>
  <c r="Z313"/>
  <c r="Y313"/>
  <c r="AY312"/>
  <c r="AX312"/>
  <c r="AW312"/>
  <c r="AU312"/>
  <c r="AT312"/>
  <c r="AS312"/>
  <c r="AQ312"/>
  <c r="AP312"/>
  <c r="AO312"/>
  <c r="AM312"/>
  <c r="AL312"/>
  <c r="AK312"/>
  <c r="AI312"/>
  <c r="AH312"/>
  <c r="AG312"/>
  <c r="AE312"/>
  <c r="AD312"/>
  <c r="AC312"/>
  <c r="AA312"/>
  <c r="Z312"/>
  <c r="Y312"/>
  <c r="AW311"/>
  <c r="AQ311"/>
  <c r="AL311"/>
  <c r="AG311"/>
  <c r="AA311"/>
  <c r="AY310"/>
  <c r="AX310"/>
  <c r="AW310"/>
  <c r="AU310"/>
  <c r="AT310"/>
  <c r="AS310"/>
  <c r="AQ310"/>
  <c r="AP310"/>
  <c r="AO310"/>
  <c r="AM310"/>
  <c r="AL310"/>
  <c r="AK310"/>
  <c r="AI310"/>
  <c r="AH310"/>
  <c r="AG310"/>
  <c r="AE310"/>
  <c r="AD310"/>
  <c r="AC310"/>
  <c r="AA310"/>
  <c r="Z310"/>
  <c r="Y310"/>
  <c r="AY309"/>
  <c r="AU309"/>
  <c r="AT309"/>
  <c r="AP309"/>
  <c r="AO309"/>
  <c r="AK309"/>
  <c r="AI309"/>
  <c r="AE309"/>
  <c r="AD309"/>
  <c r="Z309"/>
  <c r="Y309"/>
  <c r="AU308"/>
  <c r="AP308"/>
  <c r="AK308"/>
  <c r="AE308"/>
  <c r="Z308"/>
  <c r="AY307"/>
  <c r="AX307"/>
  <c r="AW307"/>
  <c r="AU307"/>
  <c r="AT307"/>
  <c r="AS307"/>
  <c r="AQ307"/>
  <c r="AP307"/>
  <c r="AO307"/>
  <c r="AM307"/>
  <c r="AL307"/>
  <c r="AK307"/>
  <c r="AI307"/>
  <c r="AH307"/>
  <c r="AG307"/>
  <c r="AE307"/>
  <c r="AD307"/>
  <c r="AC307"/>
  <c r="AA307"/>
  <c r="Z307"/>
  <c r="Y307"/>
  <c r="AY306"/>
  <c r="AX306"/>
  <c r="AT306"/>
  <c r="AS306"/>
  <c r="AO306"/>
  <c r="AM306"/>
  <c r="AI306"/>
  <c r="AH306"/>
  <c r="AD306"/>
  <c r="AC306"/>
  <c r="Y306"/>
  <c r="AY305"/>
  <c r="AX305"/>
  <c r="AW305"/>
  <c r="AU305"/>
  <c r="AT305"/>
  <c r="AS305"/>
  <c r="AQ305"/>
  <c r="AP305"/>
  <c r="AO305"/>
  <c r="AM305"/>
  <c r="AL305"/>
  <c r="AK305"/>
  <c r="AI305"/>
  <c r="AH305"/>
  <c r="AG305"/>
  <c r="AE305"/>
  <c r="AD305"/>
  <c r="AC305"/>
  <c r="AA305"/>
  <c r="Z305"/>
  <c r="Y305"/>
  <c r="AY304"/>
  <c r="AX304"/>
  <c r="AW304"/>
  <c r="AU304"/>
  <c r="AT304"/>
  <c r="AS304"/>
  <c r="AQ304"/>
  <c r="AP304"/>
  <c r="AO304"/>
  <c r="AM304"/>
  <c r="AL304"/>
  <c r="AK304"/>
  <c r="AI304"/>
  <c r="AH304"/>
  <c r="AG304"/>
  <c r="AE304"/>
  <c r="AD304"/>
  <c r="AC304"/>
  <c r="AA304"/>
  <c r="Z304"/>
  <c r="Y304"/>
  <c r="AW303"/>
  <c r="AQ303"/>
  <c r="AL303"/>
  <c r="AG303"/>
  <c r="AA303"/>
  <c r="AY302"/>
  <c r="AX302"/>
  <c r="AW302"/>
  <c r="AU302"/>
  <c r="AT302"/>
  <c r="AS302"/>
  <c r="AQ302"/>
  <c r="AP302"/>
  <c r="AO302"/>
  <c r="AM302"/>
  <c r="AL302"/>
  <c r="AK302"/>
  <c r="AI302"/>
  <c r="AH302"/>
  <c r="AG302"/>
  <c r="AE302"/>
  <c r="AD302"/>
  <c r="AC302"/>
  <c r="AA302"/>
  <c r="Z302"/>
  <c r="Y302"/>
  <c r="AT301"/>
  <c r="AP301"/>
  <c r="AI301"/>
  <c r="AE301"/>
  <c r="Y301"/>
  <c r="AU300"/>
  <c r="AP300"/>
  <c r="AK300"/>
  <c r="AE300"/>
  <c r="Z300"/>
  <c r="AY299"/>
  <c r="AX299"/>
  <c r="AW299"/>
  <c r="AU299"/>
  <c r="AT299"/>
  <c r="AS299"/>
  <c r="AQ299"/>
  <c r="AP299"/>
  <c r="AO299"/>
  <c r="AM299"/>
  <c r="AL299"/>
  <c r="AK299"/>
  <c r="AI299"/>
  <c r="AH299"/>
  <c r="AG299"/>
  <c r="AE299"/>
  <c r="AD299"/>
  <c r="AC299"/>
  <c r="AA299"/>
  <c r="Z299"/>
  <c r="Y299"/>
  <c r="AY298"/>
  <c r="AX298"/>
  <c r="AT298"/>
  <c r="AS298"/>
  <c r="AO298"/>
  <c r="AM298"/>
  <c r="AI298"/>
  <c r="AH298"/>
  <c r="AD298"/>
  <c r="AC298"/>
  <c r="Y298"/>
  <c r="AY297"/>
  <c r="AX297"/>
  <c r="AW297"/>
  <c r="AU297"/>
  <c r="AT297"/>
  <c r="AS297"/>
  <c r="AQ297"/>
  <c r="AP297"/>
  <c r="AO297"/>
  <c r="AM297"/>
  <c r="AL297"/>
  <c r="AK297"/>
  <c r="AI297"/>
  <c r="AH297"/>
  <c r="AG297"/>
  <c r="AE297"/>
  <c r="AD297"/>
  <c r="AC297"/>
  <c r="AA297"/>
  <c r="Z297"/>
  <c r="Y297"/>
  <c r="AY296"/>
  <c r="AX296"/>
  <c r="AW296"/>
  <c r="AU296"/>
  <c r="AT296"/>
  <c r="AS296"/>
  <c r="AQ296"/>
  <c r="AP296"/>
  <c r="AO296"/>
  <c r="AM296"/>
  <c r="AL296"/>
  <c r="AK296"/>
  <c r="AI296"/>
  <c r="AH296"/>
  <c r="AG296"/>
  <c r="AE296"/>
  <c r="AD296"/>
  <c r="AC296"/>
  <c r="AA296"/>
  <c r="Z296"/>
  <c r="Y296"/>
  <c r="AW295"/>
  <c r="AQ295"/>
  <c r="AL295"/>
  <c r="AG295"/>
  <c r="AA295"/>
  <c r="AY294"/>
  <c r="AX294"/>
  <c r="AW294"/>
  <c r="AU294"/>
  <c r="AT294"/>
  <c r="AS294"/>
  <c r="AQ294"/>
  <c r="AP294"/>
  <c r="AO294"/>
  <c r="AM294"/>
  <c r="AL294"/>
  <c r="AK294"/>
  <c r="AI294"/>
  <c r="AH294"/>
  <c r="AG294"/>
  <c r="AE294"/>
  <c r="AD294"/>
  <c r="AC294"/>
  <c r="AA294"/>
  <c r="Z294"/>
  <c r="Y294"/>
  <c r="AY293"/>
  <c r="AU293"/>
  <c r="AT293"/>
  <c r="AP293"/>
  <c r="AO293"/>
  <c r="AK293"/>
  <c r="AI293"/>
  <c r="AE293"/>
  <c r="AD293"/>
  <c r="Z293"/>
  <c r="Y293"/>
  <c r="AU292"/>
  <c r="AP292"/>
  <c r="AK292"/>
  <c r="AE292"/>
  <c r="Z292"/>
  <c r="AY291"/>
  <c r="AX291"/>
  <c r="AW291"/>
  <c r="AU291"/>
  <c r="AT291"/>
  <c r="AS291"/>
  <c r="AQ291"/>
  <c r="AP291"/>
  <c r="AO291"/>
  <c r="AM291"/>
  <c r="AL291"/>
  <c r="AK291"/>
  <c r="AI291"/>
  <c r="AH291"/>
  <c r="AG291"/>
  <c r="AE291"/>
  <c r="AD291"/>
  <c r="AC291"/>
  <c r="AA291"/>
  <c r="Z291"/>
  <c r="Y291"/>
  <c r="AY290"/>
  <c r="AX290"/>
  <c r="AT290"/>
  <c r="AS290"/>
  <c r="AO290"/>
  <c r="AM290"/>
  <c r="AI290"/>
  <c r="AH290"/>
  <c r="AD290"/>
  <c r="AC290"/>
  <c r="Y290"/>
  <c r="AY289"/>
  <c r="AX289"/>
  <c r="AW289"/>
  <c r="AU289"/>
  <c r="AT289"/>
  <c r="AS289"/>
  <c r="AQ289"/>
  <c r="AP289"/>
  <c r="AO289"/>
  <c r="AM289"/>
  <c r="AL289"/>
  <c r="AK289"/>
  <c r="AI289"/>
  <c r="AH289"/>
  <c r="AG289"/>
  <c r="AE289"/>
  <c r="AD289"/>
  <c r="AC289"/>
  <c r="AA289"/>
  <c r="Z289"/>
  <c r="Y289"/>
  <c r="AY288"/>
  <c r="AX288"/>
  <c r="AW288"/>
  <c r="AU288"/>
  <c r="AT288"/>
  <c r="AS288"/>
  <c r="AQ288"/>
  <c r="AP288"/>
  <c r="AO288"/>
  <c r="AM288"/>
  <c r="AL288"/>
  <c r="AK288"/>
  <c r="AI288"/>
  <c r="AH288"/>
  <c r="AG288"/>
  <c r="AE288"/>
  <c r="AD288"/>
  <c r="AC288"/>
  <c r="AA288"/>
  <c r="Z288"/>
  <c r="Y288"/>
  <c r="AW287"/>
  <c r="AQ287"/>
  <c r="AL287"/>
  <c r="AG287"/>
  <c r="AA287"/>
  <c r="AY286"/>
  <c r="AX286"/>
  <c r="AW286"/>
  <c r="AU286"/>
  <c r="AT286"/>
  <c r="AS286"/>
  <c r="AQ286"/>
  <c r="AP286"/>
  <c r="AO286"/>
  <c r="AM286"/>
  <c r="AL286"/>
  <c r="AK286"/>
  <c r="AI286"/>
  <c r="AH286"/>
  <c r="AG286"/>
  <c r="AE286"/>
  <c r="AD286"/>
  <c r="AC286"/>
  <c r="AA286"/>
  <c r="Z286"/>
  <c r="Y286"/>
  <c r="AY285"/>
  <c r="AU285"/>
  <c r="AT285"/>
  <c r="AP285"/>
  <c r="AO285"/>
  <c r="AK285"/>
  <c r="AI285"/>
  <c r="AE285"/>
  <c r="AD285"/>
  <c r="Z285"/>
  <c r="Y285"/>
  <c r="AU284"/>
  <c r="AE284"/>
  <c r="Z284"/>
  <c r="AY283"/>
  <c r="AX283"/>
  <c r="AW283"/>
  <c r="AU283"/>
  <c r="AT283"/>
  <c r="AS283"/>
  <c r="AQ283"/>
  <c r="AP283"/>
  <c r="AO283"/>
  <c r="AM283"/>
  <c r="AL283"/>
  <c r="AK283"/>
  <c r="AI283"/>
  <c r="AH283"/>
  <c r="AG283"/>
  <c r="AE283"/>
  <c r="AD283"/>
  <c r="AC283"/>
  <c r="AA283"/>
  <c r="Z283"/>
  <c r="Y283"/>
  <c r="AY282"/>
  <c r="AX282"/>
  <c r="AT282"/>
  <c r="AS282"/>
  <c r="AO282"/>
  <c r="AM282"/>
  <c r="AI282"/>
  <c r="AH282"/>
  <c r="AD282"/>
  <c r="AC282"/>
  <c r="Y282"/>
  <c r="AW281"/>
  <c r="AP281"/>
  <c r="AL281"/>
  <c r="AE281"/>
  <c r="AA281"/>
  <c r="AX280"/>
  <c r="AW280"/>
  <c r="AS280"/>
  <c r="AQ280"/>
  <c r="AM280"/>
  <c r="AL280"/>
  <c r="AH280"/>
  <c r="AG280"/>
  <c r="AC280"/>
  <c r="AA280"/>
  <c r="AW279"/>
  <c r="AQ279"/>
  <c r="AL279"/>
  <c r="AG279"/>
  <c r="AA279"/>
  <c r="AT278"/>
  <c r="AP278"/>
  <c r="AI278"/>
  <c r="AE278"/>
  <c r="Y278"/>
  <c r="AY277"/>
  <c r="AU277"/>
  <c r="AT277"/>
  <c r="AP277"/>
  <c r="AO277"/>
  <c r="AK277"/>
  <c r="AI277"/>
  <c r="AE277"/>
  <c r="AD277"/>
  <c r="Z277"/>
  <c r="Y277"/>
  <c r="AU276"/>
  <c r="AE276"/>
  <c r="AW275"/>
  <c r="AU275"/>
  <c r="AQ275"/>
  <c r="AP275"/>
  <c r="AL275"/>
  <c r="AK275"/>
  <c r="AG275"/>
  <c r="AE275"/>
  <c r="AA275"/>
  <c r="Z275"/>
  <c r="AY274"/>
  <c r="AX274"/>
  <c r="AT274"/>
  <c r="AS274"/>
  <c r="AO274"/>
  <c r="AM274"/>
  <c r="AI274"/>
  <c r="AH274"/>
  <c r="AD274"/>
  <c r="AC274"/>
  <c r="Y274"/>
  <c r="AW273"/>
  <c r="AU273"/>
  <c r="AQ273"/>
  <c r="AP273"/>
  <c r="AL273"/>
  <c r="AK273"/>
  <c r="AG273"/>
  <c r="AE273"/>
  <c r="AA273"/>
  <c r="Z273"/>
  <c r="AX272"/>
  <c r="AW272"/>
  <c r="AS272"/>
  <c r="AQ272"/>
  <c r="AM272"/>
  <c r="AL272"/>
  <c r="AH272"/>
  <c r="AG272"/>
  <c r="AC272"/>
  <c r="AA272"/>
  <c r="AW271"/>
  <c r="AQ271"/>
  <c r="AL271"/>
  <c r="AG271"/>
  <c r="AA271"/>
  <c r="AY270"/>
  <c r="AX270"/>
  <c r="AW270"/>
  <c r="AU270"/>
  <c r="AT270"/>
  <c r="AS270"/>
  <c r="AQ270"/>
  <c r="AP270"/>
  <c r="AO270"/>
  <c r="AM270"/>
  <c r="AL270"/>
  <c r="AK270"/>
  <c r="AI270"/>
  <c r="AH270"/>
  <c r="AG270"/>
  <c r="AE270"/>
  <c r="AD270"/>
  <c r="AC270"/>
  <c r="AA270"/>
  <c r="Z270"/>
  <c r="Y270"/>
  <c r="AE269"/>
  <c r="AE268"/>
  <c r="Z268"/>
  <c r="AY267"/>
  <c r="AX267"/>
  <c r="AW267"/>
  <c r="AU267"/>
  <c r="AT267"/>
  <c r="AS267"/>
  <c r="AQ267"/>
  <c r="AP267"/>
  <c r="AO267"/>
  <c r="AM267"/>
  <c r="AL267"/>
  <c r="AK267"/>
  <c r="AI267"/>
  <c r="AH267"/>
  <c r="AG267"/>
  <c r="AE267"/>
  <c r="AD267"/>
  <c r="AC267"/>
  <c r="AA267"/>
  <c r="Z267"/>
  <c r="Y267"/>
  <c r="AY266"/>
  <c r="AX266"/>
  <c r="AT266"/>
  <c r="AS266"/>
  <c r="AO266"/>
  <c r="AM266"/>
  <c r="AI266"/>
  <c r="AH266"/>
  <c r="AD266"/>
  <c r="AC266"/>
  <c r="Y266"/>
  <c r="AY265"/>
  <c r="AX265"/>
  <c r="AW265"/>
  <c r="AU265"/>
  <c r="AT265"/>
  <c r="AS265"/>
  <c r="AQ265"/>
  <c r="AP265"/>
  <c r="AO265"/>
  <c r="AM265"/>
  <c r="AL265"/>
  <c r="AK265"/>
  <c r="AI265"/>
  <c r="AH265"/>
  <c r="AG265"/>
  <c r="AE265"/>
  <c r="AD265"/>
  <c r="AC265"/>
  <c r="AA265"/>
  <c r="Z265"/>
  <c r="Y265"/>
  <c r="AY264"/>
  <c r="AX264"/>
  <c r="AW264"/>
  <c r="AU264"/>
  <c r="AT264"/>
  <c r="AS264"/>
  <c r="AQ264"/>
  <c r="AP264"/>
  <c r="AO264"/>
  <c r="AM264"/>
  <c r="AL264"/>
  <c r="AK264"/>
  <c r="AI264"/>
  <c r="AH264"/>
  <c r="AG264"/>
  <c r="AE264"/>
  <c r="AD264"/>
  <c r="AC264"/>
  <c r="AA264"/>
  <c r="Z264"/>
  <c r="Y264"/>
  <c r="AW263"/>
  <c r="AQ263"/>
  <c r="AL263"/>
  <c r="AG263"/>
  <c r="AA263"/>
  <c r="AY262"/>
  <c r="AX262"/>
  <c r="AW262"/>
  <c r="AU262"/>
  <c r="AT262"/>
  <c r="AS262"/>
  <c r="AQ262"/>
  <c r="AP262"/>
  <c r="AO262"/>
  <c r="AM262"/>
  <c r="AL262"/>
  <c r="AK262"/>
  <c r="AI262"/>
  <c r="AH262"/>
  <c r="AG262"/>
  <c r="AE262"/>
  <c r="AD262"/>
  <c r="AC262"/>
  <c r="AA262"/>
  <c r="Z262"/>
  <c r="Y262"/>
  <c r="AY261"/>
  <c r="AU261"/>
  <c r="AT261"/>
  <c r="AP261"/>
  <c r="AO261"/>
  <c r="AK261"/>
  <c r="AI261"/>
  <c r="AE261"/>
  <c r="AD261"/>
  <c r="Z261"/>
  <c r="Y261"/>
  <c r="AU260"/>
  <c r="AP260"/>
  <c r="AK260"/>
  <c r="AE260"/>
  <c r="Z260"/>
  <c r="AY259"/>
  <c r="AX259"/>
  <c r="AW259"/>
  <c r="AU259"/>
  <c r="AT259"/>
  <c r="AS259"/>
  <c r="AQ259"/>
  <c r="AP259"/>
  <c r="AO259"/>
  <c r="AM259"/>
  <c r="AL259"/>
  <c r="AK259"/>
  <c r="AI259"/>
  <c r="AH259"/>
  <c r="AG259"/>
  <c r="AE259"/>
  <c r="AD259"/>
  <c r="AC259"/>
  <c r="AA259"/>
  <c r="Z259"/>
  <c r="Y259"/>
  <c r="AY258"/>
  <c r="AX258"/>
  <c r="AT258"/>
  <c r="AS258"/>
  <c r="AO258"/>
  <c r="AM258"/>
  <c r="AI258"/>
  <c r="AH258"/>
  <c r="AD258"/>
  <c r="AC258"/>
  <c r="Y258"/>
  <c r="AY257"/>
  <c r="AX257"/>
  <c r="AW257"/>
  <c r="AU257"/>
  <c r="AT257"/>
  <c r="AS257"/>
  <c r="AQ257"/>
  <c r="AP257"/>
  <c r="AO257"/>
  <c r="AM257"/>
  <c r="AL257"/>
  <c r="AK257"/>
  <c r="AI257"/>
  <c r="AH257"/>
  <c r="AG257"/>
  <c r="AE257"/>
  <c r="AD257"/>
  <c r="AC257"/>
  <c r="AA257"/>
  <c r="Z257"/>
  <c r="Y257"/>
  <c r="AY256"/>
  <c r="AX256"/>
  <c r="AW256"/>
  <c r="AU256"/>
  <c r="AT256"/>
  <c r="AS256"/>
  <c r="AQ256"/>
  <c r="AP256"/>
  <c r="AO256"/>
  <c r="AM256"/>
  <c r="AL256"/>
  <c r="AK256"/>
  <c r="AI256"/>
  <c r="AH256"/>
  <c r="AG256"/>
  <c r="AE256"/>
  <c r="AD256"/>
  <c r="AC256"/>
  <c r="AA256"/>
  <c r="Z256"/>
  <c r="Y256"/>
  <c r="AW255"/>
  <c r="AQ255"/>
  <c r="AL255"/>
  <c r="AG255"/>
  <c r="AA255"/>
  <c r="AY254"/>
  <c r="AX254"/>
  <c r="AW254"/>
  <c r="AU254"/>
  <c r="AT254"/>
  <c r="AS254"/>
  <c r="AQ254"/>
  <c r="AP254"/>
  <c r="AO254"/>
  <c r="AM254"/>
  <c r="AL254"/>
  <c r="AK254"/>
  <c r="AI254"/>
  <c r="AH254"/>
  <c r="AG254"/>
  <c r="AE254"/>
  <c r="AD254"/>
  <c r="AC254"/>
  <c r="AA254"/>
  <c r="Z254"/>
  <c r="Y254"/>
  <c r="AY253"/>
  <c r="AU253"/>
  <c r="AT253"/>
  <c r="AP253"/>
  <c r="AO253"/>
  <c r="AK253"/>
  <c r="AI253"/>
  <c r="AE253"/>
  <c r="AD253"/>
  <c r="Z253"/>
  <c r="Y253"/>
  <c r="AU252"/>
  <c r="AP252"/>
  <c r="AK252"/>
  <c r="AE252"/>
  <c r="Z252"/>
  <c r="AY251"/>
  <c r="AX251"/>
  <c r="AW251"/>
  <c r="AU251"/>
  <c r="AT251"/>
  <c r="AS251"/>
  <c r="AQ251"/>
  <c r="AP251"/>
  <c r="AO251"/>
  <c r="AM251"/>
  <c r="AL251"/>
  <c r="AK251"/>
  <c r="AI251"/>
  <c r="AH251"/>
  <c r="AG251"/>
  <c r="AE251"/>
  <c r="AD251"/>
  <c r="AC251"/>
  <c r="AA251"/>
  <c r="Z251"/>
  <c r="Y251"/>
  <c r="AY250"/>
  <c r="AX250"/>
  <c r="AT250"/>
  <c r="AS250"/>
  <c r="AO250"/>
  <c r="AM250"/>
  <c r="AI250"/>
  <c r="AH250"/>
  <c r="AD250"/>
  <c r="AC250"/>
  <c r="Y250"/>
  <c r="AY249"/>
  <c r="AX249"/>
  <c r="AW249"/>
  <c r="AU249"/>
  <c r="AT249"/>
  <c r="AS249"/>
  <c r="AQ249"/>
  <c r="AP249"/>
  <c r="AO249"/>
  <c r="AM249"/>
  <c r="AL249"/>
  <c r="AK249"/>
  <c r="AI249"/>
  <c r="AH249"/>
  <c r="AG249"/>
  <c r="AE249"/>
  <c r="AD249"/>
  <c r="AC249"/>
  <c r="AA249"/>
  <c r="Z249"/>
  <c r="Y249"/>
  <c r="AY248"/>
  <c r="AX248"/>
  <c r="AW248"/>
  <c r="AU248"/>
  <c r="AT248"/>
  <c r="AS248"/>
  <c r="AQ248"/>
  <c r="AP248"/>
  <c r="AO248"/>
  <c r="AM248"/>
  <c r="AL248"/>
  <c r="AK248"/>
  <c r="AJ248"/>
  <c r="AI248"/>
  <c r="AH248"/>
  <c r="AG248"/>
  <c r="AF248"/>
  <c r="AE248"/>
  <c r="AD248"/>
  <c r="AC248"/>
  <c r="AB248"/>
  <c r="AA248"/>
  <c r="Z248"/>
  <c r="Y248"/>
  <c r="X248"/>
  <c r="AW247"/>
  <c r="AS247"/>
  <c r="AG247"/>
  <c r="AC247"/>
  <c r="AY246"/>
  <c r="AX246"/>
  <c r="AW246"/>
  <c r="AV246"/>
  <c r="AU246"/>
  <c r="AT246"/>
  <c r="AS246"/>
  <c r="AR246"/>
  <c r="AQ246"/>
  <c r="AP246"/>
  <c r="AO246"/>
  <c r="AN246"/>
  <c r="AM246"/>
  <c r="AL246"/>
  <c r="AK246"/>
  <c r="AJ246"/>
  <c r="AI246"/>
  <c r="AH246"/>
  <c r="AG246"/>
  <c r="AF246"/>
  <c r="AE246"/>
  <c r="AD246"/>
  <c r="AC246"/>
  <c r="AB246"/>
  <c r="AA246"/>
  <c r="Z246"/>
  <c r="Y246"/>
  <c r="X246"/>
  <c r="V246" s="1"/>
  <c r="AX245"/>
  <c r="AW245"/>
  <c r="AT245"/>
  <c r="AS245"/>
  <c r="AP245"/>
  <c r="AO245"/>
  <c r="AL245"/>
  <c r="AK245"/>
  <c r="AH245"/>
  <c r="AG245"/>
  <c r="AD245"/>
  <c r="AC245"/>
  <c r="Z245"/>
  <c r="Y245"/>
  <c r="AW244"/>
  <c r="AS244"/>
  <c r="AO244"/>
  <c r="AK244"/>
  <c r="AG244"/>
  <c r="AC244"/>
  <c r="Y244"/>
  <c r="AY243"/>
  <c r="AX243"/>
  <c r="AU243"/>
  <c r="AT243"/>
  <c r="AQ243"/>
  <c r="AP243"/>
  <c r="AM243"/>
  <c r="AL243"/>
  <c r="AI243"/>
  <c r="AH243"/>
  <c r="AE243"/>
  <c r="AD243"/>
  <c r="AA243"/>
  <c r="Z243"/>
  <c r="AX242"/>
  <c r="AW242"/>
  <c r="AT242"/>
  <c r="AS242"/>
  <c r="AP242"/>
  <c r="AO242"/>
  <c r="AL242"/>
  <c r="AK242"/>
  <c r="AH242"/>
  <c r="AG242"/>
  <c r="AD242"/>
  <c r="AC242"/>
  <c r="Z242"/>
  <c r="Y242"/>
  <c r="AY241"/>
  <c r="AX241"/>
  <c r="AW241"/>
  <c r="AV241"/>
  <c r="AU241"/>
  <c r="AT241"/>
  <c r="AS241"/>
  <c r="AR241"/>
  <c r="AQ241"/>
  <c r="AP241"/>
  <c r="AO241"/>
  <c r="AN241"/>
  <c r="AM241"/>
  <c r="AL241"/>
  <c r="AK241"/>
  <c r="AJ241"/>
  <c r="AI241"/>
  <c r="AH241"/>
  <c r="AG241"/>
  <c r="AF241"/>
  <c r="AE241"/>
  <c r="AD241"/>
  <c r="AC241"/>
  <c r="AB241"/>
  <c r="AA241"/>
  <c r="Z241"/>
  <c r="Y241"/>
  <c r="X241"/>
  <c r="AY240"/>
  <c r="AX240"/>
  <c r="AW240"/>
  <c r="AV240"/>
  <c r="AU240"/>
  <c r="AT240"/>
  <c r="AS240"/>
  <c r="AR240"/>
  <c r="AQ240"/>
  <c r="AP240"/>
  <c r="AO240"/>
  <c r="AN240"/>
  <c r="AM240"/>
  <c r="AL240"/>
  <c r="AK240"/>
  <c r="AJ240"/>
  <c r="AI240"/>
  <c r="AH240"/>
  <c r="AG240"/>
  <c r="AF240"/>
  <c r="AE240"/>
  <c r="AD240"/>
  <c r="AC240"/>
  <c r="AB240"/>
  <c r="AA240"/>
  <c r="Z240"/>
  <c r="Y240"/>
  <c r="X240"/>
  <c r="AW239"/>
  <c r="AS239"/>
  <c r="AO239"/>
  <c r="AK239"/>
  <c r="AG239"/>
  <c r="AC239"/>
  <c r="Y239"/>
  <c r="AY238"/>
  <c r="AV238"/>
  <c r="AU238"/>
  <c r="AR238"/>
  <c r="AQ238"/>
  <c r="AN238"/>
  <c r="AM238"/>
  <c r="AJ238"/>
  <c r="AI238"/>
  <c r="AF238"/>
  <c r="AE238"/>
  <c r="AB238"/>
  <c r="AA238"/>
  <c r="X238"/>
  <c r="AP237"/>
  <c r="AK237"/>
  <c r="Z237"/>
  <c r="AW236"/>
  <c r="AS236"/>
  <c r="AO236"/>
  <c r="AK236"/>
  <c r="AG236"/>
  <c r="AC236"/>
  <c r="Y236"/>
  <c r="AY235"/>
  <c r="AX235"/>
  <c r="AW235"/>
  <c r="AV235"/>
  <c r="AU235"/>
  <c r="AT235"/>
  <c r="AS235"/>
  <c r="AR235"/>
  <c r="AQ235"/>
  <c r="AP235"/>
  <c r="AO235"/>
  <c r="AN235"/>
  <c r="AM235"/>
  <c r="AL235"/>
  <c r="AK235"/>
  <c r="AJ235"/>
  <c r="AI235"/>
  <c r="AH235"/>
  <c r="AG235"/>
  <c r="AF235"/>
  <c r="AE235"/>
  <c r="AD235"/>
  <c r="AC235"/>
  <c r="AB235"/>
  <c r="AA235"/>
  <c r="Z235"/>
  <c r="Y235"/>
  <c r="V235"/>
  <c r="X235"/>
  <c r="AS234"/>
  <c r="AC234"/>
  <c r="AY233"/>
  <c r="AX233"/>
  <c r="AW233"/>
  <c r="AV233"/>
  <c r="AU233"/>
  <c r="AT233"/>
  <c r="AS233"/>
  <c r="AR233"/>
  <c r="AQ233"/>
  <c r="AP233"/>
  <c r="AO233"/>
  <c r="AN233"/>
  <c r="AM233"/>
  <c r="AL233"/>
  <c r="AK233"/>
  <c r="AJ233"/>
  <c r="AI233"/>
  <c r="AH233"/>
  <c r="AG233"/>
  <c r="AF233"/>
  <c r="AE233"/>
  <c r="AD233"/>
  <c r="AC233"/>
  <c r="AB233"/>
  <c r="AA233"/>
  <c r="Z233"/>
  <c r="Y233"/>
  <c r="X233"/>
  <c r="AY232"/>
  <c r="AX232"/>
  <c r="AW232"/>
  <c r="AV232"/>
  <c r="AU232"/>
  <c r="AT232"/>
  <c r="AS232"/>
  <c r="AR232"/>
  <c r="AQ232"/>
  <c r="AP232"/>
  <c r="AO232"/>
  <c r="AN232"/>
  <c r="AM232"/>
  <c r="AL232"/>
  <c r="AK232"/>
  <c r="AJ232"/>
  <c r="AI232"/>
  <c r="AH232"/>
  <c r="AG232"/>
  <c r="AF232"/>
  <c r="AE232"/>
  <c r="AD232"/>
  <c r="AC232"/>
  <c r="AB232"/>
  <c r="AA232"/>
  <c r="Z232"/>
  <c r="Y232"/>
  <c r="X232"/>
  <c r="AG231"/>
  <c r="AC231"/>
  <c r="AY230"/>
  <c r="AX230"/>
  <c r="AW230"/>
  <c r="AV230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E230"/>
  <c r="AD230"/>
  <c r="AC230"/>
  <c r="AB230"/>
  <c r="AA230"/>
  <c r="Z230"/>
  <c r="Y230"/>
  <c r="X230"/>
  <c r="AW229"/>
  <c r="AT229"/>
  <c r="AO229"/>
  <c r="AL229"/>
  <c r="AG229"/>
  <c r="AD229"/>
  <c r="Y229"/>
  <c r="AW228"/>
  <c r="AS228"/>
  <c r="AO228"/>
  <c r="AK228"/>
  <c r="AG228"/>
  <c r="AC228"/>
  <c r="Y228"/>
  <c r="AY227"/>
  <c r="AX227"/>
  <c r="AW227"/>
  <c r="AV227"/>
  <c r="AU227"/>
  <c r="AT227"/>
  <c r="AS227"/>
  <c r="AR227"/>
  <c r="AQ227"/>
  <c r="AP227"/>
  <c r="AO227"/>
  <c r="AN227"/>
  <c r="AM227"/>
  <c r="AL227"/>
  <c r="AK227"/>
  <c r="AJ227"/>
  <c r="AI227"/>
  <c r="AH227"/>
  <c r="AG227"/>
  <c r="AF227"/>
  <c r="AE227"/>
  <c r="AD227"/>
  <c r="AC227"/>
  <c r="AB227"/>
  <c r="AA227"/>
  <c r="Z227"/>
  <c r="Y227"/>
  <c r="X227"/>
  <c r="AX226"/>
  <c r="AW226"/>
  <c r="AT226"/>
  <c r="AS226"/>
  <c r="AP226"/>
  <c r="AO226"/>
  <c r="AL226"/>
  <c r="AK226"/>
  <c r="AH226"/>
  <c r="AG226"/>
  <c r="AD226"/>
  <c r="AC226"/>
  <c r="Z226"/>
  <c r="Y226"/>
  <c r="AY225"/>
  <c r="AX225"/>
  <c r="AW225"/>
  <c r="AV225"/>
  <c r="AU225"/>
  <c r="AT225"/>
  <c r="AS225"/>
  <c r="AR225"/>
  <c r="AQ225"/>
  <c r="AP225"/>
  <c r="AO225"/>
  <c r="AN225"/>
  <c r="AM225"/>
  <c r="AL225"/>
  <c r="AK225"/>
  <c r="AJ225"/>
  <c r="AI225"/>
  <c r="AH225"/>
  <c r="AG225"/>
  <c r="AF225"/>
  <c r="AE225"/>
  <c r="AD225"/>
  <c r="AC225"/>
  <c r="AB225"/>
  <c r="AA225"/>
  <c r="Z225"/>
  <c r="Y225"/>
  <c r="X225"/>
  <c r="AY224"/>
  <c r="AX224"/>
  <c r="AW224"/>
  <c r="AV224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AO223"/>
  <c r="AK223"/>
  <c r="Y223"/>
  <c r="AY222"/>
  <c r="AX222"/>
  <c r="AW222"/>
  <c r="AV222"/>
  <c r="AU222"/>
  <c r="AT222"/>
  <c r="AS222"/>
  <c r="AR222"/>
  <c r="AQ222"/>
  <c r="AP222"/>
  <c r="AO222"/>
  <c r="AN222"/>
  <c r="AM222"/>
  <c r="AL222"/>
  <c r="AK222"/>
  <c r="AJ222"/>
  <c r="AI222"/>
  <c r="AH222"/>
  <c r="AG222"/>
  <c r="AF222"/>
  <c r="AE222"/>
  <c r="AD222"/>
  <c r="AC222"/>
  <c r="AB222"/>
  <c r="AA222"/>
  <c r="Z222"/>
  <c r="Y222"/>
  <c r="X222"/>
  <c r="V222" s="1"/>
  <c r="AX221"/>
  <c r="AW221"/>
  <c r="AT221"/>
  <c r="AS221"/>
  <c r="AP221"/>
  <c r="AO221"/>
  <c r="AL221"/>
  <c r="AK221"/>
  <c r="AH221"/>
  <c r="AG221"/>
  <c r="AD221"/>
  <c r="AC221"/>
  <c r="Z221"/>
  <c r="Y221"/>
  <c r="AW220"/>
  <c r="AS220"/>
  <c r="AO220"/>
  <c r="AK220"/>
  <c r="AG220"/>
  <c r="AC220"/>
  <c r="Y220"/>
  <c r="AY219"/>
  <c r="AX219"/>
  <c r="AW219"/>
  <c r="AV219"/>
  <c r="AU219"/>
  <c r="AT219"/>
  <c r="AS219"/>
  <c r="AR219"/>
  <c r="AQ219"/>
  <c r="AP219"/>
  <c r="AO219"/>
  <c r="AN219"/>
  <c r="AM219"/>
  <c r="AL219"/>
  <c r="AK219"/>
  <c r="AJ219"/>
  <c r="AI219"/>
  <c r="AH219"/>
  <c r="AG219"/>
  <c r="AF219"/>
  <c r="AE219"/>
  <c r="AD219"/>
  <c r="AC219"/>
  <c r="AB219"/>
  <c r="AA219"/>
  <c r="Z219"/>
  <c r="Y219"/>
  <c r="X219"/>
  <c r="AX218"/>
  <c r="AW218"/>
  <c r="AT218"/>
  <c r="AS218"/>
  <c r="AP218"/>
  <c r="AO218"/>
  <c r="AL218"/>
  <c r="AK218"/>
  <c r="AH218"/>
  <c r="AG218"/>
  <c r="AD218"/>
  <c r="AC218"/>
  <c r="Z218"/>
  <c r="Y218"/>
  <c r="AY217"/>
  <c r="AX217"/>
  <c r="AU217"/>
  <c r="AT217"/>
  <c r="AQ217"/>
  <c r="AP217"/>
  <c r="AM217"/>
  <c r="AL217"/>
  <c r="AI217"/>
  <c r="AH217"/>
  <c r="AE217"/>
  <c r="AD217"/>
  <c r="AA217"/>
  <c r="Z217"/>
  <c r="AY216"/>
  <c r="AX216"/>
  <c r="AU216"/>
  <c r="AT216"/>
  <c r="AQ216"/>
  <c r="AP216"/>
  <c r="AM216"/>
  <c r="AL216"/>
  <c r="AI216"/>
  <c r="AH216"/>
  <c r="AE216"/>
  <c r="AD216"/>
  <c r="AA216"/>
  <c r="Z216"/>
  <c r="AW215"/>
  <c r="AS215"/>
  <c r="AO215"/>
  <c r="AK215"/>
  <c r="AG215"/>
  <c r="AC215"/>
  <c r="Y215"/>
  <c r="AY214"/>
  <c r="AX214"/>
  <c r="AW214"/>
  <c r="AV214"/>
  <c r="AU214"/>
  <c r="AT214"/>
  <c r="AS214"/>
  <c r="AR214"/>
  <c r="AQ214"/>
  <c r="AP214"/>
  <c r="AO214"/>
  <c r="AN214"/>
  <c r="AM214"/>
  <c r="AL214"/>
  <c r="AK214"/>
  <c r="AJ214"/>
  <c r="AI214"/>
  <c r="AH214"/>
  <c r="AG214"/>
  <c r="AF214"/>
  <c r="AE214"/>
  <c r="AD214"/>
  <c r="AC214"/>
  <c r="AB214"/>
  <c r="AA214"/>
  <c r="Z214"/>
  <c r="Y214"/>
  <c r="X214"/>
  <c r="V214" s="1"/>
  <c r="AX213"/>
  <c r="AW213"/>
  <c r="AT213"/>
  <c r="AS213"/>
  <c r="AP213"/>
  <c r="AO213"/>
  <c r="AL213"/>
  <c r="AK213"/>
  <c r="AH213"/>
  <c r="AG213"/>
  <c r="AD213"/>
  <c r="AC213"/>
  <c r="Z213"/>
  <c r="Y213"/>
  <c r="AW212"/>
  <c r="AY211"/>
  <c r="AX211"/>
  <c r="AW211"/>
  <c r="AV211"/>
  <c r="AU211"/>
  <c r="AT211"/>
  <c r="AS211"/>
  <c r="AR211"/>
  <c r="AQ211"/>
  <c r="AP211"/>
  <c r="AO211"/>
  <c r="AN211"/>
  <c r="AM211"/>
  <c r="AL211"/>
  <c r="AK211"/>
  <c r="AJ211"/>
  <c r="AI211"/>
  <c r="AH211"/>
  <c r="AG211"/>
  <c r="AF211"/>
  <c r="AE211"/>
  <c r="AD211"/>
  <c r="AC211"/>
  <c r="AB211"/>
  <c r="AA211"/>
  <c r="Z211"/>
  <c r="Y211"/>
  <c r="X211"/>
  <c r="AX210"/>
  <c r="AW210"/>
  <c r="AT210"/>
  <c r="AS210"/>
  <c r="AP210"/>
  <c r="AO210"/>
  <c r="AL210"/>
  <c r="AK210"/>
  <c r="AH210"/>
  <c r="AG210"/>
  <c r="AD210"/>
  <c r="AC210"/>
  <c r="Z210"/>
  <c r="Y210"/>
  <c r="AY209"/>
  <c r="AX209"/>
  <c r="AW209"/>
  <c r="AV209"/>
  <c r="AU209"/>
  <c r="AT209"/>
  <c r="AS209"/>
  <c r="AR209"/>
  <c r="AQ209"/>
  <c r="AP209"/>
  <c r="AO209"/>
  <c r="AN209"/>
  <c r="AM209"/>
  <c r="AL209"/>
  <c r="AK209"/>
  <c r="AJ209"/>
  <c r="AI209"/>
  <c r="AH209"/>
  <c r="AG209"/>
  <c r="AF209"/>
  <c r="AE209"/>
  <c r="AD209"/>
  <c r="AC209"/>
  <c r="AB209"/>
  <c r="AA209"/>
  <c r="Z209"/>
  <c r="Y209"/>
  <c r="X209"/>
  <c r="AY208"/>
  <c r="AX208"/>
  <c r="AW208"/>
  <c r="AV208"/>
  <c r="AU208"/>
  <c r="AT208"/>
  <c r="AS208"/>
  <c r="AR208"/>
  <c r="AQ208"/>
  <c r="AP208"/>
  <c r="AO208"/>
  <c r="AN208"/>
  <c r="AM208"/>
  <c r="AL208"/>
  <c r="AK208"/>
  <c r="AJ208"/>
  <c r="AI208"/>
  <c r="AH208"/>
  <c r="AG208"/>
  <c r="AF208"/>
  <c r="AE208"/>
  <c r="AD208"/>
  <c r="AC208"/>
  <c r="AB208"/>
  <c r="AA208"/>
  <c r="Z208"/>
  <c r="Y208"/>
  <c r="X208"/>
  <c r="AW207"/>
  <c r="AS207"/>
  <c r="AO207"/>
  <c r="AK207"/>
  <c r="AG207"/>
  <c r="AC207"/>
  <c r="Y207"/>
  <c r="AY206"/>
  <c r="AX206"/>
  <c r="AW206"/>
  <c r="AV206"/>
  <c r="AU206"/>
  <c r="AT206"/>
  <c r="AS206"/>
  <c r="AR206"/>
  <c r="AQ206"/>
  <c r="AP206"/>
  <c r="AO206"/>
  <c r="AN206"/>
  <c r="AM206"/>
  <c r="AL206"/>
  <c r="AK206"/>
  <c r="AJ206"/>
  <c r="AI206"/>
  <c r="AH206"/>
  <c r="AG206"/>
  <c r="AF206"/>
  <c r="AE206"/>
  <c r="AD206"/>
  <c r="AC206"/>
  <c r="AB206"/>
  <c r="AA206"/>
  <c r="Z206"/>
  <c r="Y206"/>
  <c r="V206" s="1"/>
  <c r="X206"/>
  <c r="AX205"/>
  <c r="AW205"/>
  <c r="AT205"/>
  <c r="AS205"/>
  <c r="AP205"/>
  <c r="AO205"/>
  <c r="AL205"/>
  <c r="AK205"/>
  <c r="AH205"/>
  <c r="AG205"/>
  <c r="AD205"/>
  <c r="AC205"/>
  <c r="Z205"/>
  <c r="Y205"/>
  <c r="AW204"/>
  <c r="AS204"/>
  <c r="AO204"/>
  <c r="AK204"/>
  <c r="AG204"/>
  <c r="AC204"/>
  <c r="Y204"/>
  <c r="AY203"/>
  <c r="AX203"/>
  <c r="AW203"/>
  <c r="AV203"/>
  <c r="AU203"/>
  <c r="AT203"/>
  <c r="AS203"/>
  <c r="AR203"/>
  <c r="AQ203"/>
  <c r="AP203"/>
  <c r="AO203"/>
  <c r="AN203"/>
  <c r="AM203"/>
  <c r="AL203"/>
  <c r="AK203"/>
  <c r="AJ203"/>
  <c r="AI203"/>
  <c r="AH203"/>
  <c r="AG203"/>
  <c r="AF203"/>
  <c r="AE203"/>
  <c r="AD203"/>
  <c r="AC203"/>
  <c r="AB203"/>
  <c r="AA203"/>
  <c r="Z203"/>
  <c r="Y203"/>
  <c r="X203"/>
  <c r="AX202"/>
  <c r="AW202"/>
  <c r="AT202"/>
  <c r="AS202"/>
  <c r="AP202"/>
  <c r="AO202"/>
  <c r="AL202"/>
  <c r="AK202"/>
  <c r="AH202"/>
  <c r="AG202"/>
  <c r="AD202"/>
  <c r="AC202"/>
  <c r="Z202"/>
  <c r="Y202"/>
  <c r="AY201"/>
  <c r="AX201"/>
  <c r="AW201"/>
  <c r="AV201"/>
  <c r="AU201"/>
  <c r="AT201"/>
  <c r="AS201"/>
  <c r="AR201"/>
  <c r="AQ201"/>
  <c r="AP201"/>
  <c r="AO201"/>
  <c r="AN201"/>
  <c r="AM201"/>
  <c r="AL201"/>
  <c r="AK201"/>
  <c r="AJ201"/>
  <c r="AI201"/>
  <c r="AH201"/>
  <c r="AG201"/>
  <c r="AF201"/>
  <c r="AE201"/>
  <c r="AD201"/>
  <c r="AC201"/>
  <c r="AB201"/>
  <c r="AA201"/>
  <c r="Z201"/>
  <c r="Y201"/>
  <c r="X201"/>
  <c r="AY200"/>
  <c r="AX200"/>
  <c r="AW200"/>
  <c r="AV200"/>
  <c r="AU200"/>
  <c r="AT200"/>
  <c r="AS200"/>
  <c r="AR200"/>
  <c r="AQ200"/>
  <c r="AP200"/>
  <c r="AO200"/>
  <c r="AN200"/>
  <c r="AM200"/>
  <c r="AL200"/>
  <c r="AK200"/>
  <c r="AJ200"/>
  <c r="AI200"/>
  <c r="AH200"/>
  <c r="AG200"/>
  <c r="AF200"/>
  <c r="AE200"/>
  <c r="AD200"/>
  <c r="AC200"/>
  <c r="AB200"/>
  <c r="AA200"/>
  <c r="Z200"/>
  <c r="Y200"/>
  <c r="X200"/>
  <c r="AW199"/>
  <c r="AS199"/>
  <c r="AO199"/>
  <c r="AK199"/>
  <c r="AG199"/>
  <c r="AC199"/>
  <c r="Y199"/>
  <c r="AY198"/>
  <c r="AX198"/>
  <c r="AW198"/>
  <c r="AV198"/>
  <c r="AU198"/>
  <c r="AT198"/>
  <c r="AS198"/>
  <c r="AR198"/>
  <c r="AQ198"/>
  <c r="AP198"/>
  <c r="AO198"/>
  <c r="AN198"/>
  <c r="AM198"/>
  <c r="AL198"/>
  <c r="AK198"/>
  <c r="AJ198"/>
  <c r="AI198"/>
  <c r="AH198"/>
  <c r="AG198"/>
  <c r="AF198"/>
  <c r="AE198"/>
  <c r="AD198"/>
  <c r="AC198"/>
  <c r="AB198"/>
  <c r="AA198"/>
  <c r="Z198"/>
  <c r="Y198"/>
  <c r="X198"/>
  <c r="AX197"/>
  <c r="AW197"/>
  <c r="AT197"/>
  <c r="AS197"/>
  <c r="AP197"/>
  <c r="AO197"/>
  <c r="AL197"/>
  <c r="AK197"/>
  <c r="AH197"/>
  <c r="AG197"/>
  <c r="AD197"/>
  <c r="AC197"/>
  <c r="Z197"/>
  <c r="Y197"/>
  <c r="AW196"/>
  <c r="AS196"/>
  <c r="AO196"/>
  <c r="AK196"/>
  <c r="AG196"/>
  <c r="AC196"/>
  <c r="Y196"/>
  <c r="AX195"/>
  <c r="AP195"/>
  <c r="AH195"/>
  <c r="Z195"/>
  <c r="AX194"/>
  <c r="AW194"/>
  <c r="AT194"/>
  <c r="AS194"/>
  <c r="AP194"/>
  <c r="AO194"/>
  <c r="AL194"/>
  <c r="AK194"/>
  <c r="AH194"/>
  <c r="AG194"/>
  <c r="AD194"/>
  <c r="AC194"/>
  <c r="Z194"/>
  <c r="Y194"/>
  <c r="AY193"/>
  <c r="AX193"/>
  <c r="AW193"/>
  <c r="AV193"/>
  <c r="AU193"/>
  <c r="AT193"/>
  <c r="AS193"/>
  <c r="AR193"/>
  <c r="AQ193"/>
  <c r="AP193"/>
  <c r="AO193"/>
  <c r="AN193"/>
  <c r="AM193"/>
  <c r="AL193"/>
  <c r="AK193"/>
  <c r="AJ193"/>
  <c r="AI193"/>
  <c r="AH193"/>
  <c r="AG193"/>
  <c r="AF193"/>
  <c r="AE193"/>
  <c r="AD193"/>
  <c r="AC193"/>
  <c r="AB193"/>
  <c r="AA193"/>
  <c r="Z193"/>
  <c r="Y193"/>
  <c r="V193"/>
  <c r="X193"/>
  <c r="AY192"/>
  <c r="AX192"/>
  <c r="AW192"/>
  <c r="AV192"/>
  <c r="AU192"/>
  <c r="AT192"/>
  <c r="AS192"/>
  <c r="AR192"/>
  <c r="AQ192"/>
  <c r="AP192"/>
  <c r="AO192"/>
  <c r="AN192"/>
  <c r="AM192"/>
  <c r="AL192"/>
  <c r="AK192"/>
  <c r="AJ192"/>
  <c r="AI192"/>
  <c r="AH192"/>
  <c r="AG192"/>
  <c r="AF192"/>
  <c r="AE192"/>
  <c r="AD192"/>
  <c r="AC192"/>
  <c r="AB192"/>
  <c r="AA192"/>
  <c r="Z192"/>
  <c r="Y192"/>
  <c r="X192"/>
  <c r="V192" s="1"/>
  <c r="AW191"/>
  <c r="AS191"/>
  <c r="AO191"/>
  <c r="AK191"/>
  <c r="AG191"/>
  <c r="AC191"/>
  <c r="Y191"/>
  <c r="AV190"/>
  <c r="AU190"/>
  <c r="AN190"/>
  <c r="AM190"/>
  <c r="AF190"/>
  <c r="AE190"/>
  <c r="X190"/>
  <c r="AX189"/>
  <c r="AW189"/>
  <c r="AT189"/>
  <c r="AS189"/>
  <c r="AP189"/>
  <c r="AO189"/>
  <c r="AL189"/>
  <c r="AK189"/>
  <c r="AH189"/>
  <c r="AG189"/>
  <c r="AD189"/>
  <c r="AC189"/>
  <c r="Z189"/>
  <c r="Y189"/>
  <c r="AO188"/>
  <c r="AC188"/>
  <c r="AW187"/>
  <c r="AV187"/>
  <c r="AS187"/>
  <c r="AR187"/>
  <c r="AO187"/>
  <c r="AN187"/>
  <c r="AK187"/>
  <c r="AJ187"/>
  <c r="AG187"/>
  <c r="AF187"/>
  <c r="AC187"/>
  <c r="AB187"/>
  <c r="Y187"/>
  <c r="X187"/>
  <c r="AX186"/>
  <c r="AW186"/>
  <c r="AT186"/>
  <c r="AS186"/>
  <c r="AP186"/>
  <c r="AO186"/>
  <c r="AL186"/>
  <c r="AK186"/>
  <c r="AH186"/>
  <c r="AG186"/>
  <c r="AD186"/>
  <c r="AC186"/>
  <c r="Z186"/>
  <c r="Y186"/>
  <c r="AY185"/>
  <c r="AX185"/>
  <c r="AW185"/>
  <c r="AV185"/>
  <c r="AU185"/>
  <c r="AT185"/>
  <c r="AS185"/>
  <c r="AR185"/>
  <c r="AQ185"/>
  <c r="AP185"/>
  <c r="AO185"/>
  <c r="AN185"/>
  <c r="AM185"/>
  <c r="AL185"/>
  <c r="AK185"/>
  <c r="AJ185"/>
  <c r="AI185"/>
  <c r="AH185"/>
  <c r="AG185"/>
  <c r="AF185"/>
  <c r="AE185"/>
  <c r="AD185"/>
  <c r="AC185"/>
  <c r="AB185"/>
  <c r="AA185"/>
  <c r="Z185"/>
  <c r="Y185"/>
  <c r="X185"/>
  <c r="AY184"/>
  <c r="AX184"/>
  <c r="AW184"/>
  <c r="AV184"/>
  <c r="AU184"/>
  <c r="AT184"/>
  <c r="AS184"/>
  <c r="AR184"/>
  <c r="AQ184"/>
  <c r="AP184"/>
  <c r="AO184"/>
  <c r="AN184"/>
  <c r="AM184"/>
  <c r="AL184"/>
  <c r="AK184"/>
  <c r="AJ184"/>
  <c r="AI184"/>
  <c r="AH184"/>
  <c r="AG184"/>
  <c r="AF184"/>
  <c r="AE184"/>
  <c r="AD184"/>
  <c r="AC184"/>
  <c r="AB184"/>
  <c r="AA184"/>
  <c r="Z184"/>
  <c r="Y184"/>
  <c r="X184"/>
  <c r="AW183"/>
  <c r="AS183"/>
  <c r="AO183"/>
  <c r="AK183"/>
  <c r="AG183"/>
  <c r="AC183"/>
  <c r="Y183"/>
  <c r="AY182"/>
  <c r="AX182"/>
  <c r="AW182"/>
  <c r="AV182"/>
  <c r="AU182"/>
  <c r="AT182"/>
  <c r="AS182"/>
  <c r="AR182"/>
  <c r="AQ182"/>
  <c r="AP182"/>
  <c r="AO182"/>
  <c r="AN182"/>
  <c r="AM182"/>
  <c r="AL182"/>
  <c r="AK182"/>
  <c r="AJ182"/>
  <c r="AI182"/>
  <c r="AH182"/>
  <c r="AG182"/>
  <c r="AF182"/>
  <c r="AE182"/>
  <c r="AD182"/>
  <c r="AC182"/>
  <c r="AB182"/>
  <c r="AA182"/>
  <c r="Z182"/>
  <c r="Y182"/>
  <c r="X182"/>
  <c r="V182" s="1"/>
  <c r="AX181"/>
  <c r="AW181"/>
  <c r="AT181"/>
  <c r="AS181"/>
  <c r="AP181"/>
  <c r="AO181"/>
  <c r="AL181"/>
  <c r="AK181"/>
  <c r="AH181"/>
  <c r="AG181"/>
  <c r="AD181"/>
  <c r="AC181"/>
  <c r="Z181"/>
  <c r="Y181"/>
  <c r="AW180"/>
  <c r="AS180"/>
  <c r="AO180"/>
  <c r="AK180"/>
  <c r="AG180"/>
  <c r="AC180"/>
  <c r="Y180"/>
  <c r="AY179"/>
  <c r="AX179"/>
  <c r="AW179"/>
  <c r="AV179"/>
  <c r="AU179"/>
  <c r="AT179"/>
  <c r="AS179"/>
  <c r="AR179"/>
  <c r="AQ179"/>
  <c r="AP179"/>
  <c r="AO179"/>
  <c r="AN179"/>
  <c r="AM179"/>
  <c r="AL179"/>
  <c r="AK179"/>
  <c r="AJ179"/>
  <c r="AI179"/>
  <c r="AH179"/>
  <c r="AG179"/>
  <c r="AF179"/>
  <c r="AE179"/>
  <c r="AD179"/>
  <c r="AC179"/>
  <c r="AB179"/>
  <c r="AA179"/>
  <c r="Z179"/>
  <c r="Y179"/>
  <c r="X179"/>
  <c r="AX178"/>
  <c r="AW178"/>
  <c r="AT178"/>
  <c r="AS178"/>
  <c r="AP178"/>
  <c r="AO178"/>
  <c r="AL178"/>
  <c r="AK178"/>
  <c r="AH178"/>
  <c r="AG178"/>
  <c r="AD178"/>
  <c r="AC178"/>
  <c r="Z178"/>
  <c r="Y178"/>
  <c r="AY177"/>
  <c r="AX177"/>
  <c r="AW177"/>
  <c r="AV177"/>
  <c r="AU177"/>
  <c r="AT177"/>
  <c r="AS177"/>
  <c r="AR177"/>
  <c r="AQ177"/>
  <c r="AP177"/>
  <c r="AO177"/>
  <c r="AN177"/>
  <c r="AM177"/>
  <c r="AL177"/>
  <c r="AK177"/>
  <c r="AJ177"/>
  <c r="AI177"/>
  <c r="AH177"/>
  <c r="AG177"/>
  <c r="AF177"/>
  <c r="AE177"/>
  <c r="AD177"/>
  <c r="AC177"/>
  <c r="AB177"/>
  <c r="AA177"/>
  <c r="Z177"/>
  <c r="Y177"/>
  <c r="X177"/>
  <c r="AY176"/>
  <c r="AX176"/>
  <c r="AW176"/>
  <c r="AV176"/>
  <c r="AU176"/>
  <c r="AT176"/>
  <c r="AS176"/>
  <c r="AR176"/>
  <c r="AQ176"/>
  <c r="AP176"/>
  <c r="AO176"/>
  <c r="AN176"/>
  <c r="AM176"/>
  <c r="AL176"/>
  <c r="AK176"/>
  <c r="AJ176"/>
  <c r="AI176"/>
  <c r="AH176"/>
  <c r="AG176"/>
  <c r="AF176"/>
  <c r="AE176"/>
  <c r="AD176"/>
  <c r="AC176"/>
  <c r="AB176"/>
  <c r="AA176"/>
  <c r="Z176"/>
  <c r="Y176"/>
  <c r="X176"/>
  <c r="AW175"/>
  <c r="AS175"/>
  <c r="AO175"/>
  <c r="AK175"/>
  <c r="AG175"/>
  <c r="AC175"/>
  <c r="Y175"/>
  <c r="AV174"/>
  <c r="AN174"/>
  <c r="AF174"/>
  <c r="X174"/>
  <c r="AX173"/>
  <c r="AW173"/>
  <c r="AT173"/>
  <c r="AS173"/>
  <c r="AP173"/>
  <c r="AO173"/>
  <c r="AL173"/>
  <c r="AK173"/>
  <c r="AH173"/>
  <c r="AG173"/>
  <c r="AD173"/>
  <c r="AC173"/>
  <c r="Z173"/>
  <c r="Y173"/>
  <c r="AO172"/>
  <c r="AW171"/>
  <c r="AV171"/>
  <c r="AS171"/>
  <c r="AR171"/>
  <c r="AO171"/>
  <c r="AN171"/>
  <c r="AK171"/>
  <c r="AJ171"/>
  <c r="AG171"/>
  <c r="AF171"/>
  <c r="AC171"/>
  <c r="AB171"/>
  <c r="Y171"/>
  <c r="X171"/>
  <c r="AL170"/>
  <c r="AK170"/>
  <c r="AY169"/>
  <c r="AX169"/>
  <c r="AW169"/>
  <c r="AV169"/>
  <c r="AU169"/>
  <c r="AT169"/>
  <c r="AS169"/>
  <c r="AR169"/>
  <c r="AQ169"/>
  <c r="AP169"/>
  <c r="AO169"/>
  <c r="AN169"/>
  <c r="AM169"/>
  <c r="AL169"/>
  <c r="AK169"/>
  <c r="AJ169"/>
  <c r="AI169"/>
  <c r="AH169"/>
  <c r="AG169"/>
  <c r="AF169"/>
  <c r="AE169"/>
  <c r="AD169"/>
  <c r="AC169"/>
  <c r="AB169"/>
  <c r="AA169"/>
  <c r="Z169"/>
  <c r="Y169"/>
  <c r="X169"/>
  <c r="AY168"/>
  <c r="AX168"/>
  <c r="AW168"/>
  <c r="AV168"/>
  <c r="AU168"/>
  <c r="AT168"/>
  <c r="AS168"/>
  <c r="AR168"/>
  <c r="AQ168"/>
  <c r="AP168"/>
  <c r="AO168"/>
  <c r="AN168"/>
  <c r="AM168"/>
  <c r="AL168"/>
  <c r="AK168"/>
  <c r="AJ168"/>
  <c r="AI168"/>
  <c r="AH168"/>
  <c r="AG168"/>
  <c r="AF168"/>
  <c r="AE168"/>
  <c r="AD168"/>
  <c r="AC168"/>
  <c r="AB168"/>
  <c r="AA168"/>
  <c r="Z168"/>
  <c r="Y168"/>
  <c r="X168"/>
  <c r="AW167"/>
  <c r="AS167"/>
  <c r="AO167"/>
  <c r="AK167"/>
  <c r="AG167"/>
  <c r="AC167"/>
  <c r="Y167"/>
  <c r="AX166"/>
  <c r="AW166"/>
  <c r="AV166"/>
  <c r="AT166"/>
  <c r="AS166"/>
  <c r="AR166"/>
  <c r="AP166"/>
  <c r="AO166"/>
  <c r="AN166"/>
  <c r="AL166"/>
  <c r="AK166"/>
  <c r="AJ166"/>
  <c r="AH166"/>
  <c r="AG166"/>
  <c r="AF166"/>
  <c r="AD166"/>
  <c r="AC166"/>
  <c r="AB166"/>
  <c r="Z166"/>
  <c r="Y166"/>
  <c r="X166"/>
  <c r="AX165"/>
  <c r="AW165"/>
  <c r="AT165"/>
  <c r="AS165"/>
  <c r="AP165"/>
  <c r="AO165"/>
  <c r="AL165"/>
  <c r="AK165"/>
  <c r="AH165"/>
  <c r="AG165"/>
  <c r="AD165"/>
  <c r="AC165"/>
  <c r="Z165"/>
  <c r="Y165"/>
  <c r="AW164"/>
  <c r="AS164"/>
  <c r="AO164"/>
  <c r="AK164"/>
  <c r="AG164"/>
  <c r="AC164"/>
  <c r="Y164"/>
  <c r="AY163"/>
  <c r="AU163"/>
  <c r="AQ163"/>
  <c r="AM163"/>
  <c r="AI163"/>
  <c r="AE163"/>
  <c r="AA163"/>
  <c r="AX162"/>
  <c r="AW162"/>
  <c r="AT162"/>
  <c r="AS162"/>
  <c r="AP162"/>
  <c r="AO162"/>
  <c r="AL162"/>
  <c r="AK162"/>
  <c r="AH162"/>
  <c r="AG162"/>
  <c r="AD162"/>
  <c r="AC162"/>
  <c r="Z162"/>
  <c r="Y162"/>
  <c r="AX161"/>
  <c r="AW161"/>
  <c r="AT161"/>
  <c r="AS161"/>
  <c r="AP161"/>
  <c r="AO161"/>
  <c r="AL161"/>
  <c r="AK161"/>
  <c r="AH161"/>
  <c r="AG161"/>
  <c r="AD161"/>
  <c r="AC161"/>
  <c r="Z161"/>
  <c r="Y161"/>
  <c r="AX160"/>
  <c r="AW160"/>
  <c r="AT160"/>
  <c r="AS160"/>
  <c r="AP160"/>
  <c r="AO160"/>
  <c r="AL160"/>
  <c r="AK160"/>
  <c r="AH160"/>
  <c r="AG160"/>
  <c r="AD160"/>
  <c r="AC160"/>
  <c r="Z160"/>
  <c r="Y160"/>
  <c r="AW159"/>
  <c r="AS159"/>
  <c r="AO159"/>
  <c r="AK159"/>
  <c r="AG159"/>
  <c r="AC159"/>
  <c r="Y159"/>
  <c r="AY158"/>
  <c r="AX158"/>
  <c r="AW158"/>
  <c r="AV158"/>
  <c r="AU158"/>
  <c r="AT158"/>
  <c r="AS158"/>
  <c r="AR158"/>
  <c r="AQ158"/>
  <c r="AP158"/>
  <c r="AO158"/>
  <c r="AN158"/>
  <c r="AM158"/>
  <c r="AL158"/>
  <c r="AK158"/>
  <c r="AJ158"/>
  <c r="AI158"/>
  <c r="AH158"/>
  <c r="AG158"/>
  <c r="AF158"/>
  <c r="AE158"/>
  <c r="AD158"/>
  <c r="AC158"/>
  <c r="AB158"/>
  <c r="AA158"/>
  <c r="Z158"/>
  <c r="Y158"/>
  <c r="X158"/>
  <c r="V158" s="1"/>
  <c r="AX157"/>
  <c r="AW157"/>
  <c r="AT157"/>
  <c r="AS157"/>
  <c r="AP157"/>
  <c r="AO157"/>
  <c r="AL157"/>
  <c r="AK157"/>
  <c r="AH157"/>
  <c r="AG157"/>
  <c r="AD157"/>
  <c r="AC157"/>
  <c r="Z157"/>
  <c r="Y157"/>
  <c r="AW156"/>
  <c r="AS156"/>
  <c r="AO156"/>
  <c r="AK156"/>
  <c r="AG156"/>
  <c r="AC156"/>
  <c r="Y156"/>
  <c r="AY155"/>
  <c r="AX155"/>
  <c r="AW155"/>
  <c r="AV155"/>
  <c r="AU155"/>
  <c r="AT155"/>
  <c r="AS155"/>
  <c r="AR155"/>
  <c r="AQ155"/>
  <c r="AP155"/>
  <c r="AO155"/>
  <c r="AN155"/>
  <c r="AM155"/>
  <c r="AL155"/>
  <c r="AK155"/>
  <c r="AJ155"/>
  <c r="AI155"/>
  <c r="AH155"/>
  <c r="AG155"/>
  <c r="AF155"/>
  <c r="AE155"/>
  <c r="AD155"/>
  <c r="AC155"/>
  <c r="AB155"/>
  <c r="AA155"/>
  <c r="Z155"/>
  <c r="Y155"/>
  <c r="V155"/>
  <c r="X155"/>
  <c r="AX154"/>
  <c r="AW154"/>
  <c r="AT154"/>
  <c r="AS154"/>
  <c r="AP154"/>
  <c r="AO154"/>
  <c r="AL154"/>
  <c r="AK154"/>
  <c r="AH154"/>
  <c r="AG154"/>
  <c r="AD154"/>
  <c r="AC154"/>
  <c r="Z154"/>
  <c r="Y154"/>
  <c r="AY153"/>
  <c r="AX153"/>
  <c r="AW153"/>
  <c r="AV153"/>
  <c r="AU153"/>
  <c r="AT153"/>
  <c r="AS153"/>
  <c r="AR153"/>
  <c r="AQ153"/>
  <c r="AP153"/>
  <c r="AO153"/>
  <c r="AN153"/>
  <c r="AM153"/>
  <c r="AL153"/>
  <c r="AK153"/>
  <c r="AJ153"/>
  <c r="AI153"/>
  <c r="AH153"/>
  <c r="AG153"/>
  <c r="AF153"/>
  <c r="AE153"/>
  <c r="AD153"/>
  <c r="AC153"/>
  <c r="AB153"/>
  <c r="AA153"/>
  <c r="Z153"/>
  <c r="Y153"/>
  <c r="X153"/>
  <c r="AY152"/>
  <c r="AX152"/>
  <c r="AW152"/>
  <c r="AV152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AW151"/>
  <c r="AS151"/>
  <c r="AO151"/>
  <c r="AK151"/>
  <c r="AG151"/>
  <c r="AC151"/>
  <c r="Y151"/>
  <c r="AY150"/>
  <c r="AX150"/>
  <c r="AW150"/>
  <c r="AV150"/>
  <c r="AU150"/>
  <c r="AT150"/>
  <c r="AS150"/>
  <c r="AR150"/>
  <c r="AQ150"/>
  <c r="AP150"/>
  <c r="AO150"/>
  <c r="AN150"/>
  <c r="AM150"/>
  <c r="AL150"/>
  <c r="AK150"/>
  <c r="AJ150"/>
  <c r="AI150"/>
  <c r="AH150"/>
  <c r="AG150"/>
  <c r="AF150"/>
  <c r="AE150"/>
  <c r="AD150"/>
  <c r="AC150"/>
  <c r="AB150"/>
  <c r="AA150"/>
  <c r="Z150"/>
  <c r="Y150"/>
  <c r="X150"/>
  <c r="V150" s="1"/>
  <c r="AW149"/>
  <c r="AO149"/>
  <c r="AG149"/>
  <c r="Y149"/>
  <c r="AW148"/>
  <c r="AS148"/>
  <c r="AO148"/>
  <c r="AK148"/>
  <c r="AG148"/>
  <c r="AC148"/>
  <c r="Y148"/>
  <c r="AY147"/>
  <c r="AX147"/>
  <c r="AW147"/>
  <c r="AV147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E147"/>
  <c r="AD147"/>
  <c r="AC147"/>
  <c r="AB147"/>
  <c r="AA147"/>
  <c r="Z147"/>
  <c r="Y147"/>
  <c r="X147"/>
  <c r="AX146"/>
  <c r="AW146"/>
  <c r="AT146"/>
  <c r="AS146"/>
  <c r="AP146"/>
  <c r="AO146"/>
  <c r="AL146"/>
  <c r="AK146"/>
  <c r="AH146"/>
  <c r="AG146"/>
  <c r="AD146"/>
  <c r="AC146"/>
  <c r="Z146"/>
  <c r="Y146"/>
  <c r="AY145"/>
  <c r="AX145"/>
  <c r="AW145"/>
  <c r="AV145"/>
  <c r="AU145"/>
  <c r="AT145"/>
  <c r="AS145"/>
  <c r="AR145"/>
  <c r="AQ145"/>
  <c r="AP145"/>
  <c r="AO145"/>
  <c r="AN145"/>
  <c r="AM145"/>
  <c r="AL145"/>
  <c r="AK145"/>
  <c r="AJ145"/>
  <c r="AI145"/>
  <c r="AH145"/>
  <c r="AG145"/>
  <c r="AF145"/>
  <c r="AE145"/>
  <c r="AD145"/>
  <c r="AC145"/>
  <c r="AB145"/>
  <c r="AA145"/>
  <c r="Z145"/>
  <c r="Y145"/>
  <c r="V145"/>
  <c r="X145"/>
  <c r="AY144"/>
  <c r="AX144"/>
  <c r="AW144"/>
  <c r="AV144"/>
  <c r="AU144"/>
  <c r="AT144"/>
  <c r="AS144"/>
  <c r="AR144"/>
  <c r="AQ144"/>
  <c r="AP144"/>
  <c r="AO144"/>
  <c r="AN144"/>
  <c r="AM144"/>
  <c r="AL144"/>
  <c r="AK144"/>
  <c r="AJ144"/>
  <c r="AI144"/>
  <c r="AH144"/>
  <c r="AG144"/>
  <c r="AF144"/>
  <c r="AE144"/>
  <c r="AD144"/>
  <c r="AC144"/>
  <c r="AB144"/>
  <c r="AA144"/>
  <c r="Z144"/>
  <c r="Y144"/>
  <c r="X144"/>
  <c r="V144" s="1"/>
  <c r="AW143"/>
  <c r="AS143"/>
  <c r="AO143"/>
  <c r="AK143"/>
  <c r="AG143"/>
  <c r="AC143"/>
  <c r="Y143"/>
  <c r="AY142"/>
  <c r="AX142"/>
  <c r="AW142"/>
  <c r="AV142"/>
  <c r="AU142"/>
  <c r="AT142"/>
  <c r="AS142"/>
  <c r="AR142"/>
  <c r="AQ142"/>
  <c r="AP142"/>
  <c r="AO142"/>
  <c r="AN142"/>
  <c r="AM142"/>
  <c r="AL142"/>
  <c r="AK142"/>
  <c r="AJ142"/>
  <c r="AI142"/>
  <c r="AH142"/>
  <c r="AG142"/>
  <c r="AF142"/>
  <c r="AE142"/>
  <c r="AD142"/>
  <c r="AC142"/>
  <c r="AB142"/>
  <c r="AA142"/>
  <c r="Z142"/>
  <c r="Y142"/>
  <c r="X142"/>
  <c r="V142"/>
  <c r="AX141"/>
  <c r="AW141"/>
  <c r="AT141"/>
  <c r="AS141"/>
  <c r="AP141"/>
  <c r="AO141"/>
  <c r="AL141"/>
  <c r="AK141"/>
  <c r="AH141"/>
  <c r="AG141"/>
  <c r="AD141"/>
  <c r="AC141"/>
  <c r="Z141"/>
  <c r="Y141"/>
  <c r="AW140"/>
  <c r="AS140"/>
  <c r="AO140"/>
  <c r="AK140"/>
  <c r="AG140"/>
  <c r="AC140"/>
  <c r="Y140"/>
  <c r="AY139"/>
  <c r="AX139"/>
  <c r="AW139"/>
  <c r="AV139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V139" s="1"/>
  <c r="AX138"/>
  <c r="AW138"/>
  <c r="AT138"/>
  <c r="AS138"/>
  <c r="AP138"/>
  <c r="AO138"/>
  <c r="AL138"/>
  <c r="AK138"/>
  <c r="AH138"/>
  <c r="AG138"/>
  <c r="AD138"/>
  <c r="AC138"/>
  <c r="Z138"/>
  <c r="Y138"/>
  <c r="AY137"/>
  <c r="AX137"/>
  <c r="AW137"/>
  <c r="AV137"/>
  <c r="AU137"/>
  <c r="AT137"/>
  <c r="AS137"/>
  <c r="AR137"/>
  <c r="AQ137"/>
  <c r="AP137"/>
  <c r="AO137"/>
  <c r="AN137"/>
  <c r="AM137"/>
  <c r="AL137"/>
  <c r="AK137"/>
  <c r="AJ137"/>
  <c r="AI137"/>
  <c r="AH137"/>
  <c r="AG137"/>
  <c r="AF137"/>
  <c r="AE137"/>
  <c r="AD137"/>
  <c r="AC137"/>
  <c r="AB137"/>
  <c r="AA137"/>
  <c r="Z137"/>
  <c r="Y137"/>
  <c r="X137"/>
  <c r="AY136"/>
  <c r="AX136"/>
  <c r="AW136"/>
  <c r="AV136"/>
  <c r="AU136"/>
  <c r="AT136"/>
  <c r="AS136"/>
  <c r="AR136"/>
  <c r="AQ136"/>
  <c r="AP136"/>
  <c r="AO136"/>
  <c r="AN136"/>
  <c r="AM136"/>
  <c r="AL136"/>
  <c r="AK136"/>
  <c r="AJ136"/>
  <c r="AI136"/>
  <c r="AH136"/>
  <c r="AG136"/>
  <c r="AF136"/>
  <c r="AE136"/>
  <c r="AD136"/>
  <c r="AC136"/>
  <c r="AB136"/>
  <c r="AA136"/>
  <c r="Z136"/>
  <c r="Y136"/>
  <c r="X136"/>
  <c r="AW135"/>
  <c r="AS135"/>
  <c r="AO135"/>
  <c r="AK135"/>
  <c r="AG135"/>
  <c r="AC135"/>
  <c r="Y135"/>
  <c r="AX134"/>
  <c r="AT134"/>
  <c r="AP134"/>
  <c r="AL134"/>
  <c r="AH134"/>
  <c r="AD134"/>
  <c r="Z134"/>
  <c r="AX133"/>
  <c r="AW133"/>
  <c r="AT133"/>
  <c r="AS133"/>
  <c r="AP133"/>
  <c r="AO133"/>
  <c r="AL133"/>
  <c r="AK133"/>
  <c r="AH133"/>
  <c r="AG133"/>
  <c r="AD133"/>
  <c r="AC133"/>
  <c r="Z133"/>
  <c r="Y133"/>
  <c r="AK132"/>
  <c r="AY131"/>
  <c r="AX131"/>
  <c r="AW131"/>
  <c r="AV131"/>
  <c r="AU131"/>
  <c r="AT131"/>
  <c r="AS131"/>
  <c r="AR131"/>
  <c r="AQ131"/>
  <c r="AP131"/>
  <c r="AO131"/>
  <c r="AN131"/>
  <c r="AM131"/>
  <c r="AL131"/>
  <c r="AK131"/>
  <c r="AJ131"/>
  <c r="AI131"/>
  <c r="AH131"/>
  <c r="AG131"/>
  <c r="AF131"/>
  <c r="AE131"/>
  <c r="AD131"/>
  <c r="AC131"/>
  <c r="AB131"/>
  <c r="AA131"/>
  <c r="Z131"/>
  <c r="Y131"/>
  <c r="X131"/>
  <c r="AX130"/>
  <c r="AS130"/>
  <c r="AP130"/>
  <c r="AK130"/>
  <c r="AH130"/>
  <c r="AC130"/>
  <c r="Z130"/>
  <c r="AY129"/>
  <c r="AX129"/>
  <c r="AW129"/>
  <c r="AV129"/>
  <c r="AU129"/>
  <c r="AT129"/>
  <c r="AS129"/>
  <c r="AR129"/>
  <c r="AQ129"/>
  <c r="AP129"/>
  <c r="AO129"/>
  <c r="AN129"/>
  <c r="AM129"/>
  <c r="AL129"/>
  <c r="AK129"/>
  <c r="AJ129"/>
  <c r="AI129"/>
  <c r="AH129"/>
  <c r="AG129"/>
  <c r="AF129"/>
  <c r="AE129"/>
  <c r="AD129"/>
  <c r="AC129"/>
  <c r="AB129"/>
  <c r="AA129"/>
  <c r="Z129"/>
  <c r="Y129"/>
  <c r="V129"/>
  <c r="X129"/>
  <c r="AY128"/>
  <c r="AX128"/>
  <c r="AW128"/>
  <c r="AV128"/>
  <c r="AU128"/>
  <c r="AT128"/>
  <c r="AS128"/>
  <c r="AR128"/>
  <c r="AQ128"/>
  <c r="AP128"/>
  <c r="AO128"/>
  <c r="AN128"/>
  <c r="AM128"/>
  <c r="AL128"/>
  <c r="AK128"/>
  <c r="AJ128"/>
  <c r="AI128"/>
  <c r="AH128"/>
  <c r="AG128"/>
  <c r="AF128"/>
  <c r="AE128"/>
  <c r="AD128"/>
  <c r="AC128"/>
  <c r="AB128"/>
  <c r="AA128"/>
  <c r="Z128"/>
  <c r="Y128"/>
  <c r="X128"/>
  <c r="V128" s="1"/>
  <c r="AW127"/>
  <c r="AS127"/>
  <c r="AO127"/>
  <c r="AK127"/>
  <c r="AG127"/>
  <c r="AC127"/>
  <c r="Y127"/>
  <c r="AY126"/>
  <c r="AX126"/>
  <c r="AW126"/>
  <c r="AV126"/>
  <c r="AU126"/>
  <c r="AT126"/>
  <c r="AS126"/>
  <c r="AR126"/>
  <c r="AQ126"/>
  <c r="AP126"/>
  <c r="AO126"/>
  <c r="AN126"/>
  <c r="AM126"/>
  <c r="AL126"/>
  <c r="AK126"/>
  <c r="AJ126"/>
  <c r="AI126"/>
  <c r="AH126"/>
  <c r="AG126"/>
  <c r="AF126"/>
  <c r="AE126"/>
  <c r="AD126"/>
  <c r="AC126"/>
  <c r="AB126"/>
  <c r="AA126"/>
  <c r="Z126"/>
  <c r="Y126"/>
  <c r="X126"/>
  <c r="V126"/>
  <c r="AS125"/>
  <c r="AK125"/>
  <c r="AC125"/>
  <c r="AW124"/>
  <c r="AS124"/>
  <c r="AO124"/>
  <c r="AK124"/>
  <c r="AG124"/>
  <c r="AC124"/>
  <c r="Y124"/>
  <c r="AY123"/>
  <c r="AX123"/>
  <c r="AW123"/>
  <c r="AV123"/>
  <c r="AU123"/>
  <c r="AT123"/>
  <c r="AS123"/>
  <c r="AR123"/>
  <c r="AQ123"/>
  <c r="AP123"/>
  <c r="AO123"/>
  <c r="AN123"/>
  <c r="AM123"/>
  <c r="AL123"/>
  <c r="AK123"/>
  <c r="AJ123"/>
  <c r="AI123"/>
  <c r="AH123"/>
  <c r="AG123"/>
  <c r="AF123"/>
  <c r="AE123"/>
  <c r="AD123"/>
  <c r="AC123"/>
  <c r="AB123"/>
  <c r="AA123"/>
  <c r="Z123"/>
  <c r="Y123"/>
  <c r="V123"/>
  <c r="X123"/>
  <c r="AX122"/>
  <c r="AW122"/>
  <c r="AT122"/>
  <c r="AS122"/>
  <c r="AP122"/>
  <c r="AO122"/>
  <c r="AL122"/>
  <c r="AK122"/>
  <c r="AH122"/>
  <c r="AG122"/>
  <c r="AD122"/>
  <c r="AC122"/>
  <c r="Z122"/>
  <c r="Y122"/>
  <c r="AY121"/>
  <c r="AX121"/>
  <c r="AW121"/>
  <c r="AV121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AY120"/>
  <c r="AX120"/>
  <c r="AW120"/>
  <c r="AV120"/>
  <c r="AU120"/>
  <c r="AT120"/>
  <c r="AS120"/>
  <c r="AR120"/>
  <c r="AQ120"/>
  <c r="AP120"/>
  <c r="AO120"/>
  <c r="AN120"/>
  <c r="AM120"/>
  <c r="AL120"/>
  <c r="AK120"/>
  <c r="AJ120"/>
  <c r="AI120"/>
  <c r="AH120"/>
  <c r="AG120"/>
  <c r="AF120"/>
  <c r="AE120"/>
  <c r="AD120"/>
  <c r="AC120"/>
  <c r="AB120"/>
  <c r="AA120"/>
  <c r="Z120"/>
  <c r="Y120"/>
  <c r="X120"/>
  <c r="AW119"/>
  <c r="AS119"/>
  <c r="AO119"/>
  <c r="AK119"/>
  <c r="AG119"/>
  <c r="AC119"/>
  <c r="Y119"/>
  <c r="AY118"/>
  <c r="AX118"/>
  <c r="AW118"/>
  <c r="AV118"/>
  <c r="AU118"/>
  <c r="AT118"/>
  <c r="AS118"/>
  <c r="AR118"/>
  <c r="AQ118"/>
  <c r="AP118"/>
  <c r="AO118"/>
  <c r="AN118"/>
  <c r="AM118"/>
  <c r="AL118"/>
  <c r="AK118"/>
  <c r="AJ118"/>
  <c r="AI118"/>
  <c r="AH118"/>
  <c r="AG118"/>
  <c r="AF118"/>
  <c r="AE118"/>
  <c r="AD118"/>
  <c r="AC118"/>
  <c r="AB118"/>
  <c r="AA118"/>
  <c r="Z118"/>
  <c r="Y118"/>
  <c r="X118"/>
  <c r="V118" s="1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V112" s="1"/>
  <c r="AW111"/>
  <c r="AS111"/>
  <c r="AO111"/>
  <c r="AK111"/>
  <c r="AG111"/>
  <c r="AC111"/>
  <c r="Y111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V110"/>
  <c r="AX109"/>
  <c r="AW109"/>
  <c r="AT109"/>
  <c r="AS109"/>
  <c r="AP109"/>
  <c r="AO109"/>
  <c r="AL109"/>
  <c r="AK109"/>
  <c r="AH109"/>
  <c r="AG109"/>
  <c r="AD109"/>
  <c r="AC109"/>
  <c r="Z109"/>
  <c r="Y109"/>
  <c r="AW108"/>
  <c r="AS108"/>
  <c r="AO108"/>
  <c r="AK108"/>
  <c r="AG108"/>
  <c r="AC108"/>
  <c r="Y108"/>
  <c r="AW103"/>
  <c r="AS103"/>
  <c r="AO103"/>
  <c r="AK103"/>
  <c r="AG103"/>
  <c r="AC103"/>
  <c r="Y103"/>
  <c r="AY102"/>
  <c r="AX102"/>
  <c r="AW102"/>
  <c r="AV102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AK100"/>
  <c r="AX98"/>
  <c r="AS98"/>
  <c r="AP98"/>
  <c r="AK98"/>
  <c r="AH98"/>
  <c r="AC98"/>
  <c r="Z98"/>
  <c r="AY97"/>
  <c r="AX97"/>
  <c r="AW97"/>
  <c r="AV97"/>
  <c r="AU97"/>
  <c r="AT97"/>
  <c r="AS97"/>
  <c r="AR97"/>
  <c r="AQ97"/>
  <c r="AP97"/>
  <c r="AO97"/>
  <c r="AN97"/>
  <c r="AM97"/>
  <c r="AL97"/>
  <c r="AK97"/>
  <c r="AJ97"/>
  <c r="AI97"/>
  <c r="AH97"/>
  <c r="AG97"/>
  <c r="AF97"/>
  <c r="AE97"/>
  <c r="AD97"/>
  <c r="AC97"/>
  <c r="AB97"/>
  <c r="AA97"/>
  <c r="Z97"/>
  <c r="Y97"/>
  <c r="X97"/>
  <c r="V97" s="1"/>
  <c r="AS93"/>
  <c r="AK93"/>
  <c r="AC93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V91"/>
  <c r="X91"/>
  <c r="AX90"/>
  <c r="AW90"/>
  <c r="AT90"/>
  <c r="AS90"/>
  <c r="AP90"/>
  <c r="AO90"/>
  <c r="AL90"/>
  <c r="AK90"/>
  <c r="AH90"/>
  <c r="AG90"/>
  <c r="AD90"/>
  <c r="AC90"/>
  <c r="Z90"/>
  <c r="Y90"/>
  <c r="AW87"/>
  <c r="AS87"/>
  <c r="AO87"/>
  <c r="AK87"/>
  <c r="AG87"/>
  <c r="AC87"/>
  <c r="Y87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E86"/>
  <c r="AD86"/>
  <c r="AC86"/>
  <c r="AB86"/>
  <c r="AA86"/>
  <c r="Z86"/>
  <c r="Y86"/>
  <c r="X86"/>
  <c r="V86" s="1"/>
  <c r="AW84"/>
  <c r="AS84"/>
  <c r="AO84"/>
  <c r="AK84"/>
  <c r="AG84"/>
  <c r="AC84"/>
  <c r="Y84"/>
  <c r="AY83"/>
  <c r="AV83"/>
  <c r="AU83"/>
  <c r="AR83"/>
  <c r="AQ83"/>
  <c r="AN83"/>
  <c r="AM83"/>
  <c r="AJ83"/>
  <c r="AI83"/>
  <c r="AF83"/>
  <c r="AE83"/>
  <c r="AB83"/>
  <c r="AA83"/>
  <c r="X83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E80"/>
  <c r="AD80"/>
  <c r="AC80"/>
  <c r="AB80"/>
  <c r="AA80"/>
  <c r="Z80"/>
  <c r="Y80"/>
  <c r="X80"/>
  <c r="V80" s="1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V78"/>
  <c r="AX77"/>
  <c r="AW77"/>
  <c r="AT77"/>
  <c r="AS77"/>
  <c r="AP77"/>
  <c r="AO77"/>
  <c r="AL77"/>
  <c r="AK77"/>
  <c r="AH77"/>
  <c r="AG77"/>
  <c r="AD77"/>
  <c r="AC77"/>
  <c r="Z77"/>
  <c r="Y77"/>
  <c r="AW71"/>
  <c r="AS71"/>
  <c r="AO71"/>
  <c r="AK71"/>
  <c r="AG71"/>
  <c r="AC71"/>
  <c r="Y71"/>
  <c r="AY70"/>
  <c r="AX70"/>
  <c r="AW70"/>
  <c r="AV70"/>
  <c r="AU70"/>
  <c r="AT70"/>
  <c r="AS70"/>
  <c r="AR70"/>
  <c r="AQ70"/>
  <c r="AP70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AX69"/>
  <c r="AW69"/>
  <c r="AT69"/>
  <c r="AS69"/>
  <c r="AP69"/>
  <c r="AO69"/>
  <c r="AL69"/>
  <c r="AK69"/>
  <c r="AH69"/>
  <c r="AG69"/>
  <c r="AD69"/>
  <c r="AC69"/>
  <c r="Z69"/>
  <c r="Y69"/>
  <c r="AY65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E65"/>
  <c r="AD65"/>
  <c r="AC65"/>
  <c r="AB65"/>
  <c r="AA65"/>
  <c r="Z65"/>
  <c r="Y65"/>
  <c r="V65"/>
  <c r="X65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E64"/>
  <c r="AD64"/>
  <c r="AC64"/>
  <c r="AB64"/>
  <c r="AA64"/>
  <c r="Z64"/>
  <c r="Y64"/>
  <c r="X64"/>
  <c r="V64" s="1"/>
  <c r="AO63"/>
  <c r="Y63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E62"/>
  <c r="AD62"/>
  <c r="AC62"/>
  <c r="AB62"/>
  <c r="AA62"/>
  <c r="Z62"/>
  <c r="Y62"/>
  <c r="X62"/>
  <c r="V62" s="1"/>
  <c r="AW60"/>
  <c r="AS60"/>
  <c r="AO60"/>
  <c r="AK60"/>
  <c r="AG60"/>
  <c r="AC60"/>
  <c r="Y60"/>
  <c r="AY57"/>
  <c r="AX57"/>
  <c r="AW57"/>
  <c r="AV57"/>
  <c r="AU57"/>
  <c r="AT57"/>
  <c r="AS57"/>
  <c r="AR57"/>
  <c r="AQ57"/>
  <c r="AP57"/>
  <c r="AO57"/>
  <c r="AN57"/>
  <c r="AM57"/>
  <c r="AL57"/>
  <c r="AK57"/>
  <c r="AJ57"/>
  <c r="AI57"/>
  <c r="AH57"/>
  <c r="AG57"/>
  <c r="AF57"/>
  <c r="AE57"/>
  <c r="AD57"/>
  <c r="AC57"/>
  <c r="AB57"/>
  <c r="AA57"/>
  <c r="Z57"/>
  <c r="Y57"/>
  <c r="X57"/>
  <c r="AY56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E56"/>
  <c r="AD56"/>
  <c r="AC56"/>
  <c r="AB56"/>
  <c r="AA56"/>
  <c r="Z56"/>
  <c r="Y56"/>
  <c r="X56"/>
  <c r="AW55"/>
  <c r="AG55"/>
  <c r="AW53"/>
  <c r="AO53"/>
  <c r="AG53"/>
  <c r="Y53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AX50"/>
  <c r="AW50"/>
  <c r="AT50"/>
  <c r="AS50"/>
  <c r="AP50"/>
  <c r="AO50"/>
  <c r="AL50"/>
  <c r="AK50"/>
  <c r="AH50"/>
  <c r="AG50"/>
  <c r="AD50"/>
  <c r="AC50"/>
  <c r="Z50"/>
  <c r="Y50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V49"/>
  <c r="X49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V48" s="1"/>
  <c r="AX45"/>
  <c r="AW45"/>
  <c r="AT45"/>
  <c r="AS45"/>
  <c r="AP45"/>
  <c r="AO45"/>
  <c r="AL45"/>
  <c r="AK45"/>
  <c r="AH45"/>
  <c r="AG45"/>
  <c r="AD45"/>
  <c r="AC45"/>
  <c r="Z45"/>
  <c r="Y45"/>
  <c r="AW44"/>
  <c r="AS44"/>
  <c r="AO44"/>
  <c r="AK44"/>
  <c r="AG44"/>
  <c r="AC44"/>
  <c r="Y44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V43" s="1"/>
  <c r="AX42"/>
  <c r="AW42"/>
  <c r="AT42"/>
  <c r="AS42"/>
  <c r="AP42"/>
  <c r="AO42"/>
  <c r="AL42"/>
  <c r="AK42"/>
  <c r="AH42"/>
  <c r="AG42"/>
  <c r="AD42"/>
  <c r="AC42"/>
  <c r="Z42"/>
  <c r="Y42"/>
  <c r="U41"/>
  <c r="U37"/>
  <c r="U46"/>
  <c r="U43"/>
  <c r="U42"/>
  <c r="U47"/>
  <c r="U49"/>
  <c r="N116" i="7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U45" i="2"/>
  <c r="U44"/>
  <c r="N19" i="7"/>
  <c r="EK103"/>
  <c r="H103"/>
  <c r="EJ103" s="1"/>
  <c r="C103"/>
  <c r="EK102"/>
  <c r="H102"/>
  <c r="EJ102" s="1"/>
  <c r="C102"/>
  <c r="EK101"/>
  <c r="H101"/>
  <c r="EJ101" s="1"/>
  <c r="C101"/>
  <c r="EK100"/>
  <c r="H100"/>
  <c r="EJ100" s="1"/>
  <c r="C100"/>
  <c r="EK99"/>
  <c r="H99"/>
  <c r="EJ99" s="1"/>
  <c r="C99"/>
  <c r="EK98"/>
  <c r="H98"/>
  <c r="EJ98" s="1"/>
  <c r="C98"/>
  <c r="C11"/>
  <c r="EI2" s="1"/>
  <c r="D6"/>
  <c r="G132" s="1"/>
  <c r="G160"/>
  <c r="U48" i="2"/>
  <c r="U58"/>
  <c r="EK39" i="7"/>
  <c r="EK38"/>
  <c r="EK37"/>
  <c r="EK36"/>
  <c r="EK35"/>
  <c r="EK34"/>
  <c r="EK33"/>
  <c r="EK32"/>
  <c r="EK31"/>
  <c r="EK30"/>
  <c r="EK29"/>
  <c r="EK28"/>
  <c r="EK27"/>
  <c r="EK26"/>
  <c r="EK25"/>
  <c r="EK24"/>
  <c r="EK23"/>
  <c r="EK22"/>
  <c r="EK21"/>
  <c r="EK20"/>
  <c r="O47"/>
  <c r="EF127"/>
  <c r="EE127"/>
  <c r="ED127"/>
  <c r="EC127"/>
  <c r="EB127"/>
  <c r="EA127"/>
  <c r="DZ127"/>
  <c r="DY127"/>
  <c r="DX127"/>
  <c r="DW127"/>
  <c r="DV127"/>
  <c r="DU127"/>
  <c r="DT127"/>
  <c r="DS127"/>
  <c r="DR127"/>
  <c r="DQ127"/>
  <c r="DP127"/>
  <c r="DO127"/>
  <c r="DN127"/>
  <c r="DM127"/>
  <c r="DL127"/>
  <c r="DK127"/>
  <c r="DJ127"/>
  <c r="DI127"/>
  <c r="DH127"/>
  <c r="DG127"/>
  <c r="DF127"/>
  <c r="DE127"/>
  <c r="DD127"/>
  <c r="DC127"/>
  <c r="DB127"/>
  <c r="DA127"/>
  <c r="CZ127"/>
  <c r="CY127"/>
  <c r="CX127"/>
  <c r="CW127"/>
  <c r="CV127"/>
  <c r="CU127"/>
  <c r="CT127"/>
  <c r="EF126"/>
  <c r="EE126"/>
  <c r="ED126"/>
  <c r="EC126"/>
  <c r="EB126"/>
  <c r="EA126"/>
  <c r="DZ126"/>
  <c r="DY126"/>
  <c r="DX126"/>
  <c r="DW126"/>
  <c r="DV126"/>
  <c r="DU126"/>
  <c r="DT126"/>
  <c r="DS126"/>
  <c r="DR126"/>
  <c r="DQ126"/>
  <c r="DP126"/>
  <c r="DO126"/>
  <c r="DN126"/>
  <c r="DM126"/>
  <c r="DL126"/>
  <c r="DK126"/>
  <c r="DJ126"/>
  <c r="DI126"/>
  <c r="DH126"/>
  <c r="DG126"/>
  <c r="DF126"/>
  <c r="DE126"/>
  <c r="DD126"/>
  <c r="DC126"/>
  <c r="DB126"/>
  <c r="DA126"/>
  <c r="CZ126"/>
  <c r="CY126"/>
  <c r="CX126"/>
  <c r="CW126"/>
  <c r="CV126"/>
  <c r="CU126"/>
  <c r="CT126"/>
  <c r="CS127"/>
  <c r="CS126"/>
  <c r="H39"/>
  <c r="EJ39" s="1"/>
  <c r="H38"/>
  <c r="EJ38" s="1"/>
  <c r="H37"/>
  <c r="EJ37" s="1"/>
  <c r="H36"/>
  <c r="EJ36" s="1"/>
  <c r="H35"/>
  <c r="EJ35" s="1"/>
  <c r="H34"/>
  <c r="EJ34" s="1"/>
  <c r="H33"/>
  <c r="EJ33" s="1"/>
  <c r="H32"/>
  <c r="EJ32" s="1"/>
  <c r="H31"/>
  <c r="EJ31" s="1"/>
  <c r="H30"/>
  <c r="EJ30" s="1"/>
  <c r="H29"/>
  <c r="EJ29" s="1"/>
  <c r="H28"/>
  <c r="EJ28" s="1"/>
  <c r="H27"/>
  <c r="EJ27" s="1"/>
  <c r="H26"/>
  <c r="EJ26" s="1"/>
  <c r="H25"/>
  <c r="EJ25" s="1"/>
  <c r="H24"/>
  <c r="EJ24" s="1"/>
  <c r="H23"/>
  <c r="EJ23" s="1"/>
  <c r="H22"/>
  <c r="EJ22" s="1"/>
  <c r="H21"/>
  <c r="EJ21" s="1"/>
  <c r="H20"/>
  <c r="EJ20" s="1"/>
  <c r="H19"/>
  <c r="EJ19" s="1"/>
  <c r="H121"/>
  <c r="EJ121" s="1"/>
  <c r="H120"/>
  <c r="EJ120" s="1"/>
  <c r="H119"/>
  <c r="EJ119" s="1"/>
  <c r="H118"/>
  <c r="EJ118" s="1"/>
  <c r="H117"/>
  <c r="EJ117" s="1"/>
  <c r="H116"/>
  <c r="EJ116" s="1"/>
  <c r="H115"/>
  <c r="EJ115" s="1"/>
  <c r="H114"/>
  <c r="EJ114" s="1"/>
  <c r="H113"/>
  <c r="EJ113" s="1"/>
  <c r="H112"/>
  <c r="EJ112" s="1"/>
  <c r="H111"/>
  <c r="EJ111" s="1"/>
  <c r="H110"/>
  <c r="EJ110" s="1"/>
  <c r="H109"/>
  <c r="EJ109" s="1"/>
  <c r="H108"/>
  <c r="EJ108" s="1"/>
  <c r="H107"/>
  <c r="EJ107" s="1"/>
  <c r="H106"/>
  <c r="EJ106" s="1"/>
  <c r="H105"/>
  <c r="EJ105" s="1"/>
  <c r="H104"/>
  <c r="EJ104" s="1"/>
  <c r="H97"/>
  <c r="EJ97" s="1"/>
  <c r="H96"/>
  <c r="EJ96" s="1"/>
  <c r="H95"/>
  <c r="EJ95" s="1"/>
  <c r="H94"/>
  <c r="EJ94" s="1"/>
  <c r="H93"/>
  <c r="EJ93" s="1"/>
  <c r="H92"/>
  <c r="EJ92" s="1"/>
  <c r="H91"/>
  <c r="EJ91" s="1"/>
  <c r="H90"/>
  <c r="EJ90" s="1"/>
  <c r="H89"/>
  <c r="EJ89" s="1"/>
  <c r="H88"/>
  <c r="EJ88" s="1"/>
  <c r="H87"/>
  <c r="EJ87" s="1"/>
  <c r="H86"/>
  <c r="EJ86" s="1"/>
  <c r="H85"/>
  <c r="EJ85" s="1"/>
  <c r="H84"/>
  <c r="EJ84" s="1"/>
  <c r="H83"/>
  <c r="EJ83" s="1"/>
  <c r="H82"/>
  <c r="EJ82" s="1"/>
  <c r="H81"/>
  <c r="EJ81" s="1"/>
  <c r="H80"/>
  <c r="EJ80" s="1"/>
  <c r="H79"/>
  <c r="EJ79" s="1"/>
  <c r="H78"/>
  <c r="EJ78" s="1"/>
  <c r="EK121"/>
  <c r="EK120"/>
  <c r="EK119"/>
  <c r="EK118"/>
  <c r="EK117"/>
  <c r="EK116"/>
  <c r="EK115"/>
  <c r="EK114"/>
  <c r="EK113"/>
  <c r="EK112"/>
  <c r="EK111"/>
  <c r="EK110"/>
  <c r="EK109"/>
  <c r="EK108"/>
  <c r="EK107"/>
  <c r="EK106"/>
  <c r="EK105"/>
  <c r="EK104"/>
  <c r="EK97"/>
  <c r="EK96"/>
  <c r="EK95"/>
  <c r="EK94"/>
  <c r="EK93"/>
  <c r="EK92"/>
  <c r="EK91"/>
  <c r="EK90"/>
  <c r="EK89"/>
  <c r="EK88"/>
  <c r="EK87"/>
  <c r="EK86"/>
  <c r="EK85"/>
  <c r="EK84"/>
  <c r="EK83"/>
  <c r="EK82"/>
  <c r="EK81"/>
  <c r="EK80"/>
  <c r="EK79"/>
  <c r="EK78"/>
  <c r="EK19"/>
  <c r="EF77"/>
  <c r="EE77"/>
  <c r="ED77"/>
  <c r="EC77"/>
  <c r="EB77"/>
  <c r="EA77"/>
  <c r="DZ77"/>
  <c r="DY77"/>
  <c r="DX77"/>
  <c r="DW77"/>
  <c r="DV77"/>
  <c r="DU77"/>
  <c r="DT77"/>
  <c r="DS77"/>
  <c r="DR77"/>
  <c r="DQ77"/>
  <c r="DP77"/>
  <c r="DO77"/>
  <c r="DN77"/>
  <c r="DM77"/>
  <c r="DL77"/>
  <c r="DK77"/>
  <c r="DJ77"/>
  <c r="DI77"/>
  <c r="DH77"/>
  <c r="DG77"/>
  <c r="DF77"/>
  <c r="DE77"/>
  <c r="DD77"/>
  <c r="DC77"/>
  <c r="DB77"/>
  <c r="DA77"/>
  <c r="CZ77"/>
  <c r="CY77"/>
  <c r="CX77"/>
  <c r="CW77"/>
  <c r="CV77"/>
  <c r="CU77"/>
  <c r="CT77"/>
  <c r="EF76"/>
  <c r="EE76"/>
  <c r="ED76"/>
  <c r="EC76"/>
  <c r="EB76"/>
  <c r="EA76"/>
  <c r="DZ76"/>
  <c r="DY76"/>
  <c r="DX76"/>
  <c r="DW76"/>
  <c r="DV76"/>
  <c r="DU76"/>
  <c r="DT76"/>
  <c r="DS76"/>
  <c r="DR76"/>
  <c r="DQ76"/>
  <c r="DP76"/>
  <c r="DO76"/>
  <c r="DN76"/>
  <c r="DM76"/>
  <c r="DL76"/>
  <c r="DK76"/>
  <c r="DJ76"/>
  <c r="DI76"/>
  <c r="DH76"/>
  <c r="DG76"/>
  <c r="DF76"/>
  <c r="DE76"/>
  <c r="DD76"/>
  <c r="DC76"/>
  <c r="DB76"/>
  <c r="DA76"/>
  <c r="CZ76"/>
  <c r="CY76"/>
  <c r="CX76"/>
  <c r="CW76"/>
  <c r="CV76"/>
  <c r="CU76"/>
  <c r="CT76"/>
  <c r="CS77"/>
  <c r="CS76"/>
  <c r="T45" i="2"/>
  <c r="T44"/>
  <c r="T48"/>
  <c r="T56"/>
  <c r="T46"/>
  <c r="T49"/>
  <c r="T47"/>
  <c r="T42"/>
  <c r="T43"/>
  <c r="U56"/>
  <c r="DU160" i="7"/>
  <c r="DU132"/>
  <c r="F77"/>
  <c r="V381" i="2"/>
  <c r="V370"/>
  <c r="V230"/>
  <c r="V198"/>
  <c r="V102"/>
  <c r="V70"/>
  <c r="D119" i="7"/>
  <c r="D118"/>
  <c r="D117"/>
  <c r="C89"/>
  <c r="C88"/>
  <c r="C87"/>
  <c r="C86"/>
  <c r="C85"/>
  <c r="C84"/>
  <c r="C83"/>
  <c r="C82"/>
  <c r="C81"/>
  <c r="C80"/>
  <c r="C79"/>
  <c r="C7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D38"/>
  <c r="D39"/>
  <c r="C90"/>
  <c r="C91"/>
  <c r="C92"/>
  <c r="C93"/>
  <c r="C94"/>
  <c r="C95"/>
  <c r="C96"/>
  <c r="C97"/>
  <c r="C104"/>
  <c r="C105"/>
  <c r="C106"/>
  <c r="C107"/>
  <c r="C108"/>
  <c r="C109"/>
  <c r="C110"/>
  <c r="C111"/>
  <c r="C112"/>
  <c r="C113"/>
  <c r="C114"/>
  <c r="C115"/>
  <c r="C116"/>
  <c r="D120"/>
  <c r="D121"/>
  <c r="U386" i="2"/>
  <c r="T386"/>
  <c r="U385"/>
  <c r="T385"/>
  <c r="U384"/>
  <c r="T384"/>
  <c r="U383"/>
  <c r="T383"/>
  <c r="U382"/>
  <c r="T382"/>
  <c r="U381"/>
  <c r="T381"/>
  <c r="U380"/>
  <c r="T380"/>
  <c r="U379"/>
  <c r="T379"/>
  <c r="U378"/>
  <c r="T378"/>
  <c r="U377"/>
  <c r="T377"/>
  <c r="U376"/>
  <c r="T376"/>
  <c r="U375"/>
  <c r="T375"/>
  <c r="U374"/>
  <c r="T374"/>
  <c r="U373"/>
  <c r="T373"/>
  <c r="U372"/>
  <c r="T372"/>
  <c r="U371"/>
  <c r="T371"/>
  <c r="U370"/>
  <c r="T370"/>
  <c r="U369"/>
  <c r="T369"/>
  <c r="U368"/>
  <c r="T368"/>
  <c r="U367"/>
  <c r="T367"/>
  <c r="U366"/>
  <c r="T366"/>
  <c r="U365"/>
  <c r="T365"/>
  <c r="U364"/>
  <c r="T364"/>
  <c r="U363"/>
  <c r="T363"/>
  <c r="U362"/>
  <c r="T362"/>
  <c r="U361"/>
  <c r="T361"/>
  <c r="U360"/>
  <c r="T360"/>
  <c r="U359"/>
  <c r="T359"/>
  <c r="U358"/>
  <c r="T358"/>
  <c r="U357"/>
  <c r="T357"/>
  <c r="U356"/>
  <c r="T356"/>
  <c r="U355"/>
  <c r="T355"/>
  <c r="U354"/>
  <c r="T354"/>
  <c r="U353"/>
  <c r="T353"/>
  <c r="U352"/>
  <c r="T352"/>
  <c r="U351"/>
  <c r="T351"/>
  <c r="U350"/>
  <c r="T350"/>
  <c r="U349"/>
  <c r="T349"/>
  <c r="U348"/>
  <c r="T348"/>
  <c r="U347"/>
  <c r="T347"/>
  <c r="U346"/>
  <c r="T346"/>
  <c r="U345"/>
  <c r="T345"/>
  <c r="U344"/>
  <c r="T344"/>
  <c r="U343"/>
  <c r="T343"/>
  <c r="U342"/>
  <c r="T342"/>
  <c r="U341"/>
  <c r="T341"/>
  <c r="U340"/>
  <c r="T340"/>
  <c r="U339"/>
  <c r="T339"/>
  <c r="U338"/>
  <c r="T338"/>
  <c r="U337"/>
  <c r="T337"/>
  <c r="U336"/>
  <c r="T336"/>
  <c r="U335"/>
  <c r="T335"/>
  <c r="U334"/>
  <c r="T334"/>
  <c r="U333"/>
  <c r="T333"/>
  <c r="U332"/>
  <c r="T332"/>
  <c r="U331"/>
  <c r="T331"/>
  <c r="U330"/>
  <c r="T330"/>
  <c r="U329"/>
  <c r="T329"/>
  <c r="U328"/>
  <c r="T328"/>
  <c r="U327"/>
  <c r="T327"/>
  <c r="U326"/>
  <c r="T326"/>
  <c r="U325"/>
  <c r="T325"/>
  <c r="U324"/>
  <c r="T324"/>
  <c r="U323"/>
  <c r="T323"/>
  <c r="U322"/>
  <c r="T322"/>
  <c r="U321"/>
  <c r="T321"/>
  <c r="U320"/>
  <c r="T320"/>
  <c r="U319"/>
  <c r="T319"/>
  <c r="U318"/>
  <c r="T318"/>
  <c r="U317"/>
  <c r="T317"/>
  <c r="U316"/>
  <c r="T316"/>
  <c r="U315"/>
  <c r="T315"/>
  <c r="U314"/>
  <c r="T314"/>
  <c r="U313"/>
  <c r="T313"/>
  <c r="U312"/>
  <c r="T312"/>
  <c r="U311"/>
  <c r="T311"/>
  <c r="U310"/>
  <c r="T310"/>
  <c r="U309"/>
  <c r="T309"/>
  <c r="U308"/>
  <c r="T308"/>
  <c r="U307"/>
  <c r="T307"/>
  <c r="U306"/>
  <c r="T306"/>
  <c r="U305"/>
  <c r="T305"/>
  <c r="U304"/>
  <c r="T304"/>
  <c r="U303"/>
  <c r="T303"/>
  <c r="U302"/>
  <c r="T302"/>
  <c r="U301"/>
  <c r="T301"/>
  <c r="U300"/>
  <c r="T300"/>
  <c r="U299"/>
  <c r="T299"/>
  <c r="U298"/>
  <c r="T298"/>
  <c r="U297"/>
  <c r="T297"/>
  <c r="U296"/>
  <c r="T296"/>
  <c r="U295"/>
  <c r="T295"/>
  <c r="U294"/>
  <c r="T294"/>
  <c r="U293"/>
  <c r="T293"/>
  <c r="U292"/>
  <c r="T292"/>
  <c r="U291"/>
  <c r="T291"/>
  <c r="U290"/>
  <c r="T290"/>
  <c r="U289"/>
  <c r="T289"/>
  <c r="U288"/>
  <c r="T288"/>
  <c r="U287"/>
  <c r="T287"/>
  <c r="U286"/>
  <c r="T286"/>
  <c r="U285"/>
  <c r="T285"/>
  <c r="U284"/>
  <c r="T284"/>
  <c r="U283"/>
  <c r="T283"/>
  <c r="U282"/>
  <c r="T282"/>
  <c r="U281"/>
  <c r="T281"/>
  <c r="U280"/>
  <c r="T280"/>
  <c r="U279"/>
  <c r="T279"/>
  <c r="U278"/>
  <c r="T278"/>
  <c r="U277"/>
  <c r="T277"/>
  <c r="U276"/>
  <c r="T276"/>
  <c r="U275"/>
  <c r="T275"/>
  <c r="U274"/>
  <c r="T274"/>
  <c r="U273"/>
  <c r="T273"/>
  <c r="U272"/>
  <c r="T272"/>
  <c r="U271"/>
  <c r="T271"/>
  <c r="U270"/>
  <c r="T270"/>
  <c r="U269"/>
  <c r="T269"/>
  <c r="U268"/>
  <c r="T268"/>
  <c r="U267"/>
  <c r="T267"/>
  <c r="U266"/>
  <c r="T266"/>
  <c r="U265"/>
  <c r="T265"/>
  <c r="U264"/>
  <c r="T264"/>
  <c r="U263"/>
  <c r="T263"/>
  <c r="U262"/>
  <c r="T262"/>
  <c r="U261"/>
  <c r="T261"/>
  <c r="U260"/>
  <c r="T260"/>
  <c r="U259"/>
  <c r="T259"/>
  <c r="U258"/>
  <c r="T258"/>
  <c r="U257"/>
  <c r="T257"/>
  <c r="U256"/>
  <c r="T256"/>
  <c r="U255"/>
  <c r="T255"/>
  <c r="U254"/>
  <c r="T254"/>
  <c r="U253"/>
  <c r="T253"/>
  <c r="U252"/>
  <c r="T252"/>
  <c r="U251"/>
  <c r="T251"/>
  <c r="U250"/>
  <c r="T250"/>
  <c r="U249"/>
  <c r="T249"/>
  <c r="U248"/>
  <c r="T248"/>
  <c r="U247"/>
  <c r="T247"/>
  <c r="U246"/>
  <c r="T246"/>
  <c r="U245"/>
  <c r="T245"/>
  <c r="U244"/>
  <c r="T244"/>
  <c r="U243"/>
  <c r="T243"/>
  <c r="U242"/>
  <c r="T242"/>
  <c r="U241"/>
  <c r="T241"/>
  <c r="U240"/>
  <c r="T240"/>
  <c r="U239"/>
  <c r="T239"/>
  <c r="U238"/>
  <c r="T238"/>
  <c r="U237"/>
  <c r="T237"/>
  <c r="U236"/>
  <c r="T236"/>
  <c r="U235"/>
  <c r="T235"/>
  <c r="U234"/>
  <c r="T234"/>
  <c r="U233"/>
  <c r="T233"/>
  <c r="U232"/>
  <c r="T232"/>
  <c r="U231"/>
  <c r="T231"/>
  <c r="U230"/>
  <c r="T230"/>
  <c r="U229"/>
  <c r="T229"/>
  <c r="U228"/>
  <c r="T228"/>
  <c r="U227"/>
  <c r="T227"/>
  <c r="U226"/>
  <c r="T226"/>
  <c r="U225"/>
  <c r="T225"/>
  <c r="U224"/>
  <c r="T224"/>
  <c r="U223"/>
  <c r="T223"/>
  <c r="U222"/>
  <c r="T222"/>
  <c r="U221"/>
  <c r="T221"/>
  <c r="U220"/>
  <c r="T220"/>
  <c r="U219"/>
  <c r="T219"/>
  <c r="U218"/>
  <c r="T218"/>
  <c r="U217"/>
  <c r="T217"/>
  <c r="U216"/>
  <c r="T216"/>
  <c r="U215"/>
  <c r="T215"/>
  <c r="U214"/>
  <c r="T214"/>
  <c r="U213"/>
  <c r="T213"/>
  <c r="U212"/>
  <c r="T212"/>
  <c r="U211"/>
  <c r="T211"/>
  <c r="U210"/>
  <c r="T210"/>
  <c r="U209"/>
  <c r="T209"/>
  <c r="U208"/>
  <c r="T208"/>
  <c r="U207"/>
  <c r="T207"/>
  <c r="U206"/>
  <c r="T206"/>
  <c r="U205"/>
  <c r="T205"/>
  <c r="U204"/>
  <c r="T204"/>
  <c r="U203"/>
  <c r="T203"/>
  <c r="U202"/>
  <c r="T202"/>
  <c r="U201"/>
  <c r="T201"/>
  <c r="U200"/>
  <c r="T200"/>
  <c r="U199"/>
  <c r="T199"/>
  <c r="U198"/>
  <c r="T198"/>
  <c r="U197"/>
  <c r="T197"/>
  <c r="U196"/>
  <c r="T196"/>
  <c r="U195"/>
  <c r="T195"/>
  <c r="U194"/>
  <c r="T194"/>
  <c r="U193"/>
  <c r="T193"/>
  <c r="U192"/>
  <c r="T192"/>
  <c r="U191"/>
  <c r="T191"/>
  <c r="U190"/>
  <c r="T190"/>
  <c r="U189"/>
  <c r="T189"/>
  <c r="U188"/>
  <c r="T188"/>
  <c r="U187"/>
  <c r="T187"/>
  <c r="U186"/>
  <c r="T186"/>
  <c r="U185"/>
  <c r="T185"/>
  <c r="U184"/>
  <c r="T184"/>
  <c r="U183"/>
  <c r="T183"/>
  <c r="U182"/>
  <c r="T182"/>
  <c r="U181"/>
  <c r="T181"/>
  <c r="U180"/>
  <c r="T180"/>
  <c r="U179"/>
  <c r="T179"/>
  <c r="U178"/>
  <c r="T178"/>
  <c r="U177"/>
  <c r="T177"/>
  <c r="U176"/>
  <c r="T176"/>
  <c r="U175"/>
  <c r="T175"/>
  <c r="U174"/>
  <c r="T174"/>
  <c r="U173"/>
  <c r="T173"/>
  <c r="U172"/>
  <c r="T172"/>
  <c r="U171"/>
  <c r="T171"/>
  <c r="U170"/>
  <c r="T170"/>
  <c r="U169"/>
  <c r="T169"/>
  <c r="U168"/>
  <c r="T168"/>
  <c r="U167"/>
  <c r="T167"/>
  <c r="U166"/>
  <c r="T166"/>
  <c r="U165"/>
  <c r="T165"/>
  <c r="U164"/>
  <c r="T164"/>
  <c r="U163"/>
  <c r="T163"/>
  <c r="U162"/>
  <c r="T162"/>
  <c r="U161"/>
  <c r="T161"/>
  <c r="U160"/>
  <c r="T160"/>
  <c r="U159"/>
  <c r="T159"/>
  <c r="U158"/>
  <c r="T158"/>
  <c r="U157"/>
  <c r="T157"/>
  <c r="U156"/>
  <c r="T156"/>
  <c r="U155"/>
  <c r="T155"/>
  <c r="U154"/>
  <c r="T154"/>
  <c r="U153"/>
  <c r="T153"/>
  <c r="U152"/>
  <c r="T152"/>
  <c r="U151"/>
  <c r="T151"/>
  <c r="U150"/>
  <c r="T150"/>
  <c r="U149"/>
  <c r="T149"/>
  <c r="U148"/>
  <c r="T148"/>
  <c r="U147"/>
  <c r="T147"/>
  <c r="U146"/>
  <c r="T146"/>
  <c r="U145"/>
  <c r="T145"/>
  <c r="U144"/>
  <c r="T144"/>
  <c r="U143"/>
  <c r="T143"/>
  <c r="U142"/>
  <c r="T142"/>
  <c r="U141"/>
  <c r="T141"/>
  <c r="U140"/>
  <c r="T140"/>
  <c r="U139"/>
  <c r="T139"/>
  <c r="U138"/>
  <c r="T138"/>
  <c r="U137"/>
  <c r="T137"/>
  <c r="U136"/>
  <c r="T136"/>
  <c r="U135"/>
  <c r="T135"/>
  <c r="U134"/>
  <c r="T134"/>
  <c r="U133"/>
  <c r="T133"/>
  <c r="U132"/>
  <c r="T132"/>
  <c r="U131"/>
  <c r="T131"/>
  <c r="U130"/>
  <c r="T130"/>
  <c r="U129"/>
  <c r="T129"/>
  <c r="U128"/>
  <c r="T128"/>
  <c r="U127"/>
  <c r="T127"/>
  <c r="U126"/>
  <c r="T126"/>
  <c r="U125"/>
  <c r="T125"/>
  <c r="U124"/>
  <c r="T124"/>
  <c r="U123"/>
  <c r="T123"/>
  <c r="U122"/>
  <c r="T122"/>
  <c r="U121"/>
  <c r="T121"/>
  <c r="U120"/>
  <c r="T120"/>
  <c r="U119"/>
  <c r="T119"/>
  <c r="U118"/>
  <c r="T118"/>
  <c r="U117"/>
  <c r="T117"/>
  <c r="U116"/>
  <c r="T116"/>
  <c r="U115"/>
  <c r="T115"/>
  <c r="U114"/>
  <c r="T114"/>
  <c r="U113"/>
  <c r="T113"/>
  <c r="U112"/>
  <c r="T112"/>
  <c r="U111"/>
  <c r="T111"/>
  <c r="U110"/>
  <c r="T110"/>
  <c r="U109"/>
  <c r="T109"/>
  <c r="U108"/>
  <c r="T108"/>
  <c r="U107"/>
  <c r="T107"/>
  <c r="U106"/>
  <c r="T106"/>
  <c r="U105"/>
  <c r="T105"/>
  <c r="U104"/>
  <c r="T104"/>
  <c r="U103"/>
  <c r="T103"/>
  <c r="U102"/>
  <c r="T102"/>
  <c r="U101"/>
  <c r="T101"/>
  <c r="U100"/>
  <c r="T100"/>
  <c r="U99"/>
  <c r="T99"/>
  <c r="U98"/>
  <c r="T98"/>
  <c r="U97"/>
  <c r="T97"/>
  <c r="U96"/>
  <c r="T96"/>
  <c r="U95"/>
  <c r="T95"/>
  <c r="U94"/>
  <c r="T94"/>
  <c r="U93"/>
  <c r="T93"/>
  <c r="U92"/>
  <c r="T92"/>
  <c r="U91"/>
  <c r="T91"/>
  <c r="U90"/>
  <c r="T90"/>
  <c r="U89"/>
  <c r="T89"/>
  <c r="U88"/>
  <c r="T88"/>
  <c r="U87"/>
  <c r="T87"/>
  <c r="U86"/>
  <c r="T86"/>
  <c r="U85"/>
  <c r="T85"/>
  <c r="U84"/>
  <c r="T84"/>
  <c r="U83"/>
  <c r="T83"/>
  <c r="U82"/>
  <c r="T82"/>
  <c r="U81"/>
  <c r="T81"/>
  <c r="U80"/>
  <c r="T80"/>
  <c r="U79"/>
  <c r="T79"/>
  <c r="U78"/>
  <c r="T78"/>
  <c r="U77"/>
  <c r="T77"/>
  <c r="U76"/>
  <c r="T76"/>
  <c r="U75"/>
  <c r="T75"/>
  <c r="U74"/>
  <c r="T74"/>
  <c r="U73"/>
  <c r="T73"/>
  <c r="U72"/>
  <c r="T72"/>
  <c r="U71"/>
  <c r="T71"/>
  <c r="U70"/>
  <c r="T70"/>
  <c r="U69"/>
  <c r="T69"/>
  <c r="U68"/>
  <c r="T68"/>
  <c r="U67"/>
  <c r="T67"/>
  <c r="U66"/>
  <c r="T66"/>
  <c r="U65"/>
  <c r="T65"/>
  <c r="U64"/>
  <c r="T64"/>
  <c r="U63"/>
  <c r="T63"/>
  <c r="U62"/>
  <c r="T62"/>
  <c r="U61"/>
  <c r="T61"/>
  <c r="U60"/>
  <c r="T60"/>
  <c r="U59"/>
  <c r="T59"/>
  <c r="T58"/>
  <c r="U57"/>
  <c r="T57"/>
  <c r="U55"/>
  <c r="T55"/>
  <c r="U54"/>
  <c r="T54"/>
  <c r="U53"/>
  <c r="T53"/>
  <c r="U52"/>
  <c r="T52"/>
  <c r="U51"/>
  <c r="T51"/>
  <c r="U50"/>
  <c r="T50"/>
  <c r="GP19" i="15"/>
  <c r="GM86"/>
  <c r="GA86"/>
  <c r="AN23" i="16"/>
  <c r="AR23"/>
  <c r="FU36"/>
  <c r="GJ36"/>
  <c r="GM84"/>
  <c r="GL84"/>
  <c r="GD84"/>
  <c r="GJ89" i="7"/>
  <c r="EY113"/>
  <c r="GI85"/>
  <c r="GM30"/>
  <c r="FV109"/>
  <c r="GF33"/>
  <c r="GF19" i="15"/>
  <c r="BU22" i="16"/>
  <c r="BQ22"/>
  <c r="CI25"/>
  <c r="CO25"/>
  <c r="BY25"/>
  <c r="CK27"/>
  <c r="BY27"/>
  <c r="BI34"/>
  <c r="CO34"/>
  <c r="CD34"/>
  <c r="GK36"/>
  <c r="BE42"/>
  <c r="BE47"/>
  <c r="BE44"/>
  <c r="BM42"/>
  <c r="BM21"/>
  <c r="CK42"/>
  <c r="CK47"/>
  <c r="CK44"/>
  <c r="DM43"/>
  <c r="FM121" i="7"/>
  <c r="GJ85"/>
  <c r="GC97"/>
  <c r="GC81"/>
  <c r="GR117"/>
  <c r="ES85"/>
  <c r="ES105"/>
  <c r="EO85"/>
  <c r="EZ85"/>
  <c r="FQ89"/>
  <c r="FQ33"/>
  <c r="FW97"/>
  <c r="FW81"/>
  <c r="GP85"/>
  <c r="GI81"/>
  <c r="GO89"/>
  <c r="GN93"/>
  <c r="GA89"/>
  <c r="GM89"/>
  <c r="GK113"/>
  <c r="FY85"/>
  <c r="GH89"/>
  <c r="FV89"/>
  <c r="GG89"/>
  <c r="FU89"/>
  <c r="FS81"/>
  <c r="CJ19" i="15"/>
  <c r="FU19"/>
  <c r="GK19"/>
  <c r="EQ20"/>
  <c r="BZ24"/>
  <c r="CJ27"/>
  <c r="EY29"/>
  <c r="ET30"/>
  <c r="GH39"/>
  <c r="GN85"/>
  <c r="FX85"/>
  <c r="EV94"/>
  <c r="FU100"/>
  <c r="GK100"/>
  <c r="FY105"/>
  <c r="GC105"/>
  <c r="EY106"/>
  <c r="GB116"/>
  <c r="FT116"/>
  <c r="AJ22" i="16"/>
  <c r="AF22"/>
  <c r="BI25"/>
  <c r="CG26"/>
  <c r="CC26"/>
  <c r="BE27"/>
  <c r="EY29"/>
  <c r="EU29"/>
  <c r="EN29"/>
  <c r="GL31"/>
  <c r="GO31"/>
  <c r="FW31"/>
  <c r="GH31"/>
  <c r="FQ31"/>
  <c r="EW32"/>
  <c r="ET32"/>
  <c r="EP32"/>
  <c r="EV33"/>
  <c r="ES33"/>
  <c r="CC33"/>
  <c r="EY33"/>
  <c r="BY34"/>
  <c r="GB36"/>
  <c r="DM42"/>
  <c r="BU44"/>
  <c r="BM47"/>
  <c r="ES79"/>
  <c r="EW79"/>
  <c r="EO79"/>
  <c r="EX94"/>
  <c r="ES94"/>
  <c r="EO94"/>
  <c r="EZ94"/>
  <c r="EN94"/>
  <c r="GN118"/>
  <c r="GY118"/>
  <c r="GA118"/>
  <c r="GD19" i="15"/>
  <c r="GJ82"/>
  <c r="FT82"/>
  <c r="BW24" i="16"/>
  <c r="CM24"/>
  <c r="CA24"/>
  <c r="GM36"/>
  <c r="GO36"/>
  <c r="GG36"/>
  <c r="FZ36"/>
  <c r="FT36"/>
  <c r="GL36"/>
  <c r="GF36"/>
  <c r="FY36"/>
  <c r="FQ36"/>
  <c r="GA99"/>
  <c r="FR99"/>
  <c r="GI99"/>
  <c r="GC89" i="7"/>
  <c r="GC33"/>
  <c r="ET85"/>
  <c r="FQ81"/>
  <c r="GO97"/>
  <c r="FZ81"/>
  <c r="FX85"/>
  <c r="FV33"/>
  <c r="GF89"/>
  <c r="FT81"/>
  <c r="FS85"/>
  <c r="FT19" i="15"/>
  <c r="AG21"/>
  <c r="FW22"/>
  <c r="BJ24"/>
  <c r="ER29"/>
  <c r="EX21" i="16"/>
  <c r="EU21"/>
  <c r="ES21"/>
  <c r="EY21"/>
  <c r="AB23"/>
  <c r="BY30"/>
  <c r="FV36"/>
  <c r="GM110"/>
  <c r="FQ110"/>
  <c r="GO110"/>
  <c r="FY110"/>
  <c r="HF119"/>
  <c r="HG119"/>
  <c r="GV119"/>
  <c r="GG119"/>
  <c r="FX119"/>
  <c r="HD119"/>
  <c r="GR119"/>
  <c r="GF119"/>
  <c r="FU119"/>
  <c r="GY119"/>
  <c r="FY119"/>
  <c r="GQ119"/>
  <c r="FQ119"/>
  <c r="GZ119"/>
  <c r="GC92" i="7"/>
  <c r="GC85"/>
  <c r="EP93"/>
  <c r="FQ85"/>
  <c r="FW89"/>
  <c r="GP81"/>
  <c r="GO85"/>
  <c r="GB89"/>
  <c r="GN89"/>
  <c r="GM85"/>
  <c r="FZ85"/>
  <c r="GL105"/>
  <c r="GK89"/>
  <c r="FX113"/>
  <c r="GG81"/>
  <c r="FU85"/>
  <c r="FT89"/>
  <c r="GD81"/>
  <c r="FS33"/>
  <c r="FZ19" i="15"/>
  <c r="GO19"/>
  <c r="EV20"/>
  <c r="EO28"/>
  <c r="EZ29"/>
  <c r="FW33"/>
  <c r="EW35"/>
  <c r="GE37"/>
  <c r="HA39"/>
  <c r="FZ82"/>
  <c r="EY86"/>
  <c r="FT90"/>
  <c r="GN99"/>
  <c r="FZ99"/>
  <c r="GP99"/>
  <c r="FY99"/>
  <c r="GH99"/>
  <c r="EW103"/>
  <c r="FV113"/>
  <c r="AV19" i="16"/>
  <c r="CO21"/>
  <c r="EN21"/>
  <c r="CO23"/>
  <c r="GG24"/>
  <c r="FV24"/>
  <c r="GF24"/>
  <c r="FR24"/>
  <c r="FX24"/>
  <c r="BQ26"/>
  <c r="GM28"/>
  <c r="GP28"/>
  <c r="GJ28"/>
  <c r="GB28"/>
  <c r="FU28"/>
  <c r="GO28"/>
  <c r="GG28"/>
  <c r="FZ28"/>
  <c r="FT28"/>
  <c r="FQ28"/>
  <c r="GF28"/>
  <c r="GN29"/>
  <c r="GG29"/>
  <c r="FQ29"/>
  <c r="GB29"/>
  <c r="FW29"/>
  <c r="CO30"/>
  <c r="CQ31"/>
  <c r="CM31"/>
  <c r="BU31"/>
  <c r="CK31"/>
  <c r="BE31"/>
  <c r="GN32"/>
  <c r="GD32"/>
  <c r="FT32"/>
  <c r="GL32"/>
  <c r="GB32"/>
  <c r="FR32"/>
  <c r="EV32"/>
  <c r="GG32"/>
  <c r="EZ33"/>
  <c r="BW35"/>
  <c r="CM35"/>
  <c r="BQ35"/>
  <c r="EX36"/>
  <c r="GD36"/>
  <c r="HG39"/>
  <c r="HE39"/>
  <c r="GV39"/>
  <c r="GG39"/>
  <c r="HD39"/>
  <c r="GR39"/>
  <c r="GA39"/>
  <c r="HH39"/>
  <c r="GN39"/>
  <c r="GZ39"/>
  <c r="FZ39"/>
  <c r="BK41"/>
  <c r="FV84"/>
  <c r="GM94"/>
  <c r="GF94"/>
  <c r="FU94"/>
  <c r="GN94"/>
  <c r="GC94"/>
  <c r="FQ94"/>
  <c r="FX94"/>
  <c r="GK94"/>
  <c r="GM101"/>
  <c r="GO101"/>
  <c r="GG101"/>
  <c r="FQ101"/>
  <c r="EX102"/>
  <c r="EZ102"/>
  <c r="EV102"/>
  <c r="ER102"/>
  <c r="EN102"/>
  <c r="GC119"/>
  <c r="CJ22" i="15"/>
  <c r="GA81"/>
  <c r="FR83"/>
  <c r="GN89"/>
  <c r="GC92"/>
  <c r="GI94"/>
  <c r="ER97"/>
  <c r="FR108"/>
  <c r="GJ108"/>
  <c r="GI111"/>
  <c r="ER115"/>
  <c r="FQ119"/>
  <c r="GO120"/>
  <c r="FX19" i="16"/>
  <c r="GH19"/>
  <c r="EN20"/>
  <c r="FU20"/>
  <c r="ER22"/>
  <c r="FX22"/>
  <c r="CI23"/>
  <c r="GP23"/>
  <c r="EQ25"/>
  <c r="FT26"/>
  <c r="GH26"/>
  <c r="GA27"/>
  <c r="GM27"/>
  <c r="CK29"/>
  <c r="EN30"/>
  <c r="FW33"/>
  <c r="FY35"/>
  <c r="GM37"/>
  <c r="GJ37"/>
  <c r="GG37"/>
  <c r="FX37"/>
  <c r="FQ37"/>
  <c r="GF37"/>
  <c r="EP85"/>
  <c r="GB86"/>
  <c r="FU86"/>
  <c r="FT86"/>
  <c r="EX88"/>
  <c r="EU88"/>
  <c r="ET88"/>
  <c r="EP88"/>
  <c r="FX91"/>
  <c r="EZ96"/>
  <c r="ET96"/>
  <c r="ES96"/>
  <c r="GI98"/>
  <c r="GM98"/>
  <c r="GB98"/>
  <c r="CO42"/>
  <c r="CG42"/>
  <c r="FH120"/>
  <c r="FO120"/>
  <c r="FD120"/>
  <c r="EU120"/>
  <c r="FK120"/>
  <c r="FA120"/>
  <c r="ET120"/>
  <c r="FG120"/>
  <c r="EO85" i="15"/>
  <c r="ET88"/>
  <c r="EY90"/>
  <c r="EO100"/>
  <c r="EV101"/>
  <c r="FV108"/>
  <c r="ET113"/>
  <c r="FW117"/>
  <c r="FN120"/>
  <c r="GW120"/>
  <c r="CI19" i="16"/>
  <c r="GN20"/>
  <c r="GH22"/>
  <c r="FW26"/>
  <c r="FQ27"/>
  <c r="GC27"/>
  <c r="GI35"/>
  <c r="CG38"/>
  <c r="BQ38"/>
  <c r="EQ80"/>
  <c r="ES80"/>
  <c r="GM82"/>
  <c r="GC82"/>
  <c r="GO82"/>
  <c r="FY82"/>
  <c r="FU82"/>
  <c r="GP85"/>
  <c r="FV85"/>
  <c r="GO85"/>
  <c r="FQ85"/>
  <c r="GB85"/>
  <c r="EY97"/>
  <c r="EW97"/>
  <c r="EV97"/>
  <c r="EN97"/>
  <c r="GM116"/>
  <c r="FV116"/>
  <c r="GL116"/>
  <c r="FN118"/>
  <c r="FC118"/>
  <c r="EV118"/>
  <c r="FN119"/>
  <c r="FI119"/>
  <c r="FD119"/>
  <c r="FG38"/>
  <c r="FC39"/>
  <c r="BS25"/>
  <c r="FW80"/>
  <c r="GG80"/>
  <c r="FQ81"/>
  <c r="GB81"/>
  <c r="GL81"/>
  <c r="EZ83"/>
  <c r="EO86"/>
  <c r="EW86"/>
  <c r="EN87"/>
  <c r="FV89"/>
  <c r="GC89"/>
  <c r="GJ89"/>
  <c r="EM90"/>
  <c r="EW90"/>
  <c r="EV95"/>
  <c r="FQ100"/>
  <c r="GL100"/>
  <c r="EP104"/>
  <c r="ES105"/>
  <c r="EQ107"/>
  <c r="FS107"/>
  <c r="GK109"/>
  <c r="FV112"/>
  <c r="GL112"/>
  <c r="GA115"/>
  <c r="FQ117"/>
  <c r="FY117"/>
  <c r="GM117"/>
  <c r="GU117"/>
  <c r="HD117"/>
  <c r="FW121"/>
  <c r="FH39"/>
  <c r="FQ80"/>
  <c r="FY80"/>
  <c r="GI80"/>
  <c r="FT81"/>
  <c r="GD81"/>
  <c r="GO81"/>
  <c r="EN83"/>
  <c r="ET84"/>
  <c r="ER86"/>
  <c r="EY86"/>
  <c r="EV87"/>
  <c r="FQ89"/>
  <c r="FX89"/>
  <c r="GD89"/>
  <c r="GL89"/>
  <c r="EN90"/>
  <c r="EY90"/>
  <c r="GF93"/>
  <c r="EN95"/>
  <c r="EY95"/>
  <c r="FV100"/>
  <c r="FU105"/>
  <c r="FT106"/>
  <c r="GA107"/>
  <c r="ET109"/>
  <c r="ER111"/>
  <c r="FZ112"/>
  <c r="EN113"/>
  <c r="EW113"/>
  <c r="FR117"/>
  <c r="GB117"/>
  <c r="GN117"/>
  <c r="GX117"/>
  <c r="HH117"/>
  <c r="EY121"/>
  <c r="GI121"/>
  <c r="GC31" i="15"/>
  <c r="EW23" i="16"/>
  <c r="EY23"/>
  <c r="EO23"/>
  <c r="EU23"/>
  <c r="ET23"/>
  <c r="GJ93" i="7"/>
  <c r="GC101"/>
  <c r="EM93"/>
  <c r="ET81"/>
  <c r="FQ97"/>
  <c r="FW21"/>
  <c r="GY38"/>
  <c r="GI111"/>
  <c r="GN38"/>
  <c r="GK35"/>
  <c r="GH113"/>
  <c r="FV113"/>
  <c r="FS119"/>
  <c r="ES19" i="15"/>
  <c r="ET19"/>
  <c r="BT19"/>
  <c r="EW19"/>
  <c r="AQ20"/>
  <c r="GM21"/>
  <c r="GA21"/>
  <c r="FT21"/>
  <c r="GN23"/>
  <c r="GB23"/>
  <c r="FR23"/>
  <c r="GL23"/>
  <c r="EV24"/>
  <c r="GO24"/>
  <c r="CF27"/>
  <c r="GM28"/>
  <c r="GC28"/>
  <c r="GK28"/>
  <c r="FX31"/>
  <c r="EX33"/>
  <c r="ER33"/>
  <c r="EU33"/>
  <c r="EM33"/>
  <c r="EX78"/>
  <c r="ET78"/>
  <c r="EP78"/>
  <c r="GM85"/>
  <c r="GF85"/>
  <c r="GO85"/>
  <c r="FY85"/>
  <c r="GG85"/>
  <c r="FQ85"/>
  <c r="EX89"/>
  <c r="EZ89"/>
  <c r="EO89"/>
  <c r="EY89"/>
  <c r="EN89"/>
  <c r="ES89"/>
  <c r="EU89"/>
  <c r="EX93"/>
  <c r="ER93"/>
  <c r="EY93"/>
  <c r="EN93"/>
  <c r="ES93"/>
  <c r="EM93"/>
  <c r="GP103"/>
  <c r="FU103"/>
  <c r="GK103"/>
  <c r="FR103"/>
  <c r="FZ103"/>
  <c r="GH103"/>
  <c r="EX109"/>
  <c r="ER109"/>
  <c r="EY109"/>
  <c r="EN109"/>
  <c r="ES109"/>
  <c r="EM109"/>
  <c r="GO114"/>
  <c r="GC114"/>
  <c r="GN114"/>
  <c r="FY114"/>
  <c r="GH114"/>
  <c r="FR114"/>
  <c r="GJ114"/>
  <c r="GO27"/>
  <c r="GJ27"/>
  <c r="GM31"/>
  <c r="GL31"/>
  <c r="GB31"/>
  <c r="FQ31"/>
  <c r="EZ32"/>
  <c r="EU32"/>
  <c r="FO39"/>
  <c r="FA39"/>
  <c r="FL39"/>
  <c r="EU39"/>
  <c r="FD39"/>
  <c r="GM88"/>
  <c r="GO88"/>
  <c r="GD88"/>
  <c r="FT88"/>
  <c r="GK88"/>
  <c r="FZ88"/>
  <c r="GP88"/>
  <c r="GF88"/>
  <c r="FU88"/>
  <c r="EP23" i="16"/>
  <c r="GJ109" i="7"/>
  <c r="GC113"/>
  <c r="EM26"/>
  <c r="ET118"/>
  <c r="FQ101"/>
  <c r="HH117"/>
  <c r="GP117"/>
  <c r="GA109"/>
  <c r="GL97"/>
  <c r="FY113"/>
  <c r="GM20" i="15"/>
  <c r="GJ20"/>
  <c r="FT20"/>
  <c r="FQ20"/>
  <c r="GO20"/>
  <c r="AB23"/>
  <c r="FY24"/>
  <c r="FY27"/>
  <c r="GO30"/>
  <c r="GL30"/>
  <c r="FZ30"/>
  <c r="FR31"/>
  <c r="GG31"/>
  <c r="GM36"/>
  <c r="GJ36"/>
  <c r="FT36"/>
  <c r="GG36"/>
  <c r="FQ36"/>
  <c r="GO36"/>
  <c r="FY36"/>
  <c r="EY37"/>
  <c r="EQ37"/>
  <c r="EN37"/>
  <c r="FI39"/>
  <c r="CF47"/>
  <c r="DT46"/>
  <c r="DT128" s="1"/>
  <c r="CZ43"/>
  <c r="W38" s="1"/>
  <c r="CZ72"/>
  <c r="CZ129" s="1"/>
  <c r="DX43"/>
  <c r="DX72"/>
  <c r="DX129" s="1"/>
  <c r="FY88"/>
  <c r="EW92"/>
  <c r="ET92"/>
  <c r="EO92"/>
  <c r="GD98"/>
  <c r="GM98"/>
  <c r="GM100"/>
  <c r="GC100"/>
  <c r="GN100"/>
  <c r="FX100"/>
  <c r="GF100"/>
  <c r="GO104"/>
  <c r="FV104"/>
  <c r="GH104"/>
  <c r="FX104"/>
  <c r="EU116"/>
  <c r="BT46"/>
  <c r="CJ46"/>
  <c r="AL20" i="16"/>
  <c r="AH21"/>
  <c r="AL21"/>
  <c r="EY25" i="15"/>
  <c r="EQ25"/>
  <c r="GM80"/>
  <c r="GF80"/>
  <c r="GO80"/>
  <c r="FY80"/>
  <c r="GG80"/>
  <c r="FQ80"/>
  <c r="ES19" i="16"/>
  <c r="EO19"/>
  <c r="GL34"/>
  <c r="GF34"/>
  <c r="GA34"/>
  <c r="GM97"/>
  <c r="GN97"/>
  <c r="GF97"/>
  <c r="FX97"/>
  <c r="GK97"/>
  <c r="GC97"/>
  <c r="FU97"/>
  <c r="GO97"/>
  <c r="GG97"/>
  <c r="FY97"/>
  <c r="FQ97"/>
  <c r="GJ97"/>
  <c r="FT97"/>
  <c r="GB97"/>
  <c r="GB105" i="7"/>
  <c r="FY20" i="15"/>
  <c r="EQ21"/>
  <c r="GJ24"/>
  <c r="EX28"/>
  <c r="EY28"/>
  <c r="EN28"/>
  <c r="EU28"/>
  <c r="BT30"/>
  <c r="GP30"/>
  <c r="FV31"/>
  <c r="GH31"/>
  <c r="EV32"/>
  <c r="GM35"/>
  <c r="GP35"/>
  <c r="GF35"/>
  <c r="FU35"/>
  <c r="GL35"/>
  <c r="GG35"/>
  <c r="FV35"/>
  <c r="GB35"/>
  <c r="GN79"/>
  <c r="GP79"/>
  <c r="FZ79"/>
  <c r="GK79"/>
  <c r="FU79"/>
  <c r="GC79"/>
  <c r="GH79"/>
  <c r="FX80"/>
  <c r="ET87"/>
  <c r="GJ88"/>
  <c r="GG104"/>
  <c r="AZ24" i="16"/>
  <c r="Z24"/>
  <c r="AP24"/>
  <c r="T24"/>
  <c r="FY19" i="15"/>
  <c r="GJ19"/>
  <c r="ER20"/>
  <c r="AA24"/>
  <c r="EQ29"/>
  <c r="EP30"/>
  <c r="CL32"/>
  <c r="GA37"/>
  <c r="CZ42"/>
  <c r="HG38"/>
  <c r="FZ39"/>
  <c r="GV39"/>
  <c r="BW27"/>
  <c r="CE20"/>
  <c r="EU81"/>
  <c r="FS82"/>
  <c r="ER86"/>
  <c r="GB86"/>
  <c r="FU89"/>
  <c r="GK89"/>
  <c r="EV90"/>
  <c r="GE91"/>
  <c r="FT92"/>
  <c r="GO92"/>
  <c r="FU93"/>
  <c r="EU94"/>
  <c r="EY95"/>
  <c r="FX96"/>
  <c r="FQ99"/>
  <c r="GG99"/>
  <c r="EZ100"/>
  <c r="EQ101"/>
  <c r="EO103"/>
  <c r="EV106"/>
  <c r="EU107"/>
  <c r="FT108"/>
  <c r="GB108"/>
  <c r="GH108"/>
  <c r="GO108"/>
  <c r="GD111"/>
  <c r="EU113"/>
  <c r="EN115"/>
  <c r="EY115"/>
  <c r="GI116"/>
  <c r="FR117"/>
  <c r="FU119"/>
  <c r="GS119"/>
  <c r="EU120"/>
  <c r="FF121"/>
  <c r="BG19" i="16"/>
  <c r="BW19"/>
  <c r="CM19"/>
  <c r="FT19"/>
  <c r="FY19"/>
  <c r="GD19"/>
  <c r="GJ19"/>
  <c r="GO19"/>
  <c r="EM20"/>
  <c r="FT20"/>
  <c r="GL20"/>
  <c r="CI21"/>
  <c r="BW21"/>
  <c r="BG21"/>
  <c r="BS21"/>
  <c r="BI21"/>
  <c r="CM21"/>
  <c r="AP22"/>
  <c r="AZ22"/>
  <c r="T22"/>
  <c r="P22"/>
  <c r="AV22"/>
  <c r="FY25"/>
  <c r="GO25"/>
  <c r="FT25"/>
  <c r="GM30"/>
  <c r="GJ30"/>
  <c r="GE30"/>
  <c r="FZ30"/>
  <c r="FT30"/>
  <c r="GP30"/>
  <c r="EM35"/>
  <c r="ES35"/>
  <c r="CM36"/>
  <c r="BW36"/>
  <c r="BO36"/>
  <c r="GN39" i="15"/>
  <c r="HD39"/>
  <c r="BU37"/>
  <c r="CG25"/>
  <c r="CK37"/>
  <c r="GE87"/>
  <c r="GC89"/>
  <c r="EN90"/>
  <c r="GD92"/>
  <c r="GK93"/>
  <c r="EQ97"/>
  <c r="EY101"/>
  <c r="EN106"/>
  <c r="FQ108"/>
  <c r="FX108"/>
  <c r="GD108"/>
  <c r="GL108"/>
  <c r="FS111"/>
  <c r="EP113"/>
  <c r="GA113"/>
  <c r="ES115"/>
  <c r="FS116"/>
  <c r="GP117"/>
  <c r="GF119"/>
  <c r="HD119"/>
  <c r="BO19" i="16"/>
  <c r="CE19"/>
  <c r="FQ19"/>
  <c r="FV19"/>
  <c r="GB19"/>
  <c r="GG19"/>
  <c r="GL19"/>
  <c r="EX20"/>
  <c r="EV20"/>
  <c r="EZ20"/>
  <c r="EU20"/>
  <c r="EO20"/>
  <c r="EW20"/>
  <c r="GE23"/>
  <c r="GK23"/>
  <c r="FU23"/>
  <c r="GG23"/>
  <c r="CM28"/>
  <c r="CR28"/>
  <c r="BW28"/>
  <c r="BG28"/>
  <c r="CA39"/>
  <c r="CA31"/>
  <c r="FT39" i="15"/>
  <c r="GS39"/>
  <c r="CD45"/>
  <c r="ES81"/>
  <c r="EQ86"/>
  <c r="GF89"/>
  <c r="EQ90"/>
  <c r="FR92"/>
  <c r="GN92"/>
  <c r="FT93"/>
  <c r="EN101"/>
  <c r="ES105"/>
  <c r="EP107"/>
  <c r="GG108"/>
  <c r="GN108"/>
  <c r="GA111"/>
  <c r="GL113"/>
  <c r="EM115"/>
  <c r="EW115"/>
  <c r="GS117"/>
  <c r="BS19" i="16"/>
  <c r="GO20"/>
  <c r="GH20"/>
  <c r="FY20"/>
  <c r="FQ20"/>
  <c r="GG20"/>
  <c r="FX20"/>
  <c r="GC20"/>
  <c r="CG22"/>
  <c r="EM26"/>
  <c r="EX26"/>
  <c r="EQ21"/>
  <c r="EV21"/>
  <c r="EM22"/>
  <c r="EU22"/>
  <c r="FR22"/>
  <c r="GB22"/>
  <c r="GM22"/>
  <c r="BY23"/>
  <c r="BI23"/>
  <c r="CC23"/>
  <c r="GM24"/>
  <c r="GO24"/>
  <c r="GJ24"/>
  <c r="GD24"/>
  <c r="FY24"/>
  <c r="FT24"/>
  <c r="BG24"/>
  <c r="CQ24"/>
  <c r="FU24"/>
  <c r="GB24"/>
  <c r="GH24"/>
  <c r="GP24"/>
  <c r="ER25"/>
  <c r="GM26"/>
  <c r="GE26"/>
  <c r="FX26"/>
  <c r="FR26"/>
  <c r="FZ26"/>
  <c r="GI26"/>
  <c r="EY27"/>
  <c r="EQ27"/>
  <c r="BI27"/>
  <c r="CJ27"/>
  <c r="EO27"/>
  <c r="EW27"/>
  <c r="EO29"/>
  <c r="EV29"/>
  <c r="BM30"/>
  <c r="CC30"/>
  <c r="BG31"/>
  <c r="FR31"/>
  <c r="GA31"/>
  <c r="GM32"/>
  <c r="GP32"/>
  <c r="GK32"/>
  <c r="GF32"/>
  <c r="FZ32"/>
  <c r="FU32"/>
  <c r="FV32"/>
  <c r="GC32"/>
  <c r="GJ32"/>
  <c r="EX33"/>
  <c r="EW33"/>
  <c r="ER33"/>
  <c r="EM33"/>
  <c r="BM33"/>
  <c r="CG33"/>
  <c r="EN33"/>
  <c r="EU33"/>
  <c r="FQ33"/>
  <c r="GB33"/>
  <c r="EZ34"/>
  <c r="GO35"/>
  <c r="EP36"/>
  <c r="CM37"/>
  <c r="BO37"/>
  <c r="CD37"/>
  <c r="EM37"/>
  <c r="EU37"/>
  <c r="EC42"/>
  <c r="CW42"/>
  <c r="DU42"/>
  <c r="DE42"/>
  <c r="CO38"/>
  <c r="BI38"/>
  <c r="CE40"/>
  <c r="BW40"/>
  <c r="CM40"/>
  <c r="BG40"/>
  <c r="BY38"/>
  <c r="ET38"/>
  <c r="FK38"/>
  <c r="CM39"/>
  <c r="CQ39"/>
  <c r="BK39"/>
  <c r="CI39"/>
  <c r="BS39"/>
  <c r="CM41"/>
  <c r="CA41"/>
  <c r="BS41"/>
  <c r="CI41"/>
  <c r="DO72"/>
  <c r="DO129" s="1"/>
  <c r="GJ79"/>
  <c r="GD79"/>
  <c r="FV79"/>
  <c r="FQ79"/>
  <c r="GP79"/>
  <c r="GI79"/>
  <c r="GA79"/>
  <c r="FU79"/>
  <c r="GL79"/>
  <c r="GE79"/>
  <c r="FX79"/>
  <c r="FR79"/>
  <c r="GN79"/>
  <c r="EX82"/>
  <c r="EY82"/>
  <c r="ES82"/>
  <c r="EN82"/>
  <c r="EW82"/>
  <c r="ER82"/>
  <c r="EM82"/>
  <c r="EZ82"/>
  <c r="EU82"/>
  <c r="EO82"/>
  <c r="EQ82"/>
  <c r="EM21"/>
  <c r="ER21"/>
  <c r="EW21"/>
  <c r="EP22"/>
  <c r="FS22"/>
  <c r="GD22"/>
  <c r="GN22"/>
  <c r="Q23"/>
  <c r="BM23"/>
  <c r="CE23"/>
  <c r="BK24"/>
  <c r="GC24"/>
  <c r="GK24"/>
  <c r="EX25"/>
  <c r="EY25"/>
  <c r="ES25"/>
  <c r="EN25"/>
  <c r="EM25"/>
  <c r="EU25"/>
  <c r="CO26"/>
  <c r="BM26"/>
  <c r="ES28"/>
  <c r="EQ29"/>
  <c r="GI31"/>
  <c r="GC31"/>
  <c r="FV31"/>
  <c r="BK31"/>
  <c r="FS31"/>
  <c r="GD31"/>
  <c r="GM31"/>
  <c r="CQ32"/>
  <c r="BS32"/>
  <c r="GN33"/>
  <c r="GG33"/>
  <c r="GA33"/>
  <c r="FS33"/>
  <c r="BQ33"/>
  <c r="FU33"/>
  <c r="GC33"/>
  <c r="GM33"/>
  <c r="CC35"/>
  <c r="BG35"/>
  <c r="CG35"/>
  <c r="ET36"/>
  <c r="BG37"/>
  <c r="CE37"/>
  <c r="EO37"/>
  <c r="DQ44"/>
  <c r="AN42" s="1"/>
  <c r="DI44"/>
  <c r="AF42" s="1"/>
  <c r="EY38"/>
  <c r="BO40"/>
  <c r="FT79"/>
  <c r="EV82"/>
  <c r="CE27"/>
  <c r="BO27"/>
  <c r="BU27"/>
  <c r="CO27"/>
  <c r="EX29"/>
  <c r="EW29"/>
  <c r="ER29"/>
  <c r="EM29"/>
  <c r="ES29"/>
  <c r="EZ29"/>
  <c r="CO33"/>
  <c r="CM33"/>
  <c r="BW33"/>
  <c r="BG33"/>
  <c r="CA33"/>
  <c r="EX34"/>
  <c r="EV34"/>
  <c r="EQ34"/>
  <c r="EX37"/>
  <c r="EY37"/>
  <c r="ES37"/>
  <c r="EN37"/>
  <c r="EQ37"/>
  <c r="EW37"/>
  <c r="FN38"/>
  <c r="FP38"/>
  <c r="FH38"/>
  <c r="EZ38"/>
  <c r="FL38"/>
  <c r="FD38"/>
  <c r="EU38"/>
  <c r="FC38"/>
  <c r="CY72"/>
  <c r="CY129" s="1"/>
  <c r="CY43"/>
  <c r="V38" s="1"/>
  <c r="DG72"/>
  <c r="DG129" s="1"/>
  <c r="DG43"/>
  <c r="AD22" s="1"/>
  <c r="DW72"/>
  <c r="DW129" s="1"/>
  <c r="DW43"/>
  <c r="AT22" s="1"/>
  <c r="EE72"/>
  <c r="EE129" s="1"/>
  <c r="EE43"/>
  <c r="BB19" s="1"/>
  <c r="EX78"/>
  <c r="EU78"/>
  <c r="ET78"/>
  <c r="EM78"/>
  <c r="ET81"/>
  <c r="ES81"/>
  <c r="EP81"/>
  <c r="EX81"/>
  <c r="GE108"/>
  <c r="FZ108"/>
  <c r="GH108"/>
  <c r="FR108"/>
  <c r="GP108"/>
  <c r="FW27"/>
  <c r="GH27"/>
  <c r="FR28"/>
  <c r="FX28"/>
  <c r="GC28"/>
  <c r="GH28"/>
  <c r="GN28"/>
  <c r="FU29"/>
  <c r="GF29"/>
  <c r="BQ31"/>
  <c r="EO32"/>
  <c r="EZ32"/>
  <c r="FR36"/>
  <c r="FX36"/>
  <c r="GC36"/>
  <c r="GH36"/>
  <c r="GN36"/>
  <c r="FU37"/>
  <c r="GC37"/>
  <c r="GK37"/>
  <c r="EU39"/>
  <c r="FA39"/>
  <c r="FG39"/>
  <c r="FL39"/>
  <c r="FT39"/>
  <c r="GH39"/>
  <c r="GS39"/>
  <c r="HA39"/>
  <c r="CC44"/>
  <c r="CC47"/>
  <c r="FS80"/>
  <c r="GA80"/>
  <c r="GH80"/>
  <c r="FU81"/>
  <c r="FZ81"/>
  <c r="GF81"/>
  <c r="GK81"/>
  <c r="GP81"/>
  <c r="FX82"/>
  <c r="GF82"/>
  <c r="GN82"/>
  <c r="EQ83"/>
  <c r="EY83"/>
  <c r="EP84"/>
  <c r="FS84"/>
  <c r="GI84"/>
  <c r="FU85"/>
  <c r="FZ85"/>
  <c r="GF85"/>
  <c r="GN85"/>
  <c r="GM86"/>
  <c r="GO86"/>
  <c r="GG86"/>
  <c r="FY86"/>
  <c r="FQ86"/>
  <c r="GN86"/>
  <c r="GF86"/>
  <c r="FX86"/>
  <c r="GC86"/>
  <c r="GF87"/>
  <c r="GN87"/>
  <c r="FX87"/>
  <c r="GM90"/>
  <c r="GN90"/>
  <c r="GF90"/>
  <c r="FX90"/>
  <c r="GK90"/>
  <c r="GC90"/>
  <c r="FU90"/>
  <c r="GO90"/>
  <c r="GG90"/>
  <c r="FY90"/>
  <c r="FQ90"/>
  <c r="EX91"/>
  <c r="EY91"/>
  <c r="EQ91"/>
  <c r="EV91"/>
  <c r="EN91"/>
  <c r="EZ91"/>
  <c r="ER91"/>
  <c r="EM91"/>
  <c r="FZ93"/>
  <c r="EX101"/>
  <c r="EY101"/>
  <c r="ES101"/>
  <c r="EN101"/>
  <c r="EW101"/>
  <c r="ER101"/>
  <c r="EM101"/>
  <c r="EZ101"/>
  <c r="EU101"/>
  <c r="EO101"/>
  <c r="EQ101"/>
  <c r="EY114"/>
  <c r="ER114"/>
  <c r="EQ114"/>
  <c r="EV114"/>
  <c r="EW114"/>
  <c r="EM114"/>
  <c r="EY39"/>
  <c r="FD39"/>
  <c r="FI39"/>
  <c r="FO39"/>
  <c r="U38"/>
  <c r="BU47"/>
  <c r="BP24"/>
  <c r="S19"/>
  <c r="AA21"/>
  <c r="AI19"/>
  <c r="BC23"/>
  <c r="FR81"/>
  <c r="FX81"/>
  <c r="GC81"/>
  <c r="GH81"/>
  <c r="GN81"/>
  <c r="FT82"/>
  <c r="GB82"/>
  <c r="GJ82"/>
  <c r="EM83"/>
  <c r="EU83"/>
  <c r="EU84"/>
  <c r="FR85"/>
  <c r="FX85"/>
  <c r="GC85"/>
  <c r="GJ85"/>
  <c r="GO96"/>
  <c r="GH96"/>
  <c r="GG96"/>
  <c r="FT96"/>
  <c r="ET39"/>
  <c r="EZ39"/>
  <c r="FE39"/>
  <c r="FK39"/>
  <c r="FP39"/>
  <c r="CU46"/>
  <c r="CU128" s="1"/>
  <c r="CY46"/>
  <c r="CY128" s="1"/>
  <c r="DC46"/>
  <c r="DC128" s="1"/>
  <c r="DG46"/>
  <c r="DG128" s="1"/>
  <c r="DK46"/>
  <c r="DK128" s="1"/>
  <c r="DO46"/>
  <c r="DO128" s="1"/>
  <c r="DS46"/>
  <c r="DS128" s="1"/>
  <c r="DW46"/>
  <c r="DW128" s="1"/>
  <c r="EA46"/>
  <c r="EA128" s="1"/>
  <c r="EE46"/>
  <c r="EE128" s="1"/>
  <c r="T23"/>
  <c r="AJ23"/>
  <c r="EM84"/>
  <c r="GM85"/>
  <c r="GL85"/>
  <c r="GG85"/>
  <c r="FT85"/>
  <c r="FY85"/>
  <c r="GD85"/>
  <c r="GK85"/>
  <c r="ET92"/>
  <c r="EP92"/>
  <c r="EU92"/>
  <c r="EM92"/>
  <c r="GM93"/>
  <c r="GN93"/>
  <c r="GH93"/>
  <c r="GC93"/>
  <c r="FX93"/>
  <c r="FR93"/>
  <c r="GL93"/>
  <c r="GG93"/>
  <c r="GB93"/>
  <c r="FV93"/>
  <c r="FQ93"/>
  <c r="GO93"/>
  <c r="GJ93"/>
  <c r="GD93"/>
  <c r="FY93"/>
  <c r="FT93"/>
  <c r="FU93"/>
  <c r="GP93"/>
  <c r="EX98"/>
  <c r="EY98"/>
  <c r="EQ98"/>
  <c r="EV98"/>
  <c r="EN98"/>
  <c r="EZ98"/>
  <c r="ER98"/>
  <c r="EM98"/>
  <c r="GM113"/>
  <c r="GN113"/>
  <c r="GF113"/>
  <c r="FX113"/>
  <c r="GK113"/>
  <c r="GC113"/>
  <c r="FU113"/>
  <c r="GO113"/>
  <c r="GG113"/>
  <c r="FY113"/>
  <c r="FQ113"/>
  <c r="GB113"/>
  <c r="FT113"/>
  <c r="GJ113"/>
  <c r="EM87"/>
  <c r="EU87"/>
  <c r="FS88"/>
  <c r="GI88"/>
  <c r="EQ90"/>
  <c r="EV90"/>
  <c r="GN91"/>
  <c r="GA92"/>
  <c r="EY94"/>
  <c r="EO96"/>
  <c r="ES97"/>
  <c r="GA98"/>
  <c r="GJ98"/>
  <c r="EU99"/>
  <c r="GH99"/>
  <c r="EX100"/>
  <c r="FU100"/>
  <c r="FZ100"/>
  <c r="GF100"/>
  <c r="GK100"/>
  <c r="GP100"/>
  <c r="FX101"/>
  <c r="GF101"/>
  <c r="GN101"/>
  <c r="EQ102"/>
  <c r="EY102"/>
  <c r="GA102"/>
  <c r="GM102"/>
  <c r="GD104"/>
  <c r="FR105"/>
  <c r="GC105"/>
  <c r="GL105"/>
  <c r="FQ106"/>
  <c r="GB106"/>
  <c r="GN106"/>
  <c r="HC120"/>
  <c r="GY120"/>
  <c r="GF120"/>
  <c r="GT120"/>
  <c r="GA120"/>
  <c r="HB120"/>
  <c r="GI120"/>
  <c r="FS120"/>
  <c r="GQ120"/>
  <c r="EQ87"/>
  <c r="EY87"/>
  <c r="GA88"/>
  <c r="GE91"/>
  <c r="FS92"/>
  <c r="GI92"/>
  <c r="EQ94"/>
  <c r="EV94"/>
  <c r="GO94"/>
  <c r="FT98"/>
  <c r="GE98"/>
  <c r="EM99"/>
  <c r="FS99"/>
  <c r="FR100"/>
  <c r="FX100"/>
  <c r="GC100"/>
  <c r="GH100"/>
  <c r="GN100"/>
  <c r="FT101"/>
  <c r="GB101"/>
  <c r="GJ101"/>
  <c r="EM102"/>
  <c r="EU102"/>
  <c r="FS102"/>
  <c r="EM104"/>
  <c r="FV105"/>
  <c r="EY106"/>
  <c r="EW106"/>
  <c r="EO106"/>
  <c r="EV106"/>
  <c r="FX106"/>
  <c r="EX107"/>
  <c r="EV107"/>
  <c r="EN107"/>
  <c r="EM107"/>
  <c r="EY107"/>
  <c r="EQ86"/>
  <c r="EV86"/>
  <c r="ER87"/>
  <c r="EZ87"/>
  <c r="EM88"/>
  <c r="GD88"/>
  <c r="FU89"/>
  <c r="FZ89"/>
  <c r="GF89"/>
  <c r="GK89"/>
  <c r="GP89"/>
  <c r="EO90"/>
  <c r="EU90"/>
  <c r="EZ90"/>
  <c r="FV92"/>
  <c r="GL92"/>
  <c r="EM94"/>
  <c r="ER94"/>
  <c r="EW94"/>
  <c r="FT94"/>
  <c r="GB94"/>
  <c r="GJ94"/>
  <c r="EM95"/>
  <c r="EU95"/>
  <c r="GF95"/>
  <c r="ER97"/>
  <c r="EZ97"/>
  <c r="FW98"/>
  <c r="ET99"/>
  <c r="EW100"/>
  <c r="FT100"/>
  <c r="FY100"/>
  <c r="GD100"/>
  <c r="GJ100"/>
  <c r="GO100"/>
  <c r="FU101"/>
  <c r="GC101"/>
  <c r="GK101"/>
  <c r="GE102"/>
  <c r="FT102"/>
  <c r="FW102"/>
  <c r="GJ102"/>
  <c r="GM104"/>
  <c r="GL104"/>
  <c r="FV104"/>
  <c r="GA104"/>
  <c r="GN105"/>
  <c r="GO105"/>
  <c r="GG105"/>
  <c r="FY105"/>
  <c r="FQ105"/>
  <c r="FZ105"/>
  <c r="GK105"/>
  <c r="GM106"/>
  <c r="GK106"/>
  <c r="GC106"/>
  <c r="FU106"/>
  <c r="FY106"/>
  <c r="GJ106"/>
  <c r="EY110"/>
  <c r="EW110"/>
  <c r="EO110"/>
  <c r="EV110"/>
  <c r="EN110"/>
  <c r="EZ110"/>
  <c r="ER110"/>
  <c r="ES110"/>
  <c r="FX120"/>
  <c r="EQ103"/>
  <c r="FT107"/>
  <c r="GJ107"/>
  <c r="ES109"/>
  <c r="FR109"/>
  <c r="FZ109"/>
  <c r="GH109"/>
  <c r="GP109"/>
  <c r="FX110"/>
  <c r="GF110"/>
  <c r="GN110"/>
  <c r="EQ111"/>
  <c r="EY111"/>
  <c r="GP111"/>
  <c r="FU112"/>
  <c r="GC112"/>
  <c r="GK112"/>
  <c r="ES113"/>
  <c r="ER115"/>
  <c r="GF115"/>
  <c r="GE116"/>
  <c r="FI117"/>
  <c r="FT117"/>
  <c r="GA117"/>
  <c r="GG117"/>
  <c r="GR117"/>
  <c r="GY117"/>
  <c r="EU118"/>
  <c r="FA118"/>
  <c r="FG118"/>
  <c r="FL118"/>
  <c r="FW118"/>
  <c r="GU118"/>
  <c r="EV119"/>
  <c r="FC119"/>
  <c r="FH119"/>
  <c r="FM119"/>
  <c r="FT119"/>
  <c r="GB119"/>
  <c r="GM119"/>
  <c r="GU119"/>
  <c r="HC119"/>
  <c r="EV120"/>
  <c r="FC120"/>
  <c r="EU121"/>
  <c r="FD121"/>
  <c r="FL121"/>
  <c r="FT121"/>
  <c r="GE121"/>
  <c r="GT121"/>
  <c r="HC121"/>
  <c r="EW109"/>
  <c r="FV109"/>
  <c r="GD109"/>
  <c r="GL109"/>
  <c r="FT110"/>
  <c r="GB110"/>
  <c r="GJ110"/>
  <c r="EM111"/>
  <c r="EU111"/>
  <c r="FW111"/>
  <c r="FQ112"/>
  <c r="FY112"/>
  <c r="GG112"/>
  <c r="GO112"/>
  <c r="FQ114"/>
  <c r="EZ115"/>
  <c r="FW116"/>
  <c r="FA117"/>
  <c r="EY118"/>
  <c r="FD118"/>
  <c r="FI118"/>
  <c r="FO118"/>
  <c r="GG118"/>
  <c r="HG118"/>
  <c r="ET119"/>
  <c r="EZ119"/>
  <c r="FE119"/>
  <c r="FK119"/>
  <c r="FP119"/>
  <c r="EZ121"/>
  <c r="FH121"/>
  <c r="FP121"/>
  <c r="GA121"/>
  <c r="GM121"/>
  <c r="GX121"/>
  <c r="FQ109"/>
  <c r="FY109"/>
  <c r="GG109"/>
  <c r="GO109"/>
  <c r="FU110"/>
  <c r="GC110"/>
  <c r="GK110"/>
  <c r="EN111"/>
  <c r="EV111"/>
  <c r="GP112"/>
  <c r="EM115"/>
  <c r="FF117"/>
  <c r="EZ118"/>
  <c r="FE118"/>
  <c r="FK118"/>
  <c r="FP118"/>
  <c r="EU119"/>
  <c r="FA119"/>
  <c r="FG119"/>
  <c r="FL119"/>
  <c r="ET121"/>
  <c r="FC121"/>
  <c r="FK121"/>
  <c r="FS121"/>
  <c r="GB121"/>
  <c r="GP121"/>
  <c r="EW34" i="7"/>
  <c r="EU34"/>
  <c r="EU30"/>
  <c r="EM30"/>
  <c r="EX22"/>
  <c r="EV22"/>
  <c r="EN22"/>
  <c r="EP22"/>
  <c r="Q21" i="15"/>
  <c r="GO26"/>
  <c r="GD26"/>
  <c r="GP26"/>
  <c r="FZ26"/>
  <c r="FR26"/>
  <c r="GN32"/>
  <c r="EP34"/>
  <c r="EX34"/>
  <c r="EX36"/>
  <c r="EZ36"/>
  <c r="EU36"/>
  <c r="EO36"/>
  <c r="EY36"/>
  <c r="ES36"/>
  <c r="EN36"/>
  <c r="ER36"/>
  <c r="BZ40"/>
  <c r="DP42"/>
  <c r="BJ39"/>
  <c r="AR38"/>
  <c r="GM97"/>
  <c r="GN97"/>
  <c r="GF97"/>
  <c r="FX97"/>
  <c r="GK97"/>
  <c r="GC97"/>
  <c r="FU97"/>
  <c r="FQ97"/>
  <c r="GG97"/>
  <c r="FW101"/>
  <c r="GM107"/>
  <c r="GI107"/>
  <c r="FS107"/>
  <c r="GD107"/>
  <c r="EX110"/>
  <c r="EZ110"/>
  <c r="ER110"/>
  <c r="EY110"/>
  <c r="EQ110"/>
  <c r="GM112"/>
  <c r="GE112"/>
  <c r="FX112"/>
  <c r="FQ112"/>
  <c r="GJ112"/>
  <c r="GC112"/>
  <c r="FW112"/>
  <c r="GI112"/>
  <c r="FQ118"/>
  <c r="W19" i="16"/>
  <c r="CO20"/>
  <c r="CK20"/>
  <c r="CG20"/>
  <c r="CC20"/>
  <c r="BY20"/>
  <c r="BU20"/>
  <c r="BQ20"/>
  <c r="BM20"/>
  <c r="BI20"/>
  <c r="BE20"/>
  <c r="CR20"/>
  <c r="CJ20"/>
  <c r="CB20"/>
  <c r="BP20"/>
  <c r="BL20"/>
  <c r="GI21"/>
  <c r="ER24"/>
  <c r="GR38"/>
  <c r="CT72"/>
  <c r="CT129"/>
  <c r="Q22"/>
  <c r="DB72"/>
  <c r="DB129" s="1"/>
  <c r="DB46"/>
  <c r="DB128" s="1"/>
  <c r="BN30"/>
  <c r="BN28"/>
  <c r="BN41"/>
  <c r="BN39"/>
  <c r="DJ72"/>
  <c r="DJ129" s="1"/>
  <c r="DR72"/>
  <c r="DR129" s="1"/>
  <c r="DR46"/>
  <c r="DR128" s="1"/>
  <c r="CD41"/>
  <c r="CD39"/>
  <c r="CD30"/>
  <c r="CD28"/>
  <c r="DZ72"/>
  <c r="DZ129" s="1"/>
  <c r="DZ46"/>
  <c r="DZ128" s="1"/>
  <c r="CL41"/>
  <c r="CL39"/>
  <c r="BL117"/>
  <c r="BL45"/>
  <c r="BL43"/>
  <c r="BL44"/>
  <c r="BL30"/>
  <c r="BL23"/>
  <c r="BL42"/>
  <c r="CZ46"/>
  <c r="CZ128"/>
  <c r="BL46"/>
  <c r="BL27"/>
  <c r="BL31"/>
  <c r="BL24"/>
  <c r="CB117"/>
  <c r="CB45"/>
  <c r="CB43"/>
  <c r="CB44"/>
  <c r="CB30"/>
  <c r="CB23"/>
  <c r="CB42"/>
  <c r="CB24"/>
  <c r="DP46"/>
  <c r="DP128" s="1"/>
  <c r="CB46"/>
  <c r="CB27"/>
  <c r="CB31"/>
  <c r="CJ117"/>
  <c r="CJ45"/>
  <c r="CJ43"/>
  <c r="CJ44"/>
  <c r="CJ31"/>
  <c r="DX46"/>
  <c r="DX128" s="1"/>
  <c r="CJ46"/>
  <c r="CJ35"/>
  <c r="CJ42"/>
  <c r="CJ30"/>
  <c r="CR117"/>
  <c r="CR45"/>
  <c r="CR43"/>
  <c r="CR44"/>
  <c r="CR30"/>
  <c r="CR23"/>
  <c r="CR24"/>
  <c r="EF46"/>
  <c r="EF128" s="1"/>
  <c r="CR46"/>
  <c r="CR27"/>
  <c r="CR42"/>
  <c r="CR31"/>
  <c r="W121"/>
  <c r="W119"/>
  <c r="W120"/>
  <c r="W118"/>
  <c r="W117"/>
  <c r="W38"/>
  <c r="W22"/>
  <c r="W24"/>
  <c r="CZ72"/>
  <c r="CZ129" s="1"/>
  <c r="DH72"/>
  <c r="DH129" s="1"/>
  <c r="DP72"/>
  <c r="DP129" s="1"/>
  <c r="DX72"/>
  <c r="DX129" s="1"/>
  <c r="GP103"/>
  <c r="GL103"/>
  <c r="GH103"/>
  <c r="GD103"/>
  <c r="FZ103"/>
  <c r="FV103"/>
  <c r="FR103"/>
  <c r="GO103"/>
  <c r="GK103"/>
  <c r="GG103"/>
  <c r="GC103"/>
  <c r="FY103"/>
  <c r="FU103"/>
  <c r="FQ103"/>
  <c r="GJ103"/>
  <c r="GB103"/>
  <c r="FT103"/>
  <c r="GI103"/>
  <c r="GA103"/>
  <c r="FS103"/>
  <c r="GF103"/>
  <c r="GE103"/>
  <c r="GM103"/>
  <c r="FX103"/>
  <c r="GN103"/>
  <c r="FW103"/>
  <c r="EN90" i="7"/>
  <c r="EW109"/>
  <c r="EN109"/>
  <c r="ES109"/>
  <c r="EQ93"/>
  <c r="EZ93"/>
  <c r="EO93"/>
  <c r="EN93"/>
  <c r="ES93"/>
  <c r="EY93"/>
  <c r="ET93"/>
  <c r="EU93"/>
  <c r="EV21" i="15"/>
  <c r="AO22"/>
  <c r="AG22"/>
  <c r="EW23"/>
  <c r="ET23"/>
  <c r="EW24"/>
  <c r="FZ27"/>
  <c r="FY32"/>
  <c r="AB38"/>
  <c r="BT38"/>
  <c r="DL44"/>
  <c r="ET82"/>
  <c r="EY82"/>
  <c r="EX83"/>
  <c r="ET83"/>
  <c r="GB84"/>
  <c r="GM96"/>
  <c r="GP96"/>
  <c r="GK96"/>
  <c r="GF96"/>
  <c r="FZ96"/>
  <c r="FU96"/>
  <c r="GO96"/>
  <c r="GJ96"/>
  <c r="GD96"/>
  <c r="FY96"/>
  <c r="FT96"/>
  <c r="GB96"/>
  <c r="FT97"/>
  <c r="GE101"/>
  <c r="EM105"/>
  <c r="FV107"/>
  <c r="GM109"/>
  <c r="GO109"/>
  <c r="GG109"/>
  <c r="FY109"/>
  <c r="FQ109"/>
  <c r="GN109"/>
  <c r="GF109"/>
  <c r="FX109"/>
  <c r="GC109"/>
  <c r="EN110"/>
  <c r="EU111"/>
  <c r="EP111"/>
  <c r="GN112"/>
  <c r="GS121"/>
  <c r="P19" i="16"/>
  <c r="AF19"/>
  <c r="BL19"/>
  <c r="CB19"/>
  <c r="CR19"/>
  <c r="EP19"/>
  <c r="AC20"/>
  <c r="Y20"/>
  <c r="U20"/>
  <c r="Q20"/>
  <c r="BS20"/>
  <c r="CI20"/>
  <c r="BC21"/>
  <c r="BL22"/>
  <c r="CR22"/>
  <c r="CD25"/>
  <c r="CL26"/>
  <c r="BN34"/>
  <c r="CJ34"/>
  <c r="R22"/>
  <c r="AH22"/>
  <c r="AX22"/>
  <c r="DD46"/>
  <c r="DD128" s="1"/>
  <c r="GS119" i="7"/>
  <c r="ES89"/>
  <c r="ES115"/>
  <c r="EN89"/>
  <c r="EO109"/>
  <c r="EV93"/>
  <c r="EW115"/>
  <c r="EW90"/>
  <c r="EW26"/>
  <c r="EU85"/>
  <c r="FB118"/>
  <c r="EQ104"/>
  <c r="ET104"/>
  <c r="EV104"/>
  <c r="EQ96"/>
  <c r="EV96"/>
  <c r="ES96"/>
  <c r="EZ96"/>
  <c r="HD119"/>
  <c r="GB115"/>
  <c r="GB79"/>
  <c r="GL95"/>
  <c r="GH91"/>
  <c r="GJ116"/>
  <c r="FQ116"/>
  <c r="FU100"/>
  <c r="GJ100"/>
  <c r="GM100"/>
  <c r="GC100"/>
  <c r="FY84"/>
  <c r="GJ84"/>
  <c r="FT36"/>
  <c r="GL36"/>
  <c r="GJ36"/>
  <c r="BG20" i="15"/>
  <c r="BW20"/>
  <c r="Y22"/>
  <c r="CK22"/>
  <c r="GM23"/>
  <c r="GP23"/>
  <c r="GK23"/>
  <c r="GF23"/>
  <c r="FZ23"/>
  <c r="FU23"/>
  <c r="GO23"/>
  <c r="GJ23"/>
  <c r="GD23"/>
  <c r="FY23"/>
  <c r="FT23"/>
  <c r="ES23"/>
  <c r="FX23"/>
  <c r="GH23"/>
  <c r="GM24"/>
  <c r="GN24"/>
  <c r="GF24"/>
  <c r="FX24"/>
  <c r="GK24"/>
  <c r="GC24"/>
  <c r="FU24"/>
  <c r="FQ24"/>
  <c r="GG24"/>
  <c r="GH26"/>
  <c r="CE27"/>
  <c r="BT27"/>
  <c r="BG27"/>
  <c r="FT27"/>
  <c r="GD27"/>
  <c r="CL28"/>
  <c r="CD28"/>
  <c r="CF30"/>
  <c r="CJ30"/>
  <c r="EO32"/>
  <c r="CF34"/>
  <c r="BS35"/>
  <c r="CL36"/>
  <c r="EM36"/>
  <c r="EW36"/>
  <c r="EX37"/>
  <c r="EU37"/>
  <c r="EM37"/>
  <c r="EZ37"/>
  <c r="ER37"/>
  <c r="CC37"/>
  <c r="EV37"/>
  <c r="AG38"/>
  <c r="DT44"/>
  <c r="AQ45" s="1"/>
  <c r="EF72"/>
  <c r="EF129" s="1"/>
  <c r="EY80"/>
  <c r="EW80"/>
  <c r="EO80"/>
  <c r="EV80"/>
  <c r="EN80"/>
  <c r="GP82"/>
  <c r="GE82"/>
  <c r="FX82"/>
  <c r="FR82"/>
  <c r="GN82"/>
  <c r="GD82"/>
  <c r="FW82"/>
  <c r="ER82"/>
  <c r="GB82"/>
  <c r="GI83"/>
  <c r="GP83"/>
  <c r="FZ83"/>
  <c r="GM83"/>
  <c r="FW83"/>
  <c r="EQ83"/>
  <c r="GH83"/>
  <c r="FU84"/>
  <c r="GF84"/>
  <c r="EQ87"/>
  <c r="FX92"/>
  <c r="EX94"/>
  <c r="EZ94"/>
  <c r="ER94"/>
  <c r="EY94"/>
  <c r="EQ94"/>
  <c r="EM94"/>
  <c r="FR96"/>
  <c r="GC96"/>
  <c r="GN96"/>
  <c r="FY97"/>
  <c r="GO97"/>
  <c r="GN103"/>
  <c r="GO103"/>
  <c r="GG103"/>
  <c r="FY103"/>
  <c r="FQ103"/>
  <c r="GL103"/>
  <c r="GD103"/>
  <c r="FV103"/>
  <c r="GC103"/>
  <c r="ER104"/>
  <c r="EP104"/>
  <c r="GE105"/>
  <c r="FS105"/>
  <c r="GK105"/>
  <c r="EN105"/>
  <c r="FX106"/>
  <c r="GN106"/>
  <c r="GF106"/>
  <c r="GA107"/>
  <c r="FT109"/>
  <c r="GJ109"/>
  <c r="EU110"/>
  <c r="EX111"/>
  <c r="GB112"/>
  <c r="GO112"/>
  <c r="GA115"/>
  <c r="HE120"/>
  <c r="GV120"/>
  <c r="GH120"/>
  <c r="FV120"/>
  <c r="HD120"/>
  <c r="GS120"/>
  <c r="GD120"/>
  <c r="FU120"/>
  <c r="GC120"/>
  <c r="HA120"/>
  <c r="GC121"/>
  <c r="AA19" i="16"/>
  <c r="R20"/>
  <c r="Z20"/>
  <c r="AH20"/>
  <c r="AP20"/>
  <c r="AX20"/>
  <c r="BN20"/>
  <c r="CD20"/>
  <c r="CL20"/>
  <c r="Q21"/>
  <c r="FS21"/>
  <c r="GC21"/>
  <c r="CQ22"/>
  <c r="CM22"/>
  <c r="CI22"/>
  <c r="CE22"/>
  <c r="CA22"/>
  <c r="BW22"/>
  <c r="BS22"/>
  <c r="BO22"/>
  <c r="BK22"/>
  <c r="BG22"/>
  <c r="CO22"/>
  <c r="CJ22"/>
  <c r="CD22"/>
  <c r="BY22"/>
  <c r="BN22"/>
  <c r="BI22"/>
  <c r="CC22"/>
  <c r="BM22"/>
  <c r="Y22"/>
  <c r="BE22"/>
  <c r="BP22"/>
  <c r="CK22"/>
  <c r="GN23"/>
  <c r="GJ23"/>
  <c r="GF23"/>
  <c r="GB23"/>
  <c r="FX23"/>
  <c r="FT23"/>
  <c r="GO23"/>
  <c r="GI23"/>
  <c r="GD23"/>
  <c r="FY23"/>
  <c r="FS23"/>
  <c r="GM23"/>
  <c r="GH23"/>
  <c r="GC23"/>
  <c r="FW23"/>
  <c r="FR23"/>
  <c r="W23"/>
  <c r="FQ23"/>
  <c r="GA23"/>
  <c r="GL23"/>
  <c r="BN25"/>
  <c r="BL26"/>
  <c r="CB26"/>
  <c r="CR26"/>
  <c r="EY28"/>
  <c r="EU28"/>
  <c r="EQ28"/>
  <c r="EM28"/>
  <c r="EW28"/>
  <c r="ER28"/>
  <c r="EZ28"/>
  <c r="EV28"/>
  <c r="EP28"/>
  <c r="ET28"/>
  <c r="EO28"/>
  <c r="BL28"/>
  <c r="BO29"/>
  <c r="EW30"/>
  <c r="ES30"/>
  <c r="EO30"/>
  <c r="EX30"/>
  <c r="ER30"/>
  <c r="EM30"/>
  <c r="EU30"/>
  <c r="EV30"/>
  <c r="EQ30"/>
  <c r="EZ30"/>
  <c r="EP30"/>
  <c r="ET30"/>
  <c r="GO34"/>
  <c r="GK34"/>
  <c r="GG34"/>
  <c r="GC34"/>
  <c r="FY34"/>
  <c r="FU34"/>
  <c r="FQ34"/>
  <c r="GP34"/>
  <c r="GJ34"/>
  <c r="GE34"/>
  <c r="FZ34"/>
  <c r="FT34"/>
  <c r="GB34"/>
  <c r="GN34"/>
  <c r="GI34"/>
  <c r="GD34"/>
  <c r="FX34"/>
  <c r="FS34"/>
  <c r="GM34"/>
  <c r="GH34"/>
  <c r="FW34"/>
  <c r="FR34"/>
  <c r="FV34"/>
  <c r="EZ35"/>
  <c r="EV35"/>
  <c r="ER35"/>
  <c r="EN35"/>
  <c r="EW35"/>
  <c r="EQ35"/>
  <c r="ET35"/>
  <c r="EU35"/>
  <c r="EP35"/>
  <c r="EY35"/>
  <c r="EO35"/>
  <c r="BL35"/>
  <c r="CB35"/>
  <c r="CR35"/>
  <c r="EX35"/>
  <c r="CL36"/>
  <c r="CD36"/>
  <c r="CO36"/>
  <c r="CK36"/>
  <c r="CG36"/>
  <c r="CC36"/>
  <c r="BY36"/>
  <c r="BU36"/>
  <c r="BQ36"/>
  <c r="BM36"/>
  <c r="BI36"/>
  <c r="BE36"/>
  <c r="CR36"/>
  <c r="CJ36"/>
  <c r="CB36"/>
  <c r="BN36"/>
  <c r="BK36"/>
  <c r="CQ36"/>
  <c r="CI36"/>
  <c r="CA36"/>
  <c r="BS36"/>
  <c r="BL36"/>
  <c r="BG36"/>
  <c r="BP36"/>
  <c r="CE36"/>
  <c r="CL37"/>
  <c r="EE44"/>
  <c r="EA44"/>
  <c r="AX42" s="1"/>
  <c r="DW44"/>
  <c r="AT43" s="1"/>
  <c r="DS44"/>
  <c r="AP46" s="1"/>
  <c r="DO44"/>
  <c r="AL43" s="1"/>
  <c r="DK44"/>
  <c r="AH43" s="1"/>
  <c r="DG44"/>
  <c r="DC44"/>
  <c r="Z44" s="1"/>
  <c r="CY44"/>
  <c r="V43" s="1"/>
  <c r="CU44"/>
  <c r="R46" s="1"/>
  <c r="AC39"/>
  <c r="Y39"/>
  <c r="U39"/>
  <c r="Q39"/>
  <c r="EF44"/>
  <c r="BC45"/>
  <c r="DX44"/>
  <c r="DP44"/>
  <c r="DH44"/>
  <c r="CZ44"/>
  <c r="W45" s="1"/>
  <c r="AT39"/>
  <c r="AL39"/>
  <c r="V39"/>
  <c r="DT44"/>
  <c r="DL44"/>
  <c r="AI43"/>
  <c r="CV44"/>
  <c r="S42"/>
  <c r="AP39"/>
  <c r="R39"/>
  <c r="EC44"/>
  <c r="AZ40"/>
  <c r="DU44"/>
  <c r="AR41" s="1"/>
  <c r="DM44"/>
  <c r="AJ43" s="1"/>
  <c r="DE44"/>
  <c r="AB40" s="1"/>
  <c r="CW44"/>
  <c r="T41" s="1"/>
  <c r="EB44"/>
  <c r="DD44"/>
  <c r="AA40" s="1"/>
  <c r="AX39"/>
  <c r="AH39"/>
  <c r="Z39"/>
  <c r="BK118"/>
  <c r="BK117"/>
  <c r="BK120"/>
  <c r="BK47"/>
  <c r="BK44"/>
  <c r="BK42"/>
  <c r="BK37"/>
  <c r="BK35"/>
  <c r="BK28"/>
  <c r="BK21"/>
  <c r="BK46"/>
  <c r="BK27"/>
  <c r="BK43"/>
  <c r="BK23"/>
  <c r="BS120"/>
  <c r="BS117"/>
  <c r="BS118"/>
  <c r="BS47"/>
  <c r="BS44"/>
  <c r="BS42"/>
  <c r="BS37"/>
  <c r="BS27"/>
  <c r="BS43"/>
  <c r="BS31"/>
  <c r="BS46"/>
  <c r="BS35"/>
  <c r="BS28"/>
  <c r="CA118"/>
  <c r="CA117"/>
  <c r="CA120"/>
  <c r="CA47"/>
  <c r="CA44"/>
  <c r="CA42"/>
  <c r="CA37"/>
  <c r="CA35"/>
  <c r="CA28"/>
  <c r="CA21"/>
  <c r="CA46"/>
  <c r="CA43"/>
  <c r="CA23"/>
  <c r="CA27"/>
  <c r="CI120"/>
  <c r="CI118"/>
  <c r="CI117"/>
  <c r="CI47"/>
  <c r="CI44"/>
  <c r="CI42"/>
  <c r="CI37"/>
  <c r="CI27"/>
  <c r="CI28"/>
  <c r="CI43"/>
  <c r="CI31"/>
  <c r="CI46"/>
  <c r="CI35"/>
  <c r="CQ118"/>
  <c r="CQ117"/>
  <c r="CQ120"/>
  <c r="CQ47"/>
  <c r="CQ44"/>
  <c r="CQ42"/>
  <c r="CQ37"/>
  <c r="CQ35"/>
  <c r="CQ28"/>
  <c r="CQ21"/>
  <c r="CQ46"/>
  <c r="CQ43"/>
  <c r="CQ23"/>
  <c r="CQ27"/>
  <c r="CS44"/>
  <c r="P42" s="1"/>
  <c r="DY44"/>
  <c r="AV42" s="1"/>
  <c r="BS45"/>
  <c r="CJ47"/>
  <c r="GP83"/>
  <c r="GL83"/>
  <c r="GH83"/>
  <c r="GD83"/>
  <c r="FZ83"/>
  <c r="FV83"/>
  <c r="FR83"/>
  <c r="GO83"/>
  <c r="GK83"/>
  <c r="GG83"/>
  <c r="GC83"/>
  <c r="FY83"/>
  <c r="FU83"/>
  <c r="FQ83"/>
  <c r="GJ83"/>
  <c r="GB83"/>
  <c r="FT83"/>
  <c r="GI83"/>
  <c r="GA83"/>
  <c r="FS83"/>
  <c r="GF83"/>
  <c r="FX83"/>
  <c r="GE83"/>
  <c r="GN83"/>
  <c r="FW83"/>
  <c r="EN94" i="7"/>
  <c r="EQ94"/>
  <c r="EN82"/>
  <c r="ER82"/>
  <c r="ER26"/>
  <c r="EX26"/>
  <c r="EV26"/>
  <c r="EO26"/>
  <c r="AT21" i="15"/>
  <c r="AD21"/>
  <c r="AO21"/>
  <c r="Y21"/>
  <c r="AW21"/>
  <c r="GM32"/>
  <c r="GK32"/>
  <c r="GC32"/>
  <c r="FU32"/>
  <c r="GJ32"/>
  <c r="GB32"/>
  <c r="FT32"/>
  <c r="FX32"/>
  <c r="EF42"/>
  <c r="CF38"/>
  <c r="DH42"/>
  <c r="CL41"/>
  <c r="BN41"/>
  <c r="GM84"/>
  <c r="GO84"/>
  <c r="GJ84"/>
  <c r="GD84"/>
  <c r="FY84"/>
  <c r="FT84"/>
  <c r="GN84"/>
  <c r="GH84"/>
  <c r="GC84"/>
  <c r="FX84"/>
  <c r="FR84"/>
  <c r="FZ84"/>
  <c r="GK84"/>
  <c r="EW96"/>
  <c r="ET96"/>
  <c r="GM101"/>
  <c r="GB101"/>
  <c r="FS101"/>
  <c r="GJ101"/>
  <c r="GA101"/>
  <c r="ES108"/>
  <c r="EP108"/>
  <c r="FT112"/>
  <c r="GG118"/>
  <c r="FZ118"/>
  <c r="HG121"/>
  <c r="HH121"/>
  <c r="GZ121"/>
  <c r="GR121"/>
  <c r="GG121"/>
  <c r="FY121"/>
  <c r="FQ121"/>
  <c r="HE121"/>
  <c r="GW121"/>
  <c r="GO121"/>
  <c r="GD121"/>
  <c r="FV121"/>
  <c r="FU121"/>
  <c r="GN121"/>
  <c r="HD121"/>
  <c r="AX19" i="16"/>
  <c r="AT19"/>
  <c r="AP19"/>
  <c r="AL19"/>
  <c r="AH19"/>
  <c r="AD19"/>
  <c r="Z19"/>
  <c r="V19"/>
  <c r="R19"/>
  <c r="AC19"/>
  <c r="Y19"/>
  <c r="U19"/>
  <c r="Q19"/>
  <c r="BC19"/>
  <c r="GP21"/>
  <c r="GL21"/>
  <c r="GH21"/>
  <c r="GD21"/>
  <c r="FZ21"/>
  <c r="FV21"/>
  <c r="FR21"/>
  <c r="GM21"/>
  <c r="GG21"/>
  <c r="GB21"/>
  <c r="FW21"/>
  <c r="FQ21"/>
  <c r="GK21"/>
  <c r="GF21"/>
  <c r="GA21"/>
  <c r="FU21"/>
  <c r="FX21"/>
  <c r="EY24"/>
  <c r="EU24"/>
  <c r="EQ24"/>
  <c r="EM24"/>
  <c r="EV24"/>
  <c r="EP24"/>
  <c r="ES24"/>
  <c r="EZ24"/>
  <c r="ET24"/>
  <c r="EO24"/>
  <c r="EX24"/>
  <c r="EN24"/>
  <c r="CR29"/>
  <c r="CJ29"/>
  <c r="CB29"/>
  <c r="BP29"/>
  <c r="BL29"/>
  <c r="CO29"/>
  <c r="CI29"/>
  <c r="CD29"/>
  <c r="BY29"/>
  <c r="BS29"/>
  <c r="BN29"/>
  <c r="BI29"/>
  <c r="CQ29"/>
  <c r="CL29"/>
  <c r="CG29"/>
  <c r="CA29"/>
  <c r="BQ29"/>
  <c r="CM29"/>
  <c r="CC29"/>
  <c r="BW29"/>
  <c r="BM29"/>
  <c r="BG29"/>
  <c r="BK29"/>
  <c r="BE29"/>
  <c r="HF38"/>
  <c r="HB38"/>
  <c r="GX38"/>
  <c r="GT38"/>
  <c r="GP38"/>
  <c r="GI38"/>
  <c r="GB38"/>
  <c r="FU38"/>
  <c r="HE38"/>
  <c r="HA38"/>
  <c r="GW38"/>
  <c r="GS38"/>
  <c r="GO38"/>
  <c r="GH38"/>
  <c r="GA38"/>
  <c r="FT38"/>
  <c r="HG38"/>
  <c r="GY38"/>
  <c r="GQ38"/>
  <c r="GF38"/>
  <c r="HC38"/>
  <c r="GM38"/>
  <c r="HD38"/>
  <c r="GV38"/>
  <c r="GN38"/>
  <c r="FZ38"/>
  <c r="GU38"/>
  <c r="FV38"/>
  <c r="CX72"/>
  <c r="CX129" s="1"/>
  <c r="DF72"/>
  <c r="DF129" s="1"/>
  <c r="DN72"/>
  <c r="DN129" s="1"/>
  <c r="DV72"/>
  <c r="DV129" s="1"/>
  <c r="ED72"/>
  <c r="ED129" s="1"/>
  <c r="BP117"/>
  <c r="BP45"/>
  <c r="BP43"/>
  <c r="BP42"/>
  <c r="BP35"/>
  <c r="BP28"/>
  <c r="BP27"/>
  <c r="BP47"/>
  <c r="BP23"/>
  <c r="BP44"/>
  <c r="S44"/>
  <c r="AA44"/>
  <c r="S121"/>
  <c r="S120"/>
  <c r="S118"/>
  <c r="S119"/>
  <c r="S117"/>
  <c r="S38"/>
  <c r="S22"/>
  <c r="CV72"/>
  <c r="CV129" s="1"/>
  <c r="S24"/>
  <c r="S39"/>
  <c r="S21"/>
  <c r="AA121"/>
  <c r="AA120"/>
  <c r="AA119"/>
  <c r="AA118"/>
  <c r="AA117"/>
  <c r="AA38"/>
  <c r="AA22"/>
  <c r="DD72"/>
  <c r="DD129" s="1"/>
  <c r="AA23"/>
  <c r="AA39"/>
  <c r="AA24"/>
  <c r="AI121"/>
  <c r="AI120"/>
  <c r="AI118"/>
  <c r="AI117"/>
  <c r="AI119"/>
  <c r="AI38"/>
  <c r="AI22"/>
  <c r="DL72"/>
  <c r="DL129" s="1"/>
  <c r="AI24"/>
  <c r="AI39"/>
  <c r="AI21"/>
  <c r="DT72"/>
  <c r="DT129" s="1"/>
  <c r="EB72"/>
  <c r="EB129" s="1"/>
  <c r="BC121"/>
  <c r="BC119"/>
  <c r="BC120"/>
  <c r="BC118"/>
  <c r="BC117"/>
  <c r="BC38"/>
  <c r="BC22"/>
  <c r="BC24"/>
  <c r="EF72"/>
  <c r="EF129"/>
  <c r="GO78"/>
  <c r="GK78"/>
  <c r="GG78"/>
  <c r="GC78"/>
  <c r="FY78"/>
  <c r="FU78"/>
  <c r="FQ78"/>
  <c r="GN78"/>
  <c r="GJ78"/>
  <c r="GF78"/>
  <c r="GB78"/>
  <c r="FX78"/>
  <c r="FT78"/>
  <c r="GM78"/>
  <c r="GE78"/>
  <c r="FW78"/>
  <c r="GI78"/>
  <c r="FS78"/>
  <c r="GL78"/>
  <c r="GD78"/>
  <c r="FV78"/>
  <c r="GA78"/>
  <c r="FR78"/>
  <c r="EQ113" i="7"/>
  <c r="EU113"/>
  <c r="ES113"/>
  <c r="ET113"/>
  <c r="EZ113"/>
  <c r="EQ89"/>
  <c r="ET89"/>
  <c r="EU89"/>
  <c r="EW89"/>
  <c r="EM89"/>
  <c r="EW85"/>
  <c r="EM85"/>
  <c r="EV85"/>
  <c r="EN85"/>
  <c r="EP85"/>
  <c r="ER81"/>
  <c r="EV81"/>
  <c r="EM81"/>
  <c r="EZ81"/>
  <c r="EO81"/>
  <c r="EP81"/>
  <c r="FE118"/>
  <c r="FK118"/>
  <c r="EY118"/>
  <c r="FJ118"/>
  <c r="EV118"/>
  <c r="FC118"/>
  <c r="FO118"/>
  <c r="FF118"/>
  <c r="FL118"/>
  <c r="EZ118"/>
  <c r="FD118"/>
  <c r="FM118"/>
  <c r="EX21" i="15"/>
  <c r="EU21"/>
  <c r="EM21"/>
  <c r="EZ21"/>
  <c r="ER21"/>
  <c r="BB21"/>
  <c r="BM22"/>
  <c r="EO23"/>
  <c r="EX24"/>
  <c r="EZ24"/>
  <c r="EU24"/>
  <c r="EO24"/>
  <c r="EY24"/>
  <c r="ES24"/>
  <c r="EN24"/>
  <c r="EM24"/>
  <c r="EX25"/>
  <c r="EU25"/>
  <c r="EM25"/>
  <c r="EZ25"/>
  <c r="ER25"/>
  <c r="EV25"/>
  <c r="FV26"/>
  <c r="GM27"/>
  <c r="GN27"/>
  <c r="GH27"/>
  <c r="GC27"/>
  <c r="FX27"/>
  <c r="FR27"/>
  <c r="GL27"/>
  <c r="GG27"/>
  <c r="GB27"/>
  <c r="FV27"/>
  <c r="FQ27"/>
  <c r="GK27"/>
  <c r="CR29"/>
  <c r="BU29"/>
  <c r="BE29"/>
  <c r="CF31"/>
  <c r="BP31"/>
  <c r="CR31"/>
  <c r="CB31"/>
  <c r="BL31"/>
  <c r="CJ31"/>
  <c r="GO32"/>
  <c r="BI33"/>
  <c r="GO34"/>
  <c r="GH34"/>
  <c r="FR34"/>
  <c r="GD34"/>
  <c r="FV34"/>
  <c r="EV36"/>
  <c r="V39"/>
  <c r="GM78"/>
  <c r="GD78"/>
  <c r="GA78"/>
  <c r="GL78"/>
  <c r="EP83"/>
  <c r="FQ84"/>
  <c r="GL84"/>
  <c r="GM90"/>
  <c r="GI90"/>
  <c r="FS90"/>
  <c r="GB90"/>
  <c r="GA90"/>
  <c r="GL96"/>
  <c r="GJ97"/>
  <c r="EX105"/>
  <c r="EV105"/>
  <c r="EQ105"/>
  <c r="EZ105"/>
  <c r="EU105"/>
  <c r="EO105"/>
  <c r="EW105"/>
  <c r="EM111"/>
  <c r="FY112"/>
  <c r="GS118"/>
  <c r="FZ121"/>
  <c r="EZ19" i="16"/>
  <c r="EV19"/>
  <c r="ER19"/>
  <c r="EN19"/>
  <c r="EY19"/>
  <c r="EU19"/>
  <c r="EQ19"/>
  <c r="EM19"/>
  <c r="X19"/>
  <c r="AN19"/>
  <c r="CJ19"/>
  <c r="EX19"/>
  <c r="W20"/>
  <c r="BC20"/>
  <c r="BK20"/>
  <c r="CA20"/>
  <c r="CQ20"/>
  <c r="W21"/>
  <c r="BN21"/>
  <c r="FY21"/>
  <c r="GJ21"/>
  <c r="U22"/>
  <c r="S23"/>
  <c r="AC23"/>
  <c r="CB28"/>
  <c r="CE29"/>
  <c r="GZ38"/>
  <c r="FZ78"/>
  <c r="FP118" i="7"/>
  <c r="EM22"/>
  <c r="ES81"/>
  <c r="EP89"/>
  <c r="EN81"/>
  <c r="EO89"/>
  <c r="EO30"/>
  <c r="EV89"/>
  <c r="EW113"/>
  <c r="EW82"/>
  <c r="EZ89"/>
  <c r="EZ22"/>
  <c r="EU81"/>
  <c r="FA118"/>
  <c r="FI118"/>
  <c r="EY30"/>
  <c r="EX85"/>
  <c r="ER33"/>
  <c r="EV115"/>
  <c r="EM115"/>
  <c r="EX115"/>
  <c r="EU115"/>
  <c r="EP115"/>
  <c r="GB119"/>
  <c r="FT119"/>
  <c r="GU119"/>
  <c r="GQ119"/>
  <c r="GT119"/>
  <c r="HB119"/>
  <c r="GP119"/>
  <c r="HE119"/>
  <c r="FQ119"/>
  <c r="GM115"/>
  <c r="GE115"/>
  <c r="GF115"/>
  <c r="FU115"/>
  <c r="GH115"/>
  <c r="GN115"/>
  <c r="FQ115"/>
  <c r="GJ115"/>
  <c r="GG115"/>
  <c r="FY115"/>
  <c r="FZ115"/>
  <c r="FW115"/>
  <c r="GK111"/>
  <c r="FW111"/>
  <c r="GC111"/>
  <c r="FU107"/>
  <c r="FZ107"/>
  <c r="FS107"/>
  <c r="GI107"/>
  <c r="GA35"/>
  <c r="GE35"/>
  <c r="AB19" i="15"/>
  <c r="T19"/>
  <c r="AI20"/>
  <c r="AA20"/>
  <c r="S20"/>
  <c r="EN21"/>
  <c r="AW22"/>
  <c r="ER24"/>
  <c r="EN25"/>
  <c r="EX26"/>
  <c r="ET26"/>
  <c r="EP26"/>
  <c r="GL26"/>
  <c r="FU27"/>
  <c r="GF27"/>
  <c r="GP27"/>
  <c r="BT31"/>
  <c r="EX32"/>
  <c r="EY32"/>
  <c r="ES32"/>
  <c r="EN32"/>
  <c r="EW32"/>
  <c r="ER32"/>
  <c r="EM32"/>
  <c r="EQ32"/>
  <c r="FQ32"/>
  <c r="GG32"/>
  <c r="GL34"/>
  <c r="CR35"/>
  <c r="CI35"/>
  <c r="BX35"/>
  <c r="BL35"/>
  <c r="CQ35"/>
  <c r="CF35"/>
  <c r="BT35"/>
  <c r="BK35"/>
  <c r="CA35"/>
  <c r="EQ36"/>
  <c r="GR38"/>
  <c r="GM38"/>
  <c r="AW38"/>
  <c r="CJ38"/>
  <c r="GB38"/>
  <c r="BJ40"/>
  <c r="CF44"/>
  <c r="BM47"/>
  <c r="BH42"/>
  <c r="CV46"/>
  <c r="CV128" s="1"/>
  <c r="BH47"/>
  <c r="BL44"/>
  <c r="BL47"/>
  <c r="BL46"/>
  <c r="BP42"/>
  <c r="BP46"/>
  <c r="BT44"/>
  <c r="BT47"/>
  <c r="DH46"/>
  <c r="DH128" s="1"/>
  <c r="BX42"/>
  <c r="BX47"/>
  <c r="DL46"/>
  <c r="DL128" s="1"/>
  <c r="CB44"/>
  <c r="CB46"/>
  <c r="CF42"/>
  <c r="CF46"/>
  <c r="CJ44"/>
  <c r="CJ47"/>
  <c r="DX46"/>
  <c r="DX128" s="1"/>
  <c r="CN42"/>
  <c r="CN47"/>
  <c r="EB46"/>
  <c r="EB128" s="1"/>
  <c r="CR44"/>
  <c r="CR46"/>
  <c r="DH43"/>
  <c r="AE23" s="1"/>
  <c r="DH72"/>
  <c r="DH129" s="1"/>
  <c r="DP43"/>
  <c r="AM20" s="1"/>
  <c r="DP72"/>
  <c r="DP129" s="1"/>
  <c r="CV72"/>
  <c r="CV129" s="1"/>
  <c r="DD72"/>
  <c r="DD129" s="1"/>
  <c r="DL72"/>
  <c r="DL129" s="1"/>
  <c r="DT72"/>
  <c r="DT129" s="1"/>
  <c r="EB72"/>
  <c r="EB129" s="1"/>
  <c r="FV78"/>
  <c r="EY83"/>
  <c r="ET84"/>
  <c r="ES84"/>
  <c r="EO84"/>
  <c r="FV84"/>
  <c r="GG84"/>
  <c r="EX85"/>
  <c r="EY85"/>
  <c r="ES85"/>
  <c r="EN85"/>
  <c r="EW85"/>
  <c r="ER85"/>
  <c r="EM85"/>
  <c r="EV85"/>
  <c r="GH87"/>
  <c r="FZ87"/>
  <c r="EY91"/>
  <c r="ET91"/>
  <c r="EQ91"/>
  <c r="GM92"/>
  <c r="GL92"/>
  <c r="GG92"/>
  <c r="GB92"/>
  <c r="FV92"/>
  <c r="FQ92"/>
  <c r="GP92"/>
  <c r="GK92"/>
  <c r="GF92"/>
  <c r="FZ92"/>
  <c r="FU92"/>
  <c r="FY92"/>
  <c r="GJ92"/>
  <c r="GM93"/>
  <c r="GO93"/>
  <c r="GG93"/>
  <c r="FY93"/>
  <c r="FQ93"/>
  <c r="GN93"/>
  <c r="GF93"/>
  <c r="FX93"/>
  <c r="GC93"/>
  <c r="GM94"/>
  <c r="GB94"/>
  <c r="GA94"/>
  <c r="FT94"/>
  <c r="FV96"/>
  <c r="GG96"/>
  <c r="EX97"/>
  <c r="EZ97"/>
  <c r="EU97"/>
  <c r="EO97"/>
  <c r="EY97"/>
  <c r="ES97"/>
  <c r="EN97"/>
  <c r="EM97"/>
  <c r="EW97"/>
  <c r="GB97"/>
  <c r="ET98"/>
  <c r="EX98"/>
  <c r="EQ98"/>
  <c r="EP98"/>
  <c r="EW99"/>
  <c r="ET99"/>
  <c r="ES99"/>
  <c r="FT101"/>
  <c r="EX102"/>
  <c r="EU102"/>
  <c r="EM102"/>
  <c r="ER105"/>
  <c r="GL107"/>
  <c r="FU109"/>
  <c r="GK109"/>
  <c r="EV110"/>
  <c r="FS112"/>
  <c r="GG112"/>
  <c r="GK115"/>
  <c r="CJ42"/>
  <c r="CB42"/>
  <c r="BN45"/>
  <c r="FJ121"/>
  <c r="FA121"/>
  <c r="FN121"/>
  <c r="EX121"/>
  <c r="FR121"/>
  <c r="GH121"/>
  <c r="HA121"/>
  <c r="T19" i="16"/>
  <c r="AB19"/>
  <c r="AJ19"/>
  <c r="AR19"/>
  <c r="AZ19"/>
  <c r="BP19"/>
  <c r="ET19"/>
  <c r="S20"/>
  <c r="AA20"/>
  <c r="AI20"/>
  <c r="BG20"/>
  <c r="BO20"/>
  <c r="BW20"/>
  <c r="CE20"/>
  <c r="CM20"/>
  <c r="R21"/>
  <c r="AC21"/>
  <c r="AX21"/>
  <c r="CD21"/>
  <c r="FT21"/>
  <c r="GE21"/>
  <c r="GO21"/>
  <c r="Z22"/>
  <c r="CB22"/>
  <c r="CL22"/>
  <c r="AI23"/>
  <c r="CJ23"/>
  <c r="AC24"/>
  <c r="Y24"/>
  <c r="U24"/>
  <c r="Q24"/>
  <c r="AT24"/>
  <c r="AF24"/>
  <c r="P24"/>
  <c r="AX24"/>
  <c r="AH24"/>
  <c r="R24"/>
  <c r="AV24"/>
  <c r="AL24"/>
  <c r="V24"/>
  <c r="AJ24"/>
  <c r="CL24"/>
  <c r="GP25"/>
  <c r="GL25"/>
  <c r="GH25"/>
  <c r="GD25"/>
  <c r="FZ25"/>
  <c r="FV25"/>
  <c r="FR25"/>
  <c r="GN25"/>
  <c r="GI25"/>
  <c r="GC25"/>
  <c r="FX25"/>
  <c r="FS25"/>
  <c r="GA25"/>
  <c r="GM25"/>
  <c r="GG25"/>
  <c r="GB25"/>
  <c r="FW25"/>
  <c r="FQ25"/>
  <c r="GK25"/>
  <c r="GF25"/>
  <c r="FU25"/>
  <c r="GE25"/>
  <c r="BU29"/>
  <c r="BP31"/>
  <c r="CD32"/>
  <c r="CL33"/>
  <c r="CR34"/>
  <c r="GG38"/>
  <c r="W39"/>
  <c r="BC39"/>
  <c r="BN45"/>
  <c r="CD45"/>
  <c r="DA44"/>
  <c r="X42" s="1"/>
  <c r="CA45"/>
  <c r="GP78"/>
  <c r="EZ93"/>
  <c r="EV93"/>
  <c r="ER93"/>
  <c r="EN93"/>
  <c r="EY93"/>
  <c r="EU93"/>
  <c r="EQ93"/>
  <c r="EM93"/>
  <c r="EW93"/>
  <c r="EO93"/>
  <c r="ET93"/>
  <c r="ES93"/>
  <c r="EP93"/>
  <c r="CR25"/>
  <c r="CJ25"/>
  <c r="CB25"/>
  <c r="BP25"/>
  <c r="BL25"/>
  <c r="BE25"/>
  <c r="BO25"/>
  <c r="CE25"/>
  <c r="CK25"/>
  <c r="EW26"/>
  <c r="ES26"/>
  <c r="EO26"/>
  <c r="ET26"/>
  <c r="GA30"/>
  <c r="GL30"/>
  <c r="EZ31"/>
  <c r="EV31"/>
  <c r="ER31"/>
  <c r="EN31"/>
  <c r="ES31"/>
  <c r="CE32"/>
  <c r="BE34"/>
  <c r="BU34"/>
  <c r="CK34"/>
  <c r="GN35"/>
  <c r="GJ35"/>
  <c r="GF35"/>
  <c r="GB35"/>
  <c r="FX35"/>
  <c r="FT35"/>
  <c r="FZ35"/>
  <c r="GP35"/>
  <c r="EE42"/>
  <c r="EA42"/>
  <c r="DW42"/>
  <c r="DS42"/>
  <c r="DO42"/>
  <c r="DK42"/>
  <c r="DG42"/>
  <c r="DC42"/>
  <c r="CY42"/>
  <c r="CU42"/>
  <c r="CR38"/>
  <c r="CJ38"/>
  <c r="CB38"/>
  <c r="BP38"/>
  <c r="BL38"/>
  <c r="ED42"/>
  <c r="DZ42"/>
  <c r="DV42"/>
  <c r="DR42"/>
  <c r="DN42"/>
  <c r="DJ42"/>
  <c r="DF42"/>
  <c r="DB42"/>
  <c r="CX42"/>
  <c r="CT42"/>
  <c r="CQ38"/>
  <c r="CM38"/>
  <c r="CI38"/>
  <c r="CE38"/>
  <c r="CA38"/>
  <c r="BW38"/>
  <c r="BS38"/>
  <c r="BO38"/>
  <c r="BK38"/>
  <c r="BG38"/>
  <c r="CO40"/>
  <c r="CK40"/>
  <c r="CG40"/>
  <c r="CC40"/>
  <c r="BY40"/>
  <c r="BU40"/>
  <c r="BQ40"/>
  <c r="BM40"/>
  <c r="BI40"/>
  <c r="BE40"/>
  <c r="CR40"/>
  <c r="CJ40"/>
  <c r="CB40"/>
  <c r="BP40"/>
  <c r="BL40"/>
  <c r="AF40"/>
  <c r="P40"/>
  <c r="CL121"/>
  <c r="CL118"/>
  <c r="CL120"/>
  <c r="CL46"/>
  <c r="CL47"/>
  <c r="CL44"/>
  <c r="CL42"/>
  <c r="DH42"/>
  <c r="DX42"/>
  <c r="CL45"/>
  <c r="BI118"/>
  <c r="BI45"/>
  <c r="BI43"/>
  <c r="BI46"/>
  <c r="BQ118"/>
  <c r="BQ45"/>
  <c r="BQ43"/>
  <c r="BQ46"/>
  <c r="BY118"/>
  <c r="BY45"/>
  <c r="BY43"/>
  <c r="BY46"/>
  <c r="CG118"/>
  <c r="CG45"/>
  <c r="CG43"/>
  <c r="CG46"/>
  <c r="CO45"/>
  <c r="CO43"/>
  <c r="CO118"/>
  <c r="CO46"/>
  <c r="AB45"/>
  <c r="AB43"/>
  <c r="AF45"/>
  <c r="AF43"/>
  <c r="AN45"/>
  <c r="P121"/>
  <c r="P120"/>
  <c r="P119"/>
  <c r="P118"/>
  <c r="P117"/>
  <c r="P38"/>
  <c r="P39"/>
  <c r="P21"/>
  <c r="X121"/>
  <c r="X120"/>
  <c r="X119"/>
  <c r="X118"/>
  <c r="X117"/>
  <c r="X38"/>
  <c r="X39"/>
  <c r="X21"/>
  <c r="AB121"/>
  <c r="AB120"/>
  <c r="AB119"/>
  <c r="AB118"/>
  <c r="AB117"/>
  <c r="AB38"/>
  <c r="AB39"/>
  <c r="AB21"/>
  <c r="AF121"/>
  <c r="AF120"/>
  <c r="AF119"/>
  <c r="AF118"/>
  <c r="AF117"/>
  <c r="AF38"/>
  <c r="AF39"/>
  <c r="AF21"/>
  <c r="AN121"/>
  <c r="AN120"/>
  <c r="AN119"/>
  <c r="AN118"/>
  <c r="AN117"/>
  <c r="AN38"/>
  <c r="AN39"/>
  <c r="AN21"/>
  <c r="AR121"/>
  <c r="AR120"/>
  <c r="AR119"/>
  <c r="AR118"/>
  <c r="AR117"/>
  <c r="AR38"/>
  <c r="AR39"/>
  <c r="AR21"/>
  <c r="AV121"/>
  <c r="AV120"/>
  <c r="AV119"/>
  <c r="AV118"/>
  <c r="AV117"/>
  <c r="AV38"/>
  <c r="AV39"/>
  <c r="AV21"/>
  <c r="AZ121"/>
  <c r="AZ120"/>
  <c r="AZ119"/>
  <c r="AZ118"/>
  <c r="AZ38"/>
  <c r="AZ39"/>
  <c r="AZ21"/>
  <c r="EX79"/>
  <c r="EZ89"/>
  <c r="EV89"/>
  <c r="ER89"/>
  <c r="EN89"/>
  <c r="EY89"/>
  <c r="EU89"/>
  <c r="EQ89"/>
  <c r="EM89"/>
  <c r="EW89"/>
  <c r="EO89"/>
  <c r="ET89"/>
  <c r="GM95"/>
  <c r="AZ117"/>
  <c r="EO19" i="15"/>
  <c r="FQ19"/>
  <c r="FV19"/>
  <c r="GB19"/>
  <c r="GG19"/>
  <c r="GL19"/>
  <c r="EN20"/>
  <c r="ES20"/>
  <c r="EY20"/>
  <c r="FU20"/>
  <c r="GC20"/>
  <c r="GK20"/>
  <c r="GB21"/>
  <c r="BH22"/>
  <c r="BT22"/>
  <c r="CC22"/>
  <c r="CN22"/>
  <c r="GE22"/>
  <c r="AR23"/>
  <c r="BP23"/>
  <c r="CF23"/>
  <c r="AQ24"/>
  <c r="BT26"/>
  <c r="CJ26"/>
  <c r="EQ28"/>
  <c r="EV28"/>
  <c r="FQ28"/>
  <c r="FY28"/>
  <c r="GG28"/>
  <c r="GO28"/>
  <c r="EM29"/>
  <c r="EU29"/>
  <c r="GD30"/>
  <c r="ES31"/>
  <c r="FT31"/>
  <c r="FY31"/>
  <c r="GD31"/>
  <c r="GJ31"/>
  <c r="GO31"/>
  <c r="CH32"/>
  <c r="EN33"/>
  <c r="EV33"/>
  <c r="GA33"/>
  <c r="BT34"/>
  <c r="CJ34"/>
  <c r="EO35"/>
  <c r="FR35"/>
  <c r="FX35"/>
  <c r="GC35"/>
  <c r="GH35"/>
  <c r="GN35"/>
  <c r="FU36"/>
  <c r="GC36"/>
  <c r="GK36"/>
  <c r="GM37"/>
  <c r="EF44"/>
  <c r="BC46" s="1"/>
  <c r="Q38"/>
  <c r="AN38"/>
  <c r="EV39"/>
  <c r="FE39"/>
  <c r="FM39"/>
  <c r="GA39"/>
  <c r="GO39"/>
  <c r="GW39"/>
  <c r="HE39"/>
  <c r="CV44"/>
  <c r="S43" s="1"/>
  <c r="EB44"/>
  <c r="AY43" s="1"/>
  <c r="EU78"/>
  <c r="FV79"/>
  <c r="GD79"/>
  <c r="GL79"/>
  <c r="FT80"/>
  <c r="GB80"/>
  <c r="GJ80"/>
  <c r="EN81"/>
  <c r="EY81"/>
  <c r="GJ81"/>
  <c r="FT85"/>
  <c r="GB85"/>
  <c r="GJ85"/>
  <c r="EM86"/>
  <c r="EU86"/>
  <c r="FS86"/>
  <c r="GI86"/>
  <c r="FQ88"/>
  <c r="FV88"/>
  <c r="GB88"/>
  <c r="GG88"/>
  <c r="GL88"/>
  <c r="EQ89"/>
  <c r="EV89"/>
  <c r="FQ89"/>
  <c r="FY89"/>
  <c r="GG89"/>
  <c r="GO89"/>
  <c r="ER90"/>
  <c r="EZ90"/>
  <c r="GP91"/>
  <c r="EO93"/>
  <c r="EU93"/>
  <c r="EZ93"/>
  <c r="EQ95"/>
  <c r="GE95"/>
  <c r="FW98"/>
  <c r="FU99"/>
  <c r="GC99"/>
  <c r="GK99"/>
  <c r="ES100"/>
  <c r="FQ100"/>
  <c r="FY100"/>
  <c r="GG100"/>
  <c r="GO100"/>
  <c r="ER101"/>
  <c r="EZ101"/>
  <c r="FQ104"/>
  <c r="GB104"/>
  <c r="GL104"/>
  <c r="ER106"/>
  <c r="EZ106"/>
  <c r="EX107"/>
  <c r="FU108"/>
  <c r="FZ108"/>
  <c r="GF108"/>
  <c r="GK108"/>
  <c r="GP108"/>
  <c r="EO109"/>
  <c r="EU109"/>
  <c r="EZ109"/>
  <c r="FV111"/>
  <c r="GL111"/>
  <c r="EM113"/>
  <c r="GD113"/>
  <c r="FT114"/>
  <c r="GD114"/>
  <c r="EO115"/>
  <c r="EU115"/>
  <c r="EZ115"/>
  <c r="EN116"/>
  <c r="GA116"/>
  <c r="FZ117"/>
  <c r="HA117"/>
  <c r="FV119"/>
  <c r="GG119"/>
  <c r="GU119"/>
  <c r="HE119"/>
  <c r="FB120"/>
  <c r="BE19" i="16"/>
  <c r="BI19"/>
  <c r="BM19"/>
  <c r="BQ19"/>
  <c r="BU19"/>
  <c r="BY19"/>
  <c r="CC19"/>
  <c r="CG19"/>
  <c r="CK19"/>
  <c r="CO19"/>
  <c r="FS19"/>
  <c r="FW19"/>
  <c r="GA19"/>
  <c r="GE19"/>
  <c r="GI19"/>
  <c r="P20"/>
  <c r="T20"/>
  <c r="X20"/>
  <c r="AB20"/>
  <c r="AF20"/>
  <c r="AJ20"/>
  <c r="AN20"/>
  <c r="AR20"/>
  <c r="AV20"/>
  <c r="AZ20"/>
  <c r="EP20"/>
  <c r="ET20"/>
  <c r="FR20"/>
  <c r="FV20"/>
  <c r="FZ20"/>
  <c r="GD20"/>
  <c r="GJ20"/>
  <c r="CR21"/>
  <c r="CJ21"/>
  <c r="CB21"/>
  <c r="BP21"/>
  <c r="BL21"/>
  <c r="Y21"/>
  <c r="AT21"/>
  <c r="BE21"/>
  <c r="BO21"/>
  <c r="BU21"/>
  <c r="CE21"/>
  <c r="CK21"/>
  <c r="EW22"/>
  <c r="ES22"/>
  <c r="EO22"/>
  <c r="V22"/>
  <c r="AB22"/>
  <c r="AL22"/>
  <c r="AR22"/>
  <c r="EN22"/>
  <c r="ET22"/>
  <c r="EY22"/>
  <c r="FT22"/>
  <c r="FZ22"/>
  <c r="GE22"/>
  <c r="GJ22"/>
  <c r="AX23"/>
  <c r="AT23"/>
  <c r="AP23"/>
  <c r="AL23"/>
  <c r="AH23"/>
  <c r="AD23"/>
  <c r="Z23"/>
  <c r="V23"/>
  <c r="R23"/>
  <c r="Y23"/>
  <c r="AZ23"/>
  <c r="BE23"/>
  <c r="BU23"/>
  <c r="CK23"/>
  <c r="EQ23"/>
  <c r="AB24"/>
  <c r="AR24"/>
  <c r="BN24"/>
  <c r="BS24"/>
  <c r="CD24"/>
  <c r="CI24"/>
  <c r="BK25"/>
  <c r="BQ25"/>
  <c r="CA25"/>
  <c r="CG25"/>
  <c r="CL25"/>
  <c r="CQ25"/>
  <c r="GO26"/>
  <c r="GK26"/>
  <c r="GG26"/>
  <c r="GC26"/>
  <c r="FY26"/>
  <c r="FU26"/>
  <c r="FQ26"/>
  <c r="BI26"/>
  <c r="BN26"/>
  <c r="BY26"/>
  <c r="CD26"/>
  <c r="CJ26"/>
  <c r="EP26"/>
  <c r="EU26"/>
  <c r="EZ26"/>
  <c r="FV26"/>
  <c r="GA26"/>
  <c r="GF26"/>
  <c r="GL26"/>
  <c r="EZ27"/>
  <c r="EV27"/>
  <c r="ER27"/>
  <c r="EN27"/>
  <c r="BG27"/>
  <c r="BQ27"/>
  <c r="BW27"/>
  <c r="CG27"/>
  <c r="CM27"/>
  <c r="EM27"/>
  <c r="ES27"/>
  <c r="EX27"/>
  <c r="FS27"/>
  <c r="FY27"/>
  <c r="GD27"/>
  <c r="GI27"/>
  <c r="CO28"/>
  <c r="CK28"/>
  <c r="CG28"/>
  <c r="CC28"/>
  <c r="BY28"/>
  <c r="BU28"/>
  <c r="BQ28"/>
  <c r="BM28"/>
  <c r="BI28"/>
  <c r="BE28"/>
  <c r="BO28"/>
  <c r="CE28"/>
  <c r="CJ28"/>
  <c r="FS29"/>
  <c r="FX29"/>
  <c r="GC29"/>
  <c r="GI29"/>
  <c r="CQ30"/>
  <c r="CM30"/>
  <c r="CI30"/>
  <c r="CE30"/>
  <c r="CA30"/>
  <c r="BW30"/>
  <c r="BS30"/>
  <c r="BO30"/>
  <c r="BK30"/>
  <c r="BG30"/>
  <c r="BE30"/>
  <c r="BP30"/>
  <c r="BU30"/>
  <c r="CK30"/>
  <c r="FR30"/>
  <c r="FW30"/>
  <c r="GB30"/>
  <c r="GH30"/>
  <c r="GN31"/>
  <c r="GJ31"/>
  <c r="GF31"/>
  <c r="GB31"/>
  <c r="FX31"/>
  <c r="FT31"/>
  <c r="BM31"/>
  <c r="CC31"/>
  <c r="EO31"/>
  <c r="ET31"/>
  <c r="EY31"/>
  <c r="FU31"/>
  <c r="FZ31"/>
  <c r="GE31"/>
  <c r="GK31"/>
  <c r="GP31"/>
  <c r="BK32"/>
  <c r="BP32"/>
  <c r="CA32"/>
  <c r="CL32"/>
  <c r="ER32"/>
  <c r="GP33"/>
  <c r="GL33"/>
  <c r="GH33"/>
  <c r="GD33"/>
  <c r="FZ33"/>
  <c r="FV33"/>
  <c r="FR33"/>
  <c r="BI33"/>
  <c r="BN33"/>
  <c r="BS33"/>
  <c r="BY33"/>
  <c r="CD33"/>
  <c r="CI33"/>
  <c r="FT33"/>
  <c r="FY33"/>
  <c r="GE33"/>
  <c r="GJ33"/>
  <c r="GO33"/>
  <c r="BL34"/>
  <c r="BQ34"/>
  <c r="CB34"/>
  <c r="CG34"/>
  <c r="CL34"/>
  <c r="EM34"/>
  <c r="ER34"/>
  <c r="BI35"/>
  <c r="BO35"/>
  <c r="BY35"/>
  <c r="CE35"/>
  <c r="CO35"/>
  <c r="FQ35"/>
  <c r="FV35"/>
  <c r="GA35"/>
  <c r="GG35"/>
  <c r="GL35"/>
  <c r="EZ36"/>
  <c r="EV36"/>
  <c r="ER36"/>
  <c r="EN36"/>
  <c r="EY36"/>
  <c r="EU36"/>
  <c r="EQ36"/>
  <c r="EM36"/>
  <c r="EO36"/>
  <c r="EW36"/>
  <c r="CO37"/>
  <c r="CK37"/>
  <c r="CG37"/>
  <c r="CC37"/>
  <c r="BY37"/>
  <c r="BU37"/>
  <c r="BQ37"/>
  <c r="BM37"/>
  <c r="BI37"/>
  <c r="BE37"/>
  <c r="CR37"/>
  <c r="CJ37"/>
  <c r="CB37"/>
  <c r="BP37"/>
  <c r="BL37"/>
  <c r="ED44"/>
  <c r="Q38"/>
  <c r="Y38"/>
  <c r="BE38"/>
  <c r="BM38"/>
  <c r="BU38"/>
  <c r="CC38"/>
  <c r="CK38"/>
  <c r="BG39"/>
  <c r="BO39"/>
  <c r="BW39"/>
  <c r="CE39"/>
  <c r="BK40"/>
  <c r="BS40"/>
  <c r="CA40"/>
  <c r="CI40"/>
  <c r="CQ40"/>
  <c r="BG41"/>
  <c r="BO41"/>
  <c r="BW41"/>
  <c r="CE41"/>
  <c r="BG118"/>
  <c r="BG117"/>
  <c r="BG47"/>
  <c r="BG44"/>
  <c r="BG42"/>
  <c r="BO117"/>
  <c r="BO119"/>
  <c r="BO47"/>
  <c r="BO44"/>
  <c r="BO42"/>
  <c r="BW118"/>
  <c r="BW47"/>
  <c r="BW44"/>
  <c r="BW42"/>
  <c r="CE119"/>
  <c r="CE117"/>
  <c r="CE47"/>
  <c r="CE44"/>
  <c r="CE42"/>
  <c r="CM117"/>
  <c r="CM47"/>
  <c r="CM44"/>
  <c r="CM42"/>
  <c r="CS42"/>
  <c r="DA42"/>
  <c r="DI42"/>
  <c r="DQ42"/>
  <c r="DY42"/>
  <c r="AD44"/>
  <c r="AT44"/>
  <c r="AT42"/>
  <c r="BI44"/>
  <c r="BQ44"/>
  <c r="BY44"/>
  <c r="CG44"/>
  <c r="CO44"/>
  <c r="BG45"/>
  <c r="BO45"/>
  <c r="BW45"/>
  <c r="CE45"/>
  <c r="CM45"/>
  <c r="AF46"/>
  <c r="CU72"/>
  <c r="CU129" s="1"/>
  <c r="DC72"/>
  <c r="DC129" s="1"/>
  <c r="DK72"/>
  <c r="DK129" s="1"/>
  <c r="DS72"/>
  <c r="DS129" s="1"/>
  <c r="EA72"/>
  <c r="EA129" s="1"/>
  <c r="EP78"/>
  <c r="EZ80"/>
  <c r="EV80"/>
  <c r="ER80"/>
  <c r="EN80"/>
  <c r="EU80"/>
  <c r="EP80"/>
  <c r="EY80"/>
  <c r="ET80"/>
  <c r="EO80"/>
  <c r="EW80"/>
  <c r="EZ85"/>
  <c r="EV85"/>
  <c r="ER85"/>
  <c r="EN85"/>
  <c r="EY85"/>
  <c r="EU85"/>
  <c r="EQ85"/>
  <c r="EM85"/>
  <c r="EW85"/>
  <c r="EO85"/>
  <c r="ET85"/>
  <c r="EX85"/>
  <c r="GP91"/>
  <c r="GL91"/>
  <c r="GH91"/>
  <c r="GD91"/>
  <c r="FZ91"/>
  <c r="FV91"/>
  <c r="FR91"/>
  <c r="GO91"/>
  <c r="GK91"/>
  <c r="GG91"/>
  <c r="GC91"/>
  <c r="FY91"/>
  <c r="FU91"/>
  <c r="FQ91"/>
  <c r="GJ91"/>
  <c r="GB91"/>
  <c r="FT91"/>
  <c r="GI91"/>
  <c r="GA91"/>
  <c r="FS91"/>
  <c r="FW91"/>
  <c r="GM91"/>
  <c r="FX95"/>
  <c r="BW117"/>
  <c r="CM118"/>
  <c r="BU25"/>
  <c r="EN26"/>
  <c r="EY26"/>
  <c r="GO30"/>
  <c r="GK30"/>
  <c r="GG30"/>
  <c r="GC30"/>
  <c r="FY30"/>
  <c r="FU30"/>
  <c r="FQ30"/>
  <c r="FV30"/>
  <c r="GF30"/>
  <c r="EM31"/>
  <c r="EX31"/>
  <c r="CO32"/>
  <c r="CK32"/>
  <c r="CG32"/>
  <c r="CC32"/>
  <c r="BY32"/>
  <c r="BU32"/>
  <c r="BQ32"/>
  <c r="BM32"/>
  <c r="BI32"/>
  <c r="BE32"/>
  <c r="BO32"/>
  <c r="CJ32"/>
  <c r="CQ34"/>
  <c r="CM34"/>
  <c r="CI34"/>
  <c r="CE34"/>
  <c r="CA34"/>
  <c r="BW34"/>
  <c r="BS34"/>
  <c r="BO34"/>
  <c r="BK34"/>
  <c r="BG34"/>
  <c r="BP34"/>
  <c r="FU35"/>
  <c r="GE35"/>
  <c r="GK35"/>
  <c r="AL38"/>
  <c r="AT38"/>
  <c r="BB40"/>
  <c r="BN121"/>
  <c r="BN118"/>
  <c r="BN120"/>
  <c r="BN46"/>
  <c r="BN47"/>
  <c r="BN44"/>
  <c r="BN42"/>
  <c r="CD120"/>
  <c r="CD118"/>
  <c r="CD121"/>
  <c r="CD46"/>
  <c r="CD47"/>
  <c r="CD44"/>
  <c r="CD42"/>
  <c r="CZ42"/>
  <c r="DP42"/>
  <c r="EF42"/>
  <c r="BE121"/>
  <c r="BE45"/>
  <c r="BE43"/>
  <c r="BE46"/>
  <c r="BM121"/>
  <c r="BM118"/>
  <c r="BM45"/>
  <c r="BM43"/>
  <c r="BM46"/>
  <c r="BU121"/>
  <c r="BU45"/>
  <c r="BU43"/>
  <c r="BU46"/>
  <c r="CC121"/>
  <c r="CC118"/>
  <c r="CC45"/>
  <c r="CC43"/>
  <c r="CC46"/>
  <c r="CK121"/>
  <c r="CK45"/>
  <c r="CK43"/>
  <c r="CK46"/>
  <c r="X45"/>
  <c r="X43"/>
  <c r="AR43"/>
  <c r="T121"/>
  <c r="T120"/>
  <c r="T119"/>
  <c r="T118"/>
  <c r="T117"/>
  <c r="T38"/>
  <c r="T39"/>
  <c r="T21"/>
  <c r="AJ121"/>
  <c r="AJ120"/>
  <c r="AJ119"/>
  <c r="AJ118"/>
  <c r="AJ117"/>
  <c r="AJ38"/>
  <c r="AJ39"/>
  <c r="AJ21"/>
  <c r="EZ79"/>
  <c r="EV79"/>
  <c r="ER79"/>
  <c r="EN79"/>
  <c r="EY79"/>
  <c r="EU79"/>
  <c r="EQ79"/>
  <c r="EM79"/>
  <c r="EP79"/>
  <c r="EX89"/>
  <c r="GP95"/>
  <c r="GL95"/>
  <c r="GH95"/>
  <c r="GD95"/>
  <c r="FZ95"/>
  <c r="FV95"/>
  <c r="FR95"/>
  <c r="GO95"/>
  <c r="GK95"/>
  <c r="GG95"/>
  <c r="GC95"/>
  <c r="FY95"/>
  <c r="FU95"/>
  <c r="FQ95"/>
  <c r="GJ95"/>
  <c r="GB95"/>
  <c r="FT95"/>
  <c r="GI95"/>
  <c r="GA95"/>
  <c r="FS95"/>
  <c r="FW95"/>
  <c r="DV42" i="7"/>
  <c r="FR19" i="15"/>
  <c r="FX19"/>
  <c r="GC19"/>
  <c r="GH19"/>
  <c r="GN19"/>
  <c r="EO20"/>
  <c r="EU20"/>
  <c r="EZ20"/>
  <c r="FX20"/>
  <c r="GF20"/>
  <c r="GN20"/>
  <c r="CL21"/>
  <c r="FS21"/>
  <c r="GI21"/>
  <c r="BL22"/>
  <c r="BU22"/>
  <c r="CF22"/>
  <c r="CR22"/>
  <c r="T23"/>
  <c r="BT23"/>
  <c r="CJ23"/>
  <c r="S24"/>
  <c r="CR25"/>
  <c r="BH26"/>
  <c r="BX26"/>
  <c r="CN26"/>
  <c r="EO27"/>
  <c r="EM28"/>
  <c r="ER28"/>
  <c r="EW28"/>
  <c r="FT28"/>
  <c r="GB28"/>
  <c r="GJ28"/>
  <c r="EN29"/>
  <c r="EV29"/>
  <c r="FR30"/>
  <c r="GH30"/>
  <c r="EW31"/>
  <c r="FU31"/>
  <c r="FZ31"/>
  <c r="GF31"/>
  <c r="GK31"/>
  <c r="GP31"/>
  <c r="EQ33"/>
  <c r="EY33"/>
  <c r="GM33"/>
  <c r="BH34"/>
  <c r="BX34"/>
  <c r="CN34"/>
  <c r="ES35"/>
  <c r="FT35"/>
  <c r="FY35"/>
  <c r="GD35"/>
  <c r="GJ35"/>
  <c r="GO35"/>
  <c r="CD36"/>
  <c r="FX36"/>
  <c r="GF36"/>
  <c r="GN36"/>
  <c r="CR37"/>
  <c r="Y38"/>
  <c r="AO38"/>
  <c r="EZ39"/>
  <c r="FH39"/>
  <c r="FP39"/>
  <c r="GG39"/>
  <c r="GR39"/>
  <c r="GZ39"/>
  <c r="HH39"/>
  <c r="BG35"/>
  <c r="BO35"/>
  <c r="BW35"/>
  <c r="CE35"/>
  <c r="CM35"/>
  <c r="AC22"/>
  <c r="AS22"/>
  <c r="DD44"/>
  <c r="AA43"/>
  <c r="EM78"/>
  <c r="FQ79"/>
  <c r="FY79"/>
  <c r="GG79"/>
  <c r="GO79"/>
  <c r="FU80"/>
  <c r="GC80"/>
  <c r="GK80"/>
  <c r="EO81"/>
  <c r="EZ81"/>
  <c r="GK81"/>
  <c r="FU85"/>
  <c r="GC85"/>
  <c r="GK85"/>
  <c r="EN86"/>
  <c r="EV86"/>
  <c r="FT86"/>
  <c r="GJ86"/>
  <c r="FR88"/>
  <c r="FX88"/>
  <c r="GC88"/>
  <c r="GH88"/>
  <c r="GN88"/>
  <c r="EM89"/>
  <c r="ER89"/>
  <c r="EW89"/>
  <c r="FT89"/>
  <c r="GB89"/>
  <c r="GJ89"/>
  <c r="EM90"/>
  <c r="EU90"/>
  <c r="EQ93"/>
  <c r="EV93"/>
  <c r="GP95"/>
  <c r="GL98"/>
  <c r="FV99"/>
  <c r="GD99"/>
  <c r="GL99"/>
  <c r="EN100"/>
  <c r="EV100"/>
  <c r="FT100"/>
  <c r="GB100"/>
  <c r="GJ100"/>
  <c r="EM101"/>
  <c r="EU101"/>
  <c r="FR104"/>
  <c r="GC104"/>
  <c r="GN104"/>
  <c r="EM106"/>
  <c r="EU106"/>
  <c r="EQ109"/>
  <c r="EV109"/>
  <c r="FS113"/>
  <c r="GI113"/>
  <c r="EQ115"/>
  <c r="EV115"/>
  <c r="GH117"/>
  <c r="FZ119"/>
  <c r="GN119"/>
  <c r="G132" i="16"/>
  <c r="G160"/>
  <c r="BN19"/>
  <c r="CD19"/>
  <c r="CL19"/>
  <c r="GM20"/>
  <c r="GI20"/>
  <c r="GE20"/>
  <c r="FS20"/>
  <c r="FW20"/>
  <c r="GA20"/>
  <c r="GF20"/>
  <c r="GK20"/>
  <c r="GP20"/>
  <c r="U21"/>
  <c r="Z21"/>
  <c r="AP21"/>
  <c r="BQ21"/>
  <c r="CG21"/>
  <c r="CL21"/>
  <c r="GO22"/>
  <c r="GK22"/>
  <c r="GG22"/>
  <c r="GC22"/>
  <c r="FY22"/>
  <c r="FU22"/>
  <c r="FQ22"/>
  <c r="X22"/>
  <c r="AC22"/>
  <c r="AN22"/>
  <c r="FV22"/>
  <c r="GA22"/>
  <c r="GF22"/>
  <c r="GL22"/>
  <c r="EZ23"/>
  <c r="EV23"/>
  <c r="ER23"/>
  <c r="EN23"/>
  <c r="P23"/>
  <c r="U23"/>
  <c r="AF23"/>
  <c r="AV23"/>
  <c r="BG23"/>
  <c r="BQ23"/>
  <c r="BW23"/>
  <c r="CG23"/>
  <c r="CM23"/>
  <c r="EM23"/>
  <c r="ES23"/>
  <c r="EX23"/>
  <c r="CO24"/>
  <c r="CK24"/>
  <c r="CG24"/>
  <c r="CC24"/>
  <c r="BY24"/>
  <c r="BU24"/>
  <c r="BQ24"/>
  <c r="BM24"/>
  <c r="BI24"/>
  <c r="BE24"/>
  <c r="X24"/>
  <c r="AN24"/>
  <c r="BO24"/>
  <c r="CE24"/>
  <c r="CJ24"/>
  <c r="BG25"/>
  <c r="BM25"/>
  <c r="BW25"/>
  <c r="CC25"/>
  <c r="CM25"/>
  <c r="CQ26"/>
  <c r="CM26"/>
  <c r="CI26"/>
  <c r="CE26"/>
  <c r="CA26"/>
  <c r="BW26"/>
  <c r="BS26"/>
  <c r="BO26"/>
  <c r="BK26"/>
  <c r="BG26"/>
  <c r="BE26"/>
  <c r="BP26"/>
  <c r="BU26"/>
  <c r="CK26"/>
  <c r="EQ26"/>
  <c r="EV26"/>
  <c r="GN27"/>
  <c r="GJ27"/>
  <c r="GF27"/>
  <c r="GB27"/>
  <c r="FX27"/>
  <c r="FT27"/>
  <c r="BM27"/>
  <c r="CC27"/>
  <c r="FU27"/>
  <c r="FZ27"/>
  <c r="GE27"/>
  <c r="GK27"/>
  <c r="GP27"/>
  <c r="CL28"/>
  <c r="GP29"/>
  <c r="GL29"/>
  <c r="GH29"/>
  <c r="GD29"/>
  <c r="FZ29"/>
  <c r="FV29"/>
  <c r="FR29"/>
  <c r="FT29"/>
  <c r="FY29"/>
  <c r="GE29"/>
  <c r="GJ29"/>
  <c r="GO29"/>
  <c r="BQ30"/>
  <c r="CG30"/>
  <c r="CL30"/>
  <c r="FS30"/>
  <c r="FX30"/>
  <c r="GD30"/>
  <c r="GI30"/>
  <c r="GN30"/>
  <c r="BI31"/>
  <c r="BO31"/>
  <c r="BY31"/>
  <c r="CE31"/>
  <c r="CO31"/>
  <c r="EP31"/>
  <c r="EU31"/>
  <c r="EY32"/>
  <c r="EU32"/>
  <c r="EQ32"/>
  <c r="EM32"/>
  <c r="BG32"/>
  <c r="BL32"/>
  <c r="BW32"/>
  <c r="CB32"/>
  <c r="CM32"/>
  <c r="CR32"/>
  <c r="EN32"/>
  <c r="ES32"/>
  <c r="EX32"/>
  <c r="CR33"/>
  <c r="CJ33"/>
  <c r="CB33"/>
  <c r="BP33"/>
  <c r="BL33"/>
  <c r="BE33"/>
  <c r="BO33"/>
  <c r="BU33"/>
  <c r="CE33"/>
  <c r="CK33"/>
  <c r="EW34"/>
  <c r="ES34"/>
  <c r="EO34"/>
  <c r="BM34"/>
  <c r="CC34"/>
  <c r="EN34"/>
  <c r="ET34"/>
  <c r="EY34"/>
  <c r="BE35"/>
  <c r="BU35"/>
  <c r="CK35"/>
  <c r="FR35"/>
  <c r="FW35"/>
  <c r="GC35"/>
  <c r="GH35"/>
  <c r="GM35"/>
  <c r="R38"/>
  <c r="Z38"/>
  <c r="AH38"/>
  <c r="AP38"/>
  <c r="AX38"/>
  <c r="BN38"/>
  <c r="CD38"/>
  <c r="CL38"/>
  <c r="CO39"/>
  <c r="CK39"/>
  <c r="CG39"/>
  <c r="CC39"/>
  <c r="BY39"/>
  <c r="BU39"/>
  <c r="BQ39"/>
  <c r="BM39"/>
  <c r="BI39"/>
  <c r="BE39"/>
  <c r="CR39"/>
  <c r="CJ39"/>
  <c r="CB39"/>
  <c r="BP39"/>
  <c r="BL39"/>
  <c r="CO41"/>
  <c r="CK41"/>
  <c r="CG41"/>
  <c r="CC41"/>
  <c r="BY41"/>
  <c r="BU41"/>
  <c r="BQ41"/>
  <c r="BM41"/>
  <c r="BI41"/>
  <c r="BE41"/>
  <c r="CR41"/>
  <c r="CJ41"/>
  <c r="CB41"/>
  <c r="BP41"/>
  <c r="BL41"/>
  <c r="AZ41"/>
  <c r="AJ41"/>
  <c r="AF41"/>
  <c r="AB41"/>
  <c r="X41"/>
  <c r="Z40"/>
  <c r="BN40"/>
  <c r="CD40"/>
  <c r="CL40"/>
  <c r="CS72"/>
  <c r="CW72"/>
  <c r="CW129" s="1"/>
  <c r="DA72"/>
  <c r="DA129" s="1"/>
  <c r="DE72"/>
  <c r="DE129" s="1"/>
  <c r="DI72"/>
  <c r="DI129" s="1"/>
  <c r="DM72"/>
  <c r="DM129" s="1"/>
  <c r="DQ72"/>
  <c r="DQ129" s="1"/>
  <c r="DU72"/>
  <c r="DU129" s="1"/>
  <c r="DY72"/>
  <c r="DY129" s="1"/>
  <c r="EC72"/>
  <c r="EC129" s="1"/>
  <c r="AT41"/>
  <c r="AR42"/>
  <c r="CV42"/>
  <c r="DD42"/>
  <c r="DL42"/>
  <c r="DT42"/>
  <c r="EB42"/>
  <c r="BN43"/>
  <c r="CD43"/>
  <c r="CL43"/>
  <c r="AF44"/>
  <c r="AT45"/>
  <c r="BG46"/>
  <c r="BO46"/>
  <c r="BW46"/>
  <c r="CE46"/>
  <c r="CM46"/>
  <c r="BI47"/>
  <c r="BQ47"/>
  <c r="BY47"/>
  <c r="CG47"/>
  <c r="CO47"/>
  <c r="EW78"/>
  <c r="ES78"/>
  <c r="EO78"/>
  <c r="EZ78"/>
  <c r="EV78"/>
  <c r="ER78"/>
  <c r="EN78"/>
  <c r="EQ78"/>
  <c r="EY78"/>
  <c r="ET79"/>
  <c r="EM80"/>
  <c r="EX80"/>
  <c r="GP87"/>
  <c r="GL87"/>
  <c r="GH87"/>
  <c r="GD87"/>
  <c r="FZ87"/>
  <c r="FV87"/>
  <c r="FR87"/>
  <c r="GO87"/>
  <c r="GK87"/>
  <c r="GG87"/>
  <c r="GC87"/>
  <c r="FY87"/>
  <c r="FU87"/>
  <c r="FQ87"/>
  <c r="GJ87"/>
  <c r="GB87"/>
  <c r="FT87"/>
  <c r="GI87"/>
  <c r="GA87"/>
  <c r="FS87"/>
  <c r="FW87"/>
  <c r="GM87"/>
  <c r="EP89"/>
  <c r="GE95"/>
  <c r="EP21"/>
  <c r="ET21"/>
  <c r="BN23"/>
  <c r="CD23"/>
  <c r="CL23"/>
  <c r="FS24"/>
  <c r="FW24"/>
  <c r="GA24"/>
  <c r="GE24"/>
  <c r="GI24"/>
  <c r="EP25"/>
  <c r="ET25"/>
  <c r="BN27"/>
  <c r="CD27"/>
  <c r="CL27"/>
  <c r="FS28"/>
  <c r="FW28"/>
  <c r="GA28"/>
  <c r="GE28"/>
  <c r="GI28"/>
  <c r="EP29"/>
  <c r="ET29"/>
  <c r="BN31"/>
  <c r="CD31"/>
  <c r="CL31"/>
  <c r="FS32"/>
  <c r="FW32"/>
  <c r="GA32"/>
  <c r="GE32"/>
  <c r="GI32"/>
  <c r="EP33"/>
  <c r="ET33"/>
  <c r="BN35"/>
  <c r="CD35"/>
  <c r="CL35"/>
  <c r="FS36"/>
  <c r="FW36"/>
  <c r="GA36"/>
  <c r="GE36"/>
  <c r="GI36"/>
  <c r="EP37"/>
  <c r="ET37"/>
  <c r="FR37"/>
  <c r="FV37"/>
  <c r="FZ37"/>
  <c r="GD37"/>
  <c r="GH37"/>
  <c r="GL37"/>
  <c r="GP37"/>
  <c r="EV38"/>
  <c r="FA38"/>
  <c r="FE38"/>
  <c r="FI38"/>
  <c r="FM38"/>
  <c r="EX39"/>
  <c r="FB39"/>
  <c r="FF39"/>
  <c r="FJ39"/>
  <c r="FU39"/>
  <c r="GB39"/>
  <c r="GI39"/>
  <c r="GP39"/>
  <c r="GT39"/>
  <c r="GX39"/>
  <c r="HB39"/>
  <c r="HF39"/>
  <c r="CT44"/>
  <c r="Q45" s="1"/>
  <c r="CX44"/>
  <c r="U42" s="1"/>
  <c r="DB44"/>
  <c r="Y40" s="1"/>
  <c r="DF44"/>
  <c r="AC46" s="1"/>
  <c r="DJ44"/>
  <c r="DN44"/>
  <c r="DR44"/>
  <c r="DV44"/>
  <c r="DZ44"/>
  <c r="CS46"/>
  <c r="CW46"/>
  <c r="CW128" s="1"/>
  <c r="DA46"/>
  <c r="DA128" s="1"/>
  <c r="DE46"/>
  <c r="DE128" s="1"/>
  <c r="DI46"/>
  <c r="DI128" s="1"/>
  <c r="DM46"/>
  <c r="DM128" s="1"/>
  <c r="DQ46"/>
  <c r="DQ128" s="1"/>
  <c r="DU46"/>
  <c r="DU128" s="1"/>
  <c r="DY46"/>
  <c r="DY128" s="1"/>
  <c r="EC46"/>
  <c r="EC128" s="1"/>
  <c r="Q120"/>
  <c r="Q119"/>
  <c r="Q117"/>
  <c r="Q121"/>
  <c r="Q118"/>
  <c r="U120"/>
  <c r="U119"/>
  <c r="U121"/>
  <c r="U118"/>
  <c r="U117"/>
  <c r="Y120"/>
  <c r="Y119"/>
  <c r="Y121"/>
  <c r="Y118"/>
  <c r="Y117"/>
  <c r="AC120"/>
  <c r="AC119"/>
  <c r="AC121"/>
  <c r="AC117"/>
  <c r="AC118"/>
  <c r="GO79"/>
  <c r="GK79"/>
  <c r="GG79"/>
  <c r="GC79"/>
  <c r="FY79"/>
  <c r="FS79"/>
  <c r="FW79"/>
  <c r="GB79"/>
  <c r="GH79"/>
  <c r="GM79"/>
  <c r="GN80"/>
  <c r="GJ80"/>
  <c r="GF80"/>
  <c r="GB80"/>
  <c r="FX80"/>
  <c r="FT80"/>
  <c r="FU80"/>
  <c r="FZ80"/>
  <c r="GE80"/>
  <c r="GK80"/>
  <c r="GP80"/>
  <c r="EW84"/>
  <c r="ES84"/>
  <c r="EO84"/>
  <c r="EZ84"/>
  <c r="EV84"/>
  <c r="ER84"/>
  <c r="EN84"/>
  <c r="EQ84"/>
  <c r="EY84"/>
  <c r="FW84"/>
  <c r="GE84"/>
  <c r="EW88"/>
  <c r="ES88"/>
  <c r="EO88"/>
  <c r="EZ88"/>
  <c r="EV88"/>
  <c r="ER88"/>
  <c r="EN88"/>
  <c r="EQ88"/>
  <c r="EY88"/>
  <c r="FW88"/>
  <c r="GE88"/>
  <c r="EW92"/>
  <c r="ES92"/>
  <c r="EO92"/>
  <c r="EZ92"/>
  <c r="EV92"/>
  <c r="ER92"/>
  <c r="EN92"/>
  <c r="EQ92"/>
  <c r="EY92"/>
  <c r="FW92"/>
  <c r="GE92"/>
  <c r="EY96"/>
  <c r="EU96"/>
  <c r="EQ96"/>
  <c r="EM96"/>
  <c r="EW96"/>
  <c r="ER96"/>
  <c r="EV96"/>
  <c r="EP96"/>
  <c r="EN96"/>
  <c r="EX96"/>
  <c r="FY96"/>
  <c r="GO99"/>
  <c r="GK99"/>
  <c r="GG99"/>
  <c r="GC99"/>
  <c r="FY99"/>
  <c r="FU99"/>
  <c r="FQ99"/>
  <c r="GN99"/>
  <c r="GJ99"/>
  <c r="GF99"/>
  <c r="GB99"/>
  <c r="FX99"/>
  <c r="FT99"/>
  <c r="GM99"/>
  <c r="GE99"/>
  <c r="FW99"/>
  <c r="GL99"/>
  <c r="GD99"/>
  <c r="FV99"/>
  <c r="FZ99"/>
  <c r="GP99"/>
  <c r="GO111"/>
  <c r="GN111"/>
  <c r="GJ111"/>
  <c r="GM111"/>
  <c r="GH111"/>
  <c r="GD111"/>
  <c r="FZ111"/>
  <c r="FV111"/>
  <c r="FR111"/>
  <c r="GL111"/>
  <c r="GG111"/>
  <c r="GC111"/>
  <c r="FY111"/>
  <c r="FU111"/>
  <c r="FQ111"/>
  <c r="GK111"/>
  <c r="GB111"/>
  <c r="FT111"/>
  <c r="GI111"/>
  <c r="GA111"/>
  <c r="FS111"/>
  <c r="GF111"/>
  <c r="GE111"/>
  <c r="EZ112"/>
  <c r="EV112"/>
  <c r="ER112"/>
  <c r="EN112"/>
  <c r="EY112"/>
  <c r="EU112"/>
  <c r="EQ112"/>
  <c r="EM112"/>
  <c r="ET112"/>
  <c r="ES112"/>
  <c r="EX112"/>
  <c r="EW112"/>
  <c r="EP112"/>
  <c r="EO112"/>
  <c r="FS37"/>
  <c r="FW37"/>
  <c r="GA37"/>
  <c r="GE37"/>
  <c r="GI37"/>
  <c r="EX38"/>
  <c r="FB38"/>
  <c r="FF38"/>
  <c r="FJ38"/>
  <c r="FV39"/>
  <c r="GF39"/>
  <c r="GM39"/>
  <c r="GQ39"/>
  <c r="GU39"/>
  <c r="GY39"/>
  <c r="HC39"/>
  <c r="R119"/>
  <c r="R117"/>
  <c r="R120"/>
  <c r="R118"/>
  <c r="R121"/>
  <c r="V121"/>
  <c r="V120"/>
  <c r="V117"/>
  <c r="V118"/>
  <c r="V119"/>
  <c r="Z121"/>
  <c r="Z119"/>
  <c r="Z118"/>
  <c r="Z117"/>
  <c r="Z120"/>
  <c r="AD118"/>
  <c r="AH119"/>
  <c r="AH117"/>
  <c r="AH121"/>
  <c r="AH118"/>
  <c r="AH120"/>
  <c r="AL121"/>
  <c r="AL120"/>
  <c r="AL117"/>
  <c r="AL119"/>
  <c r="AL118"/>
  <c r="AP121"/>
  <c r="AP119"/>
  <c r="AP118"/>
  <c r="AP117"/>
  <c r="AP120"/>
  <c r="AT121"/>
  <c r="AT120"/>
  <c r="AT117"/>
  <c r="AT118"/>
  <c r="AT119"/>
  <c r="AX119"/>
  <c r="AX117"/>
  <c r="AX120"/>
  <c r="AX121"/>
  <c r="AX118"/>
  <c r="BB118"/>
  <c r="EZ81"/>
  <c r="EV81"/>
  <c r="ER81"/>
  <c r="EN81"/>
  <c r="EY81"/>
  <c r="EU81"/>
  <c r="EQ81"/>
  <c r="EM81"/>
  <c r="EO81"/>
  <c r="EW81"/>
  <c r="GO84"/>
  <c r="GK84"/>
  <c r="GG84"/>
  <c r="GC84"/>
  <c r="FY84"/>
  <c r="FU84"/>
  <c r="FQ84"/>
  <c r="GN84"/>
  <c r="GJ84"/>
  <c r="GF84"/>
  <c r="GB84"/>
  <c r="FX84"/>
  <c r="FT84"/>
  <c r="FR84"/>
  <c r="FZ84"/>
  <c r="GH84"/>
  <c r="GP84"/>
  <c r="GO88"/>
  <c r="GK88"/>
  <c r="GG88"/>
  <c r="GC88"/>
  <c r="FY88"/>
  <c r="FU88"/>
  <c r="FQ88"/>
  <c r="GN88"/>
  <c r="GJ88"/>
  <c r="GF88"/>
  <c r="GB88"/>
  <c r="FX88"/>
  <c r="FT88"/>
  <c r="FR88"/>
  <c r="FZ88"/>
  <c r="GH88"/>
  <c r="GP88"/>
  <c r="GO92"/>
  <c r="GK92"/>
  <c r="GG92"/>
  <c r="GC92"/>
  <c r="FY92"/>
  <c r="FU92"/>
  <c r="FQ92"/>
  <c r="GN92"/>
  <c r="GJ92"/>
  <c r="GF92"/>
  <c r="GB92"/>
  <c r="FX92"/>
  <c r="FT92"/>
  <c r="FR92"/>
  <c r="FZ92"/>
  <c r="GH92"/>
  <c r="GP92"/>
  <c r="GN96"/>
  <c r="GJ96"/>
  <c r="GF96"/>
  <c r="GB96"/>
  <c r="GM96"/>
  <c r="GI96"/>
  <c r="GE96"/>
  <c r="GA96"/>
  <c r="FW96"/>
  <c r="FS96"/>
  <c r="GL96"/>
  <c r="GD96"/>
  <c r="FX96"/>
  <c r="FR96"/>
  <c r="GK96"/>
  <c r="GC96"/>
  <c r="FV96"/>
  <c r="FQ96"/>
  <c r="FZ96"/>
  <c r="GP96"/>
  <c r="EZ100"/>
  <c r="EV100"/>
  <c r="ER100"/>
  <c r="EN100"/>
  <c r="EY100"/>
  <c r="EU100"/>
  <c r="EQ100"/>
  <c r="EM100"/>
  <c r="ET100"/>
  <c r="ES100"/>
  <c r="EP100"/>
  <c r="EW108"/>
  <c r="ES108"/>
  <c r="EO108"/>
  <c r="EZ108"/>
  <c r="EV108"/>
  <c r="ER108"/>
  <c r="EN108"/>
  <c r="EX108"/>
  <c r="EP108"/>
  <c r="EU108"/>
  <c r="EM108"/>
  <c r="ET108"/>
  <c r="EQ108"/>
  <c r="FS81"/>
  <c r="FW81"/>
  <c r="GA81"/>
  <c r="GE81"/>
  <c r="GI81"/>
  <c r="EP82"/>
  <c r="ET82"/>
  <c r="FR82"/>
  <c r="FV82"/>
  <c r="FZ82"/>
  <c r="GD82"/>
  <c r="GH82"/>
  <c r="GL82"/>
  <c r="GP82"/>
  <c r="EO83"/>
  <c r="ES83"/>
  <c r="EW83"/>
  <c r="FS85"/>
  <c r="FW85"/>
  <c r="GA85"/>
  <c r="GE85"/>
  <c r="GI85"/>
  <c r="EP86"/>
  <c r="ET86"/>
  <c r="FR86"/>
  <c r="FV86"/>
  <c r="FZ86"/>
  <c r="GD86"/>
  <c r="GH86"/>
  <c r="GL86"/>
  <c r="GP86"/>
  <c r="EO87"/>
  <c r="ES87"/>
  <c r="EW87"/>
  <c r="FS89"/>
  <c r="FW89"/>
  <c r="GA89"/>
  <c r="GE89"/>
  <c r="GI89"/>
  <c r="EP90"/>
  <c r="ET90"/>
  <c r="FR90"/>
  <c r="FV90"/>
  <c r="FZ90"/>
  <c r="GD90"/>
  <c r="GH90"/>
  <c r="GL90"/>
  <c r="GP90"/>
  <c r="EO91"/>
  <c r="ES91"/>
  <c r="EW91"/>
  <c r="FS93"/>
  <c r="FW93"/>
  <c r="GA93"/>
  <c r="GE93"/>
  <c r="GI93"/>
  <c r="EP94"/>
  <c r="ET94"/>
  <c r="FR94"/>
  <c r="FV94"/>
  <c r="FZ94"/>
  <c r="GD94"/>
  <c r="GH94"/>
  <c r="GL94"/>
  <c r="GP94"/>
  <c r="EO95"/>
  <c r="ES95"/>
  <c r="EW95"/>
  <c r="GP98"/>
  <c r="GL98"/>
  <c r="GH98"/>
  <c r="GD98"/>
  <c r="FZ98"/>
  <c r="FV98"/>
  <c r="FR98"/>
  <c r="GO98"/>
  <c r="GK98"/>
  <c r="GG98"/>
  <c r="GC98"/>
  <c r="FY98"/>
  <c r="FU98"/>
  <c r="FQ98"/>
  <c r="FX98"/>
  <c r="GF98"/>
  <c r="GN98"/>
  <c r="EP99"/>
  <c r="GP102"/>
  <c r="GL102"/>
  <c r="GH102"/>
  <c r="GD102"/>
  <c r="FZ102"/>
  <c r="FV102"/>
  <c r="FR102"/>
  <c r="GO102"/>
  <c r="GK102"/>
  <c r="GG102"/>
  <c r="GC102"/>
  <c r="FY102"/>
  <c r="FU102"/>
  <c r="FQ102"/>
  <c r="FX102"/>
  <c r="GF102"/>
  <c r="GN102"/>
  <c r="EZ105"/>
  <c r="EV105"/>
  <c r="ER105"/>
  <c r="EN105"/>
  <c r="EY105"/>
  <c r="EU105"/>
  <c r="EQ105"/>
  <c r="EM105"/>
  <c r="EW105"/>
  <c r="EO105"/>
  <c r="ET105"/>
  <c r="EX105"/>
  <c r="GO108"/>
  <c r="GK108"/>
  <c r="GG108"/>
  <c r="GC108"/>
  <c r="FY108"/>
  <c r="FU108"/>
  <c r="FQ108"/>
  <c r="GN108"/>
  <c r="GJ108"/>
  <c r="GF108"/>
  <c r="GB108"/>
  <c r="FX108"/>
  <c r="FT108"/>
  <c r="GL108"/>
  <c r="GD108"/>
  <c r="FV108"/>
  <c r="GI108"/>
  <c r="GA108"/>
  <c r="FS108"/>
  <c r="FW108"/>
  <c r="GM108"/>
  <c r="FS82"/>
  <c r="FW82"/>
  <c r="GA82"/>
  <c r="GE82"/>
  <c r="GI82"/>
  <c r="EP83"/>
  <c r="ET83"/>
  <c r="FS86"/>
  <c r="FW86"/>
  <c r="GA86"/>
  <c r="GE86"/>
  <c r="GI86"/>
  <c r="EP87"/>
  <c r="ET87"/>
  <c r="FS90"/>
  <c r="FW90"/>
  <c r="GA90"/>
  <c r="GE90"/>
  <c r="GI90"/>
  <c r="EP91"/>
  <c r="ET91"/>
  <c r="FS94"/>
  <c r="FW94"/>
  <c r="GA94"/>
  <c r="GE94"/>
  <c r="GI94"/>
  <c r="EP95"/>
  <c r="ET95"/>
  <c r="EW99"/>
  <c r="ES99"/>
  <c r="EO99"/>
  <c r="EZ99"/>
  <c r="EV99"/>
  <c r="ER99"/>
  <c r="EN99"/>
  <c r="EQ99"/>
  <c r="EY99"/>
  <c r="EX103"/>
  <c r="ET103"/>
  <c r="EP103"/>
  <c r="EW103"/>
  <c r="ES103"/>
  <c r="EO103"/>
  <c r="EV103"/>
  <c r="EN103"/>
  <c r="EU103"/>
  <c r="EM103"/>
  <c r="EZ103"/>
  <c r="GP114"/>
  <c r="GL114"/>
  <c r="GH114"/>
  <c r="GD114"/>
  <c r="FZ114"/>
  <c r="FV114"/>
  <c r="FR114"/>
  <c r="GK114"/>
  <c r="GF114"/>
  <c r="GA114"/>
  <c r="FU114"/>
  <c r="GO114"/>
  <c r="GJ114"/>
  <c r="GE114"/>
  <c r="FY114"/>
  <c r="FT114"/>
  <c r="GI114"/>
  <c r="FX114"/>
  <c r="GG114"/>
  <c r="FW114"/>
  <c r="GB114"/>
  <c r="GN114"/>
  <c r="FS114"/>
  <c r="GM114"/>
  <c r="EP97"/>
  <c r="ET97"/>
  <c r="EX97"/>
  <c r="FR97"/>
  <c r="FV97"/>
  <c r="FZ97"/>
  <c r="GD97"/>
  <c r="GH97"/>
  <c r="GL97"/>
  <c r="GP97"/>
  <c r="EO98"/>
  <c r="ES98"/>
  <c r="EW98"/>
  <c r="FS100"/>
  <c r="FW100"/>
  <c r="GA100"/>
  <c r="GE100"/>
  <c r="GI100"/>
  <c r="EP101"/>
  <c r="ET101"/>
  <c r="FR101"/>
  <c r="FV101"/>
  <c r="FZ101"/>
  <c r="GD101"/>
  <c r="GH101"/>
  <c r="GL101"/>
  <c r="GP101"/>
  <c r="EO102"/>
  <c r="ES102"/>
  <c r="EW102"/>
  <c r="EW104"/>
  <c r="ES104"/>
  <c r="EO104"/>
  <c r="EZ104"/>
  <c r="EV104"/>
  <c r="ER104"/>
  <c r="EN104"/>
  <c r="EQ104"/>
  <c r="EY104"/>
  <c r="FW104"/>
  <c r="GE104"/>
  <c r="FW107"/>
  <c r="GE107"/>
  <c r="EZ109"/>
  <c r="EV109"/>
  <c r="ER109"/>
  <c r="EN109"/>
  <c r="EY109"/>
  <c r="EU109"/>
  <c r="EQ109"/>
  <c r="EM109"/>
  <c r="EP109"/>
  <c r="EX109"/>
  <c r="EM97"/>
  <c r="EQ97"/>
  <c r="EU97"/>
  <c r="FS97"/>
  <c r="FW97"/>
  <c r="GA97"/>
  <c r="GE97"/>
  <c r="GI97"/>
  <c r="EP98"/>
  <c r="ET98"/>
  <c r="FS101"/>
  <c r="FW101"/>
  <c r="GA101"/>
  <c r="GE101"/>
  <c r="GI101"/>
  <c r="EP102"/>
  <c r="ET102"/>
  <c r="GO104"/>
  <c r="GK104"/>
  <c r="GG104"/>
  <c r="GC104"/>
  <c r="FY104"/>
  <c r="FU104"/>
  <c r="FQ104"/>
  <c r="GN104"/>
  <c r="GJ104"/>
  <c r="GF104"/>
  <c r="GB104"/>
  <c r="FX104"/>
  <c r="FT104"/>
  <c r="FR104"/>
  <c r="FZ104"/>
  <c r="GH104"/>
  <c r="GP104"/>
  <c r="GP107"/>
  <c r="GL107"/>
  <c r="GH107"/>
  <c r="GD107"/>
  <c r="FZ107"/>
  <c r="FV107"/>
  <c r="FR107"/>
  <c r="GO107"/>
  <c r="GK107"/>
  <c r="GG107"/>
  <c r="GC107"/>
  <c r="FY107"/>
  <c r="FU107"/>
  <c r="FQ107"/>
  <c r="FX107"/>
  <c r="GF107"/>
  <c r="GN107"/>
  <c r="EW116"/>
  <c r="ES116"/>
  <c r="EO116"/>
  <c r="EZ116"/>
  <c r="EV116"/>
  <c r="ER116"/>
  <c r="EN116"/>
  <c r="EU116"/>
  <c r="EM116"/>
  <c r="ET116"/>
  <c r="EQ116"/>
  <c r="EP116"/>
  <c r="EY116"/>
  <c r="CM120"/>
  <c r="FS105"/>
  <c r="FW105"/>
  <c r="GA105"/>
  <c r="GE105"/>
  <c r="GI105"/>
  <c r="GM105"/>
  <c r="EP106"/>
  <c r="ET106"/>
  <c r="EX106"/>
  <c r="FR106"/>
  <c r="FV106"/>
  <c r="FZ106"/>
  <c r="GD106"/>
  <c r="GH106"/>
  <c r="GL106"/>
  <c r="GP106"/>
  <c r="EO107"/>
  <c r="ES107"/>
  <c r="EW107"/>
  <c r="FS109"/>
  <c r="FW109"/>
  <c r="GA109"/>
  <c r="GE109"/>
  <c r="GI109"/>
  <c r="GM109"/>
  <c r="EP110"/>
  <c r="ET110"/>
  <c r="EX110"/>
  <c r="FR110"/>
  <c r="FV110"/>
  <c r="FZ110"/>
  <c r="GD110"/>
  <c r="GH110"/>
  <c r="GL110"/>
  <c r="GP110"/>
  <c r="EO111"/>
  <c r="ES111"/>
  <c r="EW111"/>
  <c r="FS115"/>
  <c r="CM119"/>
  <c r="FT105"/>
  <c r="FX105"/>
  <c r="GB105"/>
  <c r="GF105"/>
  <c r="GJ105"/>
  <c r="EM106"/>
  <c r="EQ106"/>
  <c r="EU106"/>
  <c r="FS106"/>
  <c r="FW106"/>
  <c r="GA106"/>
  <c r="GE106"/>
  <c r="GI106"/>
  <c r="EP107"/>
  <c r="ET107"/>
  <c r="FT109"/>
  <c r="FX109"/>
  <c r="GB109"/>
  <c r="GF109"/>
  <c r="GJ109"/>
  <c r="EM110"/>
  <c r="EQ110"/>
  <c r="EU110"/>
  <c r="FS110"/>
  <c r="FW110"/>
  <c r="GA110"/>
  <c r="GE110"/>
  <c r="GI110"/>
  <c r="EP111"/>
  <c r="ET111"/>
  <c r="GP115"/>
  <c r="GL115"/>
  <c r="GH115"/>
  <c r="GD115"/>
  <c r="FZ115"/>
  <c r="FV115"/>
  <c r="FR115"/>
  <c r="GO115"/>
  <c r="GK115"/>
  <c r="GG115"/>
  <c r="GC115"/>
  <c r="FY115"/>
  <c r="FU115"/>
  <c r="FQ115"/>
  <c r="GM115"/>
  <c r="GE115"/>
  <c r="FW115"/>
  <c r="GJ115"/>
  <c r="GB115"/>
  <c r="FT115"/>
  <c r="FX115"/>
  <c r="GN115"/>
  <c r="FS112"/>
  <c r="FW112"/>
  <c r="GA112"/>
  <c r="GE112"/>
  <c r="GI112"/>
  <c r="GM112"/>
  <c r="EP113"/>
  <c r="ET113"/>
  <c r="EX113"/>
  <c r="FR113"/>
  <c r="FV113"/>
  <c r="FZ113"/>
  <c r="GD113"/>
  <c r="GH113"/>
  <c r="GL113"/>
  <c r="GP113"/>
  <c r="EN114"/>
  <c r="ES114"/>
  <c r="EN115"/>
  <c r="GO116"/>
  <c r="GK116"/>
  <c r="GG116"/>
  <c r="GC116"/>
  <c r="FY116"/>
  <c r="FU116"/>
  <c r="FQ116"/>
  <c r="GN116"/>
  <c r="GJ116"/>
  <c r="GF116"/>
  <c r="GB116"/>
  <c r="FX116"/>
  <c r="FT116"/>
  <c r="FR116"/>
  <c r="FZ116"/>
  <c r="GH116"/>
  <c r="GP116"/>
  <c r="FB117"/>
  <c r="HF118"/>
  <c r="HE118"/>
  <c r="HA118"/>
  <c r="GW118"/>
  <c r="GS118"/>
  <c r="GO118"/>
  <c r="GH118"/>
  <c r="GD118"/>
  <c r="FZ118"/>
  <c r="FV118"/>
  <c r="FR118"/>
  <c r="HC118"/>
  <c r="GX118"/>
  <c r="GR118"/>
  <c r="GM118"/>
  <c r="GE118"/>
  <c r="FY118"/>
  <c r="FT118"/>
  <c r="HH118"/>
  <c r="HB118"/>
  <c r="GV118"/>
  <c r="GQ118"/>
  <c r="GI118"/>
  <c r="GC118"/>
  <c r="FX118"/>
  <c r="FS118"/>
  <c r="FQ118"/>
  <c r="GB118"/>
  <c r="GP118"/>
  <c r="GZ118"/>
  <c r="BG119"/>
  <c r="BW119"/>
  <c r="FT112"/>
  <c r="FX112"/>
  <c r="GB112"/>
  <c r="GF112"/>
  <c r="GJ112"/>
  <c r="EM113"/>
  <c r="EQ113"/>
  <c r="EU113"/>
  <c r="FS113"/>
  <c r="FW113"/>
  <c r="GA113"/>
  <c r="GE113"/>
  <c r="GI113"/>
  <c r="EX114"/>
  <c r="ET114"/>
  <c r="EP114"/>
  <c r="EO114"/>
  <c r="EU114"/>
  <c r="EZ114"/>
  <c r="EX115"/>
  <c r="ET115"/>
  <c r="EP115"/>
  <c r="EW115"/>
  <c r="ES115"/>
  <c r="EO115"/>
  <c r="EQ115"/>
  <c r="EY115"/>
  <c r="FS116"/>
  <c r="GA116"/>
  <c r="GI116"/>
  <c r="FP117"/>
  <c r="FL117"/>
  <c r="FH117"/>
  <c r="FD117"/>
  <c r="EZ117"/>
  <c r="EU117"/>
  <c r="FO117"/>
  <c r="FK117"/>
  <c r="FG117"/>
  <c r="FC117"/>
  <c r="EY117"/>
  <c r="ET117"/>
  <c r="EV117"/>
  <c r="FE117"/>
  <c r="FM117"/>
  <c r="FU118"/>
  <c r="GF118"/>
  <c r="GT118"/>
  <c r="HD118"/>
  <c r="CO119"/>
  <c r="CK119"/>
  <c r="CG119"/>
  <c r="CC119"/>
  <c r="BY119"/>
  <c r="BU119"/>
  <c r="BQ119"/>
  <c r="BM119"/>
  <c r="BI119"/>
  <c r="BE119"/>
  <c r="CR119"/>
  <c r="CJ119"/>
  <c r="CB119"/>
  <c r="BP119"/>
  <c r="BL119"/>
  <c r="CL119"/>
  <c r="CD119"/>
  <c r="BN119"/>
  <c r="CQ119"/>
  <c r="CI119"/>
  <c r="CA119"/>
  <c r="BS119"/>
  <c r="BK119"/>
  <c r="HE117"/>
  <c r="HA117"/>
  <c r="GW117"/>
  <c r="GS117"/>
  <c r="GO117"/>
  <c r="GH117"/>
  <c r="GD117"/>
  <c r="FZ117"/>
  <c r="FV117"/>
  <c r="BE117"/>
  <c r="BI117"/>
  <c r="BM117"/>
  <c r="BQ117"/>
  <c r="BU117"/>
  <c r="BY117"/>
  <c r="CC117"/>
  <c r="CG117"/>
  <c r="CK117"/>
  <c r="CO117"/>
  <c r="FS117"/>
  <c r="FX117"/>
  <c r="GC117"/>
  <c r="GI117"/>
  <c r="GQ117"/>
  <c r="GV117"/>
  <c r="HB117"/>
  <c r="HG117"/>
  <c r="CR118"/>
  <c r="CJ118"/>
  <c r="CB118"/>
  <c r="BP118"/>
  <c r="BL118"/>
  <c r="BE118"/>
  <c r="BO118"/>
  <c r="BU118"/>
  <c r="CE118"/>
  <c r="CK118"/>
  <c r="BG120"/>
  <c r="BO120"/>
  <c r="BW120"/>
  <c r="CE120"/>
  <c r="BN117"/>
  <c r="CD117"/>
  <c r="CL117"/>
  <c r="CO120"/>
  <c r="CK120"/>
  <c r="CG120"/>
  <c r="CC120"/>
  <c r="BY120"/>
  <c r="BU120"/>
  <c r="BQ120"/>
  <c r="BM120"/>
  <c r="BI120"/>
  <c r="BE120"/>
  <c r="CR120"/>
  <c r="CJ120"/>
  <c r="CB120"/>
  <c r="BP120"/>
  <c r="BL120"/>
  <c r="CO121"/>
  <c r="EX118"/>
  <c r="FB118"/>
  <c r="FF118"/>
  <c r="FJ118"/>
  <c r="EX119"/>
  <c r="FB119"/>
  <c r="FF119"/>
  <c r="FJ119"/>
  <c r="FR119"/>
  <c r="FV119"/>
  <c r="FZ119"/>
  <c r="GD119"/>
  <c r="GH119"/>
  <c r="GO119"/>
  <c r="GS119"/>
  <c r="GW119"/>
  <c r="HA119"/>
  <c r="HE119"/>
  <c r="FN120"/>
  <c r="FJ120"/>
  <c r="FM120"/>
  <c r="FI120"/>
  <c r="EX120"/>
  <c r="FB120"/>
  <c r="FF120"/>
  <c r="FL120"/>
  <c r="FT120"/>
  <c r="GB120"/>
  <c r="GM120"/>
  <c r="GU120"/>
  <c r="GU122"/>
  <c r="HE121"/>
  <c r="HA121"/>
  <c r="GW121"/>
  <c r="GS121"/>
  <c r="GO121"/>
  <c r="GH121"/>
  <c r="GD121"/>
  <c r="FZ121"/>
  <c r="FV121"/>
  <c r="FR121"/>
  <c r="HH121"/>
  <c r="HD121"/>
  <c r="GZ121"/>
  <c r="GV121"/>
  <c r="GR121"/>
  <c r="GN121"/>
  <c r="GG121"/>
  <c r="GC121"/>
  <c r="FY121"/>
  <c r="FU121"/>
  <c r="FQ121"/>
  <c r="BI121"/>
  <c r="BQ121"/>
  <c r="BY121"/>
  <c r="CG121"/>
  <c r="FX121"/>
  <c r="GF121"/>
  <c r="GQ121"/>
  <c r="GY121"/>
  <c r="GY122" s="1"/>
  <c r="HG121"/>
  <c r="FS119"/>
  <c r="FW119"/>
  <c r="GA119"/>
  <c r="GE119"/>
  <c r="GI119"/>
  <c r="GP119"/>
  <c r="GT119"/>
  <c r="GX119"/>
  <c r="HB119"/>
  <c r="HE120"/>
  <c r="HA120"/>
  <c r="GW120"/>
  <c r="GS120"/>
  <c r="GO120"/>
  <c r="GH120"/>
  <c r="GD120"/>
  <c r="FZ120"/>
  <c r="FV120"/>
  <c r="FR120"/>
  <c r="HH120"/>
  <c r="HD120"/>
  <c r="GZ120"/>
  <c r="GV120"/>
  <c r="GR120"/>
  <c r="GN120"/>
  <c r="GG120"/>
  <c r="GC120"/>
  <c r="FY120"/>
  <c r="FU120"/>
  <c r="FQ120"/>
  <c r="FW120"/>
  <c r="GE120"/>
  <c r="GP120"/>
  <c r="GX120"/>
  <c r="HF120"/>
  <c r="CR121"/>
  <c r="CJ121"/>
  <c r="CB121"/>
  <c r="BP121"/>
  <c r="BL121"/>
  <c r="CQ121"/>
  <c r="CM121"/>
  <c r="CI121"/>
  <c r="CE121"/>
  <c r="CA121"/>
  <c r="BW121"/>
  <c r="BS121"/>
  <c r="BO121"/>
  <c r="BK121"/>
  <c r="BG121"/>
  <c r="EV121"/>
  <c r="FA121"/>
  <c r="FE121"/>
  <c r="FI121"/>
  <c r="FM121"/>
  <c r="EX121"/>
  <c r="FB121"/>
  <c r="FF121"/>
  <c r="FJ121"/>
  <c r="GH103" i="7"/>
  <c r="FY103"/>
  <c r="FS103"/>
  <c r="FQ103"/>
  <c r="FV99"/>
  <c r="GJ99"/>
  <c r="FT99"/>
  <c r="FW99"/>
  <c r="FQ91"/>
  <c r="GC91"/>
  <c r="GE91"/>
  <c r="FX91"/>
  <c r="GC79"/>
  <c r="GJ79"/>
  <c r="FZ79"/>
  <c r="FQ79"/>
  <c r="FT21"/>
  <c r="GG21"/>
  <c r="GK21"/>
  <c r="GN21"/>
  <c r="GB21"/>
  <c r="FV21"/>
  <c r="GM21"/>
  <c r="FQ21"/>
  <c r="GC21"/>
  <c r="GJ21"/>
  <c r="BZ21" i="15"/>
  <c r="EW22"/>
  <c r="ES22"/>
  <c r="EO22"/>
  <c r="EZ22"/>
  <c r="EV22"/>
  <c r="ER22"/>
  <c r="EN22"/>
  <c r="EQ22"/>
  <c r="GP29"/>
  <c r="GL29"/>
  <c r="GH29"/>
  <c r="GD29"/>
  <c r="FZ29"/>
  <c r="FV29"/>
  <c r="FR29"/>
  <c r="GN29"/>
  <c r="GF29"/>
  <c r="FX29"/>
  <c r="GO29"/>
  <c r="GK29"/>
  <c r="GG29"/>
  <c r="GC29"/>
  <c r="FY29"/>
  <c r="FU29"/>
  <c r="FQ29"/>
  <c r="GJ29"/>
  <c r="GB29"/>
  <c r="FT29"/>
  <c r="FS29"/>
  <c r="FM38"/>
  <c r="FI38"/>
  <c r="FO38"/>
  <c r="FJ38"/>
  <c r="FE38"/>
  <c r="FA38"/>
  <c r="EV38"/>
  <c r="FL38"/>
  <c r="FC38"/>
  <c r="ET38"/>
  <c r="FN38"/>
  <c r="FH38"/>
  <c r="FD38"/>
  <c r="EZ38"/>
  <c r="EU38"/>
  <c r="FG38"/>
  <c r="EY38"/>
  <c r="CY72"/>
  <c r="CY129"/>
  <c r="BK38"/>
  <c r="BK34"/>
  <c r="BK30"/>
  <c r="BK26"/>
  <c r="BK22"/>
  <c r="BK43"/>
  <c r="BK40"/>
  <c r="DG72"/>
  <c r="DG129" s="1"/>
  <c r="BS38"/>
  <c r="BS34"/>
  <c r="BS30"/>
  <c r="BS26"/>
  <c r="BS22"/>
  <c r="BS43"/>
  <c r="BS40"/>
  <c r="DO72"/>
  <c r="DO129" s="1"/>
  <c r="CA38"/>
  <c r="CA34"/>
  <c r="CA30"/>
  <c r="CA26"/>
  <c r="CA22"/>
  <c r="CA43"/>
  <c r="CA40"/>
  <c r="DW72"/>
  <c r="DW129" s="1"/>
  <c r="CI38"/>
  <c r="CI34"/>
  <c r="CI30"/>
  <c r="CI26"/>
  <c r="CI22"/>
  <c r="CI43"/>
  <c r="CI40"/>
  <c r="EE72"/>
  <c r="EE129"/>
  <c r="CQ38"/>
  <c r="CQ34"/>
  <c r="CQ30"/>
  <c r="CQ26"/>
  <c r="CQ22"/>
  <c r="CQ43"/>
  <c r="CQ40"/>
  <c r="AQ43"/>
  <c r="CI46"/>
  <c r="BI118"/>
  <c r="BI117"/>
  <c r="BI45"/>
  <c r="BI43"/>
  <c r="BI46"/>
  <c r="BI42"/>
  <c r="BI30"/>
  <c r="BI26"/>
  <c r="BI47"/>
  <c r="BI44"/>
  <c r="BI38"/>
  <c r="BI34"/>
  <c r="BQ118"/>
  <c r="BQ117"/>
  <c r="BQ45"/>
  <c r="BQ43"/>
  <c r="BQ46"/>
  <c r="BQ42"/>
  <c r="BQ44"/>
  <c r="BQ30"/>
  <c r="BQ26"/>
  <c r="BQ47"/>
  <c r="BQ38"/>
  <c r="BQ34"/>
  <c r="BY118"/>
  <c r="BY117"/>
  <c r="BY45"/>
  <c r="BY43"/>
  <c r="BY46"/>
  <c r="BY42"/>
  <c r="BY30"/>
  <c r="BY26"/>
  <c r="BY47"/>
  <c r="BY44"/>
  <c r="BY38"/>
  <c r="BY34"/>
  <c r="CG117"/>
  <c r="CG45"/>
  <c r="CG43"/>
  <c r="CG46"/>
  <c r="CG42"/>
  <c r="CG44"/>
  <c r="CG38"/>
  <c r="CG34"/>
  <c r="CG30"/>
  <c r="CG26"/>
  <c r="CG47"/>
  <c r="CO117"/>
  <c r="CO118"/>
  <c r="CO45"/>
  <c r="CO43"/>
  <c r="CO46"/>
  <c r="CO42"/>
  <c r="CO44"/>
  <c r="CO38"/>
  <c r="CO34"/>
  <c r="CO30"/>
  <c r="CO47"/>
  <c r="CO26"/>
  <c r="P121"/>
  <c r="P117"/>
  <c r="P120"/>
  <c r="P118"/>
  <c r="P39"/>
  <c r="P21"/>
  <c r="P119"/>
  <c r="P24"/>
  <c r="P20"/>
  <c r="X121"/>
  <c r="X120"/>
  <c r="X117"/>
  <c r="X119"/>
  <c r="X118"/>
  <c r="X39"/>
  <c r="X21"/>
  <c r="X24"/>
  <c r="X20"/>
  <c r="AN121"/>
  <c r="AN120"/>
  <c r="AN117"/>
  <c r="AN119"/>
  <c r="AN118"/>
  <c r="AN39"/>
  <c r="AN21"/>
  <c r="AN24"/>
  <c r="AN20"/>
  <c r="AV121"/>
  <c r="AV117"/>
  <c r="AV120"/>
  <c r="AV119"/>
  <c r="AV39"/>
  <c r="AV21"/>
  <c r="AV118"/>
  <c r="AV24"/>
  <c r="AV20"/>
  <c r="EZ79"/>
  <c r="EV79"/>
  <c r="ER79"/>
  <c r="EN79"/>
  <c r="EY79"/>
  <c r="EU79"/>
  <c r="EQ79"/>
  <c r="EM79"/>
  <c r="EW79"/>
  <c r="EO79"/>
  <c r="ES79"/>
  <c r="ET79"/>
  <c r="FM120" i="7"/>
  <c r="GC95"/>
  <c r="FW103"/>
  <c r="ES83"/>
  <c r="EU83"/>
  <c r="EQ79"/>
  <c r="EW79"/>
  <c r="EP79"/>
  <c r="EY79"/>
  <c r="EV79"/>
  <c r="EN79"/>
  <c r="ES79"/>
  <c r="EQ27"/>
  <c r="EV27"/>
  <c r="EU27"/>
  <c r="EQ19"/>
  <c r="ER19"/>
  <c r="EW19"/>
  <c r="EU19"/>
  <c r="EV19"/>
  <c r="ES19"/>
  <c r="GI91"/>
  <c r="FZ91"/>
  <c r="GL107"/>
  <c r="FX79"/>
  <c r="GD107"/>
  <c r="GD35"/>
  <c r="FS21"/>
  <c r="GF110"/>
  <c r="GC110"/>
  <c r="FZ98"/>
  <c r="GA98"/>
  <c r="FW98"/>
  <c r="GC98"/>
  <c r="BB19" i="15"/>
  <c r="AX19"/>
  <c r="AT19"/>
  <c r="AP19"/>
  <c r="AD19"/>
  <c r="Z19"/>
  <c r="V19"/>
  <c r="R19"/>
  <c r="BA19"/>
  <c r="AW19"/>
  <c r="AS19"/>
  <c r="AO19"/>
  <c r="AK19"/>
  <c r="AG19"/>
  <c r="AC19"/>
  <c r="Y19"/>
  <c r="U19"/>
  <c r="Q19"/>
  <c r="BC19"/>
  <c r="BS19"/>
  <c r="CI19"/>
  <c r="CO20"/>
  <c r="CK20"/>
  <c r="CG20"/>
  <c r="CC20"/>
  <c r="BY20"/>
  <c r="BU20"/>
  <c r="BQ20"/>
  <c r="BM20"/>
  <c r="BI20"/>
  <c r="BE20"/>
  <c r="CR20"/>
  <c r="CN20"/>
  <c r="CJ20"/>
  <c r="CF20"/>
  <c r="CB20"/>
  <c r="BX20"/>
  <c r="BT20"/>
  <c r="BP20"/>
  <c r="BL20"/>
  <c r="BH20"/>
  <c r="V20"/>
  <c r="AT20"/>
  <c r="BJ20"/>
  <c r="BZ20"/>
  <c r="CH20"/>
  <c r="BE21"/>
  <c r="CC21"/>
  <c r="GO22"/>
  <c r="GK22"/>
  <c r="GG22"/>
  <c r="GC22"/>
  <c r="FY22"/>
  <c r="FU22"/>
  <c r="FQ22"/>
  <c r="GN22"/>
  <c r="GJ22"/>
  <c r="GF22"/>
  <c r="GB22"/>
  <c r="FX22"/>
  <c r="FT22"/>
  <c r="AR22"/>
  <c r="ET22"/>
  <c r="FZ22"/>
  <c r="GH22"/>
  <c r="BB23"/>
  <c r="AX23"/>
  <c r="AT23"/>
  <c r="AP23"/>
  <c r="AD23"/>
  <c r="Z23"/>
  <c r="V23"/>
  <c r="R23"/>
  <c r="BA23"/>
  <c r="AW23"/>
  <c r="AS23"/>
  <c r="AO23"/>
  <c r="AK23"/>
  <c r="AG23"/>
  <c r="AC23"/>
  <c r="Y23"/>
  <c r="U23"/>
  <c r="Q23"/>
  <c r="AU23"/>
  <c r="BK23"/>
  <c r="CA23"/>
  <c r="CQ23"/>
  <c r="CO24"/>
  <c r="CK24"/>
  <c r="CG24"/>
  <c r="CC24"/>
  <c r="BY24"/>
  <c r="BU24"/>
  <c r="BQ24"/>
  <c r="BM24"/>
  <c r="BI24"/>
  <c r="BE24"/>
  <c r="CA24"/>
  <c r="BO24"/>
  <c r="BG24"/>
  <c r="CR24"/>
  <c r="CN24"/>
  <c r="CJ24"/>
  <c r="CF24"/>
  <c r="CB24"/>
  <c r="BX24"/>
  <c r="BT24"/>
  <c r="BP24"/>
  <c r="BL24"/>
  <c r="BH24"/>
  <c r="CQ24"/>
  <c r="CM24"/>
  <c r="CI24"/>
  <c r="CE24"/>
  <c r="BW24"/>
  <c r="BS24"/>
  <c r="BK24"/>
  <c r="V24"/>
  <c r="BB24"/>
  <c r="BN24"/>
  <c r="GP25"/>
  <c r="GL25"/>
  <c r="GH25"/>
  <c r="GD25"/>
  <c r="FZ25"/>
  <c r="FV25"/>
  <c r="FR25"/>
  <c r="GN25"/>
  <c r="GF25"/>
  <c r="FX25"/>
  <c r="GO25"/>
  <c r="GK25"/>
  <c r="GG25"/>
  <c r="GC25"/>
  <c r="FY25"/>
  <c r="FU25"/>
  <c r="FQ25"/>
  <c r="GJ25"/>
  <c r="GB25"/>
  <c r="FT25"/>
  <c r="FS25"/>
  <c r="BI29"/>
  <c r="CO29"/>
  <c r="GM29"/>
  <c r="BK31"/>
  <c r="CA31"/>
  <c r="CQ31"/>
  <c r="CC33"/>
  <c r="BZ36"/>
  <c r="BQ37"/>
  <c r="FF38"/>
  <c r="AD39"/>
  <c r="BN120"/>
  <c r="BN119"/>
  <c r="BN46"/>
  <c r="BN47"/>
  <c r="BN44"/>
  <c r="BN42"/>
  <c r="BN43"/>
  <c r="CL46"/>
  <c r="CL47"/>
  <c r="CL44"/>
  <c r="CL42"/>
  <c r="CL43"/>
  <c r="U38"/>
  <c r="AK38"/>
  <c r="BA38"/>
  <c r="DG46"/>
  <c r="DG128" s="1"/>
  <c r="BE47"/>
  <c r="FP120" i="7"/>
  <c r="GJ103"/>
  <c r="GC94"/>
  <c r="ES27"/>
  <c r="EM35"/>
  <c r="EP91"/>
  <c r="ES106"/>
  <c r="EU23"/>
  <c r="FW83"/>
  <c r="EY27"/>
  <c r="ER113"/>
  <c r="EX113"/>
  <c r="EO113"/>
  <c r="EM113"/>
  <c r="EX109"/>
  <c r="EM109"/>
  <c r="ET109"/>
  <c r="EU109"/>
  <c r="EZ109"/>
  <c r="EP109"/>
  <c r="ER105"/>
  <c r="ET105"/>
  <c r="EU105"/>
  <c r="EW105"/>
  <c r="EM105"/>
  <c r="EV105"/>
  <c r="EN105"/>
  <c r="EP105"/>
  <c r="EY97"/>
  <c r="ES97"/>
  <c r="EQ90"/>
  <c r="EU90"/>
  <c r="EO90"/>
  <c r="ES90"/>
  <c r="EQ86"/>
  <c r="EW86"/>
  <c r="EQ82"/>
  <c r="EU82"/>
  <c r="EZ82"/>
  <c r="EO82"/>
  <c r="EQ78"/>
  <c r="EY78"/>
  <c r="EN78"/>
  <c r="EU78"/>
  <c r="ER34"/>
  <c r="EO34"/>
  <c r="ET34"/>
  <c r="EZ34"/>
  <c r="ES34"/>
  <c r="EQ30"/>
  <c r="EX30"/>
  <c r="EZ30"/>
  <c r="EW30"/>
  <c r="EP30"/>
  <c r="ET30"/>
  <c r="EV30"/>
  <c r="EN30"/>
  <c r="ES30"/>
  <c r="EQ26"/>
  <c r="EU26"/>
  <c r="EN26"/>
  <c r="EP26"/>
  <c r="EY26"/>
  <c r="ET26"/>
  <c r="ES26"/>
  <c r="EQ22"/>
  <c r="EY22"/>
  <c r="ET22"/>
  <c r="ES22"/>
  <c r="ER22"/>
  <c r="EW22"/>
  <c r="EO22"/>
  <c r="GP21"/>
  <c r="GO118"/>
  <c r="GO21"/>
  <c r="GB91"/>
  <c r="GN99"/>
  <c r="GA91"/>
  <c r="GM107"/>
  <c r="GL21"/>
  <c r="FX107"/>
  <c r="GG110"/>
  <c r="GG79"/>
  <c r="GD91"/>
  <c r="FQ117"/>
  <c r="GU117"/>
  <c r="HA117"/>
  <c r="GE113"/>
  <c r="GD113"/>
  <c r="GL113"/>
  <c r="GM113"/>
  <c r="GI113"/>
  <c r="FW113"/>
  <c r="FQ113"/>
  <c r="GJ113"/>
  <c r="FZ109"/>
  <c r="GO109"/>
  <c r="GC109"/>
  <c r="GG109"/>
  <c r="FS19"/>
  <c r="FR19"/>
  <c r="FY19"/>
  <c r="GH19"/>
  <c r="EZ19" i="15"/>
  <c r="EV19"/>
  <c r="ER19"/>
  <c r="EN19"/>
  <c r="EY19"/>
  <c r="EU19"/>
  <c r="EQ19"/>
  <c r="EM19"/>
  <c r="P19"/>
  <c r="X19"/>
  <c r="AN19"/>
  <c r="AV19"/>
  <c r="EP19"/>
  <c r="EX19"/>
  <c r="BA20"/>
  <c r="AW20"/>
  <c r="AS20"/>
  <c r="AO20"/>
  <c r="AK20"/>
  <c r="AG20"/>
  <c r="AC20"/>
  <c r="Y20"/>
  <c r="U20"/>
  <c r="Q20"/>
  <c r="AU20"/>
  <c r="BC20"/>
  <c r="BK20"/>
  <c r="BS20"/>
  <c r="CA20"/>
  <c r="CI20"/>
  <c r="CQ20"/>
  <c r="R21"/>
  <c r="Z21"/>
  <c r="AP21"/>
  <c r="AX21"/>
  <c r="BN21"/>
  <c r="BV21"/>
  <c r="CD21"/>
  <c r="FW21"/>
  <c r="GE21"/>
  <c r="U22"/>
  <c r="AK22"/>
  <c r="BA22"/>
  <c r="BI22"/>
  <c r="BQ22"/>
  <c r="BY22"/>
  <c r="CG22"/>
  <c r="CO22"/>
  <c r="EM22"/>
  <c r="EU22"/>
  <c r="FS22"/>
  <c r="GA22"/>
  <c r="GI22"/>
  <c r="EZ23"/>
  <c r="EV23"/>
  <c r="ER23"/>
  <c r="EN23"/>
  <c r="EY23"/>
  <c r="EU23"/>
  <c r="EQ23"/>
  <c r="EM23"/>
  <c r="P23"/>
  <c r="X23"/>
  <c r="AN23"/>
  <c r="AV23"/>
  <c r="EP23"/>
  <c r="EX23"/>
  <c r="BA24"/>
  <c r="AW24"/>
  <c r="AS24"/>
  <c r="AO24"/>
  <c r="AK24"/>
  <c r="AG24"/>
  <c r="AC24"/>
  <c r="Y24"/>
  <c r="U24"/>
  <c r="Q24"/>
  <c r="AU24"/>
  <c r="BC24"/>
  <c r="CH24"/>
  <c r="BI25"/>
  <c r="BY25"/>
  <c r="CO25"/>
  <c r="FW25"/>
  <c r="GM25"/>
  <c r="BK27"/>
  <c r="BS27"/>
  <c r="CA27"/>
  <c r="CI27"/>
  <c r="CQ27"/>
  <c r="BV28"/>
  <c r="CC29"/>
  <c r="GA29"/>
  <c r="EW30"/>
  <c r="ES30"/>
  <c r="EO30"/>
  <c r="EU30"/>
  <c r="EM30"/>
  <c r="EZ30"/>
  <c r="EV30"/>
  <c r="ER30"/>
  <c r="EN30"/>
  <c r="EY30"/>
  <c r="EQ30"/>
  <c r="CO32"/>
  <c r="CK32"/>
  <c r="CG32"/>
  <c r="CC32"/>
  <c r="BY32"/>
  <c r="BU32"/>
  <c r="BQ32"/>
  <c r="BM32"/>
  <c r="BI32"/>
  <c r="BE32"/>
  <c r="CQ32"/>
  <c r="CM32"/>
  <c r="CI32"/>
  <c r="CE32"/>
  <c r="BW32"/>
  <c r="BS32"/>
  <c r="BK32"/>
  <c r="CR32"/>
  <c r="CN32"/>
  <c r="CJ32"/>
  <c r="CF32"/>
  <c r="CB32"/>
  <c r="BX32"/>
  <c r="BT32"/>
  <c r="BP32"/>
  <c r="BL32"/>
  <c r="BH32"/>
  <c r="CA32"/>
  <c r="BO32"/>
  <c r="BG32"/>
  <c r="BJ32"/>
  <c r="BZ32"/>
  <c r="BQ33"/>
  <c r="CG33"/>
  <c r="BN36"/>
  <c r="GP37"/>
  <c r="GL37"/>
  <c r="GH37"/>
  <c r="GD37"/>
  <c r="FZ37"/>
  <c r="FV37"/>
  <c r="FR37"/>
  <c r="GN37"/>
  <c r="GF37"/>
  <c r="FX37"/>
  <c r="GO37"/>
  <c r="GK37"/>
  <c r="GG37"/>
  <c r="GC37"/>
  <c r="FY37"/>
  <c r="FU37"/>
  <c r="FQ37"/>
  <c r="GJ37"/>
  <c r="GB37"/>
  <c r="FT37"/>
  <c r="FS37"/>
  <c r="GI37"/>
  <c r="X38"/>
  <c r="FK38"/>
  <c r="BO46"/>
  <c r="CE46"/>
  <c r="AA45"/>
  <c r="BS46"/>
  <c r="CY46"/>
  <c r="CY128" s="1"/>
  <c r="EE46"/>
  <c r="EE128" s="1"/>
  <c r="GO102"/>
  <c r="GK102"/>
  <c r="GG102"/>
  <c r="GC102"/>
  <c r="FY102"/>
  <c r="FU102"/>
  <c r="FQ102"/>
  <c r="GN102"/>
  <c r="GJ102"/>
  <c r="GF102"/>
  <c r="GB102"/>
  <c r="FX102"/>
  <c r="FT102"/>
  <c r="GM102"/>
  <c r="GE102"/>
  <c r="FW102"/>
  <c r="GL102"/>
  <c r="GD102"/>
  <c r="FV102"/>
  <c r="GH102"/>
  <c r="FR102"/>
  <c r="GA102"/>
  <c r="GP102"/>
  <c r="FZ102"/>
  <c r="GI102"/>
  <c r="FS102"/>
  <c r="FR107" i="7"/>
  <c r="GF107"/>
  <c r="GG107"/>
  <c r="GK107"/>
  <c r="GN107"/>
  <c r="GP107"/>
  <c r="FV107"/>
  <c r="GH107"/>
  <c r="FY107"/>
  <c r="GA107"/>
  <c r="GJ107"/>
  <c r="GB95"/>
  <c r="GM95"/>
  <c r="FQ95"/>
  <c r="FU35"/>
  <c r="GH35"/>
  <c r="GM35"/>
  <c r="FS35"/>
  <c r="GN35"/>
  <c r="GC35"/>
  <c r="GJ35"/>
  <c r="FX25"/>
  <c r="GL25"/>
  <c r="GI25"/>
  <c r="FW25"/>
  <c r="FT25"/>
  <c r="GF25"/>
  <c r="FY25"/>
  <c r="CR21" i="15"/>
  <c r="CN21"/>
  <c r="CJ21"/>
  <c r="CF21"/>
  <c r="CB21"/>
  <c r="BX21"/>
  <c r="BT21"/>
  <c r="BP21"/>
  <c r="BL21"/>
  <c r="BH21"/>
  <c r="CQ21"/>
  <c r="CM21"/>
  <c r="CI21"/>
  <c r="CE21"/>
  <c r="CA21"/>
  <c r="BW21"/>
  <c r="BS21"/>
  <c r="BO21"/>
  <c r="BK21"/>
  <c r="BG21"/>
  <c r="BJ21"/>
  <c r="CH21"/>
  <c r="EY22"/>
  <c r="GI29"/>
  <c r="FB38"/>
  <c r="CU46"/>
  <c r="CU128" s="1"/>
  <c r="CU72"/>
  <c r="CU129" s="1"/>
  <c r="DC46"/>
  <c r="DC128" s="1"/>
  <c r="DC72"/>
  <c r="DC129" s="1"/>
  <c r="DK72"/>
  <c r="DK129" s="1"/>
  <c r="DK46"/>
  <c r="DK128" s="1"/>
  <c r="DS46"/>
  <c r="DS128" s="1"/>
  <c r="DS72"/>
  <c r="DS129" s="1"/>
  <c r="EA72"/>
  <c r="EA129" s="1"/>
  <c r="EA46"/>
  <c r="EA128" s="1"/>
  <c r="DO46"/>
  <c r="DO128" s="1"/>
  <c r="BE118"/>
  <c r="BE117"/>
  <c r="BE45"/>
  <c r="BE43"/>
  <c r="BE46"/>
  <c r="BE44"/>
  <c r="BE42"/>
  <c r="BE38"/>
  <c r="BE34"/>
  <c r="BE30"/>
  <c r="BE26"/>
  <c r="BM117"/>
  <c r="BM45"/>
  <c r="BM43"/>
  <c r="BM46"/>
  <c r="BM44"/>
  <c r="BM38"/>
  <c r="BM34"/>
  <c r="BM118"/>
  <c r="BM42"/>
  <c r="BM30"/>
  <c r="BM26"/>
  <c r="BU118"/>
  <c r="BU117"/>
  <c r="BU45"/>
  <c r="BU43"/>
  <c r="BU46"/>
  <c r="BU44"/>
  <c r="BU42"/>
  <c r="BU38"/>
  <c r="BU34"/>
  <c r="BU30"/>
  <c r="BU26"/>
  <c r="CC118"/>
  <c r="CC45"/>
  <c r="CC43"/>
  <c r="CC46"/>
  <c r="CC44"/>
  <c r="CC42"/>
  <c r="CC38"/>
  <c r="CC34"/>
  <c r="CC117"/>
  <c r="CC30"/>
  <c r="CC26"/>
  <c r="CK118"/>
  <c r="CK117"/>
  <c r="CK45"/>
  <c r="CK43"/>
  <c r="CK46"/>
  <c r="CK44"/>
  <c r="CK42"/>
  <c r="CK38"/>
  <c r="CK34"/>
  <c r="CK30"/>
  <c r="CK26"/>
  <c r="T120"/>
  <c r="T121"/>
  <c r="T119"/>
  <c r="T118"/>
  <c r="T117"/>
  <c r="T39"/>
  <c r="T21"/>
  <c r="T24"/>
  <c r="T20"/>
  <c r="AB121"/>
  <c r="AB119"/>
  <c r="AB120"/>
  <c r="AB118"/>
  <c r="AB117"/>
  <c r="AB39"/>
  <c r="AB21"/>
  <c r="AB24"/>
  <c r="AB20"/>
  <c r="AR121"/>
  <c r="AR119"/>
  <c r="AR120"/>
  <c r="AR118"/>
  <c r="AR117"/>
  <c r="AR39"/>
  <c r="AR21"/>
  <c r="AR24"/>
  <c r="AR20"/>
  <c r="AZ120"/>
  <c r="AZ121"/>
  <c r="AZ119"/>
  <c r="AZ118"/>
  <c r="AZ39"/>
  <c r="AZ21"/>
  <c r="AZ24"/>
  <c r="AZ20"/>
  <c r="AZ117"/>
  <c r="EP79"/>
  <c r="FW35" i="7"/>
  <c r="EU35"/>
  <c r="ES35"/>
  <c r="ER35"/>
  <c r="EO35"/>
  <c r="GP25"/>
  <c r="GI21"/>
  <c r="FZ21"/>
  <c r="GL91"/>
  <c r="FY91"/>
  <c r="GE107"/>
  <c r="AU19" i="15"/>
  <c r="BK19"/>
  <c r="CA19"/>
  <c r="CQ19"/>
  <c r="AD20"/>
  <c r="BB20"/>
  <c r="BM21"/>
  <c r="BU21"/>
  <c r="CK21"/>
  <c r="AB22"/>
  <c r="FR22"/>
  <c r="GP22"/>
  <c r="BC23"/>
  <c r="BS23"/>
  <c r="CI23"/>
  <c r="AD24"/>
  <c r="AT24"/>
  <c r="CD24"/>
  <c r="BE25"/>
  <c r="BU25"/>
  <c r="CK25"/>
  <c r="GI25"/>
  <c r="BY29"/>
  <c r="FW29"/>
  <c r="BS31"/>
  <c r="CI31"/>
  <c r="BM33"/>
  <c r="EW34"/>
  <c r="ES34"/>
  <c r="EO34"/>
  <c r="EU34"/>
  <c r="EM34"/>
  <c r="EZ34"/>
  <c r="EV34"/>
  <c r="ER34"/>
  <c r="EN34"/>
  <c r="EY34"/>
  <c r="EQ34"/>
  <c r="CO36"/>
  <c r="CK36"/>
  <c r="CG36"/>
  <c r="CC36"/>
  <c r="BY36"/>
  <c r="BU36"/>
  <c r="BQ36"/>
  <c r="BM36"/>
  <c r="BI36"/>
  <c r="BE36"/>
  <c r="CQ36"/>
  <c r="CM36"/>
  <c r="CI36"/>
  <c r="CE36"/>
  <c r="CA36"/>
  <c r="BW36"/>
  <c r="BS36"/>
  <c r="BK36"/>
  <c r="BG36"/>
  <c r="CR36"/>
  <c r="CN36"/>
  <c r="CJ36"/>
  <c r="CF36"/>
  <c r="CB36"/>
  <c r="BX36"/>
  <c r="BT36"/>
  <c r="BP36"/>
  <c r="BL36"/>
  <c r="BH36"/>
  <c r="BO36"/>
  <c r="BJ36"/>
  <c r="CG37"/>
  <c r="T38"/>
  <c r="AZ38"/>
  <c r="BV46"/>
  <c r="BV47"/>
  <c r="BV44"/>
  <c r="BV42"/>
  <c r="BV43"/>
  <c r="CD119"/>
  <c r="CD120"/>
  <c r="CD46"/>
  <c r="CD47"/>
  <c r="CD44"/>
  <c r="CD42"/>
  <c r="CD43"/>
  <c r="AC38"/>
  <c r="AS38"/>
  <c r="BV45"/>
  <c r="CA46"/>
  <c r="CK47"/>
  <c r="EX79"/>
  <c r="FO120" i="7"/>
  <c r="GJ102"/>
  <c r="GJ25"/>
  <c r="GC107"/>
  <c r="GC99"/>
  <c r="GC25"/>
  <c r="EM79"/>
  <c r="EV35"/>
  <c r="EW27"/>
  <c r="EZ79"/>
  <c r="EU79"/>
  <c r="ET79"/>
  <c r="ET35"/>
  <c r="FQ107"/>
  <c r="FQ25"/>
  <c r="EY19"/>
  <c r="EX121"/>
  <c r="ET121"/>
  <c r="FO121"/>
  <c r="EU121"/>
  <c r="FP117"/>
  <c r="FC117"/>
  <c r="EU117"/>
  <c r="FO117"/>
  <c r="FA117"/>
  <c r="HH118"/>
  <c r="GP79"/>
  <c r="GO107"/>
  <c r="GN95"/>
  <c r="GL79"/>
  <c r="GK79"/>
  <c r="GG91"/>
  <c r="FT35"/>
  <c r="GB84"/>
  <c r="FQ84"/>
  <c r="GO36"/>
  <c r="FW36"/>
  <c r="GO32"/>
  <c r="FZ32"/>
  <c r="FR25"/>
  <c r="S19" i="15"/>
  <c r="AA19"/>
  <c r="AI19"/>
  <c r="AQ19"/>
  <c r="AY19"/>
  <c r="BG19"/>
  <c r="BO19"/>
  <c r="BW19"/>
  <c r="CE19"/>
  <c r="CM19"/>
  <c r="R20"/>
  <c r="Z20"/>
  <c r="AP20"/>
  <c r="AX20"/>
  <c r="BN20"/>
  <c r="BV20"/>
  <c r="CD20"/>
  <c r="CL20"/>
  <c r="GP21"/>
  <c r="GL21"/>
  <c r="GH21"/>
  <c r="GD21"/>
  <c r="FZ21"/>
  <c r="FV21"/>
  <c r="FR21"/>
  <c r="GO21"/>
  <c r="GK21"/>
  <c r="GG21"/>
  <c r="GC21"/>
  <c r="FY21"/>
  <c r="FU21"/>
  <c r="FQ21"/>
  <c r="U21"/>
  <c r="AC21"/>
  <c r="AK21"/>
  <c r="AS21"/>
  <c r="BA21"/>
  <c r="BI21"/>
  <c r="BQ21"/>
  <c r="BY21"/>
  <c r="CG21"/>
  <c r="CO21"/>
  <c r="FX21"/>
  <c r="GF21"/>
  <c r="GN21"/>
  <c r="P22"/>
  <c r="X22"/>
  <c r="AN22"/>
  <c r="AV22"/>
  <c r="EP22"/>
  <c r="EX22"/>
  <c r="FV22"/>
  <c r="GD22"/>
  <c r="GL22"/>
  <c r="S23"/>
  <c r="AA23"/>
  <c r="AI23"/>
  <c r="AQ23"/>
  <c r="AY23"/>
  <c r="BG23"/>
  <c r="BO23"/>
  <c r="BW23"/>
  <c r="CE23"/>
  <c r="CM23"/>
  <c r="R24"/>
  <c r="Z24"/>
  <c r="AP24"/>
  <c r="AX24"/>
  <c r="BV24"/>
  <c r="CL24"/>
  <c r="BM25"/>
  <c r="CC25"/>
  <c r="GA25"/>
  <c r="EW26"/>
  <c r="ES26"/>
  <c r="EO26"/>
  <c r="EY26"/>
  <c r="EQ26"/>
  <c r="EZ26"/>
  <c r="EV26"/>
  <c r="ER26"/>
  <c r="EN26"/>
  <c r="EU26"/>
  <c r="EM26"/>
  <c r="CO28"/>
  <c r="CK28"/>
  <c r="CG28"/>
  <c r="CC28"/>
  <c r="BY28"/>
  <c r="BU28"/>
  <c r="BQ28"/>
  <c r="BM28"/>
  <c r="BI28"/>
  <c r="BE28"/>
  <c r="BK28"/>
  <c r="CR28"/>
  <c r="CN28"/>
  <c r="CJ28"/>
  <c r="CF28"/>
  <c r="CB28"/>
  <c r="BX28"/>
  <c r="BT28"/>
  <c r="BP28"/>
  <c r="BL28"/>
  <c r="BH28"/>
  <c r="CQ28"/>
  <c r="CM28"/>
  <c r="CI28"/>
  <c r="CE28"/>
  <c r="CA28"/>
  <c r="BW28"/>
  <c r="BS28"/>
  <c r="BO28"/>
  <c r="BG28"/>
  <c r="BJ28"/>
  <c r="BZ28"/>
  <c r="BQ29"/>
  <c r="CG29"/>
  <c r="GE29"/>
  <c r="BG31"/>
  <c r="BO31"/>
  <c r="BW31"/>
  <c r="CE31"/>
  <c r="CM31"/>
  <c r="BN32"/>
  <c r="CD32"/>
  <c r="GP33"/>
  <c r="GL33"/>
  <c r="GH33"/>
  <c r="GD33"/>
  <c r="FZ33"/>
  <c r="FV33"/>
  <c r="FR33"/>
  <c r="GN33"/>
  <c r="GF33"/>
  <c r="FX33"/>
  <c r="GO33"/>
  <c r="GK33"/>
  <c r="GG33"/>
  <c r="GC33"/>
  <c r="FY33"/>
  <c r="FU33"/>
  <c r="FQ33"/>
  <c r="GJ33"/>
  <c r="GB33"/>
  <c r="FT33"/>
  <c r="BE33"/>
  <c r="BU33"/>
  <c r="CK33"/>
  <c r="FS33"/>
  <c r="GI33"/>
  <c r="ET34"/>
  <c r="CH36"/>
  <c r="BI37"/>
  <c r="BY37"/>
  <c r="CO37"/>
  <c r="BC45"/>
  <c r="P38"/>
  <c r="AV38"/>
  <c r="EX38"/>
  <c r="FP38"/>
  <c r="CO39"/>
  <c r="CK39"/>
  <c r="CG39"/>
  <c r="CC39"/>
  <c r="BY39"/>
  <c r="BU39"/>
  <c r="BQ39"/>
  <c r="BM39"/>
  <c r="BI39"/>
  <c r="BE39"/>
  <c r="CR39"/>
  <c r="CN39"/>
  <c r="CJ39"/>
  <c r="CF39"/>
  <c r="CB39"/>
  <c r="BX39"/>
  <c r="BT39"/>
  <c r="BP39"/>
  <c r="BL39"/>
  <c r="BH39"/>
  <c r="EC42"/>
  <c r="DU42"/>
  <c r="DM42"/>
  <c r="DE42"/>
  <c r="CW42"/>
  <c r="CM39"/>
  <c r="CE39"/>
  <c r="BW39"/>
  <c r="BO39"/>
  <c r="BG39"/>
  <c r="DQ42"/>
  <c r="DA42"/>
  <c r="CQ39"/>
  <c r="CI39"/>
  <c r="CA39"/>
  <c r="BS39"/>
  <c r="CL39"/>
  <c r="CD39"/>
  <c r="BV39"/>
  <c r="BN39"/>
  <c r="DY42"/>
  <c r="DI42"/>
  <c r="CS42"/>
  <c r="BK39"/>
  <c r="CO41"/>
  <c r="CK41"/>
  <c r="CG41"/>
  <c r="CC41"/>
  <c r="BY41"/>
  <c r="BU41"/>
  <c r="BQ41"/>
  <c r="BM41"/>
  <c r="BI41"/>
  <c r="BE41"/>
  <c r="CR41"/>
  <c r="CN41"/>
  <c r="CJ41"/>
  <c r="CF41"/>
  <c r="CB41"/>
  <c r="BX41"/>
  <c r="BT41"/>
  <c r="BP41"/>
  <c r="BL41"/>
  <c r="BH41"/>
  <c r="CQ41"/>
  <c r="CI41"/>
  <c r="CA41"/>
  <c r="BS41"/>
  <c r="BK41"/>
  <c r="CM41"/>
  <c r="CE41"/>
  <c r="BO41"/>
  <c r="BG41"/>
  <c r="AI41"/>
  <c r="CH41"/>
  <c r="BZ41"/>
  <c r="BJ41"/>
  <c r="BW41"/>
  <c r="AT39"/>
  <c r="BZ39"/>
  <c r="CD41"/>
  <c r="DX42"/>
  <c r="AI43"/>
  <c r="AI40"/>
  <c r="CL45"/>
  <c r="BK46"/>
  <c r="CQ46"/>
  <c r="DW46"/>
  <c r="DW128"/>
  <c r="BU47"/>
  <c r="AA46"/>
  <c r="AQ46"/>
  <c r="BN25"/>
  <c r="BZ25"/>
  <c r="CD25"/>
  <c r="CL25"/>
  <c r="FS26"/>
  <c r="GA26"/>
  <c r="GE26"/>
  <c r="GM26"/>
  <c r="EP27"/>
  <c r="EX27"/>
  <c r="BJ29"/>
  <c r="BZ29"/>
  <c r="CH29"/>
  <c r="FW30"/>
  <c r="GI30"/>
  <c r="ET31"/>
  <c r="BJ33"/>
  <c r="BZ33"/>
  <c r="CL33"/>
  <c r="FW34"/>
  <c r="GI34"/>
  <c r="ET35"/>
  <c r="BN37"/>
  <c r="BV37"/>
  <c r="BZ37"/>
  <c r="CH37"/>
  <c r="HF38"/>
  <c r="HB38"/>
  <c r="GX38"/>
  <c r="HE38"/>
  <c r="HA38"/>
  <c r="GW38"/>
  <c r="GS38"/>
  <c r="GO38"/>
  <c r="GH38"/>
  <c r="GA38"/>
  <c r="FT38"/>
  <c r="GF38"/>
  <c r="GT38"/>
  <c r="HH38"/>
  <c r="AU39"/>
  <c r="BG121"/>
  <c r="BG118"/>
  <c r="BG117"/>
  <c r="BG119"/>
  <c r="BG120"/>
  <c r="BG47"/>
  <c r="BG44"/>
  <c r="BG42"/>
  <c r="BW121"/>
  <c r="BW120"/>
  <c r="BW117"/>
  <c r="BW119"/>
  <c r="BW47"/>
  <c r="BW44"/>
  <c r="BW42"/>
  <c r="CM121"/>
  <c r="CM117"/>
  <c r="CM119"/>
  <c r="CM120"/>
  <c r="CM47"/>
  <c r="CM44"/>
  <c r="CM42"/>
  <c r="CW44"/>
  <c r="T42" s="1"/>
  <c r="DM44"/>
  <c r="EC44"/>
  <c r="AZ42" s="1"/>
  <c r="BG45"/>
  <c r="BW45"/>
  <c r="CM45"/>
  <c r="HF119" i="7"/>
  <c r="GW119"/>
  <c r="GP111"/>
  <c r="GP89"/>
  <c r="GP38"/>
  <c r="GI89"/>
  <c r="GI38"/>
  <c r="GO111"/>
  <c r="GO38"/>
  <c r="GB100"/>
  <c r="GB85"/>
  <c r="GA85"/>
  <c r="GA33"/>
  <c r="GM38"/>
  <c r="FZ111"/>
  <c r="FZ89"/>
  <c r="GL89"/>
  <c r="GK85"/>
  <c r="FY89"/>
  <c r="FU38"/>
  <c r="GE33"/>
  <c r="GD89"/>
  <c r="GD33"/>
  <c r="BE19" i="15"/>
  <c r="BI19"/>
  <c r="BM19"/>
  <c r="BQ19"/>
  <c r="BU19"/>
  <c r="BY19"/>
  <c r="CC19"/>
  <c r="CG19"/>
  <c r="CK19"/>
  <c r="CO19"/>
  <c r="FS19"/>
  <c r="FW19"/>
  <c r="GA19"/>
  <c r="GE19"/>
  <c r="GI19"/>
  <c r="EP20"/>
  <c r="ET20"/>
  <c r="FR20"/>
  <c r="FV20"/>
  <c r="FZ20"/>
  <c r="GD20"/>
  <c r="GH20"/>
  <c r="GL20"/>
  <c r="GP20"/>
  <c r="S21"/>
  <c r="AA21"/>
  <c r="AI21"/>
  <c r="AQ21"/>
  <c r="AU21"/>
  <c r="AY21"/>
  <c r="EO21"/>
  <c r="ES21"/>
  <c r="EW21"/>
  <c r="R22"/>
  <c r="V22"/>
  <c r="Z22"/>
  <c r="AD22"/>
  <c r="AP22"/>
  <c r="AT22"/>
  <c r="AX22"/>
  <c r="BB22"/>
  <c r="BJ22"/>
  <c r="BN22"/>
  <c r="BV22"/>
  <c r="BZ22"/>
  <c r="CD22"/>
  <c r="CH22"/>
  <c r="CL22"/>
  <c r="BE23"/>
  <c r="BI23"/>
  <c r="BM23"/>
  <c r="BQ23"/>
  <c r="BU23"/>
  <c r="BY23"/>
  <c r="CC23"/>
  <c r="CG23"/>
  <c r="CK23"/>
  <c r="CO23"/>
  <c r="FS23"/>
  <c r="FW23"/>
  <c r="GA23"/>
  <c r="GE23"/>
  <c r="GI23"/>
  <c r="EP24"/>
  <c r="ET24"/>
  <c r="FR24"/>
  <c r="FV24"/>
  <c r="FZ24"/>
  <c r="GD24"/>
  <c r="GH24"/>
  <c r="GL24"/>
  <c r="GP24"/>
  <c r="BG25"/>
  <c r="BK25"/>
  <c r="BO25"/>
  <c r="BS25"/>
  <c r="BW25"/>
  <c r="CA25"/>
  <c r="CE25"/>
  <c r="CI25"/>
  <c r="CM25"/>
  <c r="CQ25"/>
  <c r="EO25"/>
  <c r="ES25"/>
  <c r="EW25"/>
  <c r="BJ26"/>
  <c r="BN26"/>
  <c r="BV26"/>
  <c r="BZ26"/>
  <c r="CD26"/>
  <c r="CH26"/>
  <c r="CL26"/>
  <c r="FT26"/>
  <c r="FX26"/>
  <c r="GB26"/>
  <c r="GF26"/>
  <c r="GJ26"/>
  <c r="GN26"/>
  <c r="BE27"/>
  <c r="BI27"/>
  <c r="BM27"/>
  <c r="BQ27"/>
  <c r="BU27"/>
  <c r="BY27"/>
  <c r="CC27"/>
  <c r="CG27"/>
  <c r="CK27"/>
  <c r="CO27"/>
  <c r="EM27"/>
  <c r="EQ27"/>
  <c r="EU27"/>
  <c r="EY27"/>
  <c r="FS27"/>
  <c r="FW27"/>
  <c r="GA27"/>
  <c r="GE27"/>
  <c r="GI27"/>
  <c r="EP28"/>
  <c r="ET28"/>
  <c r="FR28"/>
  <c r="FV28"/>
  <c r="FZ28"/>
  <c r="GD28"/>
  <c r="GH28"/>
  <c r="GL28"/>
  <c r="GP28"/>
  <c r="BG29"/>
  <c r="BK29"/>
  <c r="BO29"/>
  <c r="BS29"/>
  <c r="BW29"/>
  <c r="CA29"/>
  <c r="CE29"/>
  <c r="CI29"/>
  <c r="CM29"/>
  <c r="CQ29"/>
  <c r="EO29"/>
  <c r="ES29"/>
  <c r="EW29"/>
  <c r="BJ30"/>
  <c r="BN30"/>
  <c r="BV30"/>
  <c r="BZ30"/>
  <c r="CD30"/>
  <c r="CH30"/>
  <c r="CL30"/>
  <c r="FT30"/>
  <c r="FX30"/>
  <c r="GB30"/>
  <c r="GF30"/>
  <c r="GJ30"/>
  <c r="GN30"/>
  <c r="BE31"/>
  <c r="BI31"/>
  <c r="BM31"/>
  <c r="BQ31"/>
  <c r="BU31"/>
  <c r="BY31"/>
  <c r="CC31"/>
  <c r="CG31"/>
  <c r="CK31"/>
  <c r="CO31"/>
  <c r="EM31"/>
  <c r="EQ31"/>
  <c r="EU31"/>
  <c r="EY31"/>
  <c r="FS31"/>
  <c r="FW31"/>
  <c r="GA31"/>
  <c r="GE31"/>
  <c r="GI31"/>
  <c r="EP32"/>
  <c r="ET32"/>
  <c r="FR32"/>
  <c r="FV32"/>
  <c r="FZ32"/>
  <c r="GD32"/>
  <c r="GH32"/>
  <c r="GL32"/>
  <c r="GP32"/>
  <c r="BG33"/>
  <c r="BK33"/>
  <c r="BO33"/>
  <c r="BS33"/>
  <c r="BW33"/>
  <c r="CA33"/>
  <c r="CE33"/>
  <c r="CI33"/>
  <c r="CM33"/>
  <c r="CQ33"/>
  <c r="EO33"/>
  <c r="ES33"/>
  <c r="EW33"/>
  <c r="BJ34"/>
  <c r="BN34"/>
  <c r="BV34"/>
  <c r="BZ34"/>
  <c r="CD34"/>
  <c r="CH34"/>
  <c r="CL34"/>
  <c r="FT34"/>
  <c r="FX34"/>
  <c r="GB34"/>
  <c r="GF34"/>
  <c r="GJ34"/>
  <c r="GN34"/>
  <c r="BE35"/>
  <c r="BI35"/>
  <c r="BM35"/>
  <c r="BQ35"/>
  <c r="BU35"/>
  <c r="BY35"/>
  <c r="CC35"/>
  <c r="CG35"/>
  <c r="CK35"/>
  <c r="CO35"/>
  <c r="EM35"/>
  <c r="EQ35"/>
  <c r="EU35"/>
  <c r="EY35"/>
  <c r="FS35"/>
  <c r="FW35"/>
  <c r="GA35"/>
  <c r="GE35"/>
  <c r="GI35"/>
  <c r="EP36"/>
  <c r="ET36"/>
  <c r="FR36"/>
  <c r="FV36"/>
  <c r="FZ36"/>
  <c r="GD36"/>
  <c r="GH36"/>
  <c r="GL36"/>
  <c r="GP36"/>
  <c r="BG37"/>
  <c r="BK37"/>
  <c r="BO37"/>
  <c r="BS37"/>
  <c r="BW37"/>
  <c r="CA37"/>
  <c r="CE37"/>
  <c r="CI37"/>
  <c r="CM37"/>
  <c r="CQ37"/>
  <c r="EO37"/>
  <c r="ES37"/>
  <c r="EW37"/>
  <c r="EE42"/>
  <c r="EA42"/>
  <c r="DW42"/>
  <c r="DS42"/>
  <c r="DO42"/>
  <c r="DK42"/>
  <c r="DG42"/>
  <c r="DC42"/>
  <c r="CY42"/>
  <c r="CU42"/>
  <c r="ED42"/>
  <c r="DZ42"/>
  <c r="DV42"/>
  <c r="DR42"/>
  <c r="DN42"/>
  <c r="DJ42"/>
  <c r="DF42"/>
  <c r="DB42"/>
  <c r="CX42"/>
  <c r="CT42"/>
  <c r="CO40"/>
  <c r="CK40"/>
  <c r="CG40"/>
  <c r="CC40"/>
  <c r="BY40"/>
  <c r="BU40"/>
  <c r="BQ40"/>
  <c r="BM40"/>
  <c r="BI40"/>
  <c r="BE40"/>
  <c r="CR40"/>
  <c r="CN40"/>
  <c r="CJ40"/>
  <c r="CF40"/>
  <c r="CB40"/>
  <c r="BX40"/>
  <c r="BT40"/>
  <c r="BP40"/>
  <c r="BL40"/>
  <c r="BH40"/>
  <c r="R38"/>
  <c r="V38"/>
  <c r="Z38"/>
  <c r="AD38"/>
  <c r="AP38"/>
  <c r="AT38"/>
  <c r="AX38"/>
  <c r="BB38"/>
  <c r="BJ38"/>
  <c r="BN38"/>
  <c r="BV38"/>
  <c r="BZ38"/>
  <c r="CD38"/>
  <c r="CH38"/>
  <c r="CL38"/>
  <c r="FV38"/>
  <c r="GG38"/>
  <c r="GP38"/>
  <c r="GU38"/>
  <c r="HC38"/>
  <c r="R39"/>
  <c r="Z39"/>
  <c r="AP39"/>
  <c r="BN40"/>
  <c r="BV40"/>
  <c r="CD40"/>
  <c r="CL40"/>
  <c r="CS72"/>
  <c r="CW72"/>
  <c r="CW129"/>
  <c r="DA72"/>
  <c r="DA129"/>
  <c r="DE72"/>
  <c r="DE129"/>
  <c r="DI72"/>
  <c r="DI129"/>
  <c r="DM72"/>
  <c r="DM129" s="1"/>
  <c r="DQ72"/>
  <c r="DQ129" s="1"/>
  <c r="DU72"/>
  <c r="DU129" s="1"/>
  <c r="DY72"/>
  <c r="DY129" s="1"/>
  <c r="EC72"/>
  <c r="EC129" s="1"/>
  <c r="BJ46"/>
  <c r="BJ47"/>
  <c r="BJ44"/>
  <c r="BJ42"/>
  <c r="BZ46"/>
  <c r="BZ47"/>
  <c r="BZ44"/>
  <c r="BZ42"/>
  <c r="CH120"/>
  <c r="CH119"/>
  <c r="CH46"/>
  <c r="CH47"/>
  <c r="CH44"/>
  <c r="CH42"/>
  <c r="CV42"/>
  <c r="DD42"/>
  <c r="DL42"/>
  <c r="DT42"/>
  <c r="EB42"/>
  <c r="CZ44"/>
  <c r="DH44"/>
  <c r="DP44"/>
  <c r="AM44"/>
  <c r="DX44"/>
  <c r="AU42"/>
  <c r="BJ45"/>
  <c r="BZ45"/>
  <c r="CH45"/>
  <c r="BG46"/>
  <c r="BW46"/>
  <c r="CM46"/>
  <c r="EW78"/>
  <c r="ES78"/>
  <c r="EO78"/>
  <c r="EZ78"/>
  <c r="EV78"/>
  <c r="ER78"/>
  <c r="EN78"/>
  <c r="EQ78"/>
  <c r="EY78"/>
  <c r="FW78"/>
  <c r="GE78"/>
  <c r="FT81"/>
  <c r="GE81"/>
  <c r="EW87"/>
  <c r="ES87"/>
  <c r="EO87"/>
  <c r="EZ87"/>
  <c r="EV87"/>
  <c r="ER87"/>
  <c r="EN87"/>
  <c r="EX87"/>
  <c r="EP87"/>
  <c r="EU87"/>
  <c r="EM87"/>
  <c r="FR87"/>
  <c r="EW91"/>
  <c r="ES91"/>
  <c r="EO91"/>
  <c r="EZ91"/>
  <c r="EV91"/>
  <c r="ER91"/>
  <c r="EN91"/>
  <c r="EX91"/>
  <c r="EP91"/>
  <c r="EU91"/>
  <c r="EM91"/>
  <c r="FR91"/>
  <c r="EW95"/>
  <c r="ES95"/>
  <c r="EO95"/>
  <c r="EZ95"/>
  <c r="EV95"/>
  <c r="ER95"/>
  <c r="EN95"/>
  <c r="EX95"/>
  <c r="EP95"/>
  <c r="EU95"/>
  <c r="EM95"/>
  <c r="FR95"/>
  <c r="BJ25"/>
  <c r="BV25"/>
  <c r="CH25"/>
  <c r="FW26"/>
  <c r="GI26"/>
  <c r="ET27"/>
  <c r="BN29"/>
  <c r="BV29"/>
  <c r="CD29"/>
  <c r="CL29"/>
  <c r="FS30"/>
  <c r="GA30"/>
  <c r="GE30"/>
  <c r="GM30"/>
  <c r="EP31"/>
  <c r="EX31"/>
  <c r="BN33"/>
  <c r="BV33"/>
  <c r="CD33"/>
  <c r="CH33"/>
  <c r="FS34"/>
  <c r="GA34"/>
  <c r="GE34"/>
  <c r="GM34"/>
  <c r="EP35"/>
  <c r="EX35"/>
  <c r="BJ37"/>
  <c r="CD37"/>
  <c r="CL37"/>
  <c r="FU38"/>
  <c r="GN38"/>
  <c r="GZ38"/>
  <c r="BA39"/>
  <c r="AW39"/>
  <c r="AS39"/>
  <c r="AO39"/>
  <c r="AK39"/>
  <c r="AG39"/>
  <c r="AC39"/>
  <c r="Y39"/>
  <c r="U39"/>
  <c r="Q39"/>
  <c r="BC39"/>
  <c r="BO118"/>
  <c r="BO117"/>
  <c r="BO121"/>
  <c r="BO47"/>
  <c r="BO44"/>
  <c r="BO42"/>
  <c r="CE117"/>
  <c r="CE121"/>
  <c r="CE118"/>
  <c r="CE47"/>
  <c r="CE44"/>
  <c r="CE42"/>
  <c r="DE44"/>
  <c r="AB44"/>
  <c r="DU44"/>
  <c r="AR42"/>
  <c r="BO45"/>
  <c r="CE45"/>
  <c r="DG42" i="7"/>
  <c r="G160" i="15"/>
  <c r="G132"/>
  <c r="BJ19"/>
  <c r="BN19"/>
  <c r="BV19"/>
  <c r="BZ19"/>
  <c r="CD19"/>
  <c r="CH19"/>
  <c r="CL19"/>
  <c r="FS20"/>
  <c r="FW20"/>
  <c r="GA20"/>
  <c r="GE20"/>
  <c r="GI20"/>
  <c r="EP21"/>
  <c r="ET21"/>
  <c r="S22"/>
  <c r="AA22"/>
  <c r="AI22"/>
  <c r="AQ22"/>
  <c r="AU22"/>
  <c r="AY22"/>
  <c r="BG22"/>
  <c r="BO22"/>
  <c r="BW22"/>
  <c r="CE22"/>
  <c r="CM22"/>
  <c r="BJ23"/>
  <c r="BN23"/>
  <c r="BV23"/>
  <c r="BZ23"/>
  <c r="CD23"/>
  <c r="CH23"/>
  <c r="CL23"/>
  <c r="FS24"/>
  <c r="FW24"/>
  <c r="GA24"/>
  <c r="GE24"/>
  <c r="GI24"/>
  <c r="BH25"/>
  <c r="BL25"/>
  <c r="BP25"/>
  <c r="BT25"/>
  <c r="BX25"/>
  <c r="CB25"/>
  <c r="CF25"/>
  <c r="CJ25"/>
  <c r="CN25"/>
  <c r="EP25"/>
  <c r="ET25"/>
  <c r="BG26"/>
  <c r="BO26"/>
  <c r="BW26"/>
  <c r="CE26"/>
  <c r="CM26"/>
  <c r="FQ26"/>
  <c r="FU26"/>
  <c r="FY26"/>
  <c r="GC26"/>
  <c r="GG26"/>
  <c r="GK26"/>
  <c r="BJ27"/>
  <c r="BN27"/>
  <c r="BV27"/>
  <c r="BZ27"/>
  <c r="CD27"/>
  <c r="CH27"/>
  <c r="CL27"/>
  <c r="EN27"/>
  <c r="ER27"/>
  <c r="EV27"/>
  <c r="FS28"/>
  <c r="FW28"/>
  <c r="GA28"/>
  <c r="GE28"/>
  <c r="GI28"/>
  <c r="BH29"/>
  <c r="BL29"/>
  <c r="BP29"/>
  <c r="BT29"/>
  <c r="BX29"/>
  <c r="CB29"/>
  <c r="CF29"/>
  <c r="CJ29"/>
  <c r="CN29"/>
  <c r="EP29"/>
  <c r="ET29"/>
  <c r="BG30"/>
  <c r="BO30"/>
  <c r="BW30"/>
  <c r="CE30"/>
  <c r="CM30"/>
  <c r="FQ30"/>
  <c r="FU30"/>
  <c r="FY30"/>
  <c r="GC30"/>
  <c r="GG30"/>
  <c r="GK30"/>
  <c r="BJ31"/>
  <c r="BN31"/>
  <c r="BV31"/>
  <c r="BZ31"/>
  <c r="CD31"/>
  <c r="CH31"/>
  <c r="CL31"/>
  <c r="EN31"/>
  <c r="ER31"/>
  <c r="EV31"/>
  <c r="FS32"/>
  <c r="FW32"/>
  <c r="GA32"/>
  <c r="GE32"/>
  <c r="GI32"/>
  <c r="BH33"/>
  <c r="BL33"/>
  <c r="BP33"/>
  <c r="BT33"/>
  <c r="BX33"/>
  <c r="CB33"/>
  <c r="CF33"/>
  <c r="CJ33"/>
  <c r="CN33"/>
  <c r="EP33"/>
  <c r="ET33"/>
  <c r="BG34"/>
  <c r="BO34"/>
  <c r="BW34"/>
  <c r="CE34"/>
  <c r="CM34"/>
  <c r="FQ34"/>
  <c r="FU34"/>
  <c r="FY34"/>
  <c r="GC34"/>
  <c r="GG34"/>
  <c r="GK34"/>
  <c r="BJ35"/>
  <c r="BN35"/>
  <c r="BV35"/>
  <c r="BZ35"/>
  <c r="CD35"/>
  <c r="CH35"/>
  <c r="CL35"/>
  <c r="EN35"/>
  <c r="ER35"/>
  <c r="EV35"/>
  <c r="FS36"/>
  <c r="FW36"/>
  <c r="GA36"/>
  <c r="GE36"/>
  <c r="GI36"/>
  <c r="BH37"/>
  <c r="BL37"/>
  <c r="BP37"/>
  <c r="BT37"/>
  <c r="BX37"/>
  <c r="CB37"/>
  <c r="CF37"/>
  <c r="CJ37"/>
  <c r="CN37"/>
  <c r="EP37"/>
  <c r="ET37"/>
  <c r="EE44"/>
  <c r="BB44" s="1"/>
  <c r="EA44"/>
  <c r="AX45" s="1"/>
  <c r="DW44"/>
  <c r="AT45" s="1"/>
  <c r="DS44"/>
  <c r="AP45" s="1"/>
  <c r="DO44"/>
  <c r="DK44"/>
  <c r="DG44"/>
  <c r="AD41" s="1"/>
  <c r="DC44"/>
  <c r="Z46" s="1"/>
  <c r="CY44"/>
  <c r="V44" s="1"/>
  <c r="CU44"/>
  <c r="R45" s="1"/>
  <c r="ED44"/>
  <c r="BA42" s="1"/>
  <c r="DZ44"/>
  <c r="AW46" s="1"/>
  <c r="DV44"/>
  <c r="AS42" s="1"/>
  <c r="DR44"/>
  <c r="AO45" s="1"/>
  <c r="DN44"/>
  <c r="AK43" s="1"/>
  <c r="DJ44"/>
  <c r="AG43" s="1"/>
  <c r="DF44"/>
  <c r="AC43" s="1"/>
  <c r="DB44"/>
  <c r="Y46" s="1"/>
  <c r="CX44"/>
  <c r="U42" s="1"/>
  <c r="CT44"/>
  <c r="Q46" s="1"/>
  <c r="S38"/>
  <c r="AA38"/>
  <c r="AI38"/>
  <c r="AQ38"/>
  <c r="AU38"/>
  <c r="AY38"/>
  <c r="BC38"/>
  <c r="BG38"/>
  <c r="BO38"/>
  <c r="BW38"/>
  <c r="CE38"/>
  <c r="CM38"/>
  <c r="FZ38"/>
  <c r="GI38"/>
  <c r="GQ38"/>
  <c r="GV38"/>
  <c r="HD38"/>
  <c r="S39"/>
  <c r="AA39"/>
  <c r="AI39"/>
  <c r="AQ39"/>
  <c r="AY39"/>
  <c r="BG40"/>
  <c r="BO40"/>
  <c r="BW40"/>
  <c r="CE40"/>
  <c r="CM40"/>
  <c r="CT72"/>
  <c r="CT129"/>
  <c r="CX72"/>
  <c r="CX129"/>
  <c r="CX46"/>
  <c r="CX128"/>
  <c r="DB72"/>
  <c r="DB129"/>
  <c r="DB46"/>
  <c r="DB128"/>
  <c r="DF72"/>
  <c r="DF129"/>
  <c r="DJ72"/>
  <c r="DJ129"/>
  <c r="DJ46"/>
  <c r="DJ128"/>
  <c r="DN72"/>
  <c r="DN129" s="1"/>
  <c r="DN46"/>
  <c r="DN128" s="1"/>
  <c r="DR72"/>
  <c r="DR129" s="1"/>
  <c r="DR46"/>
  <c r="DR128" s="1"/>
  <c r="DV72"/>
  <c r="DV129" s="1"/>
  <c r="DV46"/>
  <c r="DV128" s="1"/>
  <c r="DZ72"/>
  <c r="DZ129" s="1"/>
  <c r="DZ46"/>
  <c r="DZ128" s="1"/>
  <c r="ED72"/>
  <c r="ED129" s="1"/>
  <c r="BK121"/>
  <c r="BK118"/>
  <c r="BK117"/>
  <c r="BK47"/>
  <c r="BK44"/>
  <c r="BK42"/>
  <c r="BS121"/>
  <c r="BS119"/>
  <c r="BS118"/>
  <c r="BS117"/>
  <c r="BS120"/>
  <c r="BS47"/>
  <c r="BS44"/>
  <c r="BS42"/>
  <c r="CA121"/>
  <c r="CA117"/>
  <c r="CA118"/>
  <c r="CA47"/>
  <c r="CA44"/>
  <c r="CA42"/>
  <c r="CI121"/>
  <c r="CI118"/>
  <c r="CI117"/>
  <c r="CI120"/>
  <c r="CI119"/>
  <c r="CI47"/>
  <c r="CI44"/>
  <c r="CI42"/>
  <c r="CQ121"/>
  <c r="CQ117"/>
  <c r="CQ118"/>
  <c r="CQ47"/>
  <c r="CQ44"/>
  <c r="CQ42"/>
  <c r="BG43"/>
  <c r="BO43"/>
  <c r="BW43"/>
  <c r="CE43"/>
  <c r="CM43"/>
  <c r="AP44"/>
  <c r="CS44"/>
  <c r="P45" s="1"/>
  <c r="DA44"/>
  <c r="X45" s="1"/>
  <c r="DI44"/>
  <c r="DQ44"/>
  <c r="AN46" s="1"/>
  <c r="DY44"/>
  <c r="AV45" s="1"/>
  <c r="BK45"/>
  <c r="BS45"/>
  <c r="CA45"/>
  <c r="CI45"/>
  <c r="CQ45"/>
  <c r="BH121"/>
  <c r="BH119"/>
  <c r="BH120"/>
  <c r="BH118"/>
  <c r="BH117"/>
  <c r="BH45"/>
  <c r="BH43"/>
  <c r="BL121"/>
  <c r="BL120"/>
  <c r="BL119"/>
  <c r="BL117"/>
  <c r="BL118"/>
  <c r="BL45"/>
  <c r="BL43"/>
  <c r="BP118"/>
  <c r="BP121"/>
  <c r="BP117"/>
  <c r="BP45"/>
  <c r="BP43"/>
  <c r="BT121"/>
  <c r="BT117"/>
  <c r="BT118"/>
  <c r="BT45"/>
  <c r="BT43"/>
  <c r="BX121"/>
  <c r="BX118"/>
  <c r="BX119"/>
  <c r="BX117"/>
  <c r="BX120"/>
  <c r="BX45"/>
  <c r="BX43"/>
  <c r="CB121"/>
  <c r="CB119"/>
  <c r="CB117"/>
  <c r="CB120"/>
  <c r="CB45"/>
  <c r="CB43"/>
  <c r="CF121"/>
  <c r="CF118"/>
  <c r="CF117"/>
  <c r="CF45"/>
  <c r="CF43"/>
  <c r="CJ121"/>
  <c r="CJ117"/>
  <c r="CJ118"/>
  <c r="CJ45"/>
  <c r="CJ43"/>
  <c r="CN121"/>
  <c r="CN119"/>
  <c r="CN118"/>
  <c r="CN120"/>
  <c r="CN117"/>
  <c r="CN45"/>
  <c r="CN43"/>
  <c r="CR121"/>
  <c r="CR120"/>
  <c r="CR117"/>
  <c r="CR119"/>
  <c r="CR45"/>
  <c r="CR43"/>
  <c r="S44"/>
  <c r="AI44"/>
  <c r="AI42"/>
  <c r="AQ44"/>
  <c r="AQ42"/>
  <c r="AY42"/>
  <c r="S120"/>
  <c r="S118"/>
  <c r="S117"/>
  <c r="S121"/>
  <c r="S119"/>
  <c r="W118"/>
  <c r="AA121"/>
  <c r="AA118"/>
  <c r="AA117"/>
  <c r="AA119"/>
  <c r="AA120"/>
  <c r="AI120"/>
  <c r="AI118"/>
  <c r="AI117"/>
  <c r="AI119"/>
  <c r="AI121"/>
  <c r="AM118"/>
  <c r="AQ121"/>
  <c r="AQ120"/>
  <c r="AQ118"/>
  <c r="AQ117"/>
  <c r="AQ119"/>
  <c r="AU121"/>
  <c r="AU120"/>
  <c r="AU118"/>
  <c r="AU117"/>
  <c r="AU119"/>
  <c r="AY120"/>
  <c r="AY118"/>
  <c r="AY117"/>
  <c r="AY121"/>
  <c r="AY119"/>
  <c r="BC121"/>
  <c r="BC118"/>
  <c r="BC117"/>
  <c r="BC120"/>
  <c r="BC119"/>
  <c r="GO78"/>
  <c r="GK78"/>
  <c r="GG78"/>
  <c r="GC78"/>
  <c r="FY78"/>
  <c r="FU78"/>
  <c r="FQ78"/>
  <c r="GN78"/>
  <c r="GJ78"/>
  <c r="GF78"/>
  <c r="GB78"/>
  <c r="FX78"/>
  <c r="FT78"/>
  <c r="FR78"/>
  <c r="FZ78"/>
  <c r="GH78"/>
  <c r="GP78"/>
  <c r="GP81"/>
  <c r="GL81"/>
  <c r="GH81"/>
  <c r="GD81"/>
  <c r="FZ81"/>
  <c r="FV81"/>
  <c r="FR81"/>
  <c r="GN81"/>
  <c r="GI81"/>
  <c r="GC81"/>
  <c r="FX81"/>
  <c r="FS81"/>
  <c r="GM81"/>
  <c r="GG81"/>
  <c r="GB81"/>
  <c r="FW81"/>
  <c r="FQ81"/>
  <c r="FU81"/>
  <c r="GF81"/>
  <c r="EW82"/>
  <c r="ES82"/>
  <c r="EO82"/>
  <c r="EV82"/>
  <c r="EQ82"/>
  <c r="EZ82"/>
  <c r="EU82"/>
  <c r="EP82"/>
  <c r="EM82"/>
  <c r="EX82"/>
  <c r="GO87"/>
  <c r="GK87"/>
  <c r="GG87"/>
  <c r="GC87"/>
  <c r="FY87"/>
  <c r="FU87"/>
  <c r="FQ87"/>
  <c r="GN87"/>
  <c r="GJ87"/>
  <c r="GF87"/>
  <c r="GB87"/>
  <c r="FX87"/>
  <c r="FT87"/>
  <c r="GL87"/>
  <c r="GD87"/>
  <c r="FV87"/>
  <c r="GI87"/>
  <c r="GA87"/>
  <c r="FS87"/>
  <c r="FW87"/>
  <c r="GM87"/>
  <c r="GO91"/>
  <c r="GK91"/>
  <c r="GG91"/>
  <c r="GC91"/>
  <c r="FY91"/>
  <c r="FU91"/>
  <c r="FQ91"/>
  <c r="GN91"/>
  <c r="GJ91"/>
  <c r="GF91"/>
  <c r="GB91"/>
  <c r="FX91"/>
  <c r="FT91"/>
  <c r="GL91"/>
  <c r="GD91"/>
  <c r="FV91"/>
  <c r="GI91"/>
  <c r="GA91"/>
  <c r="FS91"/>
  <c r="FW91"/>
  <c r="GM91"/>
  <c r="GO95"/>
  <c r="GK95"/>
  <c r="GG95"/>
  <c r="GC95"/>
  <c r="FY95"/>
  <c r="FU95"/>
  <c r="FQ95"/>
  <c r="GN95"/>
  <c r="GJ95"/>
  <c r="GF95"/>
  <c r="GB95"/>
  <c r="FX95"/>
  <c r="FT95"/>
  <c r="GL95"/>
  <c r="GD95"/>
  <c r="FV95"/>
  <c r="GI95"/>
  <c r="GA95"/>
  <c r="FS95"/>
  <c r="FW95"/>
  <c r="GM95"/>
  <c r="GP110"/>
  <c r="GL110"/>
  <c r="GH110"/>
  <c r="GD110"/>
  <c r="FZ110"/>
  <c r="FV110"/>
  <c r="FR110"/>
  <c r="GO110"/>
  <c r="GK110"/>
  <c r="GG110"/>
  <c r="GC110"/>
  <c r="FY110"/>
  <c r="FU110"/>
  <c r="FQ110"/>
  <c r="GJ110"/>
  <c r="GB110"/>
  <c r="FT110"/>
  <c r="GI110"/>
  <c r="GA110"/>
  <c r="FS110"/>
  <c r="GF110"/>
  <c r="GE110"/>
  <c r="FX110"/>
  <c r="FW110"/>
  <c r="GM110"/>
  <c r="EX39"/>
  <c r="FB39"/>
  <c r="FF39"/>
  <c r="FJ39"/>
  <c r="FN39"/>
  <c r="FU39"/>
  <c r="GB39"/>
  <c r="GI39"/>
  <c r="GP39"/>
  <c r="GT39"/>
  <c r="GX39"/>
  <c r="HB39"/>
  <c r="HF39"/>
  <c r="CS46"/>
  <c r="CW46"/>
  <c r="CW128" s="1"/>
  <c r="DA46"/>
  <c r="DA128" s="1"/>
  <c r="DE46"/>
  <c r="DE128" s="1"/>
  <c r="DI46"/>
  <c r="DI128" s="1"/>
  <c r="DM46"/>
  <c r="DM128" s="1"/>
  <c r="DQ46"/>
  <c r="DQ128" s="1"/>
  <c r="DU46"/>
  <c r="DU128" s="1"/>
  <c r="DY46"/>
  <c r="DY128" s="1"/>
  <c r="EC46"/>
  <c r="EC128" s="1"/>
  <c r="Q121"/>
  <c r="Q120"/>
  <c r="Q119"/>
  <c r="Q118"/>
  <c r="U121"/>
  <c r="U120"/>
  <c r="U119"/>
  <c r="U118"/>
  <c r="U117"/>
  <c r="Y121"/>
  <c r="Y120"/>
  <c r="Y119"/>
  <c r="Y118"/>
  <c r="Y117"/>
  <c r="AC121"/>
  <c r="AC120"/>
  <c r="AC119"/>
  <c r="AC118"/>
  <c r="AC117"/>
  <c r="AG121"/>
  <c r="AG120"/>
  <c r="AG119"/>
  <c r="AG117"/>
  <c r="AG118"/>
  <c r="AK121"/>
  <c r="AK120"/>
  <c r="AK119"/>
  <c r="AK118"/>
  <c r="AK117"/>
  <c r="AO121"/>
  <c r="AO120"/>
  <c r="AO119"/>
  <c r="AO118"/>
  <c r="AO117"/>
  <c r="AS121"/>
  <c r="AS120"/>
  <c r="AS119"/>
  <c r="AS118"/>
  <c r="AS117"/>
  <c r="AW121"/>
  <c r="AW120"/>
  <c r="AW119"/>
  <c r="AW118"/>
  <c r="AW117"/>
  <c r="BA121"/>
  <c r="BA120"/>
  <c r="BA119"/>
  <c r="BA118"/>
  <c r="BA117"/>
  <c r="FS79"/>
  <c r="FW79"/>
  <c r="GA79"/>
  <c r="GE79"/>
  <c r="GI79"/>
  <c r="GM79"/>
  <c r="EP80"/>
  <c r="ET80"/>
  <c r="EX80"/>
  <c r="FR80"/>
  <c r="FV80"/>
  <c r="FZ80"/>
  <c r="GD80"/>
  <c r="GH80"/>
  <c r="GL80"/>
  <c r="GP80"/>
  <c r="EQ81"/>
  <c r="GO82"/>
  <c r="GK82"/>
  <c r="GG82"/>
  <c r="GC82"/>
  <c r="FY82"/>
  <c r="FU82"/>
  <c r="FQ82"/>
  <c r="FV82"/>
  <c r="GA82"/>
  <c r="GF82"/>
  <c r="GL82"/>
  <c r="EW83"/>
  <c r="ES83"/>
  <c r="EO83"/>
  <c r="EZ83"/>
  <c r="EV83"/>
  <c r="ER83"/>
  <c r="EN83"/>
  <c r="EM83"/>
  <c r="EU83"/>
  <c r="FS83"/>
  <c r="GA83"/>
  <c r="EZ84"/>
  <c r="EV84"/>
  <c r="ER84"/>
  <c r="EN84"/>
  <c r="EY84"/>
  <c r="EU84"/>
  <c r="EQ84"/>
  <c r="EM84"/>
  <c r="EP84"/>
  <c r="EX84"/>
  <c r="FW86"/>
  <c r="GE86"/>
  <c r="EZ88"/>
  <c r="EV88"/>
  <c r="ER88"/>
  <c r="EN88"/>
  <c r="EY88"/>
  <c r="EU88"/>
  <c r="EQ88"/>
  <c r="EM88"/>
  <c r="EP88"/>
  <c r="EX88"/>
  <c r="FW90"/>
  <c r="GE90"/>
  <c r="EZ92"/>
  <c r="EV92"/>
  <c r="ER92"/>
  <c r="EN92"/>
  <c r="EY92"/>
  <c r="EU92"/>
  <c r="EQ92"/>
  <c r="EM92"/>
  <c r="EP92"/>
  <c r="EX92"/>
  <c r="FW94"/>
  <c r="GE94"/>
  <c r="EZ96"/>
  <c r="EV96"/>
  <c r="ER96"/>
  <c r="EN96"/>
  <c r="EY96"/>
  <c r="EU96"/>
  <c r="EQ96"/>
  <c r="EM96"/>
  <c r="EP96"/>
  <c r="EX96"/>
  <c r="EZ103"/>
  <c r="EV103"/>
  <c r="ER103"/>
  <c r="EN103"/>
  <c r="EY103"/>
  <c r="EU103"/>
  <c r="EQ103"/>
  <c r="EM103"/>
  <c r="ET103"/>
  <c r="ES103"/>
  <c r="EP103"/>
  <c r="ET39"/>
  <c r="EY39"/>
  <c r="FC39"/>
  <c r="FG39"/>
  <c r="FK39"/>
  <c r="FV39"/>
  <c r="GF39"/>
  <c r="GM39"/>
  <c r="GQ39"/>
  <c r="GU39"/>
  <c r="GY39"/>
  <c r="HC39"/>
  <c r="R121"/>
  <c r="R119"/>
  <c r="R120"/>
  <c r="R118"/>
  <c r="R117"/>
  <c r="V121"/>
  <c r="V119"/>
  <c r="V120"/>
  <c r="V118"/>
  <c r="V117"/>
  <c r="Z121"/>
  <c r="Z120"/>
  <c r="Z119"/>
  <c r="Z118"/>
  <c r="Z117"/>
  <c r="AD121"/>
  <c r="AD119"/>
  <c r="AD120"/>
  <c r="AD118"/>
  <c r="AD117"/>
  <c r="AP121"/>
  <c r="AP120"/>
  <c r="AP119"/>
  <c r="AP118"/>
  <c r="AP117"/>
  <c r="AT121"/>
  <c r="AT119"/>
  <c r="AT120"/>
  <c r="AT118"/>
  <c r="AT117"/>
  <c r="AX121"/>
  <c r="AX119"/>
  <c r="AX120"/>
  <c r="AX118"/>
  <c r="AX117"/>
  <c r="BB121"/>
  <c r="BB119"/>
  <c r="BB120"/>
  <c r="BB118"/>
  <c r="BB117"/>
  <c r="FT79"/>
  <c r="FX79"/>
  <c r="GB79"/>
  <c r="GF79"/>
  <c r="GJ79"/>
  <c r="EM80"/>
  <c r="EQ80"/>
  <c r="EU80"/>
  <c r="FS80"/>
  <c r="FW80"/>
  <c r="GA80"/>
  <c r="GE80"/>
  <c r="GI80"/>
  <c r="EX81"/>
  <c r="ET81"/>
  <c r="EP81"/>
  <c r="EM81"/>
  <c r="ER81"/>
  <c r="EW81"/>
  <c r="GH82"/>
  <c r="GM82"/>
  <c r="GO83"/>
  <c r="GK83"/>
  <c r="GG83"/>
  <c r="GC83"/>
  <c r="FY83"/>
  <c r="FU83"/>
  <c r="FQ83"/>
  <c r="GN83"/>
  <c r="GJ83"/>
  <c r="GF83"/>
  <c r="GB83"/>
  <c r="FX83"/>
  <c r="FT83"/>
  <c r="FV83"/>
  <c r="GD83"/>
  <c r="GL83"/>
  <c r="GP86"/>
  <c r="GL86"/>
  <c r="GH86"/>
  <c r="GD86"/>
  <c r="FZ86"/>
  <c r="FV86"/>
  <c r="FR86"/>
  <c r="GO86"/>
  <c r="GK86"/>
  <c r="GG86"/>
  <c r="GC86"/>
  <c r="FY86"/>
  <c r="FU86"/>
  <c r="FQ86"/>
  <c r="FX86"/>
  <c r="GF86"/>
  <c r="GN86"/>
  <c r="ES88"/>
  <c r="GP90"/>
  <c r="GL90"/>
  <c r="GH90"/>
  <c r="GD90"/>
  <c r="FZ90"/>
  <c r="FV90"/>
  <c r="FR90"/>
  <c r="GO90"/>
  <c r="GK90"/>
  <c r="GG90"/>
  <c r="GC90"/>
  <c r="FY90"/>
  <c r="FU90"/>
  <c r="FQ90"/>
  <c r="FX90"/>
  <c r="GF90"/>
  <c r="GN90"/>
  <c r="ES92"/>
  <c r="GP94"/>
  <c r="GL94"/>
  <c r="GH94"/>
  <c r="GD94"/>
  <c r="FZ94"/>
  <c r="FV94"/>
  <c r="FR94"/>
  <c r="GO94"/>
  <c r="GK94"/>
  <c r="GG94"/>
  <c r="GC94"/>
  <c r="FY94"/>
  <c r="FU94"/>
  <c r="FQ94"/>
  <c r="FX94"/>
  <c r="GF94"/>
  <c r="GN94"/>
  <c r="ES96"/>
  <c r="GO98"/>
  <c r="GK98"/>
  <c r="GG98"/>
  <c r="GC98"/>
  <c r="FY98"/>
  <c r="FU98"/>
  <c r="FQ98"/>
  <c r="GN98"/>
  <c r="GJ98"/>
  <c r="GF98"/>
  <c r="GB98"/>
  <c r="FX98"/>
  <c r="FT98"/>
  <c r="GI98"/>
  <c r="GA98"/>
  <c r="FS98"/>
  <c r="GP98"/>
  <c r="GH98"/>
  <c r="FZ98"/>
  <c r="FR98"/>
  <c r="GE98"/>
  <c r="EX112"/>
  <c r="ET112"/>
  <c r="EP112"/>
  <c r="EV112"/>
  <c r="EQ112"/>
  <c r="EZ112"/>
  <c r="EU112"/>
  <c r="EO112"/>
  <c r="EY112"/>
  <c r="EN112"/>
  <c r="EW112"/>
  <c r="EM112"/>
  <c r="ES112"/>
  <c r="ER112"/>
  <c r="EY114"/>
  <c r="EU114"/>
  <c r="EQ114"/>
  <c r="EM114"/>
  <c r="EV114"/>
  <c r="EP114"/>
  <c r="EZ114"/>
  <c r="ET114"/>
  <c r="EO114"/>
  <c r="EW114"/>
  <c r="ES114"/>
  <c r="EX114"/>
  <c r="ER114"/>
  <c r="EN114"/>
  <c r="Q117"/>
  <c r="FS84"/>
  <c r="FW84"/>
  <c r="GA84"/>
  <c r="GE84"/>
  <c r="GI84"/>
  <c r="EP85"/>
  <c r="ET85"/>
  <c r="FR85"/>
  <c r="FV85"/>
  <c r="FZ85"/>
  <c r="GD85"/>
  <c r="GH85"/>
  <c r="GL85"/>
  <c r="GP85"/>
  <c r="EO86"/>
  <c r="ES86"/>
  <c r="EW86"/>
  <c r="FS88"/>
  <c r="FW88"/>
  <c r="GA88"/>
  <c r="GE88"/>
  <c r="GI88"/>
  <c r="EP89"/>
  <c r="ET89"/>
  <c r="FR89"/>
  <c r="FV89"/>
  <c r="FZ89"/>
  <c r="GD89"/>
  <c r="GH89"/>
  <c r="GL89"/>
  <c r="GP89"/>
  <c r="EO90"/>
  <c r="ES90"/>
  <c r="EW90"/>
  <c r="FS92"/>
  <c r="FW92"/>
  <c r="GA92"/>
  <c r="GE92"/>
  <c r="GI92"/>
  <c r="EP93"/>
  <c r="ET93"/>
  <c r="FR93"/>
  <c r="FV93"/>
  <c r="FZ93"/>
  <c r="GD93"/>
  <c r="GH93"/>
  <c r="GL93"/>
  <c r="GP93"/>
  <c r="EO94"/>
  <c r="ES94"/>
  <c r="EW94"/>
  <c r="FS96"/>
  <c r="FW96"/>
  <c r="GA96"/>
  <c r="GE96"/>
  <c r="GI96"/>
  <c r="EP97"/>
  <c r="ET97"/>
  <c r="FR97"/>
  <c r="FV97"/>
  <c r="FZ97"/>
  <c r="GD97"/>
  <c r="GH97"/>
  <c r="GL97"/>
  <c r="GP97"/>
  <c r="EO99"/>
  <c r="GP101"/>
  <c r="GL101"/>
  <c r="GH101"/>
  <c r="GD101"/>
  <c r="FZ101"/>
  <c r="FV101"/>
  <c r="FR101"/>
  <c r="GO101"/>
  <c r="GK101"/>
  <c r="GG101"/>
  <c r="GC101"/>
  <c r="FY101"/>
  <c r="FU101"/>
  <c r="FQ101"/>
  <c r="FX101"/>
  <c r="GF101"/>
  <c r="GN101"/>
  <c r="EP102"/>
  <c r="FT105"/>
  <c r="GP106"/>
  <c r="GL106"/>
  <c r="GH106"/>
  <c r="GD106"/>
  <c r="FZ106"/>
  <c r="FV106"/>
  <c r="FR106"/>
  <c r="GO106"/>
  <c r="GK106"/>
  <c r="GG106"/>
  <c r="GC106"/>
  <c r="FY106"/>
  <c r="FU106"/>
  <c r="FQ106"/>
  <c r="GJ106"/>
  <c r="GB106"/>
  <c r="FT106"/>
  <c r="GI106"/>
  <c r="GA106"/>
  <c r="FS106"/>
  <c r="FW106"/>
  <c r="GM106"/>
  <c r="FM117"/>
  <c r="FI117"/>
  <c r="FE117"/>
  <c r="FA117"/>
  <c r="EV117"/>
  <c r="FP117"/>
  <c r="FL117"/>
  <c r="FH117"/>
  <c r="FD117"/>
  <c r="EZ117"/>
  <c r="EU117"/>
  <c r="FN117"/>
  <c r="FF117"/>
  <c r="EX117"/>
  <c r="FK117"/>
  <c r="FC117"/>
  <c r="ET117"/>
  <c r="FB117"/>
  <c r="FO117"/>
  <c r="EY117"/>
  <c r="FJ117"/>
  <c r="FS85"/>
  <c r="FW85"/>
  <c r="GA85"/>
  <c r="GE85"/>
  <c r="GI85"/>
  <c r="EP86"/>
  <c r="ET86"/>
  <c r="FS89"/>
  <c r="FW89"/>
  <c r="GA89"/>
  <c r="GE89"/>
  <c r="GI89"/>
  <c r="EP90"/>
  <c r="ET90"/>
  <c r="FS93"/>
  <c r="FW93"/>
  <c r="GA93"/>
  <c r="GE93"/>
  <c r="GI93"/>
  <c r="EP94"/>
  <c r="ET94"/>
  <c r="FS97"/>
  <c r="FW97"/>
  <c r="GA97"/>
  <c r="GE97"/>
  <c r="GI97"/>
  <c r="EW98"/>
  <c r="ES98"/>
  <c r="EO98"/>
  <c r="EZ98"/>
  <c r="EV98"/>
  <c r="ER98"/>
  <c r="EN98"/>
  <c r="EM98"/>
  <c r="EU98"/>
  <c r="EZ99"/>
  <c r="EV99"/>
  <c r="ER99"/>
  <c r="EN99"/>
  <c r="EY99"/>
  <c r="EU99"/>
  <c r="EQ99"/>
  <c r="EM99"/>
  <c r="EP99"/>
  <c r="EX99"/>
  <c r="EW102"/>
  <c r="ES102"/>
  <c r="EO102"/>
  <c r="EZ102"/>
  <c r="EV102"/>
  <c r="ER102"/>
  <c r="EN102"/>
  <c r="EQ102"/>
  <c r="EY102"/>
  <c r="GM105"/>
  <c r="GI105"/>
  <c r="GP105"/>
  <c r="GL105"/>
  <c r="GH105"/>
  <c r="GD105"/>
  <c r="FZ105"/>
  <c r="FV105"/>
  <c r="FR105"/>
  <c r="GO105"/>
  <c r="GG105"/>
  <c r="GB105"/>
  <c r="FW105"/>
  <c r="FQ105"/>
  <c r="GN105"/>
  <c r="GF105"/>
  <c r="GA105"/>
  <c r="FU105"/>
  <c r="FX105"/>
  <c r="GJ105"/>
  <c r="EZ108"/>
  <c r="EV108"/>
  <c r="ER108"/>
  <c r="EN108"/>
  <c r="EY108"/>
  <c r="EU108"/>
  <c r="EQ108"/>
  <c r="EM108"/>
  <c r="EW108"/>
  <c r="EO108"/>
  <c r="ET108"/>
  <c r="EX108"/>
  <c r="FS99"/>
  <c r="FW99"/>
  <c r="GA99"/>
  <c r="GE99"/>
  <c r="GI99"/>
  <c r="GM99"/>
  <c r="EP100"/>
  <c r="ET100"/>
  <c r="EX100"/>
  <c r="FR100"/>
  <c r="FV100"/>
  <c r="FZ100"/>
  <c r="GD100"/>
  <c r="GH100"/>
  <c r="GL100"/>
  <c r="GP100"/>
  <c r="EO101"/>
  <c r="ES101"/>
  <c r="EW101"/>
  <c r="FS103"/>
  <c r="FW103"/>
  <c r="GA103"/>
  <c r="GE103"/>
  <c r="GI103"/>
  <c r="GM103"/>
  <c r="EY104"/>
  <c r="EU104"/>
  <c r="EQ104"/>
  <c r="EM104"/>
  <c r="EN104"/>
  <c r="ES104"/>
  <c r="EX104"/>
  <c r="FT104"/>
  <c r="FY104"/>
  <c r="GD104"/>
  <c r="GJ104"/>
  <c r="EW107"/>
  <c r="ES107"/>
  <c r="EO107"/>
  <c r="EZ107"/>
  <c r="EV107"/>
  <c r="ER107"/>
  <c r="EN107"/>
  <c r="EQ107"/>
  <c r="EY107"/>
  <c r="FW107"/>
  <c r="GE107"/>
  <c r="EW111"/>
  <c r="ES111"/>
  <c r="EO111"/>
  <c r="EZ111"/>
  <c r="EV111"/>
  <c r="ER111"/>
  <c r="EN111"/>
  <c r="EQ111"/>
  <c r="EY111"/>
  <c r="FW111"/>
  <c r="GE111"/>
  <c r="FP118"/>
  <c r="FL118"/>
  <c r="FH118"/>
  <c r="FD118"/>
  <c r="EZ118"/>
  <c r="EU118"/>
  <c r="FO118"/>
  <c r="FK118"/>
  <c r="FG118"/>
  <c r="FC118"/>
  <c r="EY118"/>
  <c r="ET118"/>
  <c r="FN118"/>
  <c r="FF118"/>
  <c r="EX118"/>
  <c r="FM118"/>
  <c r="FE118"/>
  <c r="EV118"/>
  <c r="FI118"/>
  <c r="FB118"/>
  <c r="FJ118"/>
  <c r="FA118"/>
  <c r="FO119"/>
  <c r="FK119"/>
  <c r="FG119"/>
  <c r="FC119"/>
  <c r="EY119"/>
  <c r="ET119"/>
  <c r="FN119"/>
  <c r="FI119"/>
  <c r="FD119"/>
  <c r="EX119"/>
  <c r="FM119"/>
  <c r="FH119"/>
  <c r="FB119"/>
  <c r="EV119"/>
  <c r="FF119"/>
  <c r="EU119"/>
  <c r="FP119"/>
  <c r="FE119"/>
  <c r="FL119"/>
  <c r="FJ119"/>
  <c r="FA119"/>
  <c r="FT99"/>
  <c r="FX99"/>
  <c r="GB99"/>
  <c r="GF99"/>
  <c r="GJ99"/>
  <c r="EM100"/>
  <c r="EQ100"/>
  <c r="EU100"/>
  <c r="FS100"/>
  <c r="FW100"/>
  <c r="GA100"/>
  <c r="GE100"/>
  <c r="GI100"/>
  <c r="EP101"/>
  <c r="ET101"/>
  <c r="FT103"/>
  <c r="FX103"/>
  <c r="GB103"/>
  <c r="GF103"/>
  <c r="GJ103"/>
  <c r="GM104"/>
  <c r="GI104"/>
  <c r="GE104"/>
  <c r="GA104"/>
  <c r="FW104"/>
  <c r="FS104"/>
  <c r="EO104"/>
  <c r="ET104"/>
  <c r="EZ104"/>
  <c r="FU104"/>
  <c r="FZ104"/>
  <c r="GF104"/>
  <c r="GK104"/>
  <c r="GP104"/>
  <c r="GO107"/>
  <c r="GK107"/>
  <c r="GG107"/>
  <c r="GC107"/>
  <c r="FY107"/>
  <c r="FU107"/>
  <c r="FQ107"/>
  <c r="GN107"/>
  <c r="GJ107"/>
  <c r="GF107"/>
  <c r="GB107"/>
  <c r="FX107"/>
  <c r="FT107"/>
  <c r="ET107"/>
  <c r="FR107"/>
  <c r="FZ107"/>
  <c r="GH107"/>
  <c r="GP107"/>
  <c r="GO111"/>
  <c r="GK111"/>
  <c r="GG111"/>
  <c r="GC111"/>
  <c r="FY111"/>
  <c r="FU111"/>
  <c r="FQ111"/>
  <c r="GN111"/>
  <c r="GJ111"/>
  <c r="GF111"/>
  <c r="GB111"/>
  <c r="FX111"/>
  <c r="FT111"/>
  <c r="ET111"/>
  <c r="FR111"/>
  <c r="FZ111"/>
  <c r="GH111"/>
  <c r="GP111"/>
  <c r="GP115"/>
  <c r="GL115"/>
  <c r="GH115"/>
  <c r="GD115"/>
  <c r="FZ115"/>
  <c r="FV115"/>
  <c r="FR115"/>
  <c r="GN115"/>
  <c r="GI115"/>
  <c r="GC115"/>
  <c r="FX115"/>
  <c r="FS115"/>
  <c r="GM115"/>
  <c r="GG115"/>
  <c r="GB115"/>
  <c r="FW115"/>
  <c r="FQ115"/>
  <c r="GF115"/>
  <c r="FU115"/>
  <c r="GO115"/>
  <c r="GE115"/>
  <c r="FT115"/>
  <c r="GJ115"/>
  <c r="EP105"/>
  <c r="ET105"/>
  <c r="EO106"/>
  <c r="ES106"/>
  <c r="EW106"/>
  <c r="FS108"/>
  <c r="FW108"/>
  <c r="GA108"/>
  <c r="GE108"/>
  <c r="GI108"/>
  <c r="EP109"/>
  <c r="ET109"/>
  <c r="FR109"/>
  <c r="FV109"/>
  <c r="FZ109"/>
  <c r="GD109"/>
  <c r="GH109"/>
  <c r="GL109"/>
  <c r="GP109"/>
  <c r="EO110"/>
  <c r="ES110"/>
  <c r="EW110"/>
  <c r="GP112"/>
  <c r="GL112"/>
  <c r="GH112"/>
  <c r="GD112"/>
  <c r="FZ112"/>
  <c r="FV112"/>
  <c r="FR112"/>
  <c r="FU112"/>
  <c r="GA112"/>
  <c r="GF112"/>
  <c r="GK112"/>
  <c r="EW113"/>
  <c r="ES113"/>
  <c r="EO113"/>
  <c r="EZ113"/>
  <c r="EV113"/>
  <c r="ER113"/>
  <c r="EN113"/>
  <c r="EQ113"/>
  <c r="EY113"/>
  <c r="FW113"/>
  <c r="GE113"/>
  <c r="HH117"/>
  <c r="HD117"/>
  <c r="GZ117"/>
  <c r="GV117"/>
  <c r="GR117"/>
  <c r="GN117"/>
  <c r="GG117"/>
  <c r="GC117"/>
  <c r="FY117"/>
  <c r="FU117"/>
  <c r="FQ117"/>
  <c r="HG117"/>
  <c r="HC117"/>
  <c r="GY117"/>
  <c r="GU117"/>
  <c r="GQ117"/>
  <c r="GM117"/>
  <c r="GF117"/>
  <c r="GB117"/>
  <c r="FX117"/>
  <c r="FT117"/>
  <c r="HE117"/>
  <c r="GW117"/>
  <c r="GO117"/>
  <c r="GD117"/>
  <c r="FV117"/>
  <c r="HB117"/>
  <c r="GT117"/>
  <c r="GI117"/>
  <c r="GA117"/>
  <c r="FS117"/>
  <c r="GE117"/>
  <c r="GX117"/>
  <c r="EP106"/>
  <c r="ET106"/>
  <c r="FS109"/>
  <c r="FW109"/>
  <c r="GA109"/>
  <c r="GE109"/>
  <c r="GI109"/>
  <c r="EP110"/>
  <c r="ET110"/>
  <c r="GO113"/>
  <c r="GK113"/>
  <c r="GG113"/>
  <c r="GC113"/>
  <c r="FY113"/>
  <c r="FU113"/>
  <c r="FQ113"/>
  <c r="GN113"/>
  <c r="GJ113"/>
  <c r="GF113"/>
  <c r="GB113"/>
  <c r="FX113"/>
  <c r="FT113"/>
  <c r="FR113"/>
  <c r="FZ113"/>
  <c r="GH113"/>
  <c r="GP113"/>
  <c r="EX116"/>
  <c r="ET116"/>
  <c r="EP116"/>
  <c r="EW116"/>
  <c r="ES116"/>
  <c r="EO116"/>
  <c r="EZ116"/>
  <c r="ER116"/>
  <c r="EY116"/>
  <c r="EQ116"/>
  <c r="EM116"/>
  <c r="GM114"/>
  <c r="GI114"/>
  <c r="GE114"/>
  <c r="GA114"/>
  <c r="FW114"/>
  <c r="FS114"/>
  <c r="FU114"/>
  <c r="FZ114"/>
  <c r="GF114"/>
  <c r="GK114"/>
  <c r="GP114"/>
  <c r="GP116"/>
  <c r="GL116"/>
  <c r="GH116"/>
  <c r="GD116"/>
  <c r="FZ116"/>
  <c r="FV116"/>
  <c r="FR116"/>
  <c r="GO116"/>
  <c r="GK116"/>
  <c r="GG116"/>
  <c r="GC116"/>
  <c r="FY116"/>
  <c r="FU116"/>
  <c r="FQ116"/>
  <c r="FW116"/>
  <c r="GE116"/>
  <c r="GM116"/>
  <c r="HG118"/>
  <c r="HC118"/>
  <c r="GY118"/>
  <c r="GU118"/>
  <c r="GQ118"/>
  <c r="GM118"/>
  <c r="GF118"/>
  <c r="GB118"/>
  <c r="FX118"/>
  <c r="FT118"/>
  <c r="HF118"/>
  <c r="HB118"/>
  <c r="GX118"/>
  <c r="GT118"/>
  <c r="GP118"/>
  <c r="GI118"/>
  <c r="GE118"/>
  <c r="GA118"/>
  <c r="FW118"/>
  <c r="FS118"/>
  <c r="HE118"/>
  <c r="GW118"/>
  <c r="GO118"/>
  <c r="GD118"/>
  <c r="FV118"/>
  <c r="HD118"/>
  <c r="GV118"/>
  <c r="GN118"/>
  <c r="GC118"/>
  <c r="FU118"/>
  <c r="FR118"/>
  <c r="GH118"/>
  <c r="HA118"/>
  <c r="FQ114"/>
  <c r="FV114"/>
  <c r="GB114"/>
  <c r="GG114"/>
  <c r="GL114"/>
  <c r="FX116"/>
  <c r="GF116"/>
  <c r="GN116"/>
  <c r="FY118"/>
  <c r="GR118"/>
  <c r="HH118"/>
  <c r="EP115"/>
  <c r="ET115"/>
  <c r="BJ117"/>
  <c r="BN117"/>
  <c r="BV117"/>
  <c r="BZ117"/>
  <c r="CD117"/>
  <c r="CH117"/>
  <c r="CL117"/>
  <c r="CL118"/>
  <c r="CH118"/>
  <c r="CD118"/>
  <c r="BZ118"/>
  <c r="BV118"/>
  <c r="BJ118"/>
  <c r="BN118"/>
  <c r="BW118"/>
  <c r="CB118"/>
  <c r="CG118"/>
  <c r="CM118"/>
  <c r="CR118"/>
  <c r="FP120"/>
  <c r="FL120"/>
  <c r="FH120"/>
  <c r="FD120"/>
  <c r="EZ120"/>
  <c r="FO120"/>
  <c r="FK120"/>
  <c r="FG120"/>
  <c r="FC120"/>
  <c r="EY120"/>
  <c r="FI120"/>
  <c r="FA120"/>
  <c r="ET120"/>
  <c r="FJ120"/>
  <c r="EX120"/>
  <c r="FF120"/>
  <c r="EV120"/>
  <c r="FM120"/>
  <c r="HF119"/>
  <c r="HB119"/>
  <c r="GX119"/>
  <c r="GT119"/>
  <c r="GP119"/>
  <c r="GI119"/>
  <c r="GE119"/>
  <c r="GA119"/>
  <c r="FW119"/>
  <c r="FS119"/>
  <c r="BE119"/>
  <c r="BJ119"/>
  <c r="BO119"/>
  <c r="BT119"/>
  <c r="BZ119"/>
  <c r="CE119"/>
  <c r="CJ119"/>
  <c r="FR119"/>
  <c r="FX119"/>
  <c r="GC119"/>
  <c r="GH119"/>
  <c r="GQ119"/>
  <c r="GV119"/>
  <c r="HA119"/>
  <c r="HG119"/>
  <c r="CO120"/>
  <c r="CK120"/>
  <c r="CG120"/>
  <c r="CC120"/>
  <c r="BY120"/>
  <c r="BU120"/>
  <c r="BQ120"/>
  <c r="BM120"/>
  <c r="BI120"/>
  <c r="BE120"/>
  <c r="BJ120"/>
  <c r="BO120"/>
  <c r="BT120"/>
  <c r="BZ120"/>
  <c r="CE120"/>
  <c r="CJ120"/>
  <c r="CO119"/>
  <c r="CK119"/>
  <c r="CG119"/>
  <c r="CC119"/>
  <c r="BY119"/>
  <c r="BU119"/>
  <c r="BQ119"/>
  <c r="BM119"/>
  <c r="BI119"/>
  <c r="BK119"/>
  <c r="BP119"/>
  <c r="BV119"/>
  <c r="CA119"/>
  <c r="CF119"/>
  <c r="CL119"/>
  <c r="CQ119"/>
  <c r="FT119"/>
  <c r="FY119"/>
  <c r="GD119"/>
  <c r="GM119"/>
  <c r="GR119"/>
  <c r="GW119"/>
  <c r="HC119"/>
  <c r="HH119"/>
  <c r="BK120"/>
  <c r="BP120"/>
  <c r="BV120"/>
  <c r="CA120"/>
  <c r="CF120"/>
  <c r="CL120"/>
  <c r="CQ120"/>
  <c r="HG120"/>
  <c r="HC120"/>
  <c r="GY120"/>
  <c r="GU120"/>
  <c r="GQ120"/>
  <c r="GM120"/>
  <c r="GF120"/>
  <c r="GB120"/>
  <c r="FX120"/>
  <c r="FT120"/>
  <c r="HF120"/>
  <c r="HB120"/>
  <c r="GX120"/>
  <c r="GT120"/>
  <c r="GP120"/>
  <c r="GI120"/>
  <c r="GE120"/>
  <c r="GA120"/>
  <c r="FW120"/>
  <c r="FS120"/>
  <c r="FQ120"/>
  <c r="FY120"/>
  <c r="GG120"/>
  <c r="GR120"/>
  <c r="GZ120"/>
  <c r="HH120"/>
  <c r="FB121"/>
  <c r="FP121"/>
  <c r="FL121"/>
  <c r="FH121"/>
  <c r="FD121"/>
  <c r="EZ121"/>
  <c r="EU121"/>
  <c r="FO121"/>
  <c r="FK121"/>
  <c r="FG121"/>
  <c r="FC121"/>
  <c r="EY121"/>
  <c r="ET121"/>
  <c r="EV121"/>
  <c r="FE121"/>
  <c r="FM121"/>
  <c r="BE121"/>
  <c r="BI121"/>
  <c r="BM121"/>
  <c r="BQ121"/>
  <c r="BU121"/>
  <c r="BY121"/>
  <c r="CC121"/>
  <c r="CG121"/>
  <c r="CK121"/>
  <c r="CO121"/>
  <c r="FS121"/>
  <c r="FW121"/>
  <c r="GA121"/>
  <c r="GE121"/>
  <c r="GI121"/>
  <c r="GP121"/>
  <c r="GT121"/>
  <c r="GX121"/>
  <c r="HB121"/>
  <c r="HF121"/>
  <c r="BJ121"/>
  <c r="BN121"/>
  <c r="BV121"/>
  <c r="BZ121"/>
  <c r="CD121"/>
  <c r="CH121"/>
  <c r="CL121"/>
  <c r="FT121"/>
  <c r="FX121"/>
  <c r="GB121"/>
  <c r="GF121"/>
  <c r="GM121"/>
  <c r="GQ121"/>
  <c r="GU121"/>
  <c r="GY121"/>
  <c r="HC121"/>
  <c r="EV116" i="7"/>
  <c r="EX116"/>
  <c r="EO98"/>
  <c r="ES98"/>
  <c r="EN98"/>
  <c r="FW108"/>
  <c r="FQ108"/>
  <c r="DZ42"/>
  <c r="EZ116"/>
  <c r="GN27"/>
  <c r="FS30"/>
  <c r="GN30"/>
  <c r="GD30"/>
  <c r="GE30"/>
  <c r="GB30"/>
  <c r="DF42"/>
  <c r="ED42"/>
  <c r="GJ105"/>
  <c r="GJ27"/>
  <c r="GC105"/>
  <c r="GC30"/>
  <c r="EN106"/>
  <c r="FW105"/>
  <c r="FF120"/>
  <c r="EY120"/>
  <c r="FI120"/>
  <c r="ET120"/>
  <c r="EU39"/>
  <c r="EZ39"/>
  <c r="GI105"/>
  <c r="GI33"/>
  <c r="GO27"/>
  <c r="GM27"/>
  <c r="GK27"/>
  <c r="FY27"/>
  <c r="GH27"/>
  <c r="GF105"/>
  <c r="FR99"/>
  <c r="GD99"/>
  <c r="GA99"/>
  <c r="GB99"/>
  <c r="FU99"/>
  <c r="GK99"/>
  <c r="GI99"/>
  <c r="FQ99"/>
  <c r="FR95"/>
  <c r="GI95"/>
  <c r="GP95"/>
  <c r="FR91"/>
  <c r="FS91"/>
  <c r="GF91"/>
  <c r="FU91"/>
  <c r="GK91"/>
  <c r="GM91"/>
  <c r="GN91"/>
  <c r="GP91"/>
  <c r="FW91"/>
  <c r="FT91"/>
  <c r="FV91"/>
  <c r="GO91"/>
  <c r="GH84"/>
  <c r="FX84"/>
  <c r="GI84"/>
  <c r="FW84"/>
  <c r="GK84"/>
  <c r="GM84"/>
  <c r="GN84"/>
  <c r="GP84"/>
  <c r="FV36"/>
  <c r="FQ36"/>
  <c r="ET87"/>
  <c r="EY87"/>
  <c r="ES87"/>
  <c r="EW87"/>
  <c r="FX116"/>
  <c r="GI116"/>
  <c r="GH116"/>
  <c r="FY116"/>
  <c r="GM116"/>
  <c r="GP116"/>
  <c r="GH112"/>
  <c r="GK112"/>
  <c r="FR105"/>
  <c r="GE105"/>
  <c r="FV105"/>
  <c r="FX105"/>
  <c r="GO105"/>
  <c r="GH105"/>
  <c r="FY105"/>
  <c r="GA105"/>
  <c r="GP105"/>
  <c r="FQ105"/>
  <c r="GM101"/>
  <c r="GN101"/>
  <c r="GP101"/>
  <c r="FW101"/>
  <c r="GG101"/>
  <c r="GL101"/>
  <c r="FR27"/>
  <c r="GD27"/>
  <c r="GE27"/>
  <c r="FT27"/>
  <c r="FU27"/>
  <c r="GA27"/>
  <c r="GB27"/>
  <c r="FS27"/>
  <c r="GF27"/>
  <c r="GI27"/>
  <c r="FQ27"/>
  <c r="GJ101"/>
  <c r="GC116"/>
  <c r="EX83"/>
  <c r="GB116"/>
  <c r="GN116"/>
  <c r="FZ27"/>
  <c r="FX27"/>
  <c r="FR33"/>
  <c r="GG33"/>
  <c r="FX33"/>
  <c r="FY33"/>
  <c r="GL33"/>
  <c r="FZ33"/>
  <c r="GO33"/>
  <c r="GP33"/>
  <c r="FT33"/>
  <c r="FU33"/>
  <c r="GH33"/>
  <c r="GK33"/>
  <c r="GM33"/>
  <c r="GN33"/>
  <c r="FW33"/>
  <c r="DR42"/>
  <c r="GJ108"/>
  <c r="GJ33"/>
  <c r="GC108"/>
  <c r="GC27"/>
  <c r="GS120"/>
  <c r="ET20"/>
  <c r="EV107"/>
  <c r="EN107"/>
  <c r="ER99"/>
  <c r="EY99"/>
  <c r="EZ99"/>
  <c r="EO99"/>
  <c r="EZ25"/>
  <c r="ES25"/>
  <c r="FC119"/>
  <c r="FD119"/>
  <c r="FE38"/>
  <c r="EY38"/>
  <c r="ET38"/>
  <c r="FA38"/>
  <c r="EX38"/>
  <c r="FL38"/>
  <c r="EU38"/>
  <c r="FD38"/>
  <c r="GI101"/>
  <c r="GI30"/>
  <c r="GM108"/>
  <c r="GK116"/>
  <c r="GH101"/>
  <c r="GF101"/>
  <c r="GD117"/>
  <c r="GE117"/>
  <c r="GO117"/>
  <c r="HF117"/>
  <c r="FR113"/>
  <c r="FU113"/>
  <c r="GA113"/>
  <c r="GN113"/>
  <c r="GO113"/>
  <c r="GP113"/>
  <c r="FS113"/>
  <c r="FT113"/>
  <c r="GG113"/>
  <c r="FZ113"/>
  <c r="GB113"/>
  <c r="FS109"/>
  <c r="GL109"/>
  <c r="GI109"/>
  <c r="FW109"/>
  <c r="FQ109"/>
  <c r="GD106"/>
  <c r="GE106"/>
  <c r="FS102"/>
  <c r="FZ102"/>
  <c r="GG94"/>
  <c r="GF94"/>
  <c r="GO90"/>
  <c r="GA90"/>
  <c r="FQ90"/>
  <c r="FR79"/>
  <c r="FS79"/>
  <c r="FU79"/>
  <c r="GM79"/>
  <c r="GN79"/>
  <c r="GO79"/>
  <c r="FW79"/>
  <c r="GA79"/>
  <c r="FR35"/>
  <c r="FV35"/>
  <c r="GB35"/>
  <c r="GI35"/>
  <c r="FQ35"/>
  <c r="GG35"/>
  <c r="FX35"/>
  <c r="FY35"/>
  <c r="GL35"/>
  <c r="FZ35"/>
  <c r="GO35"/>
  <c r="GP35"/>
  <c r="EC42"/>
  <c r="EZ111"/>
  <c r="EW111"/>
  <c r="EV111"/>
  <c r="EM111"/>
  <c r="ET111"/>
  <c r="EO111"/>
  <c r="EN111"/>
  <c r="EQ103"/>
  <c r="ER103"/>
  <c r="EX103"/>
  <c r="ET103"/>
  <c r="EO103"/>
  <c r="EN103"/>
  <c r="EM103"/>
  <c r="EP103"/>
  <c r="EZ95"/>
  <c r="EV95"/>
  <c r="ES95"/>
  <c r="ET95"/>
  <c r="EO95"/>
  <c r="EN95"/>
  <c r="GP39"/>
  <c r="GB39"/>
  <c r="FT83"/>
  <c r="FZ83"/>
  <c r="GD83"/>
  <c r="FV83"/>
  <c r="GL83"/>
  <c r="GM83"/>
  <c r="FR83"/>
  <c r="FU83"/>
  <c r="GF83"/>
  <c r="GH83"/>
  <c r="FY83"/>
  <c r="GK83"/>
  <c r="GA83"/>
  <c r="GO83"/>
  <c r="GI83"/>
  <c r="DM42"/>
  <c r="DW42"/>
  <c r="EE42"/>
  <c r="EM33"/>
  <c r="ES84"/>
  <c r="ES99"/>
  <c r="ES107"/>
  <c r="EV103"/>
  <c r="EU33"/>
  <c r="EY33"/>
  <c r="EQ98"/>
  <c r="EU98"/>
  <c r="EW98"/>
  <c r="EX91"/>
  <c r="EU91"/>
  <c r="EZ91"/>
  <c r="EW91"/>
  <c r="EV91"/>
  <c r="EM91"/>
  <c r="EQ83"/>
  <c r="ER83"/>
  <c r="EY83"/>
  <c r="EZ83"/>
  <c r="EV83"/>
  <c r="EM83"/>
  <c r="EN83"/>
  <c r="EP83"/>
  <c r="FE121"/>
  <c r="FG121"/>
  <c r="EV121"/>
  <c r="FC121"/>
  <c r="FK121"/>
  <c r="EZ121"/>
  <c r="FD121"/>
  <c r="GP83"/>
  <c r="GN83"/>
  <c r="FR97"/>
  <c r="FS97"/>
  <c r="GE97"/>
  <c r="GG97"/>
  <c r="FX97"/>
  <c r="FY97"/>
  <c r="GM97"/>
  <c r="FT97"/>
  <c r="FU97"/>
  <c r="GK97"/>
  <c r="GA97"/>
  <c r="GN97"/>
  <c r="GB97"/>
  <c r="GP97"/>
  <c r="GF97"/>
  <c r="GH97"/>
  <c r="GJ97"/>
  <c r="FU93"/>
  <c r="GK93"/>
  <c r="GA93"/>
  <c r="GI93"/>
  <c r="GP93"/>
  <c r="GD93"/>
  <c r="FV93"/>
  <c r="GL93"/>
  <c r="GO93"/>
  <c r="GB93"/>
  <c r="FQ93"/>
  <c r="GE93"/>
  <c r="FZ93"/>
  <c r="GE86"/>
  <c r="GA86"/>
  <c r="FS86"/>
  <c r="GO86"/>
  <c r="GJ86"/>
  <c r="GP22"/>
  <c r="FU22"/>
  <c r="FW22"/>
  <c r="CZ42"/>
  <c r="DP42"/>
  <c r="DT42"/>
  <c r="DX42"/>
  <c r="EB42"/>
  <c r="EF42"/>
  <c r="FM117"/>
  <c r="FP121"/>
  <c r="EP87"/>
  <c r="EN87"/>
  <c r="EV99"/>
  <c r="EW103"/>
  <c r="EZ87"/>
  <c r="EU103"/>
  <c r="EU37"/>
  <c r="FB121"/>
  <c r="FW93"/>
  <c r="FJ121"/>
  <c r="EY121"/>
  <c r="EX99"/>
  <c r="FH120"/>
  <c r="FG120"/>
  <c r="FC120"/>
  <c r="FA120"/>
  <c r="EX120"/>
  <c r="FJ120"/>
  <c r="FD120"/>
  <c r="EZ120"/>
  <c r="EV120"/>
  <c r="FB120"/>
  <c r="GI97"/>
  <c r="GB83"/>
  <c r="FZ86"/>
  <c r="FX83"/>
  <c r="GD86"/>
  <c r="GD118"/>
  <c r="GE118"/>
  <c r="FZ118"/>
  <c r="FV118"/>
  <c r="HF118"/>
  <c r="GU118"/>
  <c r="GA118"/>
  <c r="HC118"/>
  <c r="FS114"/>
  <c r="GO114"/>
  <c r="GG114"/>
  <c r="FZ114"/>
  <c r="GA114"/>
  <c r="GJ114"/>
  <c r="GC114"/>
  <c r="FR103"/>
  <c r="GM103"/>
  <c r="GN103"/>
  <c r="FV103"/>
  <c r="GA103"/>
  <c r="GB103"/>
  <c r="GI103"/>
  <c r="GG103"/>
  <c r="GL103"/>
  <c r="GO103"/>
  <c r="GP103"/>
  <c r="GC103"/>
  <c r="FX103"/>
  <c r="FZ103"/>
  <c r="FT92"/>
  <c r="FU92"/>
  <c r="FX92"/>
  <c r="FW92"/>
  <c r="GJ92"/>
  <c r="EQ107"/>
  <c r="EY107"/>
  <c r="EM107"/>
  <c r="ER107"/>
  <c r="EU107"/>
  <c r="EP107"/>
  <c r="EQ99"/>
  <c r="EM99"/>
  <c r="EU99"/>
  <c r="EW99"/>
  <c r="EP99"/>
  <c r="EX88"/>
  <c r="ET88"/>
  <c r="ES88"/>
  <c r="EQ37"/>
  <c r="EY37"/>
  <c r="EV37"/>
  <c r="EN37"/>
  <c r="EP37"/>
  <c r="ER37"/>
  <c r="EO37"/>
  <c r="ES37"/>
  <c r="EQ33"/>
  <c r="EZ33"/>
  <c r="EW33"/>
  <c r="EP33"/>
  <c r="EX33"/>
  <c r="ET33"/>
  <c r="EV33"/>
  <c r="EN33"/>
  <c r="ES33"/>
  <c r="FR23"/>
  <c r="FU23"/>
  <c r="DS42"/>
  <c r="EA42"/>
  <c r="EM95"/>
  <c r="EO107"/>
  <c r="EV92"/>
  <c r="EZ88"/>
  <c r="ET107"/>
  <c r="ER111"/>
  <c r="ET116"/>
  <c r="ES116"/>
  <c r="EQ110"/>
  <c r="EY110"/>
  <c r="EQ106"/>
  <c r="EU106"/>
  <c r="EW106"/>
  <c r="EQ87"/>
  <c r="ER87"/>
  <c r="EX87"/>
  <c r="EO87"/>
  <c r="EU87"/>
  <c r="EM87"/>
  <c r="EX80"/>
  <c r="ET80"/>
  <c r="EZ80"/>
  <c r="DK42"/>
  <c r="EY117"/>
  <c r="FI117"/>
  <c r="FD117"/>
  <c r="EZ117"/>
  <c r="EV117"/>
  <c r="FL117"/>
  <c r="ET117"/>
  <c r="GD19"/>
  <c r="FV19"/>
  <c r="GI19"/>
  <c r="FT19"/>
  <c r="GF19"/>
  <c r="FU19"/>
  <c r="FX19"/>
  <c r="GE19"/>
  <c r="GA19"/>
  <c r="GJ19"/>
  <c r="GK19"/>
  <c r="GL19"/>
  <c r="GM19"/>
  <c r="GB19"/>
  <c r="GP19"/>
  <c r="FQ19"/>
  <c r="GC19"/>
  <c r="DD42"/>
  <c r="DQ42"/>
  <c r="DU42"/>
  <c r="DY42"/>
  <c r="FN121"/>
  <c r="FN117"/>
  <c r="GJ83"/>
  <c r="GJ22"/>
  <c r="GC93"/>
  <c r="GC83"/>
  <c r="GC22"/>
  <c r="EM37"/>
  <c r="ES80"/>
  <c r="ES91"/>
  <c r="ES103"/>
  <c r="FB117"/>
  <c r="EN99"/>
  <c r="EN91"/>
  <c r="EO91"/>
  <c r="EO83"/>
  <c r="EV88"/>
  <c r="EV80"/>
  <c r="EW102"/>
  <c r="EW83"/>
  <c r="EW37"/>
  <c r="EZ103"/>
  <c r="EZ92"/>
  <c r="EZ37"/>
  <c r="EU111"/>
  <c r="ET92"/>
  <c r="ET83"/>
  <c r="FA121"/>
  <c r="FQ83"/>
  <c r="FQ22"/>
  <c r="FW19"/>
  <c r="FL121"/>
  <c r="EY106"/>
  <c r="EX111"/>
  <c r="EX37"/>
  <c r="ER95"/>
  <c r="GO19"/>
  <c r="FZ97"/>
  <c r="FV86"/>
  <c r="GG83"/>
  <c r="GG19"/>
  <c r="GD97"/>
  <c r="FS83"/>
  <c r="GM121"/>
  <c r="FU121"/>
  <c r="HD121"/>
  <c r="FV121"/>
  <c r="GF117"/>
  <c r="FU117"/>
  <c r="FV117"/>
  <c r="GM117"/>
  <c r="GX117"/>
  <c r="HE117"/>
  <c r="GC117"/>
  <c r="FY117"/>
  <c r="GA117"/>
  <c r="GN117"/>
  <c r="GB117"/>
  <c r="GV117"/>
  <c r="HG117"/>
  <c r="GI117"/>
  <c r="GY117"/>
  <c r="FW117"/>
  <c r="HC117"/>
  <c r="GS117"/>
  <c r="GT117"/>
  <c r="GZ117"/>
  <c r="HB117"/>
  <c r="GW117"/>
  <c r="HD117"/>
  <c r="GQ117"/>
  <c r="EX104"/>
  <c r="EX93"/>
  <c r="GB108"/>
  <c r="GI108"/>
  <c r="GH108"/>
  <c r="GL108"/>
  <c r="GP108"/>
  <c r="GE102"/>
  <c r="GD102"/>
  <c r="FV102"/>
  <c r="GA102"/>
  <c r="GO102"/>
  <c r="GF99"/>
  <c r="GH99"/>
  <c r="GL99"/>
  <c r="GO99"/>
  <c r="FS99"/>
  <c r="GE99"/>
  <c r="GG99"/>
  <c r="FX99"/>
  <c r="FY99"/>
  <c r="FZ99"/>
  <c r="GM99"/>
  <c r="FR81"/>
  <c r="GL81"/>
  <c r="GM81"/>
  <c r="GA81"/>
  <c r="GE81"/>
  <c r="GF81"/>
  <c r="FX81"/>
  <c r="FY81"/>
  <c r="GN81"/>
  <c r="GB81"/>
  <c r="GO81"/>
  <c r="GD31"/>
  <c r="GF31"/>
  <c r="FX31"/>
  <c r="FZ31"/>
  <c r="GN31"/>
  <c r="GP31"/>
  <c r="FY31"/>
  <c r="GI31"/>
  <c r="GE25"/>
  <c r="FU25"/>
  <c r="GG25"/>
  <c r="GH25"/>
  <c r="GK25"/>
  <c r="GM25"/>
  <c r="GA25"/>
  <c r="GB25"/>
  <c r="FS25"/>
  <c r="GD25"/>
  <c r="FZ25"/>
  <c r="GN25"/>
  <c r="GO25"/>
  <c r="FR115"/>
  <c r="FX115"/>
  <c r="GA115"/>
  <c r="GI115"/>
  <c r="GP115"/>
  <c r="FS115"/>
  <c r="GD115"/>
  <c r="GK115"/>
  <c r="GL115"/>
  <c r="GO115"/>
  <c r="FR111"/>
  <c r="GM111"/>
  <c r="FT111"/>
  <c r="GF111"/>
  <c r="FV111"/>
  <c r="FX111"/>
  <c r="FY111"/>
  <c r="GA111"/>
  <c r="GN111"/>
  <c r="GB111"/>
  <c r="FS105"/>
  <c r="FU105"/>
  <c r="GG105"/>
  <c r="GK105"/>
  <c r="FZ105"/>
  <c r="GD105"/>
  <c r="GM105"/>
  <c r="GN105"/>
  <c r="FS90"/>
  <c r="FZ90"/>
  <c r="FZ36"/>
  <c r="GA36"/>
  <c r="FT38"/>
  <c r="EC41"/>
  <c r="CO19" s="1"/>
  <c r="DY41"/>
  <c r="CK32" s="1"/>
  <c r="DU41"/>
  <c r="CG120" s="1"/>
  <c r="DQ41"/>
  <c r="CC45" s="1"/>
  <c r="DM41"/>
  <c r="BY47" s="1"/>
  <c r="DI41"/>
  <c r="BU47" s="1"/>
  <c r="CO41" i="2"/>
  <c r="CK41"/>
  <c r="BZ41"/>
  <c r="BN41"/>
  <c r="BE41"/>
  <c r="AK41"/>
  <c r="AY41"/>
  <c r="CH41"/>
  <c r="BV41"/>
  <c r="BM41"/>
  <c r="BB41"/>
  <c r="AC41"/>
  <c r="AQ41"/>
  <c r="X41"/>
  <c r="CL47"/>
  <c r="BZ47"/>
  <c r="BR47"/>
  <c r="CH53"/>
  <c r="BR53"/>
  <c r="BB53"/>
  <c r="CG53"/>
  <c r="BQ53"/>
  <c r="CH61"/>
  <c r="BR61"/>
  <c r="BB61"/>
  <c r="CG61"/>
  <c r="BQ61"/>
  <c r="CL63"/>
  <c r="CH63"/>
  <c r="BB63"/>
  <c r="BZ63"/>
  <c r="CF66"/>
  <c r="BP66"/>
  <c r="CA66"/>
  <c r="BK66"/>
  <c r="CO93"/>
  <c r="BY93"/>
  <c r="BI93"/>
  <c r="CH93"/>
  <c r="BR93"/>
  <c r="BB93"/>
  <c r="CL99"/>
  <c r="CD99"/>
  <c r="BV99"/>
  <c r="BN99"/>
  <c r="BF99"/>
  <c r="CK99"/>
  <c r="CC99"/>
  <c r="BU99"/>
  <c r="BM99"/>
  <c r="BE99"/>
  <c r="CH125"/>
  <c r="BR125"/>
  <c r="BB125"/>
  <c r="CG125"/>
  <c r="BQ125"/>
  <c r="BZ125"/>
  <c r="BY125"/>
  <c r="CM132"/>
  <c r="CI132"/>
  <c r="BC132"/>
  <c r="CA132"/>
  <c r="BS132"/>
  <c r="BK132"/>
  <c r="CN134"/>
  <c r="CM134"/>
  <c r="CB134"/>
  <c r="BS134"/>
  <c r="BG134"/>
  <c r="CJ134"/>
  <c r="CA134"/>
  <c r="BO134"/>
  <c r="BD134"/>
  <c r="CI134"/>
  <c r="BL134"/>
  <c r="CE134"/>
  <c r="BK134"/>
  <c r="CL163"/>
  <c r="CD163"/>
  <c r="BV163"/>
  <c r="BN163"/>
  <c r="BF163"/>
  <c r="CK163"/>
  <c r="CC163"/>
  <c r="BU163"/>
  <c r="BM163"/>
  <c r="BE163"/>
  <c r="CH163"/>
  <c r="BR163"/>
  <c r="BB163"/>
  <c r="CG163"/>
  <c r="BQ163"/>
  <c r="CM172"/>
  <c r="CI172"/>
  <c r="BC172"/>
  <c r="CA172"/>
  <c r="BS172"/>
  <c r="AK172"/>
  <c r="BK172"/>
  <c r="AW172"/>
  <c r="AG172"/>
  <c r="CO195"/>
  <c r="CG195"/>
  <c r="BY195"/>
  <c r="BQ195"/>
  <c r="BI195"/>
  <c r="CL195"/>
  <c r="CD195"/>
  <c r="BV195"/>
  <c r="BN195"/>
  <c r="BF195"/>
  <c r="CH195"/>
  <c r="BR195"/>
  <c r="BB195"/>
  <c r="AW195"/>
  <c r="AS195"/>
  <c r="AO195"/>
  <c r="AK195"/>
  <c r="AG195"/>
  <c r="AC195"/>
  <c r="Y195"/>
  <c r="CC195"/>
  <c r="BM195"/>
  <c r="AV195"/>
  <c r="AR195"/>
  <c r="AN195"/>
  <c r="AJ195"/>
  <c r="AF195"/>
  <c r="AB195"/>
  <c r="X195"/>
  <c r="CN318"/>
  <c r="CJ318"/>
  <c r="CA318"/>
  <c r="BO318"/>
  <c r="BD318"/>
  <c r="CI318"/>
  <c r="BW318"/>
  <c r="BL318"/>
  <c r="BC318"/>
  <c r="CM318"/>
  <c r="BS318"/>
  <c r="CE318"/>
  <c r="BK318"/>
  <c r="AX318"/>
  <c r="AS318"/>
  <c r="AM318"/>
  <c r="AH318"/>
  <c r="AC318"/>
  <c r="BG318"/>
  <c r="AW318"/>
  <c r="AQ318"/>
  <c r="AL318"/>
  <c r="AG318"/>
  <c r="AA318"/>
  <c r="AC47"/>
  <c r="Z53"/>
  <c r="AP53"/>
  <c r="V56"/>
  <c r="AL61"/>
  <c r="AT61"/>
  <c r="AC63"/>
  <c r="AC66"/>
  <c r="AL93"/>
  <c r="AT93"/>
  <c r="X99"/>
  <c r="AF99"/>
  <c r="AN99"/>
  <c r="AV99"/>
  <c r="AO100"/>
  <c r="AH101"/>
  <c r="AX101"/>
  <c r="Y132"/>
  <c r="AA134"/>
  <c r="AI134"/>
  <c r="AM134"/>
  <c r="AU134"/>
  <c r="AH149"/>
  <c r="AX149"/>
  <c r="AF163"/>
  <c r="AN163"/>
  <c r="AA174"/>
  <c r="AQ174"/>
  <c r="AQ195"/>
  <c r="V203"/>
  <c r="V219"/>
  <c r="V224"/>
  <c r="V225"/>
  <c r="AD234"/>
  <c r="AI269"/>
  <c r="AI318"/>
  <c r="BF41"/>
  <c r="BY61"/>
  <c r="CM72"/>
  <c r="CE72"/>
  <c r="BW72"/>
  <c r="BO72"/>
  <c r="BG72"/>
  <c r="CJ72"/>
  <c r="CB72"/>
  <c r="BL72"/>
  <c r="BD72"/>
  <c r="CO83"/>
  <c r="CG83"/>
  <c r="BY83"/>
  <c r="BQ83"/>
  <c r="BI83"/>
  <c r="CL83"/>
  <c r="CD83"/>
  <c r="BV83"/>
  <c r="BN83"/>
  <c r="BF83"/>
  <c r="BQ93"/>
  <c r="CJ98"/>
  <c r="CN98"/>
  <c r="BS98"/>
  <c r="BC98"/>
  <c r="CF98"/>
  <c r="BP98"/>
  <c r="CG99"/>
  <c r="CM160"/>
  <c r="CE160"/>
  <c r="BW160"/>
  <c r="BO160"/>
  <c r="BG160"/>
  <c r="CJ160"/>
  <c r="CB160"/>
  <c r="BL160"/>
  <c r="BD160"/>
  <c r="CN160"/>
  <c r="BX160"/>
  <c r="BH160"/>
  <c r="CI160"/>
  <c r="BS160"/>
  <c r="BC160"/>
  <c r="CO161"/>
  <c r="CK161"/>
  <c r="BZ161"/>
  <c r="BN161"/>
  <c r="BE161"/>
  <c r="CH161"/>
  <c r="BV161"/>
  <c r="BM161"/>
  <c r="BB161"/>
  <c r="CL161"/>
  <c r="BR161"/>
  <c r="CD161"/>
  <c r="BJ161"/>
  <c r="CN170"/>
  <c r="BX170"/>
  <c r="BH170"/>
  <c r="CI170"/>
  <c r="BS170"/>
  <c r="BC170"/>
  <c r="CA170"/>
  <c r="AX170"/>
  <c r="AP170"/>
  <c r="AH170"/>
  <c r="Z170"/>
  <c r="BP170"/>
  <c r="AW170"/>
  <c r="AO170"/>
  <c r="AG170"/>
  <c r="Y170"/>
  <c r="BC174"/>
  <c r="CM188"/>
  <c r="CI188"/>
  <c r="BC188"/>
  <c r="CA188"/>
  <c r="BK188"/>
  <c r="AK188"/>
  <c r="AW188"/>
  <c r="AG188"/>
  <c r="CN190"/>
  <c r="CM190"/>
  <c r="CB190"/>
  <c r="BS190"/>
  <c r="BG190"/>
  <c r="CJ190"/>
  <c r="CA190"/>
  <c r="BO190"/>
  <c r="BD190"/>
  <c r="CE190"/>
  <c r="BK190"/>
  <c r="AX190"/>
  <c r="AT190"/>
  <c r="AP190"/>
  <c r="AL190"/>
  <c r="AH190"/>
  <c r="AD190"/>
  <c r="Z190"/>
  <c r="V190" s="1"/>
  <c r="BW190"/>
  <c r="BC190"/>
  <c r="AW190"/>
  <c r="AS190"/>
  <c r="AO190"/>
  <c r="AK190"/>
  <c r="AG190"/>
  <c r="AC190"/>
  <c r="Y190"/>
  <c r="BU195"/>
  <c r="CM212"/>
  <c r="CA212"/>
  <c r="BS212"/>
  <c r="BK212"/>
  <c r="AS212"/>
  <c r="AC212"/>
  <c r="BC212"/>
  <c r="AO212"/>
  <c r="Y212"/>
  <c r="CL231"/>
  <c r="CH231"/>
  <c r="BB231"/>
  <c r="BZ231"/>
  <c r="BR231"/>
  <c r="AO231"/>
  <c r="Y231"/>
  <c r="BJ231"/>
  <c r="AK231"/>
  <c r="BC234"/>
  <c r="CM268"/>
  <c r="CA268"/>
  <c r="BS268"/>
  <c r="CI268"/>
  <c r="AP268"/>
  <c r="BK268"/>
  <c r="AK268"/>
  <c r="FS87" i="7"/>
  <c r="FT87"/>
  <c r="GG87"/>
  <c r="FX87"/>
  <c r="FY87"/>
  <c r="GF87"/>
  <c r="GH87"/>
  <c r="FR87"/>
  <c r="FV87"/>
  <c r="FZ87"/>
  <c r="GD87"/>
  <c r="GK87"/>
  <c r="GL87"/>
  <c r="GN87"/>
  <c r="GI87"/>
  <c r="FQ87"/>
  <c r="GA87"/>
  <c r="GJ87"/>
  <c r="GE87"/>
  <c r="FU87"/>
  <c r="GB87"/>
  <c r="GC87"/>
  <c r="GM87"/>
  <c r="GO87"/>
  <c r="GP87"/>
  <c r="FW87"/>
  <c r="FR37"/>
  <c r="GE37"/>
  <c r="FT37"/>
  <c r="FU37"/>
  <c r="FV37"/>
  <c r="GL37"/>
  <c r="FS37"/>
  <c r="GG37"/>
  <c r="GD37"/>
  <c r="FZ37"/>
  <c r="FQ37"/>
  <c r="GH37"/>
  <c r="GM37"/>
  <c r="GA37"/>
  <c r="GN37"/>
  <c r="FW37"/>
  <c r="GC37"/>
  <c r="GB37"/>
  <c r="FY37"/>
  <c r="GK37"/>
  <c r="GI37"/>
  <c r="GO37"/>
  <c r="GP37"/>
  <c r="GJ37"/>
  <c r="GD34"/>
  <c r="GH34"/>
  <c r="FU34"/>
  <c r="GN34"/>
  <c r="GB34"/>
  <c r="GI34"/>
  <c r="GP34"/>
  <c r="FS34"/>
  <c r="GE34"/>
  <c r="GM34"/>
  <c r="FW34"/>
  <c r="GJ34"/>
  <c r="GC34"/>
  <c r="FQ34"/>
  <c r="FT28"/>
  <c r="FX28"/>
  <c r="FY28"/>
  <c r="GG28"/>
  <c r="GL28"/>
  <c r="GA28"/>
  <c r="GO28"/>
  <c r="FW28"/>
  <c r="GC28"/>
  <c r="FV28"/>
  <c r="GK28"/>
  <c r="GJ28"/>
  <c r="FQ28"/>
  <c r="FS23"/>
  <c r="FT23"/>
  <c r="GG23"/>
  <c r="GK23"/>
  <c r="GD23"/>
  <c r="GH23"/>
  <c r="FX23"/>
  <c r="FY23"/>
  <c r="FV23"/>
  <c r="GL23"/>
  <c r="GN23"/>
  <c r="GB23"/>
  <c r="GI23"/>
  <c r="GF23"/>
  <c r="GM23"/>
  <c r="GP23"/>
  <c r="FW23"/>
  <c r="FZ23"/>
  <c r="GA23"/>
  <c r="GC23"/>
  <c r="FQ23"/>
  <c r="GE23"/>
  <c r="GO23"/>
  <c r="GJ23"/>
  <c r="AG47" i="2"/>
  <c r="AW47"/>
  <c r="V51"/>
  <c r="AC53"/>
  <c r="AK53"/>
  <c r="AS53"/>
  <c r="Y55"/>
  <c r="AO55"/>
  <c r="V57"/>
  <c r="Y61"/>
  <c r="AG61"/>
  <c r="AO61"/>
  <c r="AW61"/>
  <c r="AG63"/>
  <c r="AW63"/>
  <c r="AD66"/>
  <c r="AL66"/>
  <c r="AT66"/>
  <c r="AC68"/>
  <c r="AS68"/>
  <c r="Y72"/>
  <c r="AC72"/>
  <c r="AG72"/>
  <c r="AK72"/>
  <c r="AO72"/>
  <c r="AS72"/>
  <c r="AW72"/>
  <c r="Y73"/>
  <c r="AC73"/>
  <c r="AG73"/>
  <c r="AK73"/>
  <c r="AO73"/>
  <c r="AS73"/>
  <c r="AW73"/>
  <c r="Y83"/>
  <c r="AC83"/>
  <c r="AG83"/>
  <c r="AK83"/>
  <c r="AO83"/>
  <c r="AS83"/>
  <c r="AW83"/>
  <c r="Y93"/>
  <c r="AG93"/>
  <c r="AO93"/>
  <c r="AW93"/>
  <c r="Z94"/>
  <c r="AD94"/>
  <c r="AH94"/>
  <c r="AL94"/>
  <c r="AP94"/>
  <c r="AT94"/>
  <c r="AX94"/>
  <c r="AD98"/>
  <c r="AL98"/>
  <c r="AT98"/>
  <c r="Y99"/>
  <c r="AC99"/>
  <c r="AG99"/>
  <c r="AK99"/>
  <c r="AO99"/>
  <c r="AS99"/>
  <c r="AW99"/>
  <c r="AC100"/>
  <c r="AS100"/>
  <c r="AC101"/>
  <c r="AK101"/>
  <c r="AS101"/>
  <c r="Z106"/>
  <c r="AH106"/>
  <c r="AP106"/>
  <c r="AX106"/>
  <c r="V120"/>
  <c r="V121"/>
  <c r="Y125"/>
  <c r="AG125"/>
  <c r="AO125"/>
  <c r="AW125"/>
  <c r="AD130"/>
  <c r="AL130"/>
  <c r="V131"/>
  <c r="AC132"/>
  <c r="AS132"/>
  <c r="X134"/>
  <c r="AB134"/>
  <c r="AF134"/>
  <c r="AJ134"/>
  <c r="AN134"/>
  <c r="AR134"/>
  <c r="AV134"/>
  <c r="V136"/>
  <c r="V137"/>
  <c r="V147"/>
  <c r="AC149"/>
  <c r="AK149"/>
  <c r="AS149"/>
  <c r="V152"/>
  <c r="V153"/>
  <c r="AA160"/>
  <c r="AE160"/>
  <c r="AI160"/>
  <c r="AM160"/>
  <c r="AQ160"/>
  <c r="AU160"/>
  <c r="AY160"/>
  <c r="AA161"/>
  <c r="AE161"/>
  <c r="AI161"/>
  <c r="AM161"/>
  <c r="AQ161"/>
  <c r="AU161"/>
  <c r="AY161"/>
  <c r="Y163"/>
  <c r="AC163"/>
  <c r="AG163"/>
  <c r="AK163"/>
  <c r="AO163"/>
  <c r="AS163"/>
  <c r="AW163"/>
  <c r="AC170"/>
  <c r="AS170"/>
  <c r="Y172"/>
  <c r="AB174"/>
  <c r="AJ174"/>
  <c r="AR174"/>
  <c r="V176"/>
  <c r="V177"/>
  <c r="AS188"/>
  <c r="AA190"/>
  <c r="AI190"/>
  <c r="AQ190"/>
  <c r="AY190"/>
  <c r="AD195"/>
  <c r="AL195"/>
  <c r="AT195"/>
  <c r="AG212"/>
  <c r="AS231"/>
  <c r="AK234"/>
  <c r="AC237"/>
  <c r="V240"/>
  <c r="V241"/>
  <c r="AU268"/>
  <c r="AP269"/>
  <c r="Z278"/>
  <c r="AK278"/>
  <c r="AU278"/>
  <c r="AG281"/>
  <c r="Z318"/>
  <c r="AK318"/>
  <c r="AU318"/>
  <c r="AR41"/>
  <c r="AN37"/>
  <c r="AO37"/>
  <c r="BC37"/>
  <c r="BS37"/>
  <c r="BJ41"/>
  <c r="CD41"/>
  <c r="BJ47"/>
  <c r="BZ53"/>
  <c r="BZ61"/>
  <c r="BJ63"/>
  <c r="BX66"/>
  <c r="CO69"/>
  <c r="BY69"/>
  <c r="BI69"/>
  <c r="CH69"/>
  <c r="BR69"/>
  <c r="BB69"/>
  <c r="BP72"/>
  <c r="CF72"/>
  <c r="BF73"/>
  <c r="CL75"/>
  <c r="CD75"/>
  <c r="BV75"/>
  <c r="BN75"/>
  <c r="BF75"/>
  <c r="CK75"/>
  <c r="CC75"/>
  <c r="BU75"/>
  <c r="BM75"/>
  <c r="BE75"/>
  <c r="CM76"/>
  <c r="CI76"/>
  <c r="BC76"/>
  <c r="CA76"/>
  <c r="CN78"/>
  <c r="CM78"/>
  <c r="CB78"/>
  <c r="BS78"/>
  <c r="BG78"/>
  <c r="CJ78"/>
  <c r="CA78"/>
  <c r="BO78"/>
  <c r="BD78"/>
  <c r="BM83"/>
  <c r="CC83"/>
  <c r="CL87"/>
  <c r="BZ87"/>
  <c r="BR87"/>
  <c r="CJ90"/>
  <c r="CF90"/>
  <c r="BK90"/>
  <c r="BX90"/>
  <c r="BH90"/>
  <c r="BZ93"/>
  <c r="BG94"/>
  <c r="BK98"/>
  <c r="BB99"/>
  <c r="BR99"/>
  <c r="CH99"/>
  <c r="CL103"/>
  <c r="CH103"/>
  <c r="BB103"/>
  <c r="BZ103"/>
  <c r="BR103"/>
  <c r="BJ103"/>
  <c r="CO109"/>
  <c r="BY109"/>
  <c r="BI109"/>
  <c r="CH109"/>
  <c r="BR109"/>
  <c r="BB109"/>
  <c r="CG109"/>
  <c r="BZ109"/>
  <c r="BJ125"/>
  <c r="CL131"/>
  <c r="CD131"/>
  <c r="BV131"/>
  <c r="BN131"/>
  <c r="BF131"/>
  <c r="CK131"/>
  <c r="CC131"/>
  <c r="BU131"/>
  <c r="BM131"/>
  <c r="BE131"/>
  <c r="CO131"/>
  <c r="BY131"/>
  <c r="BI131"/>
  <c r="CH131"/>
  <c r="BR131"/>
  <c r="BB131"/>
  <c r="CO139"/>
  <c r="CG139"/>
  <c r="BY139"/>
  <c r="BQ139"/>
  <c r="BI139"/>
  <c r="CL139"/>
  <c r="CD139"/>
  <c r="BV139"/>
  <c r="BN139"/>
  <c r="BF139"/>
  <c r="CK139"/>
  <c r="BU139"/>
  <c r="BE139"/>
  <c r="CH139"/>
  <c r="BR139"/>
  <c r="BB139"/>
  <c r="CO157"/>
  <c r="BY157"/>
  <c r="BI157"/>
  <c r="CH157"/>
  <c r="BR157"/>
  <c r="BB157"/>
  <c r="BZ157"/>
  <c r="BQ157"/>
  <c r="BP160"/>
  <c r="BF161"/>
  <c r="BZ163"/>
  <c r="CL171"/>
  <c r="CD171"/>
  <c r="BV171"/>
  <c r="BN171"/>
  <c r="BF171"/>
  <c r="CK171"/>
  <c r="CC171"/>
  <c r="BU171"/>
  <c r="BM171"/>
  <c r="BE171"/>
  <c r="CO171"/>
  <c r="BY171"/>
  <c r="BI171"/>
  <c r="AY171"/>
  <c r="AU171"/>
  <c r="AQ171"/>
  <c r="AM171"/>
  <c r="AI171"/>
  <c r="AE171"/>
  <c r="AA171"/>
  <c r="CH171"/>
  <c r="BR171"/>
  <c r="BB171"/>
  <c r="AX171"/>
  <c r="AT171"/>
  <c r="AP171"/>
  <c r="AL171"/>
  <c r="AH171"/>
  <c r="AD171"/>
  <c r="Z171"/>
  <c r="V171"/>
  <c r="CL187"/>
  <c r="CD187"/>
  <c r="BV187"/>
  <c r="BN187"/>
  <c r="BF187"/>
  <c r="CK187"/>
  <c r="CC187"/>
  <c r="BU187"/>
  <c r="BM187"/>
  <c r="BE187"/>
  <c r="CH187"/>
  <c r="BR187"/>
  <c r="BB187"/>
  <c r="AY187"/>
  <c r="AU187"/>
  <c r="AQ187"/>
  <c r="AM187"/>
  <c r="AI187"/>
  <c r="AE187"/>
  <c r="AA187"/>
  <c r="CG187"/>
  <c r="BQ187"/>
  <c r="AX187"/>
  <c r="AT187"/>
  <c r="AP187"/>
  <c r="AL187"/>
  <c r="AH187"/>
  <c r="AD187"/>
  <c r="Z187"/>
  <c r="V187" s="1"/>
  <c r="BL190"/>
  <c r="BZ195"/>
  <c r="CN238"/>
  <c r="CJ238"/>
  <c r="CA238"/>
  <c r="BO238"/>
  <c r="BD238"/>
  <c r="CI238"/>
  <c r="BW238"/>
  <c r="BL238"/>
  <c r="BC238"/>
  <c r="CE238"/>
  <c r="BK238"/>
  <c r="AX238"/>
  <c r="AT238"/>
  <c r="AP238"/>
  <c r="AL238"/>
  <c r="AH238"/>
  <c r="AD238"/>
  <c r="Z238"/>
  <c r="CB238"/>
  <c r="BG238"/>
  <c r="AW238"/>
  <c r="AS238"/>
  <c r="AO238"/>
  <c r="AK238"/>
  <c r="AG238"/>
  <c r="AC238"/>
  <c r="Y238"/>
  <c r="V238"/>
  <c r="CL247"/>
  <c r="BZ247"/>
  <c r="BR247"/>
  <c r="BJ247"/>
  <c r="AO247"/>
  <c r="Y247"/>
  <c r="BB247"/>
  <c r="AK247"/>
  <c r="CL275"/>
  <c r="CD275"/>
  <c r="BV275"/>
  <c r="BN275"/>
  <c r="BF275"/>
  <c r="CK275"/>
  <c r="CC275"/>
  <c r="BU275"/>
  <c r="BM275"/>
  <c r="BE275"/>
  <c r="CH275"/>
  <c r="BR275"/>
  <c r="BB275"/>
  <c r="AY275"/>
  <c r="AT275"/>
  <c r="AO275"/>
  <c r="AI275"/>
  <c r="AD275"/>
  <c r="Y275"/>
  <c r="CG275"/>
  <c r="BQ275"/>
  <c r="AX275"/>
  <c r="AS275"/>
  <c r="AM275"/>
  <c r="AH275"/>
  <c r="AC275"/>
  <c r="BN35"/>
  <c r="BS35"/>
  <c r="CB35"/>
  <c r="CO35"/>
  <c r="BD35"/>
  <c r="AG35"/>
  <c r="X35"/>
  <c r="AQ35"/>
  <c r="CM37"/>
  <c r="CE37"/>
  <c r="BW37"/>
  <c r="BO37"/>
  <c r="BG37"/>
  <c r="AE37"/>
  <c r="AP37"/>
  <c r="AX37"/>
  <c r="CJ37"/>
  <c r="CB37"/>
  <c r="BL37"/>
  <c r="BD37"/>
  <c r="AH37"/>
  <c r="AS37"/>
  <c r="Y37"/>
  <c r="CL55"/>
  <c r="CH55"/>
  <c r="BB55"/>
  <c r="BZ55"/>
  <c r="BZ99"/>
  <c r="CM100"/>
  <c r="CI100"/>
  <c r="BC100"/>
  <c r="CA100"/>
  <c r="CH101"/>
  <c r="CG101"/>
  <c r="BQ101"/>
  <c r="CO101"/>
  <c r="BJ101"/>
  <c r="BZ101"/>
  <c r="BI101"/>
  <c r="CH149"/>
  <c r="BR149"/>
  <c r="BB149"/>
  <c r="CG149"/>
  <c r="BQ149"/>
  <c r="BZ149"/>
  <c r="BY149"/>
  <c r="CN174"/>
  <c r="CM174"/>
  <c r="CB174"/>
  <c r="BS174"/>
  <c r="BG174"/>
  <c r="CJ174"/>
  <c r="CA174"/>
  <c r="BO174"/>
  <c r="BD174"/>
  <c r="CI174"/>
  <c r="BL174"/>
  <c r="AX174"/>
  <c r="AT174"/>
  <c r="AP174"/>
  <c r="AL174"/>
  <c r="AH174"/>
  <c r="AD174"/>
  <c r="Z174"/>
  <c r="CE174"/>
  <c r="BK174"/>
  <c r="AW174"/>
  <c r="AS174"/>
  <c r="AO174"/>
  <c r="AK174"/>
  <c r="AG174"/>
  <c r="AC174"/>
  <c r="Y174"/>
  <c r="CF234"/>
  <c r="BP234"/>
  <c r="CA234"/>
  <c r="BK234"/>
  <c r="BX234"/>
  <c r="AX234"/>
  <c r="AP234"/>
  <c r="AH234"/>
  <c r="Z234"/>
  <c r="BS234"/>
  <c r="AW234"/>
  <c r="AO234"/>
  <c r="AG234"/>
  <c r="Y234"/>
  <c r="CK269"/>
  <c r="CO269"/>
  <c r="BY269"/>
  <c r="BI269"/>
  <c r="CH269"/>
  <c r="BR269"/>
  <c r="BB269"/>
  <c r="BZ269"/>
  <c r="AY269"/>
  <c r="AO269"/>
  <c r="AD269"/>
  <c r="BQ269"/>
  <c r="AU269"/>
  <c r="AK269"/>
  <c r="Z269"/>
  <c r="FR29" i="7"/>
  <c r="FS29"/>
  <c r="GG29"/>
  <c r="GK29"/>
  <c r="GD29"/>
  <c r="GF29"/>
  <c r="GH29"/>
  <c r="FX29"/>
  <c r="FY29"/>
  <c r="FV29"/>
  <c r="GN29"/>
  <c r="GB29"/>
  <c r="GI29"/>
  <c r="GL29"/>
  <c r="GM29"/>
  <c r="GP29"/>
  <c r="FZ29"/>
  <c r="FQ29"/>
  <c r="GJ29"/>
  <c r="GE29"/>
  <c r="FU29"/>
  <c r="GO29"/>
  <c r="GC29"/>
  <c r="FT29"/>
  <c r="GA29"/>
  <c r="GE26"/>
  <c r="FU26"/>
  <c r="GH26"/>
  <c r="GI26"/>
  <c r="FW26"/>
  <c r="FQ26"/>
  <c r="GJ26"/>
  <c r="GP26"/>
  <c r="FS26"/>
  <c r="GM26"/>
  <c r="GN26"/>
  <c r="GB26"/>
  <c r="GD26"/>
  <c r="GC26"/>
  <c r="GF20"/>
  <c r="GL20"/>
  <c r="FV20"/>
  <c r="GG20"/>
  <c r="FY20"/>
  <c r="GA20"/>
  <c r="GO20"/>
  <c r="FX20"/>
  <c r="FZ20"/>
  <c r="FQ20"/>
  <c r="GJ20"/>
  <c r="FW20"/>
  <c r="GC20"/>
  <c r="FT20"/>
  <c r="GK20"/>
  <c r="AS47" i="2"/>
  <c r="AH53"/>
  <c r="AX53"/>
  <c r="AK55"/>
  <c r="AD61"/>
  <c r="AS63"/>
  <c r="AK66"/>
  <c r="AS66"/>
  <c r="AD93"/>
  <c r="AB99"/>
  <c r="AJ99"/>
  <c r="AR99"/>
  <c r="Y100"/>
  <c r="Z101"/>
  <c r="AP101"/>
  <c r="AD125"/>
  <c r="AL125"/>
  <c r="AT125"/>
  <c r="AO132"/>
  <c r="AE134"/>
  <c r="AQ134"/>
  <c r="AY134"/>
  <c r="Z149"/>
  <c r="AP149"/>
  <c r="X163"/>
  <c r="AB163"/>
  <c r="AJ163"/>
  <c r="AR163"/>
  <c r="AV163"/>
  <c r="AS172"/>
  <c r="AI174"/>
  <c r="AY174"/>
  <c r="AA195"/>
  <c r="AI195"/>
  <c r="AY195"/>
  <c r="V208"/>
  <c r="V209"/>
  <c r="AT234"/>
  <c r="Y318"/>
  <c r="AT318"/>
  <c r="V368"/>
  <c r="AV41"/>
  <c r="AT37"/>
  <c r="AA37"/>
  <c r="BP37"/>
  <c r="CF37"/>
  <c r="CC41"/>
  <c r="BB47"/>
  <c r="BY53"/>
  <c r="BS66"/>
  <c r="CM68"/>
  <c r="CA68"/>
  <c r="BS68"/>
  <c r="CO73"/>
  <c r="CK73"/>
  <c r="BZ73"/>
  <c r="BN73"/>
  <c r="BE73"/>
  <c r="CH73"/>
  <c r="BV73"/>
  <c r="BM73"/>
  <c r="BB73"/>
  <c r="CN94"/>
  <c r="CJ94"/>
  <c r="CA94"/>
  <c r="BO94"/>
  <c r="BD94"/>
  <c r="CI94"/>
  <c r="BW94"/>
  <c r="BL94"/>
  <c r="BC94"/>
  <c r="BQ99"/>
  <c r="BB101"/>
  <c r="CJ106"/>
  <c r="CF106"/>
  <c r="BP106"/>
  <c r="CA106"/>
  <c r="BK106"/>
  <c r="BX106"/>
  <c r="BS106"/>
  <c r="BI125"/>
  <c r="CJ130"/>
  <c r="CN130"/>
  <c r="BP130"/>
  <c r="CF130"/>
  <c r="BK130"/>
  <c r="BS130"/>
  <c r="BH130"/>
  <c r="BC134"/>
  <c r="BI149"/>
  <c r="BY163"/>
  <c r="CK237"/>
  <c r="CO237"/>
  <c r="BY237"/>
  <c r="BI237"/>
  <c r="CH237"/>
  <c r="BR237"/>
  <c r="BB237"/>
  <c r="CG237"/>
  <c r="AW237"/>
  <c r="AO237"/>
  <c r="AG237"/>
  <c r="Y237"/>
  <c r="BZ237"/>
  <c r="AT237"/>
  <c r="AL237"/>
  <c r="AD237"/>
  <c r="CM276"/>
  <c r="CI276"/>
  <c r="BC276"/>
  <c r="CA276"/>
  <c r="BK276"/>
  <c r="AP276"/>
  <c r="AK276"/>
  <c r="CN278"/>
  <c r="CM278"/>
  <c r="CB278"/>
  <c r="BS278"/>
  <c r="BG278"/>
  <c r="CJ278"/>
  <c r="CA278"/>
  <c r="BO278"/>
  <c r="BD278"/>
  <c r="CE278"/>
  <c r="BK278"/>
  <c r="AX278"/>
  <c r="AS278"/>
  <c r="AM278"/>
  <c r="AH278"/>
  <c r="AC278"/>
  <c r="BW278"/>
  <c r="BC278"/>
  <c r="AW278"/>
  <c r="AQ278"/>
  <c r="AL278"/>
  <c r="AG278"/>
  <c r="AA278"/>
  <c r="CO281"/>
  <c r="CK281"/>
  <c r="BZ281"/>
  <c r="BN281"/>
  <c r="BE281"/>
  <c r="CH281"/>
  <c r="BV281"/>
  <c r="BM281"/>
  <c r="BB281"/>
  <c r="CL281"/>
  <c r="BR281"/>
  <c r="CD281"/>
  <c r="BJ281"/>
  <c r="BU281"/>
  <c r="AY281"/>
  <c r="AT281"/>
  <c r="AO281"/>
  <c r="AI281"/>
  <c r="AD281"/>
  <c r="Y281"/>
  <c r="BF281"/>
  <c r="AX281"/>
  <c r="AS281"/>
  <c r="AM281"/>
  <c r="AH281"/>
  <c r="AC281"/>
  <c r="AK47"/>
  <c r="AD53"/>
  <c r="AL53"/>
  <c r="AT53"/>
  <c r="AC55"/>
  <c r="AS55"/>
  <c r="Z61"/>
  <c r="AH61"/>
  <c r="AP61"/>
  <c r="AX61"/>
  <c r="AK63"/>
  <c r="Y66"/>
  <c r="AG66"/>
  <c r="AO66"/>
  <c r="AW66"/>
  <c r="AG68"/>
  <c r="AW68"/>
  <c r="Z72"/>
  <c r="AD72"/>
  <c r="AH72"/>
  <c r="AL72"/>
  <c r="AP72"/>
  <c r="AT72"/>
  <c r="AX72"/>
  <c r="Z73"/>
  <c r="AD73"/>
  <c r="AH73"/>
  <c r="AL73"/>
  <c r="AP73"/>
  <c r="AT73"/>
  <c r="AX73"/>
  <c r="Z83"/>
  <c r="AD83"/>
  <c r="AH83"/>
  <c r="AL83"/>
  <c r="AP83"/>
  <c r="AT83"/>
  <c r="AX83"/>
  <c r="Z93"/>
  <c r="AH93"/>
  <c r="AP93"/>
  <c r="AX93"/>
  <c r="AA94"/>
  <c r="AE94"/>
  <c r="AI94"/>
  <c r="AM94"/>
  <c r="AQ94"/>
  <c r="AU94"/>
  <c r="AY94"/>
  <c r="Y98"/>
  <c r="AG98"/>
  <c r="AO98"/>
  <c r="AW98"/>
  <c r="Z99"/>
  <c r="AD99"/>
  <c r="AH99"/>
  <c r="AL99"/>
  <c r="AP99"/>
  <c r="AT99"/>
  <c r="AX99"/>
  <c r="AG100"/>
  <c r="AW100"/>
  <c r="AD101"/>
  <c r="AL101"/>
  <c r="AT101"/>
  <c r="AC106"/>
  <c r="AK106"/>
  <c r="AS106"/>
  <c r="Z125"/>
  <c r="AH125"/>
  <c r="AP125"/>
  <c r="AX125"/>
  <c r="Y130"/>
  <c r="AG130"/>
  <c r="AO130"/>
  <c r="AW130"/>
  <c r="AG132"/>
  <c r="AW132"/>
  <c r="Y134"/>
  <c r="AC134"/>
  <c r="AG134"/>
  <c r="AK134"/>
  <c r="AO134"/>
  <c r="AS134"/>
  <c r="AW134"/>
  <c r="AD149"/>
  <c r="AL149"/>
  <c r="AT149"/>
  <c r="X160"/>
  <c r="AB160"/>
  <c r="AF160"/>
  <c r="V160" s="1"/>
  <c r="AJ160"/>
  <c r="AN160"/>
  <c r="AR160"/>
  <c r="AV160"/>
  <c r="X161"/>
  <c r="AB161"/>
  <c r="AF161"/>
  <c r="V161" s="1"/>
  <c r="AJ161"/>
  <c r="AN161"/>
  <c r="AR161"/>
  <c r="AV161"/>
  <c r="Z163"/>
  <c r="AD163"/>
  <c r="AH163"/>
  <c r="AL163"/>
  <c r="AP163"/>
  <c r="AT163"/>
  <c r="AX163"/>
  <c r="V168"/>
  <c r="AD170"/>
  <c r="AT170"/>
  <c r="AC172"/>
  <c r="AE174"/>
  <c r="V174" s="1"/>
  <c r="AM174"/>
  <c r="AU174"/>
  <c r="Y188"/>
  <c r="AB190"/>
  <c r="AJ190"/>
  <c r="AR190"/>
  <c r="AE195"/>
  <c r="AM195"/>
  <c r="AU195"/>
  <c r="AK212"/>
  <c r="AW231"/>
  <c r="AL234"/>
  <c r="AH237"/>
  <c r="AX237"/>
  <c r="Y269"/>
  <c r="AT269"/>
  <c r="Z276"/>
  <c r="AD278"/>
  <c r="AO278"/>
  <c r="AY278"/>
  <c r="Z281"/>
  <c r="AK281"/>
  <c r="AU281"/>
  <c r="AD318"/>
  <c r="AO318"/>
  <c r="AY318"/>
  <c r="AG41"/>
  <c r="Z37"/>
  <c r="AI37"/>
  <c r="BH37"/>
  <c r="BX37"/>
  <c r="CN37"/>
  <c r="BR41"/>
  <c r="CL41"/>
  <c r="CO43"/>
  <c r="CG43"/>
  <c r="BY43"/>
  <c r="BQ43"/>
  <c r="BI43"/>
  <c r="CL43"/>
  <c r="CD43"/>
  <c r="BV43"/>
  <c r="BN43"/>
  <c r="BF43"/>
  <c r="CH47"/>
  <c r="BI53"/>
  <c r="CO53"/>
  <c r="BR55"/>
  <c r="BI61"/>
  <c r="CO61"/>
  <c r="BR63"/>
  <c r="BC66"/>
  <c r="CN66"/>
  <c r="BK68"/>
  <c r="BQ69"/>
  <c r="CN70"/>
  <c r="CJ70"/>
  <c r="CA70"/>
  <c r="BO70"/>
  <c r="BD70"/>
  <c r="CI70"/>
  <c r="BW70"/>
  <c r="BL70"/>
  <c r="BC70"/>
  <c r="BC72"/>
  <c r="BS72"/>
  <c r="CI72"/>
  <c r="BJ73"/>
  <c r="CD73"/>
  <c r="CJ74"/>
  <c r="CN74"/>
  <c r="BS74"/>
  <c r="BC74"/>
  <c r="CF74"/>
  <c r="BP74"/>
  <c r="BQ75"/>
  <c r="CG75"/>
  <c r="BC78"/>
  <c r="BW78"/>
  <c r="CN80"/>
  <c r="CF80"/>
  <c r="BX80"/>
  <c r="BP80"/>
  <c r="BH80"/>
  <c r="CM80"/>
  <c r="CE80"/>
  <c r="BW80"/>
  <c r="BO80"/>
  <c r="BG80"/>
  <c r="CO81"/>
  <c r="CL81"/>
  <c r="CC81"/>
  <c r="BR81"/>
  <c r="BF81"/>
  <c r="CK81"/>
  <c r="BZ81"/>
  <c r="BN81"/>
  <c r="BE81"/>
  <c r="BB83"/>
  <c r="BR83"/>
  <c r="CH83"/>
  <c r="BB87"/>
  <c r="BP90"/>
  <c r="CM92"/>
  <c r="CA92"/>
  <c r="BS92"/>
  <c r="CG93"/>
  <c r="BK94"/>
  <c r="CE94"/>
  <c r="CM96"/>
  <c r="CE96"/>
  <c r="BW96"/>
  <c r="BO96"/>
  <c r="BG96"/>
  <c r="CJ96"/>
  <c r="CB96"/>
  <c r="BL96"/>
  <c r="BD96"/>
  <c r="CO97"/>
  <c r="CK97"/>
  <c r="BZ97"/>
  <c r="BN97"/>
  <c r="BE97"/>
  <c r="CH97"/>
  <c r="BV97"/>
  <c r="BM97"/>
  <c r="BB97"/>
  <c r="BX98"/>
  <c r="BI99"/>
  <c r="BY99"/>
  <c r="CO99"/>
  <c r="BS100"/>
  <c r="BY101"/>
  <c r="BH106"/>
  <c r="CN110"/>
  <c r="CJ110"/>
  <c r="CA110"/>
  <c r="BO110"/>
  <c r="BD110"/>
  <c r="CI110"/>
  <c r="BW110"/>
  <c r="BL110"/>
  <c r="BC110"/>
  <c r="CE110"/>
  <c r="BK110"/>
  <c r="CB110"/>
  <c r="BG110"/>
  <c r="CO125"/>
  <c r="CL127"/>
  <c r="CH127"/>
  <c r="BB127"/>
  <c r="BZ127"/>
  <c r="BJ127"/>
  <c r="BC130"/>
  <c r="BQ131"/>
  <c r="BW134"/>
  <c r="BM139"/>
  <c r="CO149"/>
  <c r="CL151"/>
  <c r="CH151"/>
  <c r="BB151"/>
  <c r="BZ151"/>
  <c r="BJ151"/>
  <c r="CM156"/>
  <c r="CA156"/>
  <c r="BS156"/>
  <c r="CI156"/>
  <c r="BK156"/>
  <c r="CA160"/>
  <c r="BU161"/>
  <c r="BI163"/>
  <c r="CO163"/>
  <c r="CM164"/>
  <c r="CI164"/>
  <c r="BC164"/>
  <c r="CA164"/>
  <c r="BK164"/>
  <c r="CN166"/>
  <c r="CM166"/>
  <c r="CB166"/>
  <c r="BS166"/>
  <c r="BG166"/>
  <c r="CJ166"/>
  <c r="CA166"/>
  <c r="BO166"/>
  <c r="BD166"/>
  <c r="CE166"/>
  <c r="BK166"/>
  <c r="BW166"/>
  <c r="BC166"/>
  <c r="AY166"/>
  <c r="AU166"/>
  <c r="AQ166"/>
  <c r="AM166"/>
  <c r="AI166"/>
  <c r="AE166"/>
  <c r="AA166"/>
  <c r="BK170"/>
  <c r="BQ171"/>
  <c r="BW174"/>
  <c r="BY187"/>
  <c r="BE195"/>
  <c r="CK195"/>
  <c r="CM216"/>
  <c r="CE216"/>
  <c r="BW216"/>
  <c r="BO216"/>
  <c r="BG216"/>
  <c r="CJ216"/>
  <c r="CB216"/>
  <c r="BL216"/>
  <c r="BD216"/>
  <c r="CI216"/>
  <c r="BS216"/>
  <c r="BC216"/>
  <c r="AW216"/>
  <c r="AS216"/>
  <c r="AO216"/>
  <c r="AK216"/>
  <c r="AG216"/>
  <c r="AC216"/>
  <c r="Y216"/>
  <c r="CF216"/>
  <c r="BP216"/>
  <c r="AV216"/>
  <c r="AR216"/>
  <c r="AN216"/>
  <c r="AJ216"/>
  <c r="AF216"/>
  <c r="AB216"/>
  <c r="X216"/>
  <c r="CO217"/>
  <c r="CK217"/>
  <c r="BZ217"/>
  <c r="BN217"/>
  <c r="BE217"/>
  <c r="CH217"/>
  <c r="BV217"/>
  <c r="BM217"/>
  <c r="BB217"/>
  <c r="CD217"/>
  <c r="BJ217"/>
  <c r="AW217"/>
  <c r="AS217"/>
  <c r="AO217"/>
  <c r="AK217"/>
  <c r="AG217"/>
  <c r="AC217"/>
  <c r="Y217"/>
  <c r="CC217"/>
  <c r="BF217"/>
  <c r="AV217"/>
  <c r="AR217"/>
  <c r="AN217"/>
  <c r="AJ217"/>
  <c r="AF217"/>
  <c r="AB217"/>
  <c r="X217"/>
  <c r="CL223"/>
  <c r="BZ223"/>
  <c r="BR223"/>
  <c r="BJ223"/>
  <c r="AW223"/>
  <c r="AG223"/>
  <c r="BB223"/>
  <c r="AS223"/>
  <c r="AC223"/>
  <c r="CK229"/>
  <c r="CH229"/>
  <c r="BR229"/>
  <c r="BB229"/>
  <c r="CG229"/>
  <c r="BQ229"/>
  <c r="CO229"/>
  <c r="BI229"/>
  <c r="AS229"/>
  <c r="AK229"/>
  <c r="AC229"/>
  <c r="BZ229"/>
  <c r="AX229"/>
  <c r="AP229"/>
  <c r="AH229"/>
  <c r="Z229"/>
  <c r="CN234"/>
  <c r="BJ237"/>
  <c r="BS238"/>
  <c r="CO243"/>
  <c r="CG243"/>
  <c r="BY243"/>
  <c r="BQ243"/>
  <c r="BI243"/>
  <c r="CL243"/>
  <c r="CD243"/>
  <c r="BV243"/>
  <c r="BN243"/>
  <c r="BF243"/>
  <c r="CK243"/>
  <c r="BU243"/>
  <c r="BE243"/>
  <c r="AW243"/>
  <c r="AS243"/>
  <c r="AO243"/>
  <c r="AK243"/>
  <c r="AG243"/>
  <c r="AC243"/>
  <c r="Y243"/>
  <c r="CH243"/>
  <c r="BR243"/>
  <c r="BB243"/>
  <c r="AV243"/>
  <c r="AR243"/>
  <c r="AN243"/>
  <c r="AJ243"/>
  <c r="AF243"/>
  <c r="AB243"/>
  <c r="X243"/>
  <c r="CG269"/>
  <c r="CM272"/>
  <c r="CE272"/>
  <c r="BW272"/>
  <c r="BO272"/>
  <c r="BG272"/>
  <c r="CJ272"/>
  <c r="CB272"/>
  <c r="BL272"/>
  <c r="BD272"/>
  <c r="CN272"/>
  <c r="BX272"/>
  <c r="BH272"/>
  <c r="AU272"/>
  <c r="AP272"/>
  <c r="AK272"/>
  <c r="AE272"/>
  <c r="Z272"/>
  <c r="CI272"/>
  <c r="BS272"/>
  <c r="BC272"/>
  <c r="AY272"/>
  <c r="AT272"/>
  <c r="AO272"/>
  <c r="AI272"/>
  <c r="AD272"/>
  <c r="Y272"/>
  <c r="CO273"/>
  <c r="CK273"/>
  <c r="BZ273"/>
  <c r="BN273"/>
  <c r="BE273"/>
  <c r="CH273"/>
  <c r="BV273"/>
  <c r="BM273"/>
  <c r="BB273"/>
  <c r="CL273"/>
  <c r="BR273"/>
  <c r="AY273"/>
  <c r="AT273"/>
  <c r="AO273"/>
  <c r="AI273"/>
  <c r="AD273"/>
  <c r="Y273"/>
  <c r="CD273"/>
  <c r="BJ273"/>
  <c r="AX273"/>
  <c r="AS273"/>
  <c r="AM273"/>
  <c r="AH273"/>
  <c r="AC273"/>
  <c r="BY275"/>
  <c r="CM280"/>
  <c r="CE280"/>
  <c r="BW280"/>
  <c r="BO280"/>
  <c r="BG280"/>
  <c r="CJ280"/>
  <c r="CB280"/>
  <c r="BL280"/>
  <c r="BD280"/>
  <c r="CN280"/>
  <c r="BX280"/>
  <c r="BH280"/>
  <c r="CI280"/>
  <c r="BS280"/>
  <c r="BC280"/>
  <c r="CA280"/>
  <c r="AU280"/>
  <c r="AP280"/>
  <c r="AK280"/>
  <c r="AE280"/>
  <c r="Z280"/>
  <c r="BP280"/>
  <c r="AY280"/>
  <c r="AT280"/>
  <c r="AO280"/>
  <c r="AI280"/>
  <c r="AD280"/>
  <c r="Y280"/>
  <c r="CM284"/>
  <c r="CA284"/>
  <c r="BS284"/>
  <c r="BK284"/>
  <c r="BC284"/>
  <c r="CI284"/>
  <c r="AP284"/>
  <c r="AK284"/>
  <c r="CH301"/>
  <c r="BR301"/>
  <c r="BB301"/>
  <c r="CG301"/>
  <c r="BQ301"/>
  <c r="CO301"/>
  <c r="BI301"/>
  <c r="BZ301"/>
  <c r="BJ301"/>
  <c r="AY301"/>
  <c r="AO301"/>
  <c r="AD301"/>
  <c r="AU301"/>
  <c r="AK301"/>
  <c r="Z301"/>
  <c r="CB318"/>
  <c r="CL347"/>
  <c r="CD347"/>
  <c r="BV347"/>
  <c r="BN347"/>
  <c r="BF347"/>
  <c r="CK347"/>
  <c r="CC347"/>
  <c r="BU347"/>
  <c r="BM347"/>
  <c r="BE347"/>
  <c r="CO347"/>
  <c r="BY347"/>
  <c r="BI347"/>
  <c r="CH347"/>
  <c r="BR347"/>
  <c r="BB347"/>
  <c r="CG347"/>
  <c r="AY347"/>
  <c r="AT347"/>
  <c r="AO347"/>
  <c r="AI347"/>
  <c r="AD347"/>
  <c r="Y347"/>
  <c r="BZ347"/>
  <c r="AX347"/>
  <c r="AS347"/>
  <c r="AM347"/>
  <c r="AH347"/>
  <c r="AC347"/>
  <c r="CI374"/>
  <c r="BK374"/>
  <c r="CA374"/>
  <c r="AD374"/>
  <c r="V357"/>
  <c r="V360"/>
  <c r="V363"/>
  <c r="V371"/>
  <c r="BP42"/>
  <c r="CN42"/>
  <c r="BC44"/>
  <c r="CI44"/>
  <c r="CL119"/>
  <c r="BZ119"/>
  <c r="BR119"/>
  <c r="CN136"/>
  <c r="CF136"/>
  <c r="BX136"/>
  <c r="BP136"/>
  <c r="BH136"/>
  <c r="CM136"/>
  <c r="CE136"/>
  <c r="BW136"/>
  <c r="BO136"/>
  <c r="BG136"/>
  <c r="CO137"/>
  <c r="CL137"/>
  <c r="CC137"/>
  <c r="BR137"/>
  <c r="BF137"/>
  <c r="CK137"/>
  <c r="BZ137"/>
  <c r="BN137"/>
  <c r="BE137"/>
  <c r="CL143"/>
  <c r="BZ143"/>
  <c r="BR143"/>
  <c r="CF154"/>
  <c r="BP154"/>
  <c r="CA154"/>
  <c r="BK154"/>
  <c r="CN158"/>
  <c r="CJ158"/>
  <c r="CA158"/>
  <c r="BO158"/>
  <c r="BD158"/>
  <c r="CI158"/>
  <c r="BW158"/>
  <c r="BL158"/>
  <c r="BC158"/>
  <c r="CN162"/>
  <c r="BS162"/>
  <c r="BC162"/>
  <c r="CF162"/>
  <c r="BP162"/>
  <c r="CN176"/>
  <c r="CF176"/>
  <c r="BX176"/>
  <c r="BP176"/>
  <c r="BH176"/>
  <c r="CM176"/>
  <c r="CE176"/>
  <c r="BW176"/>
  <c r="BO176"/>
  <c r="BG176"/>
  <c r="CO177"/>
  <c r="CL177"/>
  <c r="CC177"/>
  <c r="BR177"/>
  <c r="BF177"/>
  <c r="CK177"/>
  <c r="BZ177"/>
  <c r="BN177"/>
  <c r="BE177"/>
  <c r="CK181"/>
  <c r="CH181"/>
  <c r="BR181"/>
  <c r="BB181"/>
  <c r="CG181"/>
  <c r="BQ181"/>
  <c r="CL183"/>
  <c r="CH183"/>
  <c r="BB183"/>
  <c r="BZ183"/>
  <c r="CN186"/>
  <c r="BP186"/>
  <c r="CF186"/>
  <c r="BK186"/>
  <c r="CK205"/>
  <c r="CH205"/>
  <c r="BR205"/>
  <c r="BB205"/>
  <c r="CG205"/>
  <c r="BQ205"/>
  <c r="CL207"/>
  <c r="CH207"/>
  <c r="BB207"/>
  <c r="BZ207"/>
  <c r="CK213"/>
  <c r="CO213"/>
  <c r="BY213"/>
  <c r="BI213"/>
  <c r="CH213"/>
  <c r="BR213"/>
  <c r="BB213"/>
  <c r="CO219"/>
  <c r="CG219"/>
  <c r="BY219"/>
  <c r="BQ219"/>
  <c r="BI219"/>
  <c r="CL219"/>
  <c r="CD219"/>
  <c r="BV219"/>
  <c r="BN219"/>
  <c r="BF219"/>
  <c r="CO251"/>
  <c r="CG251"/>
  <c r="BY251"/>
  <c r="BQ251"/>
  <c r="BI251"/>
  <c r="CL251"/>
  <c r="CD251"/>
  <c r="BV251"/>
  <c r="BN251"/>
  <c r="BF251"/>
  <c r="CN270"/>
  <c r="CJ270"/>
  <c r="CA270"/>
  <c r="BO270"/>
  <c r="BD270"/>
  <c r="CI270"/>
  <c r="BW270"/>
  <c r="BL270"/>
  <c r="BC270"/>
  <c r="CN274"/>
  <c r="BS274"/>
  <c r="BC274"/>
  <c r="CF274"/>
  <c r="BP274"/>
  <c r="CF306"/>
  <c r="BP306"/>
  <c r="CA306"/>
  <c r="BK306"/>
  <c r="BX306"/>
  <c r="BS306"/>
  <c r="CM332"/>
  <c r="BS332"/>
  <c r="BK332"/>
  <c r="BC332"/>
  <c r="CM340"/>
  <c r="BS340"/>
  <c r="BK340"/>
  <c r="BC340"/>
  <c r="CC369"/>
  <c r="BJ369"/>
  <c r="BU369"/>
  <c r="BE369"/>
  <c r="EQ32" i="7"/>
  <c r="ER32"/>
  <c r="EX32"/>
  <c r="ET32"/>
  <c r="EM32"/>
  <c r="EU32"/>
  <c r="EO32"/>
  <c r="EP32"/>
  <c r="EY32"/>
  <c r="EN32"/>
  <c r="ES32"/>
  <c r="EW32"/>
  <c r="EQ28"/>
  <c r="EX28"/>
  <c r="EY28"/>
  <c r="EW28"/>
  <c r="EV28"/>
  <c r="EP28"/>
  <c r="EZ28"/>
  <c r="EN28"/>
  <c r="ES28"/>
  <c r="EU28"/>
  <c r="ER28"/>
  <c r="ET28"/>
  <c r="EO28"/>
  <c r="EM28"/>
  <c r="EQ24"/>
  <c r="ER24"/>
  <c r="EX24"/>
  <c r="EY24"/>
  <c r="ET24"/>
  <c r="EU24"/>
  <c r="EP24"/>
  <c r="EW24"/>
  <c r="EV24"/>
  <c r="ES24"/>
  <c r="EM24"/>
  <c r="EN24"/>
  <c r="EO24"/>
  <c r="EQ20"/>
  <c r="EU20"/>
  <c r="EO20"/>
  <c r="EM20"/>
  <c r="EW20"/>
  <c r="EV20"/>
  <c r="EP20"/>
  <c r="EZ20"/>
  <c r="ES20"/>
  <c r="EY20"/>
  <c r="EX20"/>
  <c r="V169" i="2"/>
  <c r="V179"/>
  <c r="V184"/>
  <c r="V185"/>
  <c r="V200"/>
  <c r="V201"/>
  <c r="V211"/>
  <c r="V227"/>
  <c r="V232"/>
  <c r="V233"/>
  <c r="V379"/>
  <c r="BK50"/>
  <c r="CA50"/>
  <c r="BS52"/>
  <c r="BC54"/>
  <c r="BL54"/>
  <c r="BW54"/>
  <c r="CI54"/>
  <c r="BD56"/>
  <c r="BL56"/>
  <c r="CB56"/>
  <c r="BB57"/>
  <c r="BM57"/>
  <c r="BV57"/>
  <c r="CH57"/>
  <c r="BP58"/>
  <c r="BS60"/>
  <c r="BC62"/>
  <c r="BL62"/>
  <c r="BW62"/>
  <c r="CI62"/>
  <c r="BD64"/>
  <c r="BL64"/>
  <c r="CB64"/>
  <c r="BB65"/>
  <c r="BM65"/>
  <c r="BV65"/>
  <c r="CH65"/>
  <c r="BE67"/>
  <c r="BM67"/>
  <c r="BU67"/>
  <c r="CC67"/>
  <c r="BR79"/>
  <c r="BQ85"/>
  <c r="BE91"/>
  <c r="BM91"/>
  <c r="BU91"/>
  <c r="CC91"/>
  <c r="CM108"/>
  <c r="CA108"/>
  <c r="BS108"/>
  <c r="CM112"/>
  <c r="CE112"/>
  <c r="BW112"/>
  <c r="BO112"/>
  <c r="BG112"/>
  <c r="CJ112"/>
  <c r="CB112"/>
  <c r="BL112"/>
  <c r="BD112"/>
  <c r="CO113"/>
  <c r="CK113"/>
  <c r="BZ113"/>
  <c r="BN113"/>
  <c r="BE113"/>
  <c r="CH113"/>
  <c r="BV113"/>
  <c r="BM113"/>
  <c r="BB113"/>
  <c r="CO115"/>
  <c r="CG115"/>
  <c r="BY115"/>
  <c r="BQ115"/>
  <c r="BI115"/>
  <c r="CL115"/>
  <c r="CD115"/>
  <c r="BV115"/>
  <c r="BN115"/>
  <c r="BF115"/>
  <c r="BB119"/>
  <c r="BL136"/>
  <c r="CB136"/>
  <c r="BB137"/>
  <c r="BV137"/>
  <c r="BB143"/>
  <c r="BS154"/>
  <c r="BG158"/>
  <c r="CB158"/>
  <c r="BK162"/>
  <c r="CN168"/>
  <c r="CF168"/>
  <c r="BX168"/>
  <c r="BP168"/>
  <c r="BH168"/>
  <c r="CM168"/>
  <c r="CE168"/>
  <c r="BW168"/>
  <c r="BO168"/>
  <c r="BG168"/>
  <c r="CO169"/>
  <c r="CL169"/>
  <c r="CC169"/>
  <c r="BR169"/>
  <c r="BF169"/>
  <c r="CK169"/>
  <c r="BZ169"/>
  <c r="BN169"/>
  <c r="BE169"/>
  <c r="BL176"/>
  <c r="CB176"/>
  <c r="BB177"/>
  <c r="BV177"/>
  <c r="BY181"/>
  <c r="BH186"/>
  <c r="CN192"/>
  <c r="CF192"/>
  <c r="BX192"/>
  <c r="BP192"/>
  <c r="BH192"/>
  <c r="CM192"/>
  <c r="CE192"/>
  <c r="BW192"/>
  <c r="BO192"/>
  <c r="BG192"/>
  <c r="CO193"/>
  <c r="CL193"/>
  <c r="CC193"/>
  <c r="BR193"/>
  <c r="BF193"/>
  <c r="CK193"/>
  <c r="BZ193"/>
  <c r="BN193"/>
  <c r="BE193"/>
  <c r="CL199"/>
  <c r="BZ199"/>
  <c r="BR199"/>
  <c r="BY205"/>
  <c r="CF210"/>
  <c r="BP210"/>
  <c r="CA210"/>
  <c r="BK210"/>
  <c r="BQ213"/>
  <c r="CN214"/>
  <c r="CJ214"/>
  <c r="CA214"/>
  <c r="BO214"/>
  <c r="BD214"/>
  <c r="CI214"/>
  <c r="BW214"/>
  <c r="BL214"/>
  <c r="BC214"/>
  <c r="BM219"/>
  <c r="CC219"/>
  <c r="CM236"/>
  <c r="CA236"/>
  <c r="BS236"/>
  <c r="CM240"/>
  <c r="CE240"/>
  <c r="BW240"/>
  <c r="BO240"/>
  <c r="BG240"/>
  <c r="CJ240"/>
  <c r="CB240"/>
  <c r="BL240"/>
  <c r="BD240"/>
  <c r="CO241"/>
  <c r="CK241"/>
  <c r="BZ241"/>
  <c r="BN241"/>
  <c r="BE241"/>
  <c r="CH241"/>
  <c r="BV241"/>
  <c r="BM241"/>
  <c r="BB241"/>
  <c r="BM251"/>
  <c r="CC251"/>
  <c r="CL255"/>
  <c r="BZ255"/>
  <c r="BR255"/>
  <c r="CK261"/>
  <c r="CH261"/>
  <c r="BR261"/>
  <c r="BB261"/>
  <c r="CG261"/>
  <c r="BQ261"/>
  <c r="CL263"/>
  <c r="CH263"/>
  <c r="BB263"/>
  <c r="BZ263"/>
  <c r="CJ266"/>
  <c r="CF266"/>
  <c r="BP266"/>
  <c r="CA266"/>
  <c r="BK266"/>
  <c r="BG270"/>
  <c r="CB270"/>
  <c r="BK274"/>
  <c r="CL279"/>
  <c r="CH279"/>
  <c r="BB279"/>
  <c r="BZ279"/>
  <c r="BR279"/>
  <c r="CL303"/>
  <c r="CH303"/>
  <c r="BB303"/>
  <c r="BZ303"/>
  <c r="BR303"/>
  <c r="BJ303"/>
  <c r="BC306"/>
  <c r="CM320"/>
  <c r="CE320"/>
  <c r="BW320"/>
  <c r="BO320"/>
  <c r="BG320"/>
  <c r="CJ320"/>
  <c r="CB320"/>
  <c r="BL320"/>
  <c r="BD320"/>
  <c r="CN320"/>
  <c r="BX320"/>
  <c r="BH320"/>
  <c r="CI320"/>
  <c r="BS320"/>
  <c r="BC320"/>
  <c r="CO321"/>
  <c r="CK321"/>
  <c r="BZ321"/>
  <c r="BN321"/>
  <c r="BE321"/>
  <c r="CH321"/>
  <c r="BV321"/>
  <c r="BM321"/>
  <c r="BB321"/>
  <c r="CL321"/>
  <c r="BR321"/>
  <c r="CD321"/>
  <c r="BJ321"/>
  <c r="CN334"/>
  <c r="CM334"/>
  <c r="CB334"/>
  <c r="BS334"/>
  <c r="BG334"/>
  <c r="CJ334"/>
  <c r="CA334"/>
  <c r="BO334"/>
  <c r="BD334"/>
  <c r="CE334"/>
  <c r="BK334"/>
  <c r="BW334"/>
  <c r="BC334"/>
  <c r="CN346"/>
  <c r="BS346"/>
  <c r="BC346"/>
  <c r="CF346"/>
  <c r="BP346"/>
  <c r="BX346"/>
  <c r="BK346"/>
  <c r="BZ351"/>
  <c r="BR351"/>
  <c r="BJ351"/>
  <c r="BB351"/>
  <c r="CN356"/>
  <c r="CI356"/>
  <c r="BS356"/>
  <c r="BH356"/>
  <c r="CF356"/>
  <c r="BP356"/>
  <c r="BD356"/>
  <c r="CA356"/>
  <c r="BC356"/>
  <c r="BZ383"/>
  <c r="BY383"/>
  <c r="BJ383"/>
  <c r="BI383"/>
  <c r="CO383"/>
  <c r="EV32" i="7"/>
  <c r="ER20"/>
  <c r="EQ112"/>
  <c r="EX112"/>
  <c r="ET112"/>
  <c r="EZ112"/>
  <c r="EV112"/>
  <c r="ES112"/>
  <c r="EV108"/>
  <c r="ET108"/>
  <c r="EZ108"/>
  <c r="ES108"/>
  <c r="EQ101"/>
  <c r="EY101"/>
  <c r="ER101"/>
  <c r="EX101"/>
  <c r="ET101"/>
  <c r="EZ101"/>
  <c r="EN101"/>
  <c r="EU101"/>
  <c r="EO101"/>
  <c r="EM101"/>
  <c r="EW101"/>
  <c r="EV101"/>
  <c r="EP101"/>
  <c r="EQ97"/>
  <c r="EW97"/>
  <c r="EM97"/>
  <c r="EV97"/>
  <c r="EN97"/>
  <c r="EP97"/>
  <c r="ER97"/>
  <c r="ET97"/>
  <c r="EO97"/>
  <c r="EX97"/>
  <c r="EZ97"/>
  <c r="CI140" i="2"/>
  <c r="CK285"/>
  <c r="CO285"/>
  <c r="BY285"/>
  <c r="BI285"/>
  <c r="CH285"/>
  <c r="BR285"/>
  <c r="BB285"/>
  <c r="CO291"/>
  <c r="CG291"/>
  <c r="BY291"/>
  <c r="BQ291"/>
  <c r="BI291"/>
  <c r="CL291"/>
  <c r="CD291"/>
  <c r="BV291"/>
  <c r="BN291"/>
  <c r="BF291"/>
  <c r="CA308"/>
  <c r="BS308"/>
  <c r="BR311"/>
  <c r="BJ311"/>
  <c r="CM316"/>
  <c r="BS316"/>
  <c r="BK316"/>
  <c r="CO341"/>
  <c r="BY341"/>
  <c r="BI341"/>
  <c r="CH341"/>
  <c r="BR341"/>
  <c r="BB341"/>
  <c r="CO359"/>
  <c r="CG359"/>
  <c r="BJ359"/>
  <c r="BZ359"/>
  <c r="BB359"/>
  <c r="CG367"/>
  <c r="BZ367"/>
  <c r="BY367"/>
  <c r="CO375"/>
  <c r="CG375"/>
  <c r="BJ375"/>
  <c r="BZ375"/>
  <c r="BB375"/>
  <c r="BR375"/>
  <c r="BQ375"/>
  <c r="BQ245"/>
  <c r="BQ253"/>
  <c r="CG253"/>
  <c r="BK258"/>
  <c r="BS260"/>
  <c r="BC262"/>
  <c r="BL262"/>
  <c r="BW262"/>
  <c r="CI262"/>
  <c r="BD264"/>
  <c r="BL264"/>
  <c r="CB264"/>
  <c r="BB265"/>
  <c r="BM265"/>
  <c r="BV265"/>
  <c r="CH265"/>
  <c r="BE267"/>
  <c r="BM267"/>
  <c r="BU267"/>
  <c r="CC267"/>
  <c r="CI282"/>
  <c r="BS282"/>
  <c r="BC282"/>
  <c r="CF282"/>
  <c r="BP282"/>
  <c r="BQ285"/>
  <c r="CN286"/>
  <c r="CJ286"/>
  <c r="CA286"/>
  <c r="BO286"/>
  <c r="BD286"/>
  <c r="CI286"/>
  <c r="BW286"/>
  <c r="BL286"/>
  <c r="BC286"/>
  <c r="CM288"/>
  <c r="CE288"/>
  <c r="BW288"/>
  <c r="BO288"/>
  <c r="BG288"/>
  <c r="CJ288"/>
  <c r="CB288"/>
  <c r="BL288"/>
  <c r="BD288"/>
  <c r="CO289"/>
  <c r="CK289"/>
  <c r="BZ289"/>
  <c r="BN289"/>
  <c r="BE289"/>
  <c r="CH289"/>
  <c r="BV289"/>
  <c r="BM289"/>
  <c r="BB289"/>
  <c r="BM291"/>
  <c r="CC291"/>
  <c r="CL295"/>
  <c r="BZ295"/>
  <c r="BR295"/>
  <c r="CN310"/>
  <c r="CM310"/>
  <c r="CB310"/>
  <c r="BS310"/>
  <c r="BG310"/>
  <c r="CJ310"/>
  <c r="CA310"/>
  <c r="BO310"/>
  <c r="BD310"/>
  <c r="CO317"/>
  <c r="BY317"/>
  <c r="BI317"/>
  <c r="CH317"/>
  <c r="BR317"/>
  <c r="BB317"/>
  <c r="CO323"/>
  <c r="CG323"/>
  <c r="BY323"/>
  <c r="BQ323"/>
  <c r="BI323"/>
  <c r="CL323"/>
  <c r="CD323"/>
  <c r="BV323"/>
  <c r="BN323"/>
  <c r="BF323"/>
  <c r="CK325"/>
  <c r="CH325"/>
  <c r="BR325"/>
  <c r="BB325"/>
  <c r="CG325"/>
  <c r="BQ325"/>
  <c r="CL327"/>
  <c r="CH327"/>
  <c r="BB327"/>
  <c r="BZ327"/>
  <c r="CN336"/>
  <c r="CF336"/>
  <c r="BX336"/>
  <c r="BP336"/>
  <c r="BH336"/>
  <c r="CM336"/>
  <c r="CE336"/>
  <c r="BW336"/>
  <c r="BO336"/>
  <c r="BG336"/>
  <c r="CO337"/>
  <c r="CL337"/>
  <c r="CC337"/>
  <c r="BR337"/>
  <c r="BF337"/>
  <c r="CK337"/>
  <c r="BZ337"/>
  <c r="BN337"/>
  <c r="BE337"/>
  <c r="BQ341"/>
  <c r="CN342"/>
  <c r="CJ342"/>
  <c r="CA342"/>
  <c r="BO342"/>
  <c r="BD342"/>
  <c r="CI342"/>
  <c r="BW342"/>
  <c r="BL342"/>
  <c r="BC342"/>
  <c r="CM344"/>
  <c r="CE344"/>
  <c r="BW344"/>
  <c r="BO344"/>
  <c r="BG344"/>
  <c r="CJ344"/>
  <c r="CB344"/>
  <c r="BL344"/>
  <c r="BD344"/>
  <c r="CO345"/>
  <c r="CK345"/>
  <c r="BZ345"/>
  <c r="BN345"/>
  <c r="BE345"/>
  <c r="CH345"/>
  <c r="BV345"/>
  <c r="BM345"/>
  <c r="BB345"/>
  <c r="CL357"/>
  <c r="CD357"/>
  <c r="BV357"/>
  <c r="BN357"/>
  <c r="BF357"/>
  <c r="CK357"/>
  <c r="CC357"/>
  <c r="BU357"/>
  <c r="BM357"/>
  <c r="BE357"/>
  <c r="BQ359"/>
  <c r="CN362"/>
  <c r="CF362"/>
  <c r="BX362"/>
  <c r="BP362"/>
  <c r="BH362"/>
  <c r="CM362"/>
  <c r="CE362"/>
  <c r="BW362"/>
  <c r="BO362"/>
  <c r="BG362"/>
  <c r="CO363"/>
  <c r="CL363"/>
  <c r="CC363"/>
  <c r="BR363"/>
  <c r="BF363"/>
  <c r="CK363"/>
  <c r="BZ363"/>
  <c r="BN363"/>
  <c r="BE363"/>
  <c r="BI367"/>
  <c r="CN368"/>
  <c r="CJ368"/>
  <c r="CI368"/>
  <c r="BW368"/>
  <c r="BL368"/>
  <c r="BC368"/>
  <c r="CE368"/>
  <c r="BK368"/>
  <c r="CC385"/>
  <c r="CK385"/>
  <c r="BE385"/>
  <c r="BZ385"/>
  <c r="BJ385"/>
  <c r="X26"/>
  <c r="AM26"/>
  <c r="AE26"/>
  <c r="BG26"/>
  <c r="BW26"/>
  <c r="CM26"/>
  <c r="AF26"/>
  <c r="BN26"/>
  <c r="CD26"/>
  <c r="AU26"/>
  <c r="BV26"/>
  <c r="AV26"/>
  <c r="CE26"/>
  <c r="AA39"/>
  <c r="AQ39"/>
  <c r="AD39"/>
  <c r="AY39"/>
  <c r="BN39"/>
  <c r="CD39"/>
  <c r="AI39"/>
  <c r="BE39"/>
  <c r="BU39"/>
  <c r="CK39"/>
  <c r="AT39"/>
  <c r="BM39"/>
  <c r="BV39"/>
  <c r="BB287"/>
  <c r="CH287"/>
  <c r="BP290"/>
  <c r="BC292"/>
  <c r="CI292"/>
  <c r="BG294"/>
  <c r="BS294"/>
  <c r="CB294"/>
  <c r="CM294"/>
  <c r="BH296"/>
  <c r="BP296"/>
  <c r="BX296"/>
  <c r="CF296"/>
  <c r="BF297"/>
  <c r="BR297"/>
  <c r="CC297"/>
  <c r="CL297"/>
  <c r="BI299"/>
  <c r="BQ299"/>
  <c r="BY299"/>
  <c r="CG299"/>
  <c r="BI309"/>
  <c r="BY309"/>
  <c r="BH312"/>
  <c r="BP312"/>
  <c r="BX312"/>
  <c r="CF312"/>
  <c r="BF313"/>
  <c r="BR313"/>
  <c r="CC313"/>
  <c r="CL313"/>
  <c r="BI315"/>
  <c r="BQ315"/>
  <c r="BY315"/>
  <c r="CG315"/>
  <c r="BB319"/>
  <c r="BP322"/>
  <c r="BI331"/>
  <c r="BQ331"/>
  <c r="BY331"/>
  <c r="CG331"/>
  <c r="BI333"/>
  <c r="BY333"/>
  <c r="CO333"/>
  <c r="BI339"/>
  <c r="BQ339"/>
  <c r="BY339"/>
  <c r="CG339"/>
  <c r="BB343"/>
  <c r="BG350"/>
  <c r="BS350"/>
  <c r="CB350"/>
  <c r="CM350"/>
  <c r="BH352"/>
  <c r="BP352"/>
  <c r="BX352"/>
  <c r="CF352"/>
  <c r="BF353"/>
  <c r="BR353"/>
  <c r="CC353"/>
  <c r="CL353"/>
  <c r="BI355"/>
  <c r="BQ355"/>
  <c r="BY355"/>
  <c r="CG355"/>
  <c r="BI365"/>
  <c r="BQ365"/>
  <c r="BY365"/>
  <c r="CG365"/>
  <c r="BD366"/>
  <c r="CN370"/>
  <c r="CF370"/>
  <c r="BX370"/>
  <c r="BP370"/>
  <c r="BH370"/>
  <c r="CL373"/>
  <c r="CD373"/>
  <c r="BV373"/>
  <c r="BN373"/>
  <c r="BF373"/>
  <c r="CK373"/>
  <c r="CC373"/>
  <c r="BU373"/>
  <c r="BM373"/>
  <c r="BE373"/>
  <c r="CN378"/>
  <c r="CF378"/>
  <c r="BX378"/>
  <c r="BP378"/>
  <c r="BH378"/>
  <c r="CM378"/>
  <c r="CE378"/>
  <c r="BW378"/>
  <c r="BO378"/>
  <c r="BG378"/>
  <c r="CO379"/>
  <c r="CL379"/>
  <c r="CC379"/>
  <c r="BR379"/>
  <c r="BF379"/>
  <c r="CK379"/>
  <c r="BZ379"/>
  <c r="BN379"/>
  <c r="BE379"/>
  <c r="AB30"/>
  <c r="AJ30"/>
  <c r="AU30"/>
  <c r="AL30"/>
  <c r="BB30"/>
  <c r="BJ30"/>
  <c r="BR30"/>
  <c r="BZ30"/>
  <c r="CH30"/>
  <c r="AE30"/>
  <c r="AP30"/>
  <c r="AX30"/>
  <c r="BC30"/>
  <c r="BK30"/>
  <c r="BS30"/>
  <c r="CA30"/>
  <c r="CI30"/>
  <c r="AE32"/>
  <c r="AP32"/>
  <c r="AX32"/>
  <c r="BD32"/>
  <c r="BL32"/>
  <c r="CB32"/>
  <c r="CJ32"/>
  <c r="AF32"/>
  <c r="AQ32"/>
  <c r="AY32"/>
  <c r="BE32"/>
  <c r="BM32"/>
  <c r="BU32"/>
  <c r="CC32"/>
  <c r="CK32"/>
  <c r="AF40"/>
  <c r="AQ40"/>
  <c r="AY40"/>
  <c r="BJ40"/>
  <c r="BR40"/>
  <c r="CF40"/>
  <c r="CN40"/>
  <c r="BV40"/>
  <c r="AA40"/>
  <c r="AI40"/>
  <c r="AT40"/>
  <c r="Z40"/>
  <c r="BM40"/>
  <c r="BU40"/>
  <c r="CI40"/>
  <c r="BC40"/>
  <c r="BY40"/>
  <c r="AI18"/>
  <c r="Z18"/>
  <c r="BK18"/>
  <c r="CA18"/>
  <c r="AQ18"/>
  <c r="BB18"/>
  <c r="BR18"/>
  <c r="CH18"/>
  <c r="AA20"/>
  <c r="AE20"/>
  <c r="AI20"/>
  <c r="AP20"/>
  <c r="AT20"/>
  <c r="AX20"/>
  <c r="Z20"/>
  <c r="BE20"/>
  <c r="BI20"/>
  <c r="BM20"/>
  <c r="BQ20"/>
  <c r="BU20"/>
  <c r="BY20"/>
  <c r="CC20"/>
  <c r="CG20"/>
  <c r="CK20"/>
  <c r="CO20"/>
  <c r="AB20"/>
  <c r="AF20"/>
  <c r="AJ20"/>
  <c r="AQ20"/>
  <c r="AU20"/>
  <c r="AY20"/>
  <c r="AL20"/>
  <c r="BB20"/>
  <c r="BF20"/>
  <c r="BJ20"/>
  <c r="BN20"/>
  <c r="BR20"/>
  <c r="BV20"/>
  <c r="BZ20"/>
  <c r="CD20"/>
  <c r="CH20"/>
  <c r="CL20"/>
  <c r="AK23"/>
  <c r="AM23"/>
  <c r="BI23"/>
  <c r="BY23"/>
  <c r="CO23"/>
  <c r="AO23"/>
  <c r="AN23"/>
  <c r="BJ23"/>
  <c r="BZ23"/>
  <c r="AR25"/>
  <c r="BP25"/>
  <c r="CF25"/>
  <c r="AD25"/>
  <c r="AW25"/>
  <c r="BG25"/>
  <c r="BW25"/>
  <c r="CM25"/>
  <c r="EQ114" i="7"/>
  <c r="EY114"/>
  <c r="EW114"/>
  <c r="EN114"/>
  <c r="EU114"/>
  <c r="EO114"/>
  <c r="EQ111"/>
  <c r="EP111"/>
  <c r="EY111"/>
  <c r="ES111"/>
  <c r="FE119"/>
  <c r="FL119"/>
  <c r="EY119"/>
  <c r="FI119"/>
  <c r="ET119"/>
  <c r="FA119"/>
  <c r="FJ119"/>
  <c r="EU119"/>
  <c r="FB119"/>
  <c r="CN372" i="2"/>
  <c r="CI372"/>
  <c r="BP372"/>
  <c r="CF372"/>
  <c r="BK372"/>
  <c r="AK15"/>
  <c r="AV15"/>
  <c r="BS15"/>
  <c r="CO15"/>
  <c r="AG17"/>
  <c r="BG17"/>
  <c r="X17"/>
  <c r="EQ25" i="7"/>
  <c r="EO25"/>
  <c r="EX25"/>
  <c r="EZ21"/>
  <c r="EN21"/>
  <c r="CW42"/>
  <c r="BF371" i="2"/>
  <c r="BR371"/>
  <c r="CC371"/>
  <c r="CL371"/>
  <c r="BI381"/>
  <c r="BQ381"/>
  <c r="BY381"/>
  <c r="CG381"/>
  <c r="BD382"/>
  <c r="AL11"/>
  <c r="AU11"/>
  <c r="AJ11"/>
  <c r="AQ38"/>
  <c r="BP29"/>
  <c r="CF29"/>
  <c r="EY105" i="7"/>
  <c r="EY91"/>
  <c r="EQ116"/>
  <c r="ER116"/>
  <c r="EQ95"/>
  <c r="EX95"/>
  <c r="EY95"/>
  <c r="EQ88"/>
  <c r="EQ85"/>
  <c r="ER85"/>
  <c r="EQ81"/>
  <c r="EY81"/>
  <c r="EQ35"/>
  <c r="EY35"/>
  <c r="EX35"/>
  <c r="FE117"/>
  <c r="FG117"/>
  <c r="FH117"/>
  <c r="EX117"/>
  <c r="FJ117"/>
  <c r="FF117"/>
  <c r="FK117"/>
  <c r="FR101"/>
  <c r="GE101"/>
  <c r="FT101"/>
  <c r="FU101"/>
  <c r="FV101"/>
  <c r="GK101"/>
  <c r="FS101"/>
  <c r="FX101"/>
  <c r="FY101"/>
  <c r="GD101"/>
  <c r="GA101"/>
  <c r="GO101"/>
  <c r="FZ101"/>
  <c r="GG98"/>
  <c r="GD98"/>
  <c r="GF98"/>
  <c r="FS98"/>
  <c r="GE98"/>
  <c r="FV98"/>
  <c r="FQ98"/>
  <c r="GH92"/>
  <c r="GK92"/>
  <c r="GL92"/>
  <c r="GN92"/>
  <c r="GI92"/>
  <c r="GM92"/>
  <c r="GB92"/>
  <c r="GP92"/>
  <c r="FQ92"/>
  <c r="EQ109"/>
  <c r="ER109"/>
  <c r="EY109"/>
  <c r="EQ105"/>
  <c r="EX105"/>
  <c r="EQ91"/>
  <c r="ER91"/>
  <c r="EQ34"/>
  <c r="EX34"/>
  <c r="FE120"/>
  <c r="FK120"/>
  <c r="FL120"/>
  <c r="FE39"/>
  <c r="FC39"/>
  <c r="EX39"/>
  <c r="FL39"/>
  <c r="GE119"/>
  <c r="FY119"/>
  <c r="FV119"/>
  <c r="GH119"/>
  <c r="FX119"/>
  <c r="FR119"/>
  <c r="GF119"/>
  <c r="GG119"/>
  <c r="GY119"/>
  <c r="HG119"/>
  <c r="FW119"/>
  <c r="GD119"/>
  <c r="FU119"/>
  <c r="GA119"/>
  <c r="GN119"/>
  <c r="GO119"/>
  <c r="GI119"/>
  <c r="GV119"/>
  <c r="GX119"/>
  <c r="GC119"/>
  <c r="FR109"/>
  <c r="GF109"/>
  <c r="GD109"/>
  <c r="GE109"/>
  <c r="FT109"/>
  <c r="FU109"/>
  <c r="GH109"/>
  <c r="FY109"/>
  <c r="GK109"/>
  <c r="GM109"/>
  <c r="GB109"/>
  <c r="GP109"/>
  <c r="FX109"/>
  <c r="FV106"/>
  <c r="FS106"/>
  <c r="GG106"/>
  <c r="GA106"/>
  <c r="GO106"/>
  <c r="GF106"/>
  <c r="FZ106"/>
  <c r="FW106"/>
  <c r="FT100"/>
  <c r="FX100"/>
  <c r="FY100"/>
  <c r="GH100"/>
  <c r="GK100"/>
  <c r="GL100"/>
  <c r="GN100"/>
  <c r="GI100"/>
  <c r="FW100"/>
  <c r="GE95"/>
  <c r="FU95"/>
  <c r="FV95"/>
  <c r="GK95"/>
  <c r="FS95"/>
  <c r="FT95"/>
  <c r="FX95"/>
  <c r="FY95"/>
  <c r="GF95"/>
  <c r="GG95"/>
  <c r="GH95"/>
  <c r="GA95"/>
  <c r="GO95"/>
  <c r="GD95"/>
  <c r="FZ95"/>
  <c r="FW95"/>
  <c r="EY103"/>
  <c r="EY89"/>
  <c r="EX96"/>
  <c r="EX89"/>
  <c r="EX79"/>
  <c r="ER93"/>
  <c r="ER79"/>
  <c r="AV7" i="2"/>
  <c r="AR7"/>
  <c r="AN7"/>
  <c r="AJ7"/>
  <c r="AF7"/>
  <c r="AB7"/>
  <c r="X7"/>
  <c r="CH7"/>
  <c r="BZ7"/>
  <c r="BR7"/>
  <c r="BJ7"/>
  <c r="FH118" i="7"/>
  <c r="FG118"/>
  <c r="GG90"/>
  <c r="FU111"/>
  <c r="GF90"/>
  <c r="GE111"/>
  <c r="GD111"/>
  <c r="FR117"/>
  <c r="FS117"/>
  <c r="GH117"/>
  <c r="FX117"/>
  <c r="FT117"/>
  <c r="GG117"/>
  <c r="GD114"/>
  <c r="GE114"/>
  <c r="GF114"/>
  <c r="FV114"/>
  <c r="FT108"/>
  <c r="FU108"/>
  <c r="GK108"/>
  <c r="FX108"/>
  <c r="FY108"/>
  <c r="GF103"/>
  <c r="GD103"/>
  <c r="GE103"/>
  <c r="FT103"/>
  <c r="FU103"/>
  <c r="FR85"/>
  <c r="GD85"/>
  <c r="GF85"/>
  <c r="GH85"/>
  <c r="GE85"/>
  <c r="FV85"/>
  <c r="FS82"/>
  <c r="GG82"/>
  <c r="GG36"/>
  <c r="GK36"/>
  <c r="GF36"/>
  <c r="FX36"/>
  <c r="FY36"/>
  <c r="GE31"/>
  <c r="FT31"/>
  <c r="FU31"/>
  <c r="FV31"/>
  <c r="GL31"/>
  <c r="FS31"/>
  <c r="GG31"/>
  <c r="DE41"/>
  <c r="BQ25" s="1"/>
  <c r="CW41"/>
  <c r="BI42" s="1"/>
  <c r="CS41"/>
  <c r="BE21" s="1"/>
  <c r="FT116"/>
  <c r="FU116"/>
  <c r="FS111"/>
  <c r="GH111"/>
  <c r="GG111"/>
  <c r="FR93"/>
  <c r="FS93"/>
  <c r="FT93"/>
  <c r="GG93"/>
  <c r="FX93"/>
  <c r="FY93"/>
  <c r="GF93"/>
  <c r="GH93"/>
  <c r="GD90"/>
  <c r="GE90"/>
  <c r="FV90"/>
  <c r="FT84"/>
  <c r="GL84"/>
  <c r="FU84"/>
  <c r="GD79"/>
  <c r="FT79"/>
  <c r="GF79"/>
  <c r="GH79"/>
  <c r="GE79"/>
  <c r="FV79"/>
  <c r="FR21"/>
  <c r="GD21"/>
  <c r="GH21"/>
  <c r="FX21"/>
  <c r="FY21"/>
  <c r="GE21"/>
  <c r="GF21"/>
  <c r="FU21"/>
  <c r="DL72"/>
  <c r="DL129" s="1"/>
  <c r="CC39"/>
  <c r="CT43"/>
  <c r="Q117" s="1"/>
  <c r="DB43"/>
  <c r="Y21" s="1"/>
  <c r="DF43"/>
  <c r="AC23" s="1"/>
  <c r="DJ43"/>
  <c r="AG117" s="1"/>
  <c r="AG25" s="1"/>
  <c r="DN43"/>
  <c r="AK23" s="1"/>
  <c r="FM38"/>
  <c r="CC44"/>
  <c r="FN38"/>
  <c r="FO39"/>
  <c r="HA38"/>
  <c r="FC38"/>
  <c r="FB39"/>
  <c r="FJ39"/>
  <c r="FI38"/>
  <c r="FK39"/>
  <c r="FG39"/>
  <c r="FF39"/>
  <c r="DA41"/>
  <c r="BM119" s="1"/>
  <c r="BM78" s="1"/>
  <c r="HG38"/>
  <c r="HF38"/>
  <c r="GW38"/>
  <c r="FM39"/>
  <c r="FN39"/>
  <c r="ET39"/>
  <c r="FI39"/>
  <c r="FD39"/>
  <c r="FH39"/>
  <c r="CX43"/>
  <c r="U23" s="1"/>
  <c r="FO38"/>
  <c r="FP39"/>
  <c r="HB38"/>
  <c r="GR38"/>
  <c r="FB38"/>
  <c r="EV38"/>
  <c r="FA39"/>
  <c r="EV39"/>
  <c r="FJ38"/>
  <c r="EY39"/>
  <c r="FK38"/>
  <c r="GU38"/>
  <c r="HD38"/>
  <c r="HH38"/>
  <c r="GX38"/>
  <c r="FZ38"/>
  <c r="GH38"/>
  <c r="FV38"/>
  <c r="GG38"/>
  <c r="EA41"/>
  <c r="CM25" s="1"/>
  <c r="BQ33"/>
  <c r="GI121"/>
  <c r="CW43"/>
  <c r="T120" s="1"/>
  <c r="T25" s="1"/>
  <c r="DA43"/>
  <c r="X19" s="1"/>
  <c r="X25" s="1"/>
  <c r="X26" s="1"/>
  <c r="X27" s="1"/>
  <c r="DE43"/>
  <c r="AB23" s="1"/>
  <c r="DI43"/>
  <c r="AF117" s="1"/>
  <c r="AF25" s="1"/>
  <c r="AF26" s="1"/>
  <c r="AF27" s="1"/>
  <c r="AF28" s="1"/>
  <c r="DM43"/>
  <c r="AJ24" s="1"/>
  <c r="HB121"/>
  <c r="HA121"/>
  <c r="GZ121"/>
  <c r="GQ121"/>
  <c r="GR121"/>
  <c r="GC121"/>
  <c r="CC32"/>
  <c r="CC117"/>
  <c r="DQ46"/>
  <c r="DQ128" s="1"/>
  <c r="ED67"/>
  <c r="DZ67"/>
  <c r="DV67"/>
  <c r="DR67"/>
  <c r="DN67"/>
  <c r="DJ67"/>
  <c r="DF67"/>
  <c r="DB67"/>
  <c r="CX67"/>
  <c r="CT67"/>
  <c r="CS67"/>
  <c r="EF67"/>
  <c r="EB67"/>
  <c r="DX67"/>
  <c r="DT67"/>
  <c r="DP67"/>
  <c r="DL67"/>
  <c r="DH67"/>
  <c r="DD67"/>
  <c r="CZ67"/>
  <c r="CV67"/>
  <c r="GA121"/>
  <c r="FS121"/>
  <c r="GE121"/>
  <c r="GH121"/>
  <c r="GN121"/>
  <c r="FW121"/>
  <c r="FR121"/>
  <c r="GD121"/>
  <c r="GF121"/>
  <c r="FZ121"/>
  <c r="GB121"/>
  <c r="GO121"/>
  <c r="HF121"/>
  <c r="HG121"/>
  <c r="GU121"/>
  <c r="GS121"/>
  <c r="GT121"/>
  <c r="CG42"/>
  <c r="HC121"/>
  <c r="CS42"/>
  <c r="DO42"/>
  <c r="DB42"/>
  <c r="FQ121"/>
  <c r="HH121"/>
  <c r="HE121"/>
  <c r="GY121"/>
  <c r="GX121"/>
  <c r="GW121"/>
  <c r="GV121"/>
  <c r="GP121"/>
  <c r="FY121"/>
  <c r="FX121"/>
  <c r="FT121"/>
  <c r="DF41"/>
  <c r="BR28" s="1"/>
  <c r="CT72"/>
  <c r="CT129" s="1"/>
  <c r="CX72"/>
  <c r="CX129" s="1"/>
  <c r="DB72"/>
  <c r="DB129" s="1"/>
  <c r="DF72"/>
  <c r="DF129" s="1"/>
  <c r="DJ72"/>
  <c r="DJ129" s="1"/>
  <c r="DN72"/>
  <c r="DN129" s="1"/>
  <c r="DR72"/>
  <c r="DR129" s="1"/>
  <c r="DV72"/>
  <c r="DV129" s="1"/>
  <c r="DZ72"/>
  <c r="DZ129" s="1"/>
  <c r="ED72"/>
  <c r="ED129" s="1"/>
  <c r="ED41"/>
  <c r="CP28" s="1"/>
  <c r="CV72"/>
  <c r="CV129" s="1"/>
  <c r="CY72"/>
  <c r="CY129" s="1"/>
  <c r="CZ72"/>
  <c r="CZ129" s="1"/>
  <c r="DD72"/>
  <c r="DD129" s="1"/>
  <c r="DH72"/>
  <c r="DH129" s="1"/>
  <c r="DO72"/>
  <c r="DO129" s="1"/>
  <c r="DP72"/>
  <c r="DP129" s="1"/>
  <c r="EB43"/>
  <c r="AY120" s="1"/>
  <c r="EE72"/>
  <c r="EE129" s="1"/>
  <c r="CL308" i="2"/>
  <c r="CH308"/>
  <c r="CD308"/>
  <c r="BZ308"/>
  <c r="BV308"/>
  <c r="BR308"/>
  <c r="BN308"/>
  <c r="BJ308"/>
  <c r="BF308"/>
  <c r="BB308"/>
  <c r="AV308"/>
  <c r="AR308"/>
  <c r="AN308"/>
  <c r="AJ308"/>
  <c r="AF308"/>
  <c r="AB308"/>
  <c r="X308"/>
  <c r="CO308"/>
  <c r="CK308"/>
  <c r="CG308"/>
  <c r="CC308"/>
  <c r="BY308"/>
  <c r="BU308"/>
  <c r="BQ308"/>
  <c r="BM308"/>
  <c r="BI308"/>
  <c r="BE308"/>
  <c r="CN311"/>
  <c r="CJ311"/>
  <c r="CF311"/>
  <c r="CB311"/>
  <c r="BX311"/>
  <c r="BP311"/>
  <c r="BL311"/>
  <c r="BH311"/>
  <c r="BD311"/>
  <c r="AV311"/>
  <c r="AR311"/>
  <c r="AN311"/>
  <c r="AJ311"/>
  <c r="AF311"/>
  <c r="AB311"/>
  <c r="X311"/>
  <c r="CM311"/>
  <c r="CI311"/>
  <c r="CE311"/>
  <c r="CA311"/>
  <c r="BW311"/>
  <c r="BS311"/>
  <c r="BO311"/>
  <c r="BK311"/>
  <c r="BG311"/>
  <c r="BC311"/>
  <c r="CI316"/>
  <c r="CN319"/>
  <c r="CJ319"/>
  <c r="CF319"/>
  <c r="CB319"/>
  <c r="BX319"/>
  <c r="BP319"/>
  <c r="BL319"/>
  <c r="BH319"/>
  <c r="BD319"/>
  <c r="AV319"/>
  <c r="AR319"/>
  <c r="AN319"/>
  <c r="AJ319"/>
  <c r="AF319"/>
  <c r="AB319"/>
  <c r="X319"/>
  <c r="CM319"/>
  <c r="CI319"/>
  <c r="CE319"/>
  <c r="CA319"/>
  <c r="BW319"/>
  <c r="BS319"/>
  <c r="BO319"/>
  <c r="BK319"/>
  <c r="BG319"/>
  <c r="BC319"/>
  <c r="CI324"/>
  <c r="CA332"/>
  <c r="CI332"/>
  <c r="CI340"/>
  <c r="CN343"/>
  <c r="CJ343"/>
  <c r="CF343"/>
  <c r="CB343"/>
  <c r="BX343"/>
  <c r="BP343"/>
  <c r="BL343"/>
  <c r="BH343"/>
  <c r="BD343"/>
  <c r="AV343"/>
  <c r="AR343"/>
  <c r="AN343"/>
  <c r="AJ343"/>
  <c r="AF343"/>
  <c r="AB343"/>
  <c r="X343"/>
  <c r="CM343"/>
  <c r="CI343"/>
  <c r="CE343"/>
  <c r="CA343"/>
  <c r="BW343"/>
  <c r="BS343"/>
  <c r="BO343"/>
  <c r="BK343"/>
  <c r="BG343"/>
  <c r="BC343"/>
  <c r="CL348"/>
  <c r="CH348"/>
  <c r="CD348"/>
  <c r="BZ348"/>
  <c r="BV348"/>
  <c r="BR348"/>
  <c r="BN348"/>
  <c r="BJ348"/>
  <c r="BF348"/>
  <c r="BB348"/>
  <c r="AV348"/>
  <c r="AR348"/>
  <c r="AN348"/>
  <c r="AJ348"/>
  <c r="AF348"/>
  <c r="AB348"/>
  <c r="X348"/>
  <c r="CO348"/>
  <c r="CK348"/>
  <c r="CG348"/>
  <c r="CC348"/>
  <c r="BY348"/>
  <c r="BU348"/>
  <c r="BQ348"/>
  <c r="BM348"/>
  <c r="BI348"/>
  <c r="BE348"/>
  <c r="CN351"/>
  <c r="CJ351"/>
  <c r="CF351"/>
  <c r="CB351"/>
  <c r="BX351"/>
  <c r="BP351"/>
  <c r="BL351"/>
  <c r="BH351"/>
  <c r="BD351"/>
  <c r="AV351"/>
  <c r="AR351"/>
  <c r="AN351"/>
  <c r="AJ351"/>
  <c r="AF351"/>
  <c r="AB351"/>
  <c r="X351"/>
  <c r="CM351"/>
  <c r="CI351"/>
  <c r="CE351"/>
  <c r="CA351"/>
  <c r="BW351"/>
  <c r="BS351"/>
  <c r="BO351"/>
  <c r="BK351"/>
  <c r="BG351"/>
  <c r="BC351"/>
  <c r="CL358"/>
  <c r="CH358"/>
  <c r="CD358"/>
  <c r="BZ358"/>
  <c r="BV358"/>
  <c r="BR358"/>
  <c r="BN358"/>
  <c r="BJ358"/>
  <c r="BF358"/>
  <c r="BB358"/>
  <c r="CO358"/>
  <c r="CK358"/>
  <c r="CG358"/>
  <c r="CC358"/>
  <c r="BY358"/>
  <c r="BU358"/>
  <c r="BQ358"/>
  <c r="BM358"/>
  <c r="BI358"/>
  <c r="BE358"/>
  <c r="CN358"/>
  <c r="CF358"/>
  <c r="BX358"/>
  <c r="BP358"/>
  <c r="BH358"/>
  <c r="AV358"/>
  <c r="AR358"/>
  <c r="AN358"/>
  <c r="AJ358"/>
  <c r="AF358"/>
  <c r="AB358"/>
  <c r="X358"/>
  <c r="CM358"/>
  <c r="CE358"/>
  <c r="BW358"/>
  <c r="BO358"/>
  <c r="BG358"/>
  <c r="AC10"/>
  <c r="AG10"/>
  <c r="AK10"/>
  <c r="AR10"/>
  <c r="AV10"/>
  <c r="X10"/>
  <c r="AM10"/>
  <c r="BJ10"/>
  <c r="BN10"/>
  <c r="BR10"/>
  <c r="CB10"/>
  <c r="CF10"/>
  <c r="CJ10"/>
  <c r="CN10"/>
  <c r="BD10"/>
  <c r="BV10"/>
  <c r="BZ10"/>
  <c r="AD10"/>
  <c r="AH10"/>
  <c r="AO10"/>
  <c r="AS10"/>
  <c r="AW10"/>
  <c r="Y10"/>
  <c r="AN10"/>
  <c r="BK10"/>
  <c r="BO10"/>
  <c r="BS10"/>
  <c r="CC10"/>
  <c r="CG10"/>
  <c r="CK10"/>
  <c r="CO10"/>
  <c r="BE10"/>
  <c r="BW10"/>
  <c r="CA10"/>
  <c r="AA10"/>
  <c r="AI10"/>
  <c r="AT10"/>
  <c r="Z10"/>
  <c r="BL10"/>
  <c r="CH10"/>
  <c r="BB10"/>
  <c r="BX10"/>
  <c r="AB10"/>
  <c r="AJ10"/>
  <c r="AU10"/>
  <c r="AL10"/>
  <c r="BM10"/>
  <c r="BU10"/>
  <c r="CI10"/>
  <c r="BC10"/>
  <c r="BY10"/>
  <c r="AA12"/>
  <c r="AE12"/>
  <c r="AI12"/>
  <c r="AP12"/>
  <c r="AT12"/>
  <c r="AX12"/>
  <c r="Z12"/>
  <c r="BH12"/>
  <c r="BL12"/>
  <c r="BP12"/>
  <c r="CD12"/>
  <c r="CH12"/>
  <c r="CL12"/>
  <c r="BB12"/>
  <c r="BF12"/>
  <c r="BX12"/>
  <c r="AB12"/>
  <c r="AF12"/>
  <c r="AJ12"/>
  <c r="AQ12"/>
  <c r="AU12"/>
  <c r="AY12"/>
  <c r="AL12"/>
  <c r="BI12"/>
  <c r="BM12"/>
  <c r="BQ12"/>
  <c r="BU12"/>
  <c r="CE12"/>
  <c r="CI12"/>
  <c r="CM12"/>
  <c r="BC12"/>
  <c r="BG12"/>
  <c r="BY12"/>
  <c r="AH12"/>
  <c r="AS12"/>
  <c r="Y12"/>
  <c r="BJ12"/>
  <c r="BR12"/>
  <c r="CF12"/>
  <c r="CN12"/>
  <c r="BV12"/>
  <c r="AC12"/>
  <c r="AK12"/>
  <c r="AV12"/>
  <c r="AM12"/>
  <c r="BK12"/>
  <c r="BS12"/>
  <c r="CG12"/>
  <c r="CO12"/>
  <c r="BW12"/>
  <c r="AA17"/>
  <c r="AE17"/>
  <c r="AI17"/>
  <c r="AP17"/>
  <c r="AT17"/>
  <c r="AX17"/>
  <c r="Z17"/>
  <c r="BK17"/>
  <c r="BO17"/>
  <c r="BS17"/>
  <c r="CC17"/>
  <c r="CG17"/>
  <c r="CK17"/>
  <c r="CO17"/>
  <c r="BE17"/>
  <c r="BW17"/>
  <c r="CA17"/>
  <c r="AB17"/>
  <c r="AF17"/>
  <c r="AJ17"/>
  <c r="AQ17"/>
  <c r="AU17"/>
  <c r="AY17"/>
  <c r="AL17"/>
  <c r="BH17"/>
  <c r="BL17"/>
  <c r="BP17"/>
  <c r="CD17"/>
  <c r="CH17"/>
  <c r="CL17"/>
  <c r="BB17"/>
  <c r="BF17"/>
  <c r="BX17"/>
  <c r="AH17"/>
  <c r="AS17"/>
  <c r="Y17"/>
  <c r="BM17"/>
  <c r="BU17"/>
  <c r="CI17"/>
  <c r="BC17"/>
  <c r="BY17"/>
  <c r="AC17"/>
  <c r="AK17"/>
  <c r="AV17"/>
  <c r="AM17"/>
  <c r="BN17"/>
  <c r="CB17"/>
  <c r="CJ17"/>
  <c r="BD17"/>
  <c r="BZ17"/>
  <c r="CS44" i="7"/>
  <c r="CU44"/>
  <c r="CW44"/>
  <c r="T46" s="1"/>
  <c r="O46" s="1"/>
  <c r="CY44"/>
  <c r="DA44"/>
  <c r="DC44"/>
  <c r="DE44"/>
  <c r="DG44"/>
  <c r="DI44"/>
  <c r="DK44"/>
  <c r="DM44"/>
  <c r="DO44"/>
  <c r="DQ44"/>
  <c r="DS44"/>
  <c r="DU44"/>
  <c r="DW44"/>
  <c r="DY44"/>
  <c r="EA44"/>
  <c r="EC44"/>
  <c r="EE44"/>
  <c r="CV44"/>
  <c r="CZ44"/>
  <c r="DD44"/>
  <c r="DH44"/>
  <c r="DL44"/>
  <c r="DP44"/>
  <c r="DT44"/>
  <c r="DX44"/>
  <c r="EB44"/>
  <c r="EF44"/>
  <c r="CX44"/>
  <c r="DF44"/>
  <c r="DN44"/>
  <c r="DV44"/>
  <c r="ED44"/>
  <c r="FU39"/>
  <c r="GN39"/>
  <c r="GI39"/>
  <c r="HE39"/>
  <c r="HF39"/>
  <c r="HG39"/>
  <c r="HH39"/>
  <c r="GF39"/>
  <c r="FV39"/>
  <c r="FZ39"/>
  <c r="GO39"/>
  <c r="HD39"/>
  <c r="GU39"/>
  <c r="FT39"/>
  <c r="GW39"/>
  <c r="GY39"/>
  <c r="HC39"/>
  <c r="GG39"/>
  <c r="GH39"/>
  <c r="GM39"/>
  <c r="GA39"/>
  <c r="GX39"/>
  <c r="GQ39"/>
  <c r="GT39"/>
  <c r="GZ39"/>
  <c r="HB39"/>
  <c r="FR104"/>
  <c r="GF104"/>
  <c r="FV104"/>
  <c r="FZ104"/>
  <c r="GO104"/>
  <c r="FS104"/>
  <c r="GD104"/>
  <c r="GE104"/>
  <c r="GG104"/>
  <c r="GA104"/>
  <c r="FT104"/>
  <c r="GN104"/>
  <c r="GJ104"/>
  <c r="GH104"/>
  <c r="FX104"/>
  <c r="FY104"/>
  <c r="GK104"/>
  <c r="GL104"/>
  <c r="GM104"/>
  <c r="GI104"/>
  <c r="GC104"/>
  <c r="FW104"/>
  <c r="GB104"/>
  <c r="GP104"/>
  <c r="FR80"/>
  <c r="GF80"/>
  <c r="FV80"/>
  <c r="FZ80"/>
  <c r="GO80"/>
  <c r="FS80"/>
  <c r="GD80"/>
  <c r="GE80"/>
  <c r="GG80"/>
  <c r="GA80"/>
  <c r="GB80"/>
  <c r="GJ80"/>
  <c r="FU80"/>
  <c r="GP80"/>
  <c r="GC80"/>
  <c r="FT80"/>
  <c r="GH80"/>
  <c r="FX80"/>
  <c r="FY80"/>
  <c r="GK80"/>
  <c r="GM80"/>
  <c r="FR24"/>
  <c r="GH24"/>
  <c r="GM24"/>
  <c r="GB24"/>
  <c r="GP24"/>
  <c r="FS24"/>
  <c r="GD24"/>
  <c r="GE24"/>
  <c r="FU24"/>
  <c r="GN24"/>
  <c r="GI24"/>
  <c r="FV24"/>
  <c r="FZ24"/>
  <c r="GO24"/>
  <c r="FQ24"/>
  <c r="GJ24"/>
  <c r="GG24"/>
  <c r="GC24"/>
  <c r="FW24"/>
  <c r="BQ47"/>
  <c r="AD44" i="2"/>
  <c r="AP44"/>
  <c r="Z47"/>
  <c r="AH47"/>
  <c r="AP47"/>
  <c r="AT47"/>
  <c r="AX47"/>
  <c r="Z52"/>
  <c r="AH52"/>
  <c r="AL52"/>
  <c r="AT52"/>
  <c r="AX52"/>
  <c r="AD55"/>
  <c r="AP55"/>
  <c r="Z60"/>
  <c r="AH60"/>
  <c r="AP60"/>
  <c r="AX60"/>
  <c r="Z63"/>
  <c r="AH63"/>
  <c r="AL63"/>
  <c r="AT63"/>
  <c r="AX63"/>
  <c r="AD68"/>
  <c r="AP68"/>
  <c r="Z71"/>
  <c r="AH71"/>
  <c r="AL71"/>
  <c r="AT71"/>
  <c r="AX71"/>
  <c r="Z76"/>
  <c r="AH76"/>
  <c r="AL76"/>
  <c r="AT76"/>
  <c r="AX76"/>
  <c r="Z79"/>
  <c r="AH79"/>
  <c r="AL79"/>
  <c r="AT79"/>
  <c r="AX79"/>
  <c r="AD84"/>
  <c r="AP84"/>
  <c r="Z87"/>
  <c r="AH87"/>
  <c r="AL87"/>
  <c r="AT87"/>
  <c r="AX87"/>
  <c r="Z92"/>
  <c r="AH92"/>
  <c r="AL92"/>
  <c r="AT92"/>
  <c r="AX92"/>
  <c r="AD95"/>
  <c r="AP95"/>
  <c r="AD100"/>
  <c r="AP100"/>
  <c r="Z103"/>
  <c r="AH103"/>
  <c r="AP103"/>
  <c r="AX103"/>
  <c r="AD108"/>
  <c r="AL108"/>
  <c r="AT108"/>
  <c r="Z111"/>
  <c r="AH111"/>
  <c r="AL111"/>
  <c r="AT111"/>
  <c r="AX111"/>
  <c r="AD116"/>
  <c r="AP116"/>
  <c r="Z119"/>
  <c r="AH119"/>
  <c r="AL119"/>
  <c r="AT119"/>
  <c r="AX119"/>
  <c r="AD124"/>
  <c r="AH124"/>
  <c r="AL124"/>
  <c r="AT124"/>
  <c r="AX124"/>
  <c r="AD127"/>
  <c r="AP127"/>
  <c r="Z132"/>
  <c r="AH132"/>
  <c r="AL132"/>
  <c r="AT132"/>
  <c r="AX132"/>
  <c r="Z135"/>
  <c r="AH135"/>
  <c r="AP135"/>
  <c r="AX135"/>
  <c r="Z140"/>
  <c r="AH140"/>
  <c r="AL140"/>
  <c r="AT140"/>
  <c r="AX140"/>
  <c r="Z143"/>
  <c r="AH143"/>
  <c r="AP143"/>
  <c r="Z148"/>
  <c r="AH148"/>
  <c r="AL148"/>
  <c r="AT148"/>
  <c r="AX148"/>
  <c r="AD151"/>
  <c r="AP151"/>
  <c r="AD156"/>
  <c r="AP156"/>
  <c r="Z159"/>
  <c r="AH159"/>
  <c r="AL159"/>
  <c r="AT159"/>
  <c r="AX159"/>
  <c r="Z164"/>
  <c r="AH164"/>
  <c r="AL164"/>
  <c r="AT164"/>
  <c r="AX164"/>
  <c r="Z167"/>
  <c r="AP167"/>
  <c r="Z172"/>
  <c r="AH172"/>
  <c r="AL172"/>
  <c r="Z175"/>
  <c r="AH175"/>
  <c r="AL175"/>
  <c r="AT175"/>
  <c r="AX175"/>
  <c r="Z180"/>
  <c r="AH180"/>
  <c r="AL180"/>
  <c r="AT180"/>
  <c r="AX180"/>
  <c r="Z183"/>
  <c r="AP183"/>
  <c r="AD188"/>
  <c r="AL188"/>
  <c r="AT188"/>
  <c r="AD191"/>
  <c r="AP191"/>
  <c r="Z196"/>
  <c r="AH196"/>
  <c r="AP196"/>
  <c r="AX196"/>
  <c r="AD199"/>
  <c r="AL199"/>
  <c r="AP199"/>
  <c r="AX199"/>
  <c r="Z204"/>
  <c r="AH204"/>
  <c r="AL204"/>
  <c r="Z207"/>
  <c r="AH207"/>
  <c r="AL207"/>
  <c r="AT207"/>
  <c r="AX207"/>
  <c r="AD212"/>
  <c r="AP212"/>
  <c r="Z215"/>
  <c r="AH215"/>
  <c r="AL215"/>
  <c r="AT215"/>
  <c r="AX215"/>
  <c r="AD220"/>
  <c r="AP220"/>
  <c r="Z223"/>
  <c r="AH223"/>
  <c r="AP223"/>
  <c r="AX223"/>
  <c r="Z228"/>
  <c r="AP228"/>
  <c r="AD231"/>
  <c r="AL231"/>
  <c r="AT231"/>
  <c r="AX231"/>
  <c r="Z236"/>
  <c r="AH236"/>
  <c r="AL236"/>
  <c r="AT236"/>
  <c r="AX236"/>
  <c r="AD239"/>
  <c r="AP239"/>
  <c r="AX239"/>
  <c r="AD244"/>
  <c r="AP244"/>
  <c r="Z247"/>
  <c r="AH247"/>
  <c r="AL247"/>
  <c r="AA252"/>
  <c r="AL252"/>
  <c r="AW252"/>
  <c r="AH255"/>
  <c r="AG260"/>
  <c r="AQ260"/>
  <c r="AM263"/>
  <c r="AA268"/>
  <c r="AQ268"/>
  <c r="AC271"/>
  <c r="AM271"/>
  <c r="AS271"/>
  <c r="AX271"/>
  <c r="AA276"/>
  <c r="AL276"/>
  <c r="AW276"/>
  <c r="AH279"/>
  <c r="AG284"/>
  <c r="AL284"/>
  <c r="AW284"/>
  <c r="AC287"/>
  <c r="AM287"/>
  <c r="AS287"/>
  <c r="AX287"/>
  <c r="AG292"/>
  <c r="AL292"/>
  <c r="AW292"/>
  <c r="AH295"/>
  <c r="AG300"/>
  <c r="AQ300"/>
  <c r="AC303"/>
  <c r="AM303"/>
  <c r="AG308"/>
  <c r="AL308"/>
  <c r="AW308"/>
  <c r="AH311"/>
  <c r="AA316"/>
  <c r="AL316"/>
  <c r="AW316"/>
  <c r="AM319"/>
  <c r="AA324"/>
  <c r="AL324"/>
  <c r="AW324"/>
  <c r="AH327"/>
  <c r="AS327"/>
  <c r="AX327"/>
  <c r="AA332"/>
  <c r="AQ332"/>
  <c r="AC335"/>
  <c r="AM335"/>
  <c r="AS335"/>
  <c r="AX335"/>
  <c r="AA340"/>
  <c r="AL340"/>
  <c r="AW340"/>
  <c r="AH343"/>
  <c r="AG348"/>
  <c r="AL348"/>
  <c r="AW348"/>
  <c r="AH351"/>
  <c r="AK358"/>
  <c r="AO374"/>
  <c r="CA42"/>
  <c r="CI42"/>
  <c r="BD44"/>
  <c r="CN45"/>
  <c r="CJ45"/>
  <c r="CF45"/>
  <c r="CB45"/>
  <c r="BX45"/>
  <c r="BP45"/>
  <c r="BL45"/>
  <c r="BH45"/>
  <c r="BD45"/>
  <c r="CM45"/>
  <c r="CI45"/>
  <c r="CE45"/>
  <c r="CA45"/>
  <c r="BW45"/>
  <c r="BS45"/>
  <c r="BO45"/>
  <c r="BK45"/>
  <c r="BG45"/>
  <c r="BC45"/>
  <c r="BM47"/>
  <c r="CC47"/>
  <c r="CI50"/>
  <c r="CN53"/>
  <c r="CJ53"/>
  <c r="CF53"/>
  <c r="CB53"/>
  <c r="BX53"/>
  <c r="BP53"/>
  <c r="BL53"/>
  <c r="BH53"/>
  <c r="BD53"/>
  <c r="CM53"/>
  <c r="CI53"/>
  <c r="CE53"/>
  <c r="CA53"/>
  <c r="BW53"/>
  <c r="BS53"/>
  <c r="BO53"/>
  <c r="BK53"/>
  <c r="BG53"/>
  <c r="BC53"/>
  <c r="BE55"/>
  <c r="BU55"/>
  <c r="CK55"/>
  <c r="CL58"/>
  <c r="CH58"/>
  <c r="CD58"/>
  <c r="BZ58"/>
  <c r="BV58"/>
  <c r="BR58"/>
  <c r="BN58"/>
  <c r="BJ58"/>
  <c r="BF58"/>
  <c r="BB58"/>
  <c r="CO58"/>
  <c r="CK58"/>
  <c r="CG58"/>
  <c r="CC58"/>
  <c r="BY58"/>
  <c r="BU58"/>
  <c r="BQ58"/>
  <c r="BM58"/>
  <c r="BI58"/>
  <c r="BE58"/>
  <c r="BD60"/>
  <c r="CN61"/>
  <c r="CJ61"/>
  <c r="CF61"/>
  <c r="CB61"/>
  <c r="BX61"/>
  <c r="BP61"/>
  <c r="BL61"/>
  <c r="BH61"/>
  <c r="BD61"/>
  <c r="CM61"/>
  <c r="CI61"/>
  <c r="CE61"/>
  <c r="CA61"/>
  <c r="BW61"/>
  <c r="BS61"/>
  <c r="BO61"/>
  <c r="BK61"/>
  <c r="BG61"/>
  <c r="BC61"/>
  <c r="BM63"/>
  <c r="BU63"/>
  <c r="CK63"/>
  <c r="CL66"/>
  <c r="CH66"/>
  <c r="CD66"/>
  <c r="BZ66"/>
  <c r="BV66"/>
  <c r="BR66"/>
  <c r="BN66"/>
  <c r="BJ66"/>
  <c r="BF66"/>
  <c r="BB66"/>
  <c r="CO66"/>
  <c r="CK66"/>
  <c r="CG66"/>
  <c r="CC66"/>
  <c r="BY66"/>
  <c r="BU66"/>
  <c r="BQ66"/>
  <c r="BM66"/>
  <c r="BI66"/>
  <c r="BE66"/>
  <c r="BD68"/>
  <c r="CB68"/>
  <c r="CJ68"/>
  <c r="CN69"/>
  <c r="CJ69"/>
  <c r="CF69"/>
  <c r="CB69"/>
  <c r="BX69"/>
  <c r="BP69"/>
  <c r="BL69"/>
  <c r="BH69"/>
  <c r="BD69"/>
  <c r="CM69"/>
  <c r="CI69"/>
  <c r="CE69"/>
  <c r="CA69"/>
  <c r="BW69"/>
  <c r="BS69"/>
  <c r="BO69"/>
  <c r="BK69"/>
  <c r="BG69"/>
  <c r="BC69"/>
  <c r="BE71"/>
  <c r="BU71"/>
  <c r="CK71"/>
  <c r="CI74"/>
  <c r="BE79"/>
  <c r="CC79"/>
  <c r="CI82"/>
  <c r="BD84"/>
  <c r="CB84"/>
  <c r="CJ84"/>
  <c r="CN85"/>
  <c r="CJ85"/>
  <c r="CF85"/>
  <c r="CB85"/>
  <c r="BX85"/>
  <c r="BP85"/>
  <c r="BL85"/>
  <c r="BH85"/>
  <c r="BD85"/>
  <c r="CM85"/>
  <c r="CI85"/>
  <c r="CE85"/>
  <c r="CA85"/>
  <c r="BW85"/>
  <c r="BS85"/>
  <c r="BO85"/>
  <c r="BK85"/>
  <c r="BG85"/>
  <c r="BC85"/>
  <c r="BM87"/>
  <c r="BU87"/>
  <c r="CK87"/>
  <c r="CA90"/>
  <c r="CI90"/>
  <c r="CN93"/>
  <c r="CJ93"/>
  <c r="CF93"/>
  <c r="CB93"/>
  <c r="BX93"/>
  <c r="BP93"/>
  <c r="BL93"/>
  <c r="BH93"/>
  <c r="BD93"/>
  <c r="CM93"/>
  <c r="CI93"/>
  <c r="CE93"/>
  <c r="CA93"/>
  <c r="BW93"/>
  <c r="BS93"/>
  <c r="BO93"/>
  <c r="BK93"/>
  <c r="BG93"/>
  <c r="BC93"/>
  <c r="BE95"/>
  <c r="BU95"/>
  <c r="CK95"/>
  <c r="CI98"/>
  <c r="BL100"/>
  <c r="CN101"/>
  <c r="CJ101"/>
  <c r="CF101"/>
  <c r="CB101"/>
  <c r="BX101"/>
  <c r="BP101"/>
  <c r="BL101"/>
  <c r="BH101"/>
  <c r="BD101"/>
  <c r="CM101"/>
  <c r="CI101"/>
  <c r="CE101"/>
  <c r="CA101"/>
  <c r="BW101"/>
  <c r="BS101"/>
  <c r="BO101"/>
  <c r="BK101"/>
  <c r="BG101"/>
  <c r="BC101"/>
  <c r="BE103"/>
  <c r="BU103"/>
  <c r="CK103"/>
  <c r="CI106"/>
  <c r="BD108"/>
  <c r="CN109"/>
  <c r="CJ109"/>
  <c r="CF109"/>
  <c r="CB109"/>
  <c r="BX109"/>
  <c r="BP109"/>
  <c r="BL109"/>
  <c r="BH109"/>
  <c r="BD109"/>
  <c r="CM109"/>
  <c r="CI109"/>
  <c r="CE109"/>
  <c r="CA109"/>
  <c r="BW109"/>
  <c r="BS109"/>
  <c r="BO109"/>
  <c r="BK109"/>
  <c r="BG109"/>
  <c r="BC109"/>
  <c r="BM111"/>
  <c r="CC111"/>
  <c r="CL114"/>
  <c r="CH114"/>
  <c r="CD114"/>
  <c r="BZ114"/>
  <c r="BV114"/>
  <c r="BR114"/>
  <c r="BN114"/>
  <c r="BJ114"/>
  <c r="BF114"/>
  <c r="BB114"/>
  <c r="CO114"/>
  <c r="CK114"/>
  <c r="CG114"/>
  <c r="CC114"/>
  <c r="BY114"/>
  <c r="BU114"/>
  <c r="BQ114"/>
  <c r="BM114"/>
  <c r="BI114"/>
  <c r="BE114"/>
  <c r="BL116"/>
  <c r="CB116"/>
  <c r="CJ116"/>
  <c r="CN117"/>
  <c r="CJ117"/>
  <c r="CF117"/>
  <c r="CB117"/>
  <c r="BX117"/>
  <c r="BP117"/>
  <c r="BL117"/>
  <c r="BH117"/>
  <c r="BD117"/>
  <c r="CM117"/>
  <c r="CI117"/>
  <c r="CE117"/>
  <c r="CA117"/>
  <c r="BW117"/>
  <c r="BS117"/>
  <c r="BO117"/>
  <c r="BK117"/>
  <c r="BG117"/>
  <c r="BC117"/>
  <c r="BU119"/>
  <c r="CK119"/>
  <c r="CL122"/>
  <c r="CH122"/>
  <c r="CD122"/>
  <c r="BZ122"/>
  <c r="BV122"/>
  <c r="BR122"/>
  <c r="BN122"/>
  <c r="BJ122"/>
  <c r="BF122"/>
  <c r="BB122"/>
  <c r="CO122"/>
  <c r="CK122"/>
  <c r="CG122"/>
  <c r="CC122"/>
  <c r="BY122"/>
  <c r="BU122"/>
  <c r="BQ122"/>
  <c r="BM122"/>
  <c r="BI122"/>
  <c r="BE122"/>
  <c r="BD124"/>
  <c r="CN125"/>
  <c r="CJ125"/>
  <c r="CF125"/>
  <c r="CB125"/>
  <c r="BX125"/>
  <c r="BP125"/>
  <c r="BL125"/>
  <c r="BH125"/>
  <c r="BD125"/>
  <c r="CM125"/>
  <c r="CI125"/>
  <c r="CE125"/>
  <c r="CA125"/>
  <c r="BW125"/>
  <c r="BS125"/>
  <c r="BO125"/>
  <c r="BK125"/>
  <c r="BG125"/>
  <c r="BC125"/>
  <c r="BM127"/>
  <c r="CC127"/>
  <c r="CA130"/>
  <c r="CI130"/>
  <c r="BD132"/>
  <c r="BE135"/>
  <c r="BM135"/>
  <c r="CC135"/>
  <c r="CI138"/>
  <c r="BD140"/>
  <c r="CN141"/>
  <c r="CJ141"/>
  <c r="CF141"/>
  <c r="CB141"/>
  <c r="BX141"/>
  <c r="BP141"/>
  <c r="BL141"/>
  <c r="BH141"/>
  <c r="BD141"/>
  <c r="CM141"/>
  <c r="CI141"/>
  <c r="CE141"/>
  <c r="CA141"/>
  <c r="BW141"/>
  <c r="BS141"/>
  <c r="BO141"/>
  <c r="BK141"/>
  <c r="BG141"/>
  <c r="BC141"/>
  <c r="BE143"/>
  <c r="BU143"/>
  <c r="CK143"/>
  <c r="CL146"/>
  <c r="CH146"/>
  <c r="CD146"/>
  <c r="BZ146"/>
  <c r="BV146"/>
  <c r="BR146"/>
  <c r="BN146"/>
  <c r="BJ146"/>
  <c r="BF146"/>
  <c r="BB146"/>
  <c r="CO146"/>
  <c r="CK146"/>
  <c r="CG146"/>
  <c r="CC146"/>
  <c r="BY146"/>
  <c r="BU146"/>
  <c r="BQ146"/>
  <c r="BM146"/>
  <c r="BI146"/>
  <c r="BE146"/>
  <c r="BL148"/>
  <c r="CN149"/>
  <c r="CJ149"/>
  <c r="CF149"/>
  <c r="CB149"/>
  <c r="BX149"/>
  <c r="BP149"/>
  <c r="BL149"/>
  <c r="BH149"/>
  <c r="BD149"/>
  <c r="CM149"/>
  <c r="CI149"/>
  <c r="CE149"/>
  <c r="CA149"/>
  <c r="BW149"/>
  <c r="BS149"/>
  <c r="BO149"/>
  <c r="BK149"/>
  <c r="BG149"/>
  <c r="BC149"/>
  <c r="BM151"/>
  <c r="CC151"/>
  <c r="CL154"/>
  <c r="CH154"/>
  <c r="CD154"/>
  <c r="BZ154"/>
  <c r="BV154"/>
  <c r="BR154"/>
  <c r="BN154"/>
  <c r="BJ154"/>
  <c r="BF154"/>
  <c r="BB154"/>
  <c r="CO154"/>
  <c r="CK154"/>
  <c r="CG154"/>
  <c r="CC154"/>
  <c r="BY154"/>
  <c r="BU154"/>
  <c r="BQ154"/>
  <c r="BM154"/>
  <c r="BI154"/>
  <c r="BE154"/>
  <c r="BD156"/>
  <c r="CN157"/>
  <c r="CJ157"/>
  <c r="CF157"/>
  <c r="CB157"/>
  <c r="BX157"/>
  <c r="BP157"/>
  <c r="BL157"/>
  <c r="BH157"/>
  <c r="BD157"/>
  <c r="CM157"/>
  <c r="CI157"/>
  <c r="CE157"/>
  <c r="CA157"/>
  <c r="BW157"/>
  <c r="BS157"/>
  <c r="BO157"/>
  <c r="BK157"/>
  <c r="BG157"/>
  <c r="BC157"/>
  <c r="BM159"/>
  <c r="CC159"/>
  <c r="CL162"/>
  <c r="CH162"/>
  <c r="CD162"/>
  <c r="BZ162"/>
  <c r="BV162"/>
  <c r="BR162"/>
  <c r="BN162"/>
  <c r="BJ162"/>
  <c r="BF162"/>
  <c r="BB162"/>
  <c r="CO162"/>
  <c r="CK162"/>
  <c r="CG162"/>
  <c r="CC162"/>
  <c r="BY162"/>
  <c r="BU162"/>
  <c r="BQ162"/>
  <c r="BM162"/>
  <c r="BI162"/>
  <c r="BE162"/>
  <c r="BL164"/>
  <c r="CN165"/>
  <c r="CJ165"/>
  <c r="CF165"/>
  <c r="CB165"/>
  <c r="BX165"/>
  <c r="BP165"/>
  <c r="BL165"/>
  <c r="BH165"/>
  <c r="BD165"/>
  <c r="CM165"/>
  <c r="CI165"/>
  <c r="CE165"/>
  <c r="CA165"/>
  <c r="BW165"/>
  <c r="BS165"/>
  <c r="BO165"/>
  <c r="BK165"/>
  <c r="BG165"/>
  <c r="BC165"/>
  <c r="BM167"/>
  <c r="CC167"/>
  <c r="CL170"/>
  <c r="CH170"/>
  <c r="CD170"/>
  <c r="BZ170"/>
  <c r="BV170"/>
  <c r="BR170"/>
  <c r="BN170"/>
  <c r="BJ170"/>
  <c r="BF170"/>
  <c r="BB170"/>
  <c r="CO170"/>
  <c r="CK170"/>
  <c r="CG170"/>
  <c r="CC170"/>
  <c r="BY170"/>
  <c r="BU170"/>
  <c r="BQ170"/>
  <c r="BM170"/>
  <c r="BI170"/>
  <c r="BE170"/>
  <c r="BL172"/>
  <c r="CN173"/>
  <c r="CJ173"/>
  <c r="CF173"/>
  <c r="CB173"/>
  <c r="BX173"/>
  <c r="BP173"/>
  <c r="BL173"/>
  <c r="BH173"/>
  <c r="BD173"/>
  <c r="CM173"/>
  <c r="CI173"/>
  <c r="CE173"/>
  <c r="CA173"/>
  <c r="BW173"/>
  <c r="BS173"/>
  <c r="BO173"/>
  <c r="BK173"/>
  <c r="BG173"/>
  <c r="BC173"/>
  <c r="BM175"/>
  <c r="CC175"/>
  <c r="CA178"/>
  <c r="CI178"/>
  <c r="BD180"/>
  <c r="CB180"/>
  <c r="CJ180"/>
  <c r="BM183"/>
  <c r="BU183"/>
  <c r="CK183"/>
  <c r="CL186"/>
  <c r="CH186"/>
  <c r="CD186"/>
  <c r="BZ186"/>
  <c r="BV186"/>
  <c r="BR186"/>
  <c r="BN186"/>
  <c r="BJ186"/>
  <c r="BF186"/>
  <c r="BB186"/>
  <c r="CO186"/>
  <c r="CK186"/>
  <c r="CG186"/>
  <c r="CC186"/>
  <c r="BY186"/>
  <c r="BU186"/>
  <c r="BQ186"/>
  <c r="BM186"/>
  <c r="BI186"/>
  <c r="BE186"/>
  <c r="BL188"/>
  <c r="BE191"/>
  <c r="BU191"/>
  <c r="CK191"/>
  <c r="CI194"/>
  <c r="BD196"/>
  <c r="CB196"/>
  <c r="CJ196"/>
  <c r="CN197"/>
  <c r="CJ197"/>
  <c r="CF197"/>
  <c r="CB197"/>
  <c r="BX197"/>
  <c r="BP197"/>
  <c r="BL197"/>
  <c r="BH197"/>
  <c r="BD197"/>
  <c r="CM197"/>
  <c r="CI197"/>
  <c r="CE197"/>
  <c r="CA197"/>
  <c r="BW197"/>
  <c r="BS197"/>
  <c r="BO197"/>
  <c r="BK197"/>
  <c r="BG197"/>
  <c r="BC197"/>
  <c r="BM199"/>
  <c r="BU199"/>
  <c r="CK199"/>
  <c r="CI202"/>
  <c r="BD204"/>
  <c r="CB204"/>
  <c r="CJ204"/>
  <c r="BE207"/>
  <c r="BU207"/>
  <c r="CK207"/>
  <c r="CL210"/>
  <c r="CH210"/>
  <c r="CD210"/>
  <c r="BZ210"/>
  <c r="BV210"/>
  <c r="BR210"/>
  <c r="BN210"/>
  <c r="BJ210"/>
  <c r="BF210"/>
  <c r="BB210"/>
  <c r="CO210"/>
  <c r="CK210"/>
  <c r="CG210"/>
  <c r="CC210"/>
  <c r="BY210"/>
  <c r="BU210"/>
  <c r="BQ210"/>
  <c r="BM210"/>
  <c r="BI210"/>
  <c r="BE210"/>
  <c r="BL212"/>
  <c r="BE215"/>
  <c r="CC215"/>
  <c r="CA218"/>
  <c r="CI218"/>
  <c r="BL220"/>
  <c r="CB220"/>
  <c r="CJ220"/>
  <c r="CN221"/>
  <c r="CJ221"/>
  <c r="CF221"/>
  <c r="CB221"/>
  <c r="BX221"/>
  <c r="BP221"/>
  <c r="BL221"/>
  <c r="BH221"/>
  <c r="BD221"/>
  <c r="CM221"/>
  <c r="CI221"/>
  <c r="CE221"/>
  <c r="CA221"/>
  <c r="BW221"/>
  <c r="BS221"/>
  <c r="BO221"/>
  <c r="BK221"/>
  <c r="BG221"/>
  <c r="BC221"/>
  <c r="BM223"/>
  <c r="CC223"/>
  <c r="CL226"/>
  <c r="CH226"/>
  <c r="CD226"/>
  <c r="BZ226"/>
  <c r="BV226"/>
  <c r="BR226"/>
  <c r="BN226"/>
  <c r="BJ226"/>
  <c r="BF226"/>
  <c r="BB226"/>
  <c r="CO226"/>
  <c r="CK226"/>
  <c r="CG226"/>
  <c r="CC226"/>
  <c r="BY226"/>
  <c r="BU226"/>
  <c r="BQ226"/>
  <c r="BM226"/>
  <c r="BI226"/>
  <c r="BE226"/>
  <c r="BD228"/>
  <c r="CB228"/>
  <c r="CJ228"/>
  <c r="BM231"/>
  <c r="CC231"/>
  <c r="CL234"/>
  <c r="CH234"/>
  <c r="CD234"/>
  <c r="BZ234"/>
  <c r="BV234"/>
  <c r="BR234"/>
  <c r="BN234"/>
  <c r="BJ234"/>
  <c r="BF234"/>
  <c r="BB234"/>
  <c r="CO234"/>
  <c r="CK234"/>
  <c r="CG234"/>
  <c r="CC234"/>
  <c r="BY234"/>
  <c r="BU234"/>
  <c r="BQ234"/>
  <c r="BM234"/>
  <c r="BI234"/>
  <c r="BE234"/>
  <c r="BD236"/>
  <c r="CB236"/>
  <c r="CJ236"/>
  <c r="BE239"/>
  <c r="BU239"/>
  <c r="CK239"/>
  <c r="CL242"/>
  <c r="CH242"/>
  <c r="CD242"/>
  <c r="BZ242"/>
  <c r="BV242"/>
  <c r="BR242"/>
  <c r="BN242"/>
  <c r="BJ242"/>
  <c r="BF242"/>
  <c r="BB242"/>
  <c r="CO242"/>
  <c r="CK242"/>
  <c r="CG242"/>
  <c r="CC242"/>
  <c r="BY242"/>
  <c r="BU242"/>
  <c r="BQ242"/>
  <c r="BM242"/>
  <c r="BI242"/>
  <c r="BE242"/>
  <c r="BL244"/>
  <c r="CN245"/>
  <c r="CJ245"/>
  <c r="CF245"/>
  <c r="CB245"/>
  <c r="BX245"/>
  <c r="BP245"/>
  <c r="BL245"/>
  <c r="BH245"/>
  <c r="BD245"/>
  <c r="CM245"/>
  <c r="CI245"/>
  <c r="CE245"/>
  <c r="CA245"/>
  <c r="BW245"/>
  <c r="BS245"/>
  <c r="BO245"/>
  <c r="BK245"/>
  <c r="BG245"/>
  <c r="BC245"/>
  <c r="BE247"/>
  <c r="BU247"/>
  <c r="CK247"/>
  <c r="CL250"/>
  <c r="CH250"/>
  <c r="CD250"/>
  <c r="BZ250"/>
  <c r="BV250"/>
  <c r="BR250"/>
  <c r="BN250"/>
  <c r="BJ250"/>
  <c r="BF250"/>
  <c r="BB250"/>
  <c r="AV250"/>
  <c r="AR250"/>
  <c r="AN250"/>
  <c r="AJ250"/>
  <c r="AF250"/>
  <c r="AB250"/>
  <c r="X250"/>
  <c r="CO250"/>
  <c r="CK250"/>
  <c r="CG250"/>
  <c r="CC250"/>
  <c r="BY250"/>
  <c r="BU250"/>
  <c r="BQ250"/>
  <c r="BM250"/>
  <c r="BI250"/>
  <c r="BE250"/>
  <c r="BL252"/>
  <c r="CB252"/>
  <c r="CJ252"/>
  <c r="BE255"/>
  <c r="BM255"/>
  <c r="BU255"/>
  <c r="CK255"/>
  <c r="CL258"/>
  <c r="CH258"/>
  <c r="CD258"/>
  <c r="BZ258"/>
  <c r="BV258"/>
  <c r="BR258"/>
  <c r="BN258"/>
  <c r="BJ258"/>
  <c r="BF258"/>
  <c r="BB258"/>
  <c r="AV258"/>
  <c r="AR258"/>
  <c r="AN258"/>
  <c r="AJ258"/>
  <c r="AF258"/>
  <c r="AB258"/>
  <c r="X258"/>
  <c r="CO258"/>
  <c r="CK258"/>
  <c r="CG258"/>
  <c r="CC258"/>
  <c r="BY258"/>
  <c r="BU258"/>
  <c r="BQ258"/>
  <c r="BM258"/>
  <c r="BI258"/>
  <c r="BE258"/>
  <c r="BD260"/>
  <c r="BE263"/>
  <c r="BU263"/>
  <c r="CK263"/>
  <c r="CI266"/>
  <c r="BL268"/>
  <c r="CB268"/>
  <c r="CJ268"/>
  <c r="BM271"/>
  <c r="BU271"/>
  <c r="CK271"/>
  <c r="CL274"/>
  <c r="CH274"/>
  <c r="CD274"/>
  <c r="BZ274"/>
  <c r="BV274"/>
  <c r="BR274"/>
  <c r="BN274"/>
  <c r="BJ274"/>
  <c r="BF274"/>
  <c r="BB274"/>
  <c r="AV274"/>
  <c r="AR274"/>
  <c r="AN274"/>
  <c r="AJ274"/>
  <c r="AF274"/>
  <c r="AB274"/>
  <c r="X274"/>
  <c r="CO274"/>
  <c r="CK274"/>
  <c r="CG274"/>
  <c r="CC274"/>
  <c r="BY274"/>
  <c r="BU274"/>
  <c r="BQ274"/>
  <c r="BM274"/>
  <c r="BI274"/>
  <c r="BE274"/>
  <c r="BD276"/>
  <c r="CB276"/>
  <c r="CJ276"/>
  <c r="BM279"/>
  <c r="CC279"/>
  <c r="CL282"/>
  <c r="CH282"/>
  <c r="CD282"/>
  <c r="BZ282"/>
  <c r="BV282"/>
  <c r="BR282"/>
  <c r="BN282"/>
  <c r="BJ282"/>
  <c r="BF282"/>
  <c r="BB282"/>
  <c r="AV282"/>
  <c r="AR282"/>
  <c r="AN282"/>
  <c r="AJ282"/>
  <c r="AF282"/>
  <c r="AB282"/>
  <c r="X282"/>
  <c r="CO282"/>
  <c r="CK282"/>
  <c r="CG282"/>
  <c r="CC282"/>
  <c r="BY282"/>
  <c r="BU282"/>
  <c r="BQ282"/>
  <c r="BM282"/>
  <c r="BI282"/>
  <c r="BE282"/>
  <c r="BD284"/>
  <c r="BL284"/>
  <c r="CB284"/>
  <c r="CJ284"/>
  <c r="BE287"/>
  <c r="BU287"/>
  <c r="CK287"/>
  <c r="CL290"/>
  <c r="CH290"/>
  <c r="CD290"/>
  <c r="BZ290"/>
  <c r="BV290"/>
  <c r="BR290"/>
  <c r="BN290"/>
  <c r="BJ290"/>
  <c r="BF290"/>
  <c r="BB290"/>
  <c r="AV290"/>
  <c r="AR290"/>
  <c r="AN290"/>
  <c r="AJ290"/>
  <c r="AF290"/>
  <c r="AB290"/>
  <c r="X290"/>
  <c r="CO290"/>
  <c r="CK290"/>
  <c r="CG290"/>
  <c r="CC290"/>
  <c r="BY290"/>
  <c r="BU290"/>
  <c r="BQ290"/>
  <c r="BM290"/>
  <c r="BI290"/>
  <c r="BE290"/>
  <c r="BD292"/>
  <c r="CB292"/>
  <c r="CJ292"/>
  <c r="BE295"/>
  <c r="BU295"/>
  <c r="CK295"/>
  <c r="CL298"/>
  <c r="CH298"/>
  <c r="CD298"/>
  <c r="BZ298"/>
  <c r="BV298"/>
  <c r="BR298"/>
  <c r="BN298"/>
  <c r="BJ298"/>
  <c r="BF298"/>
  <c r="BB298"/>
  <c r="AV298"/>
  <c r="AR298"/>
  <c r="AN298"/>
  <c r="AJ298"/>
  <c r="AF298"/>
  <c r="AB298"/>
  <c r="X298"/>
  <c r="CO298"/>
  <c r="CK298"/>
  <c r="CG298"/>
  <c r="CC298"/>
  <c r="BY298"/>
  <c r="BU298"/>
  <c r="BQ298"/>
  <c r="BM298"/>
  <c r="BI298"/>
  <c r="BE298"/>
  <c r="BD300"/>
  <c r="CN301"/>
  <c r="CJ301"/>
  <c r="CF301"/>
  <c r="CB301"/>
  <c r="BX301"/>
  <c r="BP301"/>
  <c r="BL301"/>
  <c r="BH301"/>
  <c r="BD301"/>
  <c r="AV301"/>
  <c r="AR301"/>
  <c r="AN301"/>
  <c r="AJ301"/>
  <c r="AF301"/>
  <c r="AB301"/>
  <c r="X301"/>
  <c r="CM301"/>
  <c r="CI301"/>
  <c r="CE301"/>
  <c r="CA301"/>
  <c r="BW301"/>
  <c r="BS301"/>
  <c r="BO301"/>
  <c r="BK301"/>
  <c r="BG301"/>
  <c r="BC301"/>
  <c r="BM303"/>
  <c r="CC303"/>
  <c r="CL306"/>
  <c r="CH306"/>
  <c r="CD306"/>
  <c r="BZ306"/>
  <c r="BV306"/>
  <c r="BR306"/>
  <c r="BN306"/>
  <c r="BJ306"/>
  <c r="BF306"/>
  <c r="BB306"/>
  <c r="AV306"/>
  <c r="AR306"/>
  <c r="AN306"/>
  <c r="AJ306"/>
  <c r="AF306"/>
  <c r="AB306"/>
  <c r="X306"/>
  <c r="CO306"/>
  <c r="CK306"/>
  <c r="CG306"/>
  <c r="CC306"/>
  <c r="BY306"/>
  <c r="BU306"/>
  <c r="BQ306"/>
  <c r="BM306"/>
  <c r="BI306"/>
  <c r="BE306"/>
  <c r="BL308"/>
  <c r="CN309"/>
  <c r="CJ309"/>
  <c r="CF309"/>
  <c r="CB309"/>
  <c r="BX309"/>
  <c r="BP309"/>
  <c r="BL309"/>
  <c r="BH309"/>
  <c r="BD309"/>
  <c r="AV309"/>
  <c r="AR309"/>
  <c r="AN309"/>
  <c r="AJ309"/>
  <c r="AF309"/>
  <c r="AB309"/>
  <c r="X309"/>
  <c r="CM309"/>
  <c r="CI309"/>
  <c r="CE309"/>
  <c r="CA309"/>
  <c r="BW309"/>
  <c r="BS309"/>
  <c r="BO309"/>
  <c r="BK309"/>
  <c r="BG309"/>
  <c r="BC309"/>
  <c r="BM311"/>
  <c r="CC311"/>
  <c r="CI314"/>
  <c r="CN317"/>
  <c r="CJ317"/>
  <c r="CF317"/>
  <c r="CB317"/>
  <c r="BX317"/>
  <c r="BP317"/>
  <c r="BL317"/>
  <c r="BH317"/>
  <c r="BD317"/>
  <c r="AV317"/>
  <c r="AR317"/>
  <c r="AN317"/>
  <c r="AJ317"/>
  <c r="AF317"/>
  <c r="AB317"/>
  <c r="X317"/>
  <c r="CM317"/>
  <c r="CI317"/>
  <c r="CE317"/>
  <c r="CA317"/>
  <c r="BW317"/>
  <c r="BS317"/>
  <c r="BO317"/>
  <c r="BK317"/>
  <c r="BG317"/>
  <c r="BC317"/>
  <c r="BM319"/>
  <c r="CC319"/>
  <c r="CL322"/>
  <c r="CH322"/>
  <c r="CD322"/>
  <c r="BZ322"/>
  <c r="BV322"/>
  <c r="BR322"/>
  <c r="BN322"/>
  <c r="BJ322"/>
  <c r="BF322"/>
  <c r="BB322"/>
  <c r="AV322"/>
  <c r="AR322"/>
  <c r="AN322"/>
  <c r="AJ322"/>
  <c r="AF322"/>
  <c r="AB322"/>
  <c r="X322"/>
  <c r="CO322"/>
  <c r="CK322"/>
  <c r="CG322"/>
  <c r="CC322"/>
  <c r="BY322"/>
  <c r="BU322"/>
  <c r="BQ322"/>
  <c r="BM322"/>
  <c r="BI322"/>
  <c r="BE322"/>
  <c r="BL324"/>
  <c r="BE327"/>
  <c r="BU327"/>
  <c r="CK327"/>
  <c r="BD332"/>
  <c r="CB332"/>
  <c r="CJ332"/>
  <c r="BM335"/>
  <c r="CC335"/>
  <c r="CK335"/>
  <c r="CA338"/>
  <c r="CI338"/>
  <c r="BD340"/>
  <c r="CB340"/>
  <c r="CJ340"/>
  <c r="CN341"/>
  <c r="CJ341"/>
  <c r="CF341"/>
  <c r="CB341"/>
  <c r="BX341"/>
  <c r="BP341"/>
  <c r="BL341"/>
  <c r="BH341"/>
  <c r="BD341"/>
  <c r="AV341"/>
  <c r="AR341"/>
  <c r="AN341"/>
  <c r="AJ341"/>
  <c r="AF341"/>
  <c r="AB341"/>
  <c r="X341"/>
  <c r="CM341"/>
  <c r="CI341"/>
  <c r="CE341"/>
  <c r="CA341"/>
  <c r="BW341"/>
  <c r="BS341"/>
  <c r="BO341"/>
  <c r="BK341"/>
  <c r="BG341"/>
  <c r="BC341"/>
  <c r="BM343"/>
  <c r="BU343"/>
  <c r="CK343"/>
  <c r="CL346"/>
  <c r="CH346"/>
  <c r="CD346"/>
  <c r="BZ346"/>
  <c r="BV346"/>
  <c r="BR346"/>
  <c r="BN346"/>
  <c r="BJ346"/>
  <c r="BF346"/>
  <c r="BB346"/>
  <c r="AV346"/>
  <c r="AR346"/>
  <c r="AN346"/>
  <c r="AJ346"/>
  <c r="AF346"/>
  <c r="AB346"/>
  <c r="X346"/>
  <c r="CO346"/>
  <c r="CK346"/>
  <c r="CG346"/>
  <c r="CC346"/>
  <c r="BY346"/>
  <c r="BU346"/>
  <c r="BQ346"/>
  <c r="BM346"/>
  <c r="BI346"/>
  <c r="BE346"/>
  <c r="BD348"/>
  <c r="BL348"/>
  <c r="CB348"/>
  <c r="CJ348"/>
  <c r="BE351"/>
  <c r="BU351"/>
  <c r="CK351"/>
  <c r="CI354"/>
  <c r="BL358"/>
  <c r="CB358"/>
  <c r="CA364"/>
  <c r="BZ369"/>
  <c r="CB374"/>
  <c r="CL380"/>
  <c r="CH380"/>
  <c r="CD380"/>
  <c r="BZ380"/>
  <c r="BV380"/>
  <c r="BR380"/>
  <c r="BN380"/>
  <c r="BJ380"/>
  <c r="BF380"/>
  <c r="BB380"/>
  <c r="CO380"/>
  <c r="CK380"/>
  <c r="CG380"/>
  <c r="CC380"/>
  <c r="BY380"/>
  <c r="BU380"/>
  <c r="BQ380"/>
  <c r="BM380"/>
  <c r="BI380"/>
  <c r="BE380"/>
  <c r="CM380"/>
  <c r="CE380"/>
  <c r="BW380"/>
  <c r="BO380"/>
  <c r="BG380"/>
  <c r="AV380"/>
  <c r="AR380"/>
  <c r="AN380"/>
  <c r="AJ380"/>
  <c r="AF380"/>
  <c r="AB380"/>
  <c r="X380"/>
  <c r="CJ380"/>
  <c r="CB380"/>
  <c r="BL380"/>
  <c r="BD380"/>
  <c r="AY380"/>
  <c r="AU380"/>
  <c r="AQ380"/>
  <c r="AM380"/>
  <c r="AI380"/>
  <c r="AE380"/>
  <c r="AA380"/>
  <c r="CN383"/>
  <c r="CJ383"/>
  <c r="CF383"/>
  <c r="CB383"/>
  <c r="BX383"/>
  <c r="BP383"/>
  <c r="BL383"/>
  <c r="BH383"/>
  <c r="BD383"/>
  <c r="CM383"/>
  <c r="CI383"/>
  <c r="CE383"/>
  <c r="CA383"/>
  <c r="BW383"/>
  <c r="BS383"/>
  <c r="BO383"/>
  <c r="BK383"/>
  <c r="BG383"/>
  <c r="BC383"/>
  <c r="CL383"/>
  <c r="CD383"/>
  <c r="BV383"/>
  <c r="BN383"/>
  <c r="BF383"/>
  <c r="AV383"/>
  <c r="AR383"/>
  <c r="AN383"/>
  <c r="AJ383"/>
  <c r="AF383"/>
  <c r="AB383"/>
  <c r="X383"/>
  <c r="CK383"/>
  <c r="CC383"/>
  <c r="BU383"/>
  <c r="BM383"/>
  <c r="BE383"/>
  <c r="AY383"/>
  <c r="AU383"/>
  <c r="AQ383"/>
  <c r="AM383"/>
  <c r="AI383"/>
  <c r="AE383"/>
  <c r="AA383"/>
  <c r="GR39" i="7"/>
  <c r="BR17" i="2"/>
  <c r="CK12"/>
  <c r="BG10"/>
  <c r="AW17"/>
  <c r="AS15"/>
  <c r="AN12"/>
  <c r="AA31"/>
  <c r="AE31"/>
  <c r="AI31"/>
  <c r="AP31"/>
  <c r="AT31"/>
  <c r="AX31"/>
  <c r="Z31"/>
  <c r="BC31"/>
  <c r="BG31"/>
  <c r="BK31"/>
  <c r="BO31"/>
  <c r="BS31"/>
  <c r="BW31"/>
  <c r="CA31"/>
  <c r="CE31"/>
  <c r="CI31"/>
  <c r="CM31"/>
  <c r="AB31"/>
  <c r="AF31"/>
  <c r="AJ31"/>
  <c r="AQ31"/>
  <c r="AU31"/>
  <c r="AY31"/>
  <c r="AL31"/>
  <c r="BD31"/>
  <c r="BH31"/>
  <c r="BL31"/>
  <c r="BP31"/>
  <c r="BX31"/>
  <c r="CB31"/>
  <c r="CF31"/>
  <c r="CJ31"/>
  <c r="CN31"/>
  <c r="AD31"/>
  <c r="AO31"/>
  <c r="AW31"/>
  <c r="AN31"/>
  <c r="BE31"/>
  <c r="BM31"/>
  <c r="BU31"/>
  <c r="CC31"/>
  <c r="CK31"/>
  <c r="AG31"/>
  <c r="AR31"/>
  <c r="X31"/>
  <c r="BF31"/>
  <c r="BN31"/>
  <c r="BV31"/>
  <c r="CD31"/>
  <c r="CL31"/>
  <c r="FQ104" i="7"/>
  <c r="FW80"/>
  <c r="EX110"/>
  <c r="EM110"/>
  <c r="ER110"/>
  <c r="ET110"/>
  <c r="EZ110"/>
  <c r="EV110"/>
  <c r="EP110"/>
  <c r="EW110"/>
  <c r="ES110"/>
  <c r="EX94"/>
  <c r="EM94"/>
  <c r="ER94"/>
  <c r="ET94"/>
  <c r="EZ94"/>
  <c r="EV94"/>
  <c r="EP94"/>
  <c r="EW94"/>
  <c r="ES94"/>
  <c r="EU84"/>
  <c r="EW84"/>
  <c r="EM84"/>
  <c r="ER84"/>
  <c r="EY84"/>
  <c r="EO84"/>
  <c r="EN84"/>
  <c r="EP84"/>
  <c r="EQ84"/>
  <c r="ET84"/>
  <c r="EV84"/>
  <c r="EZ84"/>
  <c r="EX78"/>
  <c r="EZ78"/>
  <c r="EM78"/>
  <c r="EV78"/>
  <c r="EP78"/>
  <c r="EW78"/>
  <c r="ES78"/>
  <c r="DC72"/>
  <c r="DC129" s="1"/>
  <c r="DS72"/>
  <c r="DS129" s="1"/>
  <c r="EA72"/>
  <c r="EA129" s="1"/>
  <c r="DZ44"/>
  <c r="CT44"/>
  <c r="BB8" i="2"/>
  <c r="BF8"/>
  <c r="BJ8"/>
  <c r="BN8"/>
  <c r="BR8"/>
  <c r="BV8"/>
  <c r="BZ8"/>
  <c r="CD8"/>
  <c r="CH8"/>
  <c r="CL8"/>
  <c r="AA8"/>
  <c r="AE8"/>
  <c r="AI8"/>
  <c r="AM8"/>
  <c r="AQ8"/>
  <c r="AU8"/>
  <c r="AY8"/>
  <c r="BC8"/>
  <c r="BG8"/>
  <c r="BK8"/>
  <c r="BO8"/>
  <c r="BS8"/>
  <c r="BW8"/>
  <c r="CA8"/>
  <c r="CE8"/>
  <c r="CI8"/>
  <c r="CM8"/>
  <c r="X8"/>
  <c r="AB8"/>
  <c r="AF8"/>
  <c r="AJ8"/>
  <c r="AN8"/>
  <c r="AR8"/>
  <c r="AV8"/>
  <c r="BI8"/>
  <c r="BQ8"/>
  <c r="BY8"/>
  <c r="CG8"/>
  <c r="CO8"/>
  <c r="AC8"/>
  <c r="AK8"/>
  <c r="AS8"/>
  <c r="BD8"/>
  <c r="BL8"/>
  <c r="CB8"/>
  <c r="CJ8"/>
  <c r="AD8"/>
  <c r="AL8"/>
  <c r="AT8"/>
  <c r="BE8"/>
  <c r="BU8"/>
  <c r="CK8"/>
  <c r="AG8"/>
  <c r="AW8"/>
  <c r="BH8"/>
  <c r="BX8"/>
  <c r="CN8"/>
  <c r="AH8"/>
  <c r="AX8"/>
  <c r="GP88" i="7"/>
  <c r="GB88"/>
  <c r="GM112"/>
  <c r="GL80"/>
  <c r="FV32"/>
  <c r="AA42" i="2"/>
  <c r="AE42"/>
  <c r="AI42"/>
  <c r="AM42"/>
  <c r="AQ42"/>
  <c r="AU42"/>
  <c r="AY42"/>
  <c r="AA44"/>
  <c r="AE44"/>
  <c r="AI44"/>
  <c r="AM44"/>
  <c r="AQ44"/>
  <c r="AU44"/>
  <c r="AY44"/>
  <c r="AA45"/>
  <c r="AE45"/>
  <c r="AI45"/>
  <c r="AM45"/>
  <c r="AQ45"/>
  <c r="AU45"/>
  <c r="AY45"/>
  <c r="AA47"/>
  <c r="AE47"/>
  <c r="AI47"/>
  <c r="AM47"/>
  <c r="AQ47"/>
  <c r="AU47"/>
  <c r="AY47"/>
  <c r="AA50"/>
  <c r="AE50"/>
  <c r="AI50"/>
  <c r="AM50"/>
  <c r="AQ50"/>
  <c r="AU50"/>
  <c r="AY50"/>
  <c r="AA52"/>
  <c r="AE52"/>
  <c r="AI52"/>
  <c r="AM52"/>
  <c r="AQ52"/>
  <c r="AU52"/>
  <c r="AY52"/>
  <c r="AA53"/>
  <c r="AE53"/>
  <c r="AI53"/>
  <c r="AM53"/>
  <c r="AQ53"/>
  <c r="AU53"/>
  <c r="AY53"/>
  <c r="AA55"/>
  <c r="AE55"/>
  <c r="AI55"/>
  <c r="AM55"/>
  <c r="AQ55"/>
  <c r="AU55"/>
  <c r="AY55"/>
  <c r="AA58"/>
  <c r="AE58"/>
  <c r="AI58"/>
  <c r="AM58"/>
  <c r="AQ58"/>
  <c r="AU58"/>
  <c r="AY58"/>
  <c r="AA60"/>
  <c r="AE60"/>
  <c r="AI60"/>
  <c r="AM60"/>
  <c r="AQ60"/>
  <c r="AU60"/>
  <c r="AY60"/>
  <c r="AA61"/>
  <c r="AE61"/>
  <c r="AI61"/>
  <c r="AM61"/>
  <c r="AQ61"/>
  <c r="AU61"/>
  <c r="AY61"/>
  <c r="AA63"/>
  <c r="AE63"/>
  <c r="AI63"/>
  <c r="AM63"/>
  <c r="AQ63"/>
  <c r="AU63"/>
  <c r="AY63"/>
  <c r="AA66"/>
  <c r="AE66"/>
  <c r="AI66"/>
  <c r="AM66"/>
  <c r="AQ66"/>
  <c r="AU66"/>
  <c r="AY66"/>
  <c r="AA68"/>
  <c r="AE68"/>
  <c r="AI68"/>
  <c r="AM68"/>
  <c r="AQ68"/>
  <c r="AU68"/>
  <c r="AY68"/>
  <c r="AA69"/>
  <c r="AE69"/>
  <c r="AI69"/>
  <c r="AM69"/>
  <c r="AQ69"/>
  <c r="AU69"/>
  <c r="AY69"/>
  <c r="AA71"/>
  <c r="AE71"/>
  <c r="AI71"/>
  <c r="AM71"/>
  <c r="AQ71"/>
  <c r="AU71"/>
  <c r="AY71"/>
  <c r="AA74"/>
  <c r="AE74"/>
  <c r="AI74"/>
  <c r="AM74"/>
  <c r="AQ74"/>
  <c r="AU74"/>
  <c r="AY74"/>
  <c r="AA76"/>
  <c r="AE76"/>
  <c r="AI76"/>
  <c r="AM76"/>
  <c r="AQ76"/>
  <c r="AU76"/>
  <c r="AY76"/>
  <c r="AA77"/>
  <c r="AE77"/>
  <c r="AI77"/>
  <c r="AM77"/>
  <c r="AQ77"/>
  <c r="AU77"/>
  <c r="AY77"/>
  <c r="AA79"/>
  <c r="AE79"/>
  <c r="AI79"/>
  <c r="AM79"/>
  <c r="AQ79"/>
  <c r="AU79"/>
  <c r="AY79"/>
  <c r="AA82"/>
  <c r="AE82"/>
  <c r="AI82"/>
  <c r="AM82"/>
  <c r="AQ82"/>
  <c r="AU82"/>
  <c r="AY82"/>
  <c r="AA84"/>
  <c r="AE84"/>
  <c r="AI84"/>
  <c r="AM84"/>
  <c r="AQ84"/>
  <c r="AU84"/>
  <c r="AY84"/>
  <c r="AA85"/>
  <c r="AE85"/>
  <c r="AI85"/>
  <c r="AM85"/>
  <c r="AQ85"/>
  <c r="AU85"/>
  <c r="AY85"/>
  <c r="AA87"/>
  <c r="AE87"/>
  <c r="AI87"/>
  <c r="AM87"/>
  <c r="AQ87"/>
  <c r="AU87"/>
  <c r="AY87"/>
  <c r="AA90"/>
  <c r="AE90"/>
  <c r="AI90"/>
  <c r="AM90"/>
  <c r="AQ90"/>
  <c r="AU90"/>
  <c r="AY90"/>
  <c r="AA92"/>
  <c r="AE92"/>
  <c r="AI92"/>
  <c r="AM92"/>
  <c r="AQ92"/>
  <c r="AU92"/>
  <c r="AY92"/>
  <c r="AA93"/>
  <c r="AE93"/>
  <c r="AI93"/>
  <c r="AM93"/>
  <c r="AQ93"/>
  <c r="AU93"/>
  <c r="AY93"/>
  <c r="AA95"/>
  <c r="AE95"/>
  <c r="AI95"/>
  <c r="AM95"/>
  <c r="AQ95"/>
  <c r="AU95"/>
  <c r="AY95"/>
  <c r="AA98"/>
  <c r="AE98"/>
  <c r="AI98"/>
  <c r="AM98"/>
  <c r="AQ98"/>
  <c r="AU98"/>
  <c r="AY98"/>
  <c r="AA100"/>
  <c r="AE100"/>
  <c r="AI100"/>
  <c r="AM100"/>
  <c r="AQ100"/>
  <c r="AU100"/>
  <c r="AY100"/>
  <c r="AA101"/>
  <c r="AE101"/>
  <c r="AI101"/>
  <c r="AM101"/>
  <c r="AQ101"/>
  <c r="AU101"/>
  <c r="AY101"/>
  <c r="AA103"/>
  <c r="AE103"/>
  <c r="AI103"/>
  <c r="AM103"/>
  <c r="AQ103"/>
  <c r="AU103"/>
  <c r="AY103"/>
  <c r="AA106"/>
  <c r="AE106"/>
  <c r="AI106"/>
  <c r="AM106"/>
  <c r="AQ106"/>
  <c r="AU106"/>
  <c r="AY106"/>
  <c r="AA108"/>
  <c r="AE108"/>
  <c r="AI108"/>
  <c r="AM108"/>
  <c r="AQ108"/>
  <c r="AU108"/>
  <c r="AY108"/>
  <c r="AA109"/>
  <c r="AE109"/>
  <c r="AI109"/>
  <c r="AM109"/>
  <c r="AQ109"/>
  <c r="AU109"/>
  <c r="AY109"/>
  <c r="AA111"/>
  <c r="AE111"/>
  <c r="AI111"/>
  <c r="AM111"/>
  <c r="AQ111"/>
  <c r="AU111"/>
  <c r="AY111"/>
  <c r="AA114"/>
  <c r="AE114"/>
  <c r="AI114"/>
  <c r="AM114"/>
  <c r="AQ114"/>
  <c r="AU114"/>
  <c r="AY114"/>
  <c r="AA116"/>
  <c r="AE116"/>
  <c r="AI116"/>
  <c r="AM116"/>
  <c r="AQ116"/>
  <c r="AU116"/>
  <c r="AY116"/>
  <c r="AA117"/>
  <c r="AE117"/>
  <c r="AI117"/>
  <c r="AM117"/>
  <c r="AQ117"/>
  <c r="AU117"/>
  <c r="AY117"/>
  <c r="AA119"/>
  <c r="AE119"/>
  <c r="AI119"/>
  <c r="AM119"/>
  <c r="AQ119"/>
  <c r="AU119"/>
  <c r="AY119"/>
  <c r="AA122"/>
  <c r="AE122"/>
  <c r="AI122"/>
  <c r="AM122"/>
  <c r="AQ122"/>
  <c r="AU122"/>
  <c r="AY122"/>
  <c r="AA124"/>
  <c r="AE124"/>
  <c r="AI124"/>
  <c r="AM124"/>
  <c r="AQ124"/>
  <c r="AU124"/>
  <c r="AY124"/>
  <c r="AA125"/>
  <c r="AE125"/>
  <c r="AI125"/>
  <c r="AM125"/>
  <c r="AQ125"/>
  <c r="AU125"/>
  <c r="AY125"/>
  <c r="AA127"/>
  <c r="AE127"/>
  <c r="AI127"/>
  <c r="AM127"/>
  <c r="AQ127"/>
  <c r="AU127"/>
  <c r="AY127"/>
  <c r="AA130"/>
  <c r="AE130"/>
  <c r="AI130"/>
  <c r="AM130"/>
  <c r="AQ130"/>
  <c r="AU130"/>
  <c r="AY130"/>
  <c r="AA132"/>
  <c r="AE132"/>
  <c r="AI132"/>
  <c r="AM132"/>
  <c r="AQ132"/>
  <c r="AU132"/>
  <c r="AY132"/>
  <c r="AA133"/>
  <c r="AE133"/>
  <c r="AI133"/>
  <c r="AM133"/>
  <c r="AQ133"/>
  <c r="AU133"/>
  <c r="AY133"/>
  <c r="AA135"/>
  <c r="AE135"/>
  <c r="AI135"/>
  <c r="AM135"/>
  <c r="AQ135"/>
  <c r="AU135"/>
  <c r="AY135"/>
  <c r="AA138"/>
  <c r="AE138"/>
  <c r="AI138"/>
  <c r="AM138"/>
  <c r="AQ138"/>
  <c r="AU138"/>
  <c r="AY138"/>
  <c r="AA140"/>
  <c r="AE140"/>
  <c r="AI140"/>
  <c r="AM140"/>
  <c r="AQ140"/>
  <c r="AU140"/>
  <c r="AY140"/>
  <c r="AA141"/>
  <c r="AE141"/>
  <c r="AI141"/>
  <c r="AM141"/>
  <c r="AQ141"/>
  <c r="AU141"/>
  <c r="AY141"/>
  <c r="AA143"/>
  <c r="AE143"/>
  <c r="AI143"/>
  <c r="AM143"/>
  <c r="AQ143"/>
  <c r="AU143"/>
  <c r="AY143"/>
  <c r="AA146"/>
  <c r="AE146"/>
  <c r="AI146"/>
  <c r="AM146"/>
  <c r="AQ146"/>
  <c r="AU146"/>
  <c r="AY146"/>
  <c r="AA148"/>
  <c r="AE148"/>
  <c r="AI148"/>
  <c r="AM148"/>
  <c r="AQ148"/>
  <c r="AU148"/>
  <c r="AY148"/>
  <c r="AA149"/>
  <c r="AE149"/>
  <c r="AI149"/>
  <c r="AM149"/>
  <c r="AQ149"/>
  <c r="AU149"/>
  <c r="AY149"/>
  <c r="AA151"/>
  <c r="AE151"/>
  <c r="AI151"/>
  <c r="AM151"/>
  <c r="AQ151"/>
  <c r="AU151"/>
  <c r="AY151"/>
  <c r="AA154"/>
  <c r="AE154"/>
  <c r="AI154"/>
  <c r="AM154"/>
  <c r="AQ154"/>
  <c r="AU154"/>
  <c r="AY154"/>
  <c r="AA156"/>
  <c r="AE156"/>
  <c r="AI156"/>
  <c r="AM156"/>
  <c r="AQ156"/>
  <c r="AU156"/>
  <c r="AY156"/>
  <c r="AA157"/>
  <c r="AE157"/>
  <c r="AI157"/>
  <c r="AM157"/>
  <c r="AQ157"/>
  <c r="AU157"/>
  <c r="AY157"/>
  <c r="AA159"/>
  <c r="AE159"/>
  <c r="AI159"/>
  <c r="AM159"/>
  <c r="AQ159"/>
  <c r="AU159"/>
  <c r="AY159"/>
  <c r="AA162"/>
  <c r="AE162"/>
  <c r="AI162"/>
  <c r="AM162"/>
  <c r="AQ162"/>
  <c r="AU162"/>
  <c r="AY162"/>
  <c r="AA164"/>
  <c r="AE164"/>
  <c r="AI164"/>
  <c r="AM164"/>
  <c r="AQ164"/>
  <c r="AU164"/>
  <c r="AY164"/>
  <c r="AA165"/>
  <c r="AE165"/>
  <c r="AI165"/>
  <c r="AM165"/>
  <c r="AQ165"/>
  <c r="AU165"/>
  <c r="AY165"/>
  <c r="AA167"/>
  <c r="AE167"/>
  <c r="AI167"/>
  <c r="AM167"/>
  <c r="AQ167"/>
  <c r="AU167"/>
  <c r="AY167"/>
  <c r="AA170"/>
  <c r="AE170"/>
  <c r="AI170"/>
  <c r="AM170"/>
  <c r="AQ170"/>
  <c r="AU170"/>
  <c r="AY170"/>
  <c r="AA172"/>
  <c r="AE172"/>
  <c r="AI172"/>
  <c r="AM172"/>
  <c r="AQ172"/>
  <c r="AU172"/>
  <c r="AY172"/>
  <c r="AA173"/>
  <c r="AE173"/>
  <c r="AI173"/>
  <c r="AM173"/>
  <c r="AQ173"/>
  <c r="AU173"/>
  <c r="AY173"/>
  <c r="AA175"/>
  <c r="AE175"/>
  <c r="AI175"/>
  <c r="AM175"/>
  <c r="AQ175"/>
  <c r="AU175"/>
  <c r="AY175"/>
  <c r="AA178"/>
  <c r="AE178"/>
  <c r="AI178"/>
  <c r="AM178"/>
  <c r="AQ178"/>
  <c r="AU178"/>
  <c r="AY178"/>
  <c r="AA180"/>
  <c r="AE180"/>
  <c r="AI180"/>
  <c r="AM180"/>
  <c r="AQ180"/>
  <c r="AU180"/>
  <c r="AY180"/>
  <c r="AA181"/>
  <c r="AE181"/>
  <c r="AI181"/>
  <c r="AM181"/>
  <c r="AQ181"/>
  <c r="AU181"/>
  <c r="AY181"/>
  <c r="AA183"/>
  <c r="AE183"/>
  <c r="AI183"/>
  <c r="AM183"/>
  <c r="AQ183"/>
  <c r="AU183"/>
  <c r="AY183"/>
  <c r="AA186"/>
  <c r="AE186"/>
  <c r="AI186"/>
  <c r="AM186"/>
  <c r="AQ186"/>
  <c r="AU186"/>
  <c r="AY186"/>
  <c r="AA188"/>
  <c r="AE188"/>
  <c r="AI188"/>
  <c r="AM188"/>
  <c r="AQ188"/>
  <c r="AU188"/>
  <c r="AY188"/>
  <c r="AA189"/>
  <c r="AE189"/>
  <c r="AI189"/>
  <c r="AM189"/>
  <c r="AQ189"/>
  <c r="AU189"/>
  <c r="AY189"/>
  <c r="AA191"/>
  <c r="AE191"/>
  <c r="AI191"/>
  <c r="AM191"/>
  <c r="AQ191"/>
  <c r="AU191"/>
  <c r="AY191"/>
  <c r="AA194"/>
  <c r="AE194"/>
  <c r="AI194"/>
  <c r="AM194"/>
  <c r="AQ194"/>
  <c r="AU194"/>
  <c r="AY194"/>
  <c r="AA196"/>
  <c r="AE196"/>
  <c r="AI196"/>
  <c r="AM196"/>
  <c r="AQ196"/>
  <c r="AU196"/>
  <c r="AY196"/>
  <c r="AA197"/>
  <c r="AE197"/>
  <c r="AI197"/>
  <c r="AM197"/>
  <c r="AQ197"/>
  <c r="AU197"/>
  <c r="AY197"/>
  <c r="AA199"/>
  <c r="AE199"/>
  <c r="AI199"/>
  <c r="AM199"/>
  <c r="AQ199"/>
  <c r="AU199"/>
  <c r="AY199"/>
  <c r="AA202"/>
  <c r="AE202"/>
  <c r="AI202"/>
  <c r="AM202"/>
  <c r="AQ202"/>
  <c r="AU202"/>
  <c r="AY202"/>
  <c r="AA204"/>
  <c r="AE204"/>
  <c r="AI204"/>
  <c r="AM204"/>
  <c r="AQ204"/>
  <c r="AU204"/>
  <c r="AY204"/>
  <c r="AA205"/>
  <c r="AE205"/>
  <c r="AI205"/>
  <c r="AM205"/>
  <c r="AQ205"/>
  <c r="AU205"/>
  <c r="AY205"/>
  <c r="AA207"/>
  <c r="AE207"/>
  <c r="AI207"/>
  <c r="AM207"/>
  <c r="AQ207"/>
  <c r="AU207"/>
  <c r="AY207"/>
  <c r="AA210"/>
  <c r="AE210"/>
  <c r="AI210"/>
  <c r="AM210"/>
  <c r="AQ210"/>
  <c r="AU210"/>
  <c r="AY210"/>
  <c r="AA212"/>
  <c r="AE212"/>
  <c r="AI212"/>
  <c r="AM212"/>
  <c r="AQ212"/>
  <c r="AU212"/>
  <c r="AY212"/>
  <c r="AA213"/>
  <c r="AE213"/>
  <c r="AI213"/>
  <c r="AM213"/>
  <c r="AQ213"/>
  <c r="AU213"/>
  <c r="AY213"/>
  <c r="AA215"/>
  <c r="AE215"/>
  <c r="AI215"/>
  <c r="AM215"/>
  <c r="AQ215"/>
  <c r="AU215"/>
  <c r="AY215"/>
  <c r="AA218"/>
  <c r="AE218"/>
  <c r="AI218"/>
  <c r="AM218"/>
  <c r="AQ218"/>
  <c r="AU218"/>
  <c r="AY218"/>
  <c r="AA220"/>
  <c r="AE220"/>
  <c r="AI220"/>
  <c r="AM220"/>
  <c r="AQ220"/>
  <c r="AU220"/>
  <c r="AY220"/>
  <c r="AA221"/>
  <c r="AE221"/>
  <c r="AI221"/>
  <c r="AM221"/>
  <c r="AQ221"/>
  <c r="AU221"/>
  <c r="AY221"/>
  <c r="AA223"/>
  <c r="AE223"/>
  <c r="AI223"/>
  <c r="AM223"/>
  <c r="AQ223"/>
  <c r="AU223"/>
  <c r="AY223"/>
  <c r="AA226"/>
  <c r="AE226"/>
  <c r="AI226"/>
  <c r="AM226"/>
  <c r="AQ226"/>
  <c r="AU226"/>
  <c r="AY226"/>
  <c r="AA228"/>
  <c r="AE228"/>
  <c r="AI228"/>
  <c r="AM228"/>
  <c r="AQ228"/>
  <c r="AU228"/>
  <c r="AY228"/>
  <c r="AA229"/>
  <c r="AE229"/>
  <c r="AI229"/>
  <c r="AM229"/>
  <c r="AQ229"/>
  <c r="AU229"/>
  <c r="AY229"/>
  <c r="AA231"/>
  <c r="AE231"/>
  <c r="AI231"/>
  <c r="AM231"/>
  <c r="AQ231"/>
  <c r="AU231"/>
  <c r="AY231"/>
  <c r="AA234"/>
  <c r="AE234"/>
  <c r="AI234"/>
  <c r="AM234"/>
  <c r="AQ234"/>
  <c r="AU234"/>
  <c r="AY234"/>
  <c r="AA236"/>
  <c r="AE236"/>
  <c r="AI236"/>
  <c r="AM236"/>
  <c r="AQ236"/>
  <c r="AU236"/>
  <c r="AY236"/>
  <c r="AA237"/>
  <c r="AE237"/>
  <c r="AI237"/>
  <c r="AM237"/>
  <c r="AQ237"/>
  <c r="AU237"/>
  <c r="AY237"/>
  <c r="AA239"/>
  <c r="AE239"/>
  <c r="AI239"/>
  <c r="AM239"/>
  <c r="AQ239"/>
  <c r="AU239"/>
  <c r="AY239"/>
  <c r="AA242"/>
  <c r="AE242"/>
  <c r="AI242"/>
  <c r="AM242"/>
  <c r="AQ242"/>
  <c r="AU242"/>
  <c r="AY242"/>
  <c r="AA244"/>
  <c r="AE244"/>
  <c r="AI244"/>
  <c r="AM244"/>
  <c r="AQ244"/>
  <c r="AU244"/>
  <c r="AY244"/>
  <c r="AA245"/>
  <c r="AE245"/>
  <c r="AI245"/>
  <c r="AM245"/>
  <c r="AQ245"/>
  <c r="AU245"/>
  <c r="AY245"/>
  <c r="AA247"/>
  <c r="AE247"/>
  <c r="AI247"/>
  <c r="AM247"/>
  <c r="AQ247"/>
  <c r="AU247"/>
  <c r="AY247"/>
  <c r="Z250"/>
  <c r="AE250"/>
  <c r="AK250"/>
  <c r="AP250"/>
  <c r="AU250"/>
  <c r="AC252"/>
  <c r="AH252"/>
  <c r="AM252"/>
  <c r="AS252"/>
  <c r="AX252"/>
  <c r="AA253"/>
  <c r="AG253"/>
  <c r="AL253"/>
  <c r="AQ253"/>
  <c r="AW253"/>
  <c r="Y255"/>
  <c r="AD255"/>
  <c r="AI255"/>
  <c r="AO255"/>
  <c r="AT255"/>
  <c r="AY255"/>
  <c r="Z258"/>
  <c r="AE258"/>
  <c r="AK258"/>
  <c r="AP258"/>
  <c r="AU258"/>
  <c r="AC260"/>
  <c r="AH260"/>
  <c r="AM260"/>
  <c r="AS260"/>
  <c r="AX260"/>
  <c r="AA261"/>
  <c r="AG261"/>
  <c r="AL261"/>
  <c r="AQ261"/>
  <c r="AW261"/>
  <c r="Y263"/>
  <c r="AD263"/>
  <c r="AI263"/>
  <c r="AO263"/>
  <c r="AT263"/>
  <c r="AY263"/>
  <c r="Z266"/>
  <c r="AE266"/>
  <c r="AK266"/>
  <c r="AP266"/>
  <c r="AU266"/>
  <c r="AC268"/>
  <c r="AH268"/>
  <c r="AM268"/>
  <c r="AS268"/>
  <c r="AX268"/>
  <c r="AA269"/>
  <c r="AG269"/>
  <c r="AL269"/>
  <c r="AQ269"/>
  <c r="AW269"/>
  <c r="Y271"/>
  <c r="AD271"/>
  <c r="AI271"/>
  <c r="AO271"/>
  <c r="AT271"/>
  <c r="AY271"/>
  <c r="Z274"/>
  <c r="AE274"/>
  <c r="AK274"/>
  <c r="AP274"/>
  <c r="AU274"/>
  <c r="AC276"/>
  <c r="AH276"/>
  <c r="AM276"/>
  <c r="AS276"/>
  <c r="AX276"/>
  <c r="AA277"/>
  <c r="AG277"/>
  <c r="AL277"/>
  <c r="AQ277"/>
  <c r="AW277"/>
  <c r="Y279"/>
  <c r="AD279"/>
  <c r="AI279"/>
  <c r="AO279"/>
  <c r="AT279"/>
  <c r="AY279"/>
  <c r="Z282"/>
  <c r="AE282"/>
  <c r="AK282"/>
  <c r="AP282"/>
  <c r="AU282"/>
  <c r="AC284"/>
  <c r="AH284"/>
  <c r="AM284"/>
  <c r="AS284"/>
  <c r="AX284"/>
  <c r="AA285"/>
  <c r="AG285"/>
  <c r="AL285"/>
  <c r="AQ285"/>
  <c r="AW285"/>
  <c r="Y287"/>
  <c r="AD287"/>
  <c r="AI287"/>
  <c r="AO287"/>
  <c r="AT287"/>
  <c r="AY287"/>
  <c r="Z290"/>
  <c r="AE290"/>
  <c r="AK290"/>
  <c r="AP290"/>
  <c r="AU290"/>
  <c r="AC292"/>
  <c r="AH292"/>
  <c r="AM292"/>
  <c r="AS292"/>
  <c r="AX292"/>
  <c r="AA293"/>
  <c r="AG293"/>
  <c r="AL293"/>
  <c r="AQ293"/>
  <c r="AW293"/>
  <c r="Y295"/>
  <c r="AD295"/>
  <c r="AI295"/>
  <c r="AO295"/>
  <c r="AT295"/>
  <c r="AY295"/>
  <c r="Z298"/>
  <c r="AE298"/>
  <c r="AK298"/>
  <c r="AP298"/>
  <c r="AU298"/>
  <c r="AC300"/>
  <c r="AH300"/>
  <c r="AM300"/>
  <c r="AS300"/>
  <c r="AX300"/>
  <c r="AA301"/>
  <c r="AG301"/>
  <c r="AL301"/>
  <c r="AQ301"/>
  <c r="AW301"/>
  <c r="Y303"/>
  <c r="AD303"/>
  <c r="AI303"/>
  <c r="AO303"/>
  <c r="AT303"/>
  <c r="AY303"/>
  <c r="Z306"/>
  <c r="AE306"/>
  <c r="AK306"/>
  <c r="AP306"/>
  <c r="AU306"/>
  <c r="AC308"/>
  <c r="AH308"/>
  <c r="AM308"/>
  <c r="AS308"/>
  <c r="AX308"/>
  <c r="AA309"/>
  <c r="AG309"/>
  <c r="AL309"/>
  <c r="AQ309"/>
  <c r="AW309"/>
  <c r="Y311"/>
  <c r="AD311"/>
  <c r="AI311"/>
  <c r="AO311"/>
  <c r="AT311"/>
  <c r="AY311"/>
  <c r="Z314"/>
  <c r="AE314"/>
  <c r="AK314"/>
  <c r="AP314"/>
  <c r="AU314"/>
  <c r="AC316"/>
  <c r="AH316"/>
  <c r="AM316"/>
  <c r="AS316"/>
  <c r="AX316"/>
  <c r="AA317"/>
  <c r="AG317"/>
  <c r="AL317"/>
  <c r="AQ317"/>
  <c r="AW317"/>
  <c r="Y319"/>
  <c r="AD319"/>
  <c r="AI319"/>
  <c r="AO319"/>
  <c r="AT319"/>
  <c r="AY319"/>
  <c r="Z322"/>
  <c r="AE322"/>
  <c r="AK322"/>
  <c r="AP322"/>
  <c r="AU322"/>
  <c r="AC324"/>
  <c r="AH324"/>
  <c r="AM324"/>
  <c r="AS324"/>
  <c r="AX324"/>
  <c r="AA325"/>
  <c r="AG325"/>
  <c r="AL325"/>
  <c r="AQ325"/>
  <c r="AW325"/>
  <c r="Y327"/>
  <c r="AD327"/>
  <c r="AI327"/>
  <c r="AO327"/>
  <c r="AT327"/>
  <c r="AY327"/>
  <c r="Z330"/>
  <c r="AE330"/>
  <c r="AK330"/>
  <c r="AP330"/>
  <c r="AU330"/>
  <c r="AC332"/>
  <c r="AH332"/>
  <c r="AM332"/>
  <c r="AS332"/>
  <c r="AX332"/>
  <c r="AA333"/>
  <c r="AG333"/>
  <c r="AL333"/>
  <c r="AQ333"/>
  <c r="AW333"/>
  <c r="Y335"/>
  <c r="AD335"/>
  <c r="AI335"/>
  <c r="AO335"/>
  <c r="AT335"/>
  <c r="AY335"/>
  <c r="Z338"/>
  <c r="AE338"/>
  <c r="AK338"/>
  <c r="AP338"/>
  <c r="AU338"/>
  <c r="AC340"/>
  <c r="AH340"/>
  <c r="AM340"/>
  <c r="AS340"/>
  <c r="AX340"/>
  <c r="AA341"/>
  <c r="AG341"/>
  <c r="AL341"/>
  <c r="AQ341"/>
  <c r="AW341"/>
  <c r="Y343"/>
  <c r="AD343"/>
  <c r="AI343"/>
  <c r="AO343"/>
  <c r="AT343"/>
  <c r="AY343"/>
  <c r="Z346"/>
  <c r="AE346"/>
  <c r="AK346"/>
  <c r="AP346"/>
  <c r="AU346"/>
  <c r="AC348"/>
  <c r="AH348"/>
  <c r="AM348"/>
  <c r="AS348"/>
  <c r="AX348"/>
  <c r="AA349"/>
  <c r="AG349"/>
  <c r="AL349"/>
  <c r="AQ349"/>
  <c r="AW349"/>
  <c r="Y351"/>
  <c r="AD351"/>
  <c r="AI351"/>
  <c r="AO351"/>
  <c r="AT351"/>
  <c r="AY351"/>
  <c r="Z354"/>
  <c r="AE354"/>
  <c r="AK354"/>
  <c r="AP354"/>
  <c r="AU354"/>
  <c r="AA358"/>
  <c r="AG358"/>
  <c r="AL358"/>
  <c r="AQ358"/>
  <c r="AW358"/>
  <c r="AC364"/>
  <c r="AH364"/>
  <c r="AM364"/>
  <c r="AS364"/>
  <c r="AX364"/>
  <c r="Z367"/>
  <c r="AE367"/>
  <c r="AK367"/>
  <c r="AP367"/>
  <c r="AU367"/>
  <c r="Y369"/>
  <c r="AD369"/>
  <c r="AI369"/>
  <c r="AO369"/>
  <c r="AT369"/>
  <c r="AY369"/>
  <c r="Z374"/>
  <c r="AH374"/>
  <c r="AP374"/>
  <c r="AX374"/>
  <c r="AD380"/>
  <c r="AL380"/>
  <c r="AT380"/>
  <c r="AD383"/>
  <c r="AL383"/>
  <c r="AT383"/>
  <c r="Z385"/>
  <c r="AH385"/>
  <c r="AP385"/>
  <c r="AX385"/>
  <c r="AL41"/>
  <c r="AU41"/>
  <c r="AJ41"/>
  <c r="AB41"/>
  <c r="BQ42" i="7"/>
  <c r="AM35" i="2"/>
  <c r="AV35"/>
  <c r="AK35"/>
  <c r="AC35"/>
  <c r="CL37"/>
  <c r="CH37"/>
  <c r="CD37"/>
  <c r="BZ37"/>
  <c r="BV37"/>
  <c r="BR37"/>
  <c r="BN37"/>
  <c r="BJ37"/>
  <c r="BF37"/>
  <c r="BB37"/>
  <c r="AB37"/>
  <c r="AF37"/>
  <c r="AJ37"/>
  <c r="AQ37"/>
  <c r="AU37"/>
  <c r="AY37"/>
  <c r="AL37"/>
  <c r="CO37"/>
  <c r="CK37"/>
  <c r="CG37"/>
  <c r="CC37"/>
  <c r="BY37"/>
  <c r="BU37"/>
  <c r="BQ37"/>
  <c r="BM37"/>
  <c r="BI37"/>
  <c r="BE37"/>
  <c r="AC37"/>
  <c r="AG37"/>
  <c r="AK37"/>
  <c r="AR37"/>
  <c r="AV37"/>
  <c r="X37"/>
  <c r="AM37"/>
  <c r="BI41"/>
  <c r="BQ41"/>
  <c r="BY41"/>
  <c r="CG41"/>
  <c r="BD42"/>
  <c r="BL42"/>
  <c r="CB42"/>
  <c r="CN43"/>
  <c r="CJ43"/>
  <c r="CF43"/>
  <c r="CB43"/>
  <c r="BX43"/>
  <c r="BP43"/>
  <c r="BL43"/>
  <c r="BH43"/>
  <c r="BD43"/>
  <c r="CM43"/>
  <c r="CI43"/>
  <c r="CE43"/>
  <c r="CA43"/>
  <c r="BW43"/>
  <c r="BS43"/>
  <c r="BO43"/>
  <c r="BK43"/>
  <c r="BG43"/>
  <c r="BC43"/>
  <c r="BG44"/>
  <c r="BO44"/>
  <c r="BW44"/>
  <c r="CE44"/>
  <c r="BE45"/>
  <c r="BM45"/>
  <c r="BU45"/>
  <c r="CC45"/>
  <c r="CK45"/>
  <c r="BH46"/>
  <c r="BP46"/>
  <c r="BX46"/>
  <c r="CF46"/>
  <c r="BF47"/>
  <c r="BN47"/>
  <c r="BV47"/>
  <c r="CD47"/>
  <c r="CL48"/>
  <c r="CH48"/>
  <c r="CD48"/>
  <c r="BZ48"/>
  <c r="BV48"/>
  <c r="BR48"/>
  <c r="BN48"/>
  <c r="BJ48"/>
  <c r="BF48"/>
  <c r="BB48"/>
  <c r="CO48"/>
  <c r="CK48"/>
  <c r="CG48"/>
  <c r="CC48"/>
  <c r="BY48"/>
  <c r="BU48"/>
  <c r="BQ48"/>
  <c r="BM48"/>
  <c r="BI48"/>
  <c r="BE48"/>
  <c r="BI49"/>
  <c r="BQ49"/>
  <c r="BY49"/>
  <c r="CG49"/>
  <c r="BD50"/>
  <c r="BL50"/>
  <c r="CB50"/>
  <c r="CN51"/>
  <c r="CJ51"/>
  <c r="CF51"/>
  <c r="CB51"/>
  <c r="BX51"/>
  <c r="BP51"/>
  <c r="BL51"/>
  <c r="BH51"/>
  <c r="BD51"/>
  <c r="CM51"/>
  <c r="CI51"/>
  <c r="CE51"/>
  <c r="CA51"/>
  <c r="BW51"/>
  <c r="BS51"/>
  <c r="BO51"/>
  <c r="BK51"/>
  <c r="BG51"/>
  <c r="BC51"/>
  <c r="BG52"/>
  <c r="BO52"/>
  <c r="BW52"/>
  <c r="CE52"/>
  <c r="BE53"/>
  <c r="BM53"/>
  <c r="BU53"/>
  <c r="CC53"/>
  <c r="CK53"/>
  <c r="BH54"/>
  <c r="BP54"/>
  <c r="BX54"/>
  <c r="CF54"/>
  <c r="BF55"/>
  <c r="BN55"/>
  <c r="BV55"/>
  <c r="CD55"/>
  <c r="CL56"/>
  <c r="CH56"/>
  <c r="CD56"/>
  <c r="BZ56"/>
  <c r="BV56"/>
  <c r="BR56"/>
  <c r="BN56"/>
  <c r="BJ56"/>
  <c r="BF56"/>
  <c r="BB56"/>
  <c r="CO56"/>
  <c r="CK56"/>
  <c r="CG56"/>
  <c r="CC56"/>
  <c r="BY56"/>
  <c r="BU56"/>
  <c r="BQ56"/>
  <c r="BM56"/>
  <c r="BI56"/>
  <c r="BE56"/>
  <c r="BI57"/>
  <c r="BQ57"/>
  <c r="BY57"/>
  <c r="CG57"/>
  <c r="BD58"/>
  <c r="BL58"/>
  <c r="CB58"/>
  <c r="CJ58"/>
  <c r="CN59"/>
  <c r="CJ59"/>
  <c r="CF59"/>
  <c r="CB59"/>
  <c r="BX59"/>
  <c r="BP59"/>
  <c r="BL59"/>
  <c r="BH59"/>
  <c r="BD59"/>
  <c r="CM59"/>
  <c r="CI59"/>
  <c r="CE59"/>
  <c r="CA59"/>
  <c r="BW59"/>
  <c r="BS59"/>
  <c r="BO59"/>
  <c r="BK59"/>
  <c r="BG59"/>
  <c r="BC59"/>
  <c r="BG60"/>
  <c r="BO60"/>
  <c r="BW60"/>
  <c r="CE60"/>
  <c r="BE61"/>
  <c r="BM61"/>
  <c r="BU61"/>
  <c r="CC61"/>
  <c r="CK61"/>
  <c r="BH62"/>
  <c r="BP62"/>
  <c r="BX62"/>
  <c r="CF62"/>
  <c r="BF63"/>
  <c r="BN63"/>
  <c r="BV63"/>
  <c r="CD63"/>
  <c r="CL64"/>
  <c r="CH64"/>
  <c r="CD64"/>
  <c r="BZ64"/>
  <c r="BV64"/>
  <c r="BR64"/>
  <c r="BN64"/>
  <c r="BJ64"/>
  <c r="BF64"/>
  <c r="BB64"/>
  <c r="CO64"/>
  <c r="CK64"/>
  <c r="CG64"/>
  <c r="CC64"/>
  <c r="BY64"/>
  <c r="BU64"/>
  <c r="BQ64"/>
  <c r="BM64"/>
  <c r="BI64"/>
  <c r="BE64"/>
  <c r="BI65"/>
  <c r="BQ65"/>
  <c r="BY65"/>
  <c r="CG65"/>
  <c r="BD66"/>
  <c r="BL66"/>
  <c r="CB66"/>
  <c r="CJ66"/>
  <c r="CN67"/>
  <c r="CJ67"/>
  <c r="CF67"/>
  <c r="CB67"/>
  <c r="BX67"/>
  <c r="BP67"/>
  <c r="BL67"/>
  <c r="BH67"/>
  <c r="BD67"/>
  <c r="CM67"/>
  <c r="CI67"/>
  <c r="CE67"/>
  <c r="CA67"/>
  <c r="BW67"/>
  <c r="BS67"/>
  <c r="BO67"/>
  <c r="BK67"/>
  <c r="BG67"/>
  <c r="BC67"/>
  <c r="BG68"/>
  <c r="BO68"/>
  <c r="BW68"/>
  <c r="CE68"/>
  <c r="BE69"/>
  <c r="BM69"/>
  <c r="BU69"/>
  <c r="CC69"/>
  <c r="CK69"/>
  <c r="BH70"/>
  <c r="BP70"/>
  <c r="BX70"/>
  <c r="CF70"/>
  <c r="BF71"/>
  <c r="BN71"/>
  <c r="BV71"/>
  <c r="CD71"/>
  <c r="CL72"/>
  <c r="CH72"/>
  <c r="CD72"/>
  <c r="BZ72"/>
  <c r="BV72"/>
  <c r="BR72"/>
  <c r="BN72"/>
  <c r="BJ72"/>
  <c r="BF72"/>
  <c r="BB72"/>
  <c r="CO72"/>
  <c r="CK72"/>
  <c r="CG72"/>
  <c r="CC72"/>
  <c r="BY72"/>
  <c r="BU72"/>
  <c r="BQ72"/>
  <c r="BM72"/>
  <c r="BI72"/>
  <c r="BE72"/>
  <c r="BI73"/>
  <c r="BQ73"/>
  <c r="BY73"/>
  <c r="CG73"/>
  <c r="BD74"/>
  <c r="BL74"/>
  <c r="CB74"/>
  <c r="CN75"/>
  <c r="CJ75"/>
  <c r="CF75"/>
  <c r="CB75"/>
  <c r="BX75"/>
  <c r="BP75"/>
  <c r="BL75"/>
  <c r="BH75"/>
  <c r="BD75"/>
  <c r="CM75"/>
  <c r="CI75"/>
  <c r="CE75"/>
  <c r="CA75"/>
  <c r="BW75"/>
  <c r="BS75"/>
  <c r="BO75"/>
  <c r="BK75"/>
  <c r="BG75"/>
  <c r="BC75"/>
  <c r="BG76"/>
  <c r="BO76"/>
  <c r="BW76"/>
  <c r="CE76"/>
  <c r="BE77"/>
  <c r="BM77"/>
  <c r="BU77"/>
  <c r="CC77"/>
  <c r="BH78"/>
  <c r="BP78"/>
  <c r="BX78"/>
  <c r="CF78"/>
  <c r="BF79"/>
  <c r="BN79"/>
  <c r="BV79"/>
  <c r="CD79"/>
  <c r="CL80"/>
  <c r="CH80"/>
  <c r="CD80"/>
  <c r="BZ80"/>
  <c r="BV80"/>
  <c r="BR80"/>
  <c r="BN80"/>
  <c r="BJ80"/>
  <c r="BF80"/>
  <c r="BB80"/>
  <c r="CO80"/>
  <c r="CK80"/>
  <c r="CG80"/>
  <c r="CC80"/>
  <c r="BY80"/>
  <c r="BU80"/>
  <c r="BQ80"/>
  <c r="BM80"/>
  <c r="BI80"/>
  <c r="BE80"/>
  <c r="BI81"/>
  <c r="BQ81"/>
  <c r="BY81"/>
  <c r="CG81"/>
  <c r="BD82"/>
  <c r="BL82"/>
  <c r="CB82"/>
  <c r="CN83"/>
  <c r="CJ83"/>
  <c r="CF83"/>
  <c r="CB83"/>
  <c r="BX83"/>
  <c r="BP83"/>
  <c r="BL83"/>
  <c r="BH83"/>
  <c r="BD83"/>
  <c r="CM83"/>
  <c r="CI83"/>
  <c r="CE83"/>
  <c r="CA83"/>
  <c r="BW83"/>
  <c r="BS83"/>
  <c r="BO83"/>
  <c r="BK83"/>
  <c r="BG83"/>
  <c r="BC83"/>
  <c r="BG84"/>
  <c r="BO84"/>
  <c r="BW84"/>
  <c r="CE84"/>
  <c r="BE85"/>
  <c r="BM85"/>
  <c r="BU85"/>
  <c r="CC85"/>
  <c r="CK85"/>
  <c r="BH86"/>
  <c r="BP86"/>
  <c r="BX86"/>
  <c r="CF86"/>
  <c r="BF87"/>
  <c r="BN87"/>
  <c r="BV87"/>
  <c r="CD87"/>
  <c r="CL88"/>
  <c r="CH88"/>
  <c r="CD88"/>
  <c r="BZ88"/>
  <c r="BV88"/>
  <c r="BR88"/>
  <c r="BN88"/>
  <c r="BJ88"/>
  <c r="BF88"/>
  <c r="BB88"/>
  <c r="CO88"/>
  <c r="CK88"/>
  <c r="CG88"/>
  <c r="CC88"/>
  <c r="BY88"/>
  <c r="BU88"/>
  <c r="BQ88"/>
  <c r="BM88"/>
  <c r="BI88"/>
  <c r="BE88"/>
  <c r="BI89"/>
  <c r="BQ89"/>
  <c r="BY89"/>
  <c r="CG89"/>
  <c r="BD90"/>
  <c r="BL90"/>
  <c r="CB90"/>
  <c r="CN91"/>
  <c r="CJ91"/>
  <c r="CF91"/>
  <c r="CB91"/>
  <c r="BX91"/>
  <c r="BP91"/>
  <c r="BL91"/>
  <c r="BH91"/>
  <c r="BD91"/>
  <c r="CM91"/>
  <c r="CI91"/>
  <c r="CE91"/>
  <c r="CA91"/>
  <c r="BW91"/>
  <c r="BS91"/>
  <c r="BO91"/>
  <c r="BK91"/>
  <c r="BG91"/>
  <c r="BC91"/>
  <c r="BG92"/>
  <c r="BO92"/>
  <c r="BW92"/>
  <c r="CE92"/>
  <c r="BE93"/>
  <c r="BM93"/>
  <c r="BU93"/>
  <c r="CC93"/>
  <c r="CK93"/>
  <c r="BH94"/>
  <c r="BP94"/>
  <c r="BX94"/>
  <c r="CF94"/>
  <c r="BF95"/>
  <c r="BN95"/>
  <c r="BV95"/>
  <c r="CD95"/>
  <c r="CL96"/>
  <c r="CH96"/>
  <c r="CD96"/>
  <c r="BZ96"/>
  <c r="BV96"/>
  <c r="BR96"/>
  <c r="BN96"/>
  <c r="BJ96"/>
  <c r="BF96"/>
  <c r="BB96"/>
  <c r="CO96"/>
  <c r="CK96"/>
  <c r="CG96"/>
  <c r="CC96"/>
  <c r="BY96"/>
  <c r="BU96"/>
  <c r="BQ96"/>
  <c r="BM96"/>
  <c r="BI96"/>
  <c r="BE96"/>
  <c r="BI97"/>
  <c r="BQ97"/>
  <c r="BY97"/>
  <c r="CG97"/>
  <c r="BD98"/>
  <c r="BL98"/>
  <c r="CB98"/>
  <c r="CN99"/>
  <c r="CJ99"/>
  <c r="CF99"/>
  <c r="CB99"/>
  <c r="BX99"/>
  <c r="BP99"/>
  <c r="BL99"/>
  <c r="BH99"/>
  <c r="BD99"/>
  <c r="CM99"/>
  <c r="CI99"/>
  <c r="CE99"/>
  <c r="CA99"/>
  <c r="BW99"/>
  <c r="BS99"/>
  <c r="BO99"/>
  <c r="BK99"/>
  <c r="BG99"/>
  <c r="BC99"/>
  <c r="BG100"/>
  <c r="BO100"/>
  <c r="BW100"/>
  <c r="CE100"/>
  <c r="BE101"/>
  <c r="BM101"/>
  <c r="BU101"/>
  <c r="CC101"/>
  <c r="CK101"/>
  <c r="BH102"/>
  <c r="BP102"/>
  <c r="BX102"/>
  <c r="CF102"/>
  <c r="BF103"/>
  <c r="BN103"/>
  <c r="BV103"/>
  <c r="CD103"/>
  <c r="CL104"/>
  <c r="CH104"/>
  <c r="CD104"/>
  <c r="BZ104"/>
  <c r="BV104"/>
  <c r="BR104"/>
  <c r="BN104"/>
  <c r="BJ104"/>
  <c r="BF104"/>
  <c r="BB104"/>
  <c r="CO104"/>
  <c r="CK104"/>
  <c r="CG104"/>
  <c r="CC104"/>
  <c r="BY104"/>
  <c r="BU104"/>
  <c r="BQ104"/>
  <c r="BM104"/>
  <c r="BI104"/>
  <c r="BE104"/>
  <c r="BI105"/>
  <c r="BQ105"/>
  <c r="BY105"/>
  <c r="CG105"/>
  <c r="BD106"/>
  <c r="BL106"/>
  <c r="CB106"/>
  <c r="CN107"/>
  <c r="CJ107"/>
  <c r="CF107"/>
  <c r="CB107"/>
  <c r="BX107"/>
  <c r="BP107"/>
  <c r="BL107"/>
  <c r="BH107"/>
  <c r="BD107"/>
  <c r="CM107"/>
  <c r="CI107"/>
  <c r="CE107"/>
  <c r="CA107"/>
  <c r="BW107"/>
  <c r="BS107"/>
  <c r="BO107"/>
  <c r="BK107"/>
  <c r="BG107"/>
  <c r="BC107"/>
  <c r="BG108"/>
  <c r="BO108"/>
  <c r="BW108"/>
  <c r="CE108"/>
  <c r="BE109"/>
  <c r="BM109"/>
  <c r="BU109"/>
  <c r="CC109"/>
  <c r="CK109"/>
  <c r="BH110"/>
  <c r="BP110"/>
  <c r="BX110"/>
  <c r="CF110"/>
  <c r="BF111"/>
  <c r="BN111"/>
  <c r="BV111"/>
  <c r="CD111"/>
  <c r="CL112"/>
  <c r="CH112"/>
  <c r="CD112"/>
  <c r="BZ112"/>
  <c r="BV112"/>
  <c r="BR112"/>
  <c r="BN112"/>
  <c r="BJ112"/>
  <c r="BF112"/>
  <c r="BB112"/>
  <c r="CO112"/>
  <c r="CK112"/>
  <c r="CG112"/>
  <c r="CC112"/>
  <c r="BY112"/>
  <c r="BU112"/>
  <c r="BQ112"/>
  <c r="BM112"/>
  <c r="BI112"/>
  <c r="BE112"/>
  <c r="BI113"/>
  <c r="BQ113"/>
  <c r="BY113"/>
  <c r="CG113"/>
  <c r="BD114"/>
  <c r="BL114"/>
  <c r="CB114"/>
  <c r="CJ114"/>
  <c r="CN115"/>
  <c r="CJ115"/>
  <c r="CF115"/>
  <c r="CB115"/>
  <c r="BX115"/>
  <c r="BP115"/>
  <c r="BL115"/>
  <c r="BH115"/>
  <c r="BD115"/>
  <c r="CM115"/>
  <c r="CI115"/>
  <c r="CE115"/>
  <c r="CA115"/>
  <c r="BW115"/>
  <c r="BS115"/>
  <c r="BO115"/>
  <c r="BK115"/>
  <c r="BG115"/>
  <c r="BC115"/>
  <c r="BG116"/>
  <c r="BO116"/>
  <c r="BW116"/>
  <c r="CE116"/>
  <c r="BE117"/>
  <c r="BM117"/>
  <c r="BU117"/>
  <c r="CC117"/>
  <c r="CK117"/>
  <c r="BH118"/>
  <c r="BP118"/>
  <c r="BX118"/>
  <c r="CF118"/>
  <c r="BF119"/>
  <c r="BN119"/>
  <c r="BV119"/>
  <c r="CD119"/>
  <c r="CL120"/>
  <c r="CH120"/>
  <c r="CD120"/>
  <c r="BZ120"/>
  <c r="BV120"/>
  <c r="BR120"/>
  <c r="BN120"/>
  <c r="BJ120"/>
  <c r="BF120"/>
  <c r="BB120"/>
  <c r="CO120"/>
  <c r="CK120"/>
  <c r="CG120"/>
  <c r="CC120"/>
  <c r="BY120"/>
  <c r="BU120"/>
  <c r="BQ120"/>
  <c r="BM120"/>
  <c r="BI120"/>
  <c r="BE120"/>
  <c r="BI121"/>
  <c r="BQ121"/>
  <c r="BY121"/>
  <c r="CG121"/>
  <c r="BD122"/>
  <c r="BL122"/>
  <c r="CB122"/>
  <c r="CJ122"/>
  <c r="CN123"/>
  <c r="CJ123"/>
  <c r="CF123"/>
  <c r="CB123"/>
  <c r="BX123"/>
  <c r="BP123"/>
  <c r="BL123"/>
  <c r="BH123"/>
  <c r="BD123"/>
  <c r="CM123"/>
  <c r="CI123"/>
  <c r="CE123"/>
  <c r="CA123"/>
  <c r="BW123"/>
  <c r="BS123"/>
  <c r="BO123"/>
  <c r="BK123"/>
  <c r="BG123"/>
  <c r="BC123"/>
  <c r="BG124"/>
  <c r="BO124"/>
  <c r="BW124"/>
  <c r="CE124"/>
  <c r="BE125"/>
  <c r="BM125"/>
  <c r="BU125"/>
  <c r="CC125"/>
  <c r="CK125"/>
  <c r="BH126"/>
  <c r="BP126"/>
  <c r="BX126"/>
  <c r="CF126"/>
  <c r="BF127"/>
  <c r="BN127"/>
  <c r="BV127"/>
  <c r="CD127"/>
  <c r="CL128"/>
  <c r="CH128"/>
  <c r="CD128"/>
  <c r="BZ128"/>
  <c r="BV128"/>
  <c r="BR128"/>
  <c r="BN128"/>
  <c r="BJ128"/>
  <c r="BF128"/>
  <c r="BB128"/>
  <c r="CO128"/>
  <c r="CK128"/>
  <c r="CG128"/>
  <c r="CC128"/>
  <c r="BY128"/>
  <c r="BU128"/>
  <c r="BQ128"/>
  <c r="BM128"/>
  <c r="BI128"/>
  <c r="BE128"/>
  <c r="BI129"/>
  <c r="BQ129"/>
  <c r="BY129"/>
  <c r="CG129"/>
  <c r="BD130"/>
  <c r="BL130"/>
  <c r="CB130"/>
  <c r="CN131"/>
  <c r="CJ131"/>
  <c r="CF131"/>
  <c r="CB131"/>
  <c r="BX131"/>
  <c r="BP131"/>
  <c r="BL131"/>
  <c r="BH131"/>
  <c r="BD131"/>
  <c r="CM131"/>
  <c r="CI131"/>
  <c r="CE131"/>
  <c r="CA131"/>
  <c r="BW131"/>
  <c r="BS131"/>
  <c r="BO131"/>
  <c r="BK131"/>
  <c r="BG131"/>
  <c r="BC131"/>
  <c r="BG132"/>
  <c r="BO132"/>
  <c r="BW132"/>
  <c r="CE132"/>
  <c r="BE133"/>
  <c r="BM133"/>
  <c r="BU133"/>
  <c r="CC133"/>
  <c r="BH134"/>
  <c r="BP134"/>
  <c r="BX134"/>
  <c r="CF134"/>
  <c r="BF135"/>
  <c r="BN135"/>
  <c r="BV135"/>
  <c r="CD135"/>
  <c r="CL136"/>
  <c r="CH136"/>
  <c r="CD136"/>
  <c r="BZ136"/>
  <c r="BV136"/>
  <c r="BR136"/>
  <c r="BN136"/>
  <c r="BJ136"/>
  <c r="BF136"/>
  <c r="BB136"/>
  <c r="CO136"/>
  <c r="CK136"/>
  <c r="CG136"/>
  <c r="CC136"/>
  <c r="BY136"/>
  <c r="BU136"/>
  <c r="BQ136"/>
  <c r="BM136"/>
  <c r="BI136"/>
  <c r="BE136"/>
  <c r="BI137"/>
  <c r="BQ137"/>
  <c r="BY137"/>
  <c r="CG137"/>
  <c r="BD138"/>
  <c r="BL138"/>
  <c r="CB138"/>
  <c r="CN139"/>
  <c r="CJ139"/>
  <c r="CF139"/>
  <c r="CB139"/>
  <c r="BX139"/>
  <c r="BP139"/>
  <c r="BL139"/>
  <c r="BH139"/>
  <c r="BD139"/>
  <c r="CM139"/>
  <c r="CI139"/>
  <c r="CE139"/>
  <c r="CA139"/>
  <c r="BW139"/>
  <c r="BS139"/>
  <c r="BO139"/>
  <c r="BK139"/>
  <c r="BG139"/>
  <c r="BC139"/>
  <c r="BG140"/>
  <c r="BO140"/>
  <c r="BW140"/>
  <c r="CE140"/>
  <c r="BE141"/>
  <c r="BM141"/>
  <c r="BU141"/>
  <c r="CC141"/>
  <c r="CK141"/>
  <c r="BH142"/>
  <c r="BP142"/>
  <c r="BX142"/>
  <c r="CF142"/>
  <c r="BF143"/>
  <c r="BN143"/>
  <c r="BV143"/>
  <c r="CD143"/>
  <c r="CL144"/>
  <c r="CH144"/>
  <c r="CD144"/>
  <c r="BZ144"/>
  <c r="BV144"/>
  <c r="BR144"/>
  <c r="BN144"/>
  <c r="BJ144"/>
  <c r="BF144"/>
  <c r="BB144"/>
  <c r="CO144"/>
  <c r="CK144"/>
  <c r="CG144"/>
  <c r="CC144"/>
  <c r="BY144"/>
  <c r="BU144"/>
  <c r="BQ144"/>
  <c r="BM144"/>
  <c r="BI144"/>
  <c r="BE144"/>
  <c r="BI145"/>
  <c r="BQ145"/>
  <c r="BY145"/>
  <c r="CG145"/>
  <c r="BD146"/>
  <c r="BL146"/>
  <c r="CB146"/>
  <c r="CJ146"/>
  <c r="CN147"/>
  <c r="CJ147"/>
  <c r="CF147"/>
  <c r="CB147"/>
  <c r="BX147"/>
  <c r="BP147"/>
  <c r="BL147"/>
  <c r="BH147"/>
  <c r="BD147"/>
  <c r="CM147"/>
  <c r="CI147"/>
  <c r="CE147"/>
  <c r="CA147"/>
  <c r="BW147"/>
  <c r="BS147"/>
  <c r="BO147"/>
  <c r="BK147"/>
  <c r="BG147"/>
  <c r="BC147"/>
  <c r="BG148"/>
  <c r="BO148"/>
  <c r="BW148"/>
  <c r="CE148"/>
  <c r="BE149"/>
  <c r="BM149"/>
  <c r="BU149"/>
  <c r="CC149"/>
  <c r="CK149"/>
  <c r="BH150"/>
  <c r="BP150"/>
  <c r="BX150"/>
  <c r="CF150"/>
  <c r="BF151"/>
  <c r="BN151"/>
  <c r="BV151"/>
  <c r="CD151"/>
  <c r="CL152"/>
  <c r="CH152"/>
  <c r="CD152"/>
  <c r="BZ152"/>
  <c r="BV152"/>
  <c r="BR152"/>
  <c r="BN152"/>
  <c r="BJ152"/>
  <c r="BF152"/>
  <c r="BB152"/>
  <c r="CO152"/>
  <c r="CK152"/>
  <c r="CG152"/>
  <c r="CC152"/>
  <c r="BY152"/>
  <c r="BU152"/>
  <c r="BQ152"/>
  <c r="BM152"/>
  <c r="BI152"/>
  <c r="BE152"/>
  <c r="BI153"/>
  <c r="BQ153"/>
  <c r="BY153"/>
  <c r="CG153"/>
  <c r="BD154"/>
  <c r="BL154"/>
  <c r="CB154"/>
  <c r="CJ154"/>
  <c r="CN155"/>
  <c r="CJ155"/>
  <c r="CF155"/>
  <c r="CB155"/>
  <c r="BX155"/>
  <c r="BP155"/>
  <c r="BL155"/>
  <c r="BH155"/>
  <c r="BD155"/>
  <c r="CM155"/>
  <c r="CI155"/>
  <c r="CE155"/>
  <c r="CA155"/>
  <c r="BW155"/>
  <c r="BS155"/>
  <c r="BO155"/>
  <c r="BK155"/>
  <c r="BG155"/>
  <c r="BC155"/>
  <c r="BG156"/>
  <c r="BO156"/>
  <c r="BW156"/>
  <c r="CE156"/>
  <c r="BE157"/>
  <c r="BM157"/>
  <c r="BU157"/>
  <c r="CC157"/>
  <c r="CK157"/>
  <c r="BH158"/>
  <c r="BP158"/>
  <c r="BX158"/>
  <c r="CF158"/>
  <c r="BF159"/>
  <c r="BN159"/>
  <c r="BV159"/>
  <c r="CD159"/>
  <c r="CL160"/>
  <c r="CH160"/>
  <c r="CD160"/>
  <c r="BZ160"/>
  <c r="BV160"/>
  <c r="BR160"/>
  <c r="BN160"/>
  <c r="BJ160"/>
  <c r="BF160"/>
  <c r="BB160"/>
  <c r="CO160"/>
  <c r="CK160"/>
  <c r="CG160"/>
  <c r="CC160"/>
  <c r="BY160"/>
  <c r="BU160"/>
  <c r="BQ160"/>
  <c r="BM160"/>
  <c r="BI160"/>
  <c r="BE160"/>
  <c r="BI161"/>
  <c r="BQ161"/>
  <c r="BY161"/>
  <c r="CG161"/>
  <c r="BD162"/>
  <c r="BL162"/>
  <c r="CB162"/>
  <c r="CJ162"/>
  <c r="CN163"/>
  <c r="CJ163"/>
  <c r="CF163"/>
  <c r="CB163"/>
  <c r="BX163"/>
  <c r="BP163"/>
  <c r="BL163"/>
  <c r="BH163"/>
  <c r="BD163"/>
  <c r="CM163"/>
  <c r="CI163"/>
  <c r="CE163"/>
  <c r="CA163"/>
  <c r="BW163"/>
  <c r="BS163"/>
  <c r="BO163"/>
  <c r="BK163"/>
  <c r="BG163"/>
  <c r="BC163"/>
  <c r="BG164"/>
  <c r="BO164"/>
  <c r="BW164"/>
  <c r="CE164"/>
  <c r="BE165"/>
  <c r="BM165"/>
  <c r="BU165"/>
  <c r="CC165"/>
  <c r="CK165"/>
  <c r="BH166"/>
  <c r="BP166"/>
  <c r="BX166"/>
  <c r="CF166"/>
  <c r="BF167"/>
  <c r="BN167"/>
  <c r="BV167"/>
  <c r="CD167"/>
  <c r="CL168"/>
  <c r="CH168"/>
  <c r="CD168"/>
  <c r="BZ168"/>
  <c r="BV168"/>
  <c r="BR168"/>
  <c r="BN168"/>
  <c r="BJ168"/>
  <c r="BF168"/>
  <c r="BB168"/>
  <c r="CO168"/>
  <c r="CK168"/>
  <c r="CG168"/>
  <c r="CC168"/>
  <c r="BY168"/>
  <c r="BU168"/>
  <c r="BQ168"/>
  <c r="BM168"/>
  <c r="BI168"/>
  <c r="BE168"/>
  <c r="BI169"/>
  <c r="BQ169"/>
  <c r="BY169"/>
  <c r="CG169"/>
  <c r="BD170"/>
  <c r="BL170"/>
  <c r="CB170"/>
  <c r="CJ170"/>
  <c r="CN171"/>
  <c r="CJ171"/>
  <c r="CF171"/>
  <c r="CB171"/>
  <c r="BX171"/>
  <c r="BP171"/>
  <c r="BL171"/>
  <c r="BH171"/>
  <c r="BD171"/>
  <c r="CM171"/>
  <c r="CI171"/>
  <c r="CE171"/>
  <c r="CA171"/>
  <c r="BW171"/>
  <c r="BS171"/>
  <c r="BO171"/>
  <c r="BK171"/>
  <c r="BG171"/>
  <c r="BC171"/>
  <c r="BG172"/>
  <c r="BO172"/>
  <c r="BW172"/>
  <c r="CE172"/>
  <c r="BE173"/>
  <c r="BM173"/>
  <c r="BU173"/>
  <c r="CC173"/>
  <c r="CK173"/>
  <c r="BH174"/>
  <c r="BP174"/>
  <c r="BX174"/>
  <c r="CF174"/>
  <c r="BF175"/>
  <c r="BN175"/>
  <c r="BV175"/>
  <c r="CD175"/>
  <c r="CL176"/>
  <c r="CH176"/>
  <c r="CD176"/>
  <c r="BZ176"/>
  <c r="BV176"/>
  <c r="BR176"/>
  <c r="BN176"/>
  <c r="BJ176"/>
  <c r="BF176"/>
  <c r="BB176"/>
  <c r="CO176"/>
  <c r="CK176"/>
  <c r="CG176"/>
  <c r="CC176"/>
  <c r="BY176"/>
  <c r="BU176"/>
  <c r="BQ176"/>
  <c r="BM176"/>
  <c r="BI176"/>
  <c r="BE176"/>
  <c r="BI177"/>
  <c r="BQ177"/>
  <c r="BY177"/>
  <c r="CG177"/>
  <c r="BD178"/>
  <c r="BL178"/>
  <c r="CB178"/>
  <c r="CN179"/>
  <c r="CJ179"/>
  <c r="CF179"/>
  <c r="CB179"/>
  <c r="BX179"/>
  <c r="BP179"/>
  <c r="BL179"/>
  <c r="BH179"/>
  <c r="BD179"/>
  <c r="CM179"/>
  <c r="CI179"/>
  <c r="CE179"/>
  <c r="CA179"/>
  <c r="BW179"/>
  <c r="BS179"/>
  <c r="BO179"/>
  <c r="BK179"/>
  <c r="BG179"/>
  <c r="BC179"/>
  <c r="BG180"/>
  <c r="BO180"/>
  <c r="BW180"/>
  <c r="CE180"/>
  <c r="BE181"/>
  <c r="BM181"/>
  <c r="BU181"/>
  <c r="CC181"/>
  <c r="BH182"/>
  <c r="BP182"/>
  <c r="BX182"/>
  <c r="CF182"/>
  <c r="BF183"/>
  <c r="BN183"/>
  <c r="BV183"/>
  <c r="CD183"/>
  <c r="CL184"/>
  <c r="CH184"/>
  <c r="CD184"/>
  <c r="BZ184"/>
  <c r="BV184"/>
  <c r="BR184"/>
  <c r="BN184"/>
  <c r="BJ184"/>
  <c r="BF184"/>
  <c r="BB184"/>
  <c r="CO184"/>
  <c r="CK184"/>
  <c r="CG184"/>
  <c r="CC184"/>
  <c r="BY184"/>
  <c r="BU184"/>
  <c r="BQ184"/>
  <c r="BM184"/>
  <c r="BI184"/>
  <c r="BE184"/>
  <c r="BI185"/>
  <c r="BQ185"/>
  <c r="BY185"/>
  <c r="CG185"/>
  <c r="BD186"/>
  <c r="BL186"/>
  <c r="CB186"/>
  <c r="CJ186"/>
  <c r="CN187"/>
  <c r="CJ187"/>
  <c r="CF187"/>
  <c r="CB187"/>
  <c r="BX187"/>
  <c r="BP187"/>
  <c r="BL187"/>
  <c r="BH187"/>
  <c r="BD187"/>
  <c r="CM187"/>
  <c r="CI187"/>
  <c r="CE187"/>
  <c r="CA187"/>
  <c r="BW187"/>
  <c r="BS187"/>
  <c r="BO187"/>
  <c r="BK187"/>
  <c r="BG187"/>
  <c r="BC187"/>
  <c r="BG188"/>
  <c r="BO188"/>
  <c r="BW188"/>
  <c r="CE188"/>
  <c r="BE189"/>
  <c r="BM189"/>
  <c r="BU189"/>
  <c r="CC189"/>
  <c r="BH190"/>
  <c r="BP190"/>
  <c r="BX190"/>
  <c r="CF190"/>
  <c r="BF191"/>
  <c r="BN191"/>
  <c r="BV191"/>
  <c r="CD191"/>
  <c r="CL192"/>
  <c r="CH192"/>
  <c r="CD192"/>
  <c r="BZ192"/>
  <c r="BV192"/>
  <c r="BR192"/>
  <c r="BN192"/>
  <c r="BJ192"/>
  <c r="BF192"/>
  <c r="BB192"/>
  <c r="CO192"/>
  <c r="CK192"/>
  <c r="CG192"/>
  <c r="CC192"/>
  <c r="BY192"/>
  <c r="BU192"/>
  <c r="BQ192"/>
  <c r="BM192"/>
  <c r="BI192"/>
  <c r="BE192"/>
  <c r="BI193"/>
  <c r="BQ193"/>
  <c r="BY193"/>
  <c r="CG193"/>
  <c r="BD194"/>
  <c r="BL194"/>
  <c r="CB194"/>
  <c r="CN195"/>
  <c r="CJ195"/>
  <c r="CF195"/>
  <c r="CB195"/>
  <c r="BX195"/>
  <c r="BP195"/>
  <c r="BL195"/>
  <c r="BH195"/>
  <c r="BD195"/>
  <c r="CM195"/>
  <c r="CI195"/>
  <c r="CE195"/>
  <c r="CA195"/>
  <c r="BW195"/>
  <c r="BS195"/>
  <c r="BO195"/>
  <c r="BK195"/>
  <c r="BG195"/>
  <c r="BC195"/>
  <c r="W195" s="1"/>
  <c r="BG196"/>
  <c r="BO196"/>
  <c r="BW196"/>
  <c r="CE196"/>
  <c r="BE197"/>
  <c r="BM197"/>
  <c r="BU197"/>
  <c r="CC197"/>
  <c r="CK197"/>
  <c r="BH198"/>
  <c r="BP198"/>
  <c r="BX198"/>
  <c r="CF198"/>
  <c r="BF199"/>
  <c r="BN199"/>
  <c r="BV199"/>
  <c r="CD199"/>
  <c r="CL200"/>
  <c r="CH200"/>
  <c r="CD200"/>
  <c r="BZ200"/>
  <c r="BV200"/>
  <c r="BR200"/>
  <c r="BN200"/>
  <c r="BJ200"/>
  <c r="BF200"/>
  <c r="BB200"/>
  <c r="CO200"/>
  <c r="CK200"/>
  <c r="CG200"/>
  <c r="CC200"/>
  <c r="BY200"/>
  <c r="BU200"/>
  <c r="BQ200"/>
  <c r="BM200"/>
  <c r="BI200"/>
  <c r="BE200"/>
  <c r="BI201"/>
  <c r="BQ201"/>
  <c r="BY201"/>
  <c r="CG201"/>
  <c r="BD202"/>
  <c r="BL202"/>
  <c r="CB202"/>
  <c r="CN203"/>
  <c r="CJ203"/>
  <c r="CF203"/>
  <c r="CB203"/>
  <c r="BX203"/>
  <c r="BP203"/>
  <c r="BL203"/>
  <c r="BH203"/>
  <c r="BD203"/>
  <c r="CM203"/>
  <c r="CI203"/>
  <c r="CE203"/>
  <c r="CA203"/>
  <c r="BW203"/>
  <c r="BS203"/>
  <c r="BO203"/>
  <c r="BK203"/>
  <c r="BG203"/>
  <c r="BC203"/>
  <c r="BG204"/>
  <c r="BO204"/>
  <c r="BW204"/>
  <c r="CE204"/>
  <c r="BE205"/>
  <c r="BM205"/>
  <c r="BU205"/>
  <c r="CC205"/>
  <c r="BH206"/>
  <c r="BP206"/>
  <c r="BX206"/>
  <c r="CF206"/>
  <c r="BF207"/>
  <c r="BN207"/>
  <c r="BV207"/>
  <c r="CD207"/>
  <c r="CL208"/>
  <c r="CH208"/>
  <c r="CD208"/>
  <c r="BZ208"/>
  <c r="BV208"/>
  <c r="BR208"/>
  <c r="BN208"/>
  <c r="BJ208"/>
  <c r="BF208"/>
  <c r="BB208"/>
  <c r="CO208"/>
  <c r="CK208"/>
  <c r="CG208"/>
  <c r="CC208"/>
  <c r="BY208"/>
  <c r="BU208"/>
  <c r="BQ208"/>
  <c r="BM208"/>
  <c r="BI208"/>
  <c r="BE208"/>
  <c r="BI209"/>
  <c r="BQ209"/>
  <c r="BY209"/>
  <c r="CG209"/>
  <c r="BD210"/>
  <c r="BL210"/>
  <c r="CB210"/>
  <c r="CJ210"/>
  <c r="CN211"/>
  <c r="CJ211"/>
  <c r="CF211"/>
  <c r="CB211"/>
  <c r="BX211"/>
  <c r="BP211"/>
  <c r="BL211"/>
  <c r="BH211"/>
  <c r="BD211"/>
  <c r="CM211"/>
  <c r="CI211"/>
  <c r="CE211"/>
  <c r="CA211"/>
  <c r="BW211"/>
  <c r="BS211"/>
  <c r="BO211"/>
  <c r="BK211"/>
  <c r="BG211"/>
  <c r="BC211"/>
  <c r="BG212"/>
  <c r="BO212"/>
  <c r="BW212"/>
  <c r="CE212"/>
  <c r="BE213"/>
  <c r="BM213"/>
  <c r="BU213"/>
  <c r="CC213"/>
  <c r="BH214"/>
  <c r="BP214"/>
  <c r="BX214"/>
  <c r="CF214"/>
  <c r="BF215"/>
  <c r="BN215"/>
  <c r="BV215"/>
  <c r="CD215"/>
  <c r="CL216"/>
  <c r="CH216"/>
  <c r="CD216"/>
  <c r="BZ216"/>
  <c r="BV216"/>
  <c r="BR216"/>
  <c r="BN216"/>
  <c r="BJ216"/>
  <c r="BF216"/>
  <c r="BB216"/>
  <c r="CO216"/>
  <c r="CK216"/>
  <c r="CG216"/>
  <c r="CC216"/>
  <c r="BY216"/>
  <c r="BU216"/>
  <c r="BQ216"/>
  <c r="BM216"/>
  <c r="BI216"/>
  <c r="BE216"/>
  <c r="BI217"/>
  <c r="BQ217"/>
  <c r="BY217"/>
  <c r="CG217"/>
  <c r="BD218"/>
  <c r="BL218"/>
  <c r="CB218"/>
  <c r="CN219"/>
  <c r="CJ219"/>
  <c r="CF219"/>
  <c r="CB219"/>
  <c r="BX219"/>
  <c r="BP219"/>
  <c r="BL219"/>
  <c r="BH219"/>
  <c r="BD219"/>
  <c r="CM219"/>
  <c r="CI219"/>
  <c r="CE219"/>
  <c r="CA219"/>
  <c r="BW219"/>
  <c r="BS219"/>
  <c r="BO219"/>
  <c r="BK219"/>
  <c r="BG219"/>
  <c r="BC219"/>
  <c r="BG220"/>
  <c r="BO220"/>
  <c r="BW220"/>
  <c r="CE220"/>
  <c r="BE221"/>
  <c r="BM221"/>
  <c r="BU221"/>
  <c r="CC221"/>
  <c r="CK221"/>
  <c r="BH222"/>
  <c r="BP222"/>
  <c r="BX222"/>
  <c r="CF222"/>
  <c r="BF223"/>
  <c r="BN223"/>
  <c r="BV223"/>
  <c r="CD223"/>
  <c r="CL224"/>
  <c r="CH224"/>
  <c r="CD224"/>
  <c r="BZ224"/>
  <c r="BV224"/>
  <c r="BR224"/>
  <c r="BN224"/>
  <c r="BJ224"/>
  <c r="BF224"/>
  <c r="BB224"/>
  <c r="CO224"/>
  <c r="CK224"/>
  <c r="CG224"/>
  <c r="CC224"/>
  <c r="BY224"/>
  <c r="BU224"/>
  <c r="BQ224"/>
  <c r="BM224"/>
  <c r="BI224"/>
  <c r="BE224"/>
  <c r="BI225"/>
  <c r="BQ225"/>
  <c r="BY225"/>
  <c r="CG225"/>
  <c r="BD226"/>
  <c r="BL226"/>
  <c r="CB226"/>
  <c r="CJ226"/>
  <c r="CN227"/>
  <c r="CJ227"/>
  <c r="CF227"/>
  <c r="CB227"/>
  <c r="BX227"/>
  <c r="BP227"/>
  <c r="BL227"/>
  <c r="BH227"/>
  <c r="BD227"/>
  <c r="CM227"/>
  <c r="CI227"/>
  <c r="CE227"/>
  <c r="CA227"/>
  <c r="BW227"/>
  <c r="BS227"/>
  <c r="BO227"/>
  <c r="BK227"/>
  <c r="BG227"/>
  <c r="BC227"/>
  <c r="BG228"/>
  <c r="BO228"/>
  <c r="BW228"/>
  <c r="CE228"/>
  <c r="BE229"/>
  <c r="BM229"/>
  <c r="BU229"/>
  <c r="CC229"/>
  <c r="BH230"/>
  <c r="BP230"/>
  <c r="BX230"/>
  <c r="CF230"/>
  <c r="BF231"/>
  <c r="BN231"/>
  <c r="BV231"/>
  <c r="CD231"/>
  <c r="CL232"/>
  <c r="CH232"/>
  <c r="CD232"/>
  <c r="BZ232"/>
  <c r="BV232"/>
  <c r="BR232"/>
  <c r="BN232"/>
  <c r="BJ232"/>
  <c r="BF232"/>
  <c r="BB232"/>
  <c r="CO232"/>
  <c r="CK232"/>
  <c r="CG232"/>
  <c r="CC232"/>
  <c r="BY232"/>
  <c r="BU232"/>
  <c r="BQ232"/>
  <c r="BM232"/>
  <c r="BI232"/>
  <c r="BE232"/>
  <c r="BI233"/>
  <c r="BQ233"/>
  <c r="BY233"/>
  <c r="CG233"/>
  <c r="BD234"/>
  <c r="BL234"/>
  <c r="CB234"/>
  <c r="CJ234"/>
  <c r="CN235"/>
  <c r="CJ235"/>
  <c r="CF235"/>
  <c r="CB235"/>
  <c r="BX235"/>
  <c r="BP235"/>
  <c r="BL235"/>
  <c r="BH235"/>
  <c r="BD235"/>
  <c r="CM235"/>
  <c r="CI235"/>
  <c r="CE235"/>
  <c r="CA235"/>
  <c r="BW235"/>
  <c r="BS235"/>
  <c r="BO235"/>
  <c r="BK235"/>
  <c r="BG235"/>
  <c r="BC235"/>
  <c r="BG236"/>
  <c r="BO236"/>
  <c r="BW236"/>
  <c r="CE236"/>
  <c r="BE237"/>
  <c r="BM237"/>
  <c r="BU237"/>
  <c r="CC237"/>
  <c r="BH238"/>
  <c r="BP238"/>
  <c r="BX238"/>
  <c r="CF238"/>
  <c r="BF239"/>
  <c r="BN239"/>
  <c r="BV239"/>
  <c r="CD239"/>
  <c r="CL240"/>
  <c r="CH240"/>
  <c r="CD240"/>
  <c r="BZ240"/>
  <c r="BV240"/>
  <c r="BR240"/>
  <c r="BN240"/>
  <c r="BJ240"/>
  <c r="BF240"/>
  <c r="BB240"/>
  <c r="CO240"/>
  <c r="CK240"/>
  <c r="CG240"/>
  <c r="CC240"/>
  <c r="BY240"/>
  <c r="BU240"/>
  <c r="BQ240"/>
  <c r="BM240"/>
  <c r="BI240"/>
  <c r="BE240"/>
  <c r="BI241"/>
  <c r="BQ241"/>
  <c r="BY241"/>
  <c r="CG241"/>
  <c r="BD242"/>
  <c r="BL242"/>
  <c r="CB242"/>
  <c r="CJ242"/>
  <c r="CN243"/>
  <c r="CJ243"/>
  <c r="CF243"/>
  <c r="CB243"/>
  <c r="BX243"/>
  <c r="BP243"/>
  <c r="BL243"/>
  <c r="BH243"/>
  <c r="BD243"/>
  <c r="CM243"/>
  <c r="CI243"/>
  <c r="CE243"/>
  <c r="CA243"/>
  <c r="BW243"/>
  <c r="BS243"/>
  <c r="BO243"/>
  <c r="BK243"/>
  <c r="BG243"/>
  <c r="BC243"/>
  <c r="BG244"/>
  <c r="BO244"/>
  <c r="BW244"/>
  <c r="CE244"/>
  <c r="BE245"/>
  <c r="BM245"/>
  <c r="BU245"/>
  <c r="CC245"/>
  <c r="CK245"/>
  <c r="BH246"/>
  <c r="BP246"/>
  <c r="BX246"/>
  <c r="CF246"/>
  <c r="BF247"/>
  <c r="BN247"/>
  <c r="BV247"/>
  <c r="CD247"/>
  <c r="CL248"/>
  <c r="CH248"/>
  <c r="CD248"/>
  <c r="BZ248"/>
  <c r="BV248"/>
  <c r="BR248"/>
  <c r="BN248"/>
  <c r="BJ248"/>
  <c r="BF248"/>
  <c r="BB248"/>
  <c r="AV248"/>
  <c r="AR248"/>
  <c r="AN248"/>
  <c r="V248" s="1"/>
  <c r="CO248"/>
  <c r="CK248"/>
  <c r="CG248"/>
  <c r="CC248"/>
  <c r="BY248"/>
  <c r="BU248"/>
  <c r="BQ248"/>
  <c r="BM248"/>
  <c r="BI248"/>
  <c r="BE248"/>
  <c r="BI249"/>
  <c r="BQ249"/>
  <c r="BY249"/>
  <c r="CG249"/>
  <c r="BD250"/>
  <c r="BL250"/>
  <c r="CB250"/>
  <c r="CJ250"/>
  <c r="CN251"/>
  <c r="CJ251"/>
  <c r="CF251"/>
  <c r="CB251"/>
  <c r="BX251"/>
  <c r="BP251"/>
  <c r="BL251"/>
  <c r="BH251"/>
  <c r="BD251"/>
  <c r="AV251"/>
  <c r="AR251"/>
  <c r="AN251"/>
  <c r="AJ251"/>
  <c r="AF251"/>
  <c r="AB251"/>
  <c r="X251"/>
  <c r="V251"/>
  <c r="CM251"/>
  <c r="CI251"/>
  <c r="CE251"/>
  <c r="CA251"/>
  <c r="BW251"/>
  <c r="BS251"/>
  <c r="BO251"/>
  <c r="BK251"/>
  <c r="BG251"/>
  <c r="BC251"/>
  <c r="BG252"/>
  <c r="BO252"/>
  <c r="BW252"/>
  <c r="CE252"/>
  <c r="BE253"/>
  <c r="BM253"/>
  <c r="BU253"/>
  <c r="CC253"/>
  <c r="BH254"/>
  <c r="BP254"/>
  <c r="BX254"/>
  <c r="CF254"/>
  <c r="BF255"/>
  <c r="BN255"/>
  <c r="BV255"/>
  <c r="CD255"/>
  <c r="CL256"/>
  <c r="CH256"/>
  <c r="CD256"/>
  <c r="BZ256"/>
  <c r="BV256"/>
  <c r="BR256"/>
  <c r="BN256"/>
  <c r="BJ256"/>
  <c r="BF256"/>
  <c r="BB256"/>
  <c r="AV256"/>
  <c r="AR256"/>
  <c r="AN256"/>
  <c r="AJ256"/>
  <c r="AF256"/>
  <c r="AB256"/>
  <c r="X256"/>
  <c r="CO256"/>
  <c r="CK256"/>
  <c r="CG256"/>
  <c r="CC256"/>
  <c r="BY256"/>
  <c r="BU256"/>
  <c r="BQ256"/>
  <c r="BM256"/>
  <c r="BI256"/>
  <c r="BE256"/>
  <c r="BI257"/>
  <c r="BQ257"/>
  <c r="BY257"/>
  <c r="CG257"/>
  <c r="BD258"/>
  <c r="BL258"/>
  <c r="CB258"/>
  <c r="CJ258"/>
  <c r="CN259"/>
  <c r="CJ259"/>
  <c r="CF259"/>
  <c r="CB259"/>
  <c r="BX259"/>
  <c r="BP259"/>
  <c r="BL259"/>
  <c r="BH259"/>
  <c r="BD259"/>
  <c r="AV259"/>
  <c r="AR259"/>
  <c r="AN259"/>
  <c r="AJ259"/>
  <c r="AF259"/>
  <c r="AB259"/>
  <c r="X259"/>
  <c r="CM259"/>
  <c r="CI259"/>
  <c r="CE259"/>
  <c r="CA259"/>
  <c r="BW259"/>
  <c r="BS259"/>
  <c r="BO259"/>
  <c r="BK259"/>
  <c r="BG259"/>
  <c r="BC259"/>
  <c r="BG260"/>
  <c r="BO260"/>
  <c r="BW260"/>
  <c r="CE260"/>
  <c r="BE261"/>
  <c r="BM261"/>
  <c r="BU261"/>
  <c r="CC261"/>
  <c r="BH262"/>
  <c r="BP262"/>
  <c r="BX262"/>
  <c r="CF262"/>
  <c r="BF263"/>
  <c r="BN263"/>
  <c r="BV263"/>
  <c r="CD263"/>
  <c r="CL264"/>
  <c r="CH264"/>
  <c r="CD264"/>
  <c r="BZ264"/>
  <c r="BV264"/>
  <c r="BR264"/>
  <c r="BN264"/>
  <c r="BJ264"/>
  <c r="BF264"/>
  <c r="BB264"/>
  <c r="AV264"/>
  <c r="AR264"/>
  <c r="AN264"/>
  <c r="AJ264"/>
  <c r="AF264"/>
  <c r="AB264"/>
  <c r="X264"/>
  <c r="CO264"/>
  <c r="CK264"/>
  <c r="CG264"/>
  <c r="CC264"/>
  <c r="BY264"/>
  <c r="BU264"/>
  <c r="BQ264"/>
  <c r="BM264"/>
  <c r="BI264"/>
  <c r="BE264"/>
  <c r="BI265"/>
  <c r="BQ265"/>
  <c r="BY265"/>
  <c r="CG265"/>
  <c r="BD266"/>
  <c r="BL266"/>
  <c r="CB266"/>
  <c r="CN267"/>
  <c r="CJ267"/>
  <c r="CF267"/>
  <c r="CB267"/>
  <c r="BX267"/>
  <c r="BP267"/>
  <c r="BL267"/>
  <c r="BH267"/>
  <c r="BD267"/>
  <c r="AV267"/>
  <c r="AR267"/>
  <c r="AN267"/>
  <c r="AJ267"/>
  <c r="AF267"/>
  <c r="AB267"/>
  <c r="X267"/>
  <c r="CM267"/>
  <c r="CI267"/>
  <c r="CE267"/>
  <c r="CA267"/>
  <c r="BW267"/>
  <c r="BS267"/>
  <c r="BO267"/>
  <c r="BK267"/>
  <c r="BG267"/>
  <c r="BC267"/>
  <c r="BG268"/>
  <c r="BO268"/>
  <c r="BW268"/>
  <c r="CE268"/>
  <c r="BE269"/>
  <c r="BM269"/>
  <c r="BU269"/>
  <c r="CC269"/>
  <c r="BH270"/>
  <c r="BP270"/>
  <c r="BX270"/>
  <c r="CF270"/>
  <c r="BF271"/>
  <c r="BN271"/>
  <c r="BV271"/>
  <c r="CD271"/>
  <c r="CL272"/>
  <c r="CH272"/>
  <c r="CD272"/>
  <c r="BZ272"/>
  <c r="BV272"/>
  <c r="BR272"/>
  <c r="BN272"/>
  <c r="BJ272"/>
  <c r="BF272"/>
  <c r="BB272"/>
  <c r="AV272"/>
  <c r="AR272"/>
  <c r="AN272"/>
  <c r="AJ272"/>
  <c r="AF272"/>
  <c r="AB272"/>
  <c r="X272"/>
  <c r="V272" s="1"/>
  <c r="CO272"/>
  <c r="CK272"/>
  <c r="CG272"/>
  <c r="CC272"/>
  <c r="BY272"/>
  <c r="BU272"/>
  <c r="BQ272"/>
  <c r="BM272"/>
  <c r="BI272"/>
  <c r="BE272"/>
  <c r="BI273"/>
  <c r="BQ273"/>
  <c r="BY273"/>
  <c r="CG273"/>
  <c r="BD274"/>
  <c r="BL274"/>
  <c r="CB274"/>
  <c r="CJ274"/>
  <c r="CN275"/>
  <c r="CJ275"/>
  <c r="CF275"/>
  <c r="CB275"/>
  <c r="BX275"/>
  <c r="BP275"/>
  <c r="BL275"/>
  <c r="BH275"/>
  <c r="BD275"/>
  <c r="AV275"/>
  <c r="AR275"/>
  <c r="AN275"/>
  <c r="AJ275"/>
  <c r="AF275"/>
  <c r="AB275"/>
  <c r="X275"/>
  <c r="V275"/>
  <c r="CM275"/>
  <c r="CI275"/>
  <c r="CE275"/>
  <c r="CA275"/>
  <c r="BW275"/>
  <c r="BS275"/>
  <c r="BO275"/>
  <c r="BK275"/>
  <c r="BG275"/>
  <c r="BC275"/>
  <c r="BG276"/>
  <c r="BO276"/>
  <c r="BW276"/>
  <c r="CE276"/>
  <c r="BE277"/>
  <c r="BM277"/>
  <c r="BU277"/>
  <c r="CC277"/>
  <c r="BH278"/>
  <c r="BP278"/>
  <c r="BX278"/>
  <c r="CF278"/>
  <c r="BF279"/>
  <c r="BN279"/>
  <c r="BV279"/>
  <c r="CD279"/>
  <c r="CL280"/>
  <c r="CH280"/>
  <c r="CD280"/>
  <c r="BZ280"/>
  <c r="BV280"/>
  <c r="BR280"/>
  <c r="BN280"/>
  <c r="BJ280"/>
  <c r="BF280"/>
  <c r="BB280"/>
  <c r="AV280"/>
  <c r="AR280"/>
  <c r="AN280"/>
  <c r="AJ280"/>
  <c r="AF280"/>
  <c r="AB280"/>
  <c r="X280"/>
  <c r="CO280"/>
  <c r="CK280"/>
  <c r="CG280"/>
  <c r="CC280"/>
  <c r="BY280"/>
  <c r="BU280"/>
  <c r="BQ280"/>
  <c r="BM280"/>
  <c r="BI280"/>
  <c r="BE280"/>
  <c r="BI281"/>
  <c r="BQ281"/>
  <c r="BY281"/>
  <c r="CG281"/>
  <c r="BD282"/>
  <c r="BL282"/>
  <c r="CB282"/>
  <c r="CJ282"/>
  <c r="CN283"/>
  <c r="CJ283"/>
  <c r="CF283"/>
  <c r="CB283"/>
  <c r="BX283"/>
  <c r="BP283"/>
  <c r="BL283"/>
  <c r="BH283"/>
  <c r="BD283"/>
  <c r="AV283"/>
  <c r="AR283"/>
  <c r="AN283"/>
  <c r="AJ283"/>
  <c r="AF283"/>
  <c r="AB283"/>
  <c r="X283"/>
  <c r="CM283"/>
  <c r="CI283"/>
  <c r="CE283"/>
  <c r="CA283"/>
  <c r="BW283"/>
  <c r="BS283"/>
  <c r="BO283"/>
  <c r="BK283"/>
  <c r="BG283"/>
  <c r="BC283"/>
  <c r="BG284"/>
  <c r="BO284"/>
  <c r="BW284"/>
  <c r="CE284"/>
  <c r="BE285"/>
  <c r="BM285"/>
  <c r="BU285"/>
  <c r="CC285"/>
  <c r="BH286"/>
  <c r="BP286"/>
  <c r="BX286"/>
  <c r="CF286"/>
  <c r="BF287"/>
  <c r="BN287"/>
  <c r="BV287"/>
  <c r="CD287"/>
  <c r="CL288"/>
  <c r="CH288"/>
  <c r="CD288"/>
  <c r="BZ288"/>
  <c r="BV288"/>
  <c r="BR288"/>
  <c r="BN288"/>
  <c r="BJ288"/>
  <c r="BF288"/>
  <c r="BB288"/>
  <c r="AV288"/>
  <c r="AR288"/>
  <c r="AN288"/>
  <c r="AJ288"/>
  <c r="AF288"/>
  <c r="AB288"/>
  <c r="X288"/>
  <c r="CO288"/>
  <c r="CK288"/>
  <c r="CG288"/>
  <c r="CC288"/>
  <c r="BY288"/>
  <c r="BU288"/>
  <c r="BQ288"/>
  <c r="BM288"/>
  <c r="BI288"/>
  <c r="BE288"/>
  <c r="BI289"/>
  <c r="BQ289"/>
  <c r="BY289"/>
  <c r="CG289"/>
  <c r="BD290"/>
  <c r="BL290"/>
  <c r="CB290"/>
  <c r="CJ290"/>
  <c r="CN291"/>
  <c r="CJ291"/>
  <c r="CF291"/>
  <c r="CB291"/>
  <c r="BX291"/>
  <c r="BP291"/>
  <c r="BL291"/>
  <c r="BH291"/>
  <c r="BD291"/>
  <c r="AV291"/>
  <c r="AR291"/>
  <c r="AN291"/>
  <c r="AJ291"/>
  <c r="AF291"/>
  <c r="AB291"/>
  <c r="X291"/>
  <c r="CM291"/>
  <c r="CI291"/>
  <c r="CE291"/>
  <c r="CA291"/>
  <c r="BW291"/>
  <c r="BS291"/>
  <c r="BO291"/>
  <c r="BK291"/>
  <c r="BG291"/>
  <c r="BC291"/>
  <c r="BG292"/>
  <c r="BO292"/>
  <c r="BW292"/>
  <c r="CE292"/>
  <c r="BE293"/>
  <c r="BM293"/>
  <c r="BU293"/>
  <c r="CC293"/>
  <c r="BH294"/>
  <c r="BP294"/>
  <c r="BX294"/>
  <c r="CF294"/>
  <c r="BF295"/>
  <c r="BN295"/>
  <c r="BV295"/>
  <c r="CD295"/>
  <c r="CL296"/>
  <c r="CH296"/>
  <c r="CD296"/>
  <c r="BZ296"/>
  <c r="BV296"/>
  <c r="BR296"/>
  <c r="BN296"/>
  <c r="BJ296"/>
  <c r="BF296"/>
  <c r="BB296"/>
  <c r="AV296"/>
  <c r="AR296"/>
  <c r="AN296"/>
  <c r="AJ296"/>
  <c r="AF296"/>
  <c r="AB296"/>
  <c r="X296"/>
  <c r="CO296"/>
  <c r="CK296"/>
  <c r="CG296"/>
  <c r="CC296"/>
  <c r="BY296"/>
  <c r="BU296"/>
  <c r="BQ296"/>
  <c r="BM296"/>
  <c r="BI296"/>
  <c r="BE296"/>
  <c r="BI297"/>
  <c r="BQ297"/>
  <c r="BY297"/>
  <c r="CG297"/>
  <c r="BD298"/>
  <c r="BL298"/>
  <c r="CB298"/>
  <c r="CJ298"/>
  <c r="CN299"/>
  <c r="CJ299"/>
  <c r="CF299"/>
  <c r="CB299"/>
  <c r="BX299"/>
  <c r="BP299"/>
  <c r="BL299"/>
  <c r="BH299"/>
  <c r="BD299"/>
  <c r="AV299"/>
  <c r="AR299"/>
  <c r="AN299"/>
  <c r="AJ299"/>
  <c r="AF299"/>
  <c r="AB299"/>
  <c r="X299"/>
  <c r="CM299"/>
  <c r="CI299"/>
  <c r="CE299"/>
  <c r="CA299"/>
  <c r="BW299"/>
  <c r="BS299"/>
  <c r="BO299"/>
  <c r="BK299"/>
  <c r="BG299"/>
  <c r="BC299"/>
  <c r="BG300"/>
  <c r="BO300"/>
  <c r="BW300"/>
  <c r="CE300"/>
  <c r="BE301"/>
  <c r="BM301"/>
  <c r="BU301"/>
  <c r="CC301"/>
  <c r="CK301"/>
  <c r="BH302"/>
  <c r="BP302"/>
  <c r="BX302"/>
  <c r="CF302"/>
  <c r="BF303"/>
  <c r="BN303"/>
  <c r="BV303"/>
  <c r="CD303"/>
  <c r="CL304"/>
  <c r="CH304"/>
  <c r="CD304"/>
  <c r="BZ304"/>
  <c r="BV304"/>
  <c r="BR304"/>
  <c r="BN304"/>
  <c r="BJ304"/>
  <c r="BF304"/>
  <c r="BB304"/>
  <c r="AV304"/>
  <c r="AR304"/>
  <c r="AN304"/>
  <c r="AJ304"/>
  <c r="AF304"/>
  <c r="AB304"/>
  <c r="X304"/>
  <c r="CO304"/>
  <c r="CK304"/>
  <c r="CG304"/>
  <c r="CC304"/>
  <c r="BY304"/>
  <c r="BU304"/>
  <c r="BQ304"/>
  <c r="BM304"/>
  <c r="BI304"/>
  <c r="BE304"/>
  <c r="BI305"/>
  <c r="BQ305"/>
  <c r="BY305"/>
  <c r="CG305"/>
  <c r="BD306"/>
  <c r="BL306"/>
  <c r="CB306"/>
  <c r="CJ306"/>
  <c r="CN307"/>
  <c r="CJ307"/>
  <c r="CF307"/>
  <c r="CB307"/>
  <c r="BX307"/>
  <c r="BP307"/>
  <c r="BL307"/>
  <c r="BH307"/>
  <c r="BD307"/>
  <c r="AV307"/>
  <c r="AR307"/>
  <c r="AN307"/>
  <c r="AJ307"/>
  <c r="AF307"/>
  <c r="AB307"/>
  <c r="X307"/>
  <c r="CM307"/>
  <c r="CI307"/>
  <c r="CE307"/>
  <c r="CA307"/>
  <c r="BW307"/>
  <c r="BS307"/>
  <c r="BO307"/>
  <c r="BK307"/>
  <c r="BG307"/>
  <c r="BC307"/>
  <c r="BG308"/>
  <c r="BO308"/>
  <c r="BW308"/>
  <c r="CE308"/>
  <c r="CM308"/>
  <c r="BE309"/>
  <c r="BM309"/>
  <c r="BU309"/>
  <c r="CC309"/>
  <c r="CK309"/>
  <c r="BH310"/>
  <c r="BP310"/>
  <c r="BX310"/>
  <c r="CF310"/>
  <c r="BF311"/>
  <c r="BN311"/>
  <c r="BV311"/>
  <c r="CD311"/>
  <c r="CL311"/>
  <c r="CL312"/>
  <c r="CH312"/>
  <c r="CD312"/>
  <c r="BZ312"/>
  <c r="BV312"/>
  <c r="BR312"/>
  <c r="BN312"/>
  <c r="BJ312"/>
  <c r="BF312"/>
  <c r="BB312"/>
  <c r="AV312"/>
  <c r="AR312"/>
  <c r="AN312"/>
  <c r="AJ312"/>
  <c r="AF312"/>
  <c r="AB312"/>
  <c r="X312"/>
  <c r="CO312"/>
  <c r="CK312"/>
  <c r="CG312"/>
  <c r="CC312"/>
  <c r="BY312"/>
  <c r="BU312"/>
  <c r="BQ312"/>
  <c r="BM312"/>
  <c r="BI312"/>
  <c r="BE312"/>
  <c r="BI313"/>
  <c r="BQ313"/>
  <c r="BY313"/>
  <c r="CG313"/>
  <c r="BD314"/>
  <c r="BL314"/>
  <c r="CB314"/>
  <c r="CN315"/>
  <c r="CJ315"/>
  <c r="CF315"/>
  <c r="CB315"/>
  <c r="BX315"/>
  <c r="BP315"/>
  <c r="BL315"/>
  <c r="BH315"/>
  <c r="BD315"/>
  <c r="AV315"/>
  <c r="AR315"/>
  <c r="AN315"/>
  <c r="AJ315"/>
  <c r="AF315"/>
  <c r="AB315"/>
  <c r="X315"/>
  <c r="CM315"/>
  <c r="CI315"/>
  <c r="CE315"/>
  <c r="CA315"/>
  <c r="BW315"/>
  <c r="BS315"/>
  <c r="BO315"/>
  <c r="BK315"/>
  <c r="BG315"/>
  <c r="BC315"/>
  <c r="BG316"/>
  <c r="BO316"/>
  <c r="BW316"/>
  <c r="CE316"/>
  <c r="BE317"/>
  <c r="BM317"/>
  <c r="BU317"/>
  <c r="CC317"/>
  <c r="CK317"/>
  <c r="BH318"/>
  <c r="BP318"/>
  <c r="BX318"/>
  <c r="CF318"/>
  <c r="BF319"/>
  <c r="BN319"/>
  <c r="BV319"/>
  <c r="CD319"/>
  <c r="CL319"/>
  <c r="CL320"/>
  <c r="CH320"/>
  <c r="CD320"/>
  <c r="BZ320"/>
  <c r="BV320"/>
  <c r="BR320"/>
  <c r="BN320"/>
  <c r="BJ320"/>
  <c r="BF320"/>
  <c r="BB320"/>
  <c r="AV320"/>
  <c r="AR320"/>
  <c r="AN320"/>
  <c r="AJ320"/>
  <c r="AF320"/>
  <c r="AB320"/>
  <c r="X320"/>
  <c r="CO320"/>
  <c r="CK320"/>
  <c r="CG320"/>
  <c r="CC320"/>
  <c r="BY320"/>
  <c r="BU320"/>
  <c r="BQ320"/>
  <c r="BM320"/>
  <c r="BI320"/>
  <c r="BE320"/>
  <c r="BI321"/>
  <c r="BQ321"/>
  <c r="BY321"/>
  <c r="CG321"/>
  <c r="BD322"/>
  <c r="BL322"/>
  <c r="CB322"/>
  <c r="CJ322"/>
  <c r="CN323"/>
  <c r="CJ323"/>
  <c r="CF323"/>
  <c r="CB323"/>
  <c r="BX323"/>
  <c r="BP323"/>
  <c r="BL323"/>
  <c r="BH323"/>
  <c r="BD323"/>
  <c r="AV323"/>
  <c r="AR323"/>
  <c r="AN323"/>
  <c r="AJ323"/>
  <c r="AF323"/>
  <c r="AB323"/>
  <c r="X323"/>
  <c r="CM323"/>
  <c r="CI323"/>
  <c r="CE323"/>
  <c r="CA323"/>
  <c r="BW323"/>
  <c r="BS323"/>
  <c r="BO323"/>
  <c r="BK323"/>
  <c r="BG323"/>
  <c r="BC323"/>
  <c r="BG324"/>
  <c r="BO324"/>
  <c r="BW324"/>
  <c r="CE324"/>
  <c r="BE325"/>
  <c r="BM325"/>
  <c r="BU325"/>
  <c r="CC325"/>
  <c r="BH326"/>
  <c r="BP326"/>
  <c r="BX326"/>
  <c r="CF326"/>
  <c r="BF327"/>
  <c r="BN327"/>
  <c r="BV327"/>
  <c r="CD327"/>
  <c r="CL328"/>
  <c r="CH328"/>
  <c r="CD328"/>
  <c r="BZ328"/>
  <c r="BV328"/>
  <c r="BR328"/>
  <c r="BN328"/>
  <c r="BJ328"/>
  <c r="BF328"/>
  <c r="BB328"/>
  <c r="AV328"/>
  <c r="AR328"/>
  <c r="AN328"/>
  <c r="AJ328"/>
  <c r="AF328"/>
  <c r="AB328"/>
  <c r="X328"/>
  <c r="CO328"/>
  <c r="CK328"/>
  <c r="CG328"/>
  <c r="CC328"/>
  <c r="BY328"/>
  <c r="BU328"/>
  <c r="BQ328"/>
  <c r="BM328"/>
  <c r="BI328"/>
  <c r="BE328"/>
  <c r="BI329"/>
  <c r="BQ329"/>
  <c r="BY329"/>
  <c r="CG329"/>
  <c r="BD330"/>
  <c r="BL330"/>
  <c r="CB330"/>
  <c r="CN331"/>
  <c r="CJ331"/>
  <c r="CF331"/>
  <c r="CB331"/>
  <c r="BX331"/>
  <c r="BP331"/>
  <c r="BL331"/>
  <c r="BH331"/>
  <c r="BD331"/>
  <c r="AV331"/>
  <c r="AR331"/>
  <c r="AN331"/>
  <c r="AJ331"/>
  <c r="AF331"/>
  <c r="AB331"/>
  <c r="X331"/>
  <c r="CM331"/>
  <c r="CI331"/>
  <c r="CE331"/>
  <c r="CA331"/>
  <c r="BW331"/>
  <c r="BS331"/>
  <c r="BO331"/>
  <c r="BK331"/>
  <c r="BG331"/>
  <c r="BC331"/>
  <c r="BG332"/>
  <c r="BO332"/>
  <c r="BW332"/>
  <c r="CE332"/>
  <c r="BE333"/>
  <c r="BM333"/>
  <c r="BU333"/>
  <c r="CC333"/>
  <c r="BH334"/>
  <c r="BP334"/>
  <c r="BX334"/>
  <c r="CF334"/>
  <c r="BF335"/>
  <c r="BN335"/>
  <c r="BV335"/>
  <c r="CD335"/>
  <c r="CL336"/>
  <c r="CH336"/>
  <c r="CD336"/>
  <c r="BZ336"/>
  <c r="BV336"/>
  <c r="BR336"/>
  <c r="BN336"/>
  <c r="BJ336"/>
  <c r="BF336"/>
  <c r="BB336"/>
  <c r="AV336"/>
  <c r="AR336"/>
  <c r="AN336"/>
  <c r="AJ336"/>
  <c r="AF336"/>
  <c r="AB336"/>
  <c r="X336"/>
  <c r="V336" s="1"/>
  <c r="CO336"/>
  <c r="CK336"/>
  <c r="CG336"/>
  <c r="CC336"/>
  <c r="BY336"/>
  <c r="BU336"/>
  <c r="BQ336"/>
  <c r="BM336"/>
  <c r="BI336"/>
  <c r="BE336"/>
  <c r="BI337"/>
  <c r="BQ337"/>
  <c r="BY337"/>
  <c r="CG337"/>
  <c r="BD338"/>
  <c r="BL338"/>
  <c r="CB338"/>
  <c r="CN339"/>
  <c r="CJ339"/>
  <c r="CF339"/>
  <c r="CB339"/>
  <c r="BX339"/>
  <c r="BP339"/>
  <c r="BL339"/>
  <c r="BH339"/>
  <c r="BD339"/>
  <c r="AV339"/>
  <c r="AR339"/>
  <c r="AN339"/>
  <c r="AJ339"/>
  <c r="AF339"/>
  <c r="AB339"/>
  <c r="X339"/>
  <c r="CM339"/>
  <c r="CI339"/>
  <c r="CE339"/>
  <c r="CA339"/>
  <c r="BW339"/>
  <c r="BS339"/>
  <c r="BO339"/>
  <c r="BK339"/>
  <c r="BG339"/>
  <c r="BC339"/>
  <c r="BG340"/>
  <c r="BO340"/>
  <c r="BW340"/>
  <c r="CE340"/>
  <c r="BE341"/>
  <c r="BM341"/>
  <c r="BU341"/>
  <c r="CC341"/>
  <c r="CK341"/>
  <c r="BH342"/>
  <c r="BP342"/>
  <c r="BX342"/>
  <c r="CF342"/>
  <c r="BF343"/>
  <c r="BN343"/>
  <c r="BV343"/>
  <c r="CD343"/>
  <c r="CL343"/>
  <c r="CL344"/>
  <c r="CH344"/>
  <c r="CD344"/>
  <c r="BZ344"/>
  <c r="BV344"/>
  <c r="BR344"/>
  <c r="BN344"/>
  <c r="BJ344"/>
  <c r="BF344"/>
  <c r="BB344"/>
  <c r="AV344"/>
  <c r="AR344"/>
  <c r="AN344"/>
  <c r="AJ344"/>
  <c r="AF344"/>
  <c r="AB344"/>
  <c r="X344"/>
  <c r="V344"/>
  <c r="CO344"/>
  <c r="CK344"/>
  <c r="CG344"/>
  <c r="CC344"/>
  <c r="BY344"/>
  <c r="BU344"/>
  <c r="BQ344"/>
  <c r="BM344"/>
  <c r="BI344"/>
  <c r="BE344"/>
  <c r="BI345"/>
  <c r="BQ345"/>
  <c r="BY345"/>
  <c r="CG345"/>
  <c r="BD346"/>
  <c r="BL346"/>
  <c r="CB346"/>
  <c r="CJ346"/>
  <c r="CN347"/>
  <c r="CJ347"/>
  <c r="CF347"/>
  <c r="CB347"/>
  <c r="BX347"/>
  <c r="BP347"/>
  <c r="BL347"/>
  <c r="BH347"/>
  <c r="BD347"/>
  <c r="AV347"/>
  <c r="AR347"/>
  <c r="AN347"/>
  <c r="AJ347"/>
  <c r="AF347"/>
  <c r="AB347"/>
  <c r="X347"/>
  <c r="V347" s="1"/>
  <c r="CM347"/>
  <c r="CI347"/>
  <c r="CE347"/>
  <c r="CA347"/>
  <c r="BW347"/>
  <c r="BS347"/>
  <c r="BO347"/>
  <c r="BK347"/>
  <c r="BG347"/>
  <c r="BC347"/>
  <c r="BG348"/>
  <c r="BO348"/>
  <c r="BW348"/>
  <c r="CE348"/>
  <c r="CM348"/>
  <c r="BE349"/>
  <c r="BM349"/>
  <c r="BU349"/>
  <c r="CC349"/>
  <c r="BH350"/>
  <c r="BP350"/>
  <c r="BX350"/>
  <c r="CF350"/>
  <c r="BF351"/>
  <c r="BN351"/>
  <c r="BV351"/>
  <c r="CD351"/>
  <c r="CL351"/>
  <c r="CL352"/>
  <c r="CH352"/>
  <c r="CD352"/>
  <c r="BZ352"/>
  <c r="BV352"/>
  <c r="BR352"/>
  <c r="BN352"/>
  <c r="BJ352"/>
  <c r="BF352"/>
  <c r="BB352"/>
  <c r="AV352"/>
  <c r="AR352"/>
  <c r="AN352"/>
  <c r="AJ352"/>
  <c r="AF352"/>
  <c r="AB352"/>
  <c r="X352"/>
  <c r="CO352"/>
  <c r="CK352"/>
  <c r="CG352"/>
  <c r="CC352"/>
  <c r="BY352"/>
  <c r="BU352"/>
  <c r="BQ352"/>
  <c r="BM352"/>
  <c r="BI352"/>
  <c r="BE352"/>
  <c r="BI353"/>
  <c r="BQ353"/>
  <c r="BY353"/>
  <c r="CG353"/>
  <c r="BD354"/>
  <c r="BL354"/>
  <c r="CB354"/>
  <c r="CN355"/>
  <c r="CJ355"/>
  <c r="CF355"/>
  <c r="CB355"/>
  <c r="BX355"/>
  <c r="BP355"/>
  <c r="BL355"/>
  <c r="BH355"/>
  <c r="BD355"/>
  <c r="AV355"/>
  <c r="AR355"/>
  <c r="AN355"/>
  <c r="AJ355"/>
  <c r="AF355"/>
  <c r="AB355"/>
  <c r="X355"/>
  <c r="V355"/>
  <c r="CM355"/>
  <c r="CI355"/>
  <c r="CE355"/>
  <c r="CA355"/>
  <c r="BW355"/>
  <c r="BS355"/>
  <c r="BO355"/>
  <c r="BK355"/>
  <c r="BG355"/>
  <c r="BC355"/>
  <c r="BG356"/>
  <c r="BO356"/>
  <c r="BX356"/>
  <c r="BC358"/>
  <c r="BS358"/>
  <c r="CI358"/>
  <c r="BI359"/>
  <c r="BY359"/>
  <c r="BE361"/>
  <c r="BU361"/>
  <c r="BP364"/>
  <c r="CL366"/>
  <c r="CH366"/>
  <c r="CD366"/>
  <c r="BZ366"/>
  <c r="BV366"/>
  <c r="BR366"/>
  <c r="BN366"/>
  <c r="BJ366"/>
  <c r="BF366"/>
  <c r="BB366"/>
  <c r="CO366"/>
  <c r="CK366"/>
  <c r="CG366"/>
  <c r="CC366"/>
  <c r="BY366"/>
  <c r="BU366"/>
  <c r="BQ366"/>
  <c r="BM366"/>
  <c r="BI366"/>
  <c r="BE366"/>
  <c r="CN366"/>
  <c r="CF366"/>
  <c r="BX366"/>
  <c r="BP366"/>
  <c r="BH366"/>
  <c r="AV366"/>
  <c r="AR366"/>
  <c r="AN366"/>
  <c r="AJ366"/>
  <c r="AF366"/>
  <c r="AB366"/>
  <c r="X366"/>
  <c r="CM366"/>
  <c r="CE366"/>
  <c r="BW366"/>
  <c r="BO366"/>
  <c r="BG366"/>
  <c r="BQ367"/>
  <c r="BM369"/>
  <c r="BH372"/>
  <c r="BX372"/>
  <c r="BC374"/>
  <c r="BS374"/>
  <c r="BI375"/>
  <c r="BY375"/>
  <c r="BE377"/>
  <c r="BU377"/>
  <c r="BP380"/>
  <c r="CF380"/>
  <c r="CL382"/>
  <c r="CH382"/>
  <c r="CD382"/>
  <c r="BZ382"/>
  <c r="BV382"/>
  <c r="BR382"/>
  <c r="BN382"/>
  <c r="BJ382"/>
  <c r="BF382"/>
  <c r="BB382"/>
  <c r="CO382"/>
  <c r="CK382"/>
  <c r="CG382"/>
  <c r="CC382"/>
  <c r="BY382"/>
  <c r="BU382"/>
  <c r="BQ382"/>
  <c r="BM382"/>
  <c r="BI382"/>
  <c r="BE382"/>
  <c r="CN382"/>
  <c r="CF382"/>
  <c r="BX382"/>
  <c r="BP382"/>
  <c r="BH382"/>
  <c r="AV382"/>
  <c r="AR382"/>
  <c r="AN382"/>
  <c r="AJ382"/>
  <c r="AF382"/>
  <c r="AB382"/>
  <c r="X382"/>
  <c r="CM382"/>
  <c r="CE382"/>
  <c r="BW382"/>
  <c r="BO382"/>
  <c r="BG382"/>
  <c r="AY382"/>
  <c r="AU382"/>
  <c r="AQ382"/>
  <c r="AM382"/>
  <c r="AI382"/>
  <c r="AE382"/>
  <c r="AA382"/>
  <c r="BQ383"/>
  <c r="CG383"/>
  <c r="BM385"/>
  <c r="HA39" i="7"/>
  <c r="BZ35" i="2"/>
  <c r="CJ35"/>
  <c r="CL34"/>
  <c r="BV34"/>
  <c r="BF34"/>
  <c r="CO31"/>
  <c r="BY31"/>
  <c r="BI31"/>
  <c r="CI28"/>
  <c r="BS28"/>
  <c r="BC28"/>
  <c r="CM17"/>
  <c r="BQ17"/>
  <c r="BW15"/>
  <c r="CG15"/>
  <c r="BK15"/>
  <c r="BB14"/>
  <c r="BZ12"/>
  <c r="CJ12"/>
  <c r="BN12"/>
  <c r="BF10"/>
  <c r="CD10"/>
  <c r="BH10"/>
  <c r="CB22"/>
  <c r="BL22"/>
  <c r="CA9"/>
  <c r="CK9"/>
  <c r="BO9"/>
  <c r="ES23" i="7"/>
  <c r="EN110"/>
  <c r="EO94"/>
  <c r="EU94"/>
  <c r="AL34" i="2"/>
  <c r="AM31"/>
  <c r="AK31"/>
  <c r="AX28"/>
  <c r="AU22"/>
  <c r="AR17"/>
  <c r="AM15"/>
  <c r="Z14"/>
  <c r="X12"/>
  <c r="AG12"/>
  <c r="AY10"/>
  <c r="AF10"/>
  <c r="AX9"/>
  <c r="AA33"/>
  <c r="AE33"/>
  <c r="AI33"/>
  <c r="AP33"/>
  <c r="AT33"/>
  <c r="AX33"/>
  <c r="Z33"/>
  <c r="BE33"/>
  <c r="BI33"/>
  <c r="BM33"/>
  <c r="BQ33"/>
  <c r="BU33"/>
  <c r="BY33"/>
  <c r="CC33"/>
  <c r="CG33"/>
  <c r="CK33"/>
  <c r="CO33"/>
  <c r="AB33"/>
  <c r="AF33"/>
  <c r="AJ33"/>
  <c r="AQ33"/>
  <c r="AU33"/>
  <c r="AY33"/>
  <c r="AL33"/>
  <c r="BB33"/>
  <c r="BF33"/>
  <c r="BJ33"/>
  <c r="BN33"/>
  <c r="BR33"/>
  <c r="BV33"/>
  <c r="BZ33"/>
  <c r="CD33"/>
  <c r="CH33"/>
  <c r="CL33"/>
  <c r="AG33"/>
  <c r="AR33"/>
  <c r="X33"/>
  <c r="BC33"/>
  <c r="BK33"/>
  <c r="BS33"/>
  <c r="CA33"/>
  <c r="CI33"/>
  <c r="AH33"/>
  <c r="AS33"/>
  <c r="Y33"/>
  <c r="BD33"/>
  <c r="BL33"/>
  <c r="CB33"/>
  <c r="CJ33"/>
  <c r="Y38"/>
  <c r="AC38"/>
  <c r="AG38"/>
  <c r="AK38"/>
  <c r="AO38"/>
  <c r="AS38"/>
  <c r="AW38"/>
  <c r="BI38"/>
  <c r="BM38"/>
  <c r="BQ38"/>
  <c r="BU38"/>
  <c r="CE38"/>
  <c r="CI38"/>
  <c r="CM38"/>
  <c r="BC38"/>
  <c r="BG38"/>
  <c r="BY38"/>
  <c r="Z38"/>
  <c r="AD38"/>
  <c r="AH38"/>
  <c r="AL38"/>
  <c r="AP38"/>
  <c r="AT38"/>
  <c r="AX38"/>
  <c r="BJ38"/>
  <c r="BN38"/>
  <c r="BR38"/>
  <c r="CB38"/>
  <c r="CF38"/>
  <c r="CJ38"/>
  <c r="CN38"/>
  <c r="BD38"/>
  <c r="BV38"/>
  <c r="BZ38"/>
  <c r="AE38"/>
  <c r="AM38"/>
  <c r="AU38"/>
  <c r="BO38"/>
  <c r="CC38"/>
  <c r="CK38"/>
  <c r="BE38"/>
  <c r="CA38"/>
  <c r="X38"/>
  <c r="AF38"/>
  <c r="AN38"/>
  <c r="AV38"/>
  <c r="BH38"/>
  <c r="BP38"/>
  <c r="CD38"/>
  <c r="CL38"/>
  <c r="BF38"/>
  <c r="AN26"/>
  <c r="X39"/>
  <c r="AB39"/>
  <c r="AF39"/>
  <c r="AJ39"/>
  <c r="AN39"/>
  <c r="AR39"/>
  <c r="AV39"/>
  <c r="BC39"/>
  <c r="BG39"/>
  <c r="BK39"/>
  <c r="BO39"/>
  <c r="BS39"/>
  <c r="BW39"/>
  <c r="CA39"/>
  <c r="CE39"/>
  <c r="CI39"/>
  <c r="CM39"/>
  <c r="Y39"/>
  <c r="AC39"/>
  <c r="AG39"/>
  <c r="AK39"/>
  <c r="AO39"/>
  <c r="AS39"/>
  <c r="AW39"/>
  <c r="BD39"/>
  <c r="BH39"/>
  <c r="BL39"/>
  <c r="BP39"/>
  <c r="BX39"/>
  <c r="CB39"/>
  <c r="CF39"/>
  <c r="CJ39"/>
  <c r="CN39"/>
  <c r="AE39"/>
  <c r="AM39"/>
  <c r="AU39"/>
  <c r="BI39"/>
  <c r="BQ39"/>
  <c r="BY39"/>
  <c r="CG39"/>
  <c r="CO39"/>
  <c r="Z39"/>
  <c r="AH39"/>
  <c r="AP39"/>
  <c r="AX39"/>
  <c r="BB39"/>
  <c r="BJ39"/>
  <c r="BR39"/>
  <c r="BZ39"/>
  <c r="CH39"/>
  <c r="BE29"/>
  <c r="BI29"/>
  <c r="BM29"/>
  <c r="BQ29"/>
  <c r="BU29"/>
  <c r="BY29"/>
  <c r="CC29"/>
  <c r="CG29"/>
  <c r="CK29"/>
  <c r="CO29"/>
  <c r="AA29"/>
  <c r="AE29"/>
  <c r="AI29"/>
  <c r="AP29"/>
  <c r="AT29"/>
  <c r="AX29"/>
  <c r="Z29"/>
  <c r="BB29"/>
  <c r="BF29"/>
  <c r="BJ29"/>
  <c r="BN29"/>
  <c r="BR29"/>
  <c r="BV29"/>
  <c r="BZ29"/>
  <c r="CD29"/>
  <c r="CH29"/>
  <c r="CL29"/>
  <c r="AB29"/>
  <c r="AF29"/>
  <c r="AJ29"/>
  <c r="AQ29"/>
  <c r="AU29"/>
  <c r="AY29"/>
  <c r="AL29"/>
  <c r="BD29"/>
  <c r="BL29"/>
  <c r="CB29"/>
  <c r="CJ29"/>
  <c r="AC29"/>
  <c r="AK29"/>
  <c r="AV29"/>
  <c r="AM29"/>
  <c r="BG29"/>
  <c r="BO29"/>
  <c r="BW29"/>
  <c r="CE29"/>
  <c r="CM29"/>
  <c r="AD29"/>
  <c r="AO29"/>
  <c r="AW29"/>
  <c r="AN29"/>
  <c r="FQ112" i="7"/>
  <c r="ER78"/>
  <c r="EQ31"/>
  <c r="EZ31"/>
  <c r="EO31"/>
  <c r="EN31"/>
  <c r="EM31"/>
  <c r="EX31"/>
  <c r="ET31"/>
  <c r="EP31"/>
  <c r="EU31"/>
  <c r="ER31"/>
  <c r="EY31"/>
  <c r="ER21"/>
  <c r="EY21"/>
  <c r="EV21"/>
  <c r="EM21"/>
  <c r="ET21"/>
  <c r="EU21"/>
  <c r="EW21"/>
  <c r="EP21"/>
  <c r="EQ21"/>
  <c r="ES21"/>
  <c r="EO21"/>
  <c r="BQ118"/>
  <c r="CC38"/>
  <c r="DL42"/>
  <c r="DJ42"/>
  <c r="DH42"/>
  <c r="DC42"/>
  <c r="DA42"/>
  <c r="DN42"/>
  <c r="DE42"/>
  <c r="CX42"/>
  <c r="CV42"/>
  <c r="CT42"/>
  <c r="DI42"/>
  <c r="CY42"/>
  <c r="CU42"/>
  <c r="DU46"/>
  <c r="DU128" s="1"/>
  <c r="DN41"/>
  <c r="BZ121" s="1"/>
  <c r="DK41"/>
  <c r="AO8" i="2"/>
  <c r="EB72" i="7"/>
  <c r="EB129" s="1"/>
  <c r="CC8" i="2"/>
  <c r="GV39" i="7"/>
  <c r="GI80"/>
  <c r="GN80"/>
  <c r="GA24"/>
  <c r="FY112"/>
  <c r="FU104"/>
  <c r="GF24"/>
  <c r="CL44" i="2"/>
  <c r="CH44"/>
  <c r="CD44"/>
  <c r="BZ44"/>
  <c r="BV44"/>
  <c r="BR44"/>
  <c r="BN44"/>
  <c r="BJ44"/>
  <c r="BF44"/>
  <c r="BB44"/>
  <c r="CO44"/>
  <c r="CK44"/>
  <c r="CG44"/>
  <c r="CC44"/>
  <c r="BY44"/>
  <c r="BU44"/>
  <c r="BQ44"/>
  <c r="BM44"/>
  <c r="BI44"/>
  <c r="BE44"/>
  <c r="CN47"/>
  <c r="CJ47"/>
  <c r="CF47"/>
  <c r="CB47"/>
  <c r="BX47"/>
  <c r="BP47"/>
  <c r="BL47"/>
  <c r="BH47"/>
  <c r="BD47"/>
  <c r="CM47"/>
  <c r="CI47"/>
  <c r="CE47"/>
  <c r="CA47"/>
  <c r="BW47"/>
  <c r="BS47"/>
  <c r="BO47"/>
  <c r="BK47"/>
  <c r="BG47"/>
  <c r="BC47"/>
  <c r="CL52"/>
  <c r="CH52"/>
  <c r="CD52"/>
  <c r="BZ52"/>
  <c r="BV52"/>
  <c r="BR52"/>
  <c r="BN52"/>
  <c r="BJ52"/>
  <c r="BF52"/>
  <c r="BB52"/>
  <c r="CO52"/>
  <c r="CK52"/>
  <c r="CG52"/>
  <c r="CC52"/>
  <c r="BY52"/>
  <c r="BU52"/>
  <c r="BQ52"/>
  <c r="BM52"/>
  <c r="BI52"/>
  <c r="BE52"/>
  <c r="CN55"/>
  <c r="CJ55"/>
  <c r="CF55"/>
  <c r="CB55"/>
  <c r="BX55"/>
  <c r="BP55"/>
  <c r="BL55"/>
  <c r="BH55"/>
  <c r="BD55"/>
  <c r="CM55"/>
  <c r="CI55"/>
  <c r="CE55"/>
  <c r="CA55"/>
  <c r="BW55"/>
  <c r="BS55"/>
  <c r="BO55"/>
  <c r="BK55"/>
  <c r="BG55"/>
  <c r="BC55"/>
  <c r="CL60"/>
  <c r="CH60"/>
  <c r="CD60"/>
  <c r="BZ60"/>
  <c r="BV60"/>
  <c r="BR60"/>
  <c r="BN60"/>
  <c r="BJ60"/>
  <c r="BF60"/>
  <c r="BB60"/>
  <c r="CO60"/>
  <c r="CK60"/>
  <c r="CG60"/>
  <c r="CC60"/>
  <c r="BY60"/>
  <c r="BU60"/>
  <c r="BQ60"/>
  <c r="BM60"/>
  <c r="BI60"/>
  <c r="BE60"/>
  <c r="CN63"/>
  <c r="CJ63"/>
  <c r="CF63"/>
  <c r="CB63"/>
  <c r="BX63"/>
  <c r="BP63"/>
  <c r="BL63"/>
  <c r="BH63"/>
  <c r="BD63"/>
  <c r="CM63"/>
  <c r="CI63"/>
  <c r="CE63"/>
  <c r="CA63"/>
  <c r="BW63"/>
  <c r="BS63"/>
  <c r="BO63"/>
  <c r="BK63"/>
  <c r="BG63"/>
  <c r="BC63"/>
  <c r="CL68"/>
  <c r="CH68"/>
  <c r="CD68"/>
  <c r="BZ68"/>
  <c r="BV68"/>
  <c r="BR68"/>
  <c r="BN68"/>
  <c r="BJ68"/>
  <c r="BF68"/>
  <c r="BB68"/>
  <c r="CO68"/>
  <c r="CK68"/>
  <c r="CG68"/>
  <c r="CC68"/>
  <c r="BY68"/>
  <c r="BU68"/>
  <c r="BQ68"/>
  <c r="BM68"/>
  <c r="BI68"/>
  <c r="BE68"/>
  <c r="CN71"/>
  <c r="CJ71"/>
  <c r="CF71"/>
  <c r="CB71"/>
  <c r="BX71"/>
  <c r="BP71"/>
  <c r="BL71"/>
  <c r="BH71"/>
  <c r="BD71"/>
  <c r="CM71"/>
  <c r="CI71"/>
  <c r="CE71"/>
  <c r="CA71"/>
  <c r="BW71"/>
  <c r="BS71"/>
  <c r="BO71"/>
  <c r="BK71"/>
  <c r="BG71"/>
  <c r="BC71"/>
  <c r="CL76"/>
  <c r="CH76"/>
  <c r="CD76"/>
  <c r="BZ76"/>
  <c r="BV76"/>
  <c r="BR76"/>
  <c r="BN76"/>
  <c r="BJ76"/>
  <c r="BF76"/>
  <c r="BB76"/>
  <c r="CO76"/>
  <c r="CK76"/>
  <c r="CG76"/>
  <c r="CC76"/>
  <c r="BY76"/>
  <c r="BU76"/>
  <c r="BQ76"/>
  <c r="BM76"/>
  <c r="BI76"/>
  <c r="BE76"/>
  <c r="CN79"/>
  <c r="CJ79"/>
  <c r="CF79"/>
  <c r="CB79"/>
  <c r="BX79"/>
  <c r="BP79"/>
  <c r="BL79"/>
  <c r="BH79"/>
  <c r="BD79"/>
  <c r="CM79"/>
  <c r="CI79"/>
  <c r="CE79"/>
  <c r="CA79"/>
  <c r="BW79"/>
  <c r="BS79"/>
  <c r="BO79"/>
  <c r="BK79"/>
  <c r="BG79"/>
  <c r="BC79"/>
  <c r="CL84"/>
  <c r="CH84"/>
  <c r="CD84"/>
  <c r="BZ84"/>
  <c r="BV84"/>
  <c r="BR84"/>
  <c r="BN84"/>
  <c r="BJ84"/>
  <c r="BF84"/>
  <c r="BB84"/>
  <c r="CO84"/>
  <c r="CK84"/>
  <c r="CG84"/>
  <c r="CC84"/>
  <c r="BY84"/>
  <c r="BU84"/>
  <c r="BQ84"/>
  <c r="BM84"/>
  <c r="BI84"/>
  <c r="BE84"/>
  <c r="CN87"/>
  <c r="CJ87"/>
  <c r="CF87"/>
  <c r="CB87"/>
  <c r="BX87"/>
  <c r="BP87"/>
  <c r="BL87"/>
  <c r="BH87"/>
  <c r="BD87"/>
  <c r="CM87"/>
  <c r="CI87"/>
  <c r="CE87"/>
  <c r="CA87"/>
  <c r="BW87"/>
  <c r="BS87"/>
  <c r="BO87"/>
  <c r="BK87"/>
  <c r="BG87"/>
  <c r="BC87"/>
  <c r="CL92"/>
  <c r="CH92"/>
  <c r="CD92"/>
  <c r="BZ92"/>
  <c r="BV92"/>
  <c r="BR92"/>
  <c r="BN92"/>
  <c r="BJ92"/>
  <c r="BF92"/>
  <c r="BB92"/>
  <c r="CO92"/>
  <c r="CK92"/>
  <c r="CG92"/>
  <c r="CC92"/>
  <c r="BY92"/>
  <c r="BU92"/>
  <c r="BQ92"/>
  <c r="BM92"/>
  <c r="BI92"/>
  <c r="BE92"/>
  <c r="CN95"/>
  <c r="CJ95"/>
  <c r="CF95"/>
  <c r="CB95"/>
  <c r="BX95"/>
  <c r="BP95"/>
  <c r="BL95"/>
  <c r="BH95"/>
  <c r="BD95"/>
  <c r="CM95"/>
  <c r="CI95"/>
  <c r="CE95"/>
  <c r="CA95"/>
  <c r="BW95"/>
  <c r="BS95"/>
  <c r="BO95"/>
  <c r="BK95"/>
  <c r="BG95"/>
  <c r="BC95"/>
  <c r="CL100"/>
  <c r="CH100"/>
  <c r="CD100"/>
  <c r="BZ100"/>
  <c r="BV100"/>
  <c r="BR100"/>
  <c r="BN100"/>
  <c r="BJ100"/>
  <c r="BF100"/>
  <c r="BB100"/>
  <c r="CO100"/>
  <c r="CK100"/>
  <c r="CG100"/>
  <c r="CC100"/>
  <c r="BY100"/>
  <c r="BU100"/>
  <c r="BQ100"/>
  <c r="BM100"/>
  <c r="BI100"/>
  <c r="BE100"/>
  <c r="CN103"/>
  <c r="CJ103"/>
  <c r="CF103"/>
  <c r="CB103"/>
  <c r="BX103"/>
  <c r="BP103"/>
  <c r="BL103"/>
  <c r="BH103"/>
  <c r="BD103"/>
  <c r="CM103"/>
  <c r="CI103"/>
  <c r="CE103"/>
  <c r="CA103"/>
  <c r="BW103"/>
  <c r="BS103"/>
  <c r="BO103"/>
  <c r="BK103"/>
  <c r="BG103"/>
  <c r="BC103"/>
  <c r="CL108"/>
  <c r="CH108"/>
  <c r="CD108"/>
  <c r="BZ108"/>
  <c r="BV108"/>
  <c r="BR108"/>
  <c r="BN108"/>
  <c r="BJ108"/>
  <c r="BF108"/>
  <c r="BB108"/>
  <c r="CO108"/>
  <c r="CK108"/>
  <c r="CG108"/>
  <c r="CC108"/>
  <c r="BY108"/>
  <c r="BU108"/>
  <c r="BQ108"/>
  <c r="BM108"/>
  <c r="BI108"/>
  <c r="BE108"/>
  <c r="CN111"/>
  <c r="CJ111"/>
  <c r="CF111"/>
  <c r="CB111"/>
  <c r="BX111"/>
  <c r="BP111"/>
  <c r="BL111"/>
  <c r="BH111"/>
  <c r="BD111"/>
  <c r="CM111"/>
  <c r="CI111"/>
  <c r="CE111"/>
  <c r="CA111"/>
  <c r="BW111"/>
  <c r="BS111"/>
  <c r="BO111"/>
  <c r="BK111"/>
  <c r="BG111"/>
  <c r="BC111"/>
  <c r="CL116"/>
  <c r="CH116"/>
  <c r="CD116"/>
  <c r="BZ116"/>
  <c r="BV116"/>
  <c r="BR116"/>
  <c r="BN116"/>
  <c r="BJ116"/>
  <c r="BF116"/>
  <c r="BB116"/>
  <c r="CO116"/>
  <c r="CK116"/>
  <c r="CG116"/>
  <c r="CC116"/>
  <c r="BY116"/>
  <c r="BU116"/>
  <c r="BQ116"/>
  <c r="BM116"/>
  <c r="BI116"/>
  <c r="BE116"/>
  <c r="CN119"/>
  <c r="CJ119"/>
  <c r="CF119"/>
  <c r="CB119"/>
  <c r="BX119"/>
  <c r="BP119"/>
  <c r="BL119"/>
  <c r="BH119"/>
  <c r="BD119"/>
  <c r="CM119"/>
  <c r="CI119"/>
  <c r="CE119"/>
  <c r="CA119"/>
  <c r="BW119"/>
  <c r="BS119"/>
  <c r="BO119"/>
  <c r="BK119"/>
  <c r="BG119"/>
  <c r="BC119"/>
  <c r="CL124"/>
  <c r="CH124"/>
  <c r="CD124"/>
  <c r="BZ124"/>
  <c r="BV124"/>
  <c r="BR124"/>
  <c r="BN124"/>
  <c r="BJ124"/>
  <c r="BF124"/>
  <c r="BB124"/>
  <c r="CO124"/>
  <c r="CK124"/>
  <c r="CG124"/>
  <c r="CC124"/>
  <c r="BY124"/>
  <c r="BU124"/>
  <c r="BQ124"/>
  <c r="BM124"/>
  <c r="BI124"/>
  <c r="BE124"/>
  <c r="CN127"/>
  <c r="CJ127"/>
  <c r="CF127"/>
  <c r="CB127"/>
  <c r="BX127"/>
  <c r="BP127"/>
  <c r="BL127"/>
  <c r="BH127"/>
  <c r="BD127"/>
  <c r="CM127"/>
  <c r="CI127"/>
  <c r="CE127"/>
  <c r="CA127"/>
  <c r="BW127"/>
  <c r="BS127"/>
  <c r="BO127"/>
  <c r="BK127"/>
  <c r="BG127"/>
  <c r="BC127"/>
  <c r="CL132"/>
  <c r="CH132"/>
  <c r="CD132"/>
  <c r="BZ132"/>
  <c r="BV132"/>
  <c r="BR132"/>
  <c r="BN132"/>
  <c r="BJ132"/>
  <c r="BF132"/>
  <c r="BB132"/>
  <c r="CO132"/>
  <c r="CK132"/>
  <c r="CG132"/>
  <c r="CC132"/>
  <c r="BY132"/>
  <c r="BU132"/>
  <c r="BQ132"/>
  <c r="BM132"/>
  <c r="BI132"/>
  <c r="BE132"/>
  <c r="CN135"/>
  <c r="CJ135"/>
  <c r="CF135"/>
  <c r="CB135"/>
  <c r="BX135"/>
  <c r="BP135"/>
  <c r="BL135"/>
  <c r="BH135"/>
  <c r="BD135"/>
  <c r="CM135"/>
  <c r="CI135"/>
  <c r="CE135"/>
  <c r="CA135"/>
  <c r="BW135"/>
  <c r="BS135"/>
  <c r="BO135"/>
  <c r="BK135"/>
  <c r="BG135"/>
  <c r="BC135"/>
  <c r="CL140"/>
  <c r="CH140"/>
  <c r="CD140"/>
  <c r="BZ140"/>
  <c r="BV140"/>
  <c r="BR140"/>
  <c r="BN140"/>
  <c r="BJ140"/>
  <c r="BF140"/>
  <c r="BB140"/>
  <c r="CO140"/>
  <c r="CK140"/>
  <c r="CG140"/>
  <c r="CC140"/>
  <c r="BY140"/>
  <c r="BU140"/>
  <c r="BQ140"/>
  <c r="BM140"/>
  <c r="BI140"/>
  <c r="BE140"/>
  <c r="CN143"/>
  <c r="CJ143"/>
  <c r="CF143"/>
  <c r="CB143"/>
  <c r="BX143"/>
  <c r="BP143"/>
  <c r="BL143"/>
  <c r="BH143"/>
  <c r="BD143"/>
  <c r="CM143"/>
  <c r="CI143"/>
  <c r="CE143"/>
  <c r="CA143"/>
  <c r="BW143"/>
  <c r="BS143"/>
  <c r="BO143"/>
  <c r="BK143"/>
  <c r="BG143"/>
  <c r="BC143"/>
  <c r="CL148"/>
  <c r="CH148"/>
  <c r="CD148"/>
  <c r="BZ148"/>
  <c r="BV148"/>
  <c r="BR148"/>
  <c r="BN148"/>
  <c r="BJ148"/>
  <c r="BF148"/>
  <c r="BB148"/>
  <c r="CO148"/>
  <c r="CK148"/>
  <c r="CG148"/>
  <c r="CC148"/>
  <c r="BY148"/>
  <c r="BU148"/>
  <c r="BQ148"/>
  <c r="BM148"/>
  <c r="BI148"/>
  <c r="BE148"/>
  <c r="CN151"/>
  <c r="CJ151"/>
  <c r="CF151"/>
  <c r="CB151"/>
  <c r="BX151"/>
  <c r="BP151"/>
  <c r="BL151"/>
  <c r="BH151"/>
  <c r="BD151"/>
  <c r="CM151"/>
  <c r="CI151"/>
  <c r="CE151"/>
  <c r="CA151"/>
  <c r="BW151"/>
  <c r="BS151"/>
  <c r="BO151"/>
  <c r="BK151"/>
  <c r="BG151"/>
  <c r="BC151"/>
  <c r="CL156"/>
  <c r="CH156"/>
  <c r="CD156"/>
  <c r="BZ156"/>
  <c r="BV156"/>
  <c r="BR156"/>
  <c r="BN156"/>
  <c r="BJ156"/>
  <c r="BF156"/>
  <c r="BB156"/>
  <c r="CO156"/>
  <c r="CK156"/>
  <c r="CG156"/>
  <c r="CC156"/>
  <c r="BY156"/>
  <c r="BU156"/>
  <c r="BQ156"/>
  <c r="BM156"/>
  <c r="BI156"/>
  <c r="BE156"/>
  <c r="CN159"/>
  <c r="CJ159"/>
  <c r="CF159"/>
  <c r="CB159"/>
  <c r="BX159"/>
  <c r="BP159"/>
  <c r="BL159"/>
  <c r="BH159"/>
  <c r="BD159"/>
  <c r="CM159"/>
  <c r="CI159"/>
  <c r="CE159"/>
  <c r="CA159"/>
  <c r="BW159"/>
  <c r="BS159"/>
  <c r="BO159"/>
  <c r="BK159"/>
  <c r="BG159"/>
  <c r="BC159"/>
  <c r="CL164"/>
  <c r="CH164"/>
  <c r="CD164"/>
  <c r="BZ164"/>
  <c r="BV164"/>
  <c r="BR164"/>
  <c r="BN164"/>
  <c r="BJ164"/>
  <c r="BF164"/>
  <c r="BB164"/>
  <c r="CO164"/>
  <c r="CK164"/>
  <c r="CG164"/>
  <c r="CC164"/>
  <c r="BY164"/>
  <c r="BU164"/>
  <c r="BQ164"/>
  <c r="BM164"/>
  <c r="BI164"/>
  <c r="BE164"/>
  <c r="CN167"/>
  <c r="CJ167"/>
  <c r="CF167"/>
  <c r="CB167"/>
  <c r="BX167"/>
  <c r="BP167"/>
  <c r="BL167"/>
  <c r="BH167"/>
  <c r="BD167"/>
  <c r="CM167"/>
  <c r="CI167"/>
  <c r="CE167"/>
  <c r="CA167"/>
  <c r="BW167"/>
  <c r="BS167"/>
  <c r="BO167"/>
  <c r="BK167"/>
  <c r="BG167"/>
  <c r="BC167"/>
  <c r="CL172"/>
  <c r="CH172"/>
  <c r="CD172"/>
  <c r="BZ172"/>
  <c r="BV172"/>
  <c r="BR172"/>
  <c r="BN172"/>
  <c r="BJ172"/>
  <c r="BF172"/>
  <c r="BB172"/>
  <c r="CO172"/>
  <c r="CK172"/>
  <c r="CG172"/>
  <c r="CC172"/>
  <c r="BY172"/>
  <c r="BU172"/>
  <c r="BQ172"/>
  <c r="BM172"/>
  <c r="BI172"/>
  <c r="BE172"/>
  <c r="CN175"/>
  <c r="CJ175"/>
  <c r="CF175"/>
  <c r="CB175"/>
  <c r="BX175"/>
  <c r="BP175"/>
  <c r="BL175"/>
  <c r="BH175"/>
  <c r="BD175"/>
  <c r="CM175"/>
  <c r="CI175"/>
  <c r="CE175"/>
  <c r="CA175"/>
  <c r="BW175"/>
  <c r="BS175"/>
  <c r="BO175"/>
  <c r="BK175"/>
  <c r="BG175"/>
  <c r="BC175"/>
  <c r="CL180"/>
  <c r="CH180"/>
  <c r="CD180"/>
  <c r="BZ180"/>
  <c r="BV180"/>
  <c r="BR180"/>
  <c r="BN180"/>
  <c r="BJ180"/>
  <c r="BF180"/>
  <c r="BB180"/>
  <c r="CO180"/>
  <c r="CK180"/>
  <c r="CG180"/>
  <c r="CC180"/>
  <c r="BY180"/>
  <c r="BU180"/>
  <c r="BQ180"/>
  <c r="BM180"/>
  <c r="BI180"/>
  <c r="BE180"/>
  <c r="CN183"/>
  <c r="CJ183"/>
  <c r="CF183"/>
  <c r="CB183"/>
  <c r="BX183"/>
  <c r="BP183"/>
  <c r="BL183"/>
  <c r="BH183"/>
  <c r="BD183"/>
  <c r="CM183"/>
  <c r="CI183"/>
  <c r="CE183"/>
  <c r="CA183"/>
  <c r="BW183"/>
  <c r="BS183"/>
  <c r="BO183"/>
  <c r="BK183"/>
  <c r="BG183"/>
  <c r="BC183"/>
  <c r="CL188"/>
  <c r="CH188"/>
  <c r="CD188"/>
  <c r="BZ188"/>
  <c r="BV188"/>
  <c r="BR188"/>
  <c r="BN188"/>
  <c r="BJ188"/>
  <c r="BF188"/>
  <c r="BB188"/>
  <c r="CO188"/>
  <c r="CK188"/>
  <c r="CG188"/>
  <c r="CC188"/>
  <c r="BY188"/>
  <c r="BU188"/>
  <c r="BQ188"/>
  <c r="BM188"/>
  <c r="BI188"/>
  <c r="BE188"/>
  <c r="CN191"/>
  <c r="CJ191"/>
  <c r="CF191"/>
  <c r="CB191"/>
  <c r="BX191"/>
  <c r="BP191"/>
  <c r="BL191"/>
  <c r="BH191"/>
  <c r="BD191"/>
  <c r="CM191"/>
  <c r="CI191"/>
  <c r="CE191"/>
  <c r="CA191"/>
  <c r="BW191"/>
  <c r="BS191"/>
  <c r="BO191"/>
  <c r="BK191"/>
  <c r="BG191"/>
  <c r="BC191"/>
  <c r="CL196"/>
  <c r="CH196"/>
  <c r="CD196"/>
  <c r="BZ196"/>
  <c r="BV196"/>
  <c r="BR196"/>
  <c r="BN196"/>
  <c r="BJ196"/>
  <c r="BF196"/>
  <c r="BB196"/>
  <c r="CO196"/>
  <c r="CK196"/>
  <c r="CG196"/>
  <c r="CC196"/>
  <c r="BY196"/>
  <c r="BU196"/>
  <c r="BQ196"/>
  <c r="BM196"/>
  <c r="BI196"/>
  <c r="BE196"/>
  <c r="CN199"/>
  <c r="CJ199"/>
  <c r="CF199"/>
  <c r="CB199"/>
  <c r="BX199"/>
  <c r="BP199"/>
  <c r="BL199"/>
  <c r="BH199"/>
  <c r="BD199"/>
  <c r="CM199"/>
  <c r="CI199"/>
  <c r="CE199"/>
  <c r="CA199"/>
  <c r="BW199"/>
  <c r="BS199"/>
  <c r="BO199"/>
  <c r="BK199"/>
  <c r="BG199"/>
  <c r="BC199"/>
  <c r="CL204"/>
  <c r="CH204"/>
  <c r="CD204"/>
  <c r="BZ204"/>
  <c r="BV204"/>
  <c r="BR204"/>
  <c r="BN204"/>
  <c r="BJ204"/>
  <c r="BF204"/>
  <c r="BB204"/>
  <c r="CO204"/>
  <c r="CK204"/>
  <c r="CG204"/>
  <c r="CC204"/>
  <c r="BY204"/>
  <c r="BU204"/>
  <c r="BQ204"/>
  <c r="BM204"/>
  <c r="BI204"/>
  <c r="BE204"/>
  <c r="CN207"/>
  <c r="CJ207"/>
  <c r="CF207"/>
  <c r="CB207"/>
  <c r="BX207"/>
  <c r="BP207"/>
  <c r="BL207"/>
  <c r="BH207"/>
  <c r="BD207"/>
  <c r="CM207"/>
  <c r="CI207"/>
  <c r="CE207"/>
  <c r="CA207"/>
  <c r="BW207"/>
  <c r="BS207"/>
  <c r="BO207"/>
  <c r="BK207"/>
  <c r="BG207"/>
  <c r="BC207"/>
  <c r="CL212"/>
  <c r="CH212"/>
  <c r="CD212"/>
  <c r="BZ212"/>
  <c r="BV212"/>
  <c r="BR212"/>
  <c r="BN212"/>
  <c r="BJ212"/>
  <c r="BF212"/>
  <c r="BB212"/>
  <c r="CO212"/>
  <c r="CK212"/>
  <c r="CG212"/>
  <c r="CC212"/>
  <c r="BY212"/>
  <c r="BU212"/>
  <c r="BQ212"/>
  <c r="BM212"/>
  <c r="BI212"/>
  <c r="BE212"/>
  <c r="CN215"/>
  <c r="CJ215"/>
  <c r="CF215"/>
  <c r="CB215"/>
  <c r="BX215"/>
  <c r="BP215"/>
  <c r="BL215"/>
  <c r="BH215"/>
  <c r="BD215"/>
  <c r="CM215"/>
  <c r="CI215"/>
  <c r="CE215"/>
  <c r="CA215"/>
  <c r="BW215"/>
  <c r="BS215"/>
  <c r="BO215"/>
  <c r="BK215"/>
  <c r="BG215"/>
  <c r="BC215"/>
  <c r="CL220"/>
  <c r="CH220"/>
  <c r="CD220"/>
  <c r="BZ220"/>
  <c r="BV220"/>
  <c r="BR220"/>
  <c r="BN220"/>
  <c r="BJ220"/>
  <c r="BF220"/>
  <c r="BB220"/>
  <c r="CO220"/>
  <c r="CK220"/>
  <c r="CG220"/>
  <c r="CC220"/>
  <c r="BY220"/>
  <c r="BU220"/>
  <c r="BQ220"/>
  <c r="BM220"/>
  <c r="BI220"/>
  <c r="BE220"/>
  <c r="CN223"/>
  <c r="CJ223"/>
  <c r="CF223"/>
  <c r="CB223"/>
  <c r="BX223"/>
  <c r="BP223"/>
  <c r="BL223"/>
  <c r="BH223"/>
  <c r="BD223"/>
  <c r="CM223"/>
  <c r="CI223"/>
  <c r="CE223"/>
  <c r="CA223"/>
  <c r="BW223"/>
  <c r="BS223"/>
  <c r="BO223"/>
  <c r="BK223"/>
  <c r="BG223"/>
  <c r="BC223"/>
  <c r="CL228"/>
  <c r="CH228"/>
  <c r="CD228"/>
  <c r="BZ228"/>
  <c r="BV228"/>
  <c r="BR228"/>
  <c r="BN228"/>
  <c r="BJ228"/>
  <c r="BF228"/>
  <c r="BB228"/>
  <c r="CO228"/>
  <c r="CK228"/>
  <c r="CG228"/>
  <c r="CC228"/>
  <c r="BY228"/>
  <c r="BU228"/>
  <c r="BQ228"/>
  <c r="BM228"/>
  <c r="BI228"/>
  <c r="BE228"/>
  <c r="CN231"/>
  <c r="CJ231"/>
  <c r="CF231"/>
  <c r="CB231"/>
  <c r="BX231"/>
  <c r="BP231"/>
  <c r="BL231"/>
  <c r="BH231"/>
  <c r="BD231"/>
  <c r="CM231"/>
  <c r="CI231"/>
  <c r="CE231"/>
  <c r="CA231"/>
  <c r="BW231"/>
  <c r="BS231"/>
  <c r="BO231"/>
  <c r="BK231"/>
  <c r="BG231"/>
  <c r="BC231"/>
  <c r="CL236"/>
  <c r="CH236"/>
  <c r="CD236"/>
  <c r="BZ236"/>
  <c r="BV236"/>
  <c r="BR236"/>
  <c r="BN236"/>
  <c r="BJ236"/>
  <c r="BF236"/>
  <c r="BB236"/>
  <c r="CO236"/>
  <c r="CK236"/>
  <c r="CG236"/>
  <c r="CC236"/>
  <c r="BY236"/>
  <c r="BU236"/>
  <c r="BQ236"/>
  <c r="BM236"/>
  <c r="BI236"/>
  <c r="BE236"/>
  <c r="CN239"/>
  <c r="CJ239"/>
  <c r="CF239"/>
  <c r="CB239"/>
  <c r="BX239"/>
  <c r="BP239"/>
  <c r="BL239"/>
  <c r="BH239"/>
  <c r="BD239"/>
  <c r="CM239"/>
  <c r="CI239"/>
  <c r="CE239"/>
  <c r="CA239"/>
  <c r="BW239"/>
  <c r="BS239"/>
  <c r="BO239"/>
  <c r="BK239"/>
  <c r="BG239"/>
  <c r="BC239"/>
  <c r="CL244"/>
  <c r="CH244"/>
  <c r="CD244"/>
  <c r="BZ244"/>
  <c r="BV244"/>
  <c r="BR244"/>
  <c r="BN244"/>
  <c r="BJ244"/>
  <c r="BF244"/>
  <c r="BB244"/>
  <c r="CO244"/>
  <c r="CK244"/>
  <c r="CG244"/>
  <c r="CC244"/>
  <c r="BY244"/>
  <c r="BU244"/>
  <c r="BQ244"/>
  <c r="BM244"/>
  <c r="BI244"/>
  <c r="BE244"/>
  <c r="CN247"/>
  <c r="CJ247"/>
  <c r="CF247"/>
  <c r="CB247"/>
  <c r="BX247"/>
  <c r="BP247"/>
  <c r="BL247"/>
  <c r="BH247"/>
  <c r="BD247"/>
  <c r="CM247"/>
  <c r="CI247"/>
  <c r="CE247"/>
  <c r="CA247"/>
  <c r="BW247"/>
  <c r="BS247"/>
  <c r="BO247"/>
  <c r="BK247"/>
  <c r="BG247"/>
  <c r="BC247"/>
  <c r="CL252"/>
  <c r="CH252"/>
  <c r="CD252"/>
  <c r="BZ252"/>
  <c r="BV252"/>
  <c r="BR252"/>
  <c r="BN252"/>
  <c r="BJ252"/>
  <c r="BF252"/>
  <c r="BB252"/>
  <c r="AV252"/>
  <c r="AR252"/>
  <c r="AN252"/>
  <c r="AJ252"/>
  <c r="AF252"/>
  <c r="AB252"/>
  <c r="X252"/>
  <c r="CO252"/>
  <c r="CK252"/>
  <c r="CG252"/>
  <c r="CC252"/>
  <c r="BY252"/>
  <c r="BU252"/>
  <c r="BQ252"/>
  <c r="BM252"/>
  <c r="BI252"/>
  <c r="BE252"/>
  <c r="CN255"/>
  <c r="CJ255"/>
  <c r="CF255"/>
  <c r="CB255"/>
  <c r="BX255"/>
  <c r="BP255"/>
  <c r="BL255"/>
  <c r="BH255"/>
  <c r="BD255"/>
  <c r="AV255"/>
  <c r="AR255"/>
  <c r="AN255"/>
  <c r="AJ255"/>
  <c r="AF255"/>
  <c r="AB255"/>
  <c r="X255"/>
  <c r="CM255"/>
  <c r="CI255"/>
  <c r="CE255"/>
  <c r="CA255"/>
  <c r="BW255"/>
  <c r="BS255"/>
  <c r="BO255"/>
  <c r="BK255"/>
  <c r="BG255"/>
  <c r="BC255"/>
  <c r="CL260"/>
  <c r="CH260"/>
  <c r="CD260"/>
  <c r="BZ260"/>
  <c r="BV260"/>
  <c r="BR260"/>
  <c r="BN260"/>
  <c r="BJ260"/>
  <c r="BF260"/>
  <c r="BB260"/>
  <c r="AV260"/>
  <c r="AR260"/>
  <c r="AN260"/>
  <c r="AJ260"/>
  <c r="AF260"/>
  <c r="AB260"/>
  <c r="X260"/>
  <c r="CO260"/>
  <c r="CK260"/>
  <c r="CG260"/>
  <c r="CC260"/>
  <c r="BY260"/>
  <c r="BU260"/>
  <c r="BQ260"/>
  <c r="BM260"/>
  <c r="BI260"/>
  <c r="BE260"/>
  <c r="CN263"/>
  <c r="CJ263"/>
  <c r="CF263"/>
  <c r="CB263"/>
  <c r="BX263"/>
  <c r="BP263"/>
  <c r="BL263"/>
  <c r="BH263"/>
  <c r="BD263"/>
  <c r="AV263"/>
  <c r="AR263"/>
  <c r="AN263"/>
  <c r="AJ263"/>
  <c r="AF263"/>
  <c r="AB263"/>
  <c r="X263"/>
  <c r="CM263"/>
  <c r="CI263"/>
  <c r="CE263"/>
  <c r="CA263"/>
  <c r="BW263"/>
  <c r="BS263"/>
  <c r="BO263"/>
  <c r="BK263"/>
  <c r="BG263"/>
  <c r="BC263"/>
  <c r="CL268"/>
  <c r="CH268"/>
  <c r="CD268"/>
  <c r="BZ268"/>
  <c r="BV268"/>
  <c r="BR268"/>
  <c r="BN268"/>
  <c r="BJ268"/>
  <c r="BF268"/>
  <c r="BB268"/>
  <c r="AV268"/>
  <c r="AR268"/>
  <c r="AN268"/>
  <c r="AJ268"/>
  <c r="AF268"/>
  <c r="AB268"/>
  <c r="X268"/>
  <c r="CO268"/>
  <c r="CK268"/>
  <c r="CG268"/>
  <c r="CC268"/>
  <c r="BY268"/>
  <c r="BU268"/>
  <c r="BQ268"/>
  <c r="BM268"/>
  <c r="BI268"/>
  <c r="BE268"/>
  <c r="CN271"/>
  <c r="CJ271"/>
  <c r="CF271"/>
  <c r="CB271"/>
  <c r="BX271"/>
  <c r="BP271"/>
  <c r="BL271"/>
  <c r="BH271"/>
  <c r="BD271"/>
  <c r="AV271"/>
  <c r="AR271"/>
  <c r="AN271"/>
  <c r="AJ271"/>
  <c r="AF271"/>
  <c r="AB271"/>
  <c r="X271"/>
  <c r="CM271"/>
  <c r="CI271"/>
  <c r="CE271"/>
  <c r="CA271"/>
  <c r="BW271"/>
  <c r="BS271"/>
  <c r="BO271"/>
  <c r="BK271"/>
  <c r="BG271"/>
  <c r="BC271"/>
  <c r="CL276"/>
  <c r="CH276"/>
  <c r="CD276"/>
  <c r="BZ276"/>
  <c r="BV276"/>
  <c r="BR276"/>
  <c r="BN276"/>
  <c r="BJ276"/>
  <c r="BF276"/>
  <c r="BB276"/>
  <c r="AV276"/>
  <c r="AR276"/>
  <c r="AN276"/>
  <c r="AJ276"/>
  <c r="AF276"/>
  <c r="AB276"/>
  <c r="X276"/>
  <c r="CO276"/>
  <c r="CK276"/>
  <c r="CG276"/>
  <c r="CC276"/>
  <c r="BY276"/>
  <c r="BU276"/>
  <c r="BQ276"/>
  <c r="BM276"/>
  <c r="BI276"/>
  <c r="BE276"/>
  <c r="CN279"/>
  <c r="CJ279"/>
  <c r="CF279"/>
  <c r="CB279"/>
  <c r="BX279"/>
  <c r="BP279"/>
  <c r="BL279"/>
  <c r="BH279"/>
  <c r="BD279"/>
  <c r="AV279"/>
  <c r="AR279"/>
  <c r="AN279"/>
  <c r="AJ279"/>
  <c r="AF279"/>
  <c r="AB279"/>
  <c r="X279"/>
  <c r="CM279"/>
  <c r="CI279"/>
  <c r="CE279"/>
  <c r="CA279"/>
  <c r="BW279"/>
  <c r="BS279"/>
  <c r="BO279"/>
  <c r="BK279"/>
  <c r="BG279"/>
  <c r="BC279"/>
  <c r="CL284"/>
  <c r="CH284"/>
  <c r="CD284"/>
  <c r="BZ284"/>
  <c r="BV284"/>
  <c r="BR284"/>
  <c r="BN284"/>
  <c r="BJ284"/>
  <c r="BF284"/>
  <c r="BB284"/>
  <c r="AV284"/>
  <c r="AR284"/>
  <c r="AN284"/>
  <c r="AJ284"/>
  <c r="AF284"/>
  <c r="AB284"/>
  <c r="X284"/>
  <c r="CO284"/>
  <c r="CK284"/>
  <c r="CG284"/>
  <c r="CC284"/>
  <c r="BY284"/>
  <c r="BU284"/>
  <c r="BQ284"/>
  <c r="BM284"/>
  <c r="BI284"/>
  <c r="BE284"/>
  <c r="CN287"/>
  <c r="CJ287"/>
  <c r="CF287"/>
  <c r="CB287"/>
  <c r="BX287"/>
  <c r="BP287"/>
  <c r="BL287"/>
  <c r="BH287"/>
  <c r="BD287"/>
  <c r="AV287"/>
  <c r="AR287"/>
  <c r="AN287"/>
  <c r="AJ287"/>
  <c r="AF287"/>
  <c r="AB287"/>
  <c r="X287"/>
  <c r="CM287"/>
  <c r="CI287"/>
  <c r="CE287"/>
  <c r="CA287"/>
  <c r="BW287"/>
  <c r="BS287"/>
  <c r="BO287"/>
  <c r="BK287"/>
  <c r="BG287"/>
  <c r="BC287"/>
  <c r="CL292"/>
  <c r="CH292"/>
  <c r="CD292"/>
  <c r="BZ292"/>
  <c r="BV292"/>
  <c r="BR292"/>
  <c r="BN292"/>
  <c r="BJ292"/>
  <c r="BF292"/>
  <c r="BB292"/>
  <c r="AV292"/>
  <c r="AR292"/>
  <c r="AN292"/>
  <c r="AJ292"/>
  <c r="AF292"/>
  <c r="AB292"/>
  <c r="X292"/>
  <c r="CO292"/>
  <c r="CK292"/>
  <c r="CG292"/>
  <c r="CC292"/>
  <c r="BY292"/>
  <c r="BU292"/>
  <c r="BQ292"/>
  <c r="BM292"/>
  <c r="BI292"/>
  <c r="BE292"/>
  <c r="CN295"/>
  <c r="CJ295"/>
  <c r="CF295"/>
  <c r="CB295"/>
  <c r="BX295"/>
  <c r="BP295"/>
  <c r="BL295"/>
  <c r="BH295"/>
  <c r="BD295"/>
  <c r="AV295"/>
  <c r="AR295"/>
  <c r="AN295"/>
  <c r="AJ295"/>
  <c r="AF295"/>
  <c r="AB295"/>
  <c r="X295"/>
  <c r="CM295"/>
  <c r="CI295"/>
  <c r="CE295"/>
  <c r="CA295"/>
  <c r="BW295"/>
  <c r="BS295"/>
  <c r="BO295"/>
  <c r="BK295"/>
  <c r="BG295"/>
  <c r="BC295"/>
  <c r="CL300"/>
  <c r="CH300"/>
  <c r="CD300"/>
  <c r="BZ300"/>
  <c r="BV300"/>
  <c r="BR300"/>
  <c r="BN300"/>
  <c r="BJ300"/>
  <c r="BF300"/>
  <c r="BB300"/>
  <c r="AV300"/>
  <c r="AR300"/>
  <c r="AN300"/>
  <c r="AJ300"/>
  <c r="AF300"/>
  <c r="AB300"/>
  <c r="X300"/>
  <c r="CO300"/>
  <c r="CK300"/>
  <c r="CG300"/>
  <c r="CC300"/>
  <c r="BY300"/>
  <c r="BU300"/>
  <c r="BQ300"/>
  <c r="BM300"/>
  <c r="BI300"/>
  <c r="BE300"/>
  <c r="CN303"/>
  <c r="CJ303"/>
  <c r="CF303"/>
  <c r="CB303"/>
  <c r="BX303"/>
  <c r="BP303"/>
  <c r="BL303"/>
  <c r="BH303"/>
  <c r="BD303"/>
  <c r="AV303"/>
  <c r="AR303"/>
  <c r="AN303"/>
  <c r="AJ303"/>
  <c r="AF303"/>
  <c r="AB303"/>
  <c r="X303"/>
  <c r="CM303"/>
  <c r="CI303"/>
  <c r="CE303"/>
  <c r="CA303"/>
  <c r="BW303"/>
  <c r="BS303"/>
  <c r="BO303"/>
  <c r="BK303"/>
  <c r="BG303"/>
  <c r="BC303"/>
  <c r="CI308"/>
  <c r="CH311"/>
  <c r="CL316"/>
  <c r="CH316"/>
  <c r="CD316"/>
  <c r="BZ316"/>
  <c r="BV316"/>
  <c r="BR316"/>
  <c r="BN316"/>
  <c r="BJ316"/>
  <c r="BF316"/>
  <c r="BB316"/>
  <c r="AV316"/>
  <c r="AR316"/>
  <c r="AN316"/>
  <c r="AJ316"/>
  <c r="AF316"/>
  <c r="AB316"/>
  <c r="X316"/>
  <c r="CO316"/>
  <c r="CK316"/>
  <c r="CG316"/>
  <c r="CC316"/>
  <c r="BY316"/>
  <c r="BU316"/>
  <c r="BQ316"/>
  <c r="BM316"/>
  <c r="BI316"/>
  <c r="BE316"/>
  <c r="CL324"/>
  <c r="CH324"/>
  <c r="CD324"/>
  <c r="BZ324"/>
  <c r="BV324"/>
  <c r="BR324"/>
  <c r="BN324"/>
  <c r="BJ324"/>
  <c r="BF324"/>
  <c r="BB324"/>
  <c r="AV324"/>
  <c r="AR324"/>
  <c r="AN324"/>
  <c r="AJ324"/>
  <c r="AF324"/>
  <c r="AB324"/>
  <c r="X324"/>
  <c r="CO324"/>
  <c r="CK324"/>
  <c r="CG324"/>
  <c r="CC324"/>
  <c r="BY324"/>
  <c r="BU324"/>
  <c r="BQ324"/>
  <c r="BM324"/>
  <c r="BI324"/>
  <c r="BE324"/>
  <c r="CN327"/>
  <c r="CJ327"/>
  <c r="CF327"/>
  <c r="CB327"/>
  <c r="BX327"/>
  <c r="BP327"/>
  <c r="BL327"/>
  <c r="BH327"/>
  <c r="BD327"/>
  <c r="AV327"/>
  <c r="AR327"/>
  <c r="AN327"/>
  <c r="AJ327"/>
  <c r="AF327"/>
  <c r="AB327"/>
  <c r="X327"/>
  <c r="CM327"/>
  <c r="CI327"/>
  <c r="CE327"/>
  <c r="CA327"/>
  <c r="BW327"/>
  <c r="BS327"/>
  <c r="BO327"/>
  <c r="BK327"/>
  <c r="BG327"/>
  <c r="BC327"/>
  <c r="CL332"/>
  <c r="CH332"/>
  <c r="CD332"/>
  <c r="BZ332"/>
  <c r="BV332"/>
  <c r="BR332"/>
  <c r="BN332"/>
  <c r="BJ332"/>
  <c r="BF332"/>
  <c r="BB332"/>
  <c r="AV332"/>
  <c r="AR332"/>
  <c r="AN332"/>
  <c r="AJ332"/>
  <c r="AF332"/>
  <c r="AB332"/>
  <c r="X332"/>
  <c r="CO332"/>
  <c r="CK332"/>
  <c r="CG332"/>
  <c r="CC332"/>
  <c r="BY332"/>
  <c r="BU332"/>
  <c r="BQ332"/>
  <c r="BM332"/>
  <c r="BI332"/>
  <c r="BE332"/>
  <c r="CN335"/>
  <c r="CJ335"/>
  <c r="CF335"/>
  <c r="CB335"/>
  <c r="BX335"/>
  <c r="BP335"/>
  <c r="BL335"/>
  <c r="BH335"/>
  <c r="BD335"/>
  <c r="AV335"/>
  <c r="AR335"/>
  <c r="AN335"/>
  <c r="AJ335"/>
  <c r="AF335"/>
  <c r="AB335"/>
  <c r="X335"/>
  <c r="CM335"/>
  <c r="CI335"/>
  <c r="CE335"/>
  <c r="CA335"/>
  <c r="BW335"/>
  <c r="BS335"/>
  <c r="BO335"/>
  <c r="BK335"/>
  <c r="BG335"/>
  <c r="BC335"/>
  <c r="CL340"/>
  <c r="CH340"/>
  <c r="CD340"/>
  <c r="BZ340"/>
  <c r="BV340"/>
  <c r="BR340"/>
  <c r="BN340"/>
  <c r="BJ340"/>
  <c r="BF340"/>
  <c r="BB340"/>
  <c r="AV340"/>
  <c r="AR340"/>
  <c r="AN340"/>
  <c r="AJ340"/>
  <c r="AF340"/>
  <c r="AB340"/>
  <c r="X340"/>
  <c r="CO340"/>
  <c r="CK340"/>
  <c r="CG340"/>
  <c r="CC340"/>
  <c r="BY340"/>
  <c r="BU340"/>
  <c r="BQ340"/>
  <c r="BM340"/>
  <c r="BI340"/>
  <c r="BE340"/>
  <c r="CI348"/>
  <c r="CL374"/>
  <c r="CH374"/>
  <c r="CD374"/>
  <c r="BZ374"/>
  <c r="BV374"/>
  <c r="BR374"/>
  <c r="BN374"/>
  <c r="BJ374"/>
  <c r="BF374"/>
  <c r="BB374"/>
  <c r="CO374"/>
  <c r="CK374"/>
  <c r="CG374"/>
  <c r="CC374"/>
  <c r="BY374"/>
  <c r="BU374"/>
  <c r="BQ374"/>
  <c r="BM374"/>
  <c r="BI374"/>
  <c r="BE374"/>
  <c r="CN374"/>
  <c r="CF374"/>
  <c r="BX374"/>
  <c r="BP374"/>
  <c r="BH374"/>
  <c r="AV374"/>
  <c r="AR374"/>
  <c r="AN374"/>
  <c r="AJ374"/>
  <c r="AF374"/>
  <c r="AB374"/>
  <c r="X374"/>
  <c r="CM374"/>
  <c r="CE374"/>
  <c r="BW374"/>
  <c r="BO374"/>
  <c r="BG374"/>
  <c r="AY374"/>
  <c r="AU374"/>
  <c r="AQ374"/>
  <c r="AM374"/>
  <c r="AI374"/>
  <c r="AE374"/>
  <c r="AA374"/>
  <c r="AA15"/>
  <c r="AE15"/>
  <c r="AI15"/>
  <c r="AP15"/>
  <c r="AT15"/>
  <c r="AX15"/>
  <c r="Z15"/>
  <c r="BI15"/>
  <c r="BM15"/>
  <c r="BQ15"/>
  <c r="BU15"/>
  <c r="CE15"/>
  <c r="CI15"/>
  <c r="CM15"/>
  <c r="BC15"/>
  <c r="BG15"/>
  <c r="BY15"/>
  <c r="AB15"/>
  <c r="AF15"/>
  <c r="AJ15"/>
  <c r="AQ15"/>
  <c r="AU15"/>
  <c r="AY15"/>
  <c r="AL15"/>
  <c r="BJ15"/>
  <c r="BN15"/>
  <c r="BR15"/>
  <c r="CB15"/>
  <c r="CF15"/>
  <c r="CJ15"/>
  <c r="CN15"/>
  <c r="BD15"/>
  <c r="BV15"/>
  <c r="BZ15"/>
  <c r="AD15"/>
  <c r="AO15"/>
  <c r="AW15"/>
  <c r="AN15"/>
  <c r="BO15"/>
  <c r="CC15"/>
  <c r="CK15"/>
  <c r="BE15"/>
  <c r="CA15"/>
  <c r="AG15"/>
  <c r="AR15"/>
  <c r="X15"/>
  <c r="BH15"/>
  <c r="BP15"/>
  <c r="CD15"/>
  <c r="CL15"/>
  <c r="BF15"/>
  <c r="ER29" i="7"/>
  <c r="EY29"/>
  <c r="EV29"/>
  <c r="EM29"/>
  <c r="ET29"/>
  <c r="EU29"/>
  <c r="EW29"/>
  <c r="EP29"/>
  <c r="EQ29"/>
  <c r="EN29"/>
  <c r="ES29"/>
  <c r="EX29"/>
  <c r="EZ29"/>
  <c r="EZ23"/>
  <c r="EO23"/>
  <c r="EN23"/>
  <c r="EM23"/>
  <c r="EX23"/>
  <c r="EP23"/>
  <c r="ET23"/>
  <c r="EW23"/>
  <c r="EV23"/>
  <c r="BQ40"/>
  <c r="BQ24"/>
  <c r="BQ28"/>
  <c r="BQ117"/>
  <c r="BQ26"/>
  <c r="DE46"/>
  <c r="DE128"/>
  <c r="BQ44"/>
  <c r="BQ37"/>
  <c r="CX41"/>
  <c r="BJ46"/>
  <c r="CU41"/>
  <c r="BG38"/>
  <c r="FR120"/>
  <c r="GF120"/>
  <c r="FV120"/>
  <c r="FZ120"/>
  <c r="GO120"/>
  <c r="HE120"/>
  <c r="HF120"/>
  <c r="HG120"/>
  <c r="HH120"/>
  <c r="FQ120"/>
  <c r="FS120"/>
  <c r="GD120"/>
  <c r="GE120"/>
  <c r="GG120"/>
  <c r="GA120"/>
  <c r="HD120"/>
  <c r="GU120"/>
  <c r="FW120"/>
  <c r="FT120"/>
  <c r="GN120"/>
  <c r="GH120"/>
  <c r="FX120"/>
  <c r="FY120"/>
  <c r="GM120"/>
  <c r="GI120"/>
  <c r="GV120"/>
  <c r="GX120"/>
  <c r="HC120"/>
  <c r="GB120"/>
  <c r="GP120"/>
  <c r="GY120"/>
  <c r="GQ120"/>
  <c r="GT120"/>
  <c r="GZ120"/>
  <c r="HB120"/>
  <c r="FU120"/>
  <c r="FR112"/>
  <c r="GF112"/>
  <c r="FV112"/>
  <c r="FZ112"/>
  <c r="GO112"/>
  <c r="FS112"/>
  <c r="GD112"/>
  <c r="GE112"/>
  <c r="GG112"/>
  <c r="GA112"/>
  <c r="GB112"/>
  <c r="GJ112"/>
  <c r="FU112"/>
  <c r="GP112"/>
  <c r="GC112"/>
  <c r="FT112"/>
  <c r="GL112"/>
  <c r="GN112"/>
  <c r="GI112"/>
  <c r="FR96"/>
  <c r="GF96"/>
  <c r="FV96"/>
  <c r="FZ96"/>
  <c r="GO96"/>
  <c r="FS96"/>
  <c r="GD96"/>
  <c r="GE96"/>
  <c r="GG96"/>
  <c r="GA96"/>
  <c r="GB96"/>
  <c r="GJ96"/>
  <c r="FU96"/>
  <c r="GP96"/>
  <c r="GC96"/>
  <c r="GH96"/>
  <c r="FX96"/>
  <c r="FY96"/>
  <c r="GK96"/>
  <c r="GM96"/>
  <c r="FQ96"/>
  <c r="GL96"/>
  <c r="FW96"/>
  <c r="FR88"/>
  <c r="GF88"/>
  <c r="FV88"/>
  <c r="FZ88"/>
  <c r="GO88"/>
  <c r="FS88"/>
  <c r="GD88"/>
  <c r="GE88"/>
  <c r="GG88"/>
  <c r="GA88"/>
  <c r="FT88"/>
  <c r="GN88"/>
  <c r="GJ88"/>
  <c r="GH88"/>
  <c r="FX88"/>
  <c r="FY88"/>
  <c r="GK88"/>
  <c r="GL88"/>
  <c r="GM88"/>
  <c r="GI88"/>
  <c r="GC88"/>
  <c r="FQ88"/>
  <c r="FR32"/>
  <c r="GH32"/>
  <c r="GM32"/>
  <c r="GB32"/>
  <c r="GP32"/>
  <c r="FS32"/>
  <c r="GD32"/>
  <c r="GE32"/>
  <c r="FU32"/>
  <c r="GN32"/>
  <c r="GI32"/>
  <c r="FT32"/>
  <c r="GF32"/>
  <c r="GJ32"/>
  <c r="FX32"/>
  <c r="FY32"/>
  <c r="GK32"/>
  <c r="GL32"/>
  <c r="GA32"/>
  <c r="GC32"/>
  <c r="GG32"/>
  <c r="FW32"/>
  <c r="DT43"/>
  <c r="DT72"/>
  <c r="DT129" s="1"/>
  <c r="DX43"/>
  <c r="AU20" s="1"/>
  <c r="DX72"/>
  <c r="DX129" s="1"/>
  <c r="EF43"/>
  <c r="BC21" s="1"/>
  <c r="EF72"/>
  <c r="EF129" s="1"/>
  <c r="Z44" i="2"/>
  <c r="AH44"/>
  <c r="AL44"/>
  <c r="AT44"/>
  <c r="AX44"/>
  <c r="AD47"/>
  <c r="AL47"/>
  <c r="AD52"/>
  <c r="AP52"/>
  <c r="Z55"/>
  <c r="AH55"/>
  <c r="AL55"/>
  <c r="AT55"/>
  <c r="AX55"/>
  <c r="AD60"/>
  <c r="AL60"/>
  <c r="AT60"/>
  <c r="AD63"/>
  <c r="AP63"/>
  <c r="Z68"/>
  <c r="AH68"/>
  <c r="AL68"/>
  <c r="AT68"/>
  <c r="AX68"/>
  <c r="AD71"/>
  <c r="AP71"/>
  <c r="AD76"/>
  <c r="AP76"/>
  <c r="AD79"/>
  <c r="AP79"/>
  <c r="Z84"/>
  <c r="AH84"/>
  <c r="AL84"/>
  <c r="AT84"/>
  <c r="AX84"/>
  <c r="AD87"/>
  <c r="AP87"/>
  <c r="AD92"/>
  <c r="AP92"/>
  <c r="Z95"/>
  <c r="AH95"/>
  <c r="AL95"/>
  <c r="AT95"/>
  <c r="AX95"/>
  <c r="Z100"/>
  <c r="AH100"/>
  <c r="AL100"/>
  <c r="AT100"/>
  <c r="AX100"/>
  <c r="AD103"/>
  <c r="AL103"/>
  <c r="AT103"/>
  <c r="Z108"/>
  <c r="AH108"/>
  <c r="AP108"/>
  <c r="AX108"/>
  <c r="AD111"/>
  <c r="AP111"/>
  <c r="Z116"/>
  <c r="AH116"/>
  <c r="AL116"/>
  <c r="AT116"/>
  <c r="AX116"/>
  <c r="AD119"/>
  <c r="AP119"/>
  <c r="Z124"/>
  <c r="AP124"/>
  <c r="Z127"/>
  <c r="AH127"/>
  <c r="AL127"/>
  <c r="AT127"/>
  <c r="AX127"/>
  <c r="AD132"/>
  <c r="AP132"/>
  <c r="AD135"/>
  <c r="AL135"/>
  <c r="AT135"/>
  <c r="AD140"/>
  <c r="AP140"/>
  <c r="AD143"/>
  <c r="AL143"/>
  <c r="AT143"/>
  <c r="AX143"/>
  <c r="AD148"/>
  <c r="AP148"/>
  <c r="Z151"/>
  <c r="AH151"/>
  <c r="AL151"/>
  <c r="AT151"/>
  <c r="AX151"/>
  <c r="Z156"/>
  <c r="AH156"/>
  <c r="AL156"/>
  <c r="AT156"/>
  <c r="AX156"/>
  <c r="AD159"/>
  <c r="AP159"/>
  <c r="AD164"/>
  <c r="AP164"/>
  <c r="AD167"/>
  <c r="AH167"/>
  <c r="AL167"/>
  <c r="AT167"/>
  <c r="AX167"/>
  <c r="AD172"/>
  <c r="AP172"/>
  <c r="AT172"/>
  <c r="AX172"/>
  <c r="AD175"/>
  <c r="AP175"/>
  <c r="AD180"/>
  <c r="AP180"/>
  <c r="AD183"/>
  <c r="AH183"/>
  <c r="AL183"/>
  <c r="AT183"/>
  <c r="AX183"/>
  <c r="Z188"/>
  <c r="AH188"/>
  <c r="AP188"/>
  <c r="AX188"/>
  <c r="Z191"/>
  <c r="AH191"/>
  <c r="AL191"/>
  <c r="AT191"/>
  <c r="AX191"/>
  <c r="AD196"/>
  <c r="AL196"/>
  <c r="AT196"/>
  <c r="Z199"/>
  <c r="AH199"/>
  <c r="AT199"/>
  <c r="AD204"/>
  <c r="AP204"/>
  <c r="AT204"/>
  <c r="AX204"/>
  <c r="AD207"/>
  <c r="AP207"/>
  <c r="Z212"/>
  <c r="AH212"/>
  <c r="AL212"/>
  <c r="AT212"/>
  <c r="AX212"/>
  <c r="AD215"/>
  <c r="AP215"/>
  <c r="Z220"/>
  <c r="AH220"/>
  <c r="AL220"/>
  <c r="AT220"/>
  <c r="AX220"/>
  <c r="AD223"/>
  <c r="AL223"/>
  <c r="AT223"/>
  <c r="AD228"/>
  <c r="AH228"/>
  <c r="AL228"/>
  <c r="AT228"/>
  <c r="AX228"/>
  <c r="Z231"/>
  <c r="AH231"/>
  <c r="AP231"/>
  <c r="AD236"/>
  <c r="AP236"/>
  <c r="Z239"/>
  <c r="AH239"/>
  <c r="AL239"/>
  <c r="AT239"/>
  <c r="Z244"/>
  <c r="AH244"/>
  <c r="AL244"/>
  <c r="AT244"/>
  <c r="AX244"/>
  <c r="AD247"/>
  <c r="AP247"/>
  <c r="AT247"/>
  <c r="AX247"/>
  <c r="AG252"/>
  <c r="AQ252"/>
  <c r="AC255"/>
  <c r="AM255"/>
  <c r="AS255"/>
  <c r="AX255"/>
  <c r="AA260"/>
  <c r="AL260"/>
  <c r="AW260"/>
  <c r="AC263"/>
  <c r="AH263"/>
  <c r="AS263"/>
  <c r="AX263"/>
  <c r="AG268"/>
  <c r="AL268"/>
  <c r="AW268"/>
  <c r="AH271"/>
  <c r="AG276"/>
  <c r="AQ276"/>
  <c r="AC279"/>
  <c r="AM279"/>
  <c r="AS279"/>
  <c r="AX279"/>
  <c r="AA284"/>
  <c r="AQ284"/>
  <c r="AH287"/>
  <c r="AA292"/>
  <c r="AQ292"/>
  <c r="AC295"/>
  <c r="AM295"/>
  <c r="AS295"/>
  <c r="AX295"/>
  <c r="AA300"/>
  <c r="AL300"/>
  <c r="AW300"/>
  <c r="AH303"/>
  <c r="AS303"/>
  <c r="AX303"/>
  <c r="AA308"/>
  <c r="AQ308"/>
  <c r="AC311"/>
  <c r="AM311"/>
  <c r="AS311"/>
  <c r="AX311"/>
  <c r="AG316"/>
  <c r="AQ316"/>
  <c r="AC319"/>
  <c r="AH319"/>
  <c r="AS319"/>
  <c r="AX319"/>
  <c r="AG324"/>
  <c r="AQ324"/>
  <c r="AC327"/>
  <c r="AM327"/>
  <c r="AG332"/>
  <c r="AL332"/>
  <c r="AW332"/>
  <c r="AH335"/>
  <c r="AG340"/>
  <c r="AQ340"/>
  <c r="AC343"/>
  <c r="AM343"/>
  <c r="AS343"/>
  <c r="AX343"/>
  <c r="AA348"/>
  <c r="AQ348"/>
  <c r="AC351"/>
  <c r="AM351"/>
  <c r="AS351"/>
  <c r="AX351"/>
  <c r="Z358"/>
  <c r="AE358"/>
  <c r="AP358"/>
  <c r="AU358"/>
  <c r="Y374"/>
  <c r="AG374"/>
  <c r="AW374"/>
  <c r="CL42"/>
  <c r="CH42"/>
  <c r="CD42"/>
  <c r="BZ42"/>
  <c r="BV42"/>
  <c r="BR42"/>
  <c r="BN42"/>
  <c r="BJ42"/>
  <c r="BF42"/>
  <c r="BB42"/>
  <c r="CO42"/>
  <c r="CK42"/>
  <c r="CG42"/>
  <c r="CC42"/>
  <c r="BY42"/>
  <c r="BU42"/>
  <c r="BQ42"/>
  <c r="BM42"/>
  <c r="BI42"/>
  <c r="BE42"/>
  <c r="BL44"/>
  <c r="CB44"/>
  <c r="CJ44"/>
  <c r="BE47"/>
  <c r="BU47"/>
  <c r="CK47"/>
  <c r="CL50"/>
  <c r="CH50"/>
  <c r="CD50"/>
  <c r="BZ50"/>
  <c r="BV50"/>
  <c r="BR50"/>
  <c r="BN50"/>
  <c r="BJ50"/>
  <c r="BF50"/>
  <c r="BB50"/>
  <c r="CO50"/>
  <c r="CK50"/>
  <c r="CG50"/>
  <c r="CC50"/>
  <c r="BY50"/>
  <c r="BU50"/>
  <c r="BQ50"/>
  <c r="BM50"/>
  <c r="BI50"/>
  <c r="BE50"/>
  <c r="BD52"/>
  <c r="BL52"/>
  <c r="CB52"/>
  <c r="CJ52"/>
  <c r="BM55"/>
  <c r="CC55"/>
  <c r="BL60"/>
  <c r="CB60"/>
  <c r="CJ60"/>
  <c r="BE63"/>
  <c r="CC63"/>
  <c r="CI66"/>
  <c r="BL68"/>
  <c r="BM71"/>
  <c r="CC71"/>
  <c r="CL74"/>
  <c r="CH74"/>
  <c r="CD74"/>
  <c r="BZ74"/>
  <c r="BV74"/>
  <c r="BR74"/>
  <c r="BN74"/>
  <c r="BJ74"/>
  <c r="BF74"/>
  <c r="BB74"/>
  <c r="CO74"/>
  <c r="CK74"/>
  <c r="CG74"/>
  <c r="CC74"/>
  <c r="BY74"/>
  <c r="BU74"/>
  <c r="BQ74"/>
  <c r="BM74"/>
  <c r="BI74"/>
  <c r="BE74"/>
  <c r="BD76"/>
  <c r="BL76"/>
  <c r="CB76"/>
  <c r="CJ76"/>
  <c r="CN77"/>
  <c r="CJ77"/>
  <c r="CF77"/>
  <c r="CB77"/>
  <c r="BX77"/>
  <c r="BP77"/>
  <c r="BL77"/>
  <c r="BH77"/>
  <c r="BD77"/>
  <c r="CM77"/>
  <c r="CI77"/>
  <c r="CE77"/>
  <c r="CA77"/>
  <c r="BW77"/>
  <c r="BS77"/>
  <c r="BO77"/>
  <c r="BK77"/>
  <c r="BG77"/>
  <c r="BC77"/>
  <c r="BM79"/>
  <c r="BU79"/>
  <c r="CK79"/>
  <c r="CL82"/>
  <c r="CH82"/>
  <c r="CD82"/>
  <c r="BZ82"/>
  <c r="BV82"/>
  <c r="BR82"/>
  <c r="BN82"/>
  <c r="BJ82"/>
  <c r="BF82"/>
  <c r="BB82"/>
  <c r="CO82"/>
  <c r="CK82"/>
  <c r="CG82"/>
  <c r="CC82"/>
  <c r="BY82"/>
  <c r="BU82"/>
  <c r="BQ82"/>
  <c r="BM82"/>
  <c r="BI82"/>
  <c r="BE82"/>
  <c r="BL84"/>
  <c r="BE87"/>
  <c r="CC87"/>
  <c r="CL90"/>
  <c r="CH90"/>
  <c r="CD90"/>
  <c r="BZ90"/>
  <c r="BV90"/>
  <c r="BR90"/>
  <c r="BN90"/>
  <c r="BJ90"/>
  <c r="BF90"/>
  <c r="BB90"/>
  <c r="CO90"/>
  <c r="CK90"/>
  <c r="CG90"/>
  <c r="CC90"/>
  <c r="BY90"/>
  <c r="BU90"/>
  <c r="BQ90"/>
  <c r="BM90"/>
  <c r="BI90"/>
  <c r="BE90"/>
  <c r="BD92"/>
  <c r="BL92"/>
  <c r="CB92"/>
  <c r="CJ92"/>
  <c r="BM95"/>
  <c r="CC95"/>
  <c r="CL98"/>
  <c r="CH98"/>
  <c r="CD98"/>
  <c r="BZ98"/>
  <c r="BV98"/>
  <c r="BR98"/>
  <c r="BN98"/>
  <c r="BJ98"/>
  <c r="BF98"/>
  <c r="BB98"/>
  <c r="CO98"/>
  <c r="CK98"/>
  <c r="CG98"/>
  <c r="CC98"/>
  <c r="BY98"/>
  <c r="BU98"/>
  <c r="BQ98"/>
  <c r="BM98"/>
  <c r="BI98"/>
  <c r="BE98"/>
  <c r="BD100"/>
  <c r="CB100"/>
  <c r="CJ100"/>
  <c r="BM103"/>
  <c r="CC103"/>
  <c r="CL106"/>
  <c r="CH106"/>
  <c r="CD106"/>
  <c r="BZ106"/>
  <c r="BV106"/>
  <c r="BR106"/>
  <c r="BN106"/>
  <c r="BJ106"/>
  <c r="BF106"/>
  <c r="BB106"/>
  <c r="CO106"/>
  <c r="CK106"/>
  <c r="CG106"/>
  <c r="CC106"/>
  <c r="BY106"/>
  <c r="BU106"/>
  <c r="BQ106"/>
  <c r="BM106"/>
  <c r="BI106"/>
  <c r="BE106"/>
  <c r="BL108"/>
  <c r="CB108"/>
  <c r="CJ108"/>
  <c r="BE111"/>
  <c r="BU111"/>
  <c r="CK111"/>
  <c r="CA114"/>
  <c r="CI114"/>
  <c r="BD116"/>
  <c r="BE119"/>
  <c r="BM119"/>
  <c r="CC119"/>
  <c r="CI122"/>
  <c r="BL124"/>
  <c r="CB124"/>
  <c r="CJ124"/>
  <c r="BE127"/>
  <c r="BU127"/>
  <c r="CK127"/>
  <c r="CL130"/>
  <c r="CH130"/>
  <c r="CD130"/>
  <c r="BZ130"/>
  <c r="BV130"/>
  <c r="BR130"/>
  <c r="BN130"/>
  <c r="BJ130"/>
  <c r="BF130"/>
  <c r="BB130"/>
  <c r="CO130"/>
  <c r="CK130"/>
  <c r="CG130"/>
  <c r="CC130"/>
  <c r="BY130"/>
  <c r="BU130"/>
  <c r="BQ130"/>
  <c r="BM130"/>
  <c r="BI130"/>
  <c r="BE130"/>
  <c r="BL132"/>
  <c r="CB132"/>
  <c r="CJ132"/>
  <c r="CN133"/>
  <c r="CJ133"/>
  <c r="CF133"/>
  <c r="CB133"/>
  <c r="BX133"/>
  <c r="BP133"/>
  <c r="BL133"/>
  <c r="BH133"/>
  <c r="BD133"/>
  <c r="CM133"/>
  <c r="CI133"/>
  <c r="CE133"/>
  <c r="CA133"/>
  <c r="BW133"/>
  <c r="BS133"/>
  <c r="BO133"/>
  <c r="BK133"/>
  <c r="BG133"/>
  <c r="BC133"/>
  <c r="BU135"/>
  <c r="CK135"/>
  <c r="CL138"/>
  <c r="CH138"/>
  <c r="CD138"/>
  <c r="BZ138"/>
  <c r="BV138"/>
  <c r="BR138"/>
  <c r="BN138"/>
  <c r="BJ138"/>
  <c r="BF138"/>
  <c r="BB138"/>
  <c r="CO138"/>
  <c r="CK138"/>
  <c r="CG138"/>
  <c r="CC138"/>
  <c r="BY138"/>
  <c r="BU138"/>
  <c r="BQ138"/>
  <c r="BM138"/>
  <c r="BI138"/>
  <c r="BE138"/>
  <c r="BL140"/>
  <c r="CB140"/>
  <c r="CJ140"/>
  <c r="BM143"/>
  <c r="CC143"/>
  <c r="CI146"/>
  <c r="BD148"/>
  <c r="CB148"/>
  <c r="CJ148"/>
  <c r="BE151"/>
  <c r="BU151"/>
  <c r="CK151"/>
  <c r="CI154"/>
  <c r="BL156"/>
  <c r="CB156"/>
  <c r="CJ156"/>
  <c r="BE159"/>
  <c r="BU159"/>
  <c r="CK159"/>
  <c r="CI162"/>
  <c r="BD164"/>
  <c r="CB164"/>
  <c r="CJ164"/>
  <c r="BE167"/>
  <c r="BU167"/>
  <c r="CK167"/>
  <c r="BD172"/>
  <c r="CB172"/>
  <c r="CJ172"/>
  <c r="BE175"/>
  <c r="BU175"/>
  <c r="CK175"/>
  <c r="CL178"/>
  <c r="CH178"/>
  <c r="CD178"/>
  <c r="BZ178"/>
  <c r="BV178"/>
  <c r="BR178"/>
  <c r="BN178"/>
  <c r="BJ178"/>
  <c r="BF178"/>
  <c r="BB178"/>
  <c r="CO178"/>
  <c r="CK178"/>
  <c r="CG178"/>
  <c r="CC178"/>
  <c r="BY178"/>
  <c r="BU178"/>
  <c r="BQ178"/>
  <c r="BM178"/>
  <c r="BI178"/>
  <c r="BE178"/>
  <c r="BL180"/>
  <c r="CN181"/>
  <c r="CJ181"/>
  <c r="CF181"/>
  <c r="CB181"/>
  <c r="BX181"/>
  <c r="BP181"/>
  <c r="BL181"/>
  <c r="BH181"/>
  <c r="BD181"/>
  <c r="CM181"/>
  <c r="CI181"/>
  <c r="CE181"/>
  <c r="CA181"/>
  <c r="BW181"/>
  <c r="BS181"/>
  <c r="BO181"/>
  <c r="BK181"/>
  <c r="BG181"/>
  <c r="BC181"/>
  <c r="BE183"/>
  <c r="CC183"/>
  <c r="CA186"/>
  <c r="CI186"/>
  <c r="BD188"/>
  <c r="CB188"/>
  <c r="CJ188"/>
  <c r="CN189"/>
  <c r="CJ189"/>
  <c r="CF189"/>
  <c r="CB189"/>
  <c r="BX189"/>
  <c r="BP189"/>
  <c r="BL189"/>
  <c r="BH189"/>
  <c r="BD189"/>
  <c r="CM189"/>
  <c r="CI189"/>
  <c r="CE189"/>
  <c r="CA189"/>
  <c r="BW189"/>
  <c r="BS189"/>
  <c r="BO189"/>
  <c r="BK189"/>
  <c r="BG189"/>
  <c r="BC189"/>
  <c r="BM191"/>
  <c r="CC191"/>
  <c r="CL194"/>
  <c r="CH194"/>
  <c r="CD194"/>
  <c r="BZ194"/>
  <c r="BV194"/>
  <c r="BR194"/>
  <c r="BN194"/>
  <c r="BJ194"/>
  <c r="BF194"/>
  <c r="BB194"/>
  <c r="CO194"/>
  <c r="CK194"/>
  <c r="CG194"/>
  <c r="CC194"/>
  <c r="BY194"/>
  <c r="BU194"/>
  <c r="BQ194"/>
  <c r="BM194"/>
  <c r="BI194"/>
  <c r="BE194"/>
  <c r="BL196"/>
  <c r="BE199"/>
  <c r="CC199"/>
  <c r="CL202"/>
  <c r="CH202"/>
  <c r="CD202"/>
  <c r="BZ202"/>
  <c r="BV202"/>
  <c r="BR202"/>
  <c r="BN202"/>
  <c r="BJ202"/>
  <c r="BF202"/>
  <c r="BB202"/>
  <c r="CO202"/>
  <c r="CK202"/>
  <c r="CG202"/>
  <c r="CC202"/>
  <c r="BY202"/>
  <c r="BU202"/>
  <c r="BQ202"/>
  <c r="BM202"/>
  <c r="BI202"/>
  <c r="BE202"/>
  <c r="BL204"/>
  <c r="CN205"/>
  <c r="CJ205"/>
  <c r="CF205"/>
  <c r="CB205"/>
  <c r="BX205"/>
  <c r="BP205"/>
  <c r="BL205"/>
  <c r="BH205"/>
  <c r="BD205"/>
  <c r="CM205"/>
  <c r="CI205"/>
  <c r="CE205"/>
  <c r="CA205"/>
  <c r="BW205"/>
  <c r="BS205"/>
  <c r="BO205"/>
  <c r="BK205"/>
  <c r="BG205"/>
  <c r="BC205"/>
  <c r="BM207"/>
  <c r="CC207"/>
  <c r="CI210"/>
  <c r="BD212"/>
  <c r="CB212"/>
  <c r="CJ212"/>
  <c r="CN213"/>
  <c r="CJ213"/>
  <c r="CF213"/>
  <c r="CB213"/>
  <c r="BX213"/>
  <c r="BP213"/>
  <c r="BL213"/>
  <c r="BH213"/>
  <c r="BD213"/>
  <c r="CM213"/>
  <c r="CI213"/>
  <c r="CE213"/>
  <c r="CA213"/>
  <c r="BW213"/>
  <c r="BS213"/>
  <c r="BO213"/>
  <c r="BK213"/>
  <c r="BG213"/>
  <c r="BC213"/>
  <c r="BM215"/>
  <c r="BU215"/>
  <c r="CK215"/>
  <c r="CL218"/>
  <c r="CH218"/>
  <c r="CD218"/>
  <c r="BZ218"/>
  <c r="BV218"/>
  <c r="BR218"/>
  <c r="BN218"/>
  <c r="BJ218"/>
  <c r="BF218"/>
  <c r="BB218"/>
  <c r="CO218"/>
  <c r="CK218"/>
  <c r="CG218"/>
  <c r="CC218"/>
  <c r="BY218"/>
  <c r="BU218"/>
  <c r="BQ218"/>
  <c r="BM218"/>
  <c r="BI218"/>
  <c r="BE218"/>
  <c r="BD220"/>
  <c r="BE223"/>
  <c r="BU223"/>
  <c r="CK223"/>
  <c r="CI226"/>
  <c r="BL228"/>
  <c r="CN229"/>
  <c r="CJ229"/>
  <c r="CF229"/>
  <c r="CB229"/>
  <c r="BX229"/>
  <c r="BP229"/>
  <c r="BL229"/>
  <c r="BH229"/>
  <c r="BD229"/>
  <c r="CM229"/>
  <c r="CI229"/>
  <c r="CE229"/>
  <c r="CA229"/>
  <c r="BW229"/>
  <c r="BS229"/>
  <c r="BO229"/>
  <c r="BK229"/>
  <c r="BG229"/>
  <c r="BC229"/>
  <c r="BE231"/>
  <c r="BU231"/>
  <c r="CK231"/>
  <c r="CI234"/>
  <c r="BL236"/>
  <c r="CN237"/>
  <c r="CJ237"/>
  <c r="CF237"/>
  <c r="CB237"/>
  <c r="BX237"/>
  <c r="BP237"/>
  <c r="BL237"/>
  <c r="BH237"/>
  <c r="BD237"/>
  <c r="CM237"/>
  <c r="CI237"/>
  <c r="CE237"/>
  <c r="CA237"/>
  <c r="BW237"/>
  <c r="BS237"/>
  <c r="BO237"/>
  <c r="BK237"/>
  <c r="BG237"/>
  <c r="BC237"/>
  <c r="BM239"/>
  <c r="CC239"/>
  <c r="CA242"/>
  <c r="CI242"/>
  <c r="BD244"/>
  <c r="CB244"/>
  <c r="CJ244"/>
  <c r="BM247"/>
  <c r="CC247"/>
  <c r="BD252"/>
  <c r="CN253"/>
  <c r="CJ253"/>
  <c r="CF253"/>
  <c r="CB253"/>
  <c r="BX253"/>
  <c r="BP253"/>
  <c r="BL253"/>
  <c r="BH253"/>
  <c r="BD253"/>
  <c r="AV253"/>
  <c r="AR253"/>
  <c r="AN253"/>
  <c r="AJ253"/>
  <c r="AF253"/>
  <c r="AB253"/>
  <c r="X253"/>
  <c r="CM253"/>
  <c r="CI253"/>
  <c r="CE253"/>
  <c r="CA253"/>
  <c r="BW253"/>
  <c r="BS253"/>
  <c r="BO253"/>
  <c r="BK253"/>
  <c r="BG253"/>
  <c r="BC253"/>
  <c r="CC255"/>
  <c r="CI258"/>
  <c r="BL260"/>
  <c r="CB260"/>
  <c r="CJ260"/>
  <c r="CN261"/>
  <c r="CJ261"/>
  <c r="CF261"/>
  <c r="CB261"/>
  <c r="BX261"/>
  <c r="BP261"/>
  <c r="BL261"/>
  <c r="BH261"/>
  <c r="BD261"/>
  <c r="AV261"/>
  <c r="AR261"/>
  <c r="AN261"/>
  <c r="AJ261"/>
  <c r="AF261"/>
  <c r="AB261"/>
  <c r="X261"/>
  <c r="CM261"/>
  <c r="CI261"/>
  <c r="CE261"/>
  <c r="CA261"/>
  <c r="BW261"/>
  <c r="BS261"/>
  <c r="BO261"/>
  <c r="BK261"/>
  <c r="BG261"/>
  <c r="BC261"/>
  <c r="BM263"/>
  <c r="CC263"/>
  <c r="CL266"/>
  <c r="CH266"/>
  <c r="CD266"/>
  <c r="BZ266"/>
  <c r="BV266"/>
  <c r="BR266"/>
  <c r="BN266"/>
  <c r="BJ266"/>
  <c r="BF266"/>
  <c r="BB266"/>
  <c r="AV266"/>
  <c r="AR266"/>
  <c r="AN266"/>
  <c r="AJ266"/>
  <c r="AF266"/>
  <c r="AB266"/>
  <c r="X266"/>
  <c r="CO266"/>
  <c r="CK266"/>
  <c r="CG266"/>
  <c r="CC266"/>
  <c r="BY266"/>
  <c r="BU266"/>
  <c r="BQ266"/>
  <c r="BM266"/>
  <c r="BI266"/>
  <c r="BE266"/>
  <c r="BD268"/>
  <c r="CN269"/>
  <c r="CJ269"/>
  <c r="CF269"/>
  <c r="CB269"/>
  <c r="BX269"/>
  <c r="BP269"/>
  <c r="BL269"/>
  <c r="BH269"/>
  <c r="BD269"/>
  <c r="AV269"/>
  <c r="AR269"/>
  <c r="AN269"/>
  <c r="AJ269"/>
  <c r="AF269"/>
  <c r="AB269"/>
  <c r="X269"/>
  <c r="CM269"/>
  <c r="CI269"/>
  <c r="CE269"/>
  <c r="CA269"/>
  <c r="BW269"/>
  <c r="BS269"/>
  <c r="BO269"/>
  <c r="BK269"/>
  <c r="BG269"/>
  <c r="BC269"/>
  <c r="BE271"/>
  <c r="CC271"/>
  <c r="CI274"/>
  <c r="BL276"/>
  <c r="CN277"/>
  <c r="CJ277"/>
  <c r="CF277"/>
  <c r="CB277"/>
  <c r="BX277"/>
  <c r="BP277"/>
  <c r="BL277"/>
  <c r="BH277"/>
  <c r="BD277"/>
  <c r="AV277"/>
  <c r="AR277"/>
  <c r="AN277"/>
  <c r="AJ277"/>
  <c r="AF277"/>
  <c r="AB277"/>
  <c r="X277"/>
  <c r="CM277"/>
  <c r="CI277"/>
  <c r="CE277"/>
  <c r="CA277"/>
  <c r="BW277"/>
  <c r="BS277"/>
  <c r="BO277"/>
  <c r="BK277"/>
  <c r="BG277"/>
  <c r="BC277"/>
  <c r="BE279"/>
  <c r="BU279"/>
  <c r="CK279"/>
  <c r="CN285"/>
  <c r="CJ285"/>
  <c r="CF285"/>
  <c r="CB285"/>
  <c r="BX285"/>
  <c r="BP285"/>
  <c r="BL285"/>
  <c r="BH285"/>
  <c r="BD285"/>
  <c r="AV285"/>
  <c r="AR285"/>
  <c r="AN285"/>
  <c r="AJ285"/>
  <c r="AF285"/>
  <c r="AB285"/>
  <c r="X285"/>
  <c r="CM285"/>
  <c r="CI285"/>
  <c r="CE285"/>
  <c r="CA285"/>
  <c r="BW285"/>
  <c r="BS285"/>
  <c r="BO285"/>
  <c r="BK285"/>
  <c r="BG285"/>
  <c r="BC285"/>
  <c r="BM287"/>
  <c r="CC287"/>
  <c r="CA290"/>
  <c r="CI290"/>
  <c r="BL292"/>
  <c r="CN293"/>
  <c r="CJ293"/>
  <c r="CF293"/>
  <c r="CB293"/>
  <c r="BX293"/>
  <c r="BP293"/>
  <c r="BL293"/>
  <c r="BH293"/>
  <c r="BD293"/>
  <c r="AV293"/>
  <c r="AR293"/>
  <c r="AN293"/>
  <c r="AJ293"/>
  <c r="AF293"/>
  <c r="AB293"/>
  <c r="X293"/>
  <c r="CM293"/>
  <c r="CI293"/>
  <c r="CE293"/>
  <c r="CA293"/>
  <c r="BW293"/>
  <c r="BS293"/>
  <c r="BO293"/>
  <c r="BK293"/>
  <c r="BG293"/>
  <c r="BC293"/>
  <c r="BM295"/>
  <c r="CC295"/>
  <c r="CI298"/>
  <c r="BL300"/>
  <c r="CB300"/>
  <c r="CJ300"/>
  <c r="BE303"/>
  <c r="BU303"/>
  <c r="CK303"/>
  <c r="CI306"/>
  <c r="BD308"/>
  <c r="CB308"/>
  <c r="CJ308"/>
  <c r="BE311"/>
  <c r="BU311"/>
  <c r="CK311"/>
  <c r="CL314"/>
  <c r="CH314"/>
  <c r="CD314"/>
  <c r="BZ314"/>
  <c r="BV314"/>
  <c r="BR314"/>
  <c r="BN314"/>
  <c r="BJ314"/>
  <c r="BF314"/>
  <c r="BB314"/>
  <c r="AV314"/>
  <c r="AR314"/>
  <c r="AN314"/>
  <c r="AJ314"/>
  <c r="AF314"/>
  <c r="AB314"/>
  <c r="X314"/>
  <c r="CO314"/>
  <c r="CK314"/>
  <c r="CG314"/>
  <c r="CC314"/>
  <c r="BY314"/>
  <c r="BU314"/>
  <c r="BQ314"/>
  <c r="BM314"/>
  <c r="BI314"/>
  <c r="BE314"/>
  <c r="BD316"/>
  <c r="BL316"/>
  <c r="CB316"/>
  <c r="CJ316"/>
  <c r="BE319"/>
  <c r="BU319"/>
  <c r="CK319"/>
  <c r="CA322"/>
  <c r="CI322"/>
  <c r="BD324"/>
  <c r="CB324"/>
  <c r="CJ324"/>
  <c r="CN325"/>
  <c r="CJ325"/>
  <c r="CF325"/>
  <c r="CB325"/>
  <c r="BX325"/>
  <c r="BP325"/>
  <c r="BL325"/>
  <c r="BH325"/>
  <c r="BD325"/>
  <c r="AV325"/>
  <c r="AR325"/>
  <c r="AN325"/>
  <c r="AJ325"/>
  <c r="AF325"/>
  <c r="AB325"/>
  <c r="X325"/>
  <c r="CM325"/>
  <c r="CI325"/>
  <c r="CE325"/>
  <c r="CA325"/>
  <c r="BW325"/>
  <c r="BS325"/>
  <c r="BO325"/>
  <c r="BK325"/>
  <c r="BG325"/>
  <c r="BC325"/>
  <c r="BM327"/>
  <c r="CC327"/>
  <c r="CL330"/>
  <c r="CH330"/>
  <c r="CD330"/>
  <c r="BZ330"/>
  <c r="BV330"/>
  <c r="BR330"/>
  <c r="BN330"/>
  <c r="BJ330"/>
  <c r="BF330"/>
  <c r="BB330"/>
  <c r="AV330"/>
  <c r="AR330"/>
  <c r="AN330"/>
  <c r="AJ330"/>
  <c r="AF330"/>
  <c r="AB330"/>
  <c r="X330"/>
  <c r="CO330"/>
  <c r="CK330"/>
  <c r="CG330"/>
  <c r="CC330"/>
  <c r="BY330"/>
  <c r="BU330"/>
  <c r="BQ330"/>
  <c r="BM330"/>
  <c r="BI330"/>
  <c r="BE330"/>
  <c r="BL332"/>
  <c r="CN333"/>
  <c r="CJ333"/>
  <c r="CF333"/>
  <c r="CB333"/>
  <c r="BX333"/>
  <c r="BP333"/>
  <c r="BL333"/>
  <c r="BH333"/>
  <c r="BD333"/>
  <c r="AV333"/>
  <c r="AR333"/>
  <c r="AN333"/>
  <c r="AJ333"/>
  <c r="AF333"/>
  <c r="AB333"/>
  <c r="X333"/>
  <c r="CM333"/>
  <c r="CI333"/>
  <c r="CE333"/>
  <c r="CA333"/>
  <c r="BW333"/>
  <c r="BS333"/>
  <c r="BO333"/>
  <c r="BK333"/>
  <c r="BG333"/>
  <c r="BC333"/>
  <c r="BE335"/>
  <c r="BU335"/>
  <c r="CL338"/>
  <c r="CH338"/>
  <c r="CD338"/>
  <c r="BZ338"/>
  <c r="BV338"/>
  <c r="BR338"/>
  <c r="BN338"/>
  <c r="BJ338"/>
  <c r="BF338"/>
  <c r="BB338"/>
  <c r="AV338"/>
  <c r="AR338"/>
  <c r="AN338"/>
  <c r="AJ338"/>
  <c r="AF338"/>
  <c r="AB338"/>
  <c r="X338"/>
  <c r="CO338"/>
  <c r="CK338"/>
  <c r="CG338"/>
  <c r="CC338"/>
  <c r="BY338"/>
  <c r="BU338"/>
  <c r="BQ338"/>
  <c r="BM338"/>
  <c r="BI338"/>
  <c r="BE338"/>
  <c r="BL340"/>
  <c r="BE343"/>
  <c r="CC343"/>
  <c r="CI346"/>
  <c r="CN349"/>
  <c r="CJ349"/>
  <c r="CF349"/>
  <c r="CB349"/>
  <c r="BX349"/>
  <c r="BP349"/>
  <c r="BL349"/>
  <c r="BH349"/>
  <c r="BD349"/>
  <c r="AV349"/>
  <c r="AR349"/>
  <c r="AN349"/>
  <c r="AJ349"/>
  <c r="AF349"/>
  <c r="AB349"/>
  <c r="X349"/>
  <c r="CM349"/>
  <c r="CI349"/>
  <c r="CE349"/>
  <c r="CA349"/>
  <c r="BW349"/>
  <c r="BS349"/>
  <c r="BO349"/>
  <c r="BK349"/>
  <c r="BG349"/>
  <c r="BC349"/>
  <c r="BM351"/>
  <c r="CC351"/>
  <c r="CL354"/>
  <c r="CH354"/>
  <c r="CD354"/>
  <c r="BZ354"/>
  <c r="BV354"/>
  <c r="BR354"/>
  <c r="BN354"/>
  <c r="BJ354"/>
  <c r="BF354"/>
  <c r="BB354"/>
  <c r="AV354"/>
  <c r="AR354"/>
  <c r="AN354"/>
  <c r="AJ354"/>
  <c r="AF354"/>
  <c r="AB354"/>
  <c r="X354"/>
  <c r="CO354"/>
  <c r="CK354"/>
  <c r="CG354"/>
  <c r="CC354"/>
  <c r="BY354"/>
  <c r="BU354"/>
  <c r="BQ354"/>
  <c r="BM354"/>
  <c r="BI354"/>
  <c r="BE354"/>
  <c r="CL364"/>
  <c r="CH364"/>
  <c r="CD364"/>
  <c r="BZ364"/>
  <c r="BV364"/>
  <c r="BR364"/>
  <c r="BN364"/>
  <c r="BJ364"/>
  <c r="BF364"/>
  <c r="BB364"/>
  <c r="CO364"/>
  <c r="CK364"/>
  <c r="CG364"/>
  <c r="CC364"/>
  <c r="BY364"/>
  <c r="BU364"/>
  <c r="BQ364"/>
  <c r="BM364"/>
  <c r="BI364"/>
  <c r="BE364"/>
  <c r="CM364"/>
  <c r="CE364"/>
  <c r="BW364"/>
  <c r="BO364"/>
  <c r="BG364"/>
  <c r="AV364"/>
  <c r="AR364"/>
  <c r="AN364"/>
  <c r="AJ364"/>
  <c r="AF364"/>
  <c r="AB364"/>
  <c r="X364"/>
  <c r="CJ364"/>
  <c r="CB364"/>
  <c r="BL364"/>
  <c r="BD364"/>
  <c r="CN367"/>
  <c r="CJ367"/>
  <c r="CF367"/>
  <c r="CB367"/>
  <c r="BX367"/>
  <c r="BP367"/>
  <c r="BL367"/>
  <c r="BH367"/>
  <c r="BD367"/>
  <c r="CM367"/>
  <c r="CI367"/>
  <c r="CE367"/>
  <c r="CA367"/>
  <c r="BW367"/>
  <c r="BS367"/>
  <c r="BO367"/>
  <c r="BK367"/>
  <c r="BG367"/>
  <c r="BC367"/>
  <c r="CL367"/>
  <c r="CD367"/>
  <c r="BV367"/>
  <c r="BN367"/>
  <c r="BF367"/>
  <c r="AV367"/>
  <c r="AR367"/>
  <c r="AN367"/>
  <c r="AJ367"/>
  <c r="AF367"/>
  <c r="AB367"/>
  <c r="X367"/>
  <c r="CK367"/>
  <c r="CC367"/>
  <c r="BU367"/>
  <c r="BM367"/>
  <c r="BE367"/>
  <c r="CN369"/>
  <c r="CJ369"/>
  <c r="CF369"/>
  <c r="CB369"/>
  <c r="BX369"/>
  <c r="BP369"/>
  <c r="BL369"/>
  <c r="BH369"/>
  <c r="BD369"/>
  <c r="CM369"/>
  <c r="CI369"/>
  <c r="CE369"/>
  <c r="CA369"/>
  <c r="BW369"/>
  <c r="BS369"/>
  <c r="BO369"/>
  <c r="BK369"/>
  <c r="BG369"/>
  <c r="BC369"/>
  <c r="CO369"/>
  <c r="CG369"/>
  <c r="BY369"/>
  <c r="BQ369"/>
  <c r="BI369"/>
  <c r="AV369"/>
  <c r="AR369"/>
  <c r="AN369"/>
  <c r="AJ369"/>
  <c r="AF369"/>
  <c r="AB369"/>
  <c r="X369"/>
  <c r="CL369"/>
  <c r="CD369"/>
  <c r="BV369"/>
  <c r="BN369"/>
  <c r="BF369"/>
  <c r="BL374"/>
  <c r="CA380"/>
  <c r="CN385"/>
  <c r="CJ385"/>
  <c r="CF385"/>
  <c r="CB385"/>
  <c r="BX385"/>
  <c r="BP385"/>
  <c r="BL385"/>
  <c r="BH385"/>
  <c r="BD385"/>
  <c r="CM385"/>
  <c r="CI385"/>
  <c r="CE385"/>
  <c r="CA385"/>
  <c r="BW385"/>
  <c r="BS385"/>
  <c r="BO385"/>
  <c r="BK385"/>
  <c r="BG385"/>
  <c r="BC385"/>
  <c r="CO385"/>
  <c r="CG385"/>
  <c r="BY385"/>
  <c r="BQ385"/>
  <c r="BI385"/>
  <c r="AV385"/>
  <c r="AR385"/>
  <c r="AN385"/>
  <c r="AJ385"/>
  <c r="AF385"/>
  <c r="AB385"/>
  <c r="X385"/>
  <c r="CL385"/>
  <c r="CD385"/>
  <c r="BV385"/>
  <c r="BN385"/>
  <c r="BF385"/>
  <c r="AY385"/>
  <c r="AU385"/>
  <c r="AQ385"/>
  <c r="AM385"/>
  <c r="AI385"/>
  <c r="AE385"/>
  <c r="AA385"/>
  <c r="BH35"/>
  <c r="BL35"/>
  <c r="BP35"/>
  <c r="CD35"/>
  <c r="CH35"/>
  <c r="CL35"/>
  <c r="BB35"/>
  <c r="BF35"/>
  <c r="BX35"/>
  <c r="BI35"/>
  <c r="BM35"/>
  <c r="BQ35"/>
  <c r="BU35"/>
  <c r="CE35"/>
  <c r="CI35"/>
  <c r="CM35"/>
  <c r="BC35"/>
  <c r="BG35"/>
  <c r="BY35"/>
  <c r="BO35"/>
  <c r="CC35"/>
  <c r="CK35"/>
  <c r="BE35"/>
  <c r="CA35"/>
  <c r="AD35"/>
  <c r="AH35"/>
  <c r="AO35"/>
  <c r="AS35"/>
  <c r="AW35"/>
  <c r="Y35"/>
  <c r="AN35"/>
  <c r="BJ35"/>
  <c r="BR35"/>
  <c r="CF35"/>
  <c r="CN35"/>
  <c r="BV35"/>
  <c r="AA35"/>
  <c r="AE35"/>
  <c r="AI35"/>
  <c r="AP35"/>
  <c r="AT35"/>
  <c r="AX35"/>
  <c r="Z35"/>
  <c r="CN17"/>
  <c r="BX15"/>
  <c r="CH15"/>
  <c r="BL15"/>
  <c r="CA12"/>
  <c r="BO12"/>
  <c r="CE10"/>
  <c r="BI10"/>
  <c r="AD17"/>
  <c r="AO12"/>
  <c r="AP10"/>
  <c r="AC28"/>
  <c r="AG28"/>
  <c r="AK28"/>
  <c r="AR28"/>
  <c r="AV28"/>
  <c r="X28"/>
  <c r="AM28"/>
  <c r="BE28"/>
  <c r="BI28"/>
  <c r="BM28"/>
  <c r="BQ28"/>
  <c r="BU28"/>
  <c r="BY28"/>
  <c r="CC28"/>
  <c r="CG28"/>
  <c r="CK28"/>
  <c r="CO28"/>
  <c r="AD28"/>
  <c r="AH28"/>
  <c r="AO28"/>
  <c r="AS28"/>
  <c r="AW28"/>
  <c r="Y28"/>
  <c r="AN28"/>
  <c r="BB28"/>
  <c r="BF28"/>
  <c r="BJ28"/>
  <c r="BN28"/>
  <c r="BR28"/>
  <c r="BV28"/>
  <c r="BZ28"/>
  <c r="CD28"/>
  <c r="CH28"/>
  <c r="CL28"/>
  <c r="AA28"/>
  <c r="AI28"/>
  <c r="AT28"/>
  <c r="Z28"/>
  <c r="BG28"/>
  <c r="BO28"/>
  <c r="BW28"/>
  <c r="CE28"/>
  <c r="CM28"/>
  <c r="AB28"/>
  <c r="AJ28"/>
  <c r="AU28"/>
  <c r="AL28"/>
  <c r="BH28"/>
  <c r="BP28"/>
  <c r="BX28"/>
  <c r="CF28"/>
  <c r="CN28"/>
  <c r="AC34"/>
  <c r="AG34"/>
  <c r="AK34"/>
  <c r="AR34"/>
  <c r="AV34"/>
  <c r="X34"/>
  <c r="AM34"/>
  <c r="BD34"/>
  <c r="BH34"/>
  <c r="BL34"/>
  <c r="BP34"/>
  <c r="BX34"/>
  <c r="CB34"/>
  <c r="CF34"/>
  <c r="CJ34"/>
  <c r="CN34"/>
  <c r="AD34"/>
  <c r="AH34"/>
  <c r="AO34"/>
  <c r="AS34"/>
  <c r="AW34"/>
  <c r="Y34"/>
  <c r="AN34"/>
  <c r="BE34"/>
  <c r="BI34"/>
  <c r="BM34"/>
  <c r="BQ34"/>
  <c r="BU34"/>
  <c r="BY34"/>
  <c r="CC34"/>
  <c r="CG34"/>
  <c r="CK34"/>
  <c r="CO34"/>
  <c r="AF34"/>
  <c r="AQ34"/>
  <c r="AY34"/>
  <c r="BB34"/>
  <c r="BJ34"/>
  <c r="BR34"/>
  <c r="BZ34"/>
  <c r="CH34"/>
  <c r="AA34"/>
  <c r="AI34"/>
  <c r="AT34"/>
  <c r="Z34"/>
  <c r="BC34"/>
  <c r="BK34"/>
  <c r="BS34"/>
  <c r="CA34"/>
  <c r="CI34"/>
  <c r="AB9"/>
  <c r="AF9"/>
  <c r="AJ9"/>
  <c r="AQ9"/>
  <c r="AU9"/>
  <c r="AY9"/>
  <c r="AL9"/>
  <c r="BH9"/>
  <c r="BL9"/>
  <c r="BP9"/>
  <c r="CD9"/>
  <c r="CH9"/>
  <c r="CL9"/>
  <c r="BB9"/>
  <c r="BF9"/>
  <c r="BX9"/>
  <c r="AC9"/>
  <c r="AG9"/>
  <c r="AK9"/>
  <c r="AR9"/>
  <c r="AV9"/>
  <c r="X9"/>
  <c r="AM9"/>
  <c r="BI9"/>
  <c r="BM9"/>
  <c r="BQ9"/>
  <c r="BU9"/>
  <c r="CE9"/>
  <c r="CI9"/>
  <c r="CM9"/>
  <c r="BC9"/>
  <c r="BG9"/>
  <c r="BY9"/>
  <c r="AH9"/>
  <c r="AS9"/>
  <c r="Y9"/>
  <c r="BJ9"/>
  <c r="BR9"/>
  <c r="CF9"/>
  <c r="CN9"/>
  <c r="BV9"/>
  <c r="AA9"/>
  <c r="AI9"/>
  <c r="AT9"/>
  <c r="Z9"/>
  <c r="BK9"/>
  <c r="BS9"/>
  <c r="CG9"/>
  <c r="CO9"/>
  <c r="BW9"/>
  <c r="AC14"/>
  <c r="AG14"/>
  <c r="AK14"/>
  <c r="AR14"/>
  <c r="AV14"/>
  <c r="X14"/>
  <c r="AM14"/>
  <c r="BJ14"/>
  <c r="BN14"/>
  <c r="BR14"/>
  <c r="CB14"/>
  <c r="CF14"/>
  <c r="CJ14"/>
  <c r="CN14"/>
  <c r="BD14"/>
  <c r="BV14"/>
  <c r="BZ14"/>
  <c r="AD14"/>
  <c r="AH14"/>
  <c r="AO14"/>
  <c r="AS14"/>
  <c r="AW14"/>
  <c r="Y14"/>
  <c r="AN14"/>
  <c r="BK14"/>
  <c r="BO14"/>
  <c r="BS14"/>
  <c r="CC14"/>
  <c r="CG14"/>
  <c r="CK14"/>
  <c r="CO14"/>
  <c r="BE14"/>
  <c r="BW14"/>
  <c r="CA14"/>
  <c r="AB14"/>
  <c r="AJ14"/>
  <c r="AU14"/>
  <c r="AL14"/>
  <c r="BH14"/>
  <c r="BP14"/>
  <c r="CD14"/>
  <c r="CL14"/>
  <c r="BF14"/>
  <c r="AE14"/>
  <c r="AP14"/>
  <c r="AX14"/>
  <c r="BI14"/>
  <c r="BQ14"/>
  <c r="CE14"/>
  <c r="CM14"/>
  <c r="BG14"/>
  <c r="AC22"/>
  <c r="AG22"/>
  <c r="AK22"/>
  <c r="AR22"/>
  <c r="AV22"/>
  <c r="X22"/>
  <c r="AM22"/>
  <c r="BB22"/>
  <c r="BF22"/>
  <c r="BJ22"/>
  <c r="BN22"/>
  <c r="BR22"/>
  <c r="BV22"/>
  <c r="BZ22"/>
  <c r="CD22"/>
  <c r="CH22"/>
  <c r="CL22"/>
  <c r="AD22"/>
  <c r="AH22"/>
  <c r="AO22"/>
  <c r="AS22"/>
  <c r="AW22"/>
  <c r="Y22"/>
  <c r="AN22"/>
  <c r="BC22"/>
  <c r="BG22"/>
  <c r="BK22"/>
  <c r="BO22"/>
  <c r="BS22"/>
  <c r="BW22"/>
  <c r="CA22"/>
  <c r="CE22"/>
  <c r="CI22"/>
  <c r="CM22"/>
  <c r="AE22"/>
  <c r="AP22"/>
  <c r="AX22"/>
  <c r="BH22"/>
  <c r="BP22"/>
  <c r="BX22"/>
  <c r="CF22"/>
  <c r="CN22"/>
  <c r="AF22"/>
  <c r="AQ22"/>
  <c r="AY22"/>
  <c r="BI22"/>
  <c r="BQ22"/>
  <c r="BY22"/>
  <c r="CG22"/>
  <c r="CO22"/>
  <c r="ER23" i="7"/>
  <c r="EU100"/>
  <c r="EW100"/>
  <c r="EM100"/>
  <c r="ER100"/>
  <c r="EY100"/>
  <c r="EO100"/>
  <c r="EN100"/>
  <c r="EP100"/>
  <c r="EQ100"/>
  <c r="ET100"/>
  <c r="EV100"/>
  <c r="EZ100"/>
  <c r="CU72"/>
  <c r="CU129" s="1"/>
  <c r="DK72"/>
  <c r="DK129" s="1"/>
  <c r="DC41"/>
  <c r="BO46" s="1"/>
  <c r="DJ44"/>
  <c r="FY24"/>
  <c r="FU88"/>
  <c r="FT96"/>
  <c r="X42" i="2"/>
  <c r="AB42"/>
  <c r="AF42"/>
  <c r="AJ42"/>
  <c r="AN42"/>
  <c r="AR42"/>
  <c r="AV42"/>
  <c r="X44"/>
  <c r="AB44"/>
  <c r="AF44"/>
  <c r="AJ44"/>
  <c r="AN44"/>
  <c r="AR44"/>
  <c r="AV44"/>
  <c r="X45"/>
  <c r="AB45"/>
  <c r="AF45"/>
  <c r="AJ45"/>
  <c r="AN45"/>
  <c r="AR45"/>
  <c r="AV45"/>
  <c r="X47"/>
  <c r="AB47"/>
  <c r="AF47"/>
  <c r="AJ47"/>
  <c r="AN47"/>
  <c r="AR47"/>
  <c r="AV47"/>
  <c r="X50"/>
  <c r="AB50"/>
  <c r="AF50"/>
  <c r="AJ50"/>
  <c r="AN50"/>
  <c r="AR50"/>
  <c r="AV50"/>
  <c r="X52"/>
  <c r="AB52"/>
  <c r="AF52"/>
  <c r="AJ52"/>
  <c r="AN52"/>
  <c r="AR52"/>
  <c r="AV52"/>
  <c r="X53"/>
  <c r="AB53"/>
  <c r="AF53"/>
  <c r="AJ53"/>
  <c r="AN53"/>
  <c r="AR53"/>
  <c r="AV53"/>
  <c r="X55"/>
  <c r="AB55"/>
  <c r="AF55"/>
  <c r="AJ55"/>
  <c r="AN55"/>
  <c r="AR55"/>
  <c r="AV55"/>
  <c r="X58"/>
  <c r="AB58"/>
  <c r="AF58"/>
  <c r="AJ58"/>
  <c r="AN58"/>
  <c r="AR58"/>
  <c r="AV58"/>
  <c r="X60"/>
  <c r="AB60"/>
  <c r="AF60"/>
  <c r="AJ60"/>
  <c r="AN60"/>
  <c r="AR60"/>
  <c r="AV60"/>
  <c r="X61"/>
  <c r="AB61"/>
  <c r="AF61"/>
  <c r="AJ61"/>
  <c r="AN61"/>
  <c r="AR61"/>
  <c r="AV61"/>
  <c r="X63"/>
  <c r="AB63"/>
  <c r="AF63"/>
  <c r="AJ63"/>
  <c r="AN63"/>
  <c r="AR63"/>
  <c r="AV63"/>
  <c r="X66"/>
  <c r="AB66"/>
  <c r="AF66"/>
  <c r="AJ66"/>
  <c r="AN66"/>
  <c r="AR66"/>
  <c r="AV66"/>
  <c r="X68"/>
  <c r="AB68"/>
  <c r="AF68"/>
  <c r="AJ68"/>
  <c r="AN68"/>
  <c r="AR68"/>
  <c r="AV68"/>
  <c r="X69"/>
  <c r="AB69"/>
  <c r="AF69"/>
  <c r="AJ69"/>
  <c r="AN69"/>
  <c r="AR69"/>
  <c r="AV69"/>
  <c r="X71"/>
  <c r="AB71"/>
  <c r="AF71"/>
  <c r="AJ71"/>
  <c r="AN71"/>
  <c r="AR71"/>
  <c r="AV71"/>
  <c r="X74"/>
  <c r="AB74"/>
  <c r="AF74"/>
  <c r="AJ74"/>
  <c r="AN74"/>
  <c r="AR74"/>
  <c r="AV74"/>
  <c r="X76"/>
  <c r="AB76"/>
  <c r="AF76"/>
  <c r="AJ76"/>
  <c r="AN76"/>
  <c r="AR76"/>
  <c r="AV76"/>
  <c r="X77"/>
  <c r="AB77"/>
  <c r="AF77"/>
  <c r="AJ77"/>
  <c r="AN77"/>
  <c r="AR77"/>
  <c r="AV77"/>
  <c r="X79"/>
  <c r="AB79"/>
  <c r="AF79"/>
  <c r="AJ79"/>
  <c r="AN79"/>
  <c r="AR79"/>
  <c r="AV79"/>
  <c r="X82"/>
  <c r="AB82"/>
  <c r="AF82"/>
  <c r="AJ82"/>
  <c r="AN82"/>
  <c r="AR82"/>
  <c r="AV82"/>
  <c r="X84"/>
  <c r="AB84"/>
  <c r="AF84"/>
  <c r="AJ84"/>
  <c r="AN84"/>
  <c r="AR84"/>
  <c r="AV84"/>
  <c r="X85"/>
  <c r="AB85"/>
  <c r="AF85"/>
  <c r="AJ85"/>
  <c r="AN85"/>
  <c r="AR85"/>
  <c r="AV85"/>
  <c r="X87"/>
  <c r="AB87"/>
  <c r="AF87"/>
  <c r="AJ87"/>
  <c r="AN87"/>
  <c r="AR87"/>
  <c r="AV87"/>
  <c r="X90"/>
  <c r="AB90"/>
  <c r="AF90"/>
  <c r="AJ90"/>
  <c r="AN90"/>
  <c r="AR90"/>
  <c r="AV90"/>
  <c r="X92"/>
  <c r="AB92"/>
  <c r="AF92"/>
  <c r="AJ92"/>
  <c r="AN92"/>
  <c r="AR92"/>
  <c r="AV92"/>
  <c r="X93"/>
  <c r="AB93"/>
  <c r="AF93"/>
  <c r="AJ93"/>
  <c r="AN93"/>
  <c r="AR93"/>
  <c r="AV93"/>
  <c r="X95"/>
  <c r="AB95"/>
  <c r="AF95"/>
  <c r="AJ95"/>
  <c r="AN95"/>
  <c r="AR95"/>
  <c r="AV95"/>
  <c r="X98"/>
  <c r="AB98"/>
  <c r="AF98"/>
  <c r="AJ98"/>
  <c r="AN98"/>
  <c r="AR98"/>
  <c r="AV98"/>
  <c r="X100"/>
  <c r="AB100"/>
  <c r="AF100"/>
  <c r="AJ100"/>
  <c r="AN100"/>
  <c r="AR100"/>
  <c r="AV100"/>
  <c r="X101"/>
  <c r="AB101"/>
  <c r="AF101"/>
  <c r="AJ101"/>
  <c r="AN101"/>
  <c r="AR101"/>
  <c r="AV101"/>
  <c r="X103"/>
  <c r="AB103"/>
  <c r="AF103"/>
  <c r="AJ103"/>
  <c r="AN103"/>
  <c r="AR103"/>
  <c r="AV103"/>
  <c r="X106"/>
  <c r="AB106"/>
  <c r="AF106"/>
  <c r="AJ106"/>
  <c r="AN106"/>
  <c r="AR106"/>
  <c r="AV106"/>
  <c r="X108"/>
  <c r="AB108"/>
  <c r="AF108"/>
  <c r="AJ108"/>
  <c r="AN108"/>
  <c r="AR108"/>
  <c r="AV108"/>
  <c r="X109"/>
  <c r="AB109"/>
  <c r="AF109"/>
  <c r="AJ109"/>
  <c r="AN109"/>
  <c r="AR109"/>
  <c r="AV109"/>
  <c r="X111"/>
  <c r="AB111"/>
  <c r="AF111"/>
  <c r="AJ111"/>
  <c r="AN111"/>
  <c r="AR111"/>
  <c r="AV111"/>
  <c r="X114"/>
  <c r="AB114"/>
  <c r="AF114"/>
  <c r="AJ114"/>
  <c r="AN114"/>
  <c r="AR114"/>
  <c r="AV114"/>
  <c r="X116"/>
  <c r="AB116"/>
  <c r="AF116"/>
  <c r="AJ116"/>
  <c r="AN116"/>
  <c r="AR116"/>
  <c r="AV116"/>
  <c r="X117"/>
  <c r="AB117"/>
  <c r="AF117"/>
  <c r="AJ117"/>
  <c r="AN117"/>
  <c r="AR117"/>
  <c r="AV117"/>
  <c r="X119"/>
  <c r="AB119"/>
  <c r="AF119"/>
  <c r="AJ119"/>
  <c r="AN119"/>
  <c r="AR119"/>
  <c r="AV119"/>
  <c r="X122"/>
  <c r="AB122"/>
  <c r="AF122"/>
  <c r="AJ122"/>
  <c r="AN122"/>
  <c r="AR122"/>
  <c r="AV122"/>
  <c r="X124"/>
  <c r="AB124"/>
  <c r="AF124"/>
  <c r="AJ124"/>
  <c r="AN124"/>
  <c r="AR124"/>
  <c r="AV124"/>
  <c r="X125"/>
  <c r="AB125"/>
  <c r="AF125"/>
  <c r="AJ125"/>
  <c r="AN125"/>
  <c r="AR125"/>
  <c r="AV125"/>
  <c r="X127"/>
  <c r="AB127"/>
  <c r="AF127"/>
  <c r="AJ127"/>
  <c r="AN127"/>
  <c r="AR127"/>
  <c r="AV127"/>
  <c r="X130"/>
  <c r="AB130"/>
  <c r="AF130"/>
  <c r="AJ130"/>
  <c r="AN130"/>
  <c r="AR130"/>
  <c r="AV130"/>
  <c r="X132"/>
  <c r="AB132"/>
  <c r="AF132"/>
  <c r="AJ132"/>
  <c r="AN132"/>
  <c r="AR132"/>
  <c r="AV132"/>
  <c r="X133"/>
  <c r="AB133"/>
  <c r="AF133"/>
  <c r="AJ133"/>
  <c r="AN133"/>
  <c r="AR133"/>
  <c r="AV133"/>
  <c r="X135"/>
  <c r="AB135"/>
  <c r="AF135"/>
  <c r="AJ135"/>
  <c r="AN135"/>
  <c r="AR135"/>
  <c r="AV135"/>
  <c r="X138"/>
  <c r="AB138"/>
  <c r="AF138"/>
  <c r="AJ138"/>
  <c r="AN138"/>
  <c r="AR138"/>
  <c r="AV138"/>
  <c r="X140"/>
  <c r="AB140"/>
  <c r="AF140"/>
  <c r="AJ140"/>
  <c r="AN140"/>
  <c r="AR140"/>
  <c r="AV140"/>
  <c r="X141"/>
  <c r="AB141"/>
  <c r="AF141"/>
  <c r="AJ141"/>
  <c r="AN141"/>
  <c r="AR141"/>
  <c r="AV141"/>
  <c r="X143"/>
  <c r="AB143"/>
  <c r="AF143"/>
  <c r="AJ143"/>
  <c r="AN143"/>
  <c r="AR143"/>
  <c r="AV143"/>
  <c r="X146"/>
  <c r="AB146"/>
  <c r="AF146"/>
  <c r="AJ146"/>
  <c r="AN146"/>
  <c r="AR146"/>
  <c r="AV146"/>
  <c r="X148"/>
  <c r="AB148"/>
  <c r="AF148"/>
  <c r="AJ148"/>
  <c r="AN148"/>
  <c r="AR148"/>
  <c r="AV148"/>
  <c r="X149"/>
  <c r="AB149"/>
  <c r="AF149"/>
  <c r="AJ149"/>
  <c r="AN149"/>
  <c r="AR149"/>
  <c r="AV149"/>
  <c r="X151"/>
  <c r="AB151"/>
  <c r="AF151"/>
  <c r="AJ151"/>
  <c r="AN151"/>
  <c r="AR151"/>
  <c r="AV151"/>
  <c r="X154"/>
  <c r="AB154"/>
  <c r="AF154"/>
  <c r="AJ154"/>
  <c r="AN154"/>
  <c r="AR154"/>
  <c r="AV154"/>
  <c r="X156"/>
  <c r="AB156"/>
  <c r="AF156"/>
  <c r="AJ156"/>
  <c r="AN156"/>
  <c r="AR156"/>
  <c r="AV156"/>
  <c r="X157"/>
  <c r="AB157"/>
  <c r="AF157"/>
  <c r="AJ157"/>
  <c r="AN157"/>
  <c r="AR157"/>
  <c r="AV157"/>
  <c r="X159"/>
  <c r="AB159"/>
  <c r="AF159"/>
  <c r="AJ159"/>
  <c r="AN159"/>
  <c r="AR159"/>
  <c r="AV159"/>
  <c r="X162"/>
  <c r="AB162"/>
  <c r="AF162"/>
  <c r="AJ162"/>
  <c r="AN162"/>
  <c r="AR162"/>
  <c r="AV162"/>
  <c r="X164"/>
  <c r="AB164"/>
  <c r="AF164"/>
  <c r="AJ164"/>
  <c r="AN164"/>
  <c r="AR164"/>
  <c r="AV164"/>
  <c r="X165"/>
  <c r="AB165"/>
  <c r="AF165"/>
  <c r="AJ165"/>
  <c r="AN165"/>
  <c r="AR165"/>
  <c r="AV165"/>
  <c r="X167"/>
  <c r="AB167"/>
  <c r="AF167"/>
  <c r="AJ167"/>
  <c r="AN167"/>
  <c r="AR167"/>
  <c r="AV167"/>
  <c r="X170"/>
  <c r="AB170"/>
  <c r="AF170"/>
  <c r="AJ170"/>
  <c r="AN170"/>
  <c r="AR170"/>
  <c r="AV170"/>
  <c r="X172"/>
  <c r="AB172"/>
  <c r="AF172"/>
  <c r="AJ172"/>
  <c r="AN172"/>
  <c r="AR172"/>
  <c r="AV172"/>
  <c r="X173"/>
  <c r="AB173"/>
  <c r="AF173"/>
  <c r="AJ173"/>
  <c r="AN173"/>
  <c r="AR173"/>
  <c r="AV173"/>
  <c r="X175"/>
  <c r="AB175"/>
  <c r="AF175"/>
  <c r="AJ175"/>
  <c r="AN175"/>
  <c r="AR175"/>
  <c r="AV175"/>
  <c r="X178"/>
  <c r="AB178"/>
  <c r="AF178"/>
  <c r="AJ178"/>
  <c r="AN178"/>
  <c r="AR178"/>
  <c r="AV178"/>
  <c r="X180"/>
  <c r="AB180"/>
  <c r="AF180"/>
  <c r="AJ180"/>
  <c r="AN180"/>
  <c r="AR180"/>
  <c r="AV180"/>
  <c r="X181"/>
  <c r="AB181"/>
  <c r="AF181"/>
  <c r="AJ181"/>
  <c r="AN181"/>
  <c r="AR181"/>
  <c r="AV181"/>
  <c r="X183"/>
  <c r="AB183"/>
  <c r="AF183"/>
  <c r="AJ183"/>
  <c r="AN183"/>
  <c r="AR183"/>
  <c r="AV183"/>
  <c r="X186"/>
  <c r="AB186"/>
  <c r="AF186"/>
  <c r="AJ186"/>
  <c r="AN186"/>
  <c r="AR186"/>
  <c r="AV186"/>
  <c r="X188"/>
  <c r="AB188"/>
  <c r="AF188"/>
  <c r="AJ188"/>
  <c r="AN188"/>
  <c r="AR188"/>
  <c r="AV188"/>
  <c r="X189"/>
  <c r="AB189"/>
  <c r="AF189"/>
  <c r="AJ189"/>
  <c r="AN189"/>
  <c r="AR189"/>
  <c r="AV189"/>
  <c r="X191"/>
  <c r="AB191"/>
  <c r="AF191"/>
  <c r="AJ191"/>
  <c r="AN191"/>
  <c r="AR191"/>
  <c r="AV191"/>
  <c r="X194"/>
  <c r="AB194"/>
  <c r="AF194"/>
  <c r="AJ194"/>
  <c r="AN194"/>
  <c r="AR194"/>
  <c r="AV194"/>
  <c r="X196"/>
  <c r="AB196"/>
  <c r="AF196"/>
  <c r="AJ196"/>
  <c r="AN196"/>
  <c r="AR196"/>
  <c r="AV196"/>
  <c r="X197"/>
  <c r="AB197"/>
  <c r="AF197"/>
  <c r="AJ197"/>
  <c r="AN197"/>
  <c r="AR197"/>
  <c r="AV197"/>
  <c r="X199"/>
  <c r="AB199"/>
  <c r="AF199"/>
  <c r="AJ199"/>
  <c r="AN199"/>
  <c r="AR199"/>
  <c r="AV199"/>
  <c r="X202"/>
  <c r="AB202"/>
  <c r="AF202"/>
  <c r="AJ202"/>
  <c r="AN202"/>
  <c r="AR202"/>
  <c r="AV202"/>
  <c r="X204"/>
  <c r="AB204"/>
  <c r="AF204"/>
  <c r="AJ204"/>
  <c r="AN204"/>
  <c r="AR204"/>
  <c r="AV204"/>
  <c r="X205"/>
  <c r="AB205"/>
  <c r="AF205"/>
  <c r="AJ205"/>
  <c r="AN205"/>
  <c r="AR205"/>
  <c r="AV205"/>
  <c r="X207"/>
  <c r="AB207"/>
  <c r="AF207"/>
  <c r="AJ207"/>
  <c r="AN207"/>
  <c r="AR207"/>
  <c r="AV207"/>
  <c r="X210"/>
  <c r="AB210"/>
  <c r="AF210"/>
  <c r="AJ210"/>
  <c r="AN210"/>
  <c r="AR210"/>
  <c r="AV210"/>
  <c r="X212"/>
  <c r="AB212"/>
  <c r="AF212"/>
  <c r="AJ212"/>
  <c r="AN212"/>
  <c r="AR212"/>
  <c r="AV212"/>
  <c r="X213"/>
  <c r="AB213"/>
  <c r="AF213"/>
  <c r="AJ213"/>
  <c r="AN213"/>
  <c r="AR213"/>
  <c r="AV213"/>
  <c r="X215"/>
  <c r="AB215"/>
  <c r="AF215"/>
  <c r="AJ215"/>
  <c r="AN215"/>
  <c r="AR215"/>
  <c r="AV215"/>
  <c r="X218"/>
  <c r="AB218"/>
  <c r="AF218"/>
  <c r="AJ218"/>
  <c r="AN218"/>
  <c r="AR218"/>
  <c r="AV218"/>
  <c r="X220"/>
  <c r="AB220"/>
  <c r="AF220"/>
  <c r="AJ220"/>
  <c r="AN220"/>
  <c r="AR220"/>
  <c r="AV220"/>
  <c r="X221"/>
  <c r="AB221"/>
  <c r="AF221"/>
  <c r="AJ221"/>
  <c r="AN221"/>
  <c r="AR221"/>
  <c r="AV221"/>
  <c r="X223"/>
  <c r="AB223"/>
  <c r="AF223"/>
  <c r="AJ223"/>
  <c r="AN223"/>
  <c r="AR223"/>
  <c r="AV223"/>
  <c r="X226"/>
  <c r="AB226"/>
  <c r="AF226"/>
  <c r="AJ226"/>
  <c r="AN226"/>
  <c r="AR226"/>
  <c r="AV226"/>
  <c r="X228"/>
  <c r="AB228"/>
  <c r="AF228"/>
  <c r="AJ228"/>
  <c r="AN228"/>
  <c r="AR228"/>
  <c r="AV228"/>
  <c r="X229"/>
  <c r="AB229"/>
  <c r="AF229"/>
  <c r="AJ229"/>
  <c r="AN229"/>
  <c r="AR229"/>
  <c r="AV229"/>
  <c r="X231"/>
  <c r="AB231"/>
  <c r="AF231"/>
  <c r="AJ231"/>
  <c r="AN231"/>
  <c r="AR231"/>
  <c r="AV231"/>
  <c r="X234"/>
  <c r="AB234"/>
  <c r="AF234"/>
  <c r="AJ234"/>
  <c r="AN234"/>
  <c r="AR234"/>
  <c r="AV234"/>
  <c r="X236"/>
  <c r="AB236"/>
  <c r="AF236"/>
  <c r="AJ236"/>
  <c r="AN236"/>
  <c r="AR236"/>
  <c r="AV236"/>
  <c r="X237"/>
  <c r="AB237"/>
  <c r="AF237"/>
  <c r="AJ237"/>
  <c r="AN237"/>
  <c r="AR237"/>
  <c r="AV237"/>
  <c r="X239"/>
  <c r="AB239"/>
  <c r="AF239"/>
  <c r="AJ239"/>
  <c r="AN239"/>
  <c r="AR239"/>
  <c r="AV239"/>
  <c r="X242"/>
  <c r="AB242"/>
  <c r="AF242"/>
  <c r="AJ242"/>
  <c r="AN242"/>
  <c r="AR242"/>
  <c r="AV242"/>
  <c r="X244"/>
  <c r="AB244"/>
  <c r="AF244"/>
  <c r="AJ244"/>
  <c r="AN244"/>
  <c r="AR244"/>
  <c r="AV244"/>
  <c r="X245"/>
  <c r="AB245"/>
  <c r="AF245"/>
  <c r="AJ245"/>
  <c r="AN245"/>
  <c r="AR245"/>
  <c r="AV245"/>
  <c r="X247"/>
  <c r="AB247"/>
  <c r="AF247"/>
  <c r="AJ247"/>
  <c r="AN247"/>
  <c r="AR247"/>
  <c r="AV247"/>
  <c r="AA250"/>
  <c r="AG250"/>
  <c r="AL250"/>
  <c r="AQ250"/>
  <c r="AW250"/>
  <c r="Y252"/>
  <c r="AD252"/>
  <c r="AI252"/>
  <c r="AO252"/>
  <c r="AT252"/>
  <c r="AY252"/>
  <c r="AC253"/>
  <c r="AH253"/>
  <c r="AM253"/>
  <c r="AS253"/>
  <c r="AX253"/>
  <c r="Z255"/>
  <c r="AE255"/>
  <c r="AK255"/>
  <c r="AP255"/>
  <c r="AU255"/>
  <c r="AA258"/>
  <c r="AG258"/>
  <c r="AL258"/>
  <c r="AQ258"/>
  <c r="AW258"/>
  <c r="Y260"/>
  <c r="AD260"/>
  <c r="AI260"/>
  <c r="AO260"/>
  <c r="AT260"/>
  <c r="AY260"/>
  <c r="AC261"/>
  <c r="AH261"/>
  <c r="AM261"/>
  <c r="AS261"/>
  <c r="AX261"/>
  <c r="Z263"/>
  <c r="AE263"/>
  <c r="AK263"/>
  <c r="AP263"/>
  <c r="AU263"/>
  <c r="AA266"/>
  <c r="AG266"/>
  <c r="AL266"/>
  <c r="AQ266"/>
  <c r="AW266"/>
  <c r="Y268"/>
  <c r="AD268"/>
  <c r="AI268"/>
  <c r="AO268"/>
  <c r="AT268"/>
  <c r="AY268"/>
  <c r="AC269"/>
  <c r="AH269"/>
  <c r="AM269"/>
  <c r="AS269"/>
  <c r="AX269"/>
  <c r="Z271"/>
  <c r="AE271"/>
  <c r="AK271"/>
  <c r="AP271"/>
  <c r="AU271"/>
  <c r="AA274"/>
  <c r="AG274"/>
  <c r="AL274"/>
  <c r="AQ274"/>
  <c r="AW274"/>
  <c r="Y276"/>
  <c r="AD276"/>
  <c r="AI276"/>
  <c r="AO276"/>
  <c r="AT276"/>
  <c r="AY276"/>
  <c r="AC277"/>
  <c r="AH277"/>
  <c r="AM277"/>
  <c r="AS277"/>
  <c r="AX277"/>
  <c r="Z279"/>
  <c r="AE279"/>
  <c r="AK279"/>
  <c r="AP279"/>
  <c r="AU279"/>
  <c r="AA282"/>
  <c r="AG282"/>
  <c r="AL282"/>
  <c r="AQ282"/>
  <c r="AW282"/>
  <c r="Y284"/>
  <c r="AD284"/>
  <c r="AI284"/>
  <c r="AO284"/>
  <c r="AT284"/>
  <c r="AY284"/>
  <c r="AC285"/>
  <c r="AH285"/>
  <c r="AM285"/>
  <c r="AS285"/>
  <c r="AX285"/>
  <c r="Z287"/>
  <c r="AE287"/>
  <c r="AK287"/>
  <c r="AP287"/>
  <c r="AU287"/>
  <c r="AA290"/>
  <c r="AG290"/>
  <c r="AL290"/>
  <c r="AQ290"/>
  <c r="AW290"/>
  <c r="Y292"/>
  <c r="AD292"/>
  <c r="AI292"/>
  <c r="AO292"/>
  <c r="AT292"/>
  <c r="AY292"/>
  <c r="AC293"/>
  <c r="AH293"/>
  <c r="AM293"/>
  <c r="AS293"/>
  <c r="AX293"/>
  <c r="Z295"/>
  <c r="AE295"/>
  <c r="AK295"/>
  <c r="AP295"/>
  <c r="AU295"/>
  <c r="AA298"/>
  <c r="AG298"/>
  <c r="AL298"/>
  <c r="AQ298"/>
  <c r="AW298"/>
  <c r="Y300"/>
  <c r="AD300"/>
  <c r="AI300"/>
  <c r="AO300"/>
  <c r="AT300"/>
  <c r="AY300"/>
  <c r="AC301"/>
  <c r="AH301"/>
  <c r="AM301"/>
  <c r="AS301"/>
  <c r="AX301"/>
  <c r="Z303"/>
  <c r="AE303"/>
  <c r="AK303"/>
  <c r="AP303"/>
  <c r="AU303"/>
  <c r="AA306"/>
  <c r="AG306"/>
  <c r="AL306"/>
  <c r="AQ306"/>
  <c r="AW306"/>
  <c r="Y308"/>
  <c r="AD308"/>
  <c r="AI308"/>
  <c r="AO308"/>
  <c r="AT308"/>
  <c r="AY308"/>
  <c r="AC309"/>
  <c r="AH309"/>
  <c r="AM309"/>
  <c r="AS309"/>
  <c r="AX309"/>
  <c r="Z311"/>
  <c r="AE311"/>
  <c r="AK311"/>
  <c r="AP311"/>
  <c r="AU311"/>
  <c r="AA314"/>
  <c r="AG314"/>
  <c r="AL314"/>
  <c r="AQ314"/>
  <c r="AW314"/>
  <c r="Y316"/>
  <c r="AD316"/>
  <c r="AI316"/>
  <c r="AO316"/>
  <c r="AT316"/>
  <c r="AY316"/>
  <c r="AC317"/>
  <c r="AH317"/>
  <c r="AM317"/>
  <c r="AS317"/>
  <c r="AX317"/>
  <c r="Z319"/>
  <c r="AE319"/>
  <c r="AK319"/>
  <c r="AP319"/>
  <c r="AU319"/>
  <c r="AA322"/>
  <c r="AG322"/>
  <c r="AL322"/>
  <c r="AQ322"/>
  <c r="AW322"/>
  <c r="Y324"/>
  <c r="AD324"/>
  <c r="AI324"/>
  <c r="AO324"/>
  <c r="AT324"/>
  <c r="AY324"/>
  <c r="AC325"/>
  <c r="AH325"/>
  <c r="AM325"/>
  <c r="AS325"/>
  <c r="AX325"/>
  <c r="Z327"/>
  <c r="AE327"/>
  <c r="AK327"/>
  <c r="AP327"/>
  <c r="AU327"/>
  <c r="AA330"/>
  <c r="AG330"/>
  <c r="AL330"/>
  <c r="AQ330"/>
  <c r="AW330"/>
  <c r="Y332"/>
  <c r="AD332"/>
  <c r="AI332"/>
  <c r="AO332"/>
  <c r="AT332"/>
  <c r="AY332"/>
  <c r="AC333"/>
  <c r="AH333"/>
  <c r="AM333"/>
  <c r="AS333"/>
  <c r="AX333"/>
  <c r="Z335"/>
  <c r="AE335"/>
  <c r="AK335"/>
  <c r="AP335"/>
  <c r="AU335"/>
  <c r="AA338"/>
  <c r="AG338"/>
  <c r="AL338"/>
  <c r="AQ338"/>
  <c r="AW338"/>
  <c r="Y340"/>
  <c r="AD340"/>
  <c r="AI340"/>
  <c r="AO340"/>
  <c r="AT340"/>
  <c r="AY340"/>
  <c r="AC341"/>
  <c r="AH341"/>
  <c r="AM341"/>
  <c r="AS341"/>
  <c r="AX341"/>
  <c r="Z343"/>
  <c r="AE343"/>
  <c r="AK343"/>
  <c r="AP343"/>
  <c r="AU343"/>
  <c r="AA346"/>
  <c r="AG346"/>
  <c r="AL346"/>
  <c r="AQ346"/>
  <c r="AW346"/>
  <c r="Y348"/>
  <c r="AD348"/>
  <c r="AI348"/>
  <c r="AO348"/>
  <c r="AT348"/>
  <c r="AY348"/>
  <c r="AC349"/>
  <c r="AH349"/>
  <c r="AM349"/>
  <c r="AS349"/>
  <c r="AX349"/>
  <c r="Z351"/>
  <c r="AE351"/>
  <c r="AK351"/>
  <c r="AP351"/>
  <c r="AU351"/>
  <c r="AA354"/>
  <c r="AG354"/>
  <c r="AL354"/>
  <c r="AQ354"/>
  <c r="AW354"/>
  <c r="AC358"/>
  <c r="AH358"/>
  <c r="AM358"/>
  <c r="AS358"/>
  <c r="AX358"/>
  <c r="Y364"/>
  <c r="AD364"/>
  <c r="AI364"/>
  <c r="AO364"/>
  <c r="AT364"/>
  <c r="AY364"/>
  <c r="AA367"/>
  <c r="AG367"/>
  <c r="AL367"/>
  <c r="AQ367"/>
  <c r="AW367"/>
  <c r="Z369"/>
  <c r="AE369"/>
  <c r="AK369"/>
  <c r="AP369"/>
  <c r="AU369"/>
  <c r="AC374"/>
  <c r="AK374"/>
  <c r="AS374"/>
  <c r="Y380"/>
  <c r="AG380"/>
  <c r="AO380"/>
  <c r="AW380"/>
  <c r="Y383"/>
  <c r="AG383"/>
  <c r="AO383"/>
  <c r="AW383"/>
  <c r="AC385"/>
  <c r="AK385"/>
  <c r="AS385"/>
  <c r="AL35"/>
  <c r="AU35"/>
  <c r="AJ35"/>
  <c r="AB35"/>
  <c r="CN41"/>
  <c r="CJ41"/>
  <c r="CF41"/>
  <c r="CB41"/>
  <c r="BX41"/>
  <c r="BP41"/>
  <c r="BL41"/>
  <c r="BH41"/>
  <c r="BD41"/>
  <c r="AD41"/>
  <c r="AH41"/>
  <c r="AO41"/>
  <c r="AS41"/>
  <c r="AW41"/>
  <c r="Y41"/>
  <c r="AN41"/>
  <c r="CM41"/>
  <c r="CI41"/>
  <c r="CE41"/>
  <c r="CA41"/>
  <c r="BW41"/>
  <c r="BS41"/>
  <c r="BO41"/>
  <c r="BK41"/>
  <c r="BG41"/>
  <c r="BC41"/>
  <c r="AA41"/>
  <c r="AE41"/>
  <c r="AI41"/>
  <c r="AP41"/>
  <c r="AT41"/>
  <c r="AX41"/>
  <c r="Z41"/>
  <c r="BG42"/>
  <c r="BO42"/>
  <c r="BW42"/>
  <c r="CE42"/>
  <c r="CM42"/>
  <c r="BH44"/>
  <c r="BP44"/>
  <c r="BX44"/>
  <c r="CF44"/>
  <c r="CN44"/>
  <c r="BF45"/>
  <c r="BN45"/>
  <c r="BV45"/>
  <c r="CD45"/>
  <c r="CL45"/>
  <c r="CL46"/>
  <c r="CH46"/>
  <c r="CD46"/>
  <c r="BZ46"/>
  <c r="BV46"/>
  <c r="BR46"/>
  <c r="BN46"/>
  <c r="BJ46"/>
  <c r="BF46"/>
  <c r="BB46"/>
  <c r="CO46"/>
  <c r="CK46"/>
  <c r="CG46"/>
  <c r="CC46"/>
  <c r="BY46"/>
  <c r="BU46"/>
  <c r="BQ46"/>
  <c r="BM46"/>
  <c r="BI46"/>
  <c r="BE46"/>
  <c r="BI47"/>
  <c r="BQ47"/>
  <c r="BY47"/>
  <c r="CG47"/>
  <c r="CO47"/>
  <c r="CN49"/>
  <c r="CJ49"/>
  <c r="CF49"/>
  <c r="CB49"/>
  <c r="BX49"/>
  <c r="BP49"/>
  <c r="BL49"/>
  <c r="BH49"/>
  <c r="BD49"/>
  <c r="CM49"/>
  <c r="CI49"/>
  <c r="CE49"/>
  <c r="CA49"/>
  <c r="BW49"/>
  <c r="BS49"/>
  <c r="BO49"/>
  <c r="BK49"/>
  <c r="BG49"/>
  <c r="BC49"/>
  <c r="BG50"/>
  <c r="BO50"/>
  <c r="BW50"/>
  <c r="CE50"/>
  <c r="CM50"/>
  <c r="BH52"/>
  <c r="BP52"/>
  <c r="BX52"/>
  <c r="CF52"/>
  <c r="CN52"/>
  <c r="BF53"/>
  <c r="BN53"/>
  <c r="BV53"/>
  <c r="CD53"/>
  <c r="CL53"/>
  <c r="CL54"/>
  <c r="CH54"/>
  <c r="CD54"/>
  <c r="BZ54"/>
  <c r="BV54"/>
  <c r="BR54"/>
  <c r="BN54"/>
  <c r="BJ54"/>
  <c r="BF54"/>
  <c r="BB54"/>
  <c r="CO54"/>
  <c r="CK54"/>
  <c r="CG54"/>
  <c r="CC54"/>
  <c r="BY54"/>
  <c r="BU54"/>
  <c r="BQ54"/>
  <c r="BM54"/>
  <c r="BI54"/>
  <c r="BE54"/>
  <c r="BI55"/>
  <c r="BQ55"/>
  <c r="BY55"/>
  <c r="CG55"/>
  <c r="CO55"/>
  <c r="CN57"/>
  <c r="CJ57"/>
  <c r="CF57"/>
  <c r="CB57"/>
  <c r="BX57"/>
  <c r="BP57"/>
  <c r="BL57"/>
  <c r="BH57"/>
  <c r="BD57"/>
  <c r="CM57"/>
  <c r="CI57"/>
  <c r="CE57"/>
  <c r="CA57"/>
  <c r="BW57"/>
  <c r="BS57"/>
  <c r="BO57"/>
  <c r="BK57"/>
  <c r="BG57"/>
  <c r="BC57"/>
  <c r="BG58"/>
  <c r="BO58"/>
  <c r="BW58"/>
  <c r="CE58"/>
  <c r="CM58"/>
  <c r="BH60"/>
  <c r="BP60"/>
  <c r="BX60"/>
  <c r="CF60"/>
  <c r="CN60"/>
  <c r="BF61"/>
  <c r="BN61"/>
  <c r="BV61"/>
  <c r="CD61"/>
  <c r="CL61"/>
  <c r="CL62"/>
  <c r="CH62"/>
  <c r="CD62"/>
  <c r="BZ62"/>
  <c r="BV62"/>
  <c r="BR62"/>
  <c r="BN62"/>
  <c r="BJ62"/>
  <c r="BF62"/>
  <c r="BB62"/>
  <c r="CO62"/>
  <c r="CK62"/>
  <c r="CG62"/>
  <c r="CC62"/>
  <c r="BY62"/>
  <c r="BU62"/>
  <c r="BQ62"/>
  <c r="BM62"/>
  <c r="BI62"/>
  <c r="BE62"/>
  <c r="BI63"/>
  <c r="BQ63"/>
  <c r="BY63"/>
  <c r="CG63"/>
  <c r="CO63"/>
  <c r="CN65"/>
  <c r="CJ65"/>
  <c r="CF65"/>
  <c r="CB65"/>
  <c r="BX65"/>
  <c r="BP65"/>
  <c r="BL65"/>
  <c r="BH65"/>
  <c r="BD65"/>
  <c r="CM65"/>
  <c r="CI65"/>
  <c r="CE65"/>
  <c r="CA65"/>
  <c r="BW65"/>
  <c r="BS65"/>
  <c r="BO65"/>
  <c r="BK65"/>
  <c r="BG65"/>
  <c r="BC65"/>
  <c r="BG66"/>
  <c r="BO66"/>
  <c r="BW66"/>
  <c r="CE66"/>
  <c r="CM66"/>
  <c r="BH68"/>
  <c r="BP68"/>
  <c r="BX68"/>
  <c r="CF68"/>
  <c r="CN68"/>
  <c r="BF69"/>
  <c r="BN69"/>
  <c r="BV69"/>
  <c r="CD69"/>
  <c r="CL69"/>
  <c r="CL70"/>
  <c r="CH70"/>
  <c r="CD70"/>
  <c r="BZ70"/>
  <c r="BV70"/>
  <c r="BR70"/>
  <c r="BN70"/>
  <c r="BJ70"/>
  <c r="BF70"/>
  <c r="BB70"/>
  <c r="CO70"/>
  <c r="CK70"/>
  <c r="CG70"/>
  <c r="CC70"/>
  <c r="BY70"/>
  <c r="BU70"/>
  <c r="BQ70"/>
  <c r="BM70"/>
  <c r="BI70"/>
  <c r="BE70"/>
  <c r="BI71"/>
  <c r="BQ71"/>
  <c r="BY71"/>
  <c r="CG71"/>
  <c r="CO71"/>
  <c r="CN73"/>
  <c r="CJ73"/>
  <c r="CF73"/>
  <c r="CB73"/>
  <c r="BX73"/>
  <c r="BP73"/>
  <c r="BL73"/>
  <c r="BH73"/>
  <c r="BD73"/>
  <c r="CM73"/>
  <c r="CI73"/>
  <c r="CE73"/>
  <c r="CA73"/>
  <c r="BW73"/>
  <c r="BS73"/>
  <c r="BO73"/>
  <c r="BK73"/>
  <c r="BG73"/>
  <c r="BC73"/>
  <c r="BG74"/>
  <c r="BO74"/>
  <c r="BW74"/>
  <c r="CE74"/>
  <c r="CM74"/>
  <c r="BH76"/>
  <c r="BP76"/>
  <c r="BX76"/>
  <c r="CF76"/>
  <c r="CN76"/>
  <c r="BF77"/>
  <c r="BN77"/>
  <c r="BV77"/>
  <c r="CD77"/>
  <c r="CL77"/>
  <c r="CL78"/>
  <c r="CH78"/>
  <c r="CD78"/>
  <c r="BZ78"/>
  <c r="BV78"/>
  <c r="BR78"/>
  <c r="BN78"/>
  <c r="BJ78"/>
  <c r="BF78"/>
  <c r="BB78"/>
  <c r="CO78"/>
  <c r="CK78"/>
  <c r="CG78"/>
  <c r="CC78"/>
  <c r="BY78"/>
  <c r="BU78"/>
  <c r="BQ78"/>
  <c r="BM78"/>
  <c r="BI78"/>
  <c r="BE78"/>
  <c r="BI79"/>
  <c r="BQ79"/>
  <c r="BY79"/>
  <c r="CG79"/>
  <c r="CO79"/>
  <c r="CN81"/>
  <c r="CJ81"/>
  <c r="CF81"/>
  <c r="CB81"/>
  <c r="BX81"/>
  <c r="BP81"/>
  <c r="BL81"/>
  <c r="BH81"/>
  <c r="BD81"/>
  <c r="CM81"/>
  <c r="CI81"/>
  <c r="CE81"/>
  <c r="CA81"/>
  <c r="BW81"/>
  <c r="BS81"/>
  <c r="BO81"/>
  <c r="BK81"/>
  <c r="BG81"/>
  <c r="BC81"/>
  <c r="BG82"/>
  <c r="BO82"/>
  <c r="BW82"/>
  <c r="CE82"/>
  <c r="CM82"/>
  <c r="BH84"/>
  <c r="BP84"/>
  <c r="BX84"/>
  <c r="CF84"/>
  <c r="CN84"/>
  <c r="BF85"/>
  <c r="BN85"/>
  <c r="BV85"/>
  <c r="CD85"/>
  <c r="CL85"/>
  <c r="CL86"/>
  <c r="CH86"/>
  <c r="CD86"/>
  <c r="BZ86"/>
  <c r="BV86"/>
  <c r="BR86"/>
  <c r="BN86"/>
  <c r="BJ86"/>
  <c r="BF86"/>
  <c r="BB86"/>
  <c r="CO86"/>
  <c r="CK86"/>
  <c r="CG86"/>
  <c r="CC86"/>
  <c r="BY86"/>
  <c r="BU86"/>
  <c r="BQ86"/>
  <c r="BM86"/>
  <c r="BI86"/>
  <c r="BE86"/>
  <c r="BI87"/>
  <c r="BQ87"/>
  <c r="BY87"/>
  <c r="CG87"/>
  <c r="CO87"/>
  <c r="CN89"/>
  <c r="CJ89"/>
  <c r="CF89"/>
  <c r="CB89"/>
  <c r="BX89"/>
  <c r="BP89"/>
  <c r="BL89"/>
  <c r="BH89"/>
  <c r="BD89"/>
  <c r="CM89"/>
  <c r="CI89"/>
  <c r="CE89"/>
  <c r="CA89"/>
  <c r="BW89"/>
  <c r="BS89"/>
  <c r="BO89"/>
  <c r="BK89"/>
  <c r="BG89"/>
  <c r="BC89"/>
  <c r="BG90"/>
  <c r="BO90"/>
  <c r="BW90"/>
  <c r="CE90"/>
  <c r="CM90"/>
  <c r="BH92"/>
  <c r="BP92"/>
  <c r="BX92"/>
  <c r="CF92"/>
  <c r="CN92"/>
  <c r="BF93"/>
  <c r="BN93"/>
  <c r="BV93"/>
  <c r="CD93"/>
  <c r="CL93"/>
  <c r="CL94"/>
  <c r="CH94"/>
  <c r="CD94"/>
  <c r="BZ94"/>
  <c r="BV94"/>
  <c r="BR94"/>
  <c r="BN94"/>
  <c r="BJ94"/>
  <c r="BF94"/>
  <c r="BB94"/>
  <c r="CO94"/>
  <c r="CK94"/>
  <c r="CG94"/>
  <c r="CC94"/>
  <c r="BY94"/>
  <c r="BU94"/>
  <c r="BQ94"/>
  <c r="BM94"/>
  <c r="BI94"/>
  <c r="BE94"/>
  <c r="BI95"/>
  <c r="BQ95"/>
  <c r="BY95"/>
  <c r="CG95"/>
  <c r="CO95"/>
  <c r="CN97"/>
  <c r="CJ97"/>
  <c r="CF97"/>
  <c r="CB97"/>
  <c r="BX97"/>
  <c r="BP97"/>
  <c r="BL97"/>
  <c r="BH97"/>
  <c r="BD97"/>
  <c r="CM97"/>
  <c r="CI97"/>
  <c r="CE97"/>
  <c r="CA97"/>
  <c r="BW97"/>
  <c r="BS97"/>
  <c r="BO97"/>
  <c r="BK97"/>
  <c r="BG97"/>
  <c r="BC97"/>
  <c r="BG98"/>
  <c r="BO98"/>
  <c r="BW98"/>
  <c r="CE98"/>
  <c r="CM98"/>
  <c r="BH100"/>
  <c r="BP100"/>
  <c r="BX100"/>
  <c r="CF100"/>
  <c r="CN100"/>
  <c r="BF101"/>
  <c r="BN101"/>
  <c r="BV101"/>
  <c r="CD101"/>
  <c r="CL101"/>
  <c r="CL102"/>
  <c r="CH102"/>
  <c r="CD102"/>
  <c r="BZ102"/>
  <c r="BV102"/>
  <c r="BR102"/>
  <c r="BN102"/>
  <c r="BJ102"/>
  <c r="BF102"/>
  <c r="BB102"/>
  <c r="CO102"/>
  <c r="CK102"/>
  <c r="CG102"/>
  <c r="CC102"/>
  <c r="BY102"/>
  <c r="BU102"/>
  <c r="BQ102"/>
  <c r="BM102"/>
  <c r="BI102"/>
  <c r="BE102"/>
  <c r="BI103"/>
  <c r="BQ103"/>
  <c r="BY103"/>
  <c r="CG103"/>
  <c r="CO103"/>
  <c r="CN105"/>
  <c r="CJ105"/>
  <c r="CF105"/>
  <c r="CB105"/>
  <c r="BX105"/>
  <c r="BP105"/>
  <c r="BL105"/>
  <c r="BH105"/>
  <c r="BD105"/>
  <c r="CM105"/>
  <c r="CI105"/>
  <c r="CE105"/>
  <c r="CA105"/>
  <c r="BW105"/>
  <c r="BS105"/>
  <c r="BO105"/>
  <c r="BK105"/>
  <c r="BG105"/>
  <c r="BC105"/>
  <c r="BG106"/>
  <c r="BO106"/>
  <c r="BW106"/>
  <c r="CE106"/>
  <c r="CM106"/>
  <c r="BH108"/>
  <c r="BP108"/>
  <c r="BX108"/>
  <c r="CF108"/>
  <c r="CN108"/>
  <c r="BF109"/>
  <c r="BN109"/>
  <c r="BV109"/>
  <c r="CD109"/>
  <c r="CL109"/>
  <c r="CL110"/>
  <c r="CH110"/>
  <c r="CD110"/>
  <c r="BZ110"/>
  <c r="BV110"/>
  <c r="BR110"/>
  <c r="BN110"/>
  <c r="BJ110"/>
  <c r="BF110"/>
  <c r="BB110"/>
  <c r="CO110"/>
  <c r="CK110"/>
  <c r="CG110"/>
  <c r="CC110"/>
  <c r="BY110"/>
  <c r="BU110"/>
  <c r="BQ110"/>
  <c r="BM110"/>
  <c r="BI110"/>
  <c r="BE110"/>
  <c r="BI111"/>
  <c r="BQ111"/>
  <c r="BY111"/>
  <c r="CG111"/>
  <c r="CO111"/>
  <c r="CN113"/>
  <c r="CJ113"/>
  <c r="CF113"/>
  <c r="CB113"/>
  <c r="BX113"/>
  <c r="BP113"/>
  <c r="BL113"/>
  <c r="BH113"/>
  <c r="BD113"/>
  <c r="CM113"/>
  <c r="CI113"/>
  <c r="CE113"/>
  <c r="CA113"/>
  <c r="BW113"/>
  <c r="BS113"/>
  <c r="BO113"/>
  <c r="BK113"/>
  <c r="BG113"/>
  <c r="BC113"/>
  <c r="BG114"/>
  <c r="BO114"/>
  <c r="BW114"/>
  <c r="CE114"/>
  <c r="CM114"/>
  <c r="BH116"/>
  <c r="BP116"/>
  <c r="BX116"/>
  <c r="CF116"/>
  <c r="CN116"/>
  <c r="BF117"/>
  <c r="BN117"/>
  <c r="BV117"/>
  <c r="CD117"/>
  <c r="CL117"/>
  <c r="CL118"/>
  <c r="CH118"/>
  <c r="CD118"/>
  <c r="BZ118"/>
  <c r="BV118"/>
  <c r="BR118"/>
  <c r="BN118"/>
  <c r="BJ118"/>
  <c r="BF118"/>
  <c r="BB118"/>
  <c r="CO118"/>
  <c r="CK118"/>
  <c r="CG118"/>
  <c r="CC118"/>
  <c r="BY118"/>
  <c r="BU118"/>
  <c r="BQ118"/>
  <c r="BM118"/>
  <c r="BI118"/>
  <c r="BE118"/>
  <c r="BI119"/>
  <c r="BQ119"/>
  <c r="BY119"/>
  <c r="CG119"/>
  <c r="CO119"/>
  <c r="CN121"/>
  <c r="CJ121"/>
  <c r="CF121"/>
  <c r="CB121"/>
  <c r="BX121"/>
  <c r="BP121"/>
  <c r="BL121"/>
  <c r="BH121"/>
  <c r="BD121"/>
  <c r="CM121"/>
  <c r="CI121"/>
  <c r="CE121"/>
  <c r="CA121"/>
  <c r="BW121"/>
  <c r="BS121"/>
  <c r="BO121"/>
  <c r="BK121"/>
  <c r="BG121"/>
  <c r="BC121"/>
  <c r="BG122"/>
  <c r="BO122"/>
  <c r="BW122"/>
  <c r="CE122"/>
  <c r="CM122"/>
  <c r="BH124"/>
  <c r="BP124"/>
  <c r="BX124"/>
  <c r="CF124"/>
  <c r="CN124"/>
  <c r="BF125"/>
  <c r="BN125"/>
  <c r="BV125"/>
  <c r="CD125"/>
  <c r="CL125"/>
  <c r="CL126"/>
  <c r="CH126"/>
  <c r="CD126"/>
  <c r="BZ126"/>
  <c r="BV126"/>
  <c r="BR126"/>
  <c r="BN126"/>
  <c r="BJ126"/>
  <c r="BF126"/>
  <c r="BB126"/>
  <c r="CO126"/>
  <c r="CK126"/>
  <c r="CG126"/>
  <c r="CC126"/>
  <c r="BY126"/>
  <c r="BU126"/>
  <c r="BQ126"/>
  <c r="BM126"/>
  <c r="BI126"/>
  <c r="BE126"/>
  <c r="BI127"/>
  <c r="BQ127"/>
  <c r="BY127"/>
  <c r="CG127"/>
  <c r="CO127"/>
  <c r="CN129"/>
  <c r="CJ129"/>
  <c r="CF129"/>
  <c r="CB129"/>
  <c r="BX129"/>
  <c r="BP129"/>
  <c r="BL129"/>
  <c r="BH129"/>
  <c r="BD129"/>
  <c r="CM129"/>
  <c r="CI129"/>
  <c r="CE129"/>
  <c r="CA129"/>
  <c r="BW129"/>
  <c r="BS129"/>
  <c r="BO129"/>
  <c r="BK129"/>
  <c r="BG129"/>
  <c r="BC129"/>
  <c r="BG130"/>
  <c r="BO130"/>
  <c r="BW130"/>
  <c r="CE130"/>
  <c r="CM130"/>
  <c r="BH132"/>
  <c r="BP132"/>
  <c r="BX132"/>
  <c r="CF132"/>
  <c r="CN132"/>
  <c r="BF133"/>
  <c r="BN133"/>
  <c r="BV133"/>
  <c r="CD133"/>
  <c r="CL133"/>
  <c r="CL134"/>
  <c r="CH134"/>
  <c r="CD134"/>
  <c r="BZ134"/>
  <c r="BV134"/>
  <c r="BR134"/>
  <c r="BN134"/>
  <c r="BJ134"/>
  <c r="BF134"/>
  <c r="BB134"/>
  <c r="CO134"/>
  <c r="CK134"/>
  <c r="CG134"/>
  <c r="CC134"/>
  <c r="BY134"/>
  <c r="BU134"/>
  <c r="BQ134"/>
  <c r="BM134"/>
  <c r="BI134"/>
  <c r="BE134"/>
  <c r="BI135"/>
  <c r="BQ135"/>
  <c r="BY135"/>
  <c r="CG135"/>
  <c r="CO135"/>
  <c r="CN137"/>
  <c r="CJ137"/>
  <c r="CF137"/>
  <c r="CB137"/>
  <c r="BX137"/>
  <c r="BP137"/>
  <c r="BL137"/>
  <c r="BH137"/>
  <c r="BD137"/>
  <c r="CM137"/>
  <c r="CI137"/>
  <c r="CE137"/>
  <c r="CA137"/>
  <c r="BW137"/>
  <c r="BS137"/>
  <c r="BO137"/>
  <c r="BK137"/>
  <c r="BG137"/>
  <c r="BC137"/>
  <c r="BG138"/>
  <c r="BO138"/>
  <c r="BW138"/>
  <c r="CE138"/>
  <c r="CM138"/>
  <c r="BH140"/>
  <c r="BP140"/>
  <c r="BX140"/>
  <c r="CF140"/>
  <c r="CN140"/>
  <c r="BF141"/>
  <c r="BN141"/>
  <c r="BV141"/>
  <c r="CD141"/>
  <c r="CL141"/>
  <c r="CL142"/>
  <c r="CH142"/>
  <c r="CD142"/>
  <c r="BZ142"/>
  <c r="BV142"/>
  <c r="BR142"/>
  <c r="BN142"/>
  <c r="BJ142"/>
  <c r="BF142"/>
  <c r="BB142"/>
  <c r="CO142"/>
  <c r="CK142"/>
  <c r="CG142"/>
  <c r="CC142"/>
  <c r="BY142"/>
  <c r="BU142"/>
  <c r="BQ142"/>
  <c r="BM142"/>
  <c r="BI142"/>
  <c r="BE142"/>
  <c r="BI143"/>
  <c r="BQ143"/>
  <c r="BY143"/>
  <c r="CG143"/>
  <c r="CO143"/>
  <c r="CN145"/>
  <c r="CJ145"/>
  <c r="CF145"/>
  <c r="CB145"/>
  <c r="BX145"/>
  <c r="BP145"/>
  <c r="BL145"/>
  <c r="BH145"/>
  <c r="BD145"/>
  <c r="CM145"/>
  <c r="CI145"/>
  <c r="CE145"/>
  <c r="CA145"/>
  <c r="BW145"/>
  <c r="BS145"/>
  <c r="BO145"/>
  <c r="BK145"/>
  <c r="BG145"/>
  <c r="BC145"/>
  <c r="BG146"/>
  <c r="BO146"/>
  <c r="BW146"/>
  <c r="CE146"/>
  <c r="CM146"/>
  <c r="BH148"/>
  <c r="BP148"/>
  <c r="BX148"/>
  <c r="CF148"/>
  <c r="CN148"/>
  <c r="BF149"/>
  <c r="BN149"/>
  <c r="BV149"/>
  <c r="CD149"/>
  <c r="CL149"/>
  <c r="CL150"/>
  <c r="CH150"/>
  <c r="CD150"/>
  <c r="BZ150"/>
  <c r="BV150"/>
  <c r="BR150"/>
  <c r="BN150"/>
  <c r="BJ150"/>
  <c r="BF150"/>
  <c r="BB150"/>
  <c r="CO150"/>
  <c r="CK150"/>
  <c r="CG150"/>
  <c r="CC150"/>
  <c r="BY150"/>
  <c r="BU150"/>
  <c r="BQ150"/>
  <c r="BM150"/>
  <c r="BI150"/>
  <c r="BE150"/>
  <c r="BI151"/>
  <c r="BQ151"/>
  <c r="BY151"/>
  <c r="CG151"/>
  <c r="CO151"/>
  <c r="CN153"/>
  <c r="CJ153"/>
  <c r="CF153"/>
  <c r="CB153"/>
  <c r="BX153"/>
  <c r="BP153"/>
  <c r="BL153"/>
  <c r="BH153"/>
  <c r="BD153"/>
  <c r="CM153"/>
  <c r="CI153"/>
  <c r="CE153"/>
  <c r="CA153"/>
  <c r="BW153"/>
  <c r="BS153"/>
  <c r="BO153"/>
  <c r="BK153"/>
  <c r="BG153"/>
  <c r="BC153"/>
  <c r="BG154"/>
  <c r="BO154"/>
  <c r="BW154"/>
  <c r="CE154"/>
  <c r="CM154"/>
  <c r="BH156"/>
  <c r="BP156"/>
  <c r="BX156"/>
  <c r="CF156"/>
  <c r="CN156"/>
  <c r="BF157"/>
  <c r="BN157"/>
  <c r="BV157"/>
  <c r="CD157"/>
  <c r="CL157"/>
  <c r="CL158"/>
  <c r="CH158"/>
  <c r="CD158"/>
  <c r="BZ158"/>
  <c r="BV158"/>
  <c r="BR158"/>
  <c r="BN158"/>
  <c r="BJ158"/>
  <c r="BF158"/>
  <c r="BB158"/>
  <c r="CO158"/>
  <c r="CK158"/>
  <c r="CG158"/>
  <c r="CC158"/>
  <c r="BY158"/>
  <c r="BU158"/>
  <c r="BQ158"/>
  <c r="BM158"/>
  <c r="BI158"/>
  <c r="BE158"/>
  <c r="BI159"/>
  <c r="BQ159"/>
  <c r="BY159"/>
  <c r="CG159"/>
  <c r="CO159"/>
  <c r="CN161"/>
  <c r="CJ161"/>
  <c r="CF161"/>
  <c r="CB161"/>
  <c r="BX161"/>
  <c r="BP161"/>
  <c r="BL161"/>
  <c r="BH161"/>
  <c r="BD161"/>
  <c r="CM161"/>
  <c r="CI161"/>
  <c r="CE161"/>
  <c r="CA161"/>
  <c r="BW161"/>
  <c r="BS161"/>
  <c r="BO161"/>
  <c r="BK161"/>
  <c r="BG161"/>
  <c r="BC161"/>
  <c r="BG162"/>
  <c r="BO162"/>
  <c r="BW162"/>
  <c r="CE162"/>
  <c r="CM162"/>
  <c r="BH164"/>
  <c r="BP164"/>
  <c r="BX164"/>
  <c r="CF164"/>
  <c r="CN164"/>
  <c r="BF165"/>
  <c r="BN165"/>
  <c r="BV165"/>
  <c r="CD165"/>
  <c r="CL165"/>
  <c r="CL166"/>
  <c r="CH166"/>
  <c r="CD166"/>
  <c r="BZ166"/>
  <c r="BV166"/>
  <c r="BR166"/>
  <c r="BN166"/>
  <c r="BJ166"/>
  <c r="BF166"/>
  <c r="BB166"/>
  <c r="CO166"/>
  <c r="CK166"/>
  <c r="CG166"/>
  <c r="CC166"/>
  <c r="BY166"/>
  <c r="BU166"/>
  <c r="BQ166"/>
  <c r="BM166"/>
  <c r="BI166"/>
  <c r="BE166"/>
  <c r="BI167"/>
  <c r="BQ167"/>
  <c r="BY167"/>
  <c r="CG167"/>
  <c r="CO167"/>
  <c r="CN169"/>
  <c r="CJ169"/>
  <c r="CF169"/>
  <c r="CB169"/>
  <c r="BX169"/>
  <c r="BP169"/>
  <c r="BL169"/>
  <c r="BH169"/>
  <c r="BD169"/>
  <c r="CM169"/>
  <c r="CI169"/>
  <c r="CE169"/>
  <c r="CA169"/>
  <c r="BW169"/>
  <c r="BS169"/>
  <c r="BO169"/>
  <c r="BK169"/>
  <c r="BG169"/>
  <c r="BC169"/>
  <c r="BG170"/>
  <c r="BO170"/>
  <c r="BW170"/>
  <c r="CE170"/>
  <c r="CM170"/>
  <c r="BH172"/>
  <c r="BP172"/>
  <c r="BX172"/>
  <c r="CF172"/>
  <c r="CN172"/>
  <c r="BF173"/>
  <c r="BN173"/>
  <c r="BV173"/>
  <c r="CD173"/>
  <c r="CL173"/>
  <c r="CL174"/>
  <c r="CH174"/>
  <c r="CD174"/>
  <c r="BZ174"/>
  <c r="BV174"/>
  <c r="BR174"/>
  <c r="BN174"/>
  <c r="BJ174"/>
  <c r="BF174"/>
  <c r="BB174"/>
  <c r="CO174"/>
  <c r="CK174"/>
  <c r="CG174"/>
  <c r="CC174"/>
  <c r="BY174"/>
  <c r="BU174"/>
  <c r="BQ174"/>
  <c r="BM174"/>
  <c r="BI174"/>
  <c r="BE174"/>
  <c r="BI175"/>
  <c r="BQ175"/>
  <c r="BY175"/>
  <c r="CG175"/>
  <c r="CO175"/>
  <c r="CN177"/>
  <c r="CJ177"/>
  <c r="CF177"/>
  <c r="CB177"/>
  <c r="BX177"/>
  <c r="BP177"/>
  <c r="BL177"/>
  <c r="BH177"/>
  <c r="BD177"/>
  <c r="CM177"/>
  <c r="CI177"/>
  <c r="CE177"/>
  <c r="CA177"/>
  <c r="BW177"/>
  <c r="BS177"/>
  <c r="BO177"/>
  <c r="BK177"/>
  <c r="BG177"/>
  <c r="BC177"/>
  <c r="BG178"/>
  <c r="BO178"/>
  <c r="BW178"/>
  <c r="CE178"/>
  <c r="CM178"/>
  <c r="BH180"/>
  <c r="BP180"/>
  <c r="BX180"/>
  <c r="CF180"/>
  <c r="CN180"/>
  <c r="BF181"/>
  <c r="BN181"/>
  <c r="BV181"/>
  <c r="CD181"/>
  <c r="CL181"/>
  <c r="CL182"/>
  <c r="CH182"/>
  <c r="CD182"/>
  <c r="BZ182"/>
  <c r="BV182"/>
  <c r="BR182"/>
  <c r="BN182"/>
  <c r="BJ182"/>
  <c r="BF182"/>
  <c r="BB182"/>
  <c r="CO182"/>
  <c r="CK182"/>
  <c r="CG182"/>
  <c r="CC182"/>
  <c r="BY182"/>
  <c r="BU182"/>
  <c r="BQ182"/>
  <c r="BM182"/>
  <c r="BI182"/>
  <c r="BE182"/>
  <c r="BI183"/>
  <c r="BQ183"/>
  <c r="BY183"/>
  <c r="CG183"/>
  <c r="CO183"/>
  <c r="CN185"/>
  <c r="CJ185"/>
  <c r="CF185"/>
  <c r="CB185"/>
  <c r="BX185"/>
  <c r="BP185"/>
  <c r="BL185"/>
  <c r="BH185"/>
  <c r="BD185"/>
  <c r="CM185"/>
  <c r="CI185"/>
  <c r="CE185"/>
  <c r="CA185"/>
  <c r="BW185"/>
  <c r="BS185"/>
  <c r="BO185"/>
  <c r="BK185"/>
  <c r="BG185"/>
  <c r="BC185"/>
  <c r="BG186"/>
  <c r="BO186"/>
  <c r="BW186"/>
  <c r="CE186"/>
  <c r="CM186"/>
  <c r="BH188"/>
  <c r="BP188"/>
  <c r="BX188"/>
  <c r="CF188"/>
  <c r="CN188"/>
  <c r="BF189"/>
  <c r="BN189"/>
  <c r="BV189"/>
  <c r="CD189"/>
  <c r="CL189"/>
  <c r="CL190"/>
  <c r="CH190"/>
  <c r="CD190"/>
  <c r="BZ190"/>
  <c r="BV190"/>
  <c r="BR190"/>
  <c r="BN190"/>
  <c r="BJ190"/>
  <c r="BF190"/>
  <c r="BB190"/>
  <c r="CO190"/>
  <c r="CK190"/>
  <c r="CG190"/>
  <c r="CC190"/>
  <c r="BY190"/>
  <c r="BU190"/>
  <c r="BQ190"/>
  <c r="BM190"/>
  <c r="BI190"/>
  <c r="BE190"/>
  <c r="BI191"/>
  <c r="BQ191"/>
  <c r="BY191"/>
  <c r="CG191"/>
  <c r="CO191"/>
  <c r="CN193"/>
  <c r="CJ193"/>
  <c r="CF193"/>
  <c r="CB193"/>
  <c r="BX193"/>
  <c r="BP193"/>
  <c r="BL193"/>
  <c r="BH193"/>
  <c r="BD193"/>
  <c r="CM193"/>
  <c r="CI193"/>
  <c r="CE193"/>
  <c r="CA193"/>
  <c r="BW193"/>
  <c r="BS193"/>
  <c r="BO193"/>
  <c r="BK193"/>
  <c r="BG193"/>
  <c r="BC193"/>
  <c r="BG194"/>
  <c r="BO194"/>
  <c r="BW194"/>
  <c r="CE194"/>
  <c r="CM194"/>
  <c r="BH196"/>
  <c r="BP196"/>
  <c r="BX196"/>
  <c r="CF196"/>
  <c r="CN196"/>
  <c r="BF197"/>
  <c r="BN197"/>
  <c r="BV197"/>
  <c r="CD197"/>
  <c r="CL197"/>
  <c r="CL198"/>
  <c r="CH198"/>
  <c r="CD198"/>
  <c r="BZ198"/>
  <c r="BV198"/>
  <c r="BR198"/>
  <c r="BN198"/>
  <c r="BJ198"/>
  <c r="BF198"/>
  <c r="BB198"/>
  <c r="CO198"/>
  <c r="CK198"/>
  <c r="CG198"/>
  <c r="CC198"/>
  <c r="BY198"/>
  <c r="BU198"/>
  <c r="BQ198"/>
  <c r="BM198"/>
  <c r="BI198"/>
  <c r="BE198"/>
  <c r="BI199"/>
  <c r="BQ199"/>
  <c r="BY199"/>
  <c r="CG199"/>
  <c r="CO199"/>
  <c r="CN201"/>
  <c r="CJ201"/>
  <c r="CF201"/>
  <c r="CB201"/>
  <c r="BX201"/>
  <c r="BP201"/>
  <c r="BL201"/>
  <c r="BH201"/>
  <c r="BD201"/>
  <c r="CM201"/>
  <c r="CI201"/>
  <c r="CE201"/>
  <c r="CA201"/>
  <c r="BW201"/>
  <c r="BS201"/>
  <c r="BO201"/>
  <c r="BK201"/>
  <c r="BG201"/>
  <c r="BC201"/>
  <c r="BG202"/>
  <c r="BO202"/>
  <c r="BW202"/>
  <c r="CE202"/>
  <c r="CM202"/>
  <c r="BH204"/>
  <c r="BP204"/>
  <c r="BX204"/>
  <c r="CF204"/>
  <c r="CN204"/>
  <c r="BF205"/>
  <c r="BN205"/>
  <c r="BV205"/>
  <c r="CD205"/>
  <c r="CL205"/>
  <c r="CL206"/>
  <c r="CH206"/>
  <c r="CD206"/>
  <c r="BZ206"/>
  <c r="BV206"/>
  <c r="BR206"/>
  <c r="BN206"/>
  <c r="BJ206"/>
  <c r="BF206"/>
  <c r="BB206"/>
  <c r="CO206"/>
  <c r="CK206"/>
  <c r="CG206"/>
  <c r="CC206"/>
  <c r="BY206"/>
  <c r="BU206"/>
  <c r="BQ206"/>
  <c r="BM206"/>
  <c r="BI206"/>
  <c r="BE206"/>
  <c r="BI207"/>
  <c r="BQ207"/>
  <c r="BY207"/>
  <c r="CG207"/>
  <c r="CO207"/>
  <c r="CN209"/>
  <c r="CJ209"/>
  <c r="CF209"/>
  <c r="CB209"/>
  <c r="BX209"/>
  <c r="BP209"/>
  <c r="BL209"/>
  <c r="BH209"/>
  <c r="BD209"/>
  <c r="CM209"/>
  <c r="CI209"/>
  <c r="CE209"/>
  <c r="CA209"/>
  <c r="BW209"/>
  <c r="BS209"/>
  <c r="BO209"/>
  <c r="BK209"/>
  <c r="BG209"/>
  <c r="BC209"/>
  <c r="BG210"/>
  <c r="BO210"/>
  <c r="BW210"/>
  <c r="CE210"/>
  <c r="CM210"/>
  <c r="BH212"/>
  <c r="BP212"/>
  <c r="BX212"/>
  <c r="CF212"/>
  <c r="CN212"/>
  <c r="BF213"/>
  <c r="BN213"/>
  <c r="BV213"/>
  <c r="CD213"/>
  <c r="CL213"/>
  <c r="CL214"/>
  <c r="CH214"/>
  <c r="CD214"/>
  <c r="BZ214"/>
  <c r="BV214"/>
  <c r="BR214"/>
  <c r="BN214"/>
  <c r="BJ214"/>
  <c r="BF214"/>
  <c r="BB214"/>
  <c r="CO214"/>
  <c r="CK214"/>
  <c r="CG214"/>
  <c r="CC214"/>
  <c r="BY214"/>
  <c r="BU214"/>
  <c r="BQ214"/>
  <c r="BM214"/>
  <c r="BI214"/>
  <c r="BE214"/>
  <c r="BI215"/>
  <c r="BQ215"/>
  <c r="BY215"/>
  <c r="CG215"/>
  <c r="CO215"/>
  <c r="CN217"/>
  <c r="CJ217"/>
  <c r="CF217"/>
  <c r="CB217"/>
  <c r="BX217"/>
  <c r="BP217"/>
  <c r="BL217"/>
  <c r="BH217"/>
  <c r="BD217"/>
  <c r="CM217"/>
  <c r="CI217"/>
  <c r="CE217"/>
  <c r="CA217"/>
  <c r="BW217"/>
  <c r="BS217"/>
  <c r="BO217"/>
  <c r="BK217"/>
  <c r="BG217"/>
  <c r="BC217"/>
  <c r="BG218"/>
  <c r="BO218"/>
  <c r="BW218"/>
  <c r="CE218"/>
  <c r="CM218"/>
  <c r="BH220"/>
  <c r="BP220"/>
  <c r="BX220"/>
  <c r="CF220"/>
  <c r="CN220"/>
  <c r="BF221"/>
  <c r="BN221"/>
  <c r="BV221"/>
  <c r="CD221"/>
  <c r="CL221"/>
  <c r="CL222"/>
  <c r="CH222"/>
  <c r="CD222"/>
  <c r="BZ222"/>
  <c r="BV222"/>
  <c r="BR222"/>
  <c r="BN222"/>
  <c r="BJ222"/>
  <c r="BF222"/>
  <c r="BB222"/>
  <c r="CO222"/>
  <c r="CK222"/>
  <c r="CG222"/>
  <c r="CC222"/>
  <c r="BY222"/>
  <c r="BU222"/>
  <c r="BQ222"/>
  <c r="BM222"/>
  <c r="BI222"/>
  <c r="BE222"/>
  <c r="BI223"/>
  <c r="BQ223"/>
  <c r="BY223"/>
  <c r="CG223"/>
  <c r="CO223"/>
  <c r="CN225"/>
  <c r="CJ225"/>
  <c r="CF225"/>
  <c r="CB225"/>
  <c r="BX225"/>
  <c r="BP225"/>
  <c r="BL225"/>
  <c r="BH225"/>
  <c r="BD225"/>
  <c r="CM225"/>
  <c r="CI225"/>
  <c r="CE225"/>
  <c r="CA225"/>
  <c r="BW225"/>
  <c r="BS225"/>
  <c r="BO225"/>
  <c r="BK225"/>
  <c r="BG225"/>
  <c r="BC225"/>
  <c r="BG226"/>
  <c r="BO226"/>
  <c r="BW226"/>
  <c r="CE226"/>
  <c r="CM226"/>
  <c r="BH228"/>
  <c r="BP228"/>
  <c r="BX228"/>
  <c r="CF228"/>
  <c r="CN228"/>
  <c r="BF229"/>
  <c r="BN229"/>
  <c r="BV229"/>
  <c r="CD229"/>
  <c r="CL229"/>
  <c r="CL230"/>
  <c r="CH230"/>
  <c r="CD230"/>
  <c r="BZ230"/>
  <c r="BV230"/>
  <c r="BR230"/>
  <c r="BN230"/>
  <c r="BJ230"/>
  <c r="BF230"/>
  <c r="BB230"/>
  <c r="CO230"/>
  <c r="CK230"/>
  <c r="CG230"/>
  <c r="CC230"/>
  <c r="BY230"/>
  <c r="BU230"/>
  <c r="BQ230"/>
  <c r="BM230"/>
  <c r="BI230"/>
  <c r="BE230"/>
  <c r="BI231"/>
  <c r="BQ231"/>
  <c r="BY231"/>
  <c r="CG231"/>
  <c r="CO231"/>
  <c r="CN233"/>
  <c r="CJ233"/>
  <c r="CF233"/>
  <c r="CB233"/>
  <c r="BX233"/>
  <c r="BP233"/>
  <c r="BL233"/>
  <c r="BH233"/>
  <c r="BD233"/>
  <c r="CM233"/>
  <c r="CI233"/>
  <c r="CE233"/>
  <c r="CA233"/>
  <c r="BW233"/>
  <c r="BS233"/>
  <c r="BO233"/>
  <c r="BK233"/>
  <c r="BG233"/>
  <c r="BC233"/>
  <c r="BG234"/>
  <c r="BO234"/>
  <c r="BW234"/>
  <c r="CE234"/>
  <c r="CM234"/>
  <c r="BH236"/>
  <c r="BP236"/>
  <c r="BX236"/>
  <c r="CF236"/>
  <c r="CN236"/>
  <c r="BF237"/>
  <c r="BN237"/>
  <c r="BV237"/>
  <c r="CD237"/>
  <c r="CL237"/>
  <c r="CL238"/>
  <c r="CH238"/>
  <c r="CD238"/>
  <c r="BZ238"/>
  <c r="BV238"/>
  <c r="BR238"/>
  <c r="BN238"/>
  <c r="BJ238"/>
  <c r="BF238"/>
  <c r="BB238"/>
  <c r="CO238"/>
  <c r="CK238"/>
  <c r="CG238"/>
  <c r="CC238"/>
  <c r="BY238"/>
  <c r="BU238"/>
  <c r="BQ238"/>
  <c r="BM238"/>
  <c r="BI238"/>
  <c r="BE238"/>
  <c r="BI239"/>
  <c r="BQ239"/>
  <c r="BY239"/>
  <c r="CG239"/>
  <c r="CO239"/>
  <c r="CN241"/>
  <c r="CJ241"/>
  <c r="CF241"/>
  <c r="CB241"/>
  <c r="BX241"/>
  <c r="BP241"/>
  <c r="BL241"/>
  <c r="BH241"/>
  <c r="BD241"/>
  <c r="CM241"/>
  <c r="CI241"/>
  <c r="CE241"/>
  <c r="CA241"/>
  <c r="BW241"/>
  <c r="BS241"/>
  <c r="BO241"/>
  <c r="BK241"/>
  <c r="BG241"/>
  <c r="BC241"/>
  <c r="BG242"/>
  <c r="BO242"/>
  <c r="BW242"/>
  <c r="CE242"/>
  <c r="CM242"/>
  <c r="BH244"/>
  <c r="BP244"/>
  <c r="BX244"/>
  <c r="CF244"/>
  <c r="CN244"/>
  <c r="BF245"/>
  <c r="BN245"/>
  <c r="BV245"/>
  <c r="CD245"/>
  <c r="CL245"/>
  <c r="CL246"/>
  <c r="CH246"/>
  <c r="CD246"/>
  <c r="BZ246"/>
  <c r="BV246"/>
  <c r="BR246"/>
  <c r="BN246"/>
  <c r="BJ246"/>
  <c r="BF246"/>
  <c r="BB246"/>
  <c r="CO246"/>
  <c r="CK246"/>
  <c r="CG246"/>
  <c r="CC246"/>
  <c r="BY246"/>
  <c r="BU246"/>
  <c r="BQ246"/>
  <c r="BM246"/>
  <c r="BI246"/>
  <c r="BE246"/>
  <c r="BI247"/>
  <c r="BQ247"/>
  <c r="BY247"/>
  <c r="CG247"/>
  <c r="CO247"/>
  <c r="CN249"/>
  <c r="CJ249"/>
  <c r="CF249"/>
  <c r="CB249"/>
  <c r="BX249"/>
  <c r="BP249"/>
  <c r="BL249"/>
  <c r="BH249"/>
  <c r="BD249"/>
  <c r="AV249"/>
  <c r="AR249"/>
  <c r="AN249"/>
  <c r="AJ249"/>
  <c r="AF249"/>
  <c r="AB249"/>
  <c r="X249"/>
  <c r="CM249"/>
  <c r="CI249"/>
  <c r="CE249"/>
  <c r="CA249"/>
  <c r="BW249"/>
  <c r="BS249"/>
  <c r="BO249"/>
  <c r="BK249"/>
  <c r="BG249"/>
  <c r="BC249"/>
  <c r="BG250"/>
  <c r="BO250"/>
  <c r="BW250"/>
  <c r="CE250"/>
  <c r="CM250"/>
  <c r="BH252"/>
  <c r="BP252"/>
  <c r="BX252"/>
  <c r="CF252"/>
  <c r="CN252"/>
  <c r="BF253"/>
  <c r="BN253"/>
  <c r="BV253"/>
  <c r="CD253"/>
  <c r="CL253"/>
  <c r="CL254"/>
  <c r="CH254"/>
  <c r="CD254"/>
  <c r="BZ254"/>
  <c r="BV254"/>
  <c r="BR254"/>
  <c r="BN254"/>
  <c r="BJ254"/>
  <c r="BF254"/>
  <c r="BB254"/>
  <c r="AV254"/>
  <c r="AR254"/>
  <c r="AN254"/>
  <c r="AJ254"/>
  <c r="AF254"/>
  <c r="AB254"/>
  <c r="X254"/>
  <c r="CO254"/>
  <c r="CK254"/>
  <c r="CG254"/>
  <c r="CC254"/>
  <c r="BY254"/>
  <c r="BU254"/>
  <c r="BQ254"/>
  <c r="BM254"/>
  <c r="BI254"/>
  <c r="BE254"/>
  <c r="BI255"/>
  <c r="BQ255"/>
  <c r="BY255"/>
  <c r="CG255"/>
  <c r="CO255"/>
  <c r="CN257"/>
  <c r="CJ257"/>
  <c r="CF257"/>
  <c r="CB257"/>
  <c r="BX257"/>
  <c r="BP257"/>
  <c r="BL257"/>
  <c r="BH257"/>
  <c r="BD257"/>
  <c r="AV257"/>
  <c r="AR257"/>
  <c r="AN257"/>
  <c r="AJ257"/>
  <c r="AF257"/>
  <c r="AB257"/>
  <c r="X257"/>
  <c r="CM257"/>
  <c r="CI257"/>
  <c r="CE257"/>
  <c r="CA257"/>
  <c r="BW257"/>
  <c r="BS257"/>
  <c r="BO257"/>
  <c r="BK257"/>
  <c r="BG257"/>
  <c r="BC257"/>
  <c r="BG258"/>
  <c r="BO258"/>
  <c r="BW258"/>
  <c r="CE258"/>
  <c r="CM258"/>
  <c r="BH260"/>
  <c r="BP260"/>
  <c r="BX260"/>
  <c r="CF260"/>
  <c r="CN260"/>
  <c r="BF261"/>
  <c r="BN261"/>
  <c r="BV261"/>
  <c r="CD261"/>
  <c r="CL261"/>
  <c r="CL262"/>
  <c r="CH262"/>
  <c r="CD262"/>
  <c r="BZ262"/>
  <c r="BV262"/>
  <c r="BR262"/>
  <c r="BN262"/>
  <c r="BJ262"/>
  <c r="BF262"/>
  <c r="BB262"/>
  <c r="AV262"/>
  <c r="AR262"/>
  <c r="AN262"/>
  <c r="AJ262"/>
  <c r="AF262"/>
  <c r="AB262"/>
  <c r="X262"/>
  <c r="CO262"/>
  <c r="CK262"/>
  <c r="CG262"/>
  <c r="CC262"/>
  <c r="BY262"/>
  <c r="BU262"/>
  <c r="BQ262"/>
  <c r="BM262"/>
  <c r="BI262"/>
  <c r="BE262"/>
  <c r="BI263"/>
  <c r="BQ263"/>
  <c r="BY263"/>
  <c r="CG263"/>
  <c r="CO263"/>
  <c r="CN265"/>
  <c r="CJ265"/>
  <c r="CF265"/>
  <c r="CB265"/>
  <c r="BX265"/>
  <c r="BP265"/>
  <c r="BL265"/>
  <c r="BH265"/>
  <c r="BD265"/>
  <c r="AV265"/>
  <c r="AR265"/>
  <c r="AN265"/>
  <c r="AJ265"/>
  <c r="AF265"/>
  <c r="AB265"/>
  <c r="X265"/>
  <c r="CM265"/>
  <c r="CI265"/>
  <c r="CE265"/>
  <c r="CA265"/>
  <c r="BW265"/>
  <c r="BS265"/>
  <c r="BO265"/>
  <c r="BK265"/>
  <c r="BG265"/>
  <c r="BC265"/>
  <c r="BG266"/>
  <c r="BO266"/>
  <c r="BW266"/>
  <c r="CE266"/>
  <c r="CM266"/>
  <c r="BH268"/>
  <c r="BP268"/>
  <c r="BX268"/>
  <c r="CF268"/>
  <c r="CN268"/>
  <c r="BF269"/>
  <c r="BN269"/>
  <c r="BV269"/>
  <c r="CD269"/>
  <c r="CL269"/>
  <c r="CL270"/>
  <c r="CH270"/>
  <c r="CD270"/>
  <c r="BZ270"/>
  <c r="BV270"/>
  <c r="BR270"/>
  <c r="BN270"/>
  <c r="BJ270"/>
  <c r="BF270"/>
  <c r="BB270"/>
  <c r="AV270"/>
  <c r="AR270"/>
  <c r="AN270"/>
  <c r="AJ270"/>
  <c r="AF270"/>
  <c r="AB270"/>
  <c r="X270"/>
  <c r="CO270"/>
  <c r="CK270"/>
  <c r="CG270"/>
  <c r="CC270"/>
  <c r="BY270"/>
  <c r="BU270"/>
  <c r="BQ270"/>
  <c r="BM270"/>
  <c r="BI270"/>
  <c r="BE270"/>
  <c r="BI271"/>
  <c r="BQ271"/>
  <c r="BY271"/>
  <c r="CG271"/>
  <c r="CO271"/>
  <c r="CN273"/>
  <c r="CJ273"/>
  <c r="CF273"/>
  <c r="CB273"/>
  <c r="BX273"/>
  <c r="BP273"/>
  <c r="BL273"/>
  <c r="BH273"/>
  <c r="BD273"/>
  <c r="AV273"/>
  <c r="AR273"/>
  <c r="AN273"/>
  <c r="AJ273"/>
  <c r="AF273"/>
  <c r="AB273"/>
  <c r="X273"/>
  <c r="CM273"/>
  <c r="CI273"/>
  <c r="CE273"/>
  <c r="CA273"/>
  <c r="BW273"/>
  <c r="BS273"/>
  <c r="BO273"/>
  <c r="BK273"/>
  <c r="BG273"/>
  <c r="BC273"/>
  <c r="BG274"/>
  <c r="BO274"/>
  <c r="BW274"/>
  <c r="CE274"/>
  <c r="CM274"/>
  <c r="BH276"/>
  <c r="BP276"/>
  <c r="BX276"/>
  <c r="CF276"/>
  <c r="CN276"/>
  <c r="BF277"/>
  <c r="BN277"/>
  <c r="BV277"/>
  <c r="CD277"/>
  <c r="CL277"/>
  <c r="CL278"/>
  <c r="CH278"/>
  <c r="CD278"/>
  <c r="BZ278"/>
  <c r="BV278"/>
  <c r="BR278"/>
  <c r="BN278"/>
  <c r="BJ278"/>
  <c r="BF278"/>
  <c r="BB278"/>
  <c r="AV278"/>
  <c r="AR278"/>
  <c r="AN278"/>
  <c r="AJ278"/>
  <c r="AF278"/>
  <c r="AB278"/>
  <c r="X278"/>
  <c r="CO278"/>
  <c r="CK278"/>
  <c r="CG278"/>
  <c r="CC278"/>
  <c r="BY278"/>
  <c r="BU278"/>
  <c r="BQ278"/>
  <c r="BM278"/>
  <c r="BI278"/>
  <c r="BE278"/>
  <c r="BI279"/>
  <c r="BQ279"/>
  <c r="BY279"/>
  <c r="CG279"/>
  <c r="CO279"/>
  <c r="CN281"/>
  <c r="CJ281"/>
  <c r="CF281"/>
  <c r="CB281"/>
  <c r="BX281"/>
  <c r="BP281"/>
  <c r="BL281"/>
  <c r="BH281"/>
  <c r="BD281"/>
  <c r="AV281"/>
  <c r="AR281"/>
  <c r="AN281"/>
  <c r="AJ281"/>
  <c r="AF281"/>
  <c r="AB281"/>
  <c r="X281"/>
  <c r="CM281"/>
  <c r="CI281"/>
  <c r="CE281"/>
  <c r="CA281"/>
  <c r="BW281"/>
  <c r="BS281"/>
  <c r="BO281"/>
  <c r="BK281"/>
  <c r="BG281"/>
  <c r="BC281"/>
  <c r="BG282"/>
  <c r="BO282"/>
  <c r="BW282"/>
  <c r="CE282"/>
  <c r="CM282"/>
  <c r="BH284"/>
  <c r="BP284"/>
  <c r="BX284"/>
  <c r="CF284"/>
  <c r="CN284"/>
  <c r="BF285"/>
  <c r="BN285"/>
  <c r="BV285"/>
  <c r="CD285"/>
  <c r="CL285"/>
  <c r="CL286"/>
  <c r="CH286"/>
  <c r="CD286"/>
  <c r="BZ286"/>
  <c r="BV286"/>
  <c r="BR286"/>
  <c r="BN286"/>
  <c r="BJ286"/>
  <c r="BF286"/>
  <c r="BB286"/>
  <c r="AV286"/>
  <c r="AR286"/>
  <c r="AN286"/>
  <c r="AJ286"/>
  <c r="AF286"/>
  <c r="AB286"/>
  <c r="X286"/>
  <c r="CO286"/>
  <c r="CK286"/>
  <c r="CG286"/>
  <c r="CC286"/>
  <c r="BY286"/>
  <c r="BU286"/>
  <c r="BQ286"/>
  <c r="BM286"/>
  <c r="BI286"/>
  <c r="BE286"/>
  <c r="BI287"/>
  <c r="BQ287"/>
  <c r="BY287"/>
  <c r="CG287"/>
  <c r="CO287"/>
  <c r="CN289"/>
  <c r="CJ289"/>
  <c r="CF289"/>
  <c r="CB289"/>
  <c r="BX289"/>
  <c r="BP289"/>
  <c r="BL289"/>
  <c r="BH289"/>
  <c r="BD289"/>
  <c r="AV289"/>
  <c r="AR289"/>
  <c r="AN289"/>
  <c r="AJ289"/>
  <c r="AF289"/>
  <c r="AB289"/>
  <c r="X289"/>
  <c r="CM289"/>
  <c r="CI289"/>
  <c r="CE289"/>
  <c r="CA289"/>
  <c r="BW289"/>
  <c r="BS289"/>
  <c r="BO289"/>
  <c r="BK289"/>
  <c r="BG289"/>
  <c r="BC289"/>
  <c r="BG290"/>
  <c r="BO290"/>
  <c r="BW290"/>
  <c r="CE290"/>
  <c r="CM290"/>
  <c r="BH292"/>
  <c r="BP292"/>
  <c r="BX292"/>
  <c r="CF292"/>
  <c r="CN292"/>
  <c r="BF293"/>
  <c r="BN293"/>
  <c r="BV293"/>
  <c r="CD293"/>
  <c r="CL293"/>
  <c r="CL294"/>
  <c r="CH294"/>
  <c r="CD294"/>
  <c r="BZ294"/>
  <c r="BV294"/>
  <c r="BR294"/>
  <c r="BN294"/>
  <c r="BJ294"/>
  <c r="BF294"/>
  <c r="BB294"/>
  <c r="AV294"/>
  <c r="AR294"/>
  <c r="AN294"/>
  <c r="AJ294"/>
  <c r="AF294"/>
  <c r="AB294"/>
  <c r="X294"/>
  <c r="CO294"/>
  <c r="CK294"/>
  <c r="CG294"/>
  <c r="CC294"/>
  <c r="BY294"/>
  <c r="BU294"/>
  <c r="BQ294"/>
  <c r="BM294"/>
  <c r="BI294"/>
  <c r="BE294"/>
  <c r="BI295"/>
  <c r="BQ295"/>
  <c r="BY295"/>
  <c r="CG295"/>
  <c r="CO295"/>
  <c r="CN297"/>
  <c r="CJ297"/>
  <c r="CF297"/>
  <c r="CB297"/>
  <c r="BX297"/>
  <c r="BP297"/>
  <c r="BL297"/>
  <c r="BH297"/>
  <c r="BD297"/>
  <c r="AV297"/>
  <c r="AR297"/>
  <c r="AN297"/>
  <c r="AJ297"/>
  <c r="AF297"/>
  <c r="AB297"/>
  <c r="X297"/>
  <c r="CM297"/>
  <c r="CI297"/>
  <c r="CE297"/>
  <c r="CA297"/>
  <c r="BW297"/>
  <c r="BS297"/>
  <c r="BO297"/>
  <c r="BK297"/>
  <c r="BG297"/>
  <c r="BC297"/>
  <c r="BG298"/>
  <c r="BO298"/>
  <c r="BW298"/>
  <c r="CE298"/>
  <c r="CM298"/>
  <c r="BH300"/>
  <c r="BP300"/>
  <c r="BX300"/>
  <c r="CF300"/>
  <c r="CN300"/>
  <c r="BF301"/>
  <c r="BN301"/>
  <c r="BV301"/>
  <c r="CD301"/>
  <c r="CL301"/>
  <c r="CL302"/>
  <c r="CH302"/>
  <c r="CD302"/>
  <c r="BZ302"/>
  <c r="BV302"/>
  <c r="BR302"/>
  <c r="BN302"/>
  <c r="BJ302"/>
  <c r="BF302"/>
  <c r="BB302"/>
  <c r="AV302"/>
  <c r="AR302"/>
  <c r="AN302"/>
  <c r="AJ302"/>
  <c r="AF302"/>
  <c r="AB302"/>
  <c r="X302"/>
  <c r="CO302"/>
  <c r="CK302"/>
  <c r="CG302"/>
  <c r="CC302"/>
  <c r="BY302"/>
  <c r="BU302"/>
  <c r="BQ302"/>
  <c r="BM302"/>
  <c r="BI302"/>
  <c r="BE302"/>
  <c r="BI303"/>
  <c r="BQ303"/>
  <c r="BY303"/>
  <c r="CG303"/>
  <c r="CO303"/>
  <c r="CN305"/>
  <c r="CJ305"/>
  <c r="CF305"/>
  <c r="CB305"/>
  <c r="BX305"/>
  <c r="BP305"/>
  <c r="BL305"/>
  <c r="BH305"/>
  <c r="BD305"/>
  <c r="AV305"/>
  <c r="AR305"/>
  <c r="AN305"/>
  <c r="AJ305"/>
  <c r="AF305"/>
  <c r="AB305"/>
  <c r="X305"/>
  <c r="CM305"/>
  <c r="CI305"/>
  <c r="CE305"/>
  <c r="CA305"/>
  <c r="BW305"/>
  <c r="BS305"/>
  <c r="BO305"/>
  <c r="BK305"/>
  <c r="BG305"/>
  <c r="BC305"/>
  <c r="BG306"/>
  <c r="BO306"/>
  <c r="BW306"/>
  <c r="CE306"/>
  <c r="CM306"/>
  <c r="BH308"/>
  <c r="BP308"/>
  <c r="BX308"/>
  <c r="CF308"/>
  <c r="CN308"/>
  <c r="BF309"/>
  <c r="BN309"/>
  <c r="BV309"/>
  <c r="CD309"/>
  <c r="CL309"/>
  <c r="CL310"/>
  <c r="CH310"/>
  <c r="CD310"/>
  <c r="BZ310"/>
  <c r="BV310"/>
  <c r="BR310"/>
  <c r="BN310"/>
  <c r="BJ310"/>
  <c r="BF310"/>
  <c r="BB310"/>
  <c r="AV310"/>
  <c r="AR310"/>
  <c r="AN310"/>
  <c r="AJ310"/>
  <c r="AF310"/>
  <c r="AB310"/>
  <c r="X310"/>
  <c r="CO310"/>
  <c r="CK310"/>
  <c r="CG310"/>
  <c r="CC310"/>
  <c r="BY310"/>
  <c r="BU310"/>
  <c r="BQ310"/>
  <c r="BM310"/>
  <c r="BI310"/>
  <c r="BE310"/>
  <c r="BI311"/>
  <c r="BQ311"/>
  <c r="BY311"/>
  <c r="CG311"/>
  <c r="CO311"/>
  <c r="CN313"/>
  <c r="CJ313"/>
  <c r="CF313"/>
  <c r="CB313"/>
  <c r="BX313"/>
  <c r="BP313"/>
  <c r="BL313"/>
  <c r="BH313"/>
  <c r="BD313"/>
  <c r="AV313"/>
  <c r="AR313"/>
  <c r="AN313"/>
  <c r="AJ313"/>
  <c r="AF313"/>
  <c r="AB313"/>
  <c r="X313"/>
  <c r="CM313"/>
  <c r="CI313"/>
  <c r="CE313"/>
  <c r="CA313"/>
  <c r="BW313"/>
  <c r="BS313"/>
  <c r="BO313"/>
  <c r="BK313"/>
  <c r="BG313"/>
  <c r="BC313"/>
  <c r="BG314"/>
  <c r="BO314"/>
  <c r="BW314"/>
  <c r="CE314"/>
  <c r="CM314"/>
  <c r="BH316"/>
  <c r="BP316"/>
  <c r="BX316"/>
  <c r="CF316"/>
  <c r="CN316"/>
  <c r="BF317"/>
  <c r="BN317"/>
  <c r="BV317"/>
  <c r="CD317"/>
  <c r="CL317"/>
  <c r="CL318"/>
  <c r="CH318"/>
  <c r="CD318"/>
  <c r="BZ318"/>
  <c r="BV318"/>
  <c r="BR318"/>
  <c r="BN318"/>
  <c r="BJ318"/>
  <c r="BF318"/>
  <c r="BB318"/>
  <c r="AV318"/>
  <c r="AR318"/>
  <c r="AN318"/>
  <c r="AJ318"/>
  <c r="AF318"/>
  <c r="AB318"/>
  <c r="X318"/>
  <c r="CO318"/>
  <c r="CK318"/>
  <c r="CG318"/>
  <c r="CC318"/>
  <c r="BY318"/>
  <c r="BU318"/>
  <c r="BQ318"/>
  <c r="BM318"/>
  <c r="BI318"/>
  <c r="BE318"/>
  <c r="BI319"/>
  <c r="BQ319"/>
  <c r="BY319"/>
  <c r="CG319"/>
  <c r="CO319"/>
  <c r="CN321"/>
  <c r="CJ321"/>
  <c r="CF321"/>
  <c r="CB321"/>
  <c r="BX321"/>
  <c r="BP321"/>
  <c r="BL321"/>
  <c r="BH321"/>
  <c r="BD321"/>
  <c r="AV321"/>
  <c r="AR321"/>
  <c r="AN321"/>
  <c r="AJ321"/>
  <c r="AF321"/>
  <c r="AB321"/>
  <c r="X321"/>
  <c r="CM321"/>
  <c r="CI321"/>
  <c r="CE321"/>
  <c r="CA321"/>
  <c r="BW321"/>
  <c r="BS321"/>
  <c r="BO321"/>
  <c r="BK321"/>
  <c r="BG321"/>
  <c r="BC321"/>
  <c r="BG322"/>
  <c r="BO322"/>
  <c r="BW322"/>
  <c r="CE322"/>
  <c r="CM322"/>
  <c r="BH324"/>
  <c r="BP324"/>
  <c r="BX324"/>
  <c r="CF324"/>
  <c r="CN324"/>
  <c r="BF325"/>
  <c r="BN325"/>
  <c r="BV325"/>
  <c r="CD325"/>
  <c r="CL325"/>
  <c r="CL326"/>
  <c r="CH326"/>
  <c r="CD326"/>
  <c r="BZ326"/>
  <c r="BV326"/>
  <c r="BR326"/>
  <c r="BN326"/>
  <c r="BJ326"/>
  <c r="BF326"/>
  <c r="BB326"/>
  <c r="AV326"/>
  <c r="AR326"/>
  <c r="AN326"/>
  <c r="AJ326"/>
  <c r="AF326"/>
  <c r="AB326"/>
  <c r="X326"/>
  <c r="CO326"/>
  <c r="CK326"/>
  <c r="CG326"/>
  <c r="CC326"/>
  <c r="BY326"/>
  <c r="BU326"/>
  <c r="BQ326"/>
  <c r="BM326"/>
  <c r="BI326"/>
  <c r="BE326"/>
  <c r="BI327"/>
  <c r="BQ327"/>
  <c r="BY327"/>
  <c r="CG327"/>
  <c r="CO327"/>
  <c r="CN329"/>
  <c r="CJ329"/>
  <c r="CF329"/>
  <c r="CB329"/>
  <c r="BX329"/>
  <c r="BP329"/>
  <c r="BL329"/>
  <c r="BH329"/>
  <c r="BD329"/>
  <c r="AV329"/>
  <c r="AR329"/>
  <c r="AN329"/>
  <c r="AJ329"/>
  <c r="AF329"/>
  <c r="AB329"/>
  <c r="X329"/>
  <c r="CM329"/>
  <c r="CI329"/>
  <c r="CE329"/>
  <c r="CA329"/>
  <c r="BW329"/>
  <c r="BS329"/>
  <c r="BO329"/>
  <c r="BK329"/>
  <c r="BG329"/>
  <c r="BC329"/>
  <c r="BG330"/>
  <c r="BO330"/>
  <c r="BW330"/>
  <c r="CE330"/>
  <c r="CM330"/>
  <c r="BH332"/>
  <c r="BP332"/>
  <c r="BX332"/>
  <c r="CF332"/>
  <c r="CN332"/>
  <c r="BF333"/>
  <c r="BN333"/>
  <c r="BV333"/>
  <c r="CD333"/>
  <c r="CL333"/>
  <c r="CL334"/>
  <c r="CH334"/>
  <c r="CD334"/>
  <c r="BZ334"/>
  <c r="BV334"/>
  <c r="BR334"/>
  <c r="BN334"/>
  <c r="BJ334"/>
  <c r="BF334"/>
  <c r="BB334"/>
  <c r="AV334"/>
  <c r="AR334"/>
  <c r="AN334"/>
  <c r="AJ334"/>
  <c r="AF334"/>
  <c r="AB334"/>
  <c r="X334"/>
  <c r="CO334"/>
  <c r="CK334"/>
  <c r="CG334"/>
  <c r="CC334"/>
  <c r="BY334"/>
  <c r="BU334"/>
  <c r="BQ334"/>
  <c r="BM334"/>
  <c r="BI334"/>
  <c r="BE334"/>
  <c r="BI335"/>
  <c r="BQ335"/>
  <c r="BY335"/>
  <c r="CG335"/>
  <c r="CO335"/>
  <c r="CN337"/>
  <c r="CJ337"/>
  <c r="CF337"/>
  <c r="CB337"/>
  <c r="BX337"/>
  <c r="BP337"/>
  <c r="BL337"/>
  <c r="BH337"/>
  <c r="BD337"/>
  <c r="AV337"/>
  <c r="AR337"/>
  <c r="AN337"/>
  <c r="AJ337"/>
  <c r="AF337"/>
  <c r="AB337"/>
  <c r="X337"/>
  <c r="CM337"/>
  <c r="CI337"/>
  <c r="CE337"/>
  <c r="CA337"/>
  <c r="BW337"/>
  <c r="BS337"/>
  <c r="BO337"/>
  <c r="BK337"/>
  <c r="BG337"/>
  <c r="BC337"/>
  <c r="BG338"/>
  <c r="BO338"/>
  <c r="BW338"/>
  <c r="CE338"/>
  <c r="CM338"/>
  <c r="BH340"/>
  <c r="BP340"/>
  <c r="BX340"/>
  <c r="CF340"/>
  <c r="CN340"/>
  <c r="BF341"/>
  <c r="BN341"/>
  <c r="BV341"/>
  <c r="CD341"/>
  <c r="CL341"/>
  <c r="CL342"/>
  <c r="CH342"/>
  <c r="CD342"/>
  <c r="BZ342"/>
  <c r="BV342"/>
  <c r="BR342"/>
  <c r="BN342"/>
  <c r="BJ342"/>
  <c r="BF342"/>
  <c r="BB342"/>
  <c r="AV342"/>
  <c r="AR342"/>
  <c r="AN342"/>
  <c r="AJ342"/>
  <c r="AF342"/>
  <c r="AB342"/>
  <c r="X342"/>
  <c r="CO342"/>
  <c r="CK342"/>
  <c r="CG342"/>
  <c r="CC342"/>
  <c r="BY342"/>
  <c r="BU342"/>
  <c r="BQ342"/>
  <c r="BM342"/>
  <c r="BI342"/>
  <c r="BE342"/>
  <c r="BI343"/>
  <c r="BQ343"/>
  <c r="BY343"/>
  <c r="CG343"/>
  <c r="CO343"/>
  <c r="CN345"/>
  <c r="CJ345"/>
  <c r="CF345"/>
  <c r="CB345"/>
  <c r="BX345"/>
  <c r="BP345"/>
  <c r="BL345"/>
  <c r="BH345"/>
  <c r="BD345"/>
  <c r="AV345"/>
  <c r="AR345"/>
  <c r="AN345"/>
  <c r="AJ345"/>
  <c r="AF345"/>
  <c r="AB345"/>
  <c r="X345"/>
  <c r="CM345"/>
  <c r="CI345"/>
  <c r="CE345"/>
  <c r="CA345"/>
  <c r="BW345"/>
  <c r="BS345"/>
  <c r="BO345"/>
  <c r="BK345"/>
  <c r="BG345"/>
  <c r="BC345"/>
  <c r="BG346"/>
  <c r="BO346"/>
  <c r="BW346"/>
  <c r="CE346"/>
  <c r="CM346"/>
  <c r="BH348"/>
  <c r="BP348"/>
  <c r="BX348"/>
  <c r="CF348"/>
  <c r="CN348"/>
  <c r="BF349"/>
  <c r="BN349"/>
  <c r="BV349"/>
  <c r="CD349"/>
  <c r="CL349"/>
  <c r="CL350"/>
  <c r="CH350"/>
  <c r="CD350"/>
  <c r="BZ350"/>
  <c r="BV350"/>
  <c r="BR350"/>
  <c r="BN350"/>
  <c r="BJ350"/>
  <c r="BF350"/>
  <c r="BB350"/>
  <c r="AV350"/>
  <c r="AR350"/>
  <c r="AN350"/>
  <c r="AJ350"/>
  <c r="AF350"/>
  <c r="AB350"/>
  <c r="X350"/>
  <c r="CO350"/>
  <c r="CK350"/>
  <c r="CG350"/>
  <c r="CC350"/>
  <c r="BY350"/>
  <c r="BU350"/>
  <c r="BQ350"/>
  <c r="BM350"/>
  <c r="BI350"/>
  <c r="BE350"/>
  <c r="BI351"/>
  <c r="BQ351"/>
  <c r="BY351"/>
  <c r="CG351"/>
  <c r="CO351"/>
  <c r="CN353"/>
  <c r="CJ353"/>
  <c r="CF353"/>
  <c r="CB353"/>
  <c r="BX353"/>
  <c r="BP353"/>
  <c r="BL353"/>
  <c r="BH353"/>
  <c r="BD353"/>
  <c r="AV353"/>
  <c r="AR353"/>
  <c r="AN353"/>
  <c r="AJ353"/>
  <c r="AF353"/>
  <c r="AB353"/>
  <c r="X353"/>
  <c r="CM353"/>
  <c r="CI353"/>
  <c r="CE353"/>
  <c r="CA353"/>
  <c r="BW353"/>
  <c r="BS353"/>
  <c r="BO353"/>
  <c r="BK353"/>
  <c r="BG353"/>
  <c r="BC353"/>
  <c r="BG354"/>
  <c r="BO354"/>
  <c r="BW354"/>
  <c r="CE354"/>
  <c r="CM354"/>
  <c r="CL356"/>
  <c r="CH356"/>
  <c r="CD356"/>
  <c r="BZ356"/>
  <c r="BV356"/>
  <c r="CO356"/>
  <c r="CK356"/>
  <c r="CG356"/>
  <c r="CC356"/>
  <c r="BY356"/>
  <c r="CM356"/>
  <c r="CE356"/>
  <c r="BW356"/>
  <c r="BR356"/>
  <c r="BN356"/>
  <c r="BJ356"/>
  <c r="BF356"/>
  <c r="BB356"/>
  <c r="AV356"/>
  <c r="AR356"/>
  <c r="AN356"/>
  <c r="AJ356"/>
  <c r="AF356"/>
  <c r="AB356"/>
  <c r="X356"/>
  <c r="CJ356"/>
  <c r="CB356"/>
  <c r="BU356"/>
  <c r="BQ356"/>
  <c r="BM356"/>
  <c r="BI356"/>
  <c r="BE356"/>
  <c r="BD358"/>
  <c r="CJ358"/>
  <c r="CN359"/>
  <c r="CJ359"/>
  <c r="CF359"/>
  <c r="CB359"/>
  <c r="BX359"/>
  <c r="BP359"/>
  <c r="BL359"/>
  <c r="BH359"/>
  <c r="BD359"/>
  <c r="CM359"/>
  <c r="CI359"/>
  <c r="CE359"/>
  <c r="CA359"/>
  <c r="BW359"/>
  <c r="BS359"/>
  <c r="BO359"/>
  <c r="BK359"/>
  <c r="BG359"/>
  <c r="BC359"/>
  <c r="CL359"/>
  <c r="CD359"/>
  <c r="BV359"/>
  <c r="BN359"/>
  <c r="BF359"/>
  <c r="AV359"/>
  <c r="AR359"/>
  <c r="AN359"/>
  <c r="AJ359"/>
  <c r="AF359"/>
  <c r="AB359"/>
  <c r="X359"/>
  <c r="CK359"/>
  <c r="CC359"/>
  <c r="BU359"/>
  <c r="BM359"/>
  <c r="BE359"/>
  <c r="CN361"/>
  <c r="CJ361"/>
  <c r="CF361"/>
  <c r="CB361"/>
  <c r="BX361"/>
  <c r="BP361"/>
  <c r="BL361"/>
  <c r="BH361"/>
  <c r="BD361"/>
  <c r="CM361"/>
  <c r="CI361"/>
  <c r="CE361"/>
  <c r="CA361"/>
  <c r="BW361"/>
  <c r="BS361"/>
  <c r="BO361"/>
  <c r="BK361"/>
  <c r="BG361"/>
  <c r="BC361"/>
  <c r="CO361"/>
  <c r="CG361"/>
  <c r="BY361"/>
  <c r="BQ361"/>
  <c r="BI361"/>
  <c r="AV361"/>
  <c r="AR361"/>
  <c r="AN361"/>
  <c r="AJ361"/>
  <c r="AF361"/>
  <c r="AB361"/>
  <c r="X361"/>
  <c r="CL361"/>
  <c r="CD361"/>
  <c r="BV361"/>
  <c r="BN361"/>
  <c r="BF361"/>
  <c r="BC364"/>
  <c r="BS364"/>
  <c r="CI364"/>
  <c r="BB367"/>
  <c r="BR367"/>
  <c r="CH367"/>
  <c r="BB369"/>
  <c r="BR369"/>
  <c r="CH369"/>
  <c r="CL372"/>
  <c r="CH372"/>
  <c r="CD372"/>
  <c r="BZ372"/>
  <c r="BV372"/>
  <c r="BR372"/>
  <c r="BN372"/>
  <c r="BJ372"/>
  <c r="BF372"/>
  <c r="BB372"/>
  <c r="CO372"/>
  <c r="CK372"/>
  <c r="CG372"/>
  <c r="CC372"/>
  <c r="BY372"/>
  <c r="BU372"/>
  <c r="BQ372"/>
  <c r="BM372"/>
  <c r="BI372"/>
  <c r="BE372"/>
  <c r="CM372"/>
  <c r="CE372"/>
  <c r="BW372"/>
  <c r="BO372"/>
  <c r="BG372"/>
  <c r="AV372"/>
  <c r="AR372"/>
  <c r="AN372"/>
  <c r="AJ372"/>
  <c r="AF372"/>
  <c r="AB372"/>
  <c r="X372"/>
  <c r="CJ372"/>
  <c r="CB372"/>
  <c r="BL372"/>
  <c r="BD372"/>
  <c r="AY372"/>
  <c r="AU372"/>
  <c r="AQ372"/>
  <c r="AM372"/>
  <c r="AI372"/>
  <c r="AE372"/>
  <c r="AA372"/>
  <c r="BD374"/>
  <c r="CJ374"/>
  <c r="CN375"/>
  <c r="CJ375"/>
  <c r="CF375"/>
  <c r="CB375"/>
  <c r="BX375"/>
  <c r="BP375"/>
  <c r="BL375"/>
  <c r="BH375"/>
  <c r="BD375"/>
  <c r="CM375"/>
  <c r="CI375"/>
  <c r="CE375"/>
  <c r="CA375"/>
  <c r="BW375"/>
  <c r="BS375"/>
  <c r="BO375"/>
  <c r="BK375"/>
  <c r="BG375"/>
  <c r="BC375"/>
  <c r="CL375"/>
  <c r="CD375"/>
  <c r="BV375"/>
  <c r="BN375"/>
  <c r="BF375"/>
  <c r="AV375"/>
  <c r="AR375"/>
  <c r="AN375"/>
  <c r="AJ375"/>
  <c r="AF375"/>
  <c r="AB375"/>
  <c r="X375"/>
  <c r="CK375"/>
  <c r="CC375"/>
  <c r="BU375"/>
  <c r="BM375"/>
  <c r="BE375"/>
  <c r="AY375"/>
  <c r="AU375"/>
  <c r="AQ375"/>
  <c r="AM375"/>
  <c r="AI375"/>
  <c r="AE375"/>
  <c r="AA375"/>
  <c r="CN377"/>
  <c r="CJ377"/>
  <c r="CF377"/>
  <c r="CB377"/>
  <c r="BX377"/>
  <c r="BP377"/>
  <c r="BL377"/>
  <c r="BH377"/>
  <c r="BD377"/>
  <c r="CM377"/>
  <c r="CI377"/>
  <c r="CE377"/>
  <c r="CA377"/>
  <c r="BW377"/>
  <c r="BS377"/>
  <c r="BO377"/>
  <c r="BK377"/>
  <c r="BG377"/>
  <c r="BC377"/>
  <c r="CO377"/>
  <c r="CG377"/>
  <c r="BY377"/>
  <c r="BQ377"/>
  <c r="BI377"/>
  <c r="AV377"/>
  <c r="AR377"/>
  <c r="AN377"/>
  <c r="AJ377"/>
  <c r="AF377"/>
  <c r="AB377"/>
  <c r="X377"/>
  <c r="CL377"/>
  <c r="CD377"/>
  <c r="BV377"/>
  <c r="BN377"/>
  <c r="BF377"/>
  <c r="AY377"/>
  <c r="AU377"/>
  <c r="AQ377"/>
  <c r="AM377"/>
  <c r="AI377"/>
  <c r="AE377"/>
  <c r="AA377"/>
  <c r="BC380"/>
  <c r="BS380"/>
  <c r="CI380"/>
  <c r="BB383"/>
  <c r="BR383"/>
  <c r="CH383"/>
  <c r="BB385"/>
  <c r="BR385"/>
  <c r="CH385"/>
  <c r="HA120" i="7"/>
  <c r="BW35" i="2"/>
  <c r="CG35"/>
  <c r="BK35"/>
  <c r="GS39" i="7"/>
  <c r="CE34" i="2"/>
  <c r="BO34"/>
  <c r="CH31"/>
  <c r="BR31"/>
  <c r="BB31"/>
  <c r="CB28"/>
  <c r="BL28"/>
  <c r="BV17"/>
  <c r="CF17"/>
  <c r="BJ17"/>
  <c r="BB15"/>
  <c r="BY14"/>
  <c r="CI14"/>
  <c r="BM14"/>
  <c r="BE12"/>
  <c r="CC12"/>
  <c r="CM10"/>
  <c r="BQ10"/>
  <c r="CK22"/>
  <c r="BU22"/>
  <c r="BE22"/>
  <c r="BZ9"/>
  <c r="CJ9"/>
  <c r="BN9"/>
  <c r="ES100" i="7"/>
  <c r="EO110"/>
  <c r="EU110"/>
  <c r="AX34" i="2"/>
  <c r="AE34"/>
  <c r="Y31"/>
  <c r="AH31"/>
  <c r="ET78" i="7"/>
  <c r="AQ28" i="2"/>
  <c r="AT22"/>
  <c r="AA22"/>
  <c r="V20"/>
  <c r="AN17"/>
  <c r="AO17"/>
  <c r="Y15"/>
  <c r="AH15"/>
  <c r="AY14"/>
  <c r="AF14"/>
  <c r="AW12"/>
  <c r="AD12"/>
  <c r="AX10"/>
  <c r="AE10"/>
  <c r="AW9"/>
  <c r="AD9"/>
  <c r="AC18"/>
  <c r="AG18"/>
  <c r="AK18"/>
  <c r="AR18"/>
  <c r="AV18"/>
  <c r="X18"/>
  <c r="AM18"/>
  <c r="BD18"/>
  <c r="BH18"/>
  <c r="BL18"/>
  <c r="BP18"/>
  <c r="BX18"/>
  <c r="CB18"/>
  <c r="CF18"/>
  <c r="CJ18"/>
  <c r="CN18"/>
  <c r="AD18"/>
  <c r="AH18"/>
  <c r="AO18"/>
  <c r="AS18"/>
  <c r="AW18"/>
  <c r="Y18"/>
  <c r="AN18"/>
  <c r="BE18"/>
  <c r="BI18"/>
  <c r="BM18"/>
  <c r="BQ18"/>
  <c r="BU18"/>
  <c r="BY18"/>
  <c r="CC18"/>
  <c r="CG18"/>
  <c r="CK18"/>
  <c r="CO18"/>
  <c r="AB18"/>
  <c r="AJ18"/>
  <c r="AU18"/>
  <c r="AL18"/>
  <c r="BF18"/>
  <c r="BN18"/>
  <c r="BV18"/>
  <c r="CD18"/>
  <c r="CL18"/>
  <c r="AE18"/>
  <c r="AP18"/>
  <c r="AX18"/>
  <c r="BG18"/>
  <c r="BO18"/>
  <c r="BW18"/>
  <c r="CE18"/>
  <c r="CM18"/>
  <c r="AA23"/>
  <c r="AE23"/>
  <c r="AI23"/>
  <c r="AP23"/>
  <c r="AT23"/>
  <c r="AX23"/>
  <c r="Z23"/>
  <c r="BC23"/>
  <c r="BG23"/>
  <c r="BK23"/>
  <c r="BO23"/>
  <c r="BS23"/>
  <c r="BW23"/>
  <c r="CA23"/>
  <c r="CE23"/>
  <c r="CI23"/>
  <c r="CM23"/>
  <c r="AB23"/>
  <c r="AF23"/>
  <c r="AJ23"/>
  <c r="AQ23"/>
  <c r="AU23"/>
  <c r="AY23"/>
  <c r="AL23"/>
  <c r="BD23"/>
  <c r="BH23"/>
  <c r="BL23"/>
  <c r="BP23"/>
  <c r="BX23"/>
  <c r="CB23"/>
  <c r="CF23"/>
  <c r="CJ23"/>
  <c r="CN23"/>
  <c r="AG23"/>
  <c r="AR23"/>
  <c r="X23"/>
  <c r="BE23"/>
  <c r="BM23"/>
  <c r="BU23"/>
  <c r="CC23"/>
  <c r="CK23"/>
  <c r="AH23"/>
  <c r="AS23"/>
  <c r="Y23"/>
  <c r="BF23"/>
  <c r="BN23"/>
  <c r="BV23"/>
  <c r="CD23"/>
  <c r="CL23"/>
  <c r="AA25"/>
  <c r="AE25"/>
  <c r="AI25"/>
  <c r="AP25"/>
  <c r="AT25"/>
  <c r="AX25"/>
  <c r="Z25"/>
  <c r="BE25"/>
  <c r="BI25"/>
  <c r="BM25"/>
  <c r="BQ25"/>
  <c r="BU25"/>
  <c r="BY25"/>
  <c r="CC25"/>
  <c r="CG25"/>
  <c r="CK25"/>
  <c r="CO25"/>
  <c r="AB25"/>
  <c r="AF25"/>
  <c r="AJ25"/>
  <c r="AQ25"/>
  <c r="AU25"/>
  <c r="AY25"/>
  <c r="AL25"/>
  <c r="BB25"/>
  <c r="BF25"/>
  <c r="BJ25"/>
  <c r="BN25"/>
  <c r="BR25"/>
  <c r="BV25"/>
  <c r="BZ25"/>
  <c r="CD25"/>
  <c r="CH25"/>
  <c r="CL25"/>
  <c r="AH25"/>
  <c r="AS25"/>
  <c r="Y25"/>
  <c r="BC25"/>
  <c r="BK25"/>
  <c r="BS25"/>
  <c r="CA25"/>
  <c r="CI25"/>
  <c r="AC25"/>
  <c r="AK25"/>
  <c r="AV25"/>
  <c r="AM25"/>
  <c r="BD25"/>
  <c r="BL25"/>
  <c r="CB25"/>
  <c r="CJ25"/>
  <c r="Y26"/>
  <c r="AC26"/>
  <c r="AG26"/>
  <c r="AK26"/>
  <c r="AO26"/>
  <c r="AS26"/>
  <c r="AW26"/>
  <c r="BD26"/>
  <c r="BH26"/>
  <c r="BL26"/>
  <c r="BP26"/>
  <c r="BX26"/>
  <c r="CB26"/>
  <c r="CF26"/>
  <c r="CJ26"/>
  <c r="CN26"/>
  <c r="Z26"/>
  <c r="AD26"/>
  <c r="AH26"/>
  <c r="AL26"/>
  <c r="AP26"/>
  <c r="AT26"/>
  <c r="AX26"/>
  <c r="BE26"/>
  <c r="BI26"/>
  <c r="BM26"/>
  <c r="BQ26"/>
  <c r="BU26"/>
  <c r="BY26"/>
  <c r="CC26"/>
  <c r="CG26"/>
  <c r="CK26"/>
  <c r="CO26"/>
  <c r="AA26"/>
  <c r="AI26"/>
  <c r="AQ26"/>
  <c r="AY26"/>
  <c r="BB26"/>
  <c r="BJ26"/>
  <c r="BR26"/>
  <c r="BZ26"/>
  <c r="CH26"/>
  <c r="AB26"/>
  <c r="AJ26"/>
  <c r="AR26"/>
  <c r="V26" s="1"/>
  <c r="BC26"/>
  <c r="BK26"/>
  <c r="BS26"/>
  <c r="CA26"/>
  <c r="CI26"/>
  <c r="FQ32" i="7"/>
  <c r="FW112"/>
  <c r="EY94"/>
  <c r="EU108"/>
  <c r="EW108"/>
  <c r="EM108"/>
  <c r="ER108"/>
  <c r="EY108"/>
  <c r="EO108"/>
  <c r="EN108"/>
  <c r="EP108"/>
  <c r="EQ108"/>
  <c r="EX108"/>
  <c r="EX102"/>
  <c r="EM102"/>
  <c r="ER102"/>
  <c r="ET102"/>
  <c r="EZ102"/>
  <c r="EV102"/>
  <c r="EP102"/>
  <c r="EY102"/>
  <c r="EU102"/>
  <c r="EO102"/>
  <c r="ES102"/>
  <c r="EN102"/>
  <c r="EU92"/>
  <c r="EW92"/>
  <c r="EM92"/>
  <c r="ER92"/>
  <c r="EY92"/>
  <c r="EO92"/>
  <c r="EN92"/>
  <c r="EP92"/>
  <c r="EQ92"/>
  <c r="EX92"/>
  <c r="EX86"/>
  <c r="EM86"/>
  <c r="ER86"/>
  <c r="ET86"/>
  <c r="EZ86"/>
  <c r="EV86"/>
  <c r="EP86"/>
  <c r="EY86"/>
  <c r="EU86"/>
  <c r="EO86"/>
  <c r="ES86"/>
  <c r="EN86"/>
  <c r="ER36"/>
  <c r="EX36"/>
  <c r="EU36"/>
  <c r="EW36"/>
  <c r="EM36"/>
  <c r="EY36"/>
  <c r="EZ36"/>
  <c r="EO36"/>
  <c r="EN36"/>
  <c r="EP36"/>
  <c r="EQ36"/>
  <c r="ET36"/>
  <c r="EQ23"/>
  <c r="BQ22"/>
  <c r="CC121"/>
  <c r="GC120"/>
  <c r="CO25"/>
  <c r="DV41"/>
  <c r="CH121" s="1"/>
  <c r="CH78" s="1"/>
  <c r="DS41"/>
  <c r="CE121" s="1"/>
  <c r="CE78" s="1"/>
  <c r="Z8" i="2"/>
  <c r="BQ39" i="7"/>
  <c r="BQ41"/>
  <c r="DR44"/>
  <c r="DB44"/>
  <c r="CS43"/>
  <c r="CS72"/>
  <c r="BP8" i="2"/>
  <c r="GW120" i="7"/>
  <c r="GI96"/>
  <c r="GN96"/>
  <c r="GK24"/>
  <c r="FX24"/>
  <c r="FT24"/>
  <c r="CN357" i="2"/>
  <c r="CJ357"/>
  <c r="CF357"/>
  <c r="CB357"/>
  <c r="BX357"/>
  <c r="BP357"/>
  <c r="BL357"/>
  <c r="BH357"/>
  <c r="BD357"/>
  <c r="CM357"/>
  <c r="CI357"/>
  <c r="CE357"/>
  <c r="CA357"/>
  <c r="BW357"/>
  <c r="BS357"/>
  <c r="BO357"/>
  <c r="BK357"/>
  <c r="BG357"/>
  <c r="BC357"/>
  <c r="BH360"/>
  <c r="BP360"/>
  <c r="BX360"/>
  <c r="CF360"/>
  <c r="CL362"/>
  <c r="CH362"/>
  <c r="CD362"/>
  <c r="BZ362"/>
  <c r="BV362"/>
  <c r="BR362"/>
  <c r="BN362"/>
  <c r="BJ362"/>
  <c r="BF362"/>
  <c r="BB362"/>
  <c r="CO362"/>
  <c r="CK362"/>
  <c r="CG362"/>
  <c r="CC362"/>
  <c r="BY362"/>
  <c r="BU362"/>
  <c r="BQ362"/>
  <c r="BM362"/>
  <c r="BI362"/>
  <c r="BE362"/>
  <c r="BI363"/>
  <c r="BQ363"/>
  <c r="BY363"/>
  <c r="CG363"/>
  <c r="CN365"/>
  <c r="CJ365"/>
  <c r="CF365"/>
  <c r="CB365"/>
  <c r="BX365"/>
  <c r="BP365"/>
  <c r="BL365"/>
  <c r="BH365"/>
  <c r="BD365"/>
  <c r="CM365"/>
  <c r="CI365"/>
  <c r="CE365"/>
  <c r="CA365"/>
  <c r="BW365"/>
  <c r="BS365"/>
  <c r="BO365"/>
  <c r="BK365"/>
  <c r="BG365"/>
  <c r="BC365"/>
  <c r="BH368"/>
  <c r="BP368"/>
  <c r="BX368"/>
  <c r="CF368"/>
  <c r="CL370"/>
  <c r="CH370"/>
  <c r="CD370"/>
  <c r="BZ370"/>
  <c r="BV370"/>
  <c r="BR370"/>
  <c r="BN370"/>
  <c r="BJ370"/>
  <c r="BF370"/>
  <c r="BB370"/>
  <c r="CO370"/>
  <c r="CK370"/>
  <c r="CG370"/>
  <c r="CC370"/>
  <c r="BY370"/>
  <c r="BU370"/>
  <c r="BQ370"/>
  <c r="BM370"/>
  <c r="BI370"/>
  <c r="BE370"/>
  <c r="BI371"/>
  <c r="BQ371"/>
  <c r="BY371"/>
  <c r="CG371"/>
  <c r="CN373"/>
  <c r="CJ373"/>
  <c r="CF373"/>
  <c r="CB373"/>
  <c r="BX373"/>
  <c r="BP373"/>
  <c r="BL373"/>
  <c r="BH373"/>
  <c r="BD373"/>
  <c r="CM373"/>
  <c r="CI373"/>
  <c r="CE373"/>
  <c r="CA373"/>
  <c r="BW373"/>
  <c r="BS373"/>
  <c r="BO373"/>
  <c r="BK373"/>
  <c r="BG373"/>
  <c r="BC373"/>
  <c r="BH376"/>
  <c r="BP376"/>
  <c r="BX376"/>
  <c r="CF376"/>
  <c r="CL378"/>
  <c r="CH378"/>
  <c r="CD378"/>
  <c r="BZ378"/>
  <c r="BV378"/>
  <c r="BR378"/>
  <c r="BN378"/>
  <c r="BJ378"/>
  <c r="BF378"/>
  <c r="BB378"/>
  <c r="CO378"/>
  <c r="CK378"/>
  <c r="CG378"/>
  <c r="CC378"/>
  <c r="BY378"/>
  <c r="BU378"/>
  <c r="BQ378"/>
  <c r="BM378"/>
  <c r="BI378"/>
  <c r="BE378"/>
  <c r="BI379"/>
  <c r="BQ379"/>
  <c r="BY379"/>
  <c r="CG379"/>
  <c r="CN381"/>
  <c r="CJ381"/>
  <c r="CF381"/>
  <c r="CB381"/>
  <c r="BX381"/>
  <c r="BP381"/>
  <c r="BL381"/>
  <c r="BH381"/>
  <c r="BD381"/>
  <c r="CM381"/>
  <c r="CI381"/>
  <c r="CE381"/>
  <c r="CA381"/>
  <c r="BW381"/>
  <c r="BS381"/>
  <c r="BO381"/>
  <c r="BK381"/>
  <c r="BG381"/>
  <c r="BC381"/>
  <c r="BH384"/>
  <c r="BP384"/>
  <c r="BX384"/>
  <c r="CF384"/>
  <c r="CL386"/>
  <c r="CH386"/>
  <c r="CD386"/>
  <c r="BZ386"/>
  <c r="BV386"/>
  <c r="BR386"/>
  <c r="BN386"/>
  <c r="BJ386"/>
  <c r="BF386"/>
  <c r="BB386"/>
  <c r="CO386"/>
  <c r="CK386"/>
  <c r="CG386"/>
  <c r="CC386"/>
  <c r="BY386"/>
  <c r="BU386"/>
  <c r="BQ386"/>
  <c r="BM386"/>
  <c r="BI386"/>
  <c r="BE386"/>
  <c r="Z24"/>
  <c r="AT24"/>
  <c r="AI24"/>
  <c r="X21"/>
  <c r="AR21"/>
  <c r="AT36"/>
  <c r="AL36"/>
  <c r="AC30"/>
  <c r="AG30"/>
  <c r="AK30"/>
  <c r="AR30"/>
  <c r="AV30"/>
  <c r="X30"/>
  <c r="AM30"/>
  <c r="BD30"/>
  <c r="BH30"/>
  <c r="BL30"/>
  <c r="BP30"/>
  <c r="BX30"/>
  <c r="CB30"/>
  <c r="CF30"/>
  <c r="CJ30"/>
  <c r="CN30"/>
  <c r="AD30"/>
  <c r="AH30"/>
  <c r="AO30"/>
  <c r="AS30"/>
  <c r="AW30"/>
  <c r="Y30"/>
  <c r="AN30"/>
  <c r="BE30"/>
  <c r="BI30"/>
  <c r="BM30"/>
  <c r="BQ30"/>
  <c r="BU30"/>
  <c r="BY30"/>
  <c r="CC30"/>
  <c r="CG30"/>
  <c r="CK30"/>
  <c r="CO30"/>
  <c r="AC32"/>
  <c r="AG32"/>
  <c r="AK32"/>
  <c r="AR32"/>
  <c r="AV32"/>
  <c r="X32"/>
  <c r="AM32"/>
  <c r="BB32"/>
  <c r="BF32"/>
  <c r="BJ32"/>
  <c r="BN32"/>
  <c r="BR32"/>
  <c r="BV32"/>
  <c r="BZ32"/>
  <c r="CD32"/>
  <c r="CH32"/>
  <c r="CL32"/>
  <c r="AD32"/>
  <c r="AH32"/>
  <c r="AO32"/>
  <c r="AS32"/>
  <c r="AW32"/>
  <c r="Y32"/>
  <c r="AN32"/>
  <c r="BC32"/>
  <c r="BG32"/>
  <c r="BK32"/>
  <c r="BO32"/>
  <c r="BS32"/>
  <c r="BW32"/>
  <c r="CA32"/>
  <c r="CE32"/>
  <c r="CI32"/>
  <c r="CM32"/>
  <c r="AC40"/>
  <c r="AG40"/>
  <c r="AK40"/>
  <c r="AR40"/>
  <c r="AV40"/>
  <c r="X40"/>
  <c r="AM40"/>
  <c r="BK40"/>
  <c r="BO40"/>
  <c r="BS40"/>
  <c r="CC40"/>
  <c r="CG40"/>
  <c r="CK40"/>
  <c r="CO40"/>
  <c r="BE40"/>
  <c r="BW40"/>
  <c r="CA40"/>
  <c r="AD40"/>
  <c r="AH40"/>
  <c r="AO40"/>
  <c r="AS40"/>
  <c r="AW40"/>
  <c r="Y40"/>
  <c r="AN40"/>
  <c r="BH40"/>
  <c r="BL40"/>
  <c r="BP40"/>
  <c r="CD40"/>
  <c r="CH40"/>
  <c r="CL40"/>
  <c r="BB40"/>
  <c r="BF40"/>
  <c r="BX40"/>
  <c r="AD11"/>
  <c r="AH11"/>
  <c r="AO11"/>
  <c r="AS11"/>
  <c r="AW11"/>
  <c r="Y11"/>
  <c r="AN11"/>
  <c r="BC11"/>
  <c r="BG11"/>
  <c r="BK11"/>
  <c r="BO11"/>
  <c r="BS11"/>
  <c r="BW11"/>
  <c r="CA11"/>
  <c r="CE11"/>
  <c r="CI11"/>
  <c r="CM11"/>
  <c r="AA11"/>
  <c r="AE11"/>
  <c r="AI11"/>
  <c r="AP11"/>
  <c r="AT11"/>
  <c r="AX11"/>
  <c r="Z11"/>
  <c r="BD11"/>
  <c r="BH11"/>
  <c r="BL11"/>
  <c r="BP11"/>
  <c r="BX11"/>
  <c r="CB11"/>
  <c r="CF11"/>
  <c r="CJ11"/>
  <c r="CN11"/>
  <c r="AB13"/>
  <c r="AF13"/>
  <c r="AJ13"/>
  <c r="AQ13"/>
  <c r="AU13"/>
  <c r="AY13"/>
  <c r="AL13"/>
  <c r="BK13"/>
  <c r="BO13"/>
  <c r="BS13"/>
  <c r="CC13"/>
  <c r="CG13"/>
  <c r="CK13"/>
  <c r="CO13"/>
  <c r="BE13"/>
  <c r="BW13"/>
  <c r="CA13"/>
  <c r="AC13"/>
  <c r="AG13"/>
  <c r="AK13"/>
  <c r="AR13"/>
  <c r="AV13"/>
  <c r="X13"/>
  <c r="AM13"/>
  <c r="BH13"/>
  <c r="BL13"/>
  <c r="BP13"/>
  <c r="CD13"/>
  <c r="CH13"/>
  <c r="CL13"/>
  <c r="BB13"/>
  <c r="BF13"/>
  <c r="BX13"/>
  <c r="AC16"/>
  <c r="AG16"/>
  <c r="AK16"/>
  <c r="AR16"/>
  <c r="AV16"/>
  <c r="X16"/>
  <c r="AM16"/>
  <c r="BH16"/>
  <c r="BL16"/>
  <c r="BP16"/>
  <c r="CD16"/>
  <c r="CH16"/>
  <c r="CL16"/>
  <c r="BB16"/>
  <c r="BF16"/>
  <c r="BX16"/>
  <c r="AD16"/>
  <c r="AH16"/>
  <c r="AO16"/>
  <c r="AS16"/>
  <c r="AW16"/>
  <c r="Y16"/>
  <c r="AN16"/>
  <c r="BI16"/>
  <c r="BM16"/>
  <c r="BQ16"/>
  <c r="BU16"/>
  <c r="CE16"/>
  <c r="CI16"/>
  <c r="CM16"/>
  <c r="BC16"/>
  <c r="BG16"/>
  <c r="BY16"/>
  <c r="AA19"/>
  <c r="AE19"/>
  <c r="AI19"/>
  <c r="AP19"/>
  <c r="AT19"/>
  <c r="AX19"/>
  <c r="Z19"/>
  <c r="BE19"/>
  <c r="BI19"/>
  <c r="BM19"/>
  <c r="BQ19"/>
  <c r="BU19"/>
  <c r="BY19"/>
  <c r="CC19"/>
  <c r="CG19"/>
  <c r="CK19"/>
  <c r="CO19"/>
  <c r="AB19"/>
  <c r="AF19"/>
  <c r="AJ19"/>
  <c r="AQ19"/>
  <c r="AU19"/>
  <c r="AY19"/>
  <c r="AL19"/>
  <c r="BB19"/>
  <c r="BF19"/>
  <c r="BJ19"/>
  <c r="BN19"/>
  <c r="BR19"/>
  <c r="BV19"/>
  <c r="BZ19"/>
  <c r="CD19"/>
  <c r="CH19"/>
  <c r="CL19"/>
  <c r="AV27"/>
  <c r="AN27"/>
  <c r="AF27"/>
  <c r="EY98" i="7"/>
  <c r="EY82"/>
  <c r="EU116"/>
  <c r="EW116"/>
  <c r="EM116"/>
  <c r="EY116"/>
  <c r="EO116"/>
  <c r="EN116"/>
  <c r="EP116"/>
  <c r="ER114"/>
  <c r="EX114"/>
  <c r="EM114"/>
  <c r="ET114"/>
  <c r="EZ114"/>
  <c r="EV114"/>
  <c r="EP114"/>
  <c r="EU112"/>
  <c r="EW112"/>
  <c r="EM112"/>
  <c r="ER112"/>
  <c r="EY112"/>
  <c r="EO112"/>
  <c r="EN112"/>
  <c r="EP112"/>
  <c r="EU104"/>
  <c r="EW104"/>
  <c r="EM104"/>
  <c r="ER104"/>
  <c r="EY104"/>
  <c r="EO104"/>
  <c r="EN104"/>
  <c r="EP104"/>
  <c r="EU96"/>
  <c r="EW96"/>
  <c r="EM96"/>
  <c r="ER96"/>
  <c r="EY96"/>
  <c r="EO96"/>
  <c r="EN96"/>
  <c r="EP96"/>
  <c r="EU88"/>
  <c r="EW88"/>
  <c r="EM88"/>
  <c r="ER88"/>
  <c r="EY88"/>
  <c r="EO88"/>
  <c r="EN88"/>
  <c r="EP88"/>
  <c r="EU80"/>
  <c r="EW80"/>
  <c r="EM80"/>
  <c r="ER80"/>
  <c r="EY80"/>
  <c r="EO80"/>
  <c r="EN80"/>
  <c r="EP80"/>
  <c r="ER25"/>
  <c r="EY25"/>
  <c r="EV25"/>
  <c r="EM25"/>
  <c r="ET25"/>
  <c r="EU25"/>
  <c r="EW25"/>
  <c r="EP25"/>
  <c r="CC21"/>
  <c r="CC25"/>
  <c r="CC37"/>
  <c r="CC40"/>
  <c r="CC28"/>
  <c r="CC36"/>
  <c r="BQ19"/>
  <c r="BQ23"/>
  <c r="BQ31"/>
  <c r="CL360" i="2"/>
  <c r="CH360"/>
  <c r="CD360"/>
  <c r="BZ360"/>
  <c r="BV360"/>
  <c r="BR360"/>
  <c r="BN360"/>
  <c r="BJ360"/>
  <c r="BF360"/>
  <c r="BB360"/>
  <c r="CO360"/>
  <c r="CK360"/>
  <c r="CG360"/>
  <c r="CC360"/>
  <c r="BY360"/>
  <c r="BU360"/>
  <c r="BQ360"/>
  <c r="BM360"/>
  <c r="BI360"/>
  <c r="BE360"/>
  <c r="CN363"/>
  <c r="CJ363"/>
  <c r="CF363"/>
  <c r="CB363"/>
  <c r="BX363"/>
  <c r="BP363"/>
  <c r="BL363"/>
  <c r="BH363"/>
  <c r="BD363"/>
  <c r="CM363"/>
  <c r="CI363"/>
  <c r="CE363"/>
  <c r="CA363"/>
  <c r="BW363"/>
  <c r="BS363"/>
  <c r="BO363"/>
  <c r="BK363"/>
  <c r="BG363"/>
  <c r="BC363"/>
  <c r="CL368"/>
  <c r="CH368"/>
  <c r="CD368"/>
  <c r="BZ368"/>
  <c r="BV368"/>
  <c r="BR368"/>
  <c r="BN368"/>
  <c r="BJ368"/>
  <c r="BF368"/>
  <c r="BB368"/>
  <c r="CO368"/>
  <c r="CK368"/>
  <c r="CG368"/>
  <c r="CC368"/>
  <c r="BY368"/>
  <c r="BU368"/>
  <c r="BQ368"/>
  <c r="BM368"/>
  <c r="BI368"/>
  <c r="BE368"/>
  <c r="CN371"/>
  <c r="CJ371"/>
  <c r="CF371"/>
  <c r="CB371"/>
  <c r="BX371"/>
  <c r="BP371"/>
  <c r="BL371"/>
  <c r="BH371"/>
  <c r="BD371"/>
  <c r="CM371"/>
  <c r="CI371"/>
  <c r="CE371"/>
  <c r="CA371"/>
  <c r="BW371"/>
  <c r="BS371"/>
  <c r="BO371"/>
  <c r="BK371"/>
  <c r="BG371"/>
  <c r="BC371"/>
  <c r="CL376"/>
  <c r="CH376"/>
  <c r="CD376"/>
  <c r="BZ376"/>
  <c r="BV376"/>
  <c r="BR376"/>
  <c r="BN376"/>
  <c r="BJ376"/>
  <c r="BF376"/>
  <c r="BB376"/>
  <c r="CO376"/>
  <c r="CK376"/>
  <c r="CG376"/>
  <c r="CC376"/>
  <c r="BY376"/>
  <c r="BU376"/>
  <c r="BQ376"/>
  <c r="BM376"/>
  <c r="BI376"/>
  <c r="BE376"/>
  <c r="CN379"/>
  <c r="CJ379"/>
  <c r="CF379"/>
  <c r="CB379"/>
  <c r="BX379"/>
  <c r="BP379"/>
  <c r="BL379"/>
  <c r="BH379"/>
  <c r="BD379"/>
  <c r="CM379"/>
  <c r="CI379"/>
  <c r="CE379"/>
  <c r="CA379"/>
  <c r="BW379"/>
  <c r="BS379"/>
  <c r="BO379"/>
  <c r="BK379"/>
  <c r="BG379"/>
  <c r="BC379"/>
  <c r="CL384"/>
  <c r="CH384"/>
  <c r="CD384"/>
  <c r="BZ384"/>
  <c r="BV384"/>
  <c r="BR384"/>
  <c r="BN384"/>
  <c r="BJ384"/>
  <c r="BF384"/>
  <c r="BB384"/>
  <c r="CO384"/>
  <c r="CK384"/>
  <c r="CG384"/>
  <c r="CC384"/>
  <c r="BY384"/>
  <c r="BU384"/>
  <c r="BQ384"/>
  <c r="BM384"/>
  <c r="BI384"/>
  <c r="BE384"/>
  <c r="AA21"/>
  <c r="AE21"/>
  <c r="AI21"/>
  <c r="AP21"/>
  <c r="AT21"/>
  <c r="AX21"/>
  <c r="Z21"/>
  <c r="BC21"/>
  <c r="BG21"/>
  <c r="BK21"/>
  <c r="BO21"/>
  <c r="BS21"/>
  <c r="BW21"/>
  <c r="CA21"/>
  <c r="CE21"/>
  <c r="CI21"/>
  <c r="CM21"/>
  <c r="AB21"/>
  <c r="AF21"/>
  <c r="AJ21"/>
  <c r="AQ21"/>
  <c r="AU21"/>
  <c r="AY21"/>
  <c r="AL21"/>
  <c r="BD21"/>
  <c r="BH21"/>
  <c r="BL21"/>
  <c r="BP21"/>
  <c r="BX21"/>
  <c r="CB21"/>
  <c r="CF21"/>
  <c r="CJ21"/>
  <c r="CN21"/>
  <c r="AC24"/>
  <c r="AG24"/>
  <c r="AK24"/>
  <c r="AR24"/>
  <c r="AV24"/>
  <c r="X24"/>
  <c r="AM24"/>
  <c r="BB24"/>
  <c r="BF24"/>
  <c r="BJ24"/>
  <c r="BN24"/>
  <c r="BR24"/>
  <c r="BV24"/>
  <c r="BZ24"/>
  <c r="CD24"/>
  <c r="CH24"/>
  <c r="CL24"/>
  <c r="AD24"/>
  <c r="AH24"/>
  <c r="AO24"/>
  <c r="AS24"/>
  <c r="AW24"/>
  <c r="Y24"/>
  <c r="AN24"/>
  <c r="BC24"/>
  <c r="BG24"/>
  <c r="BK24"/>
  <c r="BO24"/>
  <c r="BS24"/>
  <c r="BW24"/>
  <c r="CA24"/>
  <c r="CE24"/>
  <c r="CI24"/>
  <c r="CM24"/>
  <c r="AA36"/>
  <c r="AE36"/>
  <c r="AI36"/>
  <c r="AM36"/>
  <c r="AQ36"/>
  <c r="AU36"/>
  <c r="AY36"/>
  <c r="BH36"/>
  <c r="BL36"/>
  <c r="BP36"/>
  <c r="CD36"/>
  <c r="CH36"/>
  <c r="CL36"/>
  <c r="BB36"/>
  <c r="BF36"/>
  <c r="BX36"/>
  <c r="X36"/>
  <c r="AB36"/>
  <c r="AF36"/>
  <c r="AJ36"/>
  <c r="AN36"/>
  <c r="AR36"/>
  <c r="AV36"/>
  <c r="BI36"/>
  <c r="BM36"/>
  <c r="BQ36"/>
  <c r="BU36"/>
  <c r="CE36"/>
  <c r="CI36"/>
  <c r="CM36"/>
  <c r="BC36"/>
  <c r="BG36"/>
  <c r="BY36"/>
  <c r="Y27"/>
  <c r="AC27"/>
  <c r="AG27"/>
  <c r="AK27"/>
  <c r="AO27"/>
  <c r="AS27"/>
  <c r="AW27"/>
  <c r="BB27"/>
  <c r="BF27"/>
  <c r="BJ27"/>
  <c r="BN27"/>
  <c r="BR27"/>
  <c r="BV27"/>
  <c r="BZ27"/>
  <c r="CD27"/>
  <c r="CH27"/>
  <c r="CL27"/>
  <c r="Z27"/>
  <c r="AD27"/>
  <c r="AH27"/>
  <c r="AL27"/>
  <c r="AP27"/>
  <c r="AT27"/>
  <c r="AX27"/>
  <c r="BC27"/>
  <c r="BG27"/>
  <c r="BK27"/>
  <c r="BO27"/>
  <c r="BS27"/>
  <c r="BW27"/>
  <c r="CA27"/>
  <c r="CE27"/>
  <c r="CI27"/>
  <c r="CM27"/>
  <c r="EX106" i="7"/>
  <c r="EM106"/>
  <c r="ER106"/>
  <c r="ET106"/>
  <c r="EZ106"/>
  <c r="EV106"/>
  <c r="EP106"/>
  <c r="EX98"/>
  <c r="EM98"/>
  <c r="ER98"/>
  <c r="ET98"/>
  <c r="EZ98"/>
  <c r="EV98"/>
  <c r="EP98"/>
  <c r="EX90"/>
  <c r="EM90"/>
  <c r="ER90"/>
  <c r="ET90"/>
  <c r="EZ90"/>
  <c r="EV90"/>
  <c r="EP90"/>
  <c r="EX82"/>
  <c r="EM82"/>
  <c r="EV82"/>
  <c r="EP82"/>
  <c r="EM34"/>
  <c r="EY34"/>
  <c r="EV34"/>
  <c r="EP34"/>
  <c r="ER27"/>
  <c r="EZ27"/>
  <c r="EO27"/>
  <c r="EN27"/>
  <c r="EM27"/>
  <c r="EX27"/>
  <c r="ET27"/>
  <c r="EP27"/>
  <c r="ET19"/>
  <c r="EZ19"/>
  <c r="EO19"/>
  <c r="EN19"/>
  <c r="EM19"/>
  <c r="EX19"/>
  <c r="EP19"/>
  <c r="T118"/>
  <c r="AF24"/>
  <c r="EE41"/>
  <c r="CQ119" s="1"/>
  <c r="DZ41"/>
  <c r="CL38" s="1"/>
  <c r="DW41"/>
  <c r="CI121" s="1"/>
  <c r="DR41"/>
  <c r="DO41"/>
  <c r="DJ41"/>
  <c r="BV38" s="1"/>
  <c r="DG41"/>
  <c r="BS39" s="1"/>
  <c r="DB41"/>
  <c r="CY41"/>
  <c r="BK41"/>
  <c r="CT41"/>
  <c r="BF38"/>
  <c r="DG72"/>
  <c r="DG129"/>
  <c r="DW72"/>
  <c r="DW129"/>
  <c r="FR118"/>
  <c r="FT118"/>
  <c r="GH118"/>
  <c r="GM118"/>
  <c r="GB118"/>
  <c r="GP118"/>
  <c r="FQ118"/>
  <c r="FU118"/>
  <c r="FX118"/>
  <c r="FY118"/>
  <c r="GN118"/>
  <c r="GI118"/>
  <c r="GV118"/>
  <c r="GW118"/>
  <c r="GX118"/>
  <c r="GY118"/>
  <c r="FW118"/>
  <c r="GF118"/>
  <c r="GG118"/>
  <c r="HE118"/>
  <c r="HG118"/>
  <c r="GR118"/>
  <c r="GQ118"/>
  <c r="GS118"/>
  <c r="GT118"/>
  <c r="GZ118"/>
  <c r="HA118"/>
  <c r="HB118"/>
  <c r="HD118"/>
  <c r="GC118"/>
  <c r="FR110"/>
  <c r="FT110"/>
  <c r="GH110"/>
  <c r="GL110"/>
  <c r="GM110"/>
  <c r="GB110"/>
  <c r="GP110"/>
  <c r="FU110"/>
  <c r="FX110"/>
  <c r="FY110"/>
  <c r="GK110"/>
  <c r="GN110"/>
  <c r="GI110"/>
  <c r="FS110"/>
  <c r="GD110"/>
  <c r="GE110"/>
  <c r="FV110"/>
  <c r="FZ110"/>
  <c r="GA110"/>
  <c r="GO110"/>
  <c r="FQ110"/>
  <c r="FW110"/>
  <c r="FR102"/>
  <c r="FT102"/>
  <c r="GH102"/>
  <c r="GL102"/>
  <c r="GM102"/>
  <c r="GB102"/>
  <c r="GP102"/>
  <c r="FU102"/>
  <c r="FX102"/>
  <c r="FY102"/>
  <c r="GK102"/>
  <c r="GN102"/>
  <c r="GI102"/>
  <c r="GF102"/>
  <c r="GG102"/>
  <c r="FQ102"/>
  <c r="FW102"/>
  <c r="FR94"/>
  <c r="FT94"/>
  <c r="GH94"/>
  <c r="GL94"/>
  <c r="GM94"/>
  <c r="GB94"/>
  <c r="GP94"/>
  <c r="FU94"/>
  <c r="FX94"/>
  <c r="FY94"/>
  <c r="GK94"/>
  <c r="GN94"/>
  <c r="GI94"/>
  <c r="FS94"/>
  <c r="GD94"/>
  <c r="GE94"/>
  <c r="FV94"/>
  <c r="FZ94"/>
  <c r="GA94"/>
  <c r="GO94"/>
  <c r="FQ94"/>
  <c r="FW94"/>
  <c r="FR86"/>
  <c r="FT86"/>
  <c r="GH86"/>
  <c r="GL86"/>
  <c r="GM86"/>
  <c r="GB86"/>
  <c r="GP86"/>
  <c r="FU86"/>
  <c r="FX86"/>
  <c r="FY86"/>
  <c r="GK86"/>
  <c r="GN86"/>
  <c r="GI86"/>
  <c r="GF86"/>
  <c r="GG86"/>
  <c r="FQ86"/>
  <c r="FW86"/>
  <c r="FR78"/>
  <c r="FT78"/>
  <c r="GH78"/>
  <c r="GL78"/>
  <c r="GM78"/>
  <c r="GB78"/>
  <c r="GP78"/>
  <c r="FU78"/>
  <c r="FX78"/>
  <c r="FY78"/>
  <c r="GK78"/>
  <c r="GN78"/>
  <c r="GI78"/>
  <c r="FS78"/>
  <c r="GD78"/>
  <c r="GE78"/>
  <c r="FV78"/>
  <c r="FZ78"/>
  <c r="GA78"/>
  <c r="GO78"/>
  <c r="FQ78"/>
  <c r="FW78"/>
  <c r="FR30"/>
  <c r="FT30"/>
  <c r="GF30"/>
  <c r="FV30"/>
  <c r="GL30"/>
  <c r="FZ30"/>
  <c r="GO30"/>
  <c r="GG30"/>
  <c r="FX30"/>
  <c r="FY30"/>
  <c r="GK30"/>
  <c r="GA30"/>
  <c r="GP30"/>
  <c r="FQ30"/>
  <c r="FU30"/>
  <c r="FW30"/>
  <c r="FR22"/>
  <c r="FT22"/>
  <c r="GF22"/>
  <c r="FV22"/>
  <c r="GL22"/>
  <c r="FZ22"/>
  <c r="GO22"/>
  <c r="GG22"/>
  <c r="FX22"/>
  <c r="FY22"/>
  <c r="GK22"/>
  <c r="GA22"/>
  <c r="FS22"/>
  <c r="GD22"/>
  <c r="GE22"/>
  <c r="GH22"/>
  <c r="GM22"/>
  <c r="GN22"/>
  <c r="GB22"/>
  <c r="GI22"/>
  <c r="Y42"/>
  <c r="DQ43"/>
  <c r="AN117" s="1"/>
  <c r="AN25" s="1"/>
  <c r="DU43"/>
  <c r="AR24" s="1"/>
  <c r="AR25" s="1"/>
  <c r="DY43"/>
  <c r="AV118" s="1"/>
  <c r="EC43"/>
  <c r="BC7" i="2"/>
  <c r="BG7"/>
  <c r="BK7"/>
  <c r="BO7"/>
  <c r="BS7"/>
  <c r="BW7"/>
  <c r="CA7"/>
  <c r="CE7"/>
  <c r="CI7"/>
  <c r="CM7"/>
  <c r="BD7"/>
  <c r="BH7"/>
  <c r="BL7"/>
  <c r="BP7"/>
  <c r="BX7"/>
  <c r="CB7"/>
  <c r="CF7"/>
  <c r="CJ7"/>
  <c r="CN7"/>
  <c r="CW72" i="7"/>
  <c r="CW129" s="1"/>
  <c r="DA72"/>
  <c r="DA129" s="1"/>
  <c r="DE72"/>
  <c r="DE129" s="1"/>
  <c r="DI72"/>
  <c r="DI129" s="1"/>
  <c r="DM72"/>
  <c r="DM129" s="1"/>
  <c r="DQ72"/>
  <c r="DQ129" s="1"/>
  <c r="DU72"/>
  <c r="DU129" s="1"/>
  <c r="DY72"/>
  <c r="DY129" s="1"/>
  <c r="EC72"/>
  <c r="EC129" s="1"/>
  <c r="FH121"/>
  <c r="FF121"/>
  <c r="CC118"/>
  <c r="GF28"/>
  <c r="FR114"/>
  <c r="FT114"/>
  <c r="GH114"/>
  <c r="GL114"/>
  <c r="GM114"/>
  <c r="GB114"/>
  <c r="GP114"/>
  <c r="FU114"/>
  <c r="FX114"/>
  <c r="FY114"/>
  <c r="GK114"/>
  <c r="GN114"/>
  <c r="GI114"/>
  <c r="FR106"/>
  <c r="FT106"/>
  <c r="GH106"/>
  <c r="GL106"/>
  <c r="GM106"/>
  <c r="GB106"/>
  <c r="GP106"/>
  <c r="FU106"/>
  <c r="FX106"/>
  <c r="FY106"/>
  <c r="GK106"/>
  <c r="GN106"/>
  <c r="GI106"/>
  <c r="FR98"/>
  <c r="FT98"/>
  <c r="GH98"/>
  <c r="GL98"/>
  <c r="GM98"/>
  <c r="GB98"/>
  <c r="GP98"/>
  <c r="FU98"/>
  <c r="FX98"/>
  <c r="FY98"/>
  <c r="GK98"/>
  <c r="GN98"/>
  <c r="GI98"/>
  <c r="FR90"/>
  <c r="FT90"/>
  <c r="GH90"/>
  <c r="GL90"/>
  <c r="GM90"/>
  <c r="GB90"/>
  <c r="GP90"/>
  <c r="FU90"/>
  <c r="FX90"/>
  <c r="FY90"/>
  <c r="GK90"/>
  <c r="GN90"/>
  <c r="GI90"/>
  <c r="FR82"/>
  <c r="FT82"/>
  <c r="GH82"/>
  <c r="GL82"/>
  <c r="GM82"/>
  <c r="GB82"/>
  <c r="GP82"/>
  <c r="FU82"/>
  <c r="FX82"/>
  <c r="FY82"/>
  <c r="GK82"/>
  <c r="GN82"/>
  <c r="GI82"/>
  <c r="FR34"/>
  <c r="FT34"/>
  <c r="GF34"/>
  <c r="FV34"/>
  <c r="GL34"/>
  <c r="FZ34"/>
  <c r="GO34"/>
  <c r="GG34"/>
  <c r="FX34"/>
  <c r="FY34"/>
  <c r="GK34"/>
  <c r="GA34"/>
  <c r="FR26"/>
  <c r="FT26"/>
  <c r="GF26"/>
  <c r="FV26"/>
  <c r="GL26"/>
  <c r="FZ26"/>
  <c r="GO26"/>
  <c r="GG26"/>
  <c r="FX26"/>
  <c r="FY26"/>
  <c r="GK26"/>
  <c r="GA26"/>
  <c r="CV43"/>
  <c r="S19" s="1"/>
  <c r="CZ43"/>
  <c r="W38" s="1"/>
  <c r="DD43"/>
  <c r="AA39" s="1"/>
  <c r="DH43"/>
  <c r="AE121" s="1"/>
  <c r="AE25" s="1"/>
  <c r="DL43"/>
  <c r="AI117" s="1"/>
  <c r="DP43"/>
  <c r="AM38" s="1"/>
  <c r="DS43"/>
  <c r="AP119" s="1"/>
  <c r="AP25" s="1"/>
  <c r="AP26" s="1"/>
  <c r="AP27" s="1"/>
  <c r="AP28" s="1"/>
  <c r="DW43"/>
  <c r="AT120" s="1"/>
  <c r="EA43"/>
  <c r="AX118" s="1"/>
  <c r="AX25" s="1"/>
  <c r="EE43"/>
  <c r="BB39" s="1"/>
  <c r="CC119"/>
  <c r="EF41"/>
  <c r="CR41" s="1"/>
  <c r="EB41"/>
  <c r="CN38" s="1"/>
  <c r="DX41"/>
  <c r="CJ39" s="1"/>
  <c r="DT41"/>
  <c r="CF39" s="1"/>
  <c r="DP41"/>
  <c r="CB38" s="1"/>
  <c r="DL41"/>
  <c r="BX27" s="1"/>
  <c r="DH41"/>
  <c r="BT35" s="1"/>
  <c r="DD41"/>
  <c r="BP39" s="1"/>
  <c r="CZ41"/>
  <c r="BL38" s="1"/>
  <c r="CV41"/>
  <c r="BH39" s="1"/>
  <c r="CC22"/>
  <c r="CC26"/>
  <c r="FF119"/>
  <c r="FG119"/>
  <c r="FH119"/>
  <c r="FF38"/>
  <c r="FG38"/>
  <c r="FH38"/>
  <c r="FR116"/>
  <c r="GF116"/>
  <c r="FV116"/>
  <c r="FZ116"/>
  <c r="GO116"/>
  <c r="FS116"/>
  <c r="GD116"/>
  <c r="GE116"/>
  <c r="GG116"/>
  <c r="GA116"/>
  <c r="FR108"/>
  <c r="GF108"/>
  <c r="FV108"/>
  <c r="FZ108"/>
  <c r="GO108"/>
  <c r="FS108"/>
  <c r="GD108"/>
  <c r="GE108"/>
  <c r="GG108"/>
  <c r="GA108"/>
  <c r="FR100"/>
  <c r="GF100"/>
  <c r="FV100"/>
  <c r="FZ100"/>
  <c r="GO100"/>
  <c r="FS100"/>
  <c r="GD100"/>
  <c r="GE100"/>
  <c r="GG100"/>
  <c r="GA100"/>
  <c r="FR92"/>
  <c r="GF92"/>
  <c r="FV92"/>
  <c r="FZ92"/>
  <c r="GO92"/>
  <c r="FS92"/>
  <c r="GD92"/>
  <c r="GE92"/>
  <c r="GG92"/>
  <c r="GA92"/>
  <c r="FR84"/>
  <c r="GF84"/>
  <c r="FV84"/>
  <c r="FZ84"/>
  <c r="GO84"/>
  <c r="FS84"/>
  <c r="GD84"/>
  <c r="GE84"/>
  <c r="GG84"/>
  <c r="GA84"/>
  <c r="FR36"/>
  <c r="GH36"/>
  <c r="GM36"/>
  <c r="GB36"/>
  <c r="GP36"/>
  <c r="FS36"/>
  <c r="GD36"/>
  <c r="GE36"/>
  <c r="FU36"/>
  <c r="GN36"/>
  <c r="GI36"/>
  <c r="FR28"/>
  <c r="GH28"/>
  <c r="GM28"/>
  <c r="GB28"/>
  <c r="GP28"/>
  <c r="FS28"/>
  <c r="GD28"/>
  <c r="GE28"/>
  <c r="FU28"/>
  <c r="GN28"/>
  <c r="GI28"/>
  <c r="FR20"/>
  <c r="GH20"/>
  <c r="GM20"/>
  <c r="GB20"/>
  <c r="GP20"/>
  <c r="FS20"/>
  <c r="GD20"/>
  <c r="GE20"/>
  <c r="FU20"/>
  <c r="GN20"/>
  <c r="GI20"/>
  <c r="CU43"/>
  <c r="R19" s="1"/>
  <c r="CY43"/>
  <c r="V121" s="1"/>
  <c r="V25" s="1"/>
  <c r="DC43"/>
  <c r="Z22" s="1"/>
  <c r="DG43"/>
  <c r="DK43"/>
  <c r="AH118" s="1"/>
  <c r="DO43"/>
  <c r="AL39" s="1"/>
  <c r="DR43"/>
  <c r="AO23" s="1"/>
  <c r="DV43"/>
  <c r="AS120" s="1"/>
  <c r="DZ43"/>
  <c r="AW24" s="1"/>
  <c r="ED43"/>
  <c r="BA118" s="1"/>
  <c r="AU24"/>
  <c r="AM121" i="15"/>
  <c r="AM39"/>
  <c r="AM23"/>
  <c r="AM24"/>
  <c r="BB120" i="16"/>
  <c r="BY28" i="7"/>
  <c r="CM43"/>
  <c r="AM120" i="15"/>
  <c r="BC42"/>
  <c r="AA42"/>
  <c r="W39"/>
  <c r="V45"/>
  <c r="W41"/>
  <c r="AA41"/>
  <c r="BC41"/>
  <c r="BC40"/>
  <c r="AC45"/>
  <c r="AA40"/>
  <c r="W24"/>
  <c r="AM19"/>
  <c r="FH40" i="16"/>
  <c r="DD157" s="1"/>
  <c r="EG94"/>
  <c r="EG90"/>
  <c r="BB121"/>
  <c r="AD120"/>
  <c r="Q43"/>
  <c r="AB42"/>
  <c r="P41"/>
  <c r="EG23"/>
  <c r="P43"/>
  <c r="AT46"/>
  <c r="AI41"/>
  <c r="AD21"/>
  <c r="AT40"/>
  <c r="T40"/>
  <c r="BB39"/>
  <c r="BB20"/>
  <c r="V21"/>
  <c r="BB21"/>
  <c r="AD20"/>
  <c r="AM119" i="15"/>
  <c r="AM22"/>
  <c r="AD117" i="16"/>
  <c r="AV44"/>
  <c r="Z46"/>
  <c r="AM117" i="15"/>
  <c r="BC44"/>
  <c r="AM42"/>
  <c r="AA44"/>
  <c r="AM38"/>
  <c r="AM21"/>
  <c r="BC43"/>
  <c r="AN44"/>
  <c r="W19"/>
  <c r="AZ43"/>
  <c r="EG96" i="16"/>
  <c r="EG92"/>
  <c r="EG84"/>
  <c r="U25"/>
  <c r="EG29"/>
  <c r="BB45"/>
  <c r="P44"/>
  <c r="Q41"/>
  <c r="P45"/>
  <c r="AD42"/>
  <c r="BB24"/>
  <c r="AI44"/>
  <c r="AD39"/>
  <c r="BB43"/>
  <c r="AP43"/>
  <c r="BB119"/>
  <c r="EI39" i="15"/>
  <c r="EI79" i="16"/>
  <c r="EI20"/>
  <c r="R42"/>
  <c r="W20" i="7"/>
  <c r="CC34"/>
  <c r="BQ27"/>
  <c r="BY19"/>
  <c r="CC33"/>
  <c r="CC41"/>
  <c r="BY39"/>
  <c r="BQ121"/>
  <c r="BQ38"/>
  <c r="BQ43"/>
  <c r="BY21"/>
  <c r="BQ29"/>
  <c r="BQ119"/>
  <c r="BQ36"/>
  <c r="BQ20"/>
  <c r="BQ45"/>
  <c r="BQ30"/>
  <c r="CC30"/>
  <c r="AF121"/>
  <c r="CC35"/>
  <c r="CC27"/>
  <c r="CC19"/>
  <c r="CC120"/>
  <c r="CC29"/>
  <c r="BY41"/>
  <c r="CO37"/>
  <c r="BY121"/>
  <c r="BQ46"/>
  <c r="BY117"/>
  <c r="BQ21"/>
  <c r="BQ34"/>
  <c r="BQ32"/>
  <c r="BQ120"/>
  <c r="AC40"/>
  <c r="CM33"/>
  <c r="CC42"/>
  <c r="AE120" i="15"/>
  <c r="W117"/>
  <c r="AU44"/>
  <c r="AP42"/>
  <c r="R46"/>
  <c r="W21"/>
  <c r="AI46"/>
  <c r="AS46"/>
  <c r="W20"/>
  <c r="AQ40"/>
  <c r="GX122" i="16"/>
  <c r="EI120"/>
  <c r="FL40"/>
  <c r="FK40"/>
  <c r="FD40"/>
  <c r="EG115"/>
  <c r="EG97"/>
  <c r="EI101"/>
  <c r="EI98"/>
  <c r="EI85"/>
  <c r="EG82"/>
  <c r="BB117"/>
  <c r="AD119"/>
  <c r="AD121"/>
  <c r="EG88"/>
  <c r="V45"/>
  <c r="X44"/>
  <c r="AH40"/>
  <c r="AJ45"/>
  <c r="EG26"/>
  <c r="AN46"/>
  <c r="BB42"/>
  <c r="AL46"/>
  <c r="V42"/>
  <c r="EG115" i="15"/>
  <c r="AN43" i="16"/>
  <c r="AD40"/>
  <c r="AD38"/>
  <c r="AV40"/>
  <c r="Q40"/>
  <c r="EG115" i="7"/>
  <c r="P46" i="16"/>
  <c r="AI45"/>
  <c r="AA42"/>
  <c r="AD43"/>
  <c r="EG35"/>
  <c r="AX44"/>
  <c r="AH45"/>
  <c r="Z45"/>
  <c r="R43"/>
  <c r="AT20"/>
  <c r="AT25" s="1"/>
  <c r="CO31" i="7"/>
  <c r="CO41"/>
  <c r="CO46"/>
  <c r="EG108" i="15"/>
  <c r="EG102"/>
  <c r="EG98"/>
  <c r="W119"/>
  <c r="W121"/>
  <c r="Z44"/>
  <c r="W22"/>
  <c r="AG45"/>
  <c r="EG24"/>
  <c r="AE21"/>
  <c r="EI89" i="7"/>
  <c r="S41" i="15"/>
  <c r="S45"/>
  <c r="W23"/>
  <c r="AB25"/>
  <c r="EG26" i="7"/>
  <c r="FC40" i="16"/>
  <c r="EI93"/>
  <c r="EG100"/>
  <c r="EI36"/>
  <c r="EG78"/>
  <c r="AN44"/>
  <c r="R40"/>
  <c r="AN41"/>
  <c r="EW40"/>
  <c r="DI142" s="1"/>
  <c r="AJ40"/>
  <c r="AA45"/>
  <c r="AX45"/>
  <c r="AH42"/>
  <c r="R41"/>
  <c r="GR40"/>
  <c r="EI97"/>
  <c r="ES40"/>
  <c r="CV142" s="1"/>
  <c r="GV40"/>
  <c r="AX46"/>
  <c r="BI35" i="7"/>
  <c r="BQ35"/>
  <c r="CC20"/>
  <c r="CO20"/>
  <c r="BR117"/>
  <c r="AF44"/>
  <c r="CC24"/>
  <c r="CC46"/>
  <c r="EI27"/>
  <c r="EI91"/>
  <c r="AE118" i="15"/>
  <c r="W120"/>
  <c r="AE19"/>
  <c r="P44"/>
  <c r="AE20"/>
  <c r="EG113" i="7"/>
  <c r="HG122" i="16"/>
  <c r="GW122"/>
  <c r="HD122"/>
  <c r="FG40"/>
  <c r="DB157"/>
  <c r="HH122"/>
  <c r="EI105"/>
  <c r="EG101"/>
  <c r="EG98"/>
  <c r="EI114"/>
  <c r="EG99"/>
  <c r="AD45"/>
  <c r="AJ42"/>
  <c r="AD41"/>
  <c r="AX40"/>
  <c r="U41"/>
  <c r="EG85"/>
  <c r="AV46"/>
  <c r="AD46"/>
  <c r="AA41"/>
  <c r="BB23"/>
  <c r="BB22"/>
  <c r="BB38"/>
  <c r="X40"/>
  <c r="AN40"/>
  <c r="AA43"/>
  <c r="AD24"/>
  <c r="AA46"/>
  <c r="AH41"/>
  <c r="AH44"/>
  <c r="EG110" i="15"/>
  <c r="GP40"/>
  <c r="AR41"/>
  <c r="GL40"/>
  <c r="AK42"/>
  <c r="EG116" i="16"/>
  <c r="FI40"/>
  <c r="EI87"/>
  <c r="Y43"/>
  <c r="AH25"/>
  <c r="AH26" s="1"/>
  <c r="EG32"/>
  <c r="EI22"/>
  <c r="CK78"/>
  <c r="BE78"/>
  <c r="BE79" s="1"/>
  <c r="CJ78"/>
  <c r="CJ79" s="1"/>
  <c r="EG19"/>
  <c r="BC25"/>
  <c r="EI38"/>
  <c r="EI21"/>
  <c r="BC41"/>
  <c r="EP40"/>
  <c r="DI138" s="1"/>
  <c r="BC44"/>
  <c r="AF22" i="7"/>
  <c r="CG24"/>
  <c r="AU41"/>
  <c r="EI85" i="15"/>
  <c r="EI84"/>
  <c r="AY44"/>
  <c r="AD44"/>
  <c r="EG91"/>
  <c r="EG78"/>
  <c r="EG36"/>
  <c r="EG32"/>
  <c r="ES40"/>
  <c r="CV142" s="1"/>
  <c r="HE40"/>
  <c r="AK46"/>
  <c r="U46"/>
  <c r="EG112" i="16"/>
  <c r="EI111"/>
  <c r="BB41"/>
  <c r="Y41"/>
  <c r="EI95"/>
  <c r="AR45"/>
  <c r="AL40"/>
  <c r="BB44"/>
  <c r="V44"/>
  <c r="BC40"/>
  <c r="W40"/>
  <c r="EG36"/>
  <c r="EG27"/>
  <c r="BQ78"/>
  <c r="BQ79"/>
  <c r="BQ80" s="1"/>
  <c r="U40"/>
  <c r="EG93"/>
  <c r="AI25"/>
  <c r="GU40"/>
  <c r="GQ40"/>
  <c r="T44"/>
  <c r="T46"/>
  <c r="AZ44"/>
  <c r="AZ46"/>
  <c r="EI23"/>
  <c r="BG78"/>
  <c r="Z43"/>
  <c r="BC46"/>
  <c r="W46"/>
  <c r="AF119" i="7"/>
  <c r="CH23"/>
  <c r="CG121"/>
  <c r="AF39"/>
  <c r="CG29"/>
  <c r="CG43"/>
  <c r="BU34"/>
  <c r="EG81"/>
  <c r="EG113" i="15"/>
  <c r="EG109"/>
  <c r="EI104"/>
  <c r="EI103"/>
  <c r="EI100"/>
  <c r="EI99"/>
  <c r="EG111"/>
  <c r="EG93"/>
  <c r="EG90"/>
  <c r="AE119"/>
  <c r="AE121"/>
  <c r="AE42"/>
  <c r="W42"/>
  <c r="AT42"/>
  <c r="AD46"/>
  <c r="AP40"/>
  <c r="AN40"/>
  <c r="EG37"/>
  <c r="EI31"/>
  <c r="EG29"/>
  <c r="EI27"/>
  <c r="EG21"/>
  <c r="AE39"/>
  <c r="GS40"/>
  <c r="AT41"/>
  <c r="AY41"/>
  <c r="S40"/>
  <c r="AP43"/>
  <c r="AR44"/>
  <c r="AE24"/>
  <c r="AY40"/>
  <c r="BA44"/>
  <c r="AK45"/>
  <c r="U43"/>
  <c r="AR43"/>
  <c r="GV122" i="16"/>
  <c r="HE122"/>
  <c r="EG110"/>
  <c r="EI110"/>
  <c r="EG102"/>
  <c r="EI108"/>
  <c r="EG87"/>
  <c r="EI96"/>
  <c r="EI99"/>
  <c r="Q42"/>
  <c r="Q44"/>
  <c r="EI39"/>
  <c r="FA40"/>
  <c r="EG80"/>
  <c r="AL45"/>
  <c r="Q46"/>
  <c r="AP40"/>
  <c r="AC41"/>
  <c r="AX25"/>
  <c r="R25"/>
  <c r="R26" s="1"/>
  <c r="EG79"/>
  <c r="AZ43"/>
  <c r="U43"/>
  <c r="V40"/>
  <c r="BB46"/>
  <c r="AL42"/>
  <c r="V46"/>
  <c r="Y25"/>
  <c r="CC78"/>
  <c r="CC79" s="1"/>
  <c r="BM78"/>
  <c r="EG89"/>
  <c r="AV43"/>
  <c r="T43"/>
  <c r="AC43"/>
  <c r="BP78"/>
  <c r="EI78"/>
  <c r="AI46"/>
  <c r="S46"/>
  <c r="GY40"/>
  <c r="HA40"/>
  <c r="AB44"/>
  <c r="AB46"/>
  <c r="X46"/>
  <c r="AX43"/>
  <c r="AP45"/>
  <c r="AP44"/>
  <c r="AH46"/>
  <c r="Z42"/>
  <c r="R45"/>
  <c r="R44"/>
  <c r="CB78"/>
  <c r="BC43"/>
  <c r="W43"/>
  <c r="EI121" i="15"/>
  <c r="HG40"/>
  <c r="EI97"/>
  <c r="EI80"/>
  <c r="AD42"/>
  <c r="FX40"/>
  <c r="BA43"/>
  <c r="U44"/>
  <c r="FT40"/>
  <c r="EI118" i="16"/>
  <c r="EG114"/>
  <c r="EI84"/>
  <c r="FB40"/>
  <c r="Y42"/>
  <c r="Y44"/>
  <c r="AJ25"/>
  <c r="AJ26" s="1"/>
  <c r="AJ27" s="1"/>
  <c r="T25"/>
  <c r="T26" s="1"/>
  <c r="AL25"/>
  <c r="AL26" s="1"/>
  <c r="AL27" s="1"/>
  <c r="AL28" s="1"/>
  <c r="AL29" s="1"/>
  <c r="EI30"/>
  <c r="BU78"/>
  <c r="AV25"/>
  <c r="AR25"/>
  <c r="AR26" s="1"/>
  <c r="AN25"/>
  <c r="AN26" s="1"/>
  <c r="AN27" s="1"/>
  <c r="AN28" s="1"/>
  <c r="AN29" s="1"/>
  <c r="AF25"/>
  <c r="AB25"/>
  <c r="P25"/>
  <c r="AA25"/>
  <c r="GS40"/>
  <c r="AR44"/>
  <c r="AR46"/>
  <c r="EI34"/>
  <c r="CE78"/>
  <c r="W44"/>
  <c r="S43"/>
  <c r="CG23" i="7"/>
  <c r="Y24"/>
  <c r="AF19"/>
  <c r="EG89"/>
  <c r="EG93"/>
  <c r="EG107" i="15"/>
  <c r="EG97"/>
  <c r="EG94"/>
  <c r="EI92"/>
  <c r="EI88"/>
  <c r="EG80"/>
  <c r="EI79"/>
  <c r="EG25"/>
  <c r="EG22" i="7"/>
  <c r="EG30"/>
  <c r="AY45" i="15"/>
  <c r="BA45"/>
  <c r="FF40"/>
  <c r="CZ157" s="1"/>
  <c r="AR46"/>
  <c r="EG105" i="16"/>
  <c r="EG91"/>
  <c r="EG108"/>
  <c r="EG81"/>
  <c r="CS128"/>
  <c r="Y45"/>
  <c r="V41"/>
  <c r="Z25"/>
  <c r="CL78"/>
  <c r="U46"/>
  <c r="EG31"/>
  <c r="CG78"/>
  <c r="AZ25"/>
  <c r="S40"/>
  <c r="S45"/>
  <c r="HD40"/>
  <c r="GW40"/>
  <c r="CV170"/>
  <c r="GX40"/>
  <c r="U44"/>
  <c r="AP42"/>
  <c r="CR78"/>
  <c r="CR79" s="1"/>
  <c r="CQ78"/>
  <c r="CQ79"/>
  <c r="HH40"/>
  <c r="CG30" i="7"/>
  <c r="Y23"/>
  <c r="AF118"/>
  <c r="BI40"/>
  <c r="BY45"/>
  <c r="BR29"/>
  <c r="CM29"/>
  <c r="CK117"/>
  <c r="CG46"/>
  <c r="GR40" i="15"/>
  <c r="EI118"/>
  <c r="HF122"/>
  <c r="HE122"/>
  <c r="HD122"/>
  <c r="EG89"/>
  <c r="AE117"/>
  <c r="AE44"/>
  <c r="S42"/>
  <c r="AX46"/>
  <c r="AE38"/>
  <c r="GC40"/>
  <c r="AE22"/>
  <c r="AT44"/>
  <c r="AR40"/>
  <c r="GD40"/>
  <c r="ET40"/>
  <c r="AY46"/>
  <c r="S46"/>
  <c r="AQ41"/>
  <c r="AE41"/>
  <c r="AN41"/>
  <c r="GJ40"/>
  <c r="EI107" i="7"/>
  <c r="AC44" i="15"/>
  <c r="AV46"/>
  <c r="BA46"/>
  <c r="AK44"/>
  <c r="U45"/>
  <c r="AZ46"/>
  <c r="AR45"/>
  <c r="FJ40"/>
  <c r="EI116" i="16"/>
  <c r="EI113"/>
  <c r="EI115"/>
  <c r="EG109"/>
  <c r="EI88"/>
  <c r="FF40"/>
  <c r="CZ157" s="1"/>
  <c r="Y46"/>
  <c r="AZ42"/>
  <c r="T42"/>
  <c r="AL41"/>
  <c r="CS129"/>
  <c r="G72"/>
  <c r="AV41"/>
  <c r="AP25"/>
  <c r="AP26" s="1"/>
  <c r="AP27" s="1"/>
  <c r="CD78"/>
  <c r="BN78"/>
  <c r="BN79" s="1"/>
  <c r="AZ45"/>
  <c r="U45"/>
  <c r="EI91"/>
  <c r="AC44"/>
  <c r="AL44"/>
  <c r="S41"/>
  <c r="Q25"/>
  <c r="CO78"/>
  <c r="CO79" s="1"/>
  <c r="BI78"/>
  <c r="AV45"/>
  <c r="T45"/>
  <c r="AC45"/>
  <c r="AR40"/>
  <c r="AC40"/>
  <c r="AI40"/>
  <c r="EI25"/>
  <c r="W41"/>
  <c r="S25"/>
  <c r="AI42"/>
  <c r="HG40"/>
  <c r="HE40"/>
  <c r="EG24"/>
  <c r="EI83"/>
  <c r="AJ44"/>
  <c r="AJ46"/>
  <c r="EG30"/>
  <c r="CM78"/>
  <c r="CM79"/>
  <c r="BO78"/>
  <c r="AX41"/>
  <c r="AP41"/>
  <c r="Z41"/>
  <c r="BL78"/>
  <c r="EI103"/>
  <c r="W25"/>
  <c r="W26" s="1"/>
  <c r="BC42"/>
  <c r="W42"/>
  <c r="CA78"/>
  <c r="U26"/>
  <c r="AB26" i="15"/>
  <c r="AB27" s="1"/>
  <c r="EI116"/>
  <c r="GW122"/>
  <c r="EI117"/>
  <c r="EI107"/>
  <c r="EG114"/>
  <c r="EI98"/>
  <c r="CS128"/>
  <c r="AO25"/>
  <c r="AO26" s="1"/>
  <c r="AX40"/>
  <c r="R40"/>
  <c r="X40"/>
  <c r="Y40"/>
  <c r="AO40"/>
  <c r="EI24"/>
  <c r="GA40"/>
  <c r="BU78"/>
  <c r="T44"/>
  <c r="Y41"/>
  <c r="AO41"/>
  <c r="FP40"/>
  <c r="DQ157" s="1"/>
  <c r="CE78"/>
  <c r="CE79" s="1"/>
  <c r="EG19"/>
  <c r="EI25"/>
  <c r="CI78"/>
  <c r="AB46"/>
  <c r="T46"/>
  <c r="FH40"/>
  <c r="DD157"/>
  <c r="FL40"/>
  <c r="EI29"/>
  <c r="X42"/>
  <c r="CG22" i="7"/>
  <c r="CG119"/>
  <c r="Q20"/>
  <c r="CG28"/>
  <c r="CG25"/>
  <c r="CG20"/>
  <c r="EI79"/>
  <c r="EI31"/>
  <c r="EI103"/>
  <c r="EI109"/>
  <c r="EG91"/>
  <c r="EG35"/>
  <c r="EG95"/>
  <c r="EI111"/>
  <c r="EG107"/>
  <c r="EI114" i="15"/>
  <c r="EI90"/>
  <c r="CJ78"/>
  <c r="U25"/>
  <c r="BS78"/>
  <c r="T43"/>
  <c r="FO40"/>
  <c r="DO157" s="1"/>
  <c r="CG34" i="7"/>
  <c r="CK25"/>
  <c r="AG20"/>
  <c r="CG19"/>
  <c r="BM38"/>
  <c r="DI46"/>
  <c r="DI128" s="1"/>
  <c r="EI85"/>
  <c r="EG79"/>
  <c r="FE40"/>
  <c r="CX157" s="1"/>
  <c r="EI23"/>
  <c r="EG33"/>
  <c r="EG83"/>
  <c r="EI113"/>
  <c r="EI33"/>
  <c r="EI113" i="15"/>
  <c r="GX122"/>
  <c r="HH122"/>
  <c r="EI112"/>
  <c r="EI109"/>
  <c r="EG105"/>
  <c r="EI115"/>
  <c r="EI111"/>
  <c r="EG104"/>
  <c r="EG101"/>
  <c r="EI105"/>
  <c r="EG112"/>
  <c r="EI83"/>
  <c r="EG83"/>
  <c r="EI82"/>
  <c r="AX42"/>
  <c r="R42"/>
  <c r="HD40"/>
  <c r="AU25"/>
  <c r="AU26" s="1"/>
  <c r="AU27" s="1"/>
  <c r="AU28" s="1"/>
  <c r="Q44"/>
  <c r="Q42"/>
  <c r="AG44"/>
  <c r="AG42"/>
  <c r="AW44"/>
  <c r="AW42"/>
  <c r="Z45"/>
  <c r="Z41"/>
  <c r="BZ78"/>
  <c r="BZ79" s="1"/>
  <c r="BJ78"/>
  <c r="Q25"/>
  <c r="AG25"/>
  <c r="AG26" s="1"/>
  <c r="AG27" s="1"/>
  <c r="AW25"/>
  <c r="BB45"/>
  <c r="AM45"/>
  <c r="AM43"/>
  <c r="AM40"/>
  <c r="AM46"/>
  <c r="AW43"/>
  <c r="Q43"/>
  <c r="CS129"/>
  <c r="G72"/>
  <c r="GU40"/>
  <c r="AT25"/>
  <c r="AD25"/>
  <c r="AD26"/>
  <c r="P40"/>
  <c r="AV40"/>
  <c r="Q40"/>
  <c r="AG40"/>
  <c r="AW40"/>
  <c r="EI32"/>
  <c r="GI40"/>
  <c r="CC78"/>
  <c r="HH40"/>
  <c r="GW40"/>
  <c r="HB40"/>
  <c r="AM41"/>
  <c r="P41"/>
  <c r="AV41"/>
  <c r="Q41"/>
  <c r="AG41"/>
  <c r="AW41"/>
  <c r="AV25"/>
  <c r="AV26" s="1"/>
  <c r="AS44"/>
  <c r="AS45"/>
  <c r="AC46"/>
  <c r="P42"/>
  <c r="EG34"/>
  <c r="BK78"/>
  <c r="BK79"/>
  <c r="AV43"/>
  <c r="AN43"/>
  <c r="X43"/>
  <c r="P43"/>
  <c r="R43"/>
  <c r="FB40"/>
  <c r="EI102"/>
  <c r="AP41"/>
  <c r="FK40"/>
  <c r="EI37"/>
  <c r="EG23"/>
  <c r="EG22"/>
  <c r="EV40"/>
  <c r="DB142" s="1"/>
  <c r="EG79"/>
  <c r="AZ45"/>
  <c r="AB45"/>
  <c r="T45"/>
  <c r="AX43"/>
  <c r="FA40"/>
  <c r="FI40"/>
  <c r="CF78"/>
  <c r="CF79" s="1"/>
  <c r="GU122"/>
  <c r="GZ122"/>
  <c r="GQ40"/>
  <c r="Y44"/>
  <c r="Y42"/>
  <c r="AO44"/>
  <c r="AO42"/>
  <c r="Y25"/>
  <c r="GZ40"/>
  <c r="W45"/>
  <c r="W43"/>
  <c r="W40"/>
  <c r="W46"/>
  <c r="AO46"/>
  <c r="Y45"/>
  <c r="EG35"/>
  <c r="CK78"/>
  <c r="AX41"/>
  <c r="X41"/>
  <c r="CQ78"/>
  <c r="CQ79"/>
  <c r="X44"/>
  <c r="X25"/>
  <c r="X26" s="1"/>
  <c r="EN40"/>
  <c r="CX138" s="1"/>
  <c r="FG40"/>
  <c r="DB157" s="1"/>
  <c r="CG31" i="7"/>
  <c r="CG39"/>
  <c r="CG35"/>
  <c r="CG40"/>
  <c r="CG27"/>
  <c r="EG109"/>
  <c r="EG85"/>
  <c r="EG24"/>
  <c r="EI115"/>
  <c r="EI81"/>
  <c r="EI83"/>
  <c r="EG99"/>
  <c r="EI35"/>
  <c r="EG116" i="15"/>
  <c r="EI106"/>
  <c r="EI101"/>
  <c r="EI86"/>
  <c r="EG81"/>
  <c r="EG103"/>
  <c r="EI110"/>
  <c r="EI87"/>
  <c r="EG82"/>
  <c r="W44"/>
  <c r="S25"/>
  <c r="S26" s="1"/>
  <c r="V43"/>
  <c r="V40"/>
  <c r="BB40"/>
  <c r="BB43"/>
  <c r="CD78"/>
  <c r="BN78"/>
  <c r="EG87"/>
  <c r="AU45"/>
  <c r="AU43"/>
  <c r="AU40"/>
  <c r="AU46"/>
  <c r="AO43"/>
  <c r="HC40"/>
  <c r="R25"/>
  <c r="R26" s="1"/>
  <c r="AB40"/>
  <c r="AC40"/>
  <c r="AS40"/>
  <c r="EI36"/>
  <c r="EG33"/>
  <c r="FW40"/>
  <c r="CG78"/>
  <c r="BB42"/>
  <c r="V46"/>
  <c r="EI38"/>
  <c r="GX40"/>
  <c r="R41"/>
  <c r="AB41"/>
  <c r="AC41"/>
  <c r="AS41"/>
  <c r="P25"/>
  <c r="P26" s="1"/>
  <c r="P27" s="1"/>
  <c r="EI33"/>
  <c r="EI19"/>
  <c r="BW78"/>
  <c r="AS25"/>
  <c r="AS26" s="1"/>
  <c r="AS43"/>
  <c r="AC42"/>
  <c r="AV42"/>
  <c r="CA78"/>
  <c r="AV44"/>
  <c r="X46"/>
  <c r="P46"/>
  <c r="BT78"/>
  <c r="BA25"/>
  <c r="AB43"/>
  <c r="FN40"/>
  <c r="DM157" s="1"/>
  <c r="AU117" i="7"/>
  <c r="CG26"/>
  <c r="BM28"/>
  <c r="CG117"/>
  <c r="CG37"/>
  <c r="CG21"/>
  <c r="CG38"/>
  <c r="CG47"/>
  <c r="CG45"/>
  <c r="BM37"/>
  <c r="CG36"/>
  <c r="W121"/>
  <c r="CH26"/>
  <c r="CG118"/>
  <c r="CM35"/>
  <c r="BM27"/>
  <c r="BY23"/>
  <c r="BU19"/>
  <c r="BM40"/>
  <c r="CG41"/>
  <c r="BI37"/>
  <c r="CO44"/>
  <c r="BY46"/>
  <c r="DM46"/>
  <c r="DM128" s="1"/>
  <c r="CG44"/>
  <c r="CG32"/>
  <c r="CG33"/>
  <c r="BY38"/>
  <c r="CM21"/>
  <c r="BM33"/>
  <c r="BY25"/>
  <c r="HG122" i="15"/>
  <c r="GV122"/>
  <c r="EG99"/>
  <c r="EG96"/>
  <c r="EG92"/>
  <c r="EG84"/>
  <c r="EI78"/>
  <c r="AX44"/>
  <c r="AP46"/>
  <c r="Z42"/>
  <c r="R44"/>
  <c r="GV40"/>
  <c r="AQ25"/>
  <c r="AQ26"/>
  <c r="AA25"/>
  <c r="AA26" s="1"/>
  <c r="AD40"/>
  <c r="AD43"/>
  <c r="AT40"/>
  <c r="AT43"/>
  <c r="EI30"/>
  <c r="EI26"/>
  <c r="CL78"/>
  <c r="CL79" s="1"/>
  <c r="CL80" s="1"/>
  <c r="AT46"/>
  <c r="EG95"/>
  <c r="AE45"/>
  <c r="AE43"/>
  <c r="AE40"/>
  <c r="AE46"/>
  <c r="AW45"/>
  <c r="AG46"/>
  <c r="Y43"/>
  <c r="Q45"/>
  <c r="Z40"/>
  <c r="AP25"/>
  <c r="Z25"/>
  <c r="T40"/>
  <c r="AZ40"/>
  <c r="U40"/>
  <c r="AK40"/>
  <c r="BA40"/>
  <c r="GE40"/>
  <c r="BI78"/>
  <c r="BB46"/>
  <c r="V42"/>
  <c r="GT40"/>
  <c r="HA40"/>
  <c r="HF40"/>
  <c r="AZ44"/>
  <c r="V41"/>
  <c r="BB41"/>
  <c r="AU41"/>
  <c r="T41"/>
  <c r="AZ41"/>
  <c r="U41"/>
  <c r="AK41"/>
  <c r="BA41"/>
  <c r="EG26"/>
  <c r="EI21"/>
  <c r="BG78"/>
  <c r="BG79"/>
  <c r="AC25"/>
  <c r="AN45"/>
  <c r="AD45"/>
  <c r="EG30"/>
  <c r="EP40"/>
  <c r="DI138" s="1"/>
  <c r="AK25"/>
  <c r="EI22"/>
  <c r="CJ79"/>
  <c r="AB42"/>
  <c r="Z43"/>
  <c r="AN25"/>
  <c r="FD40"/>
  <c r="FC40"/>
  <c r="FE40"/>
  <c r="CX157" s="1"/>
  <c r="FM40"/>
  <c r="DK157" s="1"/>
  <c r="EI101" i="7"/>
  <c r="EI25"/>
  <c r="AG121"/>
  <c r="AG44"/>
  <c r="EI29"/>
  <c r="EI105"/>
  <c r="EI99"/>
  <c r="EG37"/>
  <c r="AG22"/>
  <c r="CO34"/>
  <c r="CK30"/>
  <c r="CK26"/>
  <c r="AJ38"/>
  <c r="BI31"/>
  <c r="CM31"/>
  <c r="BU32"/>
  <c r="CK36"/>
  <c r="BI41"/>
  <c r="BI117"/>
  <c r="CO117"/>
  <c r="CO21"/>
  <c r="BI121"/>
  <c r="CM34"/>
  <c r="BY44"/>
  <c r="BY24"/>
  <c r="CM30"/>
  <c r="CM28"/>
  <c r="CK47"/>
  <c r="CO43"/>
  <c r="BY30"/>
  <c r="AJ23"/>
  <c r="BU26"/>
  <c r="CO47"/>
  <c r="EI19"/>
  <c r="EG103"/>
  <c r="BE121"/>
  <c r="FL40"/>
  <c r="EG87"/>
  <c r="EI97"/>
  <c r="AG38"/>
  <c r="AG39"/>
  <c r="CL34"/>
  <c r="CO30"/>
  <c r="CO26"/>
  <c r="CM117"/>
  <c r="AJ20"/>
  <c r="BY35"/>
  <c r="BU23"/>
  <c r="BE117"/>
  <c r="BU120"/>
  <c r="CK40"/>
  <c r="BR41"/>
  <c r="BI39"/>
  <c r="CM39"/>
  <c r="BI36"/>
  <c r="CO27"/>
  <c r="CO40"/>
  <c r="BY33"/>
  <c r="BY26"/>
  <c r="BY40"/>
  <c r="CM41"/>
  <c r="CM22"/>
  <c r="CM24"/>
  <c r="BU29"/>
  <c r="CO28"/>
  <c r="BI47"/>
  <c r="BY118"/>
  <c r="DY46"/>
  <c r="DY128" s="1"/>
  <c r="FI40"/>
  <c r="EG111"/>
  <c r="EG97"/>
  <c r="EG101"/>
  <c r="EG20"/>
  <c r="AC119"/>
  <c r="AC120"/>
  <c r="BE19"/>
  <c r="BU40"/>
  <c r="CK37"/>
  <c r="AC121"/>
  <c r="AY22"/>
  <c r="CK44"/>
  <c r="FA40"/>
  <c r="CK43"/>
  <c r="EI21"/>
  <c r="EI93"/>
  <c r="EI117"/>
  <c r="EG28"/>
  <c r="EI37"/>
  <c r="EI87"/>
  <c r="AO119"/>
  <c r="AA121"/>
  <c r="AM20"/>
  <c r="AA24"/>
  <c r="CL120"/>
  <c r="CK22"/>
  <c r="BC20"/>
  <c r="CK119"/>
  <c r="CK118"/>
  <c r="AC117"/>
  <c r="AB118"/>
  <c r="CK35"/>
  <c r="BU31"/>
  <c r="BU27"/>
  <c r="BI23"/>
  <c r="BI19"/>
  <c r="BE40"/>
  <c r="BU117"/>
  <c r="BU24"/>
  <c r="CK20"/>
  <c r="CK33"/>
  <c r="CK39"/>
  <c r="CK41"/>
  <c r="BU41"/>
  <c r="CO39"/>
  <c r="BI44"/>
  <c r="BI24"/>
  <c r="EC46"/>
  <c r="EC128" s="1"/>
  <c r="CO32"/>
  <c r="CO33"/>
  <c r="CK121"/>
  <c r="BY43"/>
  <c r="BY37"/>
  <c r="BY119"/>
  <c r="BY36"/>
  <c r="BY20"/>
  <c r="CP118"/>
  <c r="CK38"/>
  <c r="BY42"/>
  <c r="BU45"/>
  <c r="BU44"/>
  <c r="BU33"/>
  <c r="BI38"/>
  <c r="CK45"/>
  <c r="BM47"/>
  <c r="CK42"/>
  <c r="CO35"/>
  <c r="CO42"/>
  <c r="BY22"/>
  <c r="BM22"/>
  <c r="BI25"/>
  <c r="CC31"/>
  <c r="CC47"/>
  <c r="CC43"/>
  <c r="CC23"/>
  <c r="EI119"/>
  <c r="BU22"/>
  <c r="BU46"/>
  <c r="BU30"/>
  <c r="CK27"/>
  <c r="BE24"/>
  <c r="BU28"/>
  <c r="CK28"/>
  <c r="CK21"/>
  <c r="BU38"/>
  <c r="BE42"/>
  <c r="BU21"/>
  <c r="BU119"/>
  <c r="CK24"/>
  <c r="CK23"/>
  <c r="BU118"/>
  <c r="BU42"/>
  <c r="BE29"/>
  <c r="FK40"/>
  <c r="FD40"/>
  <c r="EI95"/>
  <c r="EG105"/>
  <c r="EG32"/>
  <c r="AM23"/>
  <c r="W117"/>
  <c r="Y120"/>
  <c r="CK34"/>
  <c r="CL26"/>
  <c r="CO22"/>
  <c r="W19"/>
  <c r="CO119"/>
  <c r="CO118"/>
  <c r="X23"/>
  <c r="BU35"/>
  <c r="BY31"/>
  <c r="BI27"/>
  <c r="BY27"/>
  <c r="CO23"/>
  <c r="CK19"/>
  <c r="DA46"/>
  <c r="DA128" s="1"/>
  <c r="BU36"/>
  <c r="BU20"/>
  <c r="CK120"/>
  <c r="CK29"/>
  <c r="Y41"/>
  <c r="BU39"/>
  <c r="BI119"/>
  <c r="BI20"/>
  <c r="CO120"/>
  <c r="CO36"/>
  <c r="CO24"/>
  <c r="CO29"/>
  <c r="BU121"/>
  <c r="AB22"/>
  <c r="BY29"/>
  <c r="BY34"/>
  <c r="BY32"/>
  <c r="BY120"/>
  <c r="Y118"/>
  <c r="CP20"/>
  <c r="CO38"/>
  <c r="BU37"/>
  <c r="BU43"/>
  <c r="BU25"/>
  <c r="CO121"/>
  <c r="CK46"/>
  <c r="BM43"/>
  <c r="CK31"/>
  <c r="BI22"/>
  <c r="CO45"/>
  <c r="BM46"/>
  <c r="BI45"/>
  <c r="FJ40"/>
  <c r="FB40"/>
  <c r="FP40"/>
  <c r="DQ157" s="1"/>
  <c r="W125" i="2"/>
  <c r="V134"/>
  <c r="CP22" i="7"/>
  <c r="X21"/>
  <c r="BE36"/>
  <c r="V221" i="2"/>
  <c r="V93"/>
  <c r="V69"/>
  <c r="CP40" i="7"/>
  <c r="V17" i="2"/>
  <c r="BE44" i="7"/>
  <c r="BE118"/>
  <c r="BE46"/>
  <c r="BE25"/>
  <c r="BE45"/>
  <c r="V166" i="2"/>
  <c r="V83"/>
  <c r="AO39" i="7"/>
  <c r="AE118"/>
  <c r="CP120"/>
  <c r="CP30"/>
  <c r="CP119"/>
  <c r="X20"/>
  <c r="BE32"/>
  <c r="CS46"/>
  <c r="CS128"/>
  <c r="W13" i="2"/>
  <c r="AK24" i="7"/>
  <c r="AK20"/>
  <c r="BR46"/>
  <c r="BE41"/>
  <c r="CP39"/>
  <c r="BI29"/>
  <c r="BI34"/>
  <c r="BI32"/>
  <c r="CW46"/>
  <c r="CW128"/>
  <c r="BR27"/>
  <c r="W383" i="2"/>
  <c r="V356"/>
  <c r="V353"/>
  <c r="V350"/>
  <c r="V337"/>
  <c r="V334"/>
  <c r="V321"/>
  <c r="V318"/>
  <c r="V305"/>
  <c r="V302"/>
  <c r="V289"/>
  <c r="V286"/>
  <c r="V273"/>
  <c r="V270"/>
  <c r="V257"/>
  <c r="V254"/>
  <c r="W269"/>
  <c r="AO118" i="7"/>
  <c r="CP44"/>
  <c r="CP29"/>
  <c r="BE38"/>
  <c r="V38" i="2"/>
  <c r="BR43" i="7"/>
  <c r="BR26"/>
  <c r="BR24"/>
  <c r="W149" i="2"/>
  <c r="X43" i="7"/>
  <c r="BE34"/>
  <c r="BE30"/>
  <c r="BI46"/>
  <c r="BE37"/>
  <c r="BI43"/>
  <c r="BI33"/>
  <c r="BE47"/>
  <c r="BE43"/>
  <c r="FC40"/>
  <c r="FM40"/>
  <c r="DK157" s="1"/>
  <c r="BI30"/>
  <c r="V243" i="2"/>
  <c r="V216"/>
  <c r="V25"/>
  <c r="V35"/>
  <c r="W20"/>
  <c r="BE20" i="7"/>
  <c r="CP46"/>
  <c r="V237" i="2"/>
  <c r="V197"/>
  <c r="V125"/>
  <c r="V53"/>
  <c r="V45"/>
  <c r="CP25" i="7"/>
  <c r="CP47"/>
  <c r="BE119"/>
  <c r="BA38"/>
  <c r="AK119"/>
  <c r="Q22"/>
  <c r="AG42"/>
  <c r="U43"/>
  <c r="Q23"/>
  <c r="AJ117"/>
  <c r="T39"/>
  <c r="BE35"/>
  <c r="BE31"/>
  <c r="BE27"/>
  <c r="BE23"/>
  <c r="CP23"/>
  <c r="CP19"/>
  <c r="BE28"/>
  <c r="BE120"/>
  <c r="CP41"/>
  <c r="BE39"/>
  <c r="BI21"/>
  <c r="BI26"/>
  <c r="BI28"/>
  <c r="BI120"/>
  <c r="CP121"/>
  <c r="W31" i="2"/>
  <c r="AK118" i="7"/>
  <c r="CP32"/>
  <c r="CP21"/>
  <c r="BH38"/>
  <c r="CP43"/>
  <c r="BR23"/>
  <c r="BE26"/>
  <c r="BE22"/>
  <c r="AG118"/>
  <c r="BI118"/>
  <c r="T23"/>
  <c r="BE33"/>
  <c r="FO40"/>
  <c r="DO157" s="1"/>
  <c r="V217" i="2"/>
  <c r="V163"/>
  <c r="V195"/>
  <c r="BL39" i="7"/>
  <c r="AY121"/>
  <c r="CL22"/>
  <c r="AC42"/>
  <c r="AC19"/>
  <c r="CR19"/>
  <c r="BM44"/>
  <c r="BM118"/>
  <c r="BM29"/>
  <c r="AB121"/>
  <c r="Y38"/>
  <c r="S117"/>
  <c r="AC22"/>
  <c r="Y22"/>
  <c r="AC21"/>
  <c r="AC44"/>
  <c r="Y43"/>
  <c r="Y121"/>
  <c r="BB119"/>
  <c r="X120"/>
  <c r="BX35"/>
  <c r="CR27"/>
  <c r="BM36"/>
  <c r="BM20"/>
  <c r="BM121"/>
  <c r="AC118"/>
  <c r="AB44"/>
  <c r="AC24"/>
  <c r="BM26"/>
  <c r="BM21"/>
  <c r="Y117"/>
  <c r="X117"/>
  <c r="FN40"/>
  <c r="DM157" s="1"/>
  <c r="BF121"/>
  <c r="CR30"/>
  <c r="CL30"/>
  <c r="CL119"/>
  <c r="BM35"/>
  <c r="BM23"/>
  <c r="BM117"/>
  <c r="BM24"/>
  <c r="BM41"/>
  <c r="BM25"/>
  <c r="AC38"/>
  <c r="Y119"/>
  <c r="AY118"/>
  <c r="AC39"/>
  <c r="Y39"/>
  <c r="AC43"/>
  <c r="X39"/>
  <c r="AB39"/>
  <c r="X38"/>
  <c r="CE35"/>
  <c r="BM31"/>
  <c r="BM19"/>
  <c r="BM32"/>
  <c r="BM120"/>
  <c r="AC20"/>
  <c r="BG46"/>
  <c r="AC46"/>
  <c r="BM39"/>
  <c r="HH40"/>
  <c r="BM34"/>
  <c r="BM42"/>
  <c r="EI38"/>
  <c r="AW22"/>
  <c r="AK22"/>
  <c r="U22"/>
  <c r="U44"/>
  <c r="AK19"/>
  <c r="U117"/>
  <c r="T22"/>
  <c r="AJ19"/>
  <c r="T24"/>
  <c r="Q24"/>
  <c r="AW41"/>
  <c r="AJ40"/>
  <c r="AK45"/>
  <c r="T121"/>
  <c r="AG119"/>
  <c r="U38"/>
  <c r="Q119"/>
  <c r="AK39"/>
  <c r="AG120"/>
  <c r="U39"/>
  <c r="Q120"/>
  <c r="CM120"/>
  <c r="CP34"/>
  <c r="AG21"/>
  <c r="U21"/>
  <c r="AK42"/>
  <c r="AG43"/>
  <c r="Y40"/>
  <c r="U40"/>
  <c r="FZ40"/>
  <c r="HE122"/>
  <c r="AG23"/>
  <c r="Q121"/>
  <c r="BB24"/>
  <c r="AR39"/>
  <c r="AJ39"/>
  <c r="AJ118"/>
  <c r="AF23"/>
  <c r="AF38"/>
  <c r="AF20"/>
  <c r="T117"/>
  <c r="T38"/>
  <c r="T20"/>
  <c r="CN35"/>
  <c r="CP31"/>
  <c r="CP27"/>
  <c r="CM23"/>
  <c r="CM19"/>
  <c r="U20"/>
  <c r="X41"/>
  <c r="CM121"/>
  <c r="AF40"/>
  <c r="HH122"/>
  <c r="U118"/>
  <c r="CP45"/>
  <c r="ED46"/>
  <c r="ED128" s="1"/>
  <c r="CP36"/>
  <c r="AJ120"/>
  <c r="CP38"/>
  <c r="CM44"/>
  <c r="AJ121"/>
  <c r="X40"/>
  <c r="CM45"/>
  <c r="CM119"/>
  <c r="EA46"/>
  <c r="EA128" s="1"/>
  <c r="CM36"/>
  <c r="CM20"/>
  <c r="U121"/>
  <c r="AG19"/>
  <c r="AK121"/>
  <c r="BM45"/>
  <c r="BM30"/>
  <c r="Q38"/>
  <c r="Q39"/>
  <c r="AK21"/>
  <c r="AT119"/>
  <c r="AJ21"/>
  <c r="T119"/>
  <c r="U46"/>
  <c r="T40"/>
  <c r="AW38"/>
  <c r="AK38"/>
  <c r="U119"/>
  <c r="BC117"/>
  <c r="AK120"/>
  <c r="AE24"/>
  <c r="U120"/>
  <c r="FH40"/>
  <c r="DD157" s="1"/>
  <c r="CP26"/>
  <c r="Q21"/>
  <c r="AK40"/>
  <c r="AG40"/>
  <c r="U42"/>
  <c r="Q42"/>
  <c r="GX122"/>
  <c r="U19"/>
  <c r="AK117"/>
  <c r="AJ22"/>
  <c r="AL21"/>
  <c r="AJ119"/>
  <c r="AF120"/>
  <c r="AF21"/>
  <c r="T19"/>
  <c r="T21"/>
  <c r="CP35"/>
  <c r="CE31"/>
  <c r="CM27"/>
  <c r="BH19"/>
  <c r="U24"/>
  <c r="AG24"/>
  <c r="CM46"/>
  <c r="AF46"/>
  <c r="AM39"/>
  <c r="R41"/>
  <c r="Q118"/>
  <c r="CP33"/>
  <c r="AF45"/>
  <c r="CM47"/>
  <c r="AF42"/>
  <c r="CP42"/>
  <c r="CP37"/>
  <c r="CM38"/>
  <c r="CM118"/>
  <c r="AJ44"/>
  <c r="T44"/>
  <c r="CM42"/>
  <c r="CM26"/>
  <c r="CM37"/>
  <c r="CM32"/>
  <c r="CM40"/>
  <c r="Q19"/>
  <c r="X46"/>
  <c r="Y20"/>
  <c r="Y19"/>
  <c r="FY40"/>
  <c r="FT40"/>
  <c r="AU19"/>
  <c r="BB20"/>
  <c r="AB119"/>
  <c r="AB24"/>
  <c r="BR39"/>
  <c r="AM41"/>
  <c r="GU122"/>
  <c r="BR30"/>
  <c r="BR45"/>
  <c r="BR118"/>
  <c r="BR36"/>
  <c r="BR20"/>
  <c r="AS119"/>
  <c r="AM117"/>
  <c r="AA23"/>
  <c r="AM24"/>
  <c r="W24"/>
  <c r="AM19"/>
  <c r="AA19"/>
  <c r="CI117"/>
  <c r="AH20"/>
  <c r="BB120"/>
  <c r="AR21"/>
  <c r="AB117"/>
  <c r="AB38"/>
  <c r="AB20"/>
  <c r="X22"/>
  <c r="X118"/>
  <c r="R38"/>
  <c r="CL35"/>
  <c r="CJ31"/>
  <c r="BH27"/>
  <c r="CE27"/>
  <c r="CE23"/>
  <c r="CE46"/>
  <c r="CH46"/>
  <c r="BF46"/>
  <c r="AB41"/>
  <c r="CH41"/>
  <c r="BZ39"/>
  <c r="T41"/>
  <c r="BX39"/>
  <c r="CH39"/>
  <c r="BL121"/>
  <c r="X45"/>
  <c r="AY40"/>
  <c r="AB43"/>
  <c r="BR119"/>
  <c r="BR42"/>
  <c r="BR37"/>
  <c r="BR21"/>
  <c r="BR32"/>
  <c r="BR40"/>
  <c r="X42"/>
  <c r="HF40"/>
  <c r="X44"/>
  <c r="AP23"/>
  <c r="AA38"/>
  <c r="AU121"/>
  <c r="AU118"/>
  <c r="AA118"/>
  <c r="CE120"/>
  <c r="AU120"/>
  <c r="CE117"/>
  <c r="BR121"/>
  <c r="BR120"/>
  <c r="BR44"/>
  <c r="BR25"/>
  <c r="AU23"/>
  <c r="AO38"/>
  <c r="AM121"/>
  <c r="AA117"/>
  <c r="W23"/>
  <c r="BC38"/>
  <c r="AO22"/>
  <c r="AM118"/>
  <c r="AA20"/>
  <c r="W118"/>
  <c r="AB120"/>
  <c r="AV120"/>
  <c r="AP24"/>
  <c r="AH121"/>
  <c r="AB19"/>
  <c r="AB21"/>
  <c r="X121"/>
  <c r="X119"/>
  <c r="X24"/>
  <c r="R22"/>
  <c r="BC120"/>
  <c r="CN27"/>
  <c r="CE19"/>
  <c r="BZ46"/>
  <c r="BZ41"/>
  <c r="BC39"/>
  <c r="AY39"/>
  <c r="AB40"/>
  <c r="BR47"/>
  <c r="BR34"/>
  <c r="BR31"/>
  <c r="BR33"/>
  <c r="DF46"/>
  <c r="DF128" s="1"/>
  <c r="AU46"/>
  <c r="BB41"/>
  <c r="CR22"/>
  <c r="AQ39"/>
  <c r="AQ23"/>
  <c r="GP40"/>
  <c r="EI116"/>
  <c r="GY40"/>
  <c r="AZ118"/>
  <c r="AZ20"/>
  <c r="AZ38"/>
  <c r="AZ117"/>
  <c r="CD19"/>
  <c r="CD38"/>
  <c r="CD120"/>
  <c r="CD119"/>
  <c r="AQ20"/>
  <c r="BA22"/>
  <c r="BA120"/>
  <c r="BA20"/>
  <c r="BA117"/>
  <c r="BA21"/>
  <c r="BA119"/>
  <c r="AL23"/>
  <c r="AL118"/>
  <c r="AL117"/>
  <c r="AL22"/>
  <c r="V20"/>
  <c r="V19"/>
  <c r="V38"/>
  <c r="V120"/>
  <c r="V119"/>
  <c r="FR40"/>
  <c r="BA39"/>
  <c r="CH35"/>
  <c r="CH119"/>
  <c r="CH22"/>
  <c r="CH27"/>
  <c r="CH34"/>
  <c r="CH120"/>
  <c r="CH19"/>
  <c r="CH31"/>
  <c r="CH30"/>
  <c r="CH38"/>
  <c r="FX40"/>
  <c r="EI22"/>
  <c r="EI86"/>
  <c r="AT121"/>
  <c r="AH19"/>
  <c r="R117"/>
  <c r="BT19"/>
  <c r="AT46"/>
  <c r="CJ41"/>
  <c r="GT40"/>
  <c r="AY38"/>
  <c r="BC24"/>
  <c r="AY23"/>
  <c r="AW119"/>
  <c r="AE23"/>
  <c r="BC119"/>
  <c r="AY20"/>
  <c r="AW39"/>
  <c r="GI40"/>
  <c r="GD40"/>
  <c r="GM40"/>
  <c r="DM167" s="1"/>
  <c r="EI36"/>
  <c r="FV40"/>
  <c r="EI92"/>
  <c r="EI108"/>
  <c r="CI120"/>
  <c r="AY19"/>
  <c r="CR119"/>
  <c r="GZ122"/>
  <c r="GW122"/>
  <c r="BC23"/>
  <c r="AW121"/>
  <c r="AP118"/>
  <c r="Z118"/>
  <c r="BB121"/>
  <c r="AV21"/>
  <c r="AR118"/>
  <c r="AP19"/>
  <c r="AH120"/>
  <c r="Z121"/>
  <c r="R23"/>
  <c r="EX40"/>
  <c r="EZ40"/>
  <c r="DO142" s="1"/>
  <c r="EG82"/>
  <c r="BH35"/>
  <c r="CR35"/>
  <c r="BT27"/>
  <c r="BX19"/>
  <c r="CL19"/>
  <c r="AW20"/>
  <c r="BV46"/>
  <c r="AK46"/>
  <c r="AJ46"/>
  <c r="AY46"/>
  <c r="BS41"/>
  <c r="AK41"/>
  <c r="BC41"/>
  <c r="W41"/>
  <c r="CB39"/>
  <c r="AJ41"/>
  <c r="BT41"/>
  <c r="CE39"/>
  <c r="BS121"/>
  <c r="BV121"/>
  <c r="AY42"/>
  <c r="AY21"/>
  <c r="AB42"/>
  <c r="GJ40"/>
  <c r="AV19"/>
  <c r="EV40"/>
  <c r="DB142" s="1"/>
  <c r="BX38"/>
  <c r="CR38"/>
  <c r="AJ42"/>
  <c r="GW40"/>
  <c r="BC46"/>
  <c r="CP117"/>
  <c r="CP24"/>
  <c r="EI121"/>
  <c r="AL46"/>
  <c r="GB40"/>
  <c r="GA40"/>
  <c r="GK40"/>
  <c r="R20"/>
  <c r="AV22"/>
  <c r="GS40"/>
  <c r="AY43"/>
  <c r="R21"/>
  <c r="BT38"/>
  <c r="EQ40"/>
  <c r="DK138" s="1"/>
  <c r="ER40"/>
  <c r="DM138" s="1"/>
  <c r="FW40"/>
  <c r="EI80"/>
  <c r="HE40"/>
  <c r="BC121"/>
  <c r="AY117"/>
  <c r="AE117"/>
  <c r="AY24"/>
  <c r="AW120"/>
  <c r="AO41"/>
  <c r="GH40"/>
  <c r="EI84"/>
  <c r="AE19"/>
  <c r="GX40"/>
  <c r="CI119"/>
  <c r="GO40"/>
  <c r="GF40"/>
  <c r="GV122"/>
  <c r="AW23"/>
  <c r="BB19"/>
  <c r="AR19"/>
  <c r="AP38"/>
  <c r="AP22"/>
  <c r="AH24"/>
  <c r="Z120"/>
  <c r="R39"/>
  <c r="CL27"/>
  <c r="CJ23"/>
  <c r="CN19"/>
  <c r="EU40"/>
  <c r="EW40"/>
  <c r="DI142" s="1"/>
  <c r="CL46"/>
  <c r="AY41"/>
  <c r="CR39"/>
  <c r="AY119"/>
  <c r="AY44"/>
  <c r="AY45"/>
  <c r="T45"/>
  <c r="HF122"/>
  <c r="GV40"/>
  <c r="ES40"/>
  <c r="CV142" s="1"/>
  <c r="AR121"/>
  <c r="BR38"/>
  <c r="BR22"/>
  <c r="BR19"/>
  <c r="BR35"/>
  <c r="AS40"/>
  <c r="AS43"/>
  <c r="AS44"/>
  <c r="AS42"/>
  <c r="AS45"/>
  <c r="AS41"/>
  <c r="AS24"/>
  <c r="AS23"/>
  <c r="AD45"/>
  <c r="AD43"/>
  <c r="AD44"/>
  <c r="AD40"/>
  <c r="AD42"/>
  <c r="AD38"/>
  <c r="AD24"/>
  <c r="AI40"/>
  <c r="AI45"/>
  <c r="AI21"/>
  <c r="AI43"/>
  <c r="AI22"/>
  <c r="AI42"/>
  <c r="AI119"/>
  <c r="AI120"/>
  <c r="AI44"/>
  <c r="EI106"/>
  <c r="GL40"/>
  <c r="AS117"/>
  <c r="CA40"/>
  <c r="CA21"/>
  <c r="CA25"/>
  <c r="CA29"/>
  <c r="CA33"/>
  <c r="CA37"/>
  <c r="CA118"/>
  <c r="DO46"/>
  <c r="DO128"/>
  <c r="CA22"/>
  <c r="CA26"/>
  <c r="CA30"/>
  <c r="CA34"/>
  <c r="CA20"/>
  <c r="CA28"/>
  <c r="CA36"/>
  <c r="CA43"/>
  <c r="CA23"/>
  <c r="CA31"/>
  <c r="CA42"/>
  <c r="CA45"/>
  <c r="CA27"/>
  <c r="CA120"/>
  <c r="CA47"/>
  <c r="CA19"/>
  <c r="CA35"/>
  <c r="CA32"/>
  <c r="CA44"/>
  <c r="CA24"/>
  <c r="CA117"/>
  <c r="AN22"/>
  <c r="AD118"/>
  <c r="AD22"/>
  <c r="CQ31"/>
  <c r="BP23"/>
  <c r="P21"/>
  <c r="P119"/>
  <c r="P22"/>
  <c r="P120"/>
  <c r="P44"/>
  <c r="P42"/>
  <c r="P40"/>
  <c r="P19"/>
  <c r="P117"/>
  <c r="P45"/>
  <c r="P39"/>
  <c r="P43"/>
  <c r="AN46"/>
  <c r="AI46"/>
  <c r="S46"/>
  <c r="EG102"/>
  <c r="W18" i="2"/>
  <c r="V377"/>
  <c r="V205"/>
  <c r="V181"/>
  <c r="V157"/>
  <c r="V149"/>
  <c r="V141"/>
  <c r="V77"/>
  <c r="V14"/>
  <c r="V314"/>
  <c r="V277"/>
  <c r="AS118" i="7"/>
  <c r="BJ40"/>
  <c r="BJ20"/>
  <c r="BJ24"/>
  <c r="BJ28"/>
  <c r="BJ32"/>
  <c r="BJ36"/>
  <c r="BJ117"/>
  <c r="BJ21"/>
  <c r="BJ25"/>
  <c r="BJ29"/>
  <c r="BJ33"/>
  <c r="BJ37"/>
  <c r="BJ118"/>
  <c r="BJ23"/>
  <c r="BJ31"/>
  <c r="BJ42"/>
  <c r="BJ45"/>
  <c r="BJ26"/>
  <c r="BJ34"/>
  <c r="BJ119"/>
  <c r="BJ44"/>
  <c r="BJ30"/>
  <c r="BJ27"/>
  <c r="CX46"/>
  <c r="CX128" s="1"/>
  <c r="BJ19"/>
  <c r="BJ35"/>
  <c r="BJ43"/>
  <c r="BJ47"/>
  <c r="BJ22"/>
  <c r="BJ38"/>
  <c r="BJ120"/>
  <c r="V327" i="2"/>
  <c r="V276"/>
  <c r="BW40" i="7"/>
  <c r="BW21"/>
  <c r="BW25"/>
  <c r="BW29"/>
  <c r="BW33"/>
  <c r="BW37"/>
  <c r="BW118"/>
  <c r="BW22"/>
  <c r="BW26"/>
  <c r="BW30"/>
  <c r="BW34"/>
  <c r="BW119"/>
  <c r="BW24"/>
  <c r="BW32"/>
  <c r="BW117"/>
  <c r="BW43"/>
  <c r="BW19"/>
  <c r="BW27"/>
  <c r="BW35"/>
  <c r="BW120"/>
  <c r="BW42"/>
  <c r="BW45"/>
  <c r="BW23"/>
  <c r="BW39"/>
  <c r="BW47"/>
  <c r="BW41"/>
  <c r="BW20"/>
  <c r="BW44"/>
  <c r="BW28"/>
  <c r="BW121"/>
  <c r="DK46"/>
  <c r="DK128" s="1"/>
  <c r="BW31"/>
  <c r="BW36"/>
  <c r="BW38"/>
  <c r="W39" i="2"/>
  <c r="V33"/>
  <c r="W33"/>
  <c r="Q46" i="7"/>
  <c r="Q45"/>
  <c r="V322" i="2"/>
  <c r="V309"/>
  <c r="V250"/>
  <c r="S38" i="7"/>
  <c r="AX21"/>
  <c r="V351" i="2"/>
  <c r="S121" i="7"/>
  <c r="S20"/>
  <c r="GN40"/>
  <c r="EI28"/>
  <c r="FG40"/>
  <c r="DB157" s="1"/>
  <c r="AT45"/>
  <c r="AT43"/>
  <c r="AT40"/>
  <c r="AT42"/>
  <c r="AT44"/>
  <c r="AT24"/>
  <c r="AT38"/>
  <c r="EI82"/>
  <c r="Q44"/>
  <c r="GG40"/>
  <c r="AS19"/>
  <c r="AZ22"/>
  <c r="BN40"/>
  <c r="BN20"/>
  <c r="BN24"/>
  <c r="BN28"/>
  <c r="BN32"/>
  <c r="BN36"/>
  <c r="BN117"/>
  <c r="BN21"/>
  <c r="BN25"/>
  <c r="BN29"/>
  <c r="BN33"/>
  <c r="BN37"/>
  <c r="BN118"/>
  <c r="BN19"/>
  <c r="BN27"/>
  <c r="BN35"/>
  <c r="BN120"/>
  <c r="BN42"/>
  <c r="BN45"/>
  <c r="BN22"/>
  <c r="BN30"/>
  <c r="BN44"/>
  <c r="BN23"/>
  <c r="BN39"/>
  <c r="BN31"/>
  <c r="DB46"/>
  <c r="DB128" s="1"/>
  <c r="BN43"/>
  <c r="BN26"/>
  <c r="BN119"/>
  <c r="BN47"/>
  <c r="BN34"/>
  <c r="BN41"/>
  <c r="AX38"/>
  <c r="AX22"/>
  <c r="AT117"/>
  <c r="AN121"/>
  <c r="AN24"/>
  <c r="AD19"/>
  <c r="Z117"/>
  <c r="EG19"/>
  <c r="EM40"/>
  <c r="CV138" s="1"/>
  <c r="ET40"/>
  <c r="EG34"/>
  <c r="EG106"/>
  <c r="EG116"/>
  <c r="V13" i="2"/>
  <c r="CQ46" i="7"/>
  <c r="BK46"/>
  <c r="AE46"/>
  <c r="P41"/>
  <c r="AI39"/>
  <c r="AX41"/>
  <c r="S41"/>
  <c r="CF41"/>
  <c r="BJ121"/>
  <c r="CJ121"/>
  <c r="EG108"/>
  <c r="EI32"/>
  <c r="V239" i="2"/>
  <c r="V231"/>
  <c r="V223"/>
  <c r="V215"/>
  <c r="V199"/>
  <c r="V183"/>
  <c r="V167"/>
  <c r="V151"/>
  <c r="V135"/>
  <c r="V127"/>
  <c r="V111"/>
  <c r="V63"/>
  <c r="V55"/>
  <c r="V22"/>
  <c r="V354"/>
  <c r="V285"/>
  <c r="V261"/>
  <c r="V253"/>
  <c r="EG23" i="7"/>
  <c r="V332" i="2"/>
  <c r="W303"/>
  <c r="V295"/>
  <c r="W284"/>
  <c r="V263"/>
  <c r="W156"/>
  <c r="W132"/>
  <c r="BK38" i="7"/>
  <c r="CA38"/>
  <c r="EG21"/>
  <c r="HA40"/>
  <c r="V312" i="2"/>
  <c r="V280"/>
  <c r="EG78" i="7"/>
  <c r="EG84"/>
  <c r="EI104"/>
  <c r="V282" i="2"/>
  <c r="AQ117" i="7"/>
  <c r="AS22"/>
  <c r="AQ24"/>
  <c r="AO120"/>
  <c r="AI24"/>
  <c r="S24"/>
  <c r="BA40"/>
  <c r="BA43"/>
  <c r="BA44"/>
  <c r="BA42"/>
  <c r="BA23"/>
  <c r="BA45"/>
  <c r="BA41"/>
  <c r="BA121"/>
  <c r="AL45"/>
  <c r="AL44"/>
  <c r="AL43"/>
  <c r="AL40"/>
  <c r="AL42"/>
  <c r="V45"/>
  <c r="V44"/>
  <c r="V43"/>
  <c r="V40"/>
  <c r="V41"/>
  <c r="V42"/>
  <c r="FU40"/>
  <c r="EI20"/>
  <c r="EI100"/>
  <c r="FF40"/>
  <c r="CZ157" s="1"/>
  <c r="CD34"/>
  <c r="CD30"/>
  <c r="CD26"/>
  <c r="CD22"/>
  <c r="BH22"/>
  <c r="BH26"/>
  <c r="BH30"/>
  <c r="BH34"/>
  <c r="BH119"/>
  <c r="BH120"/>
  <c r="BH21"/>
  <c r="BH29"/>
  <c r="BH37"/>
  <c r="CV46"/>
  <c r="CV128" s="1"/>
  <c r="BH24"/>
  <c r="BH32"/>
  <c r="BH117"/>
  <c r="BH43"/>
  <c r="BH40"/>
  <c r="BH20"/>
  <c r="BH36"/>
  <c r="BH42"/>
  <c r="BH45"/>
  <c r="BH121"/>
  <c r="BH44"/>
  <c r="BH33"/>
  <c r="BH46"/>
  <c r="BH47"/>
  <c r="BH25"/>
  <c r="BH118"/>
  <c r="BH28"/>
  <c r="BX22"/>
  <c r="BX26"/>
  <c r="BX30"/>
  <c r="BX34"/>
  <c r="BX119"/>
  <c r="BX120"/>
  <c r="DL46"/>
  <c r="DL128"/>
  <c r="BX21"/>
  <c r="BX29"/>
  <c r="BX37"/>
  <c r="BX24"/>
  <c r="BX32"/>
  <c r="BX117"/>
  <c r="BX43"/>
  <c r="BX28"/>
  <c r="BX121"/>
  <c r="BX42"/>
  <c r="BX45"/>
  <c r="BX44"/>
  <c r="BX40"/>
  <c r="BX36"/>
  <c r="BX118"/>
  <c r="BX46"/>
  <c r="BX33"/>
  <c r="BX20"/>
  <c r="BX25"/>
  <c r="BX47"/>
  <c r="CN20"/>
  <c r="CN24"/>
  <c r="CN28"/>
  <c r="CN32"/>
  <c r="CN36"/>
  <c r="CN21"/>
  <c r="CN25"/>
  <c r="CN29"/>
  <c r="CN33"/>
  <c r="CN37"/>
  <c r="CN26"/>
  <c r="CN34"/>
  <c r="CN119"/>
  <c r="CN120"/>
  <c r="CN31"/>
  <c r="CN22"/>
  <c r="EB46"/>
  <c r="EB128"/>
  <c r="CN43"/>
  <c r="CN40"/>
  <c r="CN23"/>
  <c r="CN42"/>
  <c r="CN45"/>
  <c r="CN39"/>
  <c r="CN46"/>
  <c r="CN30"/>
  <c r="CN44"/>
  <c r="CN47"/>
  <c r="AQ19"/>
  <c r="AI19"/>
  <c r="AP45"/>
  <c r="AP43"/>
  <c r="AP44"/>
  <c r="AP42"/>
  <c r="AP20"/>
  <c r="AP40"/>
  <c r="AP46"/>
  <c r="AP21"/>
  <c r="AA40"/>
  <c r="AA44"/>
  <c r="AA45"/>
  <c r="AA119"/>
  <c r="AA43"/>
  <c r="AA120"/>
  <c r="AA42"/>
  <c r="AA21"/>
  <c r="AA22"/>
  <c r="AA41"/>
  <c r="EI90"/>
  <c r="CJ118"/>
  <c r="CN117"/>
  <c r="AV44"/>
  <c r="AV42"/>
  <c r="AV40"/>
  <c r="AV45"/>
  <c r="AV39"/>
  <c r="AV117"/>
  <c r="AV43"/>
  <c r="AK43"/>
  <c r="Q43"/>
  <c r="EI78"/>
  <c r="HD122"/>
  <c r="HG122"/>
  <c r="BA19"/>
  <c r="AX20"/>
  <c r="AL24"/>
  <c r="V24"/>
  <c r="BS40"/>
  <c r="BS21"/>
  <c r="BS25"/>
  <c r="BS29"/>
  <c r="BS33"/>
  <c r="BS37"/>
  <c r="BS118"/>
  <c r="BS22"/>
  <c r="BS26"/>
  <c r="BS30"/>
  <c r="BS34"/>
  <c r="BS119"/>
  <c r="BS20"/>
  <c r="BS28"/>
  <c r="BS36"/>
  <c r="BS43"/>
  <c r="BS23"/>
  <c r="BS31"/>
  <c r="BS42"/>
  <c r="BS45"/>
  <c r="BS32"/>
  <c r="DG46"/>
  <c r="DG128"/>
  <c r="BS44"/>
  <c r="BS47"/>
  <c r="BS27"/>
  <c r="BS19"/>
  <c r="BS35"/>
  <c r="BS24"/>
  <c r="BS117"/>
  <c r="BS120"/>
  <c r="CI40"/>
  <c r="CI20"/>
  <c r="CI24"/>
  <c r="CI28"/>
  <c r="CI32"/>
  <c r="CI36"/>
  <c r="CI25"/>
  <c r="CI33"/>
  <c r="CI118"/>
  <c r="DW46"/>
  <c r="DW128" s="1"/>
  <c r="CI26"/>
  <c r="CI34"/>
  <c r="CI22"/>
  <c r="CI43"/>
  <c r="CI29"/>
  <c r="CI42"/>
  <c r="CI45"/>
  <c r="CI30"/>
  <c r="CI47"/>
  <c r="CI21"/>
  <c r="CI37"/>
  <c r="CI44"/>
  <c r="BB21"/>
  <c r="BB117"/>
  <c r="AZ39"/>
  <c r="AX24"/>
  <c r="AX19"/>
  <c r="AV121"/>
  <c r="AV119"/>
  <c r="AV24"/>
  <c r="AT118"/>
  <c r="AT23"/>
  <c r="AT22"/>
  <c r="AR119"/>
  <c r="AP121"/>
  <c r="AP120"/>
  <c r="AN23"/>
  <c r="AN38"/>
  <c r="AN20"/>
  <c r="AL20"/>
  <c r="AL19"/>
  <c r="AH117"/>
  <c r="AH39"/>
  <c r="AD119"/>
  <c r="AD121"/>
  <c r="AD120"/>
  <c r="Z38"/>
  <c r="Z23"/>
  <c r="V21"/>
  <c r="V117"/>
  <c r="V39"/>
  <c r="R24"/>
  <c r="EN40"/>
  <c r="CX138" s="1"/>
  <c r="EG98"/>
  <c r="BL35"/>
  <c r="CB35"/>
  <c r="CD35"/>
  <c r="BH31"/>
  <c r="BX31"/>
  <c r="CI31"/>
  <c r="BL27"/>
  <c r="CB27"/>
  <c r="CD27"/>
  <c r="BH23"/>
  <c r="BX23"/>
  <c r="CI23"/>
  <c r="BL19"/>
  <c r="CB19"/>
  <c r="EG25"/>
  <c r="EG114"/>
  <c r="P20"/>
  <c r="BW46"/>
  <c r="AD46"/>
  <c r="BA46"/>
  <c r="AV46"/>
  <c r="P46"/>
  <c r="AQ46"/>
  <c r="AA46"/>
  <c r="CQ41"/>
  <c r="AV41"/>
  <c r="BJ41"/>
  <c r="AI41"/>
  <c r="AT41"/>
  <c r="AH41"/>
  <c r="CB41"/>
  <c r="BL41"/>
  <c r="CI39"/>
  <c r="CE40"/>
  <c r="CE20"/>
  <c r="CE24"/>
  <c r="CE28"/>
  <c r="CE32"/>
  <c r="CE36"/>
  <c r="CE21"/>
  <c r="CE29"/>
  <c r="CE37"/>
  <c r="DS46"/>
  <c r="DS128" s="1"/>
  <c r="CE22"/>
  <c r="CE30"/>
  <c r="CE34"/>
  <c r="CE43"/>
  <c r="CE25"/>
  <c r="CE118"/>
  <c r="CE42"/>
  <c r="CE45"/>
  <c r="CE119"/>
  <c r="CE41"/>
  <c r="CE44"/>
  <c r="CE47"/>
  <c r="CE26"/>
  <c r="CE33"/>
  <c r="CB121"/>
  <c r="CA121"/>
  <c r="BN121"/>
  <c r="CN121"/>
  <c r="EG86"/>
  <c r="W25" i="2"/>
  <c r="V18"/>
  <c r="V359"/>
  <c r="V345"/>
  <c r="V342"/>
  <c r="V329"/>
  <c r="V326"/>
  <c r="V313"/>
  <c r="V310"/>
  <c r="V297"/>
  <c r="V294"/>
  <c r="V278"/>
  <c r="V265"/>
  <c r="V262"/>
  <c r="V249"/>
  <c r="W174"/>
  <c r="W134"/>
  <c r="V242"/>
  <c r="V234"/>
  <c r="V226"/>
  <c r="V218"/>
  <c r="V210"/>
  <c r="V202"/>
  <c r="V194"/>
  <c r="V186"/>
  <c r="V178"/>
  <c r="V170"/>
  <c r="V162"/>
  <c r="V154"/>
  <c r="V146"/>
  <c r="V138"/>
  <c r="V130"/>
  <c r="V122"/>
  <c r="V98"/>
  <c r="V90"/>
  <c r="V50"/>
  <c r="V42"/>
  <c r="BO40" i="7"/>
  <c r="BO21"/>
  <c r="BO25"/>
  <c r="BO29"/>
  <c r="BO33"/>
  <c r="BO37"/>
  <c r="BO118"/>
  <c r="BO22"/>
  <c r="BO26"/>
  <c r="BO30"/>
  <c r="BO34"/>
  <c r="BO119"/>
  <c r="DC46"/>
  <c r="DC128" s="1"/>
  <c r="BO24"/>
  <c r="BO32"/>
  <c r="BO117"/>
  <c r="BO43"/>
  <c r="BO19"/>
  <c r="BO27"/>
  <c r="BO35"/>
  <c r="BO120"/>
  <c r="BO42"/>
  <c r="BO45"/>
  <c r="BO28"/>
  <c r="BO121"/>
  <c r="BO41"/>
  <c r="BO47"/>
  <c r="BO20"/>
  <c r="BO44"/>
  <c r="BO39"/>
  <c r="BO31"/>
  <c r="BO36"/>
  <c r="BO23"/>
  <c r="V34" i="2"/>
  <c r="V28"/>
  <c r="V385"/>
  <c r="V367"/>
  <c r="V349"/>
  <c r="V338"/>
  <c r="BC40" i="7"/>
  <c r="BC22"/>
  <c r="BC45"/>
  <c r="BC44"/>
  <c r="BC43"/>
  <c r="BC19"/>
  <c r="BC42"/>
  <c r="BC118"/>
  <c r="AB45"/>
  <c r="T43"/>
  <c r="T42"/>
  <c r="EI120"/>
  <c r="P118"/>
  <c r="CQ26"/>
  <c r="AL38"/>
  <c r="EG29"/>
  <c r="W374" i="2"/>
  <c r="V335"/>
  <c r="V316"/>
  <c r="V300"/>
  <c r="V284"/>
  <c r="V268"/>
  <c r="V252"/>
  <c r="CI38" i="7"/>
  <c r="BO38"/>
  <c r="CE38"/>
  <c r="EI112"/>
  <c r="V382" i="2"/>
  <c r="V328"/>
  <c r="V315"/>
  <c r="V291"/>
  <c r="V288"/>
  <c r="V264"/>
  <c r="GR40" i="7"/>
  <c r="V346" i="2"/>
  <c r="V274"/>
  <c r="AJ43" i="7"/>
  <c r="HB40"/>
  <c r="EI39"/>
  <c r="HG40"/>
  <c r="AC45"/>
  <c r="AC41"/>
  <c r="AI38"/>
  <c r="V358" i="2"/>
  <c r="V343"/>
  <c r="BP22" i="7"/>
  <c r="BP26"/>
  <c r="BP30"/>
  <c r="BP34"/>
  <c r="BP119"/>
  <c r="BP120"/>
  <c r="BP21"/>
  <c r="BP29"/>
  <c r="BP37"/>
  <c r="BP24"/>
  <c r="BP32"/>
  <c r="BP117"/>
  <c r="DD46"/>
  <c r="DD128"/>
  <c r="BP43"/>
  <c r="BP33"/>
  <c r="BP42"/>
  <c r="BP45"/>
  <c r="BP118"/>
  <c r="BP40"/>
  <c r="BP28"/>
  <c r="BP44"/>
  <c r="BP46"/>
  <c r="BP47"/>
  <c r="BP20"/>
  <c r="BP36"/>
  <c r="BP25"/>
  <c r="BP121"/>
  <c r="CF20"/>
  <c r="CF24"/>
  <c r="CF28"/>
  <c r="CF32"/>
  <c r="CF36"/>
  <c r="CF21"/>
  <c r="CF25"/>
  <c r="CF29"/>
  <c r="CF33"/>
  <c r="CF37"/>
  <c r="CF26"/>
  <c r="CF34"/>
  <c r="CF119"/>
  <c r="CF120"/>
  <c r="CF23"/>
  <c r="CF30"/>
  <c r="DT46"/>
  <c r="DT128"/>
  <c r="CF43"/>
  <c r="CF31"/>
  <c r="CF42"/>
  <c r="CF45"/>
  <c r="CF46"/>
  <c r="CF40"/>
  <c r="CF38"/>
  <c r="CF44"/>
  <c r="CF22"/>
  <c r="CF47"/>
  <c r="AX45"/>
  <c r="AX43"/>
  <c r="AX44"/>
  <c r="AX42"/>
  <c r="AX40"/>
  <c r="AX119"/>
  <c r="AX46"/>
  <c r="S40"/>
  <c r="S45"/>
  <c r="S21"/>
  <c r="O21" s="1"/>
  <c r="S44"/>
  <c r="S43"/>
  <c r="S22"/>
  <c r="S42"/>
  <c r="S119"/>
  <c r="S120"/>
  <c r="EI26"/>
  <c r="EI34"/>
  <c r="CF117"/>
  <c r="AN44"/>
  <c r="AN42"/>
  <c r="AN40"/>
  <c r="AN19"/>
  <c r="AN43"/>
  <c r="AN45"/>
  <c r="EI110"/>
  <c r="EI118"/>
  <c r="BK40"/>
  <c r="BK21"/>
  <c r="BK25"/>
  <c r="BK29"/>
  <c r="BK33"/>
  <c r="BK37"/>
  <c r="BK118"/>
  <c r="CY46"/>
  <c r="CY128"/>
  <c r="BK22"/>
  <c r="BK26"/>
  <c r="BK30"/>
  <c r="BK34"/>
  <c r="BK119"/>
  <c r="BK20"/>
  <c r="BD20" s="1"/>
  <c r="BK28"/>
  <c r="BK36"/>
  <c r="BK43"/>
  <c r="BK23"/>
  <c r="BD23" s="1"/>
  <c r="BK31"/>
  <c r="BK42"/>
  <c r="BK45"/>
  <c r="BK19"/>
  <c r="BK80" s="1"/>
  <c r="BK81" s="1"/>
  <c r="BK82" s="1"/>
  <c r="BK35"/>
  <c r="BK47"/>
  <c r="BK27"/>
  <c r="BK44"/>
  <c r="BK24"/>
  <c r="BK117"/>
  <c r="BK120"/>
  <c r="BK32"/>
  <c r="CQ40"/>
  <c r="CQ20"/>
  <c r="CQ24"/>
  <c r="CQ28"/>
  <c r="CQ32"/>
  <c r="CQ36"/>
  <c r="CQ25"/>
  <c r="CQ33"/>
  <c r="CQ118"/>
  <c r="EE46"/>
  <c r="EE128" s="1"/>
  <c r="CQ30"/>
  <c r="CQ43"/>
  <c r="CQ21"/>
  <c r="CQ37"/>
  <c r="CQ42"/>
  <c r="CQ45"/>
  <c r="CQ22"/>
  <c r="CQ47"/>
  <c r="CQ38"/>
  <c r="CQ44"/>
  <c r="CQ29"/>
  <c r="AX117"/>
  <c r="AX39"/>
  <c r="AX26" s="1"/>
  <c r="AN118"/>
  <c r="AD23"/>
  <c r="W21" i="2"/>
  <c r="BP31" i="7"/>
  <c r="CQ23"/>
  <c r="V16" i="2"/>
  <c r="AS20" i="7"/>
  <c r="O20" s="1"/>
  <c r="AS121"/>
  <c r="CA41"/>
  <c r="CQ39"/>
  <c r="BK121"/>
  <c r="CF121"/>
  <c r="V375" i="2"/>
  <c r="V245"/>
  <c r="V229"/>
  <c r="V213"/>
  <c r="V189"/>
  <c r="V173"/>
  <c r="V165"/>
  <c r="V133"/>
  <c r="V109"/>
  <c r="V325"/>
  <c r="V266"/>
  <c r="CQ34" i="7"/>
  <c r="V374" i="2"/>
  <c r="W332"/>
  <c r="V292"/>
  <c r="V260"/>
  <c r="V8"/>
  <c r="EG110" i="7"/>
  <c r="V31" i="2"/>
  <c r="V341"/>
  <c r="V306"/>
  <c r="EI24" i="7"/>
  <c r="HD40"/>
  <c r="V308" i="2"/>
  <c r="FQ40" i="7"/>
  <c r="AI121"/>
  <c r="AI20"/>
  <c r="AO40"/>
  <c r="AO43"/>
  <c r="AO44"/>
  <c r="AO42"/>
  <c r="AO117"/>
  <c r="AO46"/>
  <c r="AO19"/>
  <c r="AO20"/>
  <c r="AO45"/>
  <c r="Z44"/>
  <c r="Z45"/>
  <c r="Z43"/>
  <c r="Z42"/>
  <c r="Z20"/>
  <c r="Z21"/>
  <c r="Z40"/>
  <c r="Z46"/>
  <c r="FS40"/>
  <c r="BT22"/>
  <c r="BT26"/>
  <c r="BT30"/>
  <c r="BT34"/>
  <c r="BT119"/>
  <c r="BT120"/>
  <c r="DH46"/>
  <c r="DH128" s="1"/>
  <c r="BT25"/>
  <c r="BT33"/>
  <c r="BT118"/>
  <c r="BT40"/>
  <c r="BT20"/>
  <c r="BT28"/>
  <c r="BT36"/>
  <c r="BT43"/>
  <c r="BT21"/>
  <c r="BT37"/>
  <c r="BT42"/>
  <c r="BT24"/>
  <c r="BT117"/>
  <c r="BT44"/>
  <c r="BT46"/>
  <c r="BT29"/>
  <c r="BT45"/>
  <c r="BT32"/>
  <c r="BT47"/>
  <c r="CJ20"/>
  <c r="CJ24"/>
  <c r="CJ28"/>
  <c r="CJ32"/>
  <c r="CJ36"/>
  <c r="CJ21"/>
  <c r="CJ25"/>
  <c r="CJ29"/>
  <c r="CJ33"/>
  <c r="CJ37"/>
  <c r="CJ22"/>
  <c r="CJ30"/>
  <c r="CJ27"/>
  <c r="CJ120"/>
  <c r="CJ40"/>
  <c r="CJ34"/>
  <c r="CJ43"/>
  <c r="CJ19"/>
  <c r="CJ42"/>
  <c r="CJ44"/>
  <c r="CJ47"/>
  <c r="CJ26"/>
  <c r="DX46"/>
  <c r="DX128"/>
  <c r="CJ46"/>
  <c r="CJ35"/>
  <c r="CJ45"/>
  <c r="CJ119"/>
  <c r="AS21"/>
  <c r="AE40"/>
  <c r="AE21"/>
  <c r="AE119"/>
  <c r="AE22"/>
  <c r="AE120"/>
  <c r="AE45"/>
  <c r="AE44"/>
  <c r="AE39"/>
  <c r="AE42"/>
  <c r="AE43"/>
  <c r="EI114"/>
  <c r="CF118"/>
  <c r="CJ117"/>
  <c r="CA119"/>
  <c r="AZ44"/>
  <c r="AZ42"/>
  <c r="AZ40"/>
  <c r="AZ45"/>
  <c r="AZ43"/>
  <c r="AZ121"/>
  <c r="AZ41"/>
  <c r="AZ120"/>
  <c r="EI94"/>
  <c r="AN39"/>
  <c r="CD40"/>
  <c r="CD24"/>
  <c r="CD32"/>
  <c r="CD117"/>
  <c r="CD25"/>
  <c r="CD33"/>
  <c r="CD118"/>
  <c r="DR46"/>
  <c r="DR128" s="1"/>
  <c r="CD29"/>
  <c r="CD42"/>
  <c r="CD45"/>
  <c r="CD20"/>
  <c r="CD36"/>
  <c r="CD44"/>
  <c r="CD21"/>
  <c r="CD78" s="1"/>
  <c r="CD41"/>
  <c r="CD43"/>
  <c r="CD28"/>
  <c r="CD47"/>
  <c r="CD37"/>
  <c r="CD121"/>
  <c r="AZ19"/>
  <c r="AZ21"/>
  <c r="AZ27" s="1"/>
  <c r="AX23"/>
  <c r="AT21"/>
  <c r="AT39"/>
  <c r="AN119"/>
  <c r="AD20"/>
  <c r="Z39"/>
  <c r="Z25" s="1"/>
  <c r="EG27"/>
  <c r="CQ35"/>
  <c r="BT31"/>
  <c r="CD31"/>
  <c r="CQ27"/>
  <c r="BT23"/>
  <c r="CD23"/>
  <c r="CQ19"/>
  <c r="P24"/>
  <c r="CA46"/>
  <c r="AZ46"/>
  <c r="Q41"/>
  <c r="CA39"/>
  <c r="CA78" s="1"/>
  <c r="Z41"/>
  <c r="BP41"/>
  <c r="CD39"/>
  <c r="BT121"/>
  <c r="V361" i="2"/>
  <c r="V247"/>
  <c r="V207"/>
  <c r="V191"/>
  <c r="V175"/>
  <c r="V159"/>
  <c r="V143"/>
  <c r="V119"/>
  <c r="V103"/>
  <c r="V87"/>
  <c r="V71"/>
  <c r="W35"/>
  <c r="V369"/>
  <c r="V293"/>
  <c r="AQ40" i="7"/>
  <c r="AQ45"/>
  <c r="AQ119"/>
  <c r="AQ43"/>
  <c r="AQ120"/>
  <c r="AQ44"/>
  <c r="AQ42"/>
  <c r="AQ21"/>
  <c r="AQ25" s="1"/>
  <c r="AQ26" s="1"/>
  <c r="AQ27" s="1"/>
  <c r="AQ22"/>
  <c r="V279" i="2"/>
  <c r="W172"/>
  <c r="W164"/>
  <c r="BZ40" i="7"/>
  <c r="BZ20"/>
  <c r="BZ24"/>
  <c r="BZ28"/>
  <c r="BZ32"/>
  <c r="BZ36"/>
  <c r="BZ117"/>
  <c r="BZ21"/>
  <c r="BZ25"/>
  <c r="BZ29"/>
  <c r="BZ33"/>
  <c r="BZ37"/>
  <c r="BD37" s="1"/>
  <c r="BZ118"/>
  <c r="BZ23"/>
  <c r="BZ31"/>
  <c r="DN46"/>
  <c r="DN128" s="1"/>
  <c r="BZ42"/>
  <c r="BZ45"/>
  <c r="BZ26"/>
  <c r="BZ34"/>
  <c r="BZ119"/>
  <c r="BZ44"/>
  <c r="BZ22"/>
  <c r="BZ38"/>
  <c r="BZ27"/>
  <c r="BZ120"/>
  <c r="BZ43"/>
  <c r="BZ47"/>
  <c r="BZ30"/>
  <c r="BZ19"/>
  <c r="BZ35"/>
  <c r="V339" i="2"/>
  <c r="V323"/>
  <c r="V320"/>
  <c r="V283"/>
  <c r="V259"/>
  <c r="V256"/>
  <c r="AE38" i="7"/>
  <c r="AE26" s="1"/>
  <c r="V317" i="2"/>
  <c r="V301"/>
  <c r="V298"/>
  <c r="V258"/>
  <c r="GC40" i="7"/>
  <c r="GQ40"/>
  <c r="V319" i="2"/>
  <c r="V311"/>
  <c r="AS38" i="7"/>
  <c r="AQ121"/>
  <c r="AI23"/>
  <c r="AI25" s="1"/>
  <c r="AI26" s="1"/>
  <c r="AI27" s="1"/>
  <c r="S23"/>
  <c r="AS39"/>
  <c r="AQ118"/>
  <c r="AI118"/>
  <c r="AE20"/>
  <c r="S118"/>
  <c r="AW40"/>
  <c r="AW43"/>
  <c r="AW44"/>
  <c r="AW42"/>
  <c r="AW19"/>
  <c r="AW46"/>
  <c r="AW45"/>
  <c r="AW117"/>
  <c r="AW118"/>
  <c r="AH45"/>
  <c r="AH43"/>
  <c r="AH42"/>
  <c r="AH46"/>
  <c r="AH44"/>
  <c r="AH119"/>
  <c r="AH40"/>
  <c r="R45"/>
  <c r="R43"/>
  <c r="R44"/>
  <c r="R42"/>
  <c r="R40"/>
  <c r="R119"/>
  <c r="O119" s="1"/>
  <c r="R46"/>
  <c r="GE40"/>
  <c r="CV167" s="1"/>
  <c r="CQ120"/>
  <c r="BL22"/>
  <c r="BL26"/>
  <c r="BL30"/>
  <c r="BL34"/>
  <c r="BL119"/>
  <c r="BL120"/>
  <c r="BL25"/>
  <c r="BL33"/>
  <c r="BL118"/>
  <c r="CZ46"/>
  <c r="CZ128"/>
  <c r="BL40"/>
  <c r="BL20"/>
  <c r="BL28"/>
  <c r="BL36"/>
  <c r="BL43"/>
  <c r="BL24"/>
  <c r="BL117"/>
  <c r="BL44"/>
  <c r="BL29"/>
  <c r="BL46"/>
  <c r="BL32"/>
  <c r="BL42"/>
  <c r="BL45"/>
  <c r="BL21"/>
  <c r="BL37"/>
  <c r="BL47"/>
  <c r="CB22"/>
  <c r="CB26"/>
  <c r="CB30"/>
  <c r="CB34"/>
  <c r="CB119"/>
  <c r="CB120"/>
  <c r="CB25"/>
  <c r="CB33"/>
  <c r="CB118"/>
  <c r="CB40"/>
  <c r="CB20"/>
  <c r="CB28"/>
  <c r="CB36"/>
  <c r="CB43"/>
  <c r="CB32"/>
  <c r="CB24"/>
  <c r="CB117"/>
  <c r="CB44"/>
  <c r="CB29"/>
  <c r="CB47"/>
  <c r="CB21"/>
  <c r="CB37"/>
  <c r="CB46"/>
  <c r="CB42"/>
  <c r="CB45"/>
  <c r="DP46"/>
  <c r="DP128" s="1"/>
  <c r="CR20"/>
  <c r="CR24"/>
  <c r="CR28"/>
  <c r="CR32"/>
  <c r="CR36"/>
  <c r="CR21"/>
  <c r="CR79" s="1"/>
  <c r="CR25"/>
  <c r="CR29"/>
  <c r="CR33"/>
  <c r="CR37"/>
  <c r="CR34"/>
  <c r="CR40"/>
  <c r="CR23"/>
  <c r="CR120"/>
  <c r="CR43"/>
  <c r="CR44"/>
  <c r="CR26"/>
  <c r="CR45"/>
  <c r="EF46"/>
  <c r="EF128" s="1"/>
  <c r="CR47"/>
  <c r="CR118"/>
  <c r="CR46"/>
  <c r="CR42"/>
  <c r="CR31"/>
  <c r="AW21"/>
  <c r="AO21"/>
  <c r="BB45"/>
  <c r="BB43"/>
  <c r="BB40"/>
  <c r="BB44"/>
  <c r="BB42"/>
  <c r="AM40"/>
  <c r="AM21"/>
  <c r="AM119"/>
  <c r="AM22"/>
  <c r="AM120"/>
  <c r="AM45"/>
  <c r="AM44"/>
  <c r="AM43"/>
  <c r="AM42"/>
  <c r="W40"/>
  <c r="W21"/>
  <c r="W119"/>
  <c r="W22"/>
  <c r="O22" s="1"/>
  <c r="W120"/>
  <c r="W45"/>
  <c r="O45" s="1"/>
  <c r="W44"/>
  <c r="W43"/>
  <c r="W42"/>
  <c r="EI98"/>
  <c r="CN118"/>
  <c r="CQ117"/>
  <c r="CR117"/>
  <c r="AR44"/>
  <c r="AR42"/>
  <c r="AR40"/>
  <c r="AR45"/>
  <c r="AR43"/>
  <c r="AR23"/>
  <c r="AR22"/>
  <c r="AR41"/>
  <c r="AK44"/>
  <c r="Q40"/>
  <c r="EI30"/>
  <c r="EI102"/>
  <c r="GY122"/>
  <c r="P23"/>
  <c r="P121"/>
  <c r="AO121"/>
  <c r="AR120"/>
  <c r="BF40"/>
  <c r="BD40" s="1"/>
  <c r="BF20"/>
  <c r="BF24"/>
  <c r="BD24" s="1"/>
  <c r="BF28"/>
  <c r="BF32"/>
  <c r="BF36"/>
  <c r="BF117"/>
  <c r="BD117" s="1"/>
  <c r="BF21"/>
  <c r="BF25"/>
  <c r="BF29"/>
  <c r="BF33"/>
  <c r="BF37"/>
  <c r="BF118"/>
  <c r="BF19"/>
  <c r="BF27"/>
  <c r="BF35"/>
  <c r="BF120"/>
  <c r="BF42"/>
  <c r="BF45"/>
  <c r="BF22"/>
  <c r="BF30"/>
  <c r="BD30" s="1"/>
  <c r="BF44"/>
  <c r="BF26"/>
  <c r="BD26" s="1"/>
  <c r="BF119"/>
  <c r="BF34"/>
  <c r="BF39"/>
  <c r="BF43"/>
  <c r="BF31"/>
  <c r="BF41"/>
  <c r="CT46"/>
  <c r="BF47"/>
  <c r="BF23"/>
  <c r="BV40"/>
  <c r="BV20"/>
  <c r="BV24"/>
  <c r="BV28"/>
  <c r="BV32"/>
  <c r="BV36"/>
  <c r="BV117"/>
  <c r="BV21"/>
  <c r="BV25"/>
  <c r="BV29"/>
  <c r="BV33"/>
  <c r="BV37"/>
  <c r="BV118"/>
  <c r="DJ46"/>
  <c r="DJ128"/>
  <c r="BV19"/>
  <c r="BV27"/>
  <c r="BV35"/>
  <c r="BV120"/>
  <c r="BV42"/>
  <c r="BV45"/>
  <c r="BV22"/>
  <c r="BV30"/>
  <c r="BV44"/>
  <c r="BV34"/>
  <c r="BV119"/>
  <c r="BV31"/>
  <c r="BV43"/>
  <c r="BV23"/>
  <c r="BV39"/>
  <c r="BV41"/>
  <c r="BV47"/>
  <c r="BV26"/>
  <c r="CL40"/>
  <c r="CL24"/>
  <c r="CL32"/>
  <c r="CL117"/>
  <c r="CL25"/>
  <c r="CL33"/>
  <c r="CL118"/>
  <c r="DZ46"/>
  <c r="DZ128" s="1"/>
  <c r="CL21"/>
  <c r="CL37"/>
  <c r="CL42"/>
  <c r="CL45"/>
  <c r="CL28"/>
  <c r="CL44"/>
  <c r="CL29"/>
  <c r="CL43"/>
  <c r="CL20"/>
  <c r="CL41"/>
  <c r="CL47"/>
  <c r="CL36"/>
  <c r="BB118"/>
  <c r="BB23"/>
  <c r="BB22"/>
  <c r="AZ119"/>
  <c r="AZ24"/>
  <c r="AX121"/>
  <c r="AX120"/>
  <c r="AV23"/>
  <c r="AV38"/>
  <c r="AV20"/>
  <c r="AV25" s="1"/>
  <c r="AT20"/>
  <c r="AT19"/>
  <c r="AT25" s="1"/>
  <c r="AR117"/>
  <c r="AR38"/>
  <c r="AR26" s="1"/>
  <c r="AR27" s="1"/>
  <c r="AR28" s="1"/>
  <c r="AR20"/>
  <c r="AP117"/>
  <c r="AP39"/>
  <c r="AN120"/>
  <c r="AN21"/>
  <c r="AL119"/>
  <c r="AL121"/>
  <c r="AL120"/>
  <c r="AH38"/>
  <c r="AH23"/>
  <c r="AH22"/>
  <c r="AD21"/>
  <c r="AD117"/>
  <c r="AD39"/>
  <c r="AD25" s="1"/>
  <c r="Z24"/>
  <c r="Z19"/>
  <c r="V118"/>
  <c r="V23"/>
  <c r="V22"/>
  <c r="R121"/>
  <c r="O121" s="1"/>
  <c r="R120"/>
  <c r="EP40"/>
  <c r="DI138" s="1"/>
  <c r="EO40"/>
  <c r="CZ138" s="1"/>
  <c r="EG90"/>
  <c r="BP35"/>
  <c r="CF35"/>
  <c r="CI35"/>
  <c r="BL31"/>
  <c r="CB31"/>
  <c r="CL31"/>
  <c r="BP27"/>
  <c r="CF27"/>
  <c r="CI27"/>
  <c r="BL23"/>
  <c r="CB23"/>
  <c r="CL23"/>
  <c r="BP19"/>
  <c r="CF19"/>
  <c r="CI19"/>
  <c r="EG80"/>
  <c r="EG88"/>
  <c r="EG96"/>
  <c r="EG104"/>
  <c r="EG112"/>
  <c r="W16" i="2"/>
  <c r="G72" i="7"/>
  <c r="CS129"/>
  <c r="BA24"/>
  <c r="AO24"/>
  <c r="Y44"/>
  <c r="Y46"/>
  <c r="Y45"/>
  <c r="CI46"/>
  <c r="BS46"/>
  <c r="BB46"/>
  <c r="V46"/>
  <c r="CD46"/>
  <c r="BN46"/>
  <c r="AS46"/>
  <c r="AR46"/>
  <c r="AB46"/>
  <c r="AM46"/>
  <c r="W46"/>
  <c r="AL41"/>
  <c r="CI41"/>
  <c r="BK39"/>
  <c r="W39"/>
  <c r="AN41"/>
  <c r="BJ39"/>
  <c r="BJ80" s="1"/>
  <c r="AQ41"/>
  <c r="AE41"/>
  <c r="BT39"/>
  <c r="S39"/>
  <c r="S25" s="1"/>
  <c r="AP41"/>
  <c r="AD41"/>
  <c r="CN41"/>
  <c r="BX41"/>
  <c r="BH41"/>
  <c r="CL39"/>
  <c r="CH40"/>
  <c r="CH20"/>
  <c r="CH28"/>
  <c r="CH36"/>
  <c r="CH21"/>
  <c r="CH29"/>
  <c r="CH37"/>
  <c r="DV46"/>
  <c r="DV128" s="1"/>
  <c r="CH33"/>
  <c r="CH42"/>
  <c r="CH45"/>
  <c r="CH24"/>
  <c r="CH117"/>
  <c r="CH44"/>
  <c r="CH118"/>
  <c r="CH25"/>
  <c r="CH32"/>
  <c r="CH43"/>
  <c r="CH47"/>
  <c r="CL121"/>
  <c r="CQ121"/>
  <c r="CR121"/>
  <c r="EG36"/>
  <c r="EG46" s="1"/>
  <c r="EG92"/>
  <c r="V372" i="2"/>
  <c r="W318"/>
  <c r="V244"/>
  <c r="V236"/>
  <c r="V228"/>
  <c r="V220"/>
  <c r="V212"/>
  <c r="V204"/>
  <c r="V196"/>
  <c r="V188"/>
  <c r="V180"/>
  <c r="V172"/>
  <c r="V164"/>
  <c r="V156"/>
  <c r="V148"/>
  <c r="V140"/>
  <c r="V132"/>
  <c r="V124"/>
  <c r="V108"/>
  <c r="V100"/>
  <c r="V84"/>
  <c r="V60"/>
  <c r="V44"/>
  <c r="AG41" i="7"/>
  <c r="AG45"/>
  <c r="AG46"/>
  <c r="EG100"/>
  <c r="V364" i="2"/>
  <c r="V333"/>
  <c r="V330"/>
  <c r="V269"/>
  <c r="AU40" i="7"/>
  <c r="AU21"/>
  <c r="AU119"/>
  <c r="AU22"/>
  <c r="AU45"/>
  <c r="AU44"/>
  <c r="AU43"/>
  <c r="AU42"/>
  <c r="AU39"/>
  <c r="EI88"/>
  <c r="EI96"/>
  <c r="BG40"/>
  <c r="BG21"/>
  <c r="BG25"/>
  <c r="BG29"/>
  <c r="BG33"/>
  <c r="BG37"/>
  <c r="BG118"/>
  <c r="CU46"/>
  <c r="CU128" s="1"/>
  <c r="BG22"/>
  <c r="BD22" s="1"/>
  <c r="BG26"/>
  <c r="BG30"/>
  <c r="BG34"/>
  <c r="BG119"/>
  <c r="BG24"/>
  <c r="BG32"/>
  <c r="BG117"/>
  <c r="BG43"/>
  <c r="BG19"/>
  <c r="BG27"/>
  <c r="BG35"/>
  <c r="BG120"/>
  <c r="BG42"/>
  <c r="BG45"/>
  <c r="BG31"/>
  <c r="BG47"/>
  <c r="BG23"/>
  <c r="BG28"/>
  <c r="BG20"/>
  <c r="BG36"/>
  <c r="BG44"/>
  <c r="BG39"/>
  <c r="BG41"/>
  <c r="BG121"/>
  <c r="AZ23"/>
  <c r="AH21"/>
  <c r="Z119"/>
  <c r="V340" i="2"/>
  <c r="V324"/>
  <c r="V303"/>
  <c r="V287"/>
  <c r="V271"/>
  <c r="V255"/>
  <c r="W231"/>
  <c r="W223"/>
  <c r="W103"/>
  <c r="W63"/>
  <c r="BN38" i="7"/>
  <c r="BN80" s="1"/>
  <c r="BS38"/>
  <c r="BP38"/>
  <c r="CJ38"/>
  <c r="EY40"/>
  <c r="EG31"/>
  <c r="V366" i="2"/>
  <c r="V352"/>
  <c r="V331"/>
  <c r="V307"/>
  <c r="V304"/>
  <c r="V299"/>
  <c r="V296"/>
  <c r="V267"/>
  <c r="AU38" i="7"/>
  <c r="R118"/>
  <c r="EG94"/>
  <c r="V383" i="2"/>
  <c r="V380"/>
  <c r="V290"/>
  <c r="AJ45" i="7"/>
  <c r="GZ40"/>
  <c r="HC40"/>
  <c r="GU40"/>
  <c r="U45"/>
  <c r="U41"/>
  <c r="AQ38"/>
  <c r="P38"/>
  <c r="O38" s="1"/>
  <c r="AF41"/>
  <c r="AF43"/>
  <c r="BB38"/>
  <c r="V348" i="2"/>
  <c r="DM142" i="7"/>
  <c r="AD25" i="16"/>
  <c r="AD26" s="1"/>
  <c r="W25" i="15"/>
  <c r="W26" s="1"/>
  <c r="BG79" i="16"/>
  <c r="BG80" s="1"/>
  <c r="CX142" i="15"/>
  <c r="Q26"/>
  <c r="Q27"/>
  <c r="Q28" s="1"/>
  <c r="BM79" i="16"/>
  <c r="CL79"/>
  <c r="CL80" s="1"/>
  <c r="CL81" s="1"/>
  <c r="AB26"/>
  <c r="AB27" s="1"/>
  <c r="AB28" s="1"/>
  <c r="AZ26"/>
  <c r="AA26"/>
  <c r="AV26"/>
  <c r="CE79"/>
  <c r="CE80" s="1"/>
  <c r="CD79"/>
  <c r="CD80"/>
  <c r="CD81" s="1"/>
  <c r="CD82" s="1"/>
  <c r="Z26"/>
  <c r="CC79" i="15"/>
  <c r="CC81" s="1"/>
  <c r="CC82" s="1"/>
  <c r="CC83" s="1"/>
  <c r="CA79" i="16"/>
  <c r="CA80" s="1"/>
  <c r="CA81" s="1"/>
  <c r="CB79"/>
  <c r="CB83" s="1"/>
  <c r="P26"/>
  <c r="DI157" i="15"/>
  <c r="BL79" i="16"/>
  <c r="BL80" s="1"/>
  <c r="S26"/>
  <c r="BI79"/>
  <c r="BI80" s="1"/>
  <c r="BI81" s="1"/>
  <c r="BI82" s="1"/>
  <c r="Q26"/>
  <c r="Q27" s="1"/>
  <c r="U27"/>
  <c r="CG79"/>
  <c r="CG80" s="1"/>
  <c r="AF26"/>
  <c r="AF27" s="1"/>
  <c r="AF28" s="1"/>
  <c r="BO79"/>
  <c r="BO80" s="1"/>
  <c r="CM80"/>
  <c r="CV157"/>
  <c r="AI26"/>
  <c r="BC26"/>
  <c r="BC27" s="1"/>
  <c r="DJ170" i="15"/>
  <c r="BU79" i="16"/>
  <c r="BU80" s="1"/>
  <c r="BU81" s="1"/>
  <c r="CQ80"/>
  <c r="BP79"/>
  <c r="BP81" s="1"/>
  <c r="Y26"/>
  <c r="AX26"/>
  <c r="AX27" s="1"/>
  <c r="CK79"/>
  <c r="CK81" s="1"/>
  <c r="AQ27" i="15"/>
  <c r="AQ28" s="1"/>
  <c r="BT79"/>
  <c r="CD79"/>
  <c r="CD81" s="1"/>
  <c r="BI79"/>
  <c r="BI80" s="1"/>
  <c r="BG80"/>
  <c r="Z26"/>
  <c r="Z27" s="1"/>
  <c r="BW79"/>
  <c r="Y26"/>
  <c r="CV157"/>
  <c r="EE142" s="1"/>
  <c r="AW26"/>
  <c r="AW27"/>
  <c r="CA79"/>
  <c r="BN79"/>
  <c r="CK79"/>
  <c r="CK80" s="1"/>
  <c r="CJ80"/>
  <c r="AD27"/>
  <c r="AD28" s="1"/>
  <c r="AT26"/>
  <c r="BS79"/>
  <c r="BU79"/>
  <c r="BU80"/>
  <c r="BU81" s="1"/>
  <c r="BU78" i="7"/>
  <c r="BU79" s="1"/>
  <c r="AK26" i="15"/>
  <c r="AK27" s="1"/>
  <c r="AC26"/>
  <c r="AP26"/>
  <c r="AP27" s="1"/>
  <c r="BA26"/>
  <c r="BA27" s="1"/>
  <c r="CG79"/>
  <c r="CQ80"/>
  <c r="CQ81" s="1"/>
  <c r="AN26"/>
  <c r="BK80"/>
  <c r="BK82" s="1"/>
  <c r="BJ79"/>
  <c r="BJ80" s="1"/>
  <c r="BJ81" s="1"/>
  <c r="U26"/>
  <c r="CI79"/>
  <c r="DK142" i="7"/>
  <c r="BY78"/>
  <c r="BY79" s="1"/>
  <c r="CV157"/>
  <c r="CZ142"/>
  <c r="DS167"/>
  <c r="DI157"/>
  <c r="CC78"/>
  <c r="CC79"/>
  <c r="CC80" s="1"/>
  <c r="CC81" s="1"/>
  <c r="CC82" s="1"/>
  <c r="BI78"/>
  <c r="BI79"/>
  <c r="BI81" s="1"/>
  <c r="BI82" s="1"/>
  <c r="CX142"/>
  <c r="DE167"/>
  <c r="CY167"/>
  <c r="CV174"/>
  <c r="DP167"/>
  <c r="DJ167"/>
  <c r="DJ174"/>
  <c r="DJ170"/>
  <c r="CV170"/>
  <c r="AZ25"/>
  <c r="AZ26" s="1"/>
  <c r="DB167"/>
  <c r="BD31"/>
  <c r="BD36"/>
  <c r="BD43"/>
  <c r="BD33"/>
  <c r="BK78"/>
  <c r="BK79" s="1"/>
  <c r="CT128"/>
  <c r="G46"/>
  <c r="CS134" s="1"/>
  <c r="BO78"/>
  <c r="BO79"/>
  <c r="BO80" s="1"/>
  <c r="P25"/>
  <c r="BD44"/>
  <c r="BD29"/>
  <c r="BG78"/>
  <c r="BG79" s="1"/>
  <c r="BG80" s="1"/>
  <c r="BD34"/>
  <c r="BD118"/>
  <c r="CR78"/>
  <c r="EG72"/>
  <c r="BW78"/>
  <c r="BW79" s="1"/>
  <c r="O44"/>
  <c r="O43"/>
  <c r="BN78"/>
  <c r="O40"/>
  <c r="O41"/>
  <c r="BJ78"/>
  <c r="O42"/>
  <c r="CC80" i="15"/>
  <c r="BS80"/>
  <c r="BS81" s="1"/>
  <c r="CK80" i="16"/>
  <c r="P27"/>
  <c r="P31" s="1"/>
  <c r="Y27"/>
  <c r="Z27"/>
  <c r="Z29" s="1"/>
  <c r="AZ27"/>
  <c r="EE142" i="7"/>
  <c r="BP80" i="16"/>
  <c r="AI27"/>
  <c r="AI28" s="1"/>
  <c r="U28"/>
  <c r="U29" s="1"/>
  <c r="U30" s="1"/>
  <c r="U31" s="1"/>
  <c r="Z28"/>
  <c r="BT80" i="15"/>
  <c r="CM81" i="16"/>
  <c r="CM83" s="1"/>
  <c r="AJ28"/>
  <c r="AV27"/>
  <c r="CQ81"/>
  <c r="CQ82" s="1"/>
  <c r="CQ83" s="1"/>
  <c r="CQ84" s="1"/>
  <c r="AP28"/>
  <c r="S27"/>
  <c r="S28" s="1"/>
  <c r="CM82"/>
  <c r="CB80"/>
  <c r="CB81" s="1"/>
  <c r="CB82" s="1"/>
  <c r="AA27"/>
  <c r="BM80"/>
  <c r="AC27" i="15"/>
  <c r="CJ81"/>
  <c r="BW80"/>
  <c r="BW81" s="1"/>
  <c r="BK81"/>
  <c r="P28"/>
  <c r="AC28"/>
  <c r="Y27"/>
  <c r="BG81"/>
  <c r="BG82"/>
  <c r="AT27"/>
  <c r="BI81"/>
  <c r="CA80"/>
  <c r="CQ82"/>
  <c r="BN80"/>
  <c r="CI80"/>
  <c r="CI83" s="1"/>
  <c r="U27"/>
  <c r="AN27"/>
  <c r="CG80"/>
  <c r="CG81"/>
  <c r="CG82" s="1"/>
  <c r="CL81"/>
  <c r="AW28"/>
  <c r="AW29" s="1"/>
  <c r="CD80"/>
  <c r="BI80" i="7"/>
  <c r="BJ79"/>
  <c r="BU80"/>
  <c r="BN79"/>
  <c r="BS82" i="15"/>
  <c r="AP29" i="16"/>
  <c r="AV28"/>
  <c r="BM81"/>
  <c r="BM82" s="1"/>
  <c r="P28"/>
  <c r="AA28"/>
  <c r="Y28"/>
  <c r="Y29" s="1"/>
  <c r="AV29"/>
  <c r="AZ28"/>
  <c r="CI81" i="15"/>
  <c r="BS83"/>
  <c r="CI82"/>
  <c r="BN81"/>
  <c r="CA81"/>
  <c r="CJ82"/>
  <c r="CJ83" s="1"/>
  <c r="Y28"/>
  <c r="Y29" s="1"/>
  <c r="P29"/>
  <c r="U28"/>
  <c r="U29" s="1"/>
  <c r="AT28"/>
  <c r="AT29" s="1"/>
  <c r="AA29" i="16"/>
  <c r="AA30" s="1"/>
  <c r="P29"/>
  <c r="P30" s="1"/>
  <c r="AZ29"/>
  <c r="BN82" i="15"/>
  <c r="P30"/>
  <c r="CA82"/>
  <c r="BM83" i="16"/>
  <c r="CA83" i="15"/>
  <c r="AT30"/>
  <c r="BN83"/>
  <c r="BN84" s="1"/>
  <c r="BN85" s="1"/>
  <c r="BN86" s="1"/>
  <c r="BM84" i="16"/>
  <c r="BM85" s="1"/>
  <c r="AT31" i="15"/>
  <c r="AT32"/>
  <c r="AT33" s="1"/>
  <c r="AT34" s="1"/>
  <c r="CM84" i="16" l="1"/>
  <c r="CM85" s="1"/>
  <c r="AI29"/>
  <c r="AI31" s="1"/>
  <c r="Z30"/>
  <c r="Z31" s="1"/>
  <c r="Z32" s="1"/>
  <c r="AP28" i="15"/>
  <c r="AP29" s="1"/>
  <c r="Z28"/>
  <c r="Z29" s="1"/>
  <c r="CK82" i="16"/>
  <c r="CK83" s="1"/>
  <c r="AT27" i="7"/>
  <c r="AT26"/>
  <c r="CA79"/>
  <c r="AV27" i="15"/>
  <c r="AV28" s="1"/>
  <c r="AO27"/>
  <c r="AO29"/>
  <c r="AO28"/>
  <c r="BN80" i="16"/>
  <c r="R27"/>
  <c r="R28" s="1"/>
  <c r="CJ81"/>
  <c r="CJ80"/>
  <c r="CJ82" s="1"/>
  <c r="V26" i="7"/>
  <c r="V29" s="1"/>
  <c r="V30" s="1"/>
  <c r="BB25"/>
  <c r="BB28" s="1"/>
  <c r="BB26"/>
  <c r="BB27" s="1"/>
  <c r="AM25"/>
  <c r="AM26"/>
  <c r="W25"/>
  <c r="AN26"/>
  <c r="AN27" s="1"/>
  <c r="CH79"/>
  <c r="CH80" s="1"/>
  <c r="CM78"/>
  <c r="CM79"/>
  <c r="BM79"/>
  <c r="BM80" s="1"/>
  <c r="AG26"/>
  <c r="AG27"/>
  <c r="AG28" s="1"/>
  <c r="Y25"/>
  <c r="V27"/>
  <c r="V28" s="1"/>
  <c r="AA31" i="16"/>
  <c r="AA32" s="1"/>
  <c r="AA33" s="1"/>
  <c r="BK83" i="15"/>
  <c r="BK84" s="1"/>
  <c r="BA28"/>
  <c r="BA29" s="1"/>
  <c r="AX28" i="16"/>
  <c r="AX29"/>
  <c r="BP82"/>
  <c r="BP83"/>
  <c r="BP84" s="1"/>
  <c r="BO81"/>
  <c r="BO82" s="1"/>
  <c r="CG81"/>
  <c r="CG82"/>
  <c r="BJ81" i="7"/>
  <c r="BJ82" s="1"/>
  <c r="CR80"/>
  <c r="AZ28"/>
  <c r="AZ29" s="1"/>
  <c r="CD79"/>
  <c r="CD80"/>
  <c r="CD82" s="1"/>
  <c r="AS28" i="15"/>
  <c r="AS27"/>
  <c r="AS30" s="1"/>
  <c r="AS29"/>
  <c r="X27"/>
  <c r="X28" s="1"/>
  <c r="CE80"/>
  <c r="CE81" s="1"/>
  <c r="W27" i="16"/>
  <c r="W29" s="1"/>
  <c r="W28"/>
  <c r="AR27"/>
  <c r="AR28" s="1"/>
  <c r="Z26" i="7"/>
  <c r="O19"/>
  <c r="R25"/>
  <c r="R26" s="1"/>
  <c r="R27" s="1"/>
  <c r="AA25"/>
  <c r="AA27"/>
  <c r="AA26"/>
  <c r="AA28" s="1"/>
  <c r="S26"/>
  <c r="S27" s="1"/>
  <c r="CE79"/>
  <c r="CE80" s="1"/>
  <c r="BC25"/>
  <c r="BC27" s="1"/>
  <c r="BC26"/>
  <c r="AU25"/>
  <c r="AU27"/>
  <c r="AU26"/>
  <c r="BR78"/>
  <c r="BR79"/>
  <c r="BR80" s="1"/>
  <c r="AJ27"/>
  <c r="AJ28" s="1"/>
  <c r="AJ25"/>
  <c r="AJ26" s="1"/>
  <c r="AB25"/>
  <c r="AB26" s="1"/>
  <c r="T26"/>
  <c r="T27" s="1"/>
  <c r="AK27"/>
  <c r="AK28" s="1"/>
  <c r="AK25"/>
  <c r="AK26" s="1"/>
  <c r="AC25"/>
  <c r="AC26" s="1"/>
  <c r="AC27" s="1"/>
  <c r="AC28"/>
  <c r="AC29"/>
  <c r="AC30" s="1"/>
  <c r="O117"/>
  <c r="Q25"/>
  <c r="AX27"/>
  <c r="AX28" s="1"/>
  <c r="BT41" i="2"/>
  <c r="BU41"/>
  <c r="AM41"/>
  <c r="AF41"/>
  <c r="V41" s="1"/>
  <c r="BT46"/>
  <c r="CN46"/>
  <c r="CJ46"/>
  <c r="CE46"/>
  <c r="CA46"/>
  <c r="BS46"/>
  <c r="BL46"/>
  <c r="BG46"/>
  <c r="BC46"/>
  <c r="AX46"/>
  <c r="AV46"/>
  <c r="AT46"/>
  <c r="AR46"/>
  <c r="AP46"/>
  <c r="AN46"/>
  <c r="AL46"/>
  <c r="AJ46"/>
  <c r="AH46"/>
  <c r="AF46"/>
  <c r="AD46"/>
  <c r="AB46"/>
  <c r="Z46"/>
  <c r="X46"/>
  <c r="CM46"/>
  <c r="CI46"/>
  <c r="CB46"/>
  <c r="BW46"/>
  <c r="BO46"/>
  <c r="BK46"/>
  <c r="BD46"/>
  <c r="AY46"/>
  <c r="AW46"/>
  <c r="AU46"/>
  <c r="AS46"/>
  <c r="AQ46"/>
  <c r="AO46"/>
  <c r="AM46"/>
  <c r="AK46"/>
  <c r="AI46"/>
  <c r="AG46"/>
  <c r="AE46"/>
  <c r="AC46"/>
  <c r="AA46"/>
  <c r="Y46"/>
  <c r="BT54"/>
  <c r="CN54"/>
  <c r="CJ54"/>
  <c r="CB54"/>
  <c r="BS54"/>
  <c r="BK54"/>
  <c r="BD54"/>
  <c r="AX54"/>
  <c r="AV54"/>
  <c r="AT54"/>
  <c r="AR54"/>
  <c r="AP54"/>
  <c r="AN54"/>
  <c r="AL54"/>
  <c r="AJ54"/>
  <c r="AH54"/>
  <c r="AF54"/>
  <c r="AD54"/>
  <c r="AB54"/>
  <c r="Z54"/>
  <c r="Y54"/>
  <c r="CM54"/>
  <c r="CE54"/>
  <c r="CA54"/>
  <c r="BO54"/>
  <c r="BG54"/>
  <c r="AY54"/>
  <c r="AW54"/>
  <c r="AU54"/>
  <c r="AS54"/>
  <c r="AQ54"/>
  <c r="AO54"/>
  <c r="AM54"/>
  <c r="AK54"/>
  <c r="AI54"/>
  <c r="AG54"/>
  <c r="AE54"/>
  <c r="AC54"/>
  <c r="AA54"/>
  <c r="X54"/>
  <c r="V54" s="1"/>
  <c r="BT59"/>
  <c r="CO59"/>
  <c r="CK59"/>
  <c r="CG59"/>
  <c r="CC59"/>
  <c r="BY59"/>
  <c r="BU59"/>
  <c r="BQ59"/>
  <c r="BM59"/>
  <c r="BI59"/>
  <c r="BE59"/>
  <c r="AY59"/>
  <c r="AW59"/>
  <c r="AU59"/>
  <c r="AS59"/>
  <c r="AQ59"/>
  <c r="AO59"/>
  <c r="AM59"/>
  <c r="AK59"/>
  <c r="AI59"/>
  <c r="AG59"/>
  <c r="AE59"/>
  <c r="AC59"/>
  <c r="AA59"/>
  <c r="Y59"/>
  <c r="X59"/>
  <c r="CL59"/>
  <c r="CH59"/>
  <c r="CD59"/>
  <c r="BZ59"/>
  <c r="BV59"/>
  <c r="BR59"/>
  <c r="BN59"/>
  <c r="BJ59"/>
  <c r="BF59"/>
  <c r="BB59"/>
  <c r="W59" s="1"/>
  <c r="AX59"/>
  <c r="AV59"/>
  <c r="AT59"/>
  <c r="AR59"/>
  <c r="AP59"/>
  <c r="AN59"/>
  <c r="AL59"/>
  <c r="AJ59"/>
  <c r="AH59"/>
  <c r="AF59"/>
  <c r="AD59"/>
  <c r="AB59"/>
  <c r="Z59"/>
  <c r="BT67"/>
  <c r="CK67"/>
  <c r="CL67"/>
  <c r="CG67"/>
  <c r="BZ67"/>
  <c r="BV67"/>
  <c r="BQ67"/>
  <c r="BJ67"/>
  <c r="BF67"/>
  <c r="AX67"/>
  <c r="AV67"/>
  <c r="AT67"/>
  <c r="AR67"/>
  <c r="AP67"/>
  <c r="AN67"/>
  <c r="AL67"/>
  <c r="AJ67"/>
  <c r="AH67"/>
  <c r="AF67"/>
  <c r="AD67"/>
  <c r="AB67"/>
  <c r="Z67"/>
  <c r="X67"/>
  <c r="CO67"/>
  <c r="CH67"/>
  <c r="CD67"/>
  <c r="BY67"/>
  <c r="BR67"/>
  <c r="BN67"/>
  <c r="BI67"/>
  <c r="BB67"/>
  <c r="W67" s="1"/>
  <c r="AY67"/>
  <c r="AW67"/>
  <c r="AU67"/>
  <c r="AS67"/>
  <c r="AQ67"/>
  <c r="AO67"/>
  <c r="AM67"/>
  <c r="AK67"/>
  <c r="AI67"/>
  <c r="AG67"/>
  <c r="AE67"/>
  <c r="AC67"/>
  <c r="AA67"/>
  <c r="Y67"/>
  <c r="BT73"/>
  <c r="CC73"/>
  <c r="BU73"/>
  <c r="AV73"/>
  <c r="AR73"/>
  <c r="AN73"/>
  <c r="AJ73"/>
  <c r="AF73"/>
  <c r="AB73"/>
  <c r="X73"/>
  <c r="CL73"/>
  <c r="BR73"/>
  <c r="W73" s="1"/>
  <c r="AY73"/>
  <c r="AU73"/>
  <c r="AQ73"/>
  <c r="AM73"/>
  <c r="AI73"/>
  <c r="AE73"/>
  <c r="AA73"/>
  <c r="BT75"/>
  <c r="CO75"/>
  <c r="BZ75"/>
  <c r="BR75"/>
  <c r="BI75"/>
  <c r="AY75"/>
  <c r="AW75"/>
  <c r="AU75"/>
  <c r="AS75"/>
  <c r="AQ75"/>
  <c r="AO75"/>
  <c r="AM75"/>
  <c r="AK75"/>
  <c r="AI75"/>
  <c r="AG75"/>
  <c r="AE75"/>
  <c r="AC75"/>
  <c r="AA75"/>
  <c r="Y75"/>
  <c r="X75"/>
  <c r="CH75"/>
  <c r="BY75"/>
  <c r="BJ75"/>
  <c r="BB75"/>
  <c r="AX75"/>
  <c r="AV75"/>
  <c r="AT75"/>
  <c r="AR75"/>
  <c r="AP75"/>
  <c r="AN75"/>
  <c r="AL75"/>
  <c r="AJ75"/>
  <c r="AH75"/>
  <c r="AF75"/>
  <c r="AD75"/>
  <c r="AB75"/>
  <c r="Z75"/>
  <c r="BT81"/>
  <c r="CH81"/>
  <c r="BV81"/>
  <c r="BM81"/>
  <c r="BB81"/>
  <c r="AX81"/>
  <c r="AV81"/>
  <c r="AT81"/>
  <c r="AR81"/>
  <c r="AP81"/>
  <c r="AN81"/>
  <c r="AL81"/>
  <c r="AJ81"/>
  <c r="AH81"/>
  <c r="AF81"/>
  <c r="AD81"/>
  <c r="AB81"/>
  <c r="Z81"/>
  <c r="CD81"/>
  <c r="BU81"/>
  <c r="BJ81"/>
  <c r="AY81"/>
  <c r="AW81"/>
  <c r="AU81"/>
  <c r="AS81"/>
  <c r="AQ81"/>
  <c r="AO81"/>
  <c r="AM81"/>
  <c r="AK81"/>
  <c r="AI81"/>
  <c r="AG81"/>
  <c r="AE81"/>
  <c r="AC81"/>
  <c r="AA81"/>
  <c r="Y81"/>
  <c r="X81"/>
  <c r="V81" s="1"/>
  <c r="BT88"/>
  <c r="CN88"/>
  <c r="CJ88"/>
  <c r="CF88"/>
  <c r="CB88"/>
  <c r="BX88"/>
  <c r="BS88"/>
  <c r="BO88"/>
  <c r="BK88"/>
  <c r="BG88"/>
  <c r="BC88"/>
  <c r="AY88"/>
  <c r="AW88"/>
  <c r="AU88"/>
  <c r="AS88"/>
  <c r="AQ88"/>
  <c r="AO88"/>
  <c r="AM88"/>
  <c r="AK88"/>
  <c r="AI88"/>
  <c r="AG88"/>
  <c r="AE88"/>
  <c r="AC88"/>
  <c r="AA88"/>
  <c r="Y88"/>
  <c r="CM88"/>
  <c r="CI88"/>
  <c r="CE88"/>
  <c r="CA88"/>
  <c r="BW88"/>
  <c r="BP88"/>
  <c r="BL88"/>
  <c r="BH88"/>
  <c r="BD88"/>
  <c r="AX88"/>
  <c r="AV88"/>
  <c r="AT88"/>
  <c r="AR88"/>
  <c r="AP88"/>
  <c r="AN88"/>
  <c r="AL88"/>
  <c r="AJ88"/>
  <c r="AH88"/>
  <c r="AF88"/>
  <c r="AD88"/>
  <c r="AB88"/>
  <c r="Z88"/>
  <c r="X88"/>
  <c r="V88" s="1"/>
  <c r="BT94"/>
  <c r="CB94"/>
  <c r="BS94"/>
  <c r="AV94"/>
  <c r="AR94"/>
  <c r="AN94"/>
  <c r="AJ94"/>
  <c r="AF94"/>
  <c r="AB94"/>
  <c r="X94"/>
  <c r="CM94"/>
  <c r="AW94"/>
  <c r="AS94"/>
  <c r="AO94"/>
  <c r="AK94"/>
  <c r="AG94"/>
  <c r="AC94"/>
  <c r="Y94"/>
  <c r="BT96"/>
  <c r="CN96"/>
  <c r="CF96"/>
  <c r="BX96"/>
  <c r="BP96"/>
  <c r="BH96"/>
  <c r="AX96"/>
  <c r="AV96"/>
  <c r="AT96"/>
  <c r="AR96"/>
  <c r="AP96"/>
  <c r="AN96"/>
  <c r="AL96"/>
  <c r="AJ96"/>
  <c r="AH96"/>
  <c r="AF96"/>
  <c r="AD96"/>
  <c r="AB96"/>
  <c r="Z96"/>
  <c r="CI96"/>
  <c r="CA96"/>
  <c r="BS96"/>
  <c r="BK96"/>
  <c r="BC96"/>
  <c r="W96" s="1"/>
  <c r="AY96"/>
  <c r="AW96"/>
  <c r="AU96"/>
  <c r="AS96"/>
  <c r="AQ96"/>
  <c r="AO96"/>
  <c r="AM96"/>
  <c r="AK96"/>
  <c r="AI96"/>
  <c r="AG96"/>
  <c r="AE96"/>
  <c r="AC96"/>
  <c r="AA96"/>
  <c r="Y96"/>
  <c r="X96"/>
  <c r="BT101"/>
  <c r="BR101"/>
  <c r="AO101"/>
  <c r="Y101"/>
  <c r="AW101"/>
  <c r="AG101"/>
  <c r="BT104"/>
  <c r="CN104"/>
  <c r="CJ104"/>
  <c r="CF104"/>
  <c r="CB104"/>
  <c r="BX104"/>
  <c r="BS104"/>
  <c r="BO104"/>
  <c r="BK104"/>
  <c r="BG104"/>
  <c r="BC104"/>
  <c r="AY104"/>
  <c r="AW104"/>
  <c r="AU104"/>
  <c r="AS104"/>
  <c r="AQ104"/>
  <c r="AO104"/>
  <c r="AM104"/>
  <c r="AK104"/>
  <c r="AI104"/>
  <c r="AG104"/>
  <c r="AE104"/>
  <c r="AC104"/>
  <c r="AA104"/>
  <c r="Y104"/>
  <c r="CM104"/>
  <c r="CI104"/>
  <c r="CE104"/>
  <c r="CA104"/>
  <c r="BW104"/>
  <c r="BP104"/>
  <c r="BL104"/>
  <c r="BH104"/>
  <c r="BD104"/>
  <c r="AX104"/>
  <c r="AV104"/>
  <c r="AT104"/>
  <c r="AR104"/>
  <c r="AP104"/>
  <c r="AN104"/>
  <c r="AL104"/>
  <c r="AJ104"/>
  <c r="AH104"/>
  <c r="AF104"/>
  <c r="AD104"/>
  <c r="AB104"/>
  <c r="Z104"/>
  <c r="X104"/>
  <c r="BT106"/>
  <c r="BC106"/>
  <c r="AT106"/>
  <c r="AL106"/>
  <c r="AD106"/>
  <c r="CN106"/>
  <c r="AW106"/>
  <c r="AO106"/>
  <c r="AG106"/>
  <c r="Y106"/>
  <c r="BT114"/>
  <c r="CN114"/>
  <c r="BX114"/>
  <c r="BP114"/>
  <c r="BH114"/>
  <c r="AW114"/>
  <c r="AS114"/>
  <c r="AO114"/>
  <c r="AK114"/>
  <c r="AG114"/>
  <c r="AC114"/>
  <c r="Y114"/>
  <c r="CF114"/>
  <c r="BS114"/>
  <c r="BK114"/>
  <c r="BC114"/>
  <c r="AX114"/>
  <c r="AT114"/>
  <c r="AP114"/>
  <c r="AL114"/>
  <c r="AH114"/>
  <c r="AD114"/>
  <c r="Z114"/>
  <c r="BT116"/>
  <c r="CM116"/>
  <c r="CA116"/>
  <c r="BK116"/>
  <c r="AW116"/>
  <c r="AO116"/>
  <c r="AG116"/>
  <c r="Y116"/>
  <c r="CI116"/>
  <c r="BS116"/>
  <c r="BC116"/>
  <c r="AS116"/>
  <c r="AK116"/>
  <c r="AC116"/>
  <c r="BA25" i="7"/>
  <c r="BP78"/>
  <c r="BP79" s="1"/>
  <c r="CF78"/>
  <c r="CF79" s="1"/>
  <c r="CN78"/>
  <c r="BV78"/>
  <c r="CL78"/>
  <c r="BD46"/>
  <c r="BD42"/>
  <c r="BT47" i="2"/>
  <c r="W47" s="1"/>
  <c r="Y47"/>
  <c r="V47" s="1"/>
  <c r="AO47"/>
  <c r="BT52"/>
  <c r="CM52"/>
  <c r="CA52"/>
  <c r="BC52"/>
  <c r="AW52"/>
  <c r="AO52"/>
  <c r="AG52"/>
  <c r="Y52"/>
  <c r="CI52"/>
  <c r="BK52"/>
  <c r="AS52"/>
  <c r="AK52"/>
  <c r="AC52"/>
  <c r="BT58"/>
  <c r="CF58"/>
  <c r="CI58"/>
  <c r="BX58"/>
  <c r="BK58"/>
  <c r="BC58"/>
  <c r="AW58"/>
  <c r="AS58"/>
  <c r="AO58"/>
  <c r="AK58"/>
  <c r="AG58"/>
  <c r="AC58"/>
  <c r="Y58"/>
  <c r="CN58"/>
  <c r="CA58"/>
  <c r="BS58"/>
  <c r="BH58"/>
  <c r="AX58"/>
  <c r="AT58"/>
  <c r="AP58"/>
  <c r="AL58"/>
  <c r="AH58"/>
  <c r="AD58"/>
  <c r="Z58"/>
  <c r="BT61"/>
  <c r="BJ61"/>
  <c r="W61" s="1"/>
  <c r="AS61"/>
  <c r="AC61"/>
  <c r="V61" s="1"/>
  <c r="AK61"/>
  <c r="BT66"/>
  <c r="BH66"/>
  <c r="AP66"/>
  <c r="Z66"/>
  <c r="AX66"/>
  <c r="AH66"/>
  <c r="BT68"/>
  <c r="BC68"/>
  <c r="AO68"/>
  <c r="Y68"/>
  <c r="CI68"/>
  <c r="AK68"/>
  <c r="BT72"/>
  <c r="CN72"/>
  <c r="BX72"/>
  <c r="BH72"/>
  <c r="AV72"/>
  <c r="AR72"/>
  <c r="AN72"/>
  <c r="AJ72"/>
  <c r="AF72"/>
  <c r="AB72"/>
  <c r="X72"/>
  <c r="CA72"/>
  <c r="BK72"/>
  <c r="AY72"/>
  <c r="AU72"/>
  <c r="AQ72"/>
  <c r="AM72"/>
  <c r="AI72"/>
  <c r="AE72"/>
  <c r="AA72"/>
  <c r="BT74"/>
  <c r="CA74"/>
  <c r="BK74"/>
  <c r="AW74"/>
  <c r="AS74"/>
  <c r="AO74"/>
  <c r="AK74"/>
  <c r="AG74"/>
  <c r="AC74"/>
  <c r="Y74"/>
  <c r="BX74"/>
  <c r="BH74"/>
  <c r="AX74"/>
  <c r="AT74"/>
  <c r="AP74"/>
  <c r="AL74"/>
  <c r="AH74"/>
  <c r="AD74"/>
  <c r="Z74"/>
  <c r="BT76"/>
  <c r="BS76"/>
  <c r="AS76"/>
  <c r="AK76"/>
  <c r="AC76"/>
  <c r="BK76"/>
  <c r="W76" s="1"/>
  <c r="AW76"/>
  <c r="AO76"/>
  <c r="AG76"/>
  <c r="Y76"/>
  <c r="V76" s="1"/>
  <c r="BT79"/>
  <c r="CL79"/>
  <c r="BZ79"/>
  <c r="BB79"/>
  <c r="AS79"/>
  <c r="AK79"/>
  <c r="AC79"/>
  <c r="CH79"/>
  <c r="BJ79"/>
  <c r="AW79"/>
  <c r="AO79"/>
  <c r="AG79"/>
  <c r="Y79"/>
  <c r="BT82"/>
  <c r="CJ82"/>
  <c r="CF82"/>
  <c r="BX82"/>
  <c r="BP82"/>
  <c r="BH82"/>
  <c r="AW82"/>
  <c r="AS82"/>
  <c r="AO82"/>
  <c r="AK82"/>
  <c r="AG82"/>
  <c r="AC82"/>
  <c r="Y82"/>
  <c r="CN82"/>
  <c r="CA82"/>
  <c r="BS82"/>
  <c r="BK82"/>
  <c r="BC82"/>
  <c r="AX82"/>
  <c r="AT82"/>
  <c r="AP82"/>
  <c r="AL82"/>
  <c r="AH82"/>
  <c r="AD82"/>
  <c r="Z82"/>
  <c r="BT85"/>
  <c r="CG85"/>
  <c r="CH85"/>
  <c r="BY85"/>
  <c r="BJ85"/>
  <c r="BB85"/>
  <c r="AX85"/>
  <c r="AT85"/>
  <c r="AP85"/>
  <c r="AL85"/>
  <c r="AH85"/>
  <c r="AD85"/>
  <c r="Z85"/>
  <c r="CO85"/>
  <c r="BZ85"/>
  <c r="BR85"/>
  <c r="BI85"/>
  <c r="AW85"/>
  <c r="AS85"/>
  <c r="AO85"/>
  <c r="AK85"/>
  <c r="AG85"/>
  <c r="AC85"/>
  <c r="Y85"/>
  <c r="V85" s="1"/>
  <c r="BT89"/>
  <c r="CO89"/>
  <c r="CK89"/>
  <c r="CD89"/>
  <c r="BZ89"/>
  <c r="BU89"/>
  <c r="BN89"/>
  <c r="BJ89"/>
  <c r="BE89"/>
  <c r="AY89"/>
  <c r="AW89"/>
  <c r="AU89"/>
  <c r="AS89"/>
  <c r="AQ89"/>
  <c r="AO89"/>
  <c r="AM89"/>
  <c r="AK89"/>
  <c r="AI89"/>
  <c r="AG89"/>
  <c r="AE89"/>
  <c r="AC89"/>
  <c r="AA89"/>
  <c r="Y89"/>
  <c r="CL89"/>
  <c r="CH89"/>
  <c r="CC89"/>
  <c r="BV89"/>
  <c r="BR89"/>
  <c r="BM89"/>
  <c r="BF89"/>
  <c r="BB89"/>
  <c r="AX89"/>
  <c r="AV89"/>
  <c r="AT89"/>
  <c r="AR89"/>
  <c r="AP89"/>
  <c r="AN89"/>
  <c r="AL89"/>
  <c r="AJ89"/>
  <c r="AH89"/>
  <c r="AF89"/>
  <c r="AD89"/>
  <c r="AB89"/>
  <c r="Z89"/>
  <c r="X89"/>
  <c r="BT92"/>
  <c r="CI92"/>
  <c r="BC92"/>
  <c r="W92" s="1"/>
  <c r="AW92"/>
  <c r="AO92"/>
  <c r="AG92"/>
  <c r="Y92"/>
  <c r="BK92"/>
  <c r="AS92"/>
  <c r="AK92"/>
  <c r="AC92"/>
  <c r="BT95"/>
  <c r="CL95"/>
  <c r="BZ95"/>
  <c r="BJ95"/>
  <c r="AW95"/>
  <c r="AO95"/>
  <c r="AG95"/>
  <c r="Y95"/>
  <c r="CH95"/>
  <c r="BR95"/>
  <c r="BB95"/>
  <c r="AS95"/>
  <c r="AK95"/>
  <c r="AC95"/>
  <c r="BT99"/>
  <c r="BJ99"/>
  <c r="W99" s="1"/>
  <c r="AY99"/>
  <c r="AQ99"/>
  <c r="AI99"/>
  <c r="AA99"/>
  <c r="AU99"/>
  <c r="AM99"/>
  <c r="AE99"/>
  <c r="BT105"/>
  <c r="CO105"/>
  <c r="CK105"/>
  <c r="CD105"/>
  <c r="BZ105"/>
  <c r="BU105"/>
  <c r="BN105"/>
  <c r="BJ105"/>
  <c r="BE105"/>
  <c r="AY105"/>
  <c r="AW105"/>
  <c r="AU105"/>
  <c r="AS105"/>
  <c r="AQ105"/>
  <c r="AO105"/>
  <c r="AM105"/>
  <c r="AK105"/>
  <c r="AI105"/>
  <c r="AG105"/>
  <c r="AE105"/>
  <c r="AC105"/>
  <c r="AA105"/>
  <c r="Y105"/>
  <c r="CL105"/>
  <c r="CH105"/>
  <c r="CC105"/>
  <c r="BV105"/>
  <c r="BR105"/>
  <c r="BM105"/>
  <c r="BF105"/>
  <c r="BB105"/>
  <c r="W105" s="1"/>
  <c r="AX105"/>
  <c r="AV105"/>
  <c r="AT105"/>
  <c r="AR105"/>
  <c r="AP105"/>
  <c r="AN105"/>
  <c r="AL105"/>
  <c r="AJ105"/>
  <c r="AH105"/>
  <c r="AF105"/>
  <c r="AD105"/>
  <c r="AB105"/>
  <c r="Z105"/>
  <c r="X105"/>
  <c r="V105" s="1"/>
  <c r="BT107"/>
  <c r="CO107"/>
  <c r="CK107"/>
  <c r="CG107"/>
  <c r="CC107"/>
  <c r="BY107"/>
  <c r="BU107"/>
  <c r="BQ107"/>
  <c r="BM107"/>
  <c r="BI107"/>
  <c r="BE107"/>
  <c r="AY107"/>
  <c r="AW107"/>
  <c r="AU107"/>
  <c r="AS107"/>
  <c r="AQ107"/>
  <c r="AO107"/>
  <c r="AM107"/>
  <c r="AK107"/>
  <c r="AI107"/>
  <c r="AG107"/>
  <c r="AE107"/>
  <c r="AC107"/>
  <c r="AA107"/>
  <c r="Y107"/>
  <c r="X107"/>
  <c r="CL107"/>
  <c r="CH107"/>
  <c r="CD107"/>
  <c r="BZ107"/>
  <c r="BV107"/>
  <c r="BR107"/>
  <c r="BN107"/>
  <c r="BJ107"/>
  <c r="BF107"/>
  <c r="BB107"/>
  <c r="W107" s="1"/>
  <c r="AX107"/>
  <c r="AV107"/>
  <c r="AT107"/>
  <c r="AR107"/>
  <c r="AP107"/>
  <c r="AN107"/>
  <c r="AL107"/>
  <c r="AJ107"/>
  <c r="AH107"/>
  <c r="AF107"/>
  <c r="AD107"/>
  <c r="AB107"/>
  <c r="Z107"/>
  <c r="BT113"/>
  <c r="CL113"/>
  <c r="CC113"/>
  <c r="BR113"/>
  <c r="BF113"/>
  <c r="AX113"/>
  <c r="AV113"/>
  <c r="AT113"/>
  <c r="AR113"/>
  <c r="AP113"/>
  <c r="AN113"/>
  <c r="AL113"/>
  <c r="AJ113"/>
  <c r="AH113"/>
  <c r="AF113"/>
  <c r="AD113"/>
  <c r="AB113"/>
  <c r="Z113"/>
  <c r="CD113"/>
  <c r="BU113"/>
  <c r="BJ113"/>
  <c r="AY113"/>
  <c r="AW113"/>
  <c r="AU113"/>
  <c r="AS113"/>
  <c r="AQ113"/>
  <c r="AO113"/>
  <c r="AM113"/>
  <c r="AK113"/>
  <c r="AI113"/>
  <c r="AG113"/>
  <c r="AE113"/>
  <c r="AC113"/>
  <c r="AA113"/>
  <c r="Y113"/>
  <c r="X113"/>
  <c r="BT115"/>
  <c r="CK115"/>
  <c r="CC115"/>
  <c r="BU115"/>
  <c r="BM115"/>
  <c r="BE115"/>
  <c r="AX115"/>
  <c r="AV115"/>
  <c r="AT115"/>
  <c r="AR115"/>
  <c r="AP115"/>
  <c r="AN115"/>
  <c r="AL115"/>
  <c r="AJ115"/>
  <c r="AH115"/>
  <c r="AF115"/>
  <c r="AD115"/>
  <c r="AB115"/>
  <c r="Z115"/>
  <c r="X115"/>
  <c r="CH115"/>
  <c r="BZ115"/>
  <c r="BR115"/>
  <c r="BJ115"/>
  <c r="BB115"/>
  <c r="W115" s="1"/>
  <c r="AY115"/>
  <c r="AW115"/>
  <c r="AU115"/>
  <c r="AS115"/>
  <c r="AQ115"/>
  <c r="AO115"/>
  <c r="AM115"/>
  <c r="AK115"/>
  <c r="AI115"/>
  <c r="AG115"/>
  <c r="AE115"/>
  <c r="AC115"/>
  <c r="AA115"/>
  <c r="Y115"/>
  <c r="BT117"/>
  <c r="CO117"/>
  <c r="CG117"/>
  <c r="BY117"/>
  <c r="BQ117"/>
  <c r="BI117"/>
  <c r="AX117"/>
  <c r="AT117"/>
  <c r="AP117"/>
  <c r="AL117"/>
  <c r="AH117"/>
  <c r="AD117"/>
  <c r="Z117"/>
  <c r="CH117"/>
  <c r="BZ117"/>
  <c r="BR117"/>
  <c r="BJ117"/>
  <c r="BB117"/>
  <c r="W117" s="1"/>
  <c r="AW117"/>
  <c r="AS117"/>
  <c r="AO117"/>
  <c r="AK117"/>
  <c r="AG117"/>
  <c r="AC117"/>
  <c r="Y117"/>
  <c r="BS84" i="15"/>
  <c r="CD82"/>
  <c r="AC29"/>
  <c r="AC30" s="1"/>
  <c r="AP30" i="16"/>
  <c r="AV30"/>
  <c r="AV31" s="1"/>
  <c r="P33"/>
  <c r="P32"/>
  <c r="Y32"/>
  <c r="U30" i="15"/>
  <c r="CI84"/>
  <c r="CG83" i="16"/>
  <c r="CG84" s="1"/>
  <c r="AI30"/>
  <c r="AI32" s="1"/>
  <c r="AI33" s="1"/>
  <c r="AI34" s="1"/>
  <c r="CB84"/>
  <c r="CB85" s="1"/>
  <c r="CR81" i="7"/>
  <c r="CR82" s="1"/>
  <c r="CG83" i="15"/>
  <c r="Y30"/>
  <c r="AP30"/>
  <c r="CC84"/>
  <c r="Y30" i="16"/>
  <c r="Y31" s="1"/>
  <c r="BW80" i="7"/>
  <c r="BW81" s="1"/>
  <c r="BO81"/>
  <c r="CD81"/>
  <c r="BG83"/>
  <c r="BN81"/>
  <c r="BN82" s="1"/>
  <c r="BN83" s="1"/>
  <c r="CQ83" i="15"/>
  <c r="AN28"/>
  <c r="AN29" s="1"/>
  <c r="CK81"/>
  <c r="CK82" s="1"/>
  <c r="CK83" s="1"/>
  <c r="AK28"/>
  <c r="AK29" s="1"/>
  <c r="AK30" s="1"/>
  <c r="BT81"/>
  <c r="BT82" s="1"/>
  <c r="BT83" s="1"/>
  <c r="Q28" i="16"/>
  <c r="BC28"/>
  <c r="BC29" s="1"/>
  <c r="AF29"/>
  <c r="BG83" i="15"/>
  <c r="BG84" s="1"/>
  <c r="BG85" s="1"/>
  <c r="BG81" i="7"/>
  <c r="BG82" s="1"/>
  <c r="AV26"/>
  <c r="AV27" s="1"/>
  <c r="AD26"/>
  <c r="AD27" s="1"/>
  <c r="AT28"/>
  <c r="CA80"/>
  <c r="CA81" s="1"/>
  <c r="P26"/>
  <c r="Z27"/>
  <c r="AE27"/>
  <c r="AE28" s="1"/>
  <c r="BY80"/>
  <c r="AD29" i="15"/>
  <c r="AD30" s="1"/>
  <c r="AQ29"/>
  <c r="BU82"/>
  <c r="Q29"/>
  <c r="CL82" i="16"/>
  <c r="BL81"/>
  <c r="BF78" i="7"/>
  <c r="BF79" s="1"/>
  <c r="BF80" s="1"/>
  <c r="BU81"/>
  <c r="BI82" i="15"/>
  <c r="EE172" i="7"/>
  <c r="EE177" s="1"/>
  <c r="BB25" i="16"/>
  <c r="AM25" i="15"/>
  <c r="AO25" i="7"/>
  <c r="CB78"/>
  <c r="CB79" s="1"/>
  <c r="CJ78"/>
  <c r="CJ79" s="1"/>
  <c r="BD41"/>
  <c r="BS78"/>
  <c r="CI78"/>
  <c r="AY25"/>
  <c r="BD47"/>
  <c r="BD45"/>
  <c r="BT121" i="2"/>
  <c r="CL121"/>
  <c r="CH121"/>
  <c r="CC121"/>
  <c r="BV121"/>
  <c r="BR121"/>
  <c r="BM121"/>
  <c r="BF121"/>
  <c r="BB121"/>
  <c r="BT124"/>
  <c r="CM124"/>
  <c r="CA124"/>
  <c r="BK124"/>
  <c r="BT126"/>
  <c r="CM126"/>
  <c r="CI126"/>
  <c r="CB126"/>
  <c r="BW126"/>
  <c r="BO126"/>
  <c r="BK126"/>
  <c r="BD126"/>
  <c r="BT129"/>
  <c r="CL129"/>
  <c r="CH129"/>
  <c r="CC129"/>
  <c r="BV129"/>
  <c r="BR129"/>
  <c r="BM129"/>
  <c r="BF129"/>
  <c r="BB129"/>
  <c r="W129" s="1"/>
  <c r="BT130"/>
  <c r="BX130"/>
  <c r="BT131"/>
  <c r="CG131"/>
  <c r="BJ131"/>
  <c r="BT133"/>
  <c r="CO133"/>
  <c r="CG133"/>
  <c r="BY133"/>
  <c r="BQ133"/>
  <c r="BI133"/>
  <c r="BT137"/>
  <c r="CD137"/>
  <c r="BM137"/>
  <c r="W137" s="1"/>
  <c r="BT138"/>
  <c r="CN138"/>
  <c r="CA138"/>
  <c r="BS138"/>
  <c r="BK138"/>
  <c r="BC138"/>
  <c r="W138" s="1"/>
  <c r="BT139"/>
  <c r="CC139"/>
  <c r="BJ139"/>
  <c r="BT143"/>
  <c r="W143" s="1"/>
  <c r="CH143"/>
  <c r="BT144"/>
  <c r="CM144"/>
  <c r="CI144"/>
  <c r="CE144"/>
  <c r="CA144"/>
  <c r="BW144"/>
  <c r="BP144"/>
  <c r="BL144"/>
  <c r="BH144"/>
  <c r="BD144"/>
  <c r="BT146"/>
  <c r="CN146"/>
  <c r="CA146"/>
  <c r="BS146"/>
  <c r="BK146"/>
  <c r="BC146"/>
  <c r="BT147"/>
  <c r="CO147"/>
  <c r="CK147"/>
  <c r="CG147"/>
  <c r="CC147"/>
  <c r="BY147"/>
  <c r="BU147"/>
  <c r="BQ147"/>
  <c r="BM147"/>
  <c r="BI147"/>
  <c r="BE147"/>
  <c r="W147" s="1"/>
  <c r="BT150"/>
  <c r="CN150"/>
  <c r="CJ150"/>
  <c r="CE150"/>
  <c r="CA150"/>
  <c r="BS150"/>
  <c r="BL150"/>
  <c r="BG150"/>
  <c r="BC150"/>
  <c r="BT157"/>
  <c r="BJ157"/>
  <c r="BT161"/>
  <c r="W161" s="1"/>
  <c r="CC161"/>
  <c r="BT162"/>
  <c r="W162" s="1"/>
  <c r="BX162"/>
  <c r="BT165"/>
  <c r="CH165"/>
  <c r="BZ165"/>
  <c r="BR165"/>
  <c r="BJ165"/>
  <c r="BB165"/>
  <c r="BT166"/>
  <c r="BL166"/>
  <c r="BT167"/>
  <c r="CH167"/>
  <c r="BR167"/>
  <c r="BB167"/>
  <c r="BT170"/>
  <c r="W170" s="1"/>
  <c r="CF170"/>
  <c r="BT171"/>
  <c r="W171" s="1"/>
  <c r="BZ171"/>
  <c r="BT175"/>
  <c r="CH175"/>
  <c r="BR175"/>
  <c r="BB175"/>
  <c r="BT176"/>
  <c r="CJ176"/>
  <c r="CA176"/>
  <c r="BK176"/>
  <c r="BC176"/>
  <c r="W176" s="1"/>
  <c r="BT178"/>
  <c r="CJ178"/>
  <c r="CF178"/>
  <c r="BS178"/>
  <c r="BK178"/>
  <c r="BC178"/>
  <c r="W178" s="1"/>
  <c r="BT179"/>
  <c r="CO179"/>
  <c r="CK179"/>
  <c r="CG179"/>
  <c r="CC179"/>
  <c r="BY179"/>
  <c r="BU179"/>
  <c r="BQ179"/>
  <c r="BM179"/>
  <c r="BI179"/>
  <c r="BE179"/>
  <c r="BT187"/>
  <c r="BZ187"/>
  <c r="BI187"/>
  <c r="W187" s="1"/>
  <c r="BT190"/>
  <c r="CI190"/>
  <c r="BT192"/>
  <c r="CI192"/>
  <c r="CA192"/>
  <c r="BL192"/>
  <c r="BD192"/>
  <c r="BT193"/>
  <c r="CH193"/>
  <c r="BV193"/>
  <c r="BM193"/>
  <c r="BB193"/>
  <c r="W193" s="1"/>
  <c r="BT196"/>
  <c r="CI196"/>
  <c r="BS196"/>
  <c r="BC196"/>
  <c r="W196" s="1"/>
  <c r="BT197"/>
  <c r="CO197"/>
  <c r="BZ197"/>
  <c r="BR197"/>
  <c r="BJ197"/>
  <c r="BB197"/>
  <c r="W197" s="1"/>
  <c r="BT198"/>
  <c r="CN198"/>
  <c r="CJ198"/>
  <c r="CE198"/>
  <c r="CA198"/>
  <c r="BS198"/>
  <c r="BL198"/>
  <c r="BG198"/>
  <c r="BC198"/>
  <c r="BT199"/>
  <c r="BJ199"/>
  <c r="BT200"/>
  <c r="CN200"/>
  <c r="CJ200"/>
  <c r="CF200"/>
  <c r="CB200"/>
  <c r="BX200"/>
  <c r="BS200"/>
  <c r="BO200"/>
  <c r="BK200"/>
  <c r="BG200"/>
  <c r="BC200"/>
  <c r="W200" s="1"/>
  <c r="BT206"/>
  <c r="CN206"/>
  <c r="CJ206"/>
  <c r="CE206"/>
  <c r="CA206"/>
  <c r="BS206"/>
  <c r="BL206"/>
  <c r="BG206"/>
  <c r="BC206"/>
  <c r="CM206"/>
  <c r="CI206"/>
  <c r="CB206"/>
  <c r="BW206"/>
  <c r="BO206"/>
  <c r="BK206"/>
  <c r="BD206"/>
  <c r="BT211"/>
  <c r="CO211"/>
  <c r="CK211"/>
  <c r="CG211"/>
  <c r="CC211"/>
  <c r="BY211"/>
  <c r="BU211"/>
  <c r="BQ211"/>
  <c r="BM211"/>
  <c r="BI211"/>
  <c r="BE211"/>
  <c r="CL211"/>
  <c r="CH211"/>
  <c r="CD211"/>
  <c r="BZ211"/>
  <c r="BV211"/>
  <c r="BR211"/>
  <c r="BN211"/>
  <c r="BJ211"/>
  <c r="BF211"/>
  <c r="BB211"/>
  <c r="BT214"/>
  <c r="CM214"/>
  <c r="CB214"/>
  <c r="BK214"/>
  <c r="CE214"/>
  <c r="BS214"/>
  <c r="BG214"/>
  <c r="W214" s="1"/>
  <c r="BT217"/>
  <c r="CL217"/>
  <c r="BR217"/>
  <c r="BU217"/>
  <c r="AW37"/>
  <c r="V37" s="1"/>
  <c r="BK37"/>
  <c r="W37" s="1"/>
  <c r="CI37"/>
  <c r="BC42"/>
  <c r="BK42"/>
  <c r="BX42"/>
  <c r="CJ42"/>
  <c r="BE43"/>
  <c r="BM43"/>
  <c r="BU43"/>
  <c r="CC43"/>
  <c r="CK43"/>
  <c r="BS44"/>
  <c r="CM44"/>
  <c r="BI45"/>
  <c r="BQ45"/>
  <c r="BY45"/>
  <c r="CG45"/>
  <c r="CO45"/>
  <c r="BC48"/>
  <c r="BG48"/>
  <c r="BK48"/>
  <c r="BO48"/>
  <c r="BS48"/>
  <c r="BX48"/>
  <c r="CB48"/>
  <c r="CF48"/>
  <c r="CJ48"/>
  <c r="CN48"/>
  <c r="BE49"/>
  <c r="BJ49"/>
  <c r="BN49"/>
  <c r="BU49"/>
  <c r="BZ49"/>
  <c r="CD49"/>
  <c r="CK49"/>
  <c r="CO49"/>
  <c r="BH50"/>
  <c r="BS50"/>
  <c r="CF50"/>
  <c r="CJ50"/>
  <c r="BE51"/>
  <c r="BI51"/>
  <c r="BM51"/>
  <c r="BQ51"/>
  <c r="BU51"/>
  <c r="BY51"/>
  <c r="CC51"/>
  <c r="CG51"/>
  <c r="CK51"/>
  <c r="CO51"/>
  <c r="BJ53"/>
  <c r="W53" s="1"/>
  <c r="BJ55"/>
  <c r="W55" s="1"/>
  <c r="BG56"/>
  <c r="BK56"/>
  <c r="BP56"/>
  <c r="BW56"/>
  <c r="CA56"/>
  <c r="CF56"/>
  <c r="CM56"/>
  <c r="CJ56"/>
  <c r="BF57"/>
  <c r="BN57"/>
  <c r="BU57"/>
  <c r="CC57"/>
  <c r="CK57"/>
  <c r="CO57"/>
  <c r="BC60"/>
  <c r="CA60"/>
  <c r="CM60"/>
  <c r="BD62"/>
  <c r="BK62"/>
  <c r="BS62"/>
  <c r="CB62"/>
  <c r="CJ62"/>
  <c r="CN62"/>
  <c r="BG64"/>
  <c r="BK64"/>
  <c r="BP64"/>
  <c r="BW64"/>
  <c r="CA64"/>
  <c r="CF64"/>
  <c r="CM64"/>
  <c r="CJ64"/>
  <c r="BF65"/>
  <c r="BN65"/>
  <c r="BU65"/>
  <c r="CC65"/>
  <c r="CK65"/>
  <c r="CO65"/>
  <c r="BJ69"/>
  <c r="CG69"/>
  <c r="BK70"/>
  <c r="CB70"/>
  <c r="CM70"/>
  <c r="BJ71"/>
  <c r="BZ71"/>
  <c r="CL71"/>
  <c r="BB77"/>
  <c r="BJ77"/>
  <c r="BR77"/>
  <c r="BZ77"/>
  <c r="CH77"/>
  <c r="CK77"/>
  <c r="BL78"/>
  <c r="CI78"/>
  <c r="BC80"/>
  <c r="BK80"/>
  <c r="BS80"/>
  <c r="CB80"/>
  <c r="CJ80"/>
  <c r="BE83"/>
  <c r="BU83"/>
  <c r="CK83"/>
  <c r="BK84"/>
  <c r="CA84"/>
  <c r="CM84"/>
  <c r="BC86"/>
  <c r="BG86"/>
  <c r="BL86"/>
  <c r="BS86"/>
  <c r="CA86"/>
  <c r="CE86"/>
  <c r="CJ86"/>
  <c r="CN86"/>
  <c r="CH87"/>
  <c r="W87" s="1"/>
  <c r="BC90"/>
  <c r="CN90"/>
  <c r="BF91"/>
  <c r="BJ91"/>
  <c r="BQ91"/>
  <c r="BV91"/>
  <c r="BZ91"/>
  <c r="CG91"/>
  <c r="CL91"/>
  <c r="CK91"/>
  <c r="BJ93"/>
  <c r="W93" s="1"/>
  <c r="BF97"/>
  <c r="BR97"/>
  <c r="CC97"/>
  <c r="CL97"/>
  <c r="CA98"/>
  <c r="W98" s="1"/>
  <c r="BK100"/>
  <c r="W100" s="1"/>
  <c r="BC102"/>
  <c r="BG102"/>
  <c r="BL102"/>
  <c r="BS102"/>
  <c r="CA102"/>
  <c r="CE102"/>
  <c r="CJ102"/>
  <c r="CN102"/>
  <c r="BC108"/>
  <c r="W108" s="1"/>
  <c r="CI108"/>
  <c r="BQ109"/>
  <c r="W109" s="1"/>
  <c r="CM110"/>
  <c r="W110" s="1"/>
  <c r="BJ111"/>
  <c r="BZ111"/>
  <c r="CL111"/>
  <c r="BH112"/>
  <c r="BP112"/>
  <c r="BX112"/>
  <c r="CF112"/>
  <c r="CN112"/>
  <c r="BC118"/>
  <c r="BG118"/>
  <c r="BL118"/>
  <c r="BS118"/>
  <c r="CA118"/>
  <c r="CE118"/>
  <c r="CJ118"/>
  <c r="CN118"/>
  <c r="CH119"/>
  <c r="W119" s="1"/>
  <c r="BD120"/>
  <c r="BH120"/>
  <c r="BL120"/>
  <c r="BP120"/>
  <c r="BX120"/>
  <c r="CF120"/>
  <c r="BP122"/>
  <c r="BF123"/>
  <c r="BN123"/>
  <c r="BV123"/>
  <c r="CD123"/>
  <c r="BG128"/>
  <c r="BO128"/>
  <c r="BX128"/>
  <c r="CF128"/>
  <c r="BJ135"/>
  <c r="BD136"/>
  <c r="BC140"/>
  <c r="BI141"/>
  <c r="BY141"/>
  <c r="BD142"/>
  <c r="BO142"/>
  <c r="CB142"/>
  <c r="BJ145"/>
  <c r="BU145"/>
  <c r="CD145"/>
  <c r="BC148"/>
  <c r="BR151"/>
  <c r="W151" s="1"/>
  <c r="BD152"/>
  <c r="BL152"/>
  <c r="BW152"/>
  <c r="CE152"/>
  <c r="BF153"/>
  <c r="BR153"/>
  <c r="CC153"/>
  <c r="BF155"/>
  <c r="BN155"/>
  <c r="BV155"/>
  <c r="CD155"/>
  <c r="BJ159"/>
  <c r="BL168"/>
  <c r="BM169"/>
  <c r="BI173"/>
  <c r="BY173"/>
  <c r="BJ177"/>
  <c r="BC180"/>
  <c r="BG182"/>
  <c r="BS182"/>
  <c r="CE182"/>
  <c r="BD184"/>
  <c r="BL184"/>
  <c r="BW184"/>
  <c r="CE184"/>
  <c r="BF185"/>
  <c r="BR185"/>
  <c r="CC185"/>
  <c r="BJ189"/>
  <c r="BZ189"/>
  <c r="BB191"/>
  <c r="BC194"/>
  <c r="BS194"/>
  <c r="BT120"/>
  <c r="CM120"/>
  <c r="CI120"/>
  <c r="CE120"/>
  <c r="CA120"/>
  <c r="BW120"/>
  <c r="BT122"/>
  <c r="CN122"/>
  <c r="CA122"/>
  <c r="BS122"/>
  <c r="BK122"/>
  <c r="BC122"/>
  <c r="BT123"/>
  <c r="CO123"/>
  <c r="CK123"/>
  <c r="CG123"/>
  <c r="CC123"/>
  <c r="BY123"/>
  <c r="BU123"/>
  <c r="BQ123"/>
  <c r="BM123"/>
  <c r="BI123"/>
  <c r="BE123"/>
  <c r="W123" s="1"/>
  <c r="BT127"/>
  <c r="BR127"/>
  <c r="W127" s="1"/>
  <c r="BT128"/>
  <c r="CM128"/>
  <c r="CI128"/>
  <c r="CE128"/>
  <c r="CA128"/>
  <c r="BW128"/>
  <c r="BP128"/>
  <c r="BL128"/>
  <c r="BH128"/>
  <c r="BD128"/>
  <c r="W128" s="1"/>
  <c r="BT135"/>
  <c r="CH135"/>
  <c r="BR135"/>
  <c r="BB135"/>
  <c r="W135" s="1"/>
  <c r="BT136"/>
  <c r="CJ136"/>
  <c r="CA136"/>
  <c r="BK136"/>
  <c r="BC136"/>
  <c r="BT140"/>
  <c r="CA140"/>
  <c r="BK140"/>
  <c r="BT141"/>
  <c r="CH141"/>
  <c r="BZ141"/>
  <c r="BR141"/>
  <c r="BJ141"/>
  <c r="BB141"/>
  <c r="W141" s="1"/>
  <c r="BT142"/>
  <c r="CN142"/>
  <c r="CJ142"/>
  <c r="CE142"/>
  <c r="CA142"/>
  <c r="BS142"/>
  <c r="BL142"/>
  <c r="BG142"/>
  <c r="BC142"/>
  <c r="BT145"/>
  <c r="CL145"/>
  <c r="CH145"/>
  <c r="CC145"/>
  <c r="BV145"/>
  <c r="BR145"/>
  <c r="BM145"/>
  <c r="BF145"/>
  <c r="BB145"/>
  <c r="W145" s="1"/>
  <c r="BT148"/>
  <c r="CM148"/>
  <c r="CA148"/>
  <c r="BK148"/>
  <c r="BT152"/>
  <c r="CN152"/>
  <c r="CJ152"/>
  <c r="CF152"/>
  <c r="CB152"/>
  <c r="BX152"/>
  <c r="BS152"/>
  <c r="BO152"/>
  <c r="BK152"/>
  <c r="BG152"/>
  <c r="BC152"/>
  <c r="BT153"/>
  <c r="CO153"/>
  <c r="CK153"/>
  <c r="CD153"/>
  <c r="BZ153"/>
  <c r="BU153"/>
  <c r="BN153"/>
  <c r="BJ153"/>
  <c r="BE153"/>
  <c r="W153" s="1"/>
  <c r="BT154"/>
  <c r="CN154"/>
  <c r="BH154"/>
  <c r="BT155"/>
  <c r="CO155"/>
  <c r="CK155"/>
  <c r="CG155"/>
  <c r="CC155"/>
  <c r="BY155"/>
  <c r="BU155"/>
  <c r="BQ155"/>
  <c r="BM155"/>
  <c r="BI155"/>
  <c r="BE155"/>
  <c r="W155" s="1"/>
  <c r="BT158"/>
  <c r="CE158"/>
  <c r="BK158"/>
  <c r="BT159"/>
  <c r="CH159"/>
  <c r="BR159"/>
  <c r="BB159"/>
  <c r="BT160"/>
  <c r="BK160"/>
  <c r="BT163"/>
  <c r="BJ163"/>
  <c r="W163" s="1"/>
  <c r="BT168"/>
  <c r="CJ168"/>
  <c r="CB168"/>
  <c r="BS168"/>
  <c r="BK168"/>
  <c r="BC168"/>
  <c r="BT169"/>
  <c r="CD169"/>
  <c r="BU169"/>
  <c r="BJ169"/>
  <c r="BT173"/>
  <c r="CH173"/>
  <c r="BZ173"/>
  <c r="BR173"/>
  <c r="BJ173"/>
  <c r="BB173"/>
  <c r="BT177"/>
  <c r="CD177"/>
  <c r="BM177"/>
  <c r="BT180"/>
  <c r="CM180"/>
  <c r="CA180"/>
  <c r="BK180"/>
  <c r="BT181"/>
  <c r="CO181"/>
  <c r="BJ181"/>
  <c r="BT182"/>
  <c r="CM182"/>
  <c r="CI182"/>
  <c r="CB182"/>
  <c r="BW182"/>
  <c r="BO182"/>
  <c r="BK182"/>
  <c r="BD182"/>
  <c r="BT183"/>
  <c r="BJ183"/>
  <c r="BT184"/>
  <c r="CN184"/>
  <c r="CJ184"/>
  <c r="CF184"/>
  <c r="CB184"/>
  <c r="BX184"/>
  <c r="BS184"/>
  <c r="BO184"/>
  <c r="BK184"/>
  <c r="BG184"/>
  <c r="BC184"/>
  <c r="W184" s="1"/>
  <c r="BT185"/>
  <c r="CO185"/>
  <c r="CK185"/>
  <c r="CD185"/>
  <c r="BZ185"/>
  <c r="BU185"/>
  <c r="BN185"/>
  <c r="BJ185"/>
  <c r="BE185"/>
  <c r="BT186"/>
  <c r="BS186"/>
  <c r="BT188"/>
  <c r="BS188"/>
  <c r="BT189"/>
  <c r="CO189"/>
  <c r="CG189"/>
  <c r="BY189"/>
  <c r="BQ189"/>
  <c r="BI189"/>
  <c r="BT191"/>
  <c r="CL191"/>
  <c r="BZ191"/>
  <c r="BJ191"/>
  <c r="BT194"/>
  <c r="CJ194"/>
  <c r="CF194"/>
  <c r="BX194"/>
  <c r="BP194"/>
  <c r="BH194"/>
  <c r="BT207"/>
  <c r="BR207"/>
  <c r="BJ207"/>
  <c r="W207" s="1"/>
  <c r="BT210"/>
  <c r="CN210"/>
  <c r="BS210"/>
  <c r="BC210"/>
  <c r="BX210"/>
  <c r="BH210"/>
  <c r="BT213"/>
  <c r="CG213"/>
  <c r="BJ213"/>
  <c r="BZ213"/>
  <c r="BT215"/>
  <c r="CL215"/>
  <c r="BZ215"/>
  <c r="BJ215"/>
  <c r="CH215"/>
  <c r="BR215"/>
  <c r="BB215"/>
  <c r="BT224"/>
  <c r="CN224"/>
  <c r="CJ224"/>
  <c r="CF224"/>
  <c r="CB224"/>
  <c r="BX224"/>
  <c r="BS224"/>
  <c r="BO224"/>
  <c r="BK224"/>
  <c r="BG224"/>
  <c r="BC224"/>
  <c r="W224" s="1"/>
  <c r="BT225"/>
  <c r="CO225"/>
  <c r="CK225"/>
  <c r="CD225"/>
  <c r="BZ225"/>
  <c r="BU225"/>
  <c r="BN225"/>
  <c r="BJ225"/>
  <c r="BE225"/>
  <c r="BT227"/>
  <c r="CL227"/>
  <c r="CH227"/>
  <c r="CD227"/>
  <c r="BZ227"/>
  <c r="BV227"/>
  <c r="BR227"/>
  <c r="BN227"/>
  <c r="BJ227"/>
  <c r="BF227"/>
  <c r="BB227"/>
  <c r="W227" s="1"/>
  <c r="BT228"/>
  <c r="CI228"/>
  <c r="BS228"/>
  <c r="BC228"/>
  <c r="W228" s="1"/>
  <c r="BT229"/>
  <c r="BJ229"/>
  <c r="W229" s="1"/>
  <c r="BT230"/>
  <c r="CN230"/>
  <c r="CJ230"/>
  <c r="CE230"/>
  <c r="CA230"/>
  <c r="BS230"/>
  <c r="BL230"/>
  <c r="BG230"/>
  <c r="BC230"/>
  <c r="BT232"/>
  <c r="CM232"/>
  <c r="CI232"/>
  <c r="CE232"/>
  <c r="CA232"/>
  <c r="BW232"/>
  <c r="BP232"/>
  <c r="BL232"/>
  <c r="BH232"/>
  <c r="BD232"/>
  <c r="BT234"/>
  <c r="BH234"/>
  <c r="BT235"/>
  <c r="CO235"/>
  <c r="CK235"/>
  <c r="CG235"/>
  <c r="CC235"/>
  <c r="BY235"/>
  <c r="BU235"/>
  <c r="BQ235"/>
  <c r="BM235"/>
  <c r="BI235"/>
  <c r="BE235"/>
  <c r="W235" s="1"/>
  <c r="BT236"/>
  <c r="BK236"/>
  <c r="W236" s="1"/>
  <c r="BT237"/>
  <c r="BQ237"/>
  <c r="W237" s="1"/>
  <c r="BT239"/>
  <c r="CL239"/>
  <c r="BZ239"/>
  <c r="BJ239"/>
  <c r="W239" s="1"/>
  <c r="BT242"/>
  <c r="CF242"/>
  <c r="BS242"/>
  <c r="BK242"/>
  <c r="BC242"/>
  <c r="BT245"/>
  <c r="CG245"/>
  <c r="CH245"/>
  <c r="BY245"/>
  <c r="BJ245"/>
  <c r="BB245"/>
  <c r="BT246"/>
  <c r="CM246"/>
  <c r="CI246"/>
  <c r="CB246"/>
  <c r="BW246"/>
  <c r="BO246"/>
  <c r="BK246"/>
  <c r="BD246"/>
  <c r="BT249"/>
  <c r="CL249"/>
  <c r="CH249"/>
  <c r="CC249"/>
  <c r="BV249"/>
  <c r="BR249"/>
  <c r="BM249"/>
  <c r="BF249"/>
  <c r="BB249"/>
  <c r="W249" s="1"/>
  <c r="BT250"/>
  <c r="CI250"/>
  <c r="CA250"/>
  <c r="BS250"/>
  <c r="BK250"/>
  <c r="BC250"/>
  <c r="W250" s="1"/>
  <c r="BT253"/>
  <c r="CK253"/>
  <c r="CH253"/>
  <c r="BY253"/>
  <c r="BJ253"/>
  <c r="BB253"/>
  <c r="W253" s="1"/>
  <c r="BT254"/>
  <c r="CM254"/>
  <c r="CI254"/>
  <c r="CB254"/>
  <c r="BW254"/>
  <c r="BO254"/>
  <c r="BK254"/>
  <c r="BD254"/>
  <c r="W254" s="1"/>
  <c r="BT255"/>
  <c r="CH255"/>
  <c r="BB255"/>
  <c r="BT256"/>
  <c r="CM256"/>
  <c r="CI256"/>
  <c r="CE256"/>
  <c r="CA256"/>
  <c r="BW256"/>
  <c r="BP256"/>
  <c r="BL256"/>
  <c r="BH256"/>
  <c r="BD256"/>
  <c r="BT258"/>
  <c r="CN258"/>
  <c r="BX258"/>
  <c r="BP258"/>
  <c r="BC258"/>
  <c r="W258" s="1"/>
  <c r="BT260"/>
  <c r="CM260"/>
  <c r="CA260"/>
  <c r="BC260"/>
  <c r="W260" s="1"/>
  <c r="BT263"/>
  <c r="BR263"/>
  <c r="W263" s="1"/>
  <c r="BT264"/>
  <c r="CJ264"/>
  <c r="CM264"/>
  <c r="CF264"/>
  <c r="CA264"/>
  <c r="BW264"/>
  <c r="BP264"/>
  <c r="BK264"/>
  <c r="BG264"/>
  <c r="BT265"/>
  <c r="CO265"/>
  <c r="CK265"/>
  <c r="CC265"/>
  <c r="BU265"/>
  <c r="BN265"/>
  <c r="BF265"/>
  <c r="W265" s="1"/>
  <c r="BT267"/>
  <c r="CO267"/>
  <c r="CH267"/>
  <c r="CD267"/>
  <c r="BY267"/>
  <c r="BR267"/>
  <c r="BN267"/>
  <c r="BI267"/>
  <c r="BB267"/>
  <c r="BT272"/>
  <c r="CA272"/>
  <c r="BK272"/>
  <c r="W272" s="1"/>
  <c r="BT273"/>
  <c r="CC273"/>
  <c r="BF273"/>
  <c r="BT274"/>
  <c r="W274" s="1"/>
  <c r="BX274"/>
  <c r="BT276"/>
  <c r="BS276"/>
  <c r="BT277"/>
  <c r="CO277"/>
  <c r="CG277"/>
  <c r="BY277"/>
  <c r="BQ277"/>
  <c r="BI277"/>
  <c r="BT278"/>
  <c r="W278" s="1"/>
  <c r="CI278"/>
  <c r="BT280"/>
  <c r="W280" s="1"/>
  <c r="CF280"/>
  <c r="BT282"/>
  <c r="CA282"/>
  <c r="BK282"/>
  <c r="W282" s="1"/>
  <c r="BT285"/>
  <c r="CG285"/>
  <c r="BJ285"/>
  <c r="BT288"/>
  <c r="CN288"/>
  <c r="CF288"/>
  <c r="BX288"/>
  <c r="BP288"/>
  <c r="BH288"/>
  <c r="BT289"/>
  <c r="CD289"/>
  <c r="BU289"/>
  <c r="BJ289"/>
  <c r="BT290"/>
  <c r="CN290"/>
  <c r="BX290"/>
  <c r="BK290"/>
  <c r="BC290"/>
  <c r="W290" s="1"/>
  <c r="BT293"/>
  <c r="CO293"/>
  <c r="CG293"/>
  <c r="BY293"/>
  <c r="BQ293"/>
  <c r="BI293"/>
  <c r="CK293"/>
  <c r="CH293"/>
  <c r="BZ293"/>
  <c r="BR293"/>
  <c r="BJ293"/>
  <c r="BB293"/>
  <c r="W293" s="1"/>
  <c r="BT295"/>
  <c r="BJ295"/>
  <c r="CH295"/>
  <c r="BB295"/>
  <c r="W295" s="1"/>
  <c r="BT298"/>
  <c r="CF298"/>
  <c r="BX298"/>
  <c r="BP298"/>
  <c r="BH298"/>
  <c r="CN298"/>
  <c r="CA298"/>
  <c r="BS298"/>
  <c r="BK298"/>
  <c r="BC298"/>
  <c r="W298" s="1"/>
  <c r="BT300"/>
  <c r="CI300"/>
  <c r="BS300"/>
  <c r="BC300"/>
  <c r="CM300"/>
  <c r="CA300"/>
  <c r="BK300"/>
  <c r="BT312"/>
  <c r="CM312"/>
  <c r="CI312"/>
  <c r="CB312"/>
  <c r="BW312"/>
  <c r="BO312"/>
  <c r="BK312"/>
  <c r="BD312"/>
  <c r="CN312"/>
  <c r="CJ312"/>
  <c r="CE312"/>
  <c r="CA312"/>
  <c r="BS312"/>
  <c r="BL312"/>
  <c r="BG312"/>
  <c r="BC312"/>
  <c r="BT314"/>
  <c r="CN314"/>
  <c r="CA314"/>
  <c r="BS314"/>
  <c r="BK314"/>
  <c r="BC314"/>
  <c r="CJ314"/>
  <c r="CF314"/>
  <c r="BX314"/>
  <c r="BP314"/>
  <c r="BH314"/>
  <c r="BT316"/>
  <c r="BC316"/>
  <c r="W316" s="1"/>
  <c r="CA316"/>
  <c r="BT320"/>
  <c r="CA320"/>
  <c r="BK320"/>
  <c r="CF320"/>
  <c r="BP320"/>
  <c r="BE201"/>
  <c r="BJ201"/>
  <c r="BN201"/>
  <c r="BU201"/>
  <c r="BZ201"/>
  <c r="CD201"/>
  <c r="CK201"/>
  <c r="CO201"/>
  <c r="BH202"/>
  <c r="BP202"/>
  <c r="BX202"/>
  <c r="CF202"/>
  <c r="CJ202"/>
  <c r="BE203"/>
  <c r="BI203"/>
  <c r="BM203"/>
  <c r="BQ203"/>
  <c r="BU203"/>
  <c r="BY203"/>
  <c r="CC203"/>
  <c r="CG203"/>
  <c r="CK203"/>
  <c r="CO203"/>
  <c r="BK204"/>
  <c r="CA204"/>
  <c r="CM204"/>
  <c r="BJ205"/>
  <c r="CO205"/>
  <c r="BC208"/>
  <c r="BG208"/>
  <c r="BK208"/>
  <c r="BO208"/>
  <c r="BS208"/>
  <c r="BX208"/>
  <c r="CB208"/>
  <c r="CF208"/>
  <c r="CJ208"/>
  <c r="CN208"/>
  <c r="BE209"/>
  <c r="BJ209"/>
  <c r="BN209"/>
  <c r="BU209"/>
  <c r="BZ209"/>
  <c r="CD209"/>
  <c r="CK209"/>
  <c r="CO209"/>
  <c r="CI212"/>
  <c r="W212" s="1"/>
  <c r="BH216"/>
  <c r="BX216"/>
  <c r="CN216"/>
  <c r="BC218"/>
  <c r="BK218"/>
  <c r="BS218"/>
  <c r="CF218"/>
  <c r="CJ218"/>
  <c r="BE219"/>
  <c r="BR219"/>
  <c r="BZ219"/>
  <c r="CK219"/>
  <c r="BK220"/>
  <c r="BI221"/>
  <c r="BY221"/>
  <c r="BD222"/>
  <c r="BO222"/>
  <c r="CB222"/>
  <c r="BC226"/>
  <c r="BS226"/>
  <c r="BJ233"/>
  <c r="BU233"/>
  <c r="CD233"/>
  <c r="BC240"/>
  <c r="BS240"/>
  <c r="BR241"/>
  <c r="BK244"/>
  <c r="BG248"/>
  <c r="BO248"/>
  <c r="BX248"/>
  <c r="CF248"/>
  <c r="BR251"/>
  <c r="BK252"/>
  <c r="BJ257"/>
  <c r="BU257"/>
  <c r="CD257"/>
  <c r="BI259"/>
  <c r="BQ259"/>
  <c r="BY259"/>
  <c r="CG259"/>
  <c r="BI261"/>
  <c r="BG262"/>
  <c r="CA262"/>
  <c r="BC266"/>
  <c r="BJ271"/>
  <c r="BI283"/>
  <c r="BQ283"/>
  <c r="BY283"/>
  <c r="CG283"/>
  <c r="BG286"/>
  <c r="BT220"/>
  <c r="CI220"/>
  <c r="BS220"/>
  <c r="BC220"/>
  <c r="BT221"/>
  <c r="CH221"/>
  <c r="BZ221"/>
  <c r="BR221"/>
  <c r="BJ221"/>
  <c r="BB221"/>
  <c r="BT222"/>
  <c r="CN222"/>
  <c r="CJ222"/>
  <c r="CE222"/>
  <c r="CA222"/>
  <c r="BS222"/>
  <c r="BL222"/>
  <c r="BG222"/>
  <c r="BC222"/>
  <c r="W222" s="1"/>
  <c r="BT226"/>
  <c r="CF226"/>
  <c r="BX226"/>
  <c r="BP226"/>
  <c r="BH226"/>
  <c r="BT233"/>
  <c r="CL233"/>
  <c r="CH233"/>
  <c r="CC233"/>
  <c r="BV233"/>
  <c r="BR233"/>
  <c r="BM233"/>
  <c r="BF233"/>
  <c r="BB233"/>
  <c r="W233" s="1"/>
  <c r="BT238"/>
  <c r="CM238"/>
  <c r="BT240"/>
  <c r="CN240"/>
  <c r="CF240"/>
  <c r="BX240"/>
  <c r="BP240"/>
  <c r="BH240"/>
  <c r="BT241"/>
  <c r="CD241"/>
  <c r="BU241"/>
  <c r="BJ241"/>
  <c r="W241" s="1"/>
  <c r="BT243"/>
  <c r="BZ243"/>
  <c r="BJ243"/>
  <c r="BT244"/>
  <c r="CI244"/>
  <c r="BS244"/>
  <c r="BC244"/>
  <c r="BT247"/>
  <c r="W247" s="1"/>
  <c r="CH247"/>
  <c r="BT248"/>
  <c r="CM248"/>
  <c r="CI248"/>
  <c r="CE248"/>
  <c r="CA248"/>
  <c r="BW248"/>
  <c r="BP248"/>
  <c r="BL248"/>
  <c r="BH248"/>
  <c r="BD248"/>
  <c r="BT251"/>
  <c r="CH251"/>
  <c r="BU251"/>
  <c r="BJ251"/>
  <c r="BB251"/>
  <c r="W251" s="1"/>
  <c r="BT252"/>
  <c r="CI252"/>
  <c r="BS252"/>
  <c r="BC252"/>
  <c r="W252" s="1"/>
  <c r="BT257"/>
  <c r="CL257"/>
  <c r="CH257"/>
  <c r="CC257"/>
  <c r="BV257"/>
  <c r="BR257"/>
  <c r="BM257"/>
  <c r="BF257"/>
  <c r="BB257"/>
  <c r="BT259"/>
  <c r="CL259"/>
  <c r="CH259"/>
  <c r="CD259"/>
  <c r="BZ259"/>
  <c r="BV259"/>
  <c r="BR259"/>
  <c r="BN259"/>
  <c r="BJ259"/>
  <c r="BF259"/>
  <c r="BB259"/>
  <c r="W259" s="1"/>
  <c r="BT261"/>
  <c r="BZ261"/>
  <c r="BJ261"/>
  <c r="BT262"/>
  <c r="CN262"/>
  <c r="CJ262"/>
  <c r="CB262"/>
  <c r="BS262"/>
  <c r="BK262"/>
  <c r="BD262"/>
  <c r="W262" s="1"/>
  <c r="BT266"/>
  <c r="BX266"/>
  <c r="BH266"/>
  <c r="BT268"/>
  <c r="BC268"/>
  <c r="BT270"/>
  <c r="CE270"/>
  <c r="BK270"/>
  <c r="W270" s="1"/>
  <c r="BT271"/>
  <c r="CH271"/>
  <c r="BR271"/>
  <c r="BB271"/>
  <c r="W271" s="1"/>
  <c r="BT275"/>
  <c r="BZ275"/>
  <c r="BI275"/>
  <c r="BT279"/>
  <c r="BJ279"/>
  <c r="BT281"/>
  <c r="W281" s="1"/>
  <c r="AQ281"/>
  <c r="V281" s="1"/>
  <c r="BT283"/>
  <c r="CL283"/>
  <c r="CH283"/>
  <c r="CD283"/>
  <c r="BZ283"/>
  <c r="BV283"/>
  <c r="BR283"/>
  <c r="BN283"/>
  <c r="BJ283"/>
  <c r="BF283"/>
  <c r="BB283"/>
  <c r="W283" s="1"/>
  <c r="BT286"/>
  <c r="CM286"/>
  <c r="CB286"/>
  <c r="BK286"/>
  <c r="BT287"/>
  <c r="CL287"/>
  <c r="BR287"/>
  <c r="BT299"/>
  <c r="CL299"/>
  <c r="CH299"/>
  <c r="CC299"/>
  <c r="BV299"/>
  <c r="BR299"/>
  <c r="BM299"/>
  <c r="BF299"/>
  <c r="BB299"/>
  <c r="CO299"/>
  <c r="CK299"/>
  <c r="CD299"/>
  <c r="BZ299"/>
  <c r="BU299"/>
  <c r="BN299"/>
  <c r="BJ299"/>
  <c r="BE299"/>
  <c r="BT302"/>
  <c r="CM302"/>
  <c r="CI302"/>
  <c r="CB302"/>
  <c r="BW302"/>
  <c r="BO302"/>
  <c r="BK302"/>
  <c r="BD302"/>
  <c r="CN302"/>
  <c r="CJ302"/>
  <c r="CE302"/>
  <c r="CA302"/>
  <c r="BS302"/>
  <c r="BL302"/>
  <c r="BG302"/>
  <c r="BC302"/>
  <c r="W302" s="1"/>
  <c r="BT313"/>
  <c r="CK313"/>
  <c r="CD313"/>
  <c r="BV313"/>
  <c r="BN313"/>
  <c r="BJ313"/>
  <c r="BB313"/>
  <c r="CO313"/>
  <c r="CH313"/>
  <c r="BZ313"/>
  <c r="BU313"/>
  <c r="BM313"/>
  <c r="BE313"/>
  <c r="BT315"/>
  <c r="CL315"/>
  <c r="CH315"/>
  <c r="CC315"/>
  <c r="BV315"/>
  <c r="BR315"/>
  <c r="BM315"/>
  <c r="BF315"/>
  <c r="BB315"/>
  <c r="CO315"/>
  <c r="CK315"/>
  <c r="CD315"/>
  <c r="BZ315"/>
  <c r="BU315"/>
  <c r="BN315"/>
  <c r="BJ315"/>
  <c r="BE315"/>
  <c r="BT317"/>
  <c r="BZ317"/>
  <c r="BJ317"/>
  <c r="CG317"/>
  <c r="BQ317"/>
  <c r="BT319"/>
  <c r="BZ319"/>
  <c r="BJ319"/>
  <c r="CH319"/>
  <c r="BR319"/>
  <c r="BT323"/>
  <c r="CK323"/>
  <c r="CC323"/>
  <c r="BU323"/>
  <c r="BM323"/>
  <c r="BE323"/>
  <c r="BT325"/>
  <c r="CO325"/>
  <c r="BY325"/>
  <c r="BI325"/>
  <c r="BT326"/>
  <c r="CM326"/>
  <c r="CI326"/>
  <c r="CB326"/>
  <c r="BW326"/>
  <c r="BO326"/>
  <c r="BK326"/>
  <c r="BD326"/>
  <c r="BT327"/>
  <c r="BJ327"/>
  <c r="BT328"/>
  <c r="CN328"/>
  <c r="CJ328"/>
  <c r="CF328"/>
  <c r="CB328"/>
  <c r="BX328"/>
  <c r="BS328"/>
  <c r="BO328"/>
  <c r="BK328"/>
  <c r="BG328"/>
  <c r="BC328"/>
  <c r="BT329"/>
  <c r="CO329"/>
  <c r="CK329"/>
  <c r="CD329"/>
  <c r="BZ329"/>
  <c r="BU329"/>
  <c r="BN329"/>
  <c r="BJ329"/>
  <c r="BE329"/>
  <c r="BT330"/>
  <c r="CN330"/>
  <c r="CF330"/>
  <c r="BX330"/>
  <c r="BP330"/>
  <c r="BH330"/>
  <c r="BT336"/>
  <c r="CJ336"/>
  <c r="CB336"/>
  <c r="BS336"/>
  <c r="BK336"/>
  <c r="BC336"/>
  <c r="BT337"/>
  <c r="CD337"/>
  <c r="BU337"/>
  <c r="BJ337"/>
  <c r="BT341"/>
  <c r="CG341"/>
  <c r="BJ341"/>
  <c r="BT344"/>
  <c r="CN344"/>
  <c r="CF344"/>
  <c r="BX344"/>
  <c r="BP344"/>
  <c r="BH344"/>
  <c r="BT345"/>
  <c r="CD345"/>
  <c r="BU345"/>
  <c r="BJ345"/>
  <c r="BT346"/>
  <c r="BH346"/>
  <c r="BT347"/>
  <c r="BJ347"/>
  <c r="BT351"/>
  <c r="W351" s="1"/>
  <c r="CH351"/>
  <c r="BT352"/>
  <c r="CM352"/>
  <c r="CI352"/>
  <c r="CB352"/>
  <c r="BW352"/>
  <c r="BO352"/>
  <c r="BK352"/>
  <c r="BD352"/>
  <c r="BT354"/>
  <c r="CN354"/>
  <c r="CA354"/>
  <c r="BS354"/>
  <c r="BK354"/>
  <c r="BC354"/>
  <c r="CJ354"/>
  <c r="CF354"/>
  <c r="BX354"/>
  <c r="BP354"/>
  <c r="BH354"/>
  <c r="BT356"/>
  <c r="BK356"/>
  <c r="W356" s="1"/>
  <c r="BL356"/>
  <c r="BT358"/>
  <c r="CA358"/>
  <c r="BK358"/>
  <c r="W358" s="1"/>
  <c r="BT365"/>
  <c r="CL365"/>
  <c r="CH365"/>
  <c r="CC365"/>
  <c r="BV365"/>
  <c r="BR365"/>
  <c r="BM365"/>
  <c r="BF365"/>
  <c r="BB365"/>
  <c r="CO365"/>
  <c r="CK365"/>
  <c r="CD365"/>
  <c r="BZ365"/>
  <c r="BU365"/>
  <c r="BN365"/>
  <c r="BJ365"/>
  <c r="BE365"/>
  <c r="BT367"/>
  <c r="BJ367"/>
  <c r="CO367"/>
  <c r="BT369"/>
  <c r="CK369"/>
  <c r="BT371"/>
  <c r="CK371"/>
  <c r="CD371"/>
  <c r="BV371"/>
  <c r="BN371"/>
  <c r="BJ371"/>
  <c r="BB371"/>
  <c r="CO371"/>
  <c r="CH371"/>
  <c r="BZ371"/>
  <c r="BU371"/>
  <c r="BM371"/>
  <c r="BE371"/>
  <c r="BT386"/>
  <c r="CM386"/>
  <c r="CI386"/>
  <c r="CE386"/>
  <c r="CA386"/>
  <c r="BW386"/>
  <c r="BP386"/>
  <c r="BL386"/>
  <c r="BH386"/>
  <c r="BD386"/>
  <c r="CN386"/>
  <c r="CJ386"/>
  <c r="CF386"/>
  <c r="CB386"/>
  <c r="BX386"/>
  <c r="BS386"/>
  <c r="BO386"/>
  <c r="BK386"/>
  <c r="BG386"/>
  <c r="BC386"/>
  <c r="AA30"/>
  <c r="AI30"/>
  <c r="AT30"/>
  <c r="Z30"/>
  <c r="BF30"/>
  <c r="BN30"/>
  <c r="BV30"/>
  <c r="CD30"/>
  <c r="CL30"/>
  <c r="BT30"/>
  <c r="AF30"/>
  <c r="AQ30"/>
  <c r="AY30"/>
  <c r="BG30"/>
  <c r="BO30"/>
  <c r="BW30"/>
  <c r="CE30"/>
  <c r="CM30"/>
  <c r="BT17"/>
  <c r="CE17"/>
  <c r="BI17"/>
  <c r="W17" s="1"/>
  <c r="BT23"/>
  <c r="AD23"/>
  <c r="AW23"/>
  <c r="BB23"/>
  <c r="BR23"/>
  <c r="CH23"/>
  <c r="AC23"/>
  <c r="AV23"/>
  <c r="BQ23"/>
  <c r="CG23"/>
  <c r="AE24"/>
  <c r="AJ24"/>
  <c r="AQ24"/>
  <c r="AX24"/>
  <c r="AL24"/>
  <c r="BE24"/>
  <c r="BI24"/>
  <c r="BM24"/>
  <c r="BQ24"/>
  <c r="BX24"/>
  <c r="CB24"/>
  <c r="CF24"/>
  <c r="CJ24"/>
  <c r="CN24"/>
  <c r="BT24"/>
  <c r="AA24"/>
  <c r="AB24"/>
  <c r="AF24"/>
  <c r="AP24"/>
  <c r="AU24"/>
  <c r="AY24"/>
  <c r="BD24"/>
  <c r="BH24"/>
  <c r="BL24"/>
  <c r="BP24"/>
  <c r="BU24"/>
  <c r="BY24"/>
  <c r="CC24"/>
  <c r="CG24"/>
  <c r="CK24"/>
  <c r="CO24"/>
  <c r="Y36"/>
  <c r="AC36"/>
  <c r="AH36"/>
  <c r="AO36"/>
  <c r="AS36"/>
  <c r="AX36"/>
  <c r="BJ36"/>
  <c r="BN36"/>
  <c r="BR36"/>
  <c r="CB36"/>
  <c r="CF36"/>
  <c r="CJ36"/>
  <c r="CN36"/>
  <c r="BD36"/>
  <c r="BV36"/>
  <c r="BZ36"/>
  <c r="BT36"/>
  <c r="AD36"/>
  <c r="Z36"/>
  <c r="AG36"/>
  <c r="AK36"/>
  <c r="AP36"/>
  <c r="AW36"/>
  <c r="BK36"/>
  <c r="BO36"/>
  <c r="BS36"/>
  <c r="CC36"/>
  <c r="CG36"/>
  <c r="CK36"/>
  <c r="CO36"/>
  <c r="BE36"/>
  <c r="BW36"/>
  <c r="CA36"/>
  <c r="BO26"/>
  <c r="BT26"/>
  <c r="BF26"/>
  <c r="CL26"/>
  <c r="BT27"/>
  <c r="AA27"/>
  <c r="AE27"/>
  <c r="AJ27"/>
  <c r="AQ27"/>
  <c r="AU27"/>
  <c r="BE27"/>
  <c r="BI27"/>
  <c r="BM27"/>
  <c r="BQ27"/>
  <c r="BX27"/>
  <c r="CB27"/>
  <c r="CF27"/>
  <c r="CJ27"/>
  <c r="CN27"/>
  <c r="X27"/>
  <c r="AB27"/>
  <c r="AI27"/>
  <c r="AM27"/>
  <c r="AR27"/>
  <c r="AY27"/>
  <c r="BD27"/>
  <c r="BH27"/>
  <c r="BL27"/>
  <c r="BP27"/>
  <c r="BU27"/>
  <c r="BY27"/>
  <c r="CC27"/>
  <c r="CG27"/>
  <c r="CK27"/>
  <c r="CO27"/>
  <c r="BT29"/>
  <c r="BC29"/>
  <c r="BK29"/>
  <c r="BX29"/>
  <c r="CI29"/>
  <c r="AG29"/>
  <c r="AR29"/>
  <c r="X29"/>
  <c r="BH29"/>
  <c r="BS29"/>
  <c r="CA29"/>
  <c r="CN29"/>
  <c r="AH29"/>
  <c r="AS29"/>
  <c r="Y29"/>
  <c r="BT322"/>
  <c r="CN322"/>
  <c r="BX322"/>
  <c r="BK322"/>
  <c r="BC322"/>
  <c r="BT324"/>
  <c r="CA324"/>
  <c r="BK324"/>
  <c r="W324" s="1"/>
  <c r="BT331"/>
  <c r="CL331"/>
  <c r="CH331"/>
  <c r="CC331"/>
  <c r="BV331"/>
  <c r="BR331"/>
  <c r="BM331"/>
  <c r="BF331"/>
  <c r="BB331"/>
  <c r="BT333"/>
  <c r="CH333"/>
  <c r="BZ333"/>
  <c r="BQ333"/>
  <c r="BB333"/>
  <c r="W333" s="1"/>
  <c r="BT334"/>
  <c r="BL334"/>
  <c r="W334" s="1"/>
  <c r="BT335"/>
  <c r="CH335"/>
  <c r="BR335"/>
  <c r="BB335"/>
  <c r="W335" s="1"/>
  <c r="BT338"/>
  <c r="CJ338"/>
  <c r="CF338"/>
  <c r="BS338"/>
  <c r="BK338"/>
  <c r="BC338"/>
  <c r="W338" s="1"/>
  <c r="BT339"/>
  <c r="CO339"/>
  <c r="CK339"/>
  <c r="CD339"/>
  <c r="BZ339"/>
  <c r="BU339"/>
  <c r="BN339"/>
  <c r="BJ339"/>
  <c r="BE339"/>
  <c r="BT342"/>
  <c r="CM342"/>
  <c r="CB342"/>
  <c r="BK342"/>
  <c r="BT343"/>
  <c r="CH343"/>
  <c r="BR343"/>
  <c r="W343" s="1"/>
  <c r="BT348"/>
  <c r="BS348"/>
  <c r="BC348"/>
  <c r="BT349"/>
  <c r="CK349"/>
  <c r="CH349"/>
  <c r="BZ349"/>
  <c r="BR349"/>
  <c r="BJ349"/>
  <c r="BB349"/>
  <c r="W349" s="1"/>
  <c r="BT350"/>
  <c r="CJ350"/>
  <c r="CE350"/>
  <c r="BW350"/>
  <c r="BL350"/>
  <c r="BD350"/>
  <c r="W350" s="1"/>
  <c r="BT353"/>
  <c r="CK353"/>
  <c r="CD353"/>
  <c r="BV353"/>
  <c r="BN353"/>
  <c r="BJ353"/>
  <c r="BB353"/>
  <c r="CO353"/>
  <c r="CH353"/>
  <c r="BZ353"/>
  <c r="BU353"/>
  <c r="BM353"/>
  <c r="BE353"/>
  <c r="BT355"/>
  <c r="CL355"/>
  <c r="CH355"/>
  <c r="CC355"/>
  <c r="BV355"/>
  <c r="BR355"/>
  <c r="BM355"/>
  <c r="BF355"/>
  <c r="BB355"/>
  <c r="CO355"/>
  <c r="CK355"/>
  <c r="CD355"/>
  <c r="BZ355"/>
  <c r="BU355"/>
  <c r="BN355"/>
  <c r="BJ355"/>
  <c r="BE355"/>
  <c r="BT357"/>
  <c r="CH357"/>
  <c r="BZ357"/>
  <c r="BR357"/>
  <c r="BJ357"/>
  <c r="BB357"/>
  <c r="CO357"/>
  <c r="CG357"/>
  <c r="BY357"/>
  <c r="BQ357"/>
  <c r="BI357"/>
  <c r="BT359"/>
  <c r="BR359"/>
  <c r="CH359"/>
  <c r="BT362"/>
  <c r="CI362"/>
  <c r="CA362"/>
  <c r="BL362"/>
  <c r="BD362"/>
  <c r="CJ362"/>
  <c r="CB362"/>
  <c r="BS362"/>
  <c r="BK362"/>
  <c r="BC362"/>
  <c r="W362" s="1"/>
  <c r="BT364"/>
  <c r="CN364"/>
  <c r="BK364"/>
  <c r="CF364"/>
  <c r="BX364"/>
  <c r="BH364"/>
  <c r="W364" s="1"/>
  <c r="BT366"/>
  <c r="CI366"/>
  <c r="CA366"/>
  <c r="BL366"/>
  <c r="BC366"/>
  <c r="CJ366"/>
  <c r="CB366"/>
  <c r="BS366"/>
  <c r="BK366"/>
  <c r="BT370"/>
  <c r="CJ370"/>
  <c r="CE370"/>
  <c r="CA370"/>
  <c r="BS370"/>
  <c r="BL370"/>
  <c r="BG370"/>
  <c r="BC370"/>
  <c r="CM370"/>
  <c r="CI370"/>
  <c r="CB370"/>
  <c r="BW370"/>
  <c r="BO370"/>
  <c r="BK370"/>
  <c r="BD370"/>
  <c r="BT375"/>
  <c r="CH375"/>
  <c r="BT378"/>
  <c r="CI378"/>
  <c r="CA378"/>
  <c r="BL378"/>
  <c r="BD378"/>
  <c r="CJ378"/>
  <c r="CB378"/>
  <c r="BS378"/>
  <c r="BK378"/>
  <c r="BC378"/>
  <c r="W378" s="1"/>
  <c r="BT384"/>
  <c r="CM384"/>
  <c r="CI384"/>
  <c r="CB384"/>
  <c r="BW384"/>
  <c r="BO384"/>
  <c r="BK384"/>
  <c r="BD384"/>
  <c r="CN384"/>
  <c r="CJ384"/>
  <c r="CE384"/>
  <c r="CA384"/>
  <c r="BS384"/>
  <c r="BL384"/>
  <c r="BG384"/>
  <c r="BC384"/>
  <c r="W384" s="1"/>
  <c r="AA32"/>
  <c r="AI32"/>
  <c r="AT32"/>
  <c r="Z32"/>
  <c r="BH32"/>
  <c r="BP32"/>
  <c r="BX32"/>
  <c r="CF32"/>
  <c r="CN32"/>
  <c r="BT32"/>
  <c r="AB32"/>
  <c r="AJ32"/>
  <c r="AU32"/>
  <c r="AL32"/>
  <c r="BI32"/>
  <c r="BQ32"/>
  <c r="BY32"/>
  <c r="CG32"/>
  <c r="CO32"/>
  <c r="AB40"/>
  <c r="AJ40"/>
  <c r="AU40"/>
  <c r="AL40"/>
  <c r="BI40"/>
  <c r="BQ40"/>
  <c r="CE40"/>
  <c r="CM40"/>
  <c r="BG40"/>
  <c r="BT40"/>
  <c r="AE40"/>
  <c r="AP40"/>
  <c r="AX40"/>
  <c r="BN40"/>
  <c r="CB40"/>
  <c r="CJ40"/>
  <c r="BD40"/>
  <c r="W40" s="1"/>
  <c r="BZ40"/>
  <c r="BT9"/>
  <c r="AP9"/>
  <c r="CB9"/>
  <c r="BD9"/>
  <c r="AE9"/>
  <c r="AO9"/>
  <c r="AN9"/>
  <c r="CC9"/>
  <c r="BE9"/>
  <c r="AQ10"/>
  <c r="V10" s="1"/>
  <c r="BP10"/>
  <c r="BT10"/>
  <c r="CL10"/>
  <c r="BT11"/>
  <c r="AF11"/>
  <c r="AK11"/>
  <c r="AR11"/>
  <c r="AY11"/>
  <c r="AM11"/>
  <c r="BE11"/>
  <c r="BI11"/>
  <c r="BM11"/>
  <c r="BQ11"/>
  <c r="BU11"/>
  <c r="BY11"/>
  <c r="CC11"/>
  <c r="CG11"/>
  <c r="CK11"/>
  <c r="CO11"/>
  <c r="AB11"/>
  <c r="AC11"/>
  <c r="AG11"/>
  <c r="AQ11"/>
  <c r="AV11"/>
  <c r="X11"/>
  <c r="V11" s="1"/>
  <c r="BB11"/>
  <c r="BF11"/>
  <c r="BJ11"/>
  <c r="BN11"/>
  <c r="BR11"/>
  <c r="BV11"/>
  <c r="BZ11"/>
  <c r="CD11"/>
  <c r="CH11"/>
  <c r="CL11"/>
  <c r="BT12"/>
  <c r="CB12"/>
  <c r="AR12"/>
  <c r="V12" s="1"/>
  <c r="BD12"/>
  <c r="W12" s="1"/>
  <c r="BT15"/>
  <c r="W15" s="1"/>
  <c r="AC15"/>
  <c r="V15" s="1"/>
  <c r="BT19"/>
  <c r="AC19"/>
  <c r="AG19"/>
  <c r="AK19"/>
  <c r="AR19"/>
  <c r="AV19"/>
  <c r="X19"/>
  <c r="AM19"/>
  <c r="BC19"/>
  <c r="BG19"/>
  <c r="BK19"/>
  <c r="BO19"/>
  <c r="BS19"/>
  <c r="BX19"/>
  <c r="CB19"/>
  <c r="CF19"/>
  <c r="CJ19"/>
  <c r="CN19"/>
  <c r="AD19"/>
  <c r="AH19"/>
  <c r="AO19"/>
  <c r="AS19"/>
  <c r="AW19"/>
  <c r="Y19"/>
  <c r="AN19"/>
  <c r="BD19"/>
  <c r="BH19"/>
  <c r="BL19"/>
  <c r="BP19"/>
  <c r="BW19"/>
  <c r="CA19"/>
  <c r="CE19"/>
  <c r="CI19"/>
  <c r="CM19"/>
  <c r="BT7"/>
  <c r="BE7"/>
  <c r="BI7"/>
  <c r="BN7"/>
  <c r="BU7"/>
  <c r="BY7"/>
  <c r="CD7"/>
  <c r="CK7"/>
  <c r="CO7"/>
  <c r="Y7"/>
  <c r="AA7"/>
  <c r="AD7"/>
  <c r="AG7"/>
  <c r="AI7"/>
  <c r="AL7"/>
  <c r="AO7"/>
  <c r="AQ7"/>
  <c r="AT7"/>
  <c r="AW7"/>
  <c r="AY7"/>
  <c r="BB7"/>
  <c r="BF7"/>
  <c r="BM7"/>
  <c r="BQ7"/>
  <c r="BV7"/>
  <c r="CC7"/>
  <c r="CG7"/>
  <c r="CL7"/>
  <c r="Z7"/>
  <c r="AC7"/>
  <c r="AE7"/>
  <c r="AH7"/>
  <c r="AK7"/>
  <c r="AM7"/>
  <c r="AP7"/>
  <c r="AS7"/>
  <c r="AU7"/>
  <c r="AX7"/>
  <c r="BE291"/>
  <c r="W291" s="1"/>
  <c r="BR291"/>
  <c r="BZ291"/>
  <c r="CK291"/>
  <c r="BS292"/>
  <c r="CM292"/>
  <c r="BC294"/>
  <c r="BK294"/>
  <c r="BO294"/>
  <c r="CA294"/>
  <c r="CI294"/>
  <c r="CN294"/>
  <c r="BC296"/>
  <c r="BG296"/>
  <c r="BL296"/>
  <c r="BS296"/>
  <c r="CA296"/>
  <c r="CE296"/>
  <c r="CJ296"/>
  <c r="CN296"/>
  <c r="BE297"/>
  <c r="BM297"/>
  <c r="BU297"/>
  <c r="BZ297"/>
  <c r="CH297"/>
  <c r="CO297"/>
  <c r="BY301"/>
  <c r="W301" s="1"/>
  <c r="BC304"/>
  <c r="BG304"/>
  <c r="BK304"/>
  <c r="BO304"/>
  <c r="BS304"/>
  <c r="BX304"/>
  <c r="CB304"/>
  <c r="CF304"/>
  <c r="CJ304"/>
  <c r="CN304"/>
  <c r="BE305"/>
  <c r="BJ305"/>
  <c r="BN305"/>
  <c r="BU305"/>
  <c r="BZ305"/>
  <c r="CD305"/>
  <c r="CK305"/>
  <c r="CO305"/>
  <c r="CN306"/>
  <c r="W306" s="1"/>
  <c r="BE307"/>
  <c r="BI307"/>
  <c r="BM307"/>
  <c r="BQ307"/>
  <c r="BU307"/>
  <c r="BY307"/>
  <c r="CC307"/>
  <c r="CG307"/>
  <c r="CK307"/>
  <c r="CO307"/>
  <c r="BK308"/>
  <c r="W308" s="1"/>
  <c r="BJ309"/>
  <c r="BR309"/>
  <c r="CG309"/>
  <c r="CO309"/>
  <c r="BK310"/>
  <c r="BW310"/>
  <c r="CI310"/>
  <c r="BZ311"/>
  <c r="W311" s="1"/>
  <c r="BF321"/>
  <c r="W321" s="1"/>
  <c r="CC321"/>
  <c r="BB323"/>
  <c r="BR323"/>
  <c r="CH323"/>
  <c r="BZ325"/>
  <c r="BG326"/>
  <c r="BS326"/>
  <c r="CE326"/>
  <c r="CN326"/>
  <c r="BR327"/>
  <c r="BD328"/>
  <c r="BL328"/>
  <c r="BW328"/>
  <c r="CE328"/>
  <c r="CM328"/>
  <c r="BF329"/>
  <c r="BR329"/>
  <c r="CC329"/>
  <c r="CL329"/>
  <c r="BK330"/>
  <c r="CA330"/>
  <c r="CJ330"/>
  <c r="BL336"/>
  <c r="CI336"/>
  <c r="BM337"/>
  <c r="CH337"/>
  <c r="CA340"/>
  <c r="W340" s="1"/>
  <c r="BZ341"/>
  <c r="BC344"/>
  <c r="BS344"/>
  <c r="CI344"/>
  <c r="BR345"/>
  <c r="CL345"/>
  <c r="CA346"/>
  <c r="BQ347"/>
  <c r="BG352"/>
  <c r="BS352"/>
  <c r="CE352"/>
  <c r="CN352"/>
  <c r="BM8"/>
  <c r="W8" s="1"/>
  <c r="BT14"/>
  <c r="W14" s="1"/>
  <c r="BT22"/>
  <c r="W22" s="1"/>
  <c r="BT28"/>
  <c r="W28" s="1"/>
  <c r="BT34"/>
  <c r="W34" s="1"/>
  <c r="BT38"/>
  <c r="W38" s="1"/>
  <c r="BC360"/>
  <c r="BG360"/>
  <c r="BL360"/>
  <c r="BS360"/>
  <c r="CA360"/>
  <c r="CE360"/>
  <c r="CJ360"/>
  <c r="CN360"/>
  <c r="BJ361"/>
  <c r="BR361"/>
  <c r="CC361"/>
  <c r="CK361"/>
  <c r="BB363"/>
  <c r="BM363"/>
  <c r="BV363"/>
  <c r="CH363"/>
  <c r="BD368"/>
  <c r="BO368"/>
  <c r="CA368"/>
  <c r="CM368"/>
  <c r="BC372"/>
  <c r="W372" s="1"/>
  <c r="CA372"/>
  <c r="BI373"/>
  <c r="BQ373"/>
  <c r="BY373"/>
  <c r="CG373"/>
  <c r="CO373"/>
  <c r="BC376"/>
  <c r="BG376"/>
  <c r="BL376"/>
  <c r="BS376"/>
  <c r="CA376"/>
  <c r="CE376"/>
  <c r="CJ376"/>
  <c r="CN376"/>
  <c r="BJ377"/>
  <c r="BR377"/>
  <c r="CC377"/>
  <c r="CK377"/>
  <c r="BB379"/>
  <c r="BM379"/>
  <c r="BV379"/>
  <c r="CH379"/>
  <c r="BK380"/>
  <c r="CN380"/>
  <c r="BE381"/>
  <c r="BJ381"/>
  <c r="BN381"/>
  <c r="BU381"/>
  <c r="BZ381"/>
  <c r="CD381"/>
  <c r="CK381"/>
  <c r="CO381"/>
  <c r="BK382"/>
  <c r="BS382"/>
  <c r="CB382"/>
  <c r="CJ382"/>
  <c r="BU385"/>
  <c r="W385" s="1"/>
  <c r="AG21"/>
  <c r="V21" s="1"/>
  <c r="AL39"/>
  <c r="V39" s="1"/>
  <c r="FZ34" i="15"/>
  <c r="EI34" s="1"/>
  <c r="GK35"/>
  <c r="GK40" s="1"/>
  <c r="FQ35"/>
  <c r="EI35" s="1"/>
  <c r="BJ43"/>
  <c r="BZ43"/>
  <c r="CT41"/>
  <c r="DF41"/>
  <c r="ED41"/>
  <c r="DI43"/>
  <c r="DK43"/>
  <c r="DM43"/>
  <c r="DO43"/>
  <c r="GO119"/>
  <c r="GP19" i="16"/>
  <c r="EO21"/>
  <c r="EG21" s="1"/>
  <c r="GP26"/>
  <c r="GK28"/>
  <c r="CI32"/>
  <c r="EQ33"/>
  <c r="EG33" s="1"/>
  <c r="GB37"/>
  <c r="BL47"/>
  <c r="BP46"/>
  <c r="BY42"/>
  <c r="CB47"/>
  <c r="CR47"/>
  <c r="CV41"/>
  <c r="CX41"/>
  <c r="DF41"/>
  <c r="DH41"/>
  <c r="DL41"/>
  <c r="DN41"/>
  <c r="DT41"/>
  <c r="DV41"/>
  <c r="EB41"/>
  <c r="ED41"/>
  <c r="X23"/>
  <c r="DJ43"/>
  <c r="DX43"/>
  <c r="DZ43"/>
  <c r="AW43" s="1"/>
  <c r="EB43"/>
  <c r="ED43"/>
  <c r="BA42" s="1"/>
  <c r="GK86"/>
  <c r="EI86" s="1"/>
  <c r="GB89"/>
  <c r="GO89"/>
  <c r="GI104"/>
  <c r="EI104" s="1"/>
  <c r="GF106"/>
  <c r="ER113"/>
  <c r="GN119"/>
  <c r="EI119" s="1"/>
  <c r="AR19" i="15"/>
  <c r="CP24"/>
  <c r="BF36"/>
  <c r="BQ25"/>
  <c r="BY33"/>
  <c r="CC47"/>
  <c r="CO33"/>
  <c r="T22"/>
  <c r="T25" s="1"/>
  <c r="T26" s="1"/>
  <c r="V21"/>
  <c r="AX39"/>
  <c r="BB39"/>
  <c r="GM108"/>
  <c r="FY108"/>
  <c r="GY119"/>
  <c r="EY20" i="16"/>
  <c r="EG20" s="1"/>
  <c r="EZ22"/>
  <c r="EG22" s="1"/>
  <c r="EV25"/>
  <c r="FR27"/>
  <c r="FY28"/>
  <c r="GF33"/>
  <c r="FT37"/>
  <c r="GO37"/>
  <c r="BK19"/>
  <c r="BU42"/>
  <c r="GD80"/>
  <c r="EX83"/>
  <c r="ER83"/>
  <c r="EG83" s="1"/>
  <c r="GM89"/>
  <c r="FT89"/>
  <c r="GH89"/>
  <c r="FT90"/>
  <c r="EI90" s="1"/>
  <c r="GM92"/>
  <c r="EI92" s="1"/>
  <c r="ET104"/>
  <c r="EG104" s="1"/>
  <c r="EU104"/>
  <c r="EZ106"/>
  <c r="GG106"/>
  <c r="ER106"/>
  <c r="GH112"/>
  <c r="EI112" s="1"/>
  <c r="EY113"/>
  <c r="EZ113"/>
  <c r="AT35" i="15"/>
  <c r="BM86" i="16"/>
  <c r="BN87" i="15"/>
  <c r="BN88" s="1"/>
  <c r="AX30" i="16"/>
  <c r="AX31" s="1"/>
  <c r="AE29" i="7"/>
  <c r="AK29"/>
  <c r="BI83"/>
  <c r="BJ82" i="15"/>
  <c r="AQ28" i="7"/>
  <c r="BF81"/>
  <c r="AI28"/>
  <c r="AP29"/>
  <c r="AF29"/>
  <c r="AB29" i="16"/>
  <c r="P31" i="15"/>
  <c r="AZ30" i="16"/>
  <c r="CC85" i="15"/>
  <c r="AX29" i="7"/>
  <c r="CA84" i="15"/>
  <c r="CA85" s="1"/>
  <c r="CI85"/>
  <c r="AV32" i="16"/>
  <c r="BG82"/>
  <c r="BG81"/>
  <c r="AD27"/>
  <c r="AD28" s="1"/>
  <c r="AD29" s="1"/>
  <c r="AA27" i="15"/>
  <c r="AA28" s="1"/>
  <c r="AA29" s="1"/>
  <c r="R27"/>
  <c r="R28" s="1"/>
  <c r="S27"/>
  <c r="S28" s="1"/>
  <c r="CO80" i="16"/>
  <c r="CO81"/>
  <c r="BQ81"/>
  <c r="BQ82" s="1"/>
  <c r="BE80"/>
  <c r="BE81" s="1"/>
  <c r="AH27"/>
  <c r="AH28"/>
  <c r="AH29" s="1"/>
  <c r="BB26"/>
  <c r="BB27" s="1"/>
  <c r="AT26"/>
  <c r="AT27" s="1"/>
  <c r="AW25" i="7"/>
  <c r="O24"/>
  <c r="AH25"/>
  <c r="O118"/>
  <c r="BD38"/>
  <c r="BL78"/>
  <c r="BL79" s="1"/>
  <c r="BL80" s="1"/>
  <c r="BD35"/>
  <c r="BT78"/>
  <c r="BD119"/>
  <c r="CQ78"/>
  <c r="BZ78"/>
  <c r="BD121"/>
  <c r="CP78"/>
  <c r="BD28"/>
  <c r="BD21"/>
  <c r="BE78"/>
  <c r="BQ78"/>
  <c r="BQ79"/>
  <c r="BD25"/>
  <c r="BQ80"/>
  <c r="CK78"/>
  <c r="CK79"/>
  <c r="BD32"/>
  <c r="AM26" i="15"/>
  <c r="AM27" s="1"/>
  <c r="AE25"/>
  <c r="AE26" s="1"/>
  <c r="AE27" s="1"/>
  <c r="CE81" i="16"/>
  <c r="CE82" s="1"/>
  <c r="W27" i="15"/>
  <c r="W28" s="1"/>
  <c r="T27"/>
  <c r="T28" s="1"/>
  <c r="CF80"/>
  <c r="CF81"/>
  <c r="BZ80"/>
  <c r="AB29"/>
  <c r="AB28"/>
  <c r="AB30"/>
  <c r="CR80" i="16"/>
  <c r="CR81"/>
  <c r="T27"/>
  <c r="CC80"/>
  <c r="CC81" s="1"/>
  <c r="O120" i="7"/>
  <c r="AS25"/>
  <c r="AL25"/>
  <c r="O39"/>
  <c r="BH78"/>
  <c r="BH79" s="1"/>
  <c r="BD39"/>
  <c r="BX78"/>
  <c r="BD27"/>
  <c r="BX79"/>
  <c r="U25"/>
  <c r="U27" s="1"/>
  <c r="U26"/>
  <c r="O23"/>
  <c r="BD120"/>
  <c r="CG78"/>
  <c r="BD19"/>
  <c r="CO78"/>
  <c r="CC83"/>
  <c r="CJ84" i="15"/>
  <c r="BC30" i="16"/>
  <c r="U32"/>
  <c r="CG84" i="15"/>
  <c r="Y31"/>
  <c r="AW30"/>
  <c r="AW31" s="1"/>
  <c r="AF30" i="16"/>
  <c r="S29"/>
  <c r="AC31" i="15"/>
  <c r="CQ85" i="16"/>
  <c r="CQ86" s="1"/>
  <c r="BS85" i="15"/>
  <c r="X28" i="7"/>
  <c r="BU82"/>
  <c r="BK83"/>
  <c r="BI84"/>
  <c r="BI85" s="1"/>
  <c r="AK30"/>
  <c r="BJ83" i="15"/>
  <c r="BW82"/>
  <c r="BI83"/>
  <c r="AL30" i="16"/>
  <c r="AJ29" i="7"/>
  <c r="AJ30" s="1"/>
  <c r="AN30" i="16"/>
  <c r="BG83"/>
  <c r="BI83"/>
  <c r="CD83"/>
  <c r="BU82"/>
  <c r="AG29" i="7"/>
  <c r="AO26"/>
  <c r="CB80"/>
  <c r="AW26"/>
  <c r="AR29"/>
  <c r="BS79"/>
  <c r="AQ29"/>
  <c r="AQ30" s="1"/>
  <c r="AU29" i="15"/>
  <c r="AU30" s="1"/>
  <c r="CL82"/>
  <c r="AG28"/>
  <c r="AJ29" i="16"/>
  <c r="CA82"/>
  <c r="DU142" i="7"/>
  <c r="EE157" s="1"/>
  <c r="BH30" i="15"/>
  <c r="BH23"/>
  <c r="BH27"/>
  <c r="BH31"/>
  <c r="BH35"/>
  <c r="BH46"/>
  <c r="BH38"/>
  <c r="BH19"/>
  <c r="BH44"/>
  <c r="BL34"/>
  <c r="BL42"/>
  <c r="BL19"/>
  <c r="BL30"/>
  <c r="BL38"/>
  <c r="BL26"/>
  <c r="CZ46"/>
  <c r="BL23"/>
  <c r="BL27"/>
  <c r="BP35"/>
  <c r="BP44"/>
  <c r="BP19"/>
  <c r="BP22"/>
  <c r="BP38"/>
  <c r="BP34"/>
  <c r="BP26"/>
  <c r="DD46"/>
  <c r="DD128" s="1"/>
  <c r="BP47"/>
  <c r="BP27"/>
  <c r="BP30"/>
  <c r="BV36"/>
  <c r="BV41"/>
  <c r="BX46"/>
  <c r="BX22"/>
  <c r="BX31"/>
  <c r="BX19"/>
  <c r="BX30"/>
  <c r="BX23"/>
  <c r="BX44"/>
  <c r="BX27"/>
  <c r="BX38"/>
  <c r="CB26"/>
  <c r="CB23"/>
  <c r="CB34"/>
  <c r="DP46"/>
  <c r="DP128" s="1"/>
  <c r="CB47"/>
  <c r="CB27"/>
  <c r="CB22"/>
  <c r="CB19"/>
  <c r="CB30"/>
  <c r="CB38"/>
  <c r="CN44"/>
  <c r="CN30"/>
  <c r="CN35"/>
  <c r="CN23"/>
  <c r="CN31"/>
  <c r="CN38"/>
  <c r="CN46"/>
  <c r="CN19"/>
  <c r="CN27"/>
  <c r="CR47"/>
  <c r="CR23"/>
  <c r="CR27"/>
  <c r="CR34"/>
  <c r="CR33"/>
  <c r="CR19"/>
  <c r="CR30"/>
  <c r="CR38"/>
  <c r="CR42"/>
  <c r="CR26"/>
  <c r="EF46"/>
  <c r="EF128" s="1"/>
  <c r="BR43"/>
  <c r="BR28"/>
  <c r="BR32"/>
  <c r="BR40"/>
  <c r="CP43"/>
  <c r="CP34"/>
  <c r="CP26"/>
  <c r="CP23"/>
  <c r="CP22"/>
  <c r="CP27"/>
  <c r="CP19"/>
  <c r="CP30"/>
  <c r="AJ23"/>
  <c r="AJ22"/>
  <c r="AY24"/>
  <c r="AY20"/>
  <c r="BC22"/>
  <c r="BC21"/>
  <c r="CV46" i="16"/>
  <c r="CV128" s="1"/>
  <c r="BH23"/>
  <c r="BH20"/>
  <c r="BH22"/>
  <c r="BH36"/>
  <c r="BH29"/>
  <c r="BH45"/>
  <c r="BH42"/>
  <c r="BH44"/>
  <c r="BH28"/>
  <c r="BH47"/>
  <c r="BH30"/>
  <c r="BH117"/>
  <c r="BH43"/>
  <c r="BH27"/>
  <c r="BH35"/>
  <c r="BH26"/>
  <c r="BH31"/>
  <c r="BJ22"/>
  <c r="BJ29"/>
  <c r="CX46"/>
  <c r="CX128" s="1"/>
  <c r="BJ43"/>
  <c r="BJ20"/>
  <c r="BR21"/>
  <c r="BR22"/>
  <c r="BR36"/>
  <c r="BR20"/>
  <c r="BR26"/>
  <c r="BR24"/>
  <c r="BR30"/>
  <c r="BR29"/>
  <c r="DF46"/>
  <c r="DF128" s="1"/>
  <c r="BR33"/>
  <c r="BR43"/>
  <c r="BT117"/>
  <c r="BT43"/>
  <c r="BT31"/>
  <c r="DH46"/>
  <c r="DH128" s="1"/>
  <c r="BT46"/>
  <c r="BT42"/>
  <c r="BT23"/>
  <c r="BT36"/>
  <c r="BT27"/>
  <c r="BT20"/>
  <c r="BT45"/>
  <c r="BT44"/>
  <c r="BT30"/>
  <c r="BT35"/>
  <c r="BT22"/>
  <c r="BT34"/>
  <c r="BT47"/>
  <c r="BT29"/>
  <c r="DL46"/>
  <c r="DL128" s="1"/>
  <c r="BX20"/>
  <c r="BX46"/>
  <c r="BX23"/>
  <c r="BX36"/>
  <c r="BX29"/>
  <c r="BX117"/>
  <c r="BX43"/>
  <c r="BX27"/>
  <c r="BX28"/>
  <c r="BX47"/>
  <c r="BX35"/>
  <c r="BX22"/>
  <c r="BX32"/>
  <c r="BX45"/>
  <c r="BX42"/>
  <c r="BX44"/>
  <c r="BX26"/>
  <c r="BX31"/>
  <c r="CF20"/>
  <c r="CF24"/>
  <c r="CF36"/>
  <c r="CF29"/>
  <c r="CF45"/>
  <c r="CF42"/>
  <c r="CF28"/>
  <c r="CF23"/>
  <c r="CF27"/>
  <c r="CF46"/>
  <c r="CF22"/>
  <c r="CF31"/>
  <c r="CF117"/>
  <c r="CF43"/>
  <c r="CF35"/>
  <c r="CF47"/>
  <c r="CF44"/>
  <c r="CH36"/>
  <c r="CH20"/>
  <c r="CH29"/>
  <c r="DV46"/>
  <c r="DV128" s="1"/>
  <c r="CH43"/>
  <c r="CH26"/>
  <c r="CH21"/>
  <c r="CH30"/>
  <c r="CH22"/>
  <c r="CH28"/>
  <c r="CH33"/>
  <c r="CH24"/>
  <c r="EB46"/>
  <c r="EB128" s="1"/>
  <c r="CN23"/>
  <c r="CN20"/>
  <c r="CN22"/>
  <c r="CN24"/>
  <c r="CN29"/>
  <c r="CN45"/>
  <c r="CN42"/>
  <c r="CN44"/>
  <c r="CN31"/>
  <c r="CN28"/>
  <c r="CN32"/>
  <c r="CN30"/>
  <c r="CN36"/>
  <c r="CN117"/>
  <c r="CN43"/>
  <c r="CN27"/>
  <c r="CN47"/>
  <c r="CN35"/>
  <c r="CN26"/>
  <c r="CP22"/>
  <c r="CP36"/>
  <c r="ED46"/>
  <c r="ED128" s="1"/>
  <c r="CP43"/>
  <c r="CP27"/>
  <c r="CP20"/>
  <c r="AU19"/>
  <c r="AU118"/>
  <c r="AU117"/>
  <c r="AU38"/>
  <c r="AU21"/>
  <c r="AU41"/>
  <c r="AU121"/>
  <c r="AU119"/>
  <c r="AU120"/>
  <c r="AU22"/>
  <c r="AU23"/>
  <c r="AU20"/>
  <c r="AU24"/>
  <c r="AU39"/>
  <c r="AW21"/>
  <c r="AW39"/>
  <c r="AW23"/>
  <c r="AW22"/>
  <c r="AW20"/>
  <c r="AW19"/>
  <c r="AY19"/>
  <c r="AY42"/>
  <c r="BA20"/>
  <c r="BA21"/>
  <c r="BA19"/>
  <c r="BA22"/>
  <c r="BA39"/>
  <c r="AN42" i="15"/>
  <c r="AG41" i="16"/>
  <c r="AC42"/>
  <c r="BE22" i="15"/>
  <c r="BE37"/>
  <c r="BM29"/>
  <c r="BM37"/>
  <c r="BO27"/>
  <c r="BO20"/>
  <c r="CH43"/>
  <c r="CH28"/>
  <c r="CH39"/>
  <c r="CH40"/>
  <c r="CM20"/>
  <c r="CM27"/>
  <c r="AI24"/>
  <c r="AI45"/>
  <c r="AZ23"/>
  <c r="AZ22"/>
  <c r="AZ19"/>
  <c r="AL46"/>
  <c r="EW100"/>
  <c r="EY100"/>
  <c r="EY40" s="1"/>
  <c r="DM142" s="1"/>
  <c r="GN19" i="16"/>
  <c r="GF19"/>
  <c r="FZ19"/>
  <c r="FZ40" s="1"/>
  <c r="FR19"/>
  <c r="GM19"/>
  <c r="GN26"/>
  <c r="GB26"/>
  <c r="GJ26"/>
  <c r="GM29"/>
  <c r="GA29"/>
  <c r="GH32"/>
  <c r="GH40" s="1"/>
  <c r="FX32"/>
  <c r="FM39"/>
  <c r="FN39"/>
  <c r="GG81"/>
  <c r="FV81"/>
  <c r="GM81"/>
  <c r="EU86"/>
  <c r="EN86"/>
  <c r="EX86"/>
  <c r="GB102"/>
  <c r="GI102"/>
  <c r="GB107"/>
  <c r="GM107"/>
  <c r="GC109"/>
  <c r="GN109"/>
  <c r="FN117"/>
  <c r="FJ117"/>
  <c r="FJ40" s="1"/>
  <c r="DI157" s="1"/>
  <c r="ET118"/>
  <c r="ET40" s="1"/>
  <c r="CX142" s="1"/>
  <c r="FM118"/>
  <c r="CM43"/>
  <c r="CE43"/>
  <c r="BW43"/>
  <c r="BG43"/>
  <c r="FO121"/>
  <c r="FO40" s="1"/>
  <c r="DO157" s="1"/>
  <c r="FN121"/>
  <c r="V20"/>
  <c r="EX20" i="15"/>
  <c r="GB20"/>
  <c r="EM20"/>
  <c r="FV23"/>
  <c r="FV40" s="1"/>
  <c r="FQ23"/>
  <c r="GG23"/>
  <c r="GG40" s="1"/>
  <c r="EZ27"/>
  <c r="EW27"/>
  <c r="EZ28"/>
  <c r="EG28" s="1"/>
  <c r="GF28"/>
  <c r="GF40" s="1"/>
  <c r="CY167" s="1"/>
  <c r="FU28"/>
  <c r="GN28"/>
  <c r="EZ31"/>
  <c r="EG31" s="1"/>
  <c r="CB35"/>
  <c r="GO81"/>
  <c r="EU85"/>
  <c r="EZ85"/>
  <c r="EX86"/>
  <c r="EG86" s="1"/>
  <c r="EO88"/>
  <c r="GM89"/>
  <c r="GH91"/>
  <c r="GB93"/>
  <c r="EI93" s="1"/>
  <c r="FS94"/>
  <c r="GH95"/>
  <c r="EI95" s="1"/>
  <c r="FQ96"/>
  <c r="EI96" s="1"/>
  <c r="ER100"/>
  <c r="FU19" i="16"/>
  <c r="GK19"/>
  <c r="GK40" s="1"/>
  <c r="BY21"/>
  <c r="GD26"/>
  <c r="EX28"/>
  <c r="BW31"/>
  <c r="FY31"/>
  <c r="FQ32"/>
  <c r="EI32" s="1"/>
  <c r="GO32"/>
  <c r="GO40" s="1"/>
  <c r="EU34"/>
  <c r="EV39"/>
  <c r="CT41"/>
  <c r="DJ41"/>
  <c r="DH43"/>
  <c r="DN43"/>
  <c r="DP43"/>
  <c r="DR43"/>
  <c r="DT43"/>
  <c r="DV43"/>
  <c r="GJ81"/>
  <c r="EM86"/>
  <c r="EZ86"/>
  <c r="FY94"/>
  <c r="EI94" s="1"/>
  <c r="GI107"/>
  <c r="FU109"/>
  <c r="EI109" s="1"/>
  <c r="FU117"/>
  <c r="EY119"/>
  <c r="EQ106" i="15"/>
  <c r="EX106"/>
  <c r="FZ120"/>
  <c r="FZ40" s="1"/>
  <c r="GN120"/>
  <c r="GL24" i="16"/>
  <c r="GL40" s="1"/>
  <c r="FQ24"/>
  <c r="EZ37"/>
  <c r="EV37"/>
  <c r="GG82"/>
  <c r="FQ82"/>
  <c r="EZ95"/>
  <c r="EQ95"/>
  <c r="EX95"/>
  <c r="GG100"/>
  <c r="GM100"/>
  <c r="EU107"/>
  <c r="ER107"/>
  <c r="EZ111"/>
  <c r="EX111"/>
  <c r="EG111" s="1"/>
  <c r="HC117"/>
  <c r="HC40" s="1"/>
  <c r="GT117"/>
  <c r="GT40" s="1"/>
  <c r="GF117"/>
  <c r="FW117"/>
  <c r="FW40" s="1"/>
  <c r="HF117"/>
  <c r="FE120"/>
  <c r="FE40" s="1"/>
  <c r="CX157" s="1"/>
  <c r="EY120"/>
  <c r="HF121"/>
  <c r="EI121" s="1"/>
  <c r="HB121"/>
  <c r="HB40" s="1"/>
  <c r="FR120" i="15"/>
  <c r="BS23" i="16"/>
  <c r="GN24"/>
  <c r="FS35"/>
  <c r="AC38"/>
  <c r="ER95"/>
  <c r="GB100"/>
  <c r="EI100" s="1"/>
  <c r="ER103"/>
  <c r="EG103" s="1"/>
  <c r="EZ107"/>
  <c r="GE117"/>
  <c r="GE40" s="1"/>
  <c r="GZ117"/>
  <c r="BK45"/>
  <c r="FP120"/>
  <c r="FP40" s="1"/>
  <c r="DQ157" s="1"/>
  <c r="GB119" i="15"/>
  <c r="EI119" s="1"/>
  <c r="EO25" i="16"/>
  <c r="FV27"/>
  <c r="FV28"/>
  <c r="EI28" s="1"/>
  <c r="GD28"/>
  <c r="FX33"/>
  <c r="EI33" s="1"/>
  <c r="FY37"/>
  <c r="EI37" s="1"/>
  <c r="FR80"/>
  <c r="EI80" s="1"/>
  <c r="GC80"/>
  <c r="GC40" s="1"/>
  <c r="FR89"/>
  <c r="FY89"/>
  <c r="GG89"/>
  <c r="EN106"/>
  <c r="EG106" s="1"/>
  <c r="EO113"/>
  <c r="EG113" s="1"/>
  <c r="AD28" i="7" l="1"/>
  <c r="AD29" s="1"/>
  <c r="CE81"/>
  <c r="AA29"/>
  <c r="AA30" s="1"/>
  <c r="AA31" s="1"/>
  <c r="X29" i="15"/>
  <c r="X31" s="1"/>
  <c r="X32" s="1"/>
  <c r="CD83" i="7"/>
  <c r="CD84" s="1"/>
  <c r="BJ83"/>
  <c r="BJ84" s="1"/>
  <c r="BP85" i="16"/>
  <c r="CH81" i="7"/>
  <c r="CH82" s="1"/>
  <c r="CH83" s="1"/>
  <c r="CH84" s="1"/>
  <c r="CJ83" i="16"/>
  <c r="CJ84" s="1"/>
  <c r="CM86"/>
  <c r="CM87" s="1"/>
  <c r="CM88" s="1"/>
  <c r="BN89" i="15"/>
  <c r="BN90" s="1"/>
  <c r="CJ80" i="7"/>
  <c r="CJ81" s="1"/>
  <c r="CJ82"/>
  <c r="AD31" i="15"/>
  <c r="BP80" i="7"/>
  <c r="BP81" s="1"/>
  <c r="BP82" s="1"/>
  <c r="BP83"/>
  <c r="BC28"/>
  <c r="BC29" s="1"/>
  <c r="S28"/>
  <c r="S29" s="1"/>
  <c r="S30" s="1"/>
  <c r="S31" s="1"/>
  <c r="CE82" i="15"/>
  <c r="CE83" s="1"/>
  <c r="BO83" i="16"/>
  <c r="BO84"/>
  <c r="W30"/>
  <c r="W31" s="1"/>
  <c r="AS31" i="15"/>
  <c r="AS34" s="1"/>
  <c r="AS32"/>
  <c r="AS33" s="1"/>
  <c r="CR83" i="7"/>
  <c r="CR84" s="1"/>
  <c r="CG85" i="16"/>
  <c r="AI35"/>
  <c r="GY40" i="15"/>
  <c r="CV170" s="1"/>
  <c r="GY122"/>
  <c r="AX25"/>
  <c r="AX26"/>
  <c r="BQ78"/>
  <c r="BQ79"/>
  <c r="BQ80" s="1"/>
  <c r="AY121" i="16"/>
  <c r="AY118"/>
  <c r="AY117"/>
  <c r="AY22"/>
  <c r="AY24"/>
  <c r="AY21"/>
  <c r="AY23"/>
  <c r="AY120"/>
  <c r="AY119"/>
  <c r="AY38"/>
  <c r="AY39"/>
  <c r="AY40"/>
  <c r="AY20"/>
  <c r="AY45"/>
  <c r="AY43"/>
  <c r="AY44"/>
  <c r="AY46"/>
  <c r="AY41"/>
  <c r="AU45"/>
  <c r="AU40"/>
  <c r="AU43"/>
  <c r="AU44"/>
  <c r="AU46"/>
  <c r="AU42"/>
  <c r="X25"/>
  <c r="CN19"/>
  <c r="CN25"/>
  <c r="CN38"/>
  <c r="CN40"/>
  <c r="CN21"/>
  <c r="CN37"/>
  <c r="CN39"/>
  <c r="CN41"/>
  <c r="CN119"/>
  <c r="CN118"/>
  <c r="CN46"/>
  <c r="CN33"/>
  <c r="CN34"/>
  <c r="CN120"/>
  <c r="CN121"/>
  <c r="DT46"/>
  <c r="DT128" s="1"/>
  <c r="CF25"/>
  <c r="CF34"/>
  <c r="CF38"/>
  <c r="CF40"/>
  <c r="CF21"/>
  <c r="CF30"/>
  <c r="CF32"/>
  <c r="CF37"/>
  <c r="CF26"/>
  <c r="CF39"/>
  <c r="CF41"/>
  <c r="CF119"/>
  <c r="CF118"/>
  <c r="CF19"/>
  <c r="CF33"/>
  <c r="CF120"/>
  <c r="CF121"/>
  <c r="BX19"/>
  <c r="BX25"/>
  <c r="BX38"/>
  <c r="BX40"/>
  <c r="BX21"/>
  <c r="BX37"/>
  <c r="BX34"/>
  <c r="BX39"/>
  <c r="BX41"/>
  <c r="BX119"/>
  <c r="BX118"/>
  <c r="BX30"/>
  <c r="BX24"/>
  <c r="BX33"/>
  <c r="BX120"/>
  <c r="BX121"/>
  <c r="BR28"/>
  <c r="BR37"/>
  <c r="BR19"/>
  <c r="BR25"/>
  <c r="BR41"/>
  <c r="BR119"/>
  <c r="BR46"/>
  <c r="BR44"/>
  <c r="BR45"/>
  <c r="BR23"/>
  <c r="BR27"/>
  <c r="BR31"/>
  <c r="BR35"/>
  <c r="BR38"/>
  <c r="BR40"/>
  <c r="BR32"/>
  <c r="BR34"/>
  <c r="BR39"/>
  <c r="BR118"/>
  <c r="BR47"/>
  <c r="BR42"/>
  <c r="BR117"/>
  <c r="BR120"/>
  <c r="BR121"/>
  <c r="BH19"/>
  <c r="BH32"/>
  <c r="BH46"/>
  <c r="BH25"/>
  <c r="BH38"/>
  <c r="BH40"/>
  <c r="BH21"/>
  <c r="BH24"/>
  <c r="BH37"/>
  <c r="BH39"/>
  <c r="BH41"/>
  <c r="BH119"/>
  <c r="BH118"/>
  <c r="BH33"/>
  <c r="BH34"/>
  <c r="BH120"/>
  <c r="BH121"/>
  <c r="CI78"/>
  <c r="AL21" i="15"/>
  <c r="AL19"/>
  <c r="AL20"/>
  <c r="AL23"/>
  <c r="AL22"/>
  <c r="AL24"/>
  <c r="AL39"/>
  <c r="AL38"/>
  <c r="AL119"/>
  <c r="AL117"/>
  <c r="AL40"/>
  <c r="AL44"/>
  <c r="AL45"/>
  <c r="AL121"/>
  <c r="AL118"/>
  <c r="AL120"/>
  <c r="AL43"/>
  <c r="AL41"/>
  <c r="AH24"/>
  <c r="AH38"/>
  <c r="AH19"/>
  <c r="AH23"/>
  <c r="AH21"/>
  <c r="AH20"/>
  <c r="AH22"/>
  <c r="AH39"/>
  <c r="AH121"/>
  <c r="AH118"/>
  <c r="AH120"/>
  <c r="AH45"/>
  <c r="AH46"/>
  <c r="AH119"/>
  <c r="AH117"/>
  <c r="AH41"/>
  <c r="AH40"/>
  <c r="AH44"/>
  <c r="AH43"/>
  <c r="CP35"/>
  <c r="CP39"/>
  <c r="CP21"/>
  <c r="CP20"/>
  <c r="CP28"/>
  <c r="CP25"/>
  <c r="CP46"/>
  <c r="CP44"/>
  <c r="CP33"/>
  <c r="CP31"/>
  <c r="CP40"/>
  <c r="CP36"/>
  <c r="CP32"/>
  <c r="CP41"/>
  <c r="CP29"/>
  <c r="CP37"/>
  <c r="CP38"/>
  <c r="CP47"/>
  <c r="CP42"/>
  <c r="CP45"/>
  <c r="ED46"/>
  <c r="ED128" s="1"/>
  <c r="CP119"/>
  <c r="CP120"/>
  <c r="CP121"/>
  <c r="CP117"/>
  <c r="CP118"/>
  <c r="BF41"/>
  <c r="BF21"/>
  <c r="BF28"/>
  <c r="BF46"/>
  <c r="BF44"/>
  <c r="BF43"/>
  <c r="BF20"/>
  <c r="BF39"/>
  <c r="BF25"/>
  <c r="BF37"/>
  <c r="BF38"/>
  <c r="BF29"/>
  <c r="BF19"/>
  <c r="BF32"/>
  <c r="BF47"/>
  <c r="BF42"/>
  <c r="BF24"/>
  <c r="BF45"/>
  <c r="BF22"/>
  <c r="BF26"/>
  <c r="BF30"/>
  <c r="BF34"/>
  <c r="BF40"/>
  <c r="BF33"/>
  <c r="BF23"/>
  <c r="BF27"/>
  <c r="BF31"/>
  <c r="CT46"/>
  <c r="CT128" s="1"/>
  <c r="BF117"/>
  <c r="BF119"/>
  <c r="BF120"/>
  <c r="BF35"/>
  <c r="BF118"/>
  <c r="BF121"/>
  <c r="AY26" i="7"/>
  <c r="AY27" s="1"/>
  <c r="CL83" i="16"/>
  <c r="CL84" s="1"/>
  <c r="Q30" i="15"/>
  <c r="Q32" s="1"/>
  <c r="BY82" i="7"/>
  <c r="BY81"/>
  <c r="BY83"/>
  <c r="BA26"/>
  <c r="BA27"/>
  <c r="BA28" s="1"/>
  <c r="DJ174" i="16"/>
  <c r="BH80" i="7"/>
  <c r="BQ81"/>
  <c r="CO82" i="16"/>
  <c r="EI106"/>
  <c r="GP40"/>
  <c r="W382" i="2"/>
  <c r="W381"/>
  <c r="W380"/>
  <c r="W379"/>
  <c r="W377"/>
  <c r="W376"/>
  <c r="W344"/>
  <c r="W307"/>
  <c r="W297"/>
  <c r="W296"/>
  <c r="W294"/>
  <c r="W292"/>
  <c r="W7"/>
  <c r="W19"/>
  <c r="V19"/>
  <c r="W11"/>
  <c r="W9"/>
  <c r="W32"/>
  <c r="W375"/>
  <c r="W370"/>
  <c r="W366"/>
  <c r="W359"/>
  <c r="W353"/>
  <c r="W348"/>
  <c r="W342"/>
  <c r="W339"/>
  <c r="W331"/>
  <c r="W322"/>
  <c r="V29"/>
  <c r="W29"/>
  <c r="W26"/>
  <c r="W36"/>
  <c r="V23"/>
  <c r="V30"/>
  <c r="W386"/>
  <c r="W371"/>
  <c r="W369"/>
  <c r="W367"/>
  <c r="W365"/>
  <c r="W354"/>
  <c r="W352"/>
  <c r="W347"/>
  <c r="W346"/>
  <c r="W345"/>
  <c r="W341"/>
  <c r="W328"/>
  <c r="W317"/>
  <c r="W313"/>
  <c r="W287"/>
  <c r="W279"/>
  <c r="W275"/>
  <c r="W268"/>
  <c r="W257"/>
  <c r="W248"/>
  <c r="W244"/>
  <c r="W243"/>
  <c r="W238"/>
  <c r="W221"/>
  <c r="W220"/>
  <c r="W286"/>
  <c r="W266"/>
  <c r="W240"/>
  <c r="W218"/>
  <c r="W209"/>
  <c r="W208"/>
  <c r="W205"/>
  <c r="W202"/>
  <c r="W201"/>
  <c r="W314"/>
  <c r="W312"/>
  <c r="W289"/>
  <c r="W288"/>
  <c r="W285"/>
  <c r="W277"/>
  <c r="W276"/>
  <c r="W273"/>
  <c r="W267"/>
  <c r="W264"/>
  <c r="W256"/>
  <c r="W255"/>
  <c r="W246"/>
  <c r="W245"/>
  <c r="W242"/>
  <c r="W234"/>
  <c r="W232"/>
  <c r="W230"/>
  <c r="W225"/>
  <c r="W215"/>
  <c r="W213"/>
  <c r="W189"/>
  <c r="W188"/>
  <c r="W186"/>
  <c r="W185"/>
  <c r="W183"/>
  <c r="W182"/>
  <c r="W181"/>
  <c r="W173"/>
  <c r="W169"/>
  <c r="W168"/>
  <c r="W160"/>
  <c r="W159"/>
  <c r="W158"/>
  <c r="W154"/>
  <c r="W152"/>
  <c r="W142"/>
  <c r="W136"/>
  <c r="W122"/>
  <c r="W191"/>
  <c r="W177"/>
  <c r="W148"/>
  <c r="W120"/>
  <c r="W112"/>
  <c r="W91"/>
  <c r="W90"/>
  <c r="W84"/>
  <c r="W80"/>
  <c r="W78"/>
  <c r="W77"/>
  <c r="W70"/>
  <c r="W69"/>
  <c r="W65"/>
  <c r="W64"/>
  <c r="W62"/>
  <c r="W45"/>
  <c r="W44"/>
  <c r="W217"/>
  <c r="W211"/>
  <c r="W206"/>
  <c r="W199"/>
  <c r="W198"/>
  <c r="W192"/>
  <c r="W190"/>
  <c r="W179"/>
  <c r="W175"/>
  <c r="W167"/>
  <c r="W166"/>
  <c r="W165"/>
  <c r="W157"/>
  <c r="W150"/>
  <c r="W146"/>
  <c r="W144"/>
  <c r="W139"/>
  <c r="W133"/>
  <c r="W131"/>
  <c r="W130"/>
  <c r="W126"/>
  <c r="W124"/>
  <c r="W121"/>
  <c r="AQ31" i="15"/>
  <c r="BG84" i="7"/>
  <c r="BG85" s="1"/>
  <c r="AQ30" i="15"/>
  <c r="Q31"/>
  <c r="AV28" i="7"/>
  <c r="Q29" i="16"/>
  <c r="CA82" i="7"/>
  <c r="AN30" i="15"/>
  <c r="AN31" s="1"/>
  <c r="AN32" s="1"/>
  <c r="CA83" i="7"/>
  <c r="Y33" i="16"/>
  <c r="Y34" s="1"/>
  <c r="V117" i="2"/>
  <c r="V115"/>
  <c r="V113"/>
  <c r="W95"/>
  <c r="V89"/>
  <c r="W89"/>
  <c r="W82"/>
  <c r="V79"/>
  <c r="W74"/>
  <c r="V74"/>
  <c r="W72"/>
  <c r="V68"/>
  <c r="W68"/>
  <c r="V66"/>
  <c r="W66"/>
  <c r="V58"/>
  <c r="V52"/>
  <c r="W52"/>
  <c r="W116"/>
  <c r="W114"/>
  <c r="V114"/>
  <c r="V106"/>
  <c r="W106"/>
  <c r="V104"/>
  <c r="V101"/>
  <c r="W101"/>
  <c r="V96"/>
  <c r="W94"/>
  <c r="W88"/>
  <c r="W81"/>
  <c r="W75"/>
  <c r="V75"/>
  <c r="W54"/>
  <c r="V46"/>
  <c r="W46"/>
  <c r="W41"/>
  <c r="AB27" i="7"/>
  <c r="AB28"/>
  <c r="BR81"/>
  <c r="AU28"/>
  <c r="CE82"/>
  <c r="CE83" s="1"/>
  <c r="R28"/>
  <c r="X30" i="15"/>
  <c r="CB86" i="16"/>
  <c r="CB87"/>
  <c r="CB88" s="1"/>
  <c r="BP86"/>
  <c r="BP87" s="1"/>
  <c r="BP88"/>
  <c r="BP89" s="1"/>
  <c r="CD83" i="15"/>
  <c r="BA30"/>
  <c r="BA31" s="1"/>
  <c r="BK85"/>
  <c r="BK86" s="1"/>
  <c r="BK87" s="1"/>
  <c r="BW82" i="7"/>
  <c r="CF80"/>
  <c r="AD32" i="15"/>
  <c r="AD33" s="1"/>
  <c r="Y26" i="7"/>
  <c r="BM81"/>
  <c r="CM80"/>
  <c r="AN28"/>
  <c r="W26"/>
  <c r="AM27"/>
  <c r="AM28" s="1"/>
  <c r="R29" i="16"/>
  <c r="R30" s="1"/>
  <c r="BN81"/>
  <c r="BN82" s="1"/>
  <c r="AO30" i="15"/>
  <c r="AV29"/>
  <c r="CK84" i="16"/>
  <c r="Z30" i="15"/>
  <c r="Z31" s="1"/>
  <c r="AP31"/>
  <c r="BO82" i="7"/>
  <c r="P34" i="16"/>
  <c r="BK78"/>
  <c r="BK79"/>
  <c r="BK80" s="1"/>
  <c r="BK81" s="1"/>
  <c r="EI108" i="15"/>
  <c r="FY40"/>
  <c r="DJ167" s="1"/>
  <c r="BB25"/>
  <c r="BB26" s="1"/>
  <c r="V25"/>
  <c r="CO78"/>
  <c r="BY79"/>
  <c r="BY80" s="1"/>
  <c r="BY81" s="1"/>
  <c r="BY78"/>
  <c r="BY82"/>
  <c r="AR25"/>
  <c r="AR26"/>
  <c r="AR27" s="1"/>
  <c r="BA24" i="16"/>
  <c r="BA23"/>
  <c r="BA119"/>
  <c r="BA118"/>
  <c r="BA38"/>
  <c r="BA120"/>
  <c r="BA121"/>
  <c r="BA117"/>
  <c r="BA43"/>
  <c r="BA40"/>
  <c r="BA46"/>
  <c r="BA44"/>
  <c r="BA41"/>
  <c r="BA45"/>
  <c r="AW38"/>
  <c r="AW45"/>
  <c r="AW120"/>
  <c r="AW117"/>
  <c r="AW118"/>
  <c r="AW24"/>
  <c r="AW119"/>
  <c r="AW121"/>
  <c r="AW41"/>
  <c r="AW44"/>
  <c r="AW40"/>
  <c r="AW42"/>
  <c r="AW46"/>
  <c r="AG21"/>
  <c r="AG39"/>
  <c r="AG19"/>
  <c r="AG24"/>
  <c r="AG119"/>
  <c r="AG121"/>
  <c r="AG22"/>
  <c r="AG20"/>
  <c r="AG23"/>
  <c r="AG38"/>
  <c r="AG120"/>
  <c r="AG117"/>
  <c r="AG118"/>
  <c r="AG43"/>
  <c r="AG44"/>
  <c r="AG45"/>
  <c r="AG46"/>
  <c r="AG42"/>
  <c r="CP19"/>
  <c r="CP29"/>
  <c r="CP34"/>
  <c r="CP21"/>
  <c r="CP28"/>
  <c r="CP30"/>
  <c r="CP35"/>
  <c r="CP32"/>
  <c r="CP26"/>
  <c r="CP39"/>
  <c r="CP46"/>
  <c r="CP44"/>
  <c r="CP118"/>
  <c r="CP120"/>
  <c r="CP121"/>
  <c r="CP23"/>
  <c r="CP25"/>
  <c r="CP37"/>
  <c r="CP38"/>
  <c r="CP40"/>
  <c r="CP24"/>
  <c r="CP31"/>
  <c r="CP33"/>
  <c r="CP41"/>
  <c r="CP47"/>
  <c r="CP42"/>
  <c r="CP45"/>
  <c r="CP117"/>
  <c r="CP119"/>
  <c r="CH38"/>
  <c r="CH40"/>
  <c r="CH37"/>
  <c r="CH32"/>
  <c r="CH34"/>
  <c r="CH41"/>
  <c r="CH118"/>
  <c r="CH46"/>
  <c r="CH44"/>
  <c r="CH45"/>
  <c r="CH117"/>
  <c r="CH19"/>
  <c r="CH25"/>
  <c r="CH39"/>
  <c r="CH119"/>
  <c r="CH47"/>
  <c r="CH42"/>
  <c r="CH23"/>
  <c r="CH27"/>
  <c r="CH31"/>
  <c r="CH35"/>
  <c r="CH120"/>
  <c r="CH121"/>
  <c r="BZ22"/>
  <c r="BZ36"/>
  <c r="BZ20"/>
  <c r="BZ29"/>
  <c r="DN46"/>
  <c r="DN128" s="1"/>
  <c r="BZ43"/>
  <c r="BZ25"/>
  <c r="BZ32"/>
  <c r="BZ38"/>
  <c r="BZ40"/>
  <c r="BZ24"/>
  <c r="BZ33"/>
  <c r="BZ39"/>
  <c r="BZ46"/>
  <c r="BZ44"/>
  <c r="BZ119"/>
  <c r="BZ117"/>
  <c r="BZ120"/>
  <c r="BZ121"/>
  <c r="BZ34"/>
  <c r="BZ21"/>
  <c r="BZ28"/>
  <c r="BZ30"/>
  <c r="BZ37"/>
  <c r="BZ19"/>
  <c r="BZ26"/>
  <c r="BZ41"/>
  <c r="BZ47"/>
  <c r="BZ42"/>
  <c r="BZ45"/>
  <c r="BZ23"/>
  <c r="BZ27"/>
  <c r="BZ31"/>
  <c r="BZ35"/>
  <c r="BZ118"/>
  <c r="BT32"/>
  <c r="BT28"/>
  <c r="BT33"/>
  <c r="BT120"/>
  <c r="BT121"/>
  <c r="BT19"/>
  <c r="BT25"/>
  <c r="BT38"/>
  <c r="BT40"/>
  <c r="BT21"/>
  <c r="BT26"/>
  <c r="BT37"/>
  <c r="BT24"/>
  <c r="BT39"/>
  <c r="BT41"/>
  <c r="BT119"/>
  <c r="BT118"/>
  <c r="BJ36"/>
  <c r="BJ25"/>
  <c r="BJ21"/>
  <c r="BJ28"/>
  <c r="BJ30"/>
  <c r="BJ19"/>
  <c r="BJ26"/>
  <c r="BJ39"/>
  <c r="BJ46"/>
  <c r="BJ44"/>
  <c r="BJ23"/>
  <c r="BJ27"/>
  <c r="BJ31"/>
  <c r="BJ35"/>
  <c r="BJ118"/>
  <c r="BJ120"/>
  <c r="BJ121"/>
  <c r="BJ32"/>
  <c r="BJ34"/>
  <c r="BJ37"/>
  <c r="BJ38"/>
  <c r="BJ40"/>
  <c r="BJ24"/>
  <c r="BJ33"/>
  <c r="BJ41"/>
  <c r="BJ47"/>
  <c r="BJ42"/>
  <c r="BJ45"/>
  <c r="BJ119"/>
  <c r="BJ117"/>
  <c r="AJ19" i="15"/>
  <c r="AJ120"/>
  <c r="AJ121"/>
  <c r="AJ117"/>
  <c r="AJ21"/>
  <c r="AJ20"/>
  <c r="AJ38"/>
  <c r="AJ119"/>
  <c r="AJ118"/>
  <c r="AJ39"/>
  <c r="AJ24"/>
  <c r="AJ40"/>
  <c r="AJ46"/>
  <c r="AJ43"/>
  <c r="AJ45"/>
  <c r="AJ44"/>
  <c r="AJ41"/>
  <c r="AF120"/>
  <c r="O120" s="1"/>
  <c r="AF119"/>
  <c r="O119" s="1"/>
  <c r="AF39"/>
  <c r="O39" s="1"/>
  <c r="AF24"/>
  <c r="AF38"/>
  <c r="AF22"/>
  <c r="AF121"/>
  <c r="AF117"/>
  <c r="O117" s="1"/>
  <c r="AF118"/>
  <c r="AF21"/>
  <c r="AF20"/>
  <c r="AF19"/>
  <c r="AF23"/>
  <c r="AF42"/>
  <c r="O42" s="1"/>
  <c r="AF40"/>
  <c r="O40" s="1"/>
  <c r="AF44"/>
  <c r="O44" s="1"/>
  <c r="AF45"/>
  <c r="O45" s="1"/>
  <c r="AF43"/>
  <c r="O43" s="1"/>
  <c r="AF41"/>
  <c r="AF46"/>
  <c r="O46" s="1"/>
  <c r="BR21"/>
  <c r="BR24"/>
  <c r="BR39"/>
  <c r="BR41"/>
  <c r="BR25"/>
  <c r="BR29"/>
  <c r="BR33"/>
  <c r="BD33" s="1"/>
  <c r="BR22"/>
  <c r="BR26"/>
  <c r="BR30"/>
  <c r="BR34"/>
  <c r="BR119"/>
  <c r="BR46"/>
  <c r="BR44"/>
  <c r="BR45"/>
  <c r="BR37"/>
  <c r="BR20"/>
  <c r="BR36"/>
  <c r="BR38"/>
  <c r="BR120"/>
  <c r="BR47"/>
  <c r="BR42"/>
  <c r="BR19"/>
  <c r="BR27"/>
  <c r="BR35"/>
  <c r="DF46"/>
  <c r="DF128" s="1"/>
  <c r="BR118"/>
  <c r="BR121"/>
  <c r="BR23"/>
  <c r="BR31"/>
  <c r="BR117"/>
  <c r="CI79" i="7"/>
  <c r="BU83" i="15"/>
  <c r="P27" i="7"/>
  <c r="P28" s="1"/>
  <c r="AP31" i="16"/>
  <c r="AP33" s="1"/>
  <c r="AP32"/>
  <c r="CN79" i="7"/>
  <c r="CN80" s="1"/>
  <c r="Q26"/>
  <c r="EI102" i="16"/>
  <c r="BD39" i="15"/>
  <c r="O23"/>
  <c r="BD32"/>
  <c r="BD41"/>
  <c r="AM28"/>
  <c r="FT40" i="16"/>
  <c r="W373" i="2"/>
  <c r="W368"/>
  <c r="W363"/>
  <c r="W361"/>
  <c r="W360"/>
  <c r="W323"/>
  <c r="W310"/>
  <c r="W309"/>
  <c r="W305"/>
  <c r="W304"/>
  <c r="V7"/>
  <c r="W10"/>
  <c r="V9"/>
  <c r="V40"/>
  <c r="V32"/>
  <c r="W357"/>
  <c r="W355"/>
  <c r="W27"/>
  <c r="V27"/>
  <c r="V36"/>
  <c r="W24"/>
  <c r="V24"/>
  <c r="W23"/>
  <c r="W30"/>
  <c r="W337"/>
  <c r="W336"/>
  <c r="W330"/>
  <c r="W329"/>
  <c r="W327"/>
  <c r="W326"/>
  <c r="W325"/>
  <c r="W319"/>
  <c r="W315"/>
  <c r="W299"/>
  <c r="W261"/>
  <c r="W226"/>
  <c r="W219"/>
  <c r="W216"/>
  <c r="W204"/>
  <c r="W203"/>
  <c r="W320"/>
  <c r="W300"/>
  <c r="AJ42" i="15"/>
  <c r="W210" i="2"/>
  <c r="W194"/>
  <c r="W180"/>
  <c r="W140"/>
  <c r="W118"/>
  <c r="W111"/>
  <c r="W102"/>
  <c r="W97"/>
  <c r="W86"/>
  <c r="W83"/>
  <c r="W71"/>
  <c r="W60"/>
  <c r="W57"/>
  <c r="W56"/>
  <c r="W51"/>
  <c r="W50"/>
  <c r="W49"/>
  <c r="W48"/>
  <c r="W43"/>
  <c r="W42"/>
  <c r="AG40" i="16"/>
  <c r="AH42" i="15"/>
  <c r="BL83" i="16"/>
  <c r="BL82"/>
  <c r="AT30" i="7"/>
  <c r="BU84" i="15"/>
  <c r="BU85" s="1"/>
  <c r="AT29" i="7"/>
  <c r="BL84" i="16"/>
  <c r="CA84" i="7"/>
  <c r="CA85" s="1"/>
  <c r="U32" i="15"/>
  <c r="CG86" i="16"/>
  <c r="CG87" s="1"/>
  <c r="W113" i="2"/>
  <c r="V107"/>
  <c r="V99"/>
  <c r="V95"/>
  <c r="V92"/>
  <c r="W85"/>
  <c r="V82"/>
  <c r="W79"/>
  <c r="V72"/>
  <c r="W58"/>
  <c r="AL42" i="15"/>
  <c r="CQ84"/>
  <c r="V116" i="2"/>
  <c r="W104"/>
  <c r="V94"/>
  <c r="V73"/>
  <c r="V67"/>
  <c r="V59"/>
  <c r="AC31" i="7"/>
  <c r="AC32" s="1"/>
  <c r="AC33" s="1"/>
  <c r="T28"/>
  <c r="T29" s="1"/>
  <c r="T30" s="1"/>
  <c r="AB29"/>
  <c r="Z28"/>
  <c r="Z29" s="1"/>
  <c r="AR29" i="16"/>
  <c r="AZ30" i="7"/>
  <c r="AZ31" s="1"/>
  <c r="BW83"/>
  <c r="U31" i="15"/>
  <c r="BV79" i="7"/>
  <c r="CL79"/>
  <c r="CL80" s="1"/>
  <c r="BB29"/>
  <c r="CA86"/>
  <c r="CA87" s="1"/>
  <c r="AH30" i="16"/>
  <c r="AD30"/>
  <c r="AD31" s="1"/>
  <c r="BI86" i="7"/>
  <c r="EG25" i="16"/>
  <c r="EO40"/>
  <c r="CZ138" s="1"/>
  <c r="AC25"/>
  <c r="AC26"/>
  <c r="AC27" s="1"/>
  <c r="EI120" i="15"/>
  <c r="FR40"/>
  <c r="EG106"/>
  <c r="EQ40"/>
  <c r="DK138" s="1"/>
  <c r="AQ21" i="16"/>
  <c r="AQ42"/>
  <c r="AQ121"/>
  <c r="AQ119"/>
  <c r="AQ117"/>
  <c r="AQ19"/>
  <c r="AQ40"/>
  <c r="AQ46"/>
  <c r="AQ120"/>
  <c r="AQ118"/>
  <c r="AQ38"/>
  <c r="AQ22"/>
  <c r="AQ24"/>
  <c r="AQ44"/>
  <c r="AQ43"/>
  <c r="AQ23"/>
  <c r="AQ39"/>
  <c r="AQ20"/>
  <c r="AQ41"/>
  <c r="AQ45"/>
  <c r="AM119"/>
  <c r="AM117"/>
  <c r="AM38"/>
  <c r="AM24"/>
  <c r="AM42"/>
  <c r="AM23"/>
  <c r="AM121"/>
  <c r="AM120"/>
  <c r="AM118"/>
  <c r="AM22"/>
  <c r="AM19"/>
  <c r="AM20"/>
  <c r="AM39"/>
  <c r="AM21"/>
  <c r="AM40"/>
  <c r="AM43"/>
  <c r="AM41"/>
  <c r="AM45"/>
  <c r="AM44"/>
  <c r="AM46"/>
  <c r="AE39"/>
  <c r="AE121"/>
  <c r="AE119"/>
  <c r="AE38"/>
  <c r="AE21"/>
  <c r="AE120"/>
  <c r="AE20"/>
  <c r="AE42"/>
  <c r="AE19"/>
  <c r="AE118"/>
  <c r="AE117"/>
  <c r="AE22"/>
  <c r="AE23"/>
  <c r="AE24"/>
  <c r="AE41"/>
  <c r="AE44"/>
  <c r="AE40"/>
  <c r="AE45"/>
  <c r="AE46"/>
  <c r="AE43"/>
  <c r="CT46"/>
  <c r="BF41"/>
  <c r="BF33"/>
  <c r="BF36"/>
  <c r="BF37"/>
  <c r="BF29"/>
  <c r="BF39"/>
  <c r="BF26"/>
  <c r="BF20"/>
  <c r="BF22"/>
  <c r="BF118"/>
  <c r="BF46"/>
  <c r="BF44"/>
  <c r="BF32"/>
  <c r="BF19"/>
  <c r="BF21"/>
  <c r="BF30"/>
  <c r="BF23"/>
  <c r="BF27"/>
  <c r="BF31"/>
  <c r="BF35"/>
  <c r="BF24"/>
  <c r="BF121"/>
  <c r="BF120"/>
  <c r="BF47"/>
  <c r="BF42"/>
  <c r="BF45"/>
  <c r="BF25"/>
  <c r="BF34"/>
  <c r="BF28"/>
  <c r="BF38"/>
  <c r="BF40"/>
  <c r="BF43"/>
  <c r="BF119"/>
  <c r="BF117"/>
  <c r="EU40"/>
  <c r="CZ142" s="1"/>
  <c r="EG34"/>
  <c r="BW78"/>
  <c r="BW79" s="1"/>
  <c r="ER40" i="15"/>
  <c r="DM138" s="1"/>
  <c r="EG100"/>
  <c r="EI89"/>
  <c r="GM40"/>
  <c r="EG85"/>
  <c r="EU40"/>
  <c r="CZ142" s="1"/>
  <c r="EW40"/>
  <c r="DI142" s="1"/>
  <c r="EG27"/>
  <c r="EI20"/>
  <c r="GB40"/>
  <c r="V25" i="16"/>
  <c r="V26"/>
  <c r="GB40"/>
  <c r="DS167" s="1"/>
  <c r="EI26"/>
  <c r="AZ25" i="15"/>
  <c r="O19"/>
  <c r="AZ26"/>
  <c r="AI25"/>
  <c r="AI26" s="1"/>
  <c r="CM78"/>
  <c r="BM78"/>
  <c r="BD29"/>
  <c r="BM79"/>
  <c r="BD22"/>
  <c r="BE78"/>
  <c r="BE79"/>
  <c r="BE80" s="1"/>
  <c r="AW25" i="16"/>
  <c r="AW27"/>
  <c r="AW29" s="1"/>
  <c r="AW26"/>
  <c r="AW28"/>
  <c r="AU25"/>
  <c r="AU26" s="1"/>
  <c r="AU27" s="1"/>
  <c r="CP78"/>
  <c r="CP79" s="1"/>
  <c r="CP80" s="1"/>
  <c r="CH78"/>
  <c r="CH79" s="1"/>
  <c r="CF78"/>
  <c r="CF80"/>
  <c r="CF81" s="1"/>
  <c r="CF79"/>
  <c r="BX79"/>
  <c r="BX78"/>
  <c r="BX80"/>
  <c r="BT78"/>
  <c r="BT79"/>
  <c r="BC25" i="15"/>
  <c r="BC26"/>
  <c r="AY25"/>
  <c r="AJ25"/>
  <c r="AJ26" s="1"/>
  <c r="BD28"/>
  <c r="BR78"/>
  <c r="BR79" s="1"/>
  <c r="BR80" s="1"/>
  <c r="CN78"/>
  <c r="CN79" s="1"/>
  <c r="CB78"/>
  <c r="CB79" s="1"/>
  <c r="BD36"/>
  <c r="BV78"/>
  <c r="CZ128"/>
  <c r="G46"/>
  <c r="CS134" s="1"/>
  <c r="BL79"/>
  <c r="BL81" s="1"/>
  <c r="BL78"/>
  <c r="BL80"/>
  <c r="BH78"/>
  <c r="BH80" s="1"/>
  <c r="BH81" s="1"/>
  <c r="BD19"/>
  <c r="BH79"/>
  <c r="AG29"/>
  <c r="AR30" i="7"/>
  <c r="AR31"/>
  <c r="CB81"/>
  <c r="AO28"/>
  <c r="AO27"/>
  <c r="CD84" i="16"/>
  <c r="R31"/>
  <c r="BI84"/>
  <c r="AN31"/>
  <c r="Z32" i="15"/>
  <c r="CJ83" i="7"/>
  <c r="CJ84"/>
  <c r="CJ85" s="1"/>
  <c r="BU83"/>
  <c r="X29"/>
  <c r="Z33" i="16"/>
  <c r="Z34" s="1"/>
  <c r="AF31"/>
  <c r="Y32" i="15"/>
  <c r="CJ85"/>
  <c r="O25" i="7"/>
  <c r="U28"/>
  <c r="U29" s="1"/>
  <c r="BH81"/>
  <c r="BH82" s="1"/>
  <c r="AS26"/>
  <c r="CC82" i="16"/>
  <c r="CC83"/>
  <c r="CC84" s="1"/>
  <c r="T28"/>
  <c r="CR82"/>
  <c r="CR84" s="1"/>
  <c r="CR83"/>
  <c r="AB31" i="15"/>
  <c r="CF82"/>
  <c r="CF83" s="1"/>
  <c r="W29"/>
  <c r="W30" s="1"/>
  <c r="CE83" i="16"/>
  <c r="AE28" i="15"/>
  <c r="CK80" i="7"/>
  <c r="CK81" s="1"/>
  <c r="BD78"/>
  <c r="CP79"/>
  <c r="BZ79"/>
  <c r="BZ80"/>
  <c r="AH31" i="16"/>
  <c r="BG84"/>
  <c r="BO85"/>
  <c r="BO86"/>
  <c r="CC86" i="15"/>
  <c r="CC87" s="1"/>
  <c r="P32"/>
  <c r="AI29" i="7"/>
  <c r="EI89" i="16"/>
  <c r="EG107"/>
  <c r="EZ40"/>
  <c r="DO142" s="1"/>
  <c r="DM167" i="15"/>
  <c r="EI117" i="16"/>
  <c r="GD40"/>
  <c r="GN40" i="15"/>
  <c r="DP167" s="1"/>
  <c r="EI107" i="16"/>
  <c r="EN40"/>
  <c r="CX138" s="1"/>
  <c r="GG40"/>
  <c r="FM40"/>
  <c r="DK157" s="1"/>
  <c r="GM40"/>
  <c r="DM167" s="1"/>
  <c r="GN40"/>
  <c r="BD40" i="15"/>
  <c r="BD34"/>
  <c r="BD46"/>
  <c r="BD31"/>
  <c r="BD23"/>
  <c r="O21"/>
  <c r="BU83" i="16"/>
  <c r="BU84" s="1"/>
  <c r="CL83" i="15"/>
  <c r="AR32" i="7"/>
  <c r="AJ31"/>
  <c r="Z33" i="15"/>
  <c r="AJ32" i="7"/>
  <c r="AC32" i="15"/>
  <c r="Y33"/>
  <c r="Y34" s="1"/>
  <c r="CO79" i="7"/>
  <c r="BZ81" i="15"/>
  <c r="O20"/>
  <c r="BE79" i="7"/>
  <c r="BB28" i="16"/>
  <c r="BE82"/>
  <c r="S29" i="15"/>
  <c r="R32" i="16"/>
  <c r="BW83" i="15"/>
  <c r="BU84" i="7"/>
  <c r="BT84" i="15"/>
  <c r="AB30" i="16"/>
  <c r="AB31" s="1"/>
  <c r="AF30" i="7"/>
  <c r="AF31" s="1"/>
  <c r="AI30"/>
  <c r="AQ31"/>
  <c r="BJ84" i="15"/>
  <c r="AA34" i="16"/>
  <c r="AA35" s="1"/>
  <c r="BM87"/>
  <c r="BM88" s="1"/>
  <c r="GZ40"/>
  <c r="GZ122"/>
  <c r="FV40"/>
  <c r="DE167" s="1"/>
  <c r="EI27"/>
  <c r="FS40"/>
  <c r="EI35"/>
  <c r="BS78"/>
  <c r="BS79" s="1"/>
  <c r="HF122"/>
  <c r="HF40"/>
  <c r="DJ170" s="1"/>
  <c r="EQ40"/>
  <c r="DK138" s="1"/>
  <c r="EG95"/>
  <c r="EV40"/>
  <c r="DB142" s="1"/>
  <c r="EG37"/>
  <c r="EI24"/>
  <c r="FQ40"/>
  <c r="EM40"/>
  <c r="CV138" s="1"/>
  <c r="EG86"/>
  <c r="AS38"/>
  <c r="AS20"/>
  <c r="AS19"/>
  <c r="AS39"/>
  <c r="AS21"/>
  <c r="AS42"/>
  <c r="AS119"/>
  <c r="AS117"/>
  <c r="AS45"/>
  <c r="AS23"/>
  <c r="AS24"/>
  <c r="AS22"/>
  <c r="AS120"/>
  <c r="AS121"/>
  <c r="AS118"/>
  <c r="AS41"/>
  <c r="AS44"/>
  <c r="AS46"/>
  <c r="AS43"/>
  <c r="AS40"/>
  <c r="AO39"/>
  <c r="AO22"/>
  <c r="AO20"/>
  <c r="AO19"/>
  <c r="AO24"/>
  <c r="AO120"/>
  <c r="AO121"/>
  <c r="AO117"/>
  <c r="AO42"/>
  <c r="AO43"/>
  <c r="AO40"/>
  <c r="AO46"/>
  <c r="AO21"/>
  <c r="AO23"/>
  <c r="AO38"/>
  <c r="AO119"/>
  <c r="AO118"/>
  <c r="AO44"/>
  <c r="AO41"/>
  <c r="AO45"/>
  <c r="AK20"/>
  <c r="AK19"/>
  <c r="AK38"/>
  <c r="AK39"/>
  <c r="AK21"/>
  <c r="AK119"/>
  <c r="AK118"/>
  <c r="AK41"/>
  <c r="AK45"/>
  <c r="AK44"/>
  <c r="AK22"/>
  <c r="AK24"/>
  <c r="AK23"/>
  <c r="AK42"/>
  <c r="AK120"/>
  <c r="AK121"/>
  <c r="AK117"/>
  <c r="AK46"/>
  <c r="AK40"/>
  <c r="AK43"/>
  <c r="BV22"/>
  <c r="BV26"/>
  <c r="BV33"/>
  <c r="BV29"/>
  <c r="DJ46"/>
  <c r="DJ128" s="1"/>
  <c r="BV41"/>
  <c r="BV39"/>
  <c r="BV20"/>
  <c r="BV36"/>
  <c r="BV37"/>
  <c r="BV24"/>
  <c r="BV121"/>
  <c r="BV120"/>
  <c r="BV47"/>
  <c r="BV42"/>
  <c r="BV25"/>
  <c r="BV34"/>
  <c r="BV45"/>
  <c r="BV19"/>
  <c r="BV21"/>
  <c r="BV28"/>
  <c r="BV30"/>
  <c r="BV23"/>
  <c r="BV27"/>
  <c r="BV31"/>
  <c r="BV35"/>
  <c r="BV118"/>
  <c r="BV46"/>
  <c r="BV44"/>
  <c r="BV32"/>
  <c r="BV38"/>
  <c r="BV40"/>
  <c r="BV43"/>
  <c r="BV119"/>
  <c r="BV117"/>
  <c r="FY40"/>
  <c r="EI31"/>
  <c r="EG28"/>
  <c r="EX40"/>
  <c r="DK142" s="1"/>
  <c r="BY78"/>
  <c r="FS40" i="15"/>
  <c r="EI94"/>
  <c r="GH40"/>
  <c r="CV174" s="1"/>
  <c r="EI91"/>
  <c r="EG88"/>
  <c r="EO40"/>
  <c r="CZ138" s="1"/>
  <c r="GO40"/>
  <c r="DJ174" s="1"/>
  <c r="EI81"/>
  <c r="FU40"/>
  <c r="DB167" s="1"/>
  <c r="EI28"/>
  <c r="EI23"/>
  <c r="FQ40"/>
  <c r="EG20"/>
  <c r="EG46" s="1"/>
  <c r="EM40"/>
  <c r="CV138" s="1"/>
  <c r="EE142" i="16"/>
  <c r="GA40"/>
  <c r="DP167" s="1"/>
  <c r="EI29"/>
  <c r="EI19"/>
  <c r="FR40"/>
  <c r="CV167" s="1"/>
  <c r="CH78" i="15"/>
  <c r="CH79" s="1"/>
  <c r="BO78"/>
  <c r="BO79" s="1"/>
  <c r="BD20"/>
  <c r="BA25" i="16"/>
  <c r="BA26"/>
  <c r="BA27" s="1"/>
  <c r="AY25"/>
  <c r="AY26" s="1"/>
  <c r="CN79"/>
  <c r="CN81" s="1"/>
  <c r="CN78"/>
  <c r="CN80"/>
  <c r="BR78"/>
  <c r="BR80" s="1"/>
  <c r="BR79"/>
  <c r="BJ78"/>
  <c r="BJ79" s="1"/>
  <c r="BH78"/>
  <c r="BH79" s="1"/>
  <c r="CP78" i="15"/>
  <c r="CP79" s="1"/>
  <c r="CR78"/>
  <c r="BX78"/>
  <c r="BX79" s="1"/>
  <c r="BP78"/>
  <c r="BP79" s="1"/>
  <c r="AJ30" i="16"/>
  <c r="AU31" i="15"/>
  <c r="BS80" i="7"/>
  <c r="AJ33"/>
  <c r="AJ34" s="1"/>
  <c r="BG86" i="15"/>
  <c r="CQ87" i="16"/>
  <c r="CQ88" s="1"/>
  <c r="S30"/>
  <c r="AW32" i="15"/>
  <c r="AW33" s="1"/>
  <c r="BN84" i="7"/>
  <c r="BN85" s="1"/>
  <c r="U33" i="16"/>
  <c r="U34" s="1"/>
  <c r="BC31"/>
  <c r="BC32"/>
  <c r="CC84" i="7"/>
  <c r="CG79"/>
  <c r="CG81"/>
  <c r="CG82" s="1"/>
  <c r="CG80"/>
  <c r="BX80"/>
  <c r="BX81" s="1"/>
  <c r="AL26"/>
  <c r="AL27" s="1"/>
  <c r="T29" i="15"/>
  <c r="T31"/>
  <c r="T30"/>
  <c r="AM29"/>
  <c r="AM30" s="1"/>
  <c r="BQ82" i="7"/>
  <c r="BQ83"/>
  <c r="CQ79"/>
  <c r="CQ80"/>
  <c r="BT79"/>
  <c r="BL81"/>
  <c r="AH26"/>
  <c r="AW27"/>
  <c r="AW28" s="1"/>
  <c r="AT28" i="16"/>
  <c r="BB29"/>
  <c r="BQ83"/>
  <c r="BQ84"/>
  <c r="CO83"/>
  <c r="CO84" s="1"/>
  <c r="R29" i="15"/>
  <c r="AA30"/>
  <c r="CI86"/>
  <c r="CA86"/>
  <c r="CA87"/>
  <c r="AX30" i="7"/>
  <c r="AX31" s="1"/>
  <c r="AK31" i="15"/>
  <c r="AK32" s="1"/>
  <c r="V31" i="7"/>
  <c r="V32" s="1"/>
  <c r="AZ31" i="16"/>
  <c r="AZ32"/>
  <c r="CK84" i="15"/>
  <c r="CK85" s="1"/>
  <c r="CK86"/>
  <c r="AI36" i="16"/>
  <c r="AI37" s="1"/>
  <c r="AB32"/>
  <c r="AP30" i="7"/>
  <c r="BI87"/>
  <c r="BI89" s="1"/>
  <c r="BI88"/>
  <c r="AE30"/>
  <c r="AX32" i="16"/>
  <c r="AX33" s="1"/>
  <c r="ER40"/>
  <c r="DM138" s="1"/>
  <c r="EI82"/>
  <c r="EY40"/>
  <c r="DM142" s="1"/>
  <c r="FU40"/>
  <c r="DB167" s="1"/>
  <c r="EZ40" i="15"/>
  <c r="DO142" s="1"/>
  <c r="EX40"/>
  <c r="DK142" s="1"/>
  <c r="GI40" i="16"/>
  <c r="CV174" s="1"/>
  <c r="EI81"/>
  <c r="FN40"/>
  <c r="DM157" s="1"/>
  <c r="FX40"/>
  <c r="DJ167" s="1"/>
  <c r="GJ40"/>
  <c r="GF40"/>
  <c r="CY167" s="1"/>
  <c r="BD37" i="15"/>
  <c r="BD43"/>
  <c r="BD47"/>
  <c r="BD26"/>
  <c r="BD42"/>
  <c r="BD44"/>
  <c r="BD38"/>
  <c r="BD35"/>
  <c r="BD27"/>
  <c r="BD30"/>
  <c r="CA83" i="16"/>
  <c r="CD85"/>
  <c r="AN32"/>
  <c r="AJ31"/>
  <c r="AG30" i="15"/>
  <c r="CD86" i="16"/>
  <c r="BI85"/>
  <c r="BS86" i="15"/>
  <c r="BN86" i="7"/>
  <c r="BK88" i="15"/>
  <c r="O22"/>
  <c r="O24"/>
  <c r="BI84"/>
  <c r="CG85"/>
  <c r="CB82" i="7"/>
  <c r="AG30"/>
  <c r="AG31" s="1"/>
  <c r="BK84"/>
  <c r="AX32"/>
  <c r="X30"/>
  <c r="AF32" i="16"/>
  <c r="AL31"/>
  <c r="AP31" i="7"/>
  <c r="BF82"/>
  <c r="AQ32"/>
  <c r="AK31"/>
  <c r="AV33" i="16"/>
  <c r="AT36" i="15"/>
  <c r="AZ32" i="7" l="1"/>
  <c r="AZ33" s="1"/>
  <c r="BB27" i="15"/>
  <c r="BB29" s="1"/>
  <c r="AM29" i="7"/>
  <c r="AM32" s="1"/>
  <c r="AD34" i="15"/>
  <c r="AD35" s="1"/>
  <c r="AY28" i="7"/>
  <c r="CR85"/>
  <c r="CE84" i="15"/>
  <c r="CE85" s="1"/>
  <c r="BC30" i="7"/>
  <c r="BC31" s="1"/>
  <c r="BC32" s="1"/>
  <c r="BC33" s="1"/>
  <c r="BN92" i="15"/>
  <c r="BN91"/>
  <c r="CJ85" i="16"/>
  <c r="CD85" i="7"/>
  <c r="CD87"/>
  <c r="CD86"/>
  <c r="AD30"/>
  <c r="BU86" i="15"/>
  <c r="AR29"/>
  <c r="AR28"/>
  <c r="Y35" i="16"/>
  <c r="CL85"/>
  <c r="CL86" s="1"/>
  <c r="W32"/>
  <c r="W34" s="1"/>
  <c r="BJ85" i="7"/>
  <c r="BJ86" s="1"/>
  <c r="CI80"/>
  <c r="AF26" i="15"/>
  <c r="O38"/>
  <c r="AF25"/>
  <c r="AG25" i="16"/>
  <c r="AG26"/>
  <c r="AG28" s="1"/>
  <c r="AG27"/>
  <c r="AV30" i="15"/>
  <c r="AV31"/>
  <c r="AO31"/>
  <c r="BM82" i="7"/>
  <c r="CF81"/>
  <c r="CF82" s="1"/>
  <c r="CD84" i="15"/>
  <c r="R29" i="7"/>
  <c r="R31"/>
  <c r="R30"/>
  <c r="AU29"/>
  <c r="AU30" s="1"/>
  <c r="Q30" i="16"/>
  <c r="BQ81" i="15"/>
  <c r="BQ82" s="1"/>
  <c r="BI90" i="7"/>
  <c r="AZ33" i="16"/>
  <c r="CA88" i="15"/>
  <c r="BQ85" i="16"/>
  <c r="O26" i="7"/>
  <c r="CQ81"/>
  <c r="T32" i="15"/>
  <c r="BR81" i="16"/>
  <c r="O20"/>
  <c r="BB30"/>
  <c r="AI31" i="7"/>
  <c r="BO87" i="16"/>
  <c r="BH83" i="7"/>
  <c r="BH84" s="1"/>
  <c r="R33" i="16"/>
  <c r="AO29" i="7"/>
  <c r="BC27" i="15"/>
  <c r="BT80" i="16"/>
  <c r="BM80" i="15"/>
  <c r="AZ27"/>
  <c r="AT31" i="7"/>
  <c r="AT32" s="1"/>
  <c r="BL85" i="16"/>
  <c r="Q27" i="7"/>
  <c r="CN81"/>
  <c r="CN82" s="1"/>
  <c r="BU87" i="15"/>
  <c r="BU88" s="1"/>
  <c r="O41"/>
  <c r="O118"/>
  <c r="O121"/>
  <c r="AR30"/>
  <c r="AR31" s="1"/>
  <c r="BY83"/>
  <c r="V26"/>
  <c r="BK82" i="16"/>
  <c r="BB30" i="7"/>
  <c r="AM30"/>
  <c r="AM33" s="1"/>
  <c r="AM34" s="1"/>
  <c r="AR30" i="16"/>
  <c r="AB30" i="7"/>
  <c r="AB31" s="1"/>
  <c r="AQ32" i="15"/>
  <c r="BA29" i="7"/>
  <c r="BA30" s="1"/>
  <c r="BY84"/>
  <c r="BD121" i="15"/>
  <c r="BD119"/>
  <c r="BD45"/>
  <c r="BD21"/>
  <c r="X26" i="16"/>
  <c r="AX27" i="15"/>
  <c r="U33"/>
  <c r="BO83" i="7"/>
  <c r="BO84" s="1"/>
  <c r="AN29"/>
  <c r="AN30" s="1"/>
  <c r="BP84"/>
  <c r="CG88" i="16"/>
  <c r="CB89"/>
  <c r="CB90" s="1"/>
  <c r="AV29" i="7"/>
  <c r="W27"/>
  <c r="CD85" i="15"/>
  <c r="CD86" s="1"/>
  <c r="BP90" i="16"/>
  <c r="BJ87" i="7"/>
  <c r="BJ88" s="1"/>
  <c r="AS35" i="15"/>
  <c r="AS36" s="1"/>
  <c r="AS37" s="1"/>
  <c r="W33" i="16"/>
  <c r="W35" s="1"/>
  <c r="CE84" i="7"/>
  <c r="CE85" s="1"/>
  <c r="CR86"/>
  <c r="P29"/>
  <c r="P30" s="1"/>
  <c r="BZ78" i="16"/>
  <c r="CO79" i="15"/>
  <c r="CK85" i="16"/>
  <c r="CK86"/>
  <c r="BN83"/>
  <c r="BN84" s="1"/>
  <c r="BN85"/>
  <c r="Y27" i="7"/>
  <c r="BA32" i="15"/>
  <c r="BA33" s="1"/>
  <c r="BR82" i="7"/>
  <c r="BR83"/>
  <c r="BR84" s="1"/>
  <c r="Y36" i="16"/>
  <c r="Y37" s="1"/>
  <c r="Q33" i="15"/>
  <c r="AY30" i="7"/>
  <c r="AY31" s="1"/>
  <c r="AY29"/>
  <c r="AY32" s="1"/>
  <c r="BF78" i="15"/>
  <c r="AH25"/>
  <c r="AH26"/>
  <c r="AH27" s="1"/>
  <c r="AL25"/>
  <c r="BQ86" i="16"/>
  <c r="T33" i="15"/>
  <c r="T35" s="1"/>
  <c r="CN82" i="16"/>
  <c r="CC88" i="15"/>
  <c r="CR85" i="16"/>
  <c r="Z34" i="15"/>
  <c r="Z35" s="1"/>
  <c r="BT81" i="16"/>
  <c r="BX81"/>
  <c r="BX82" s="1"/>
  <c r="O42"/>
  <c r="O38"/>
  <c r="Z30" i="7"/>
  <c r="Z31" s="1"/>
  <c r="CQ85" i="15"/>
  <c r="CL81" i="7"/>
  <c r="AP34" i="16"/>
  <c r="AP35" s="1"/>
  <c r="BY84" i="15"/>
  <c r="BY86" s="1"/>
  <c r="BY85"/>
  <c r="BB28"/>
  <c r="AM31" i="7"/>
  <c r="U34" i="15"/>
  <c r="AR31" i="16"/>
  <c r="AR32" s="1"/>
  <c r="BV80" i="7"/>
  <c r="P35" i="16"/>
  <c r="BW84" i="7"/>
  <c r="CA88"/>
  <c r="BG86"/>
  <c r="BG87" s="1"/>
  <c r="BD118" i="15"/>
  <c r="BD120"/>
  <c r="BD117"/>
  <c r="BD24"/>
  <c r="BD25"/>
  <c r="CI79" i="16"/>
  <c r="CI80" s="1"/>
  <c r="AP32" i="15"/>
  <c r="CM81" i="7"/>
  <c r="CR87"/>
  <c r="AX34" i="16"/>
  <c r="AX35" s="1"/>
  <c r="AK32" i="7"/>
  <c r="AQ33"/>
  <c r="AP32"/>
  <c r="BK85"/>
  <c r="CB83"/>
  <c r="CB84" s="1"/>
  <c r="BK89" i="15"/>
  <c r="BS87"/>
  <c r="BS88"/>
  <c r="BS89" s="1"/>
  <c r="AJ32" i="16"/>
  <c r="AJ33" s="1"/>
  <c r="AN33"/>
  <c r="CA84"/>
  <c r="CA85"/>
  <c r="AL28" i="7"/>
  <c r="CG83"/>
  <c r="CG84" s="1"/>
  <c r="U35" i="16"/>
  <c r="S32" i="7"/>
  <c r="AJ35"/>
  <c r="BP80" i="15"/>
  <c r="BP81" s="1"/>
  <c r="BP82" s="1"/>
  <c r="BP83" s="1"/>
  <c r="CP80"/>
  <c r="BA28" i="16"/>
  <c r="CH80" i="15"/>
  <c r="BS80" i="16"/>
  <c r="CH85" i="7"/>
  <c r="CF84" i="15"/>
  <c r="CF85" s="1"/>
  <c r="CR86" i="16"/>
  <c r="CR87" s="1"/>
  <c r="CC85"/>
  <c r="CC86" s="1"/>
  <c r="U30" i="7"/>
  <c r="CF83" i="16"/>
  <c r="CF82"/>
  <c r="BE81" i="15"/>
  <c r="BW80" i="16"/>
  <c r="AC28"/>
  <c r="AC29" s="1"/>
  <c r="AK33" i="7"/>
  <c r="AK34" s="1"/>
  <c r="DU142" i="16"/>
  <c r="CD87"/>
  <c r="AO30" i="7"/>
  <c r="AO32" s="1"/>
  <c r="AT37" i="15"/>
  <c r="AT78"/>
  <c r="AV34" i="16"/>
  <c r="BF83" i="7"/>
  <c r="T31"/>
  <c r="T32" s="1"/>
  <c r="AF33" i="16"/>
  <c r="AF34"/>
  <c r="AF35" s="1"/>
  <c r="X31" i="7"/>
  <c r="AG32"/>
  <c r="CG86" i="15"/>
  <c r="CG87"/>
  <c r="CG88" s="1"/>
  <c r="BI85"/>
  <c r="BI86" s="1"/>
  <c r="BI87"/>
  <c r="BI86" i="16"/>
  <c r="AG31" i="15"/>
  <c r="AG32"/>
  <c r="CD88" i="16"/>
  <c r="CD89" s="1"/>
  <c r="CD90" s="1"/>
  <c r="AE31" i="7"/>
  <c r="BI91"/>
  <c r="AI78" i="16"/>
  <c r="T34" i="15"/>
  <c r="BH80" i="16"/>
  <c r="BH81"/>
  <c r="BH82" s="1"/>
  <c r="BH83" s="1"/>
  <c r="AY27"/>
  <c r="AY28" s="1"/>
  <c r="BO80" i="15"/>
  <c r="BO81" s="1"/>
  <c r="AF32" i="7"/>
  <c r="AF33" s="1"/>
  <c r="BU85" i="16"/>
  <c r="AO31" i="7"/>
  <c r="BR81" i="15"/>
  <c r="BM81"/>
  <c r="AZ28"/>
  <c r="AZ29" s="1"/>
  <c r="AD32" i="16"/>
  <c r="AD33"/>
  <c r="AD34" s="1"/>
  <c r="AL32"/>
  <c r="AL33" s="1"/>
  <c r="BI92" i="7"/>
  <c r="AP33"/>
  <c r="AX33"/>
  <c r="AQ34"/>
  <c r="BZ82" i="15"/>
  <c r="BZ83" s="1"/>
  <c r="AN33"/>
  <c r="CJ86"/>
  <c r="BD19" i="16"/>
  <c r="BF78"/>
  <c r="BF79" s="1"/>
  <c r="CT128"/>
  <c r="G46"/>
  <c r="CS134" s="1"/>
  <c r="O19"/>
  <c r="AM26"/>
  <c r="AM25"/>
  <c r="AM27"/>
  <c r="AM28" s="1"/>
  <c r="AQ25"/>
  <c r="AQ26" s="1"/>
  <c r="AI79"/>
  <c r="CK87" i="15"/>
  <c r="AZ34" i="16"/>
  <c r="V33" i="7"/>
  <c r="CI87" i="15"/>
  <c r="BQ87" i="16"/>
  <c r="AM31" i="15"/>
  <c r="AM32" s="1"/>
  <c r="BC33" i="16"/>
  <c r="BC34" s="1"/>
  <c r="BN87" i="7"/>
  <c r="BN89" s="1"/>
  <c r="CR79" i="15"/>
  <c r="BJ80" i="16"/>
  <c r="BR82"/>
  <c r="CN83"/>
  <c r="BA29"/>
  <c r="CH81" i="15"/>
  <c r="CH82" s="1"/>
  <c r="DU142"/>
  <c r="EE157" s="1"/>
  <c r="BY79" i="16"/>
  <c r="BY80" s="1"/>
  <c r="EE172"/>
  <c r="EE177" s="1"/>
  <c r="S30" i="15"/>
  <c r="S31" s="1"/>
  <c r="BD79" i="7"/>
  <c r="CC89" i="15"/>
  <c r="BO88" i="16"/>
  <c r="BG85"/>
  <c r="AH32"/>
  <c r="AH33" s="1"/>
  <c r="BZ81" i="7"/>
  <c r="BZ82" s="1"/>
  <c r="CP80"/>
  <c r="CP81" s="1"/>
  <c r="CK82"/>
  <c r="CK83" s="1"/>
  <c r="AE29" i="15"/>
  <c r="CE84" i="16"/>
  <c r="W31" i="15"/>
  <c r="AB32"/>
  <c r="AB33" s="1"/>
  <c r="AS27" i="7"/>
  <c r="AA36" i="16"/>
  <c r="AA37" s="1"/>
  <c r="Z35"/>
  <c r="BT85" i="15"/>
  <c r="AC33"/>
  <c r="CJ86" i="7"/>
  <c r="BW84" i="15"/>
  <c r="BW85" s="1"/>
  <c r="AN34" i="16"/>
  <c r="R34"/>
  <c r="AR33" i="7"/>
  <c r="AR34" s="1"/>
  <c r="CL84" i="15"/>
  <c r="BH82"/>
  <c r="BH83" s="1"/>
  <c r="BL82"/>
  <c r="BV79"/>
  <c r="CB80"/>
  <c r="CN80"/>
  <c r="BR82"/>
  <c r="AJ27"/>
  <c r="AY26"/>
  <c r="BC28"/>
  <c r="BT82" i="16"/>
  <c r="CF84"/>
  <c r="CH80"/>
  <c r="CP81"/>
  <c r="AU28"/>
  <c r="AW30"/>
  <c r="AW31" s="1"/>
  <c r="BE82" i="15"/>
  <c r="BM82"/>
  <c r="CM79"/>
  <c r="V27" i="16"/>
  <c r="V28" s="1"/>
  <c r="EG72" i="15"/>
  <c r="BW81" i="16"/>
  <c r="BD117"/>
  <c r="BD43"/>
  <c r="BD38"/>
  <c r="BD34"/>
  <c r="BD45"/>
  <c r="BD47"/>
  <c r="BD121"/>
  <c r="BD35"/>
  <c r="BD27"/>
  <c r="BD30"/>
  <c r="BD44"/>
  <c r="BD118"/>
  <c r="BD20"/>
  <c r="BD39"/>
  <c r="BD37"/>
  <c r="BD33"/>
  <c r="O46"/>
  <c r="O40"/>
  <c r="O41"/>
  <c r="O23"/>
  <c r="O117"/>
  <c r="O21"/>
  <c r="O119"/>
  <c r="O39"/>
  <c r="EG46"/>
  <c r="BJ85" i="15"/>
  <c r="BB31" i="16"/>
  <c r="AA32" i="7"/>
  <c r="AX34"/>
  <c r="BG87" i="15"/>
  <c r="BG88" s="1"/>
  <c r="BN93"/>
  <c r="BE83" i="16"/>
  <c r="BV78"/>
  <c r="BV79" s="1"/>
  <c r="AK25"/>
  <c r="AK26" s="1"/>
  <c r="AO25"/>
  <c r="AO26" s="1"/>
  <c r="AO27" s="1"/>
  <c r="AS25"/>
  <c r="BM89"/>
  <c r="BM90" s="1"/>
  <c r="P33" i="15"/>
  <c r="CM89" i="16"/>
  <c r="AE25"/>
  <c r="AE26"/>
  <c r="X33" i="15"/>
  <c r="AK33"/>
  <c r="CA89"/>
  <c r="AA31"/>
  <c r="CO85" i="16"/>
  <c r="AT29"/>
  <c r="AW29" i="7"/>
  <c r="AH27"/>
  <c r="BL82"/>
  <c r="BT80"/>
  <c r="CQ82"/>
  <c r="CQ83" s="1"/>
  <c r="BQ84"/>
  <c r="BQ85" s="1"/>
  <c r="AL29"/>
  <c r="BX82"/>
  <c r="CC85"/>
  <c r="U36" i="16"/>
  <c r="S33" i="7"/>
  <c r="BN88"/>
  <c r="AW34" i="15"/>
  <c r="S31" i="16"/>
  <c r="CQ89"/>
  <c r="BS81" i="7"/>
  <c r="AU32" i="15"/>
  <c r="BX80"/>
  <c r="BX81" s="1"/>
  <c r="CR80"/>
  <c r="EG72" i="16"/>
  <c r="BS82"/>
  <c r="BS81"/>
  <c r="DE167" i="15"/>
  <c r="AI32" i="7"/>
  <c r="AC34"/>
  <c r="AC35" s="1"/>
  <c r="AN34" i="15"/>
  <c r="BE80" i="7"/>
  <c r="W32" i="15"/>
  <c r="T29" i="16"/>
  <c r="U31" i="7"/>
  <c r="CO80"/>
  <c r="AT33"/>
  <c r="AT34" s="1"/>
  <c r="Y35" i="15"/>
  <c r="BU85" i="7"/>
  <c r="R36" i="16"/>
  <c r="R35"/>
  <c r="AI27" i="15"/>
  <c r="DS167"/>
  <c r="BD119" i="16"/>
  <c r="BD40"/>
  <c r="BD28"/>
  <c r="BD25"/>
  <c r="BD42"/>
  <c r="BD120"/>
  <c r="BD24"/>
  <c r="BD31"/>
  <c r="BD23"/>
  <c r="BD21"/>
  <c r="BD32"/>
  <c r="BD46"/>
  <c r="BD22"/>
  <c r="BD26"/>
  <c r="BD29"/>
  <c r="BD36"/>
  <c r="BD41"/>
  <c r="O43"/>
  <c r="O45"/>
  <c r="O44"/>
  <c r="O24"/>
  <c r="O22"/>
  <c r="O118"/>
  <c r="O120"/>
  <c r="O121"/>
  <c r="CV167" i="15"/>
  <c r="EE172" s="1"/>
  <c r="EE177" s="1"/>
  <c r="AB33" i="16"/>
  <c r="AB34" s="1"/>
  <c r="R30" i="15"/>
  <c r="AP36" i="16" l="1"/>
  <c r="AP37" s="1"/>
  <c r="BA34" i="15"/>
  <c r="BA35" s="1"/>
  <c r="P31" i="7"/>
  <c r="CE86" i="15"/>
  <c r="W36" i="16"/>
  <c r="Y78"/>
  <c r="AR32" i="15"/>
  <c r="AR33" s="1"/>
  <c r="AM35" i="7"/>
  <c r="AO33"/>
  <c r="AO34" s="1"/>
  <c r="AO35" s="1"/>
  <c r="CI81" i="16"/>
  <c r="AN31" i="7"/>
  <c r="BA31"/>
  <c r="BA33" s="1"/>
  <c r="BA34" s="1"/>
  <c r="CN83"/>
  <c r="BH85"/>
  <c r="BH86" s="1"/>
  <c r="AD36" i="15"/>
  <c r="AD37" s="1"/>
  <c r="AD78" s="1"/>
  <c r="BB31"/>
  <c r="BB30"/>
  <c r="Y79" i="16"/>
  <c r="BK83"/>
  <c r="V27" i="15"/>
  <c r="R32" i="7"/>
  <c r="R33"/>
  <c r="AO32" i="15"/>
  <c r="O25"/>
  <c r="BY87"/>
  <c r="BY88" s="1"/>
  <c r="AV32"/>
  <c r="AG29" i="16"/>
  <c r="AG30" s="1"/>
  <c r="AF27" i="15"/>
  <c r="CL87" i="16"/>
  <c r="BG88" i="7"/>
  <c r="P32"/>
  <c r="P33" s="1"/>
  <c r="BU89" i="15"/>
  <c r="BU90" s="1"/>
  <c r="AD31" i="7"/>
  <c r="CD88"/>
  <c r="CD89" s="1"/>
  <c r="CJ86" i="16"/>
  <c r="CE87" i="15"/>
  <c r="CE88" s="1"/>
  <c r="AY33" i="7"/>
  <c r="AY34" s="1"/>
  <c r="CN84"/>
  <c r="CN85" s="1"/>
  <c r="Z32"/>
  <c r="AZ34"/>
  <c r="CL82"/>
  <c r="CL84" s="1"/>
  <c r="CA89"/>
  <c r="CA90" s="1"/>
  <c r="P36" i="16"/>
  <c r="BF79" i="15"/>
  <c r="W29" i="7"/>
  <c r="W28"/>
  <c r="BP85"/>
  <c r="AN32"/>
  <c r="AN33" s="1"/>
  <c r="CM82"/>
  <c r="CO80" i="15"/>
  <c r="BZ79" i="16"/>
  <c r="AV30" i="7"/>
  <c r="AV31" s="1"/>
  <c r="X27" i="16"/>
  <c r="X28"/>
  <c r="BY85" i="7"/>
  <c r="AQ33" i="15"/>
  <c r="AQ34"/>
  <c r="AQ35" s="1"/>
  <c r="BL86" i="16"/>
  <c r="BQ83" i="15"/>
  <c r="BQ85" s="1"/>
  <c r="BQ84"/>
  <c r="Q31" i="16"/>
  <c r="CF83" i="7"/>
  <c r="CF84" s="1"/>
  <c r="BM83"/>
  <c r="BM84" s="1"/>
  <c r="CI81"/>
  <c r="CI82" i="16"/>
  <c r="AL26" i="15"/>
  <c r="CB91" i="16"/>
  <c r="CB92" s="1"/>
  <c r="CB93" s="1"/>
  <c r="O25"/>
  <c r="Z36" i="15"/>
  <c r="BD78"/>
  <c r="BX83" i="16"/>
  <c r="BX84" s="1"/>
  <c r="CD91"/>
  <c r="BO82" i="15"/>
  <c r="BM83"/>
  <c r="BH84" i="16"/>
  <c r="AG33" i="7"/>
  <c r="AG34" s="1"/>
  <c r="AG35" s="1"/>
  <c r="Z33"/>
  <c r="T33"/>
  <c r="AV35" i="16"/>
  <c r="BW82"/>
  <c r="BA32" i="7"/>
  <c r="BS90" i="15"/>
  <c r="U35"/>
  <c r="CQ86"/>
  <c r="CQ87" s="1"/>
  <c r="CL83" i="7"/>
  <c r="CI83" i="16"/>
  <c r="AL29" i="15"/>
  <c r="AL27"/>
  <c r="AL28" s="1"/>
  <c r="AH28"/>
  <c r="AH29"/>
  <c r="Q34"/>
  <c r="Q35" s="1"/>
  <c r="BR85" i="7"/>
  <c r="BR86" s="1"/>
  <c r="CK87" i="16"/>
  <c r="CK88" s="1"/>
  <c r="CR88" i="7"/>
  <c r="BP86"/>
  <c r="BP87" s="1"/>
  <c r="BO85"/>
  <c r="BO86" s="1"/>
  <c r="BW85"/>
  <c r="W30"/>
  <c r="W31" s="1"/>
  <c r="AR33" i="16"/>
  <c r="AU31" i="7"/>
  <c r="AU32" s="1"/>
  <c r="CD87" i="15"/>
  <c r="BV81" i="7"/>
  <c r="CG89" i="16"/>
  <c r="Y28" i="7"/>
  <c r="AP33" i="15"/>
  <c r="Q28" i="7"/>
  <c r="BB31"/>
  <c r="BJ89"/>
  <c r="BJ90" s="1"/>
  <c r="BP91" i="16"/>
  <c r="AX28" i="15"/>
  <c r="AX29" s="1"/>
  <c r="AB32" i="7"/>
  <c r="CO81" i="15"/>
  <c r="CE86" i="7"/>
  <c r="CE87" s="1"/>
  <c r="BN86" i="16"/>
  <c r="BP84" i="15"/>
  <c r="CK84" i="7"/>
  <c r="S32" i="15"/>
  <c r="S33" s="1"/>
  <c r="AM34"/>
  <c r="AM33"/>
  <c r="BD79" i="16"/>
  <c r="AZ30" i="15"/>
  <c r="CG89"/>
  <c r="CG90" s="1"/>
  <c r="CB85" i="7"/>
  <c r="CB86"/>
  <c r="CB87" s="1"/>
  <c r="BS91" i="15"/>
  <c r="BH84"/>
  <c r="AA78" i="16"/>
  <c r="CG85" i="7"/>
  <c r="CG86" s="1"/>
  <c r="AX36" i="16"/>
  <c r="AX37" s="1"/>
  <c r="AX78" s="1"/>
  <c r="AF36"/>
  <c r="AF37" s="1"/>
  <c r="R31" i="15"/>
  <c r="BX83" i="7"/>
  <c r="O27"/>
  <c r="BM91" i="16"/>
  <c r="BM92"/>
  <c r="BE84"/>
  <c r="BN94" i="15"/>
  <c r="BJ91" i="7"/>
  <c r="BJ92"/>
  <c r="BJ86" i="15"/>
  <c r="AE30"/>
  <c r="R37" i="16"/>
  <c r="BD80" i="7"/>
  <c r="BH85" i="16"/>
  <c r="BH86" s="1"/>
  <c r="BP85" i="15"/>
  <c r="AT30" i="16"/>
  <c r="AT31" s="1"/>
  <c r="AK34" i="15"/>
  <c r="AE27" i="16"/>
  <c r="AO28"/>
  <c r="BV80"/>
  <c r="BJ93" i="7"/>
  <c r="BM84" i="15"/>
  <c r="CP82" i="16"/>
  <c r="CH81"/>
  <c r="BR83" i="15"/>
  <c r="BV80"/>
  <c r="CL85"/>
  <c r="Z37"/>
  <c r="Z36" i="16"/>
  <c r="Y36" i="15"/>
  <c r="AA79" i="16"/>
  <c r="CC87"/>
  <c r="BE81" i="7"/>
  <c r="BZ83"/>
  <c r="CD90"/>
  <c r="AM36"/>
  <c r="AI33"/>
  <c r="CH83" i="15"/>
  <c r="BA30" i="16"/>
  <c r="CQ90"/>
  <c r="CQ91" s="1"/>
  <c r="BX84" i="7"/>
  <c r="BL83"/>
  <c r="AK35" i="15"/>
  <c r="X34"/>
  <c r="CK88"/>
  <c r="AI80" i="16"/>
  <c r="AQ28"/>
  <c r="AQ27"/>
  <c r="AM29"/>
  <c r="AM30" s="1"/>
  <c r="BF80"/>
  <c r="BZ84" i="15"/>
  <c r="AY27"/>
  <c r="AH34" i="16"/>
  <c r="CC90" i="15"/>
  <c r="AR35" i="7"/>
  <c r="BW86" i="15"/>
  <c r="BT86"/>
  <c r="AW35"/>
  <c r="BC35" i="16"/>
  <c r="BX85" i="7"/>
  <c r="AD35" i="16"/>
  <c r="AD36" s="1"/>
  <c r="AD37" s="1"/>
  <c r="BM85" i="15"/>
  <c r="AU29" i="16"/>
  <c r="AU30" s="1"/>
  <c r="BT83"/>
  <c r="BC29" i="15"/>
  <c r="BR84"/>
  <c r="CB81"/>
  <c r="Z37" i="16"/>
  <c r="AM37" i="7"/>
  <c r="BU86" i="16"/>
  <c r="BB32"/>
  <c r="AF34" i="7"/>
  <c r="BO83" i="15"/>
  <c r="BN90" i="7"/>
  <c r="T36" i="15"/>
  <c r="BQ88" i="16"/>
  <c r="CO86"/>
  <c r="CD92"/>
  <c r="BI88" i="15"/>
  <c r="AX35" i="7"/>
  <c r="Z34"/>
  <c r="Z35" s="1"/>
  <c r="Z36" s="1"/>
  <c r="AG33" i="15"/>
  <c r="BO89" i="16"/>
  <c r="AI34" i="7"/>
  <c r="AZ35" i="16"/>
  <c r="EE157"/>
  <c r="CH82"/>
  <c r="CF85"/>
  <c r="AJ28" i="15"/>
  <c r="CC88" i="16"/>
  <c r="CF86" i="15"/>
  <c r="CF87" s="1"/>
  <c r="BS83" i="16"/>
  <c r="CH84" i="15"/>
  <c r="BA31" i="16"/>
  <c r="BP86" i="15"/>
  <c r="AL30" i="7"/>
  <c r="V34"/>
  <c r="CA86" i="16"/>
  <c r="AN35"/>
  <c r="AJ34"/>
  <c r="BS92" i="15"/>
  <c r="BC34" i="7"/>
  <c r="BK90" i="15"/>
  <c r="BK86" i="7"/>
  <c r="AP34"/>
  <c r="AS78" i="15"/>
  <c r="Y81" i="16"/>
  <c r="Y80"/>
  <c r="AL34"/>
  <c r="BF84" i="7"/>
  <c r="AB35" i="16"/>
  <c r="AB36" s="1"/>
  <c r="AB37" s="1"/>
  <c r="O27" i="15"/>
  <c r="AC37" i="7"/>
  <c r="AC36"/>
  <c r="BX82" i="15"/>
  <c r="BQ86" i="7"/>
  <c r="BL84"/>
  <c r="BL85" s="1"/>
  <c r="CM90" i="16"/>
  <c r="BG89" i="15"/>
  <c r="V29" i="16"/>
  <c r="AC34" i="15"/>
  <c r="AB34"/>
  <c r="AB35" s="1"/>
  <c r="CP82" i="7"/>
  <c r="CP83" s="1"/>
  <c r="BZ84"/>
  <c r="BG86" i="16"/>
  <c r="BY81"/>
  <c r="BY82" s="1"/>
  <c r="BR83"/>
  <c r="BC36"/>
  <c r="CJ87" i="15"/>
  <c r="CJ88"/>
  <c r="AE32" i="7"/>
  <c r="AE33" s="1"/>
  <c r="S34"/>
  <c r="U37" i="16"/>
  <c r="AL31" i="7"/>
  <c r="CQ84"/>
  <c r="AH28"/>
  <c r="AH29" s="1"/>
  <c r="BM93" i="16"/>
  <c r="AS26"/>
  <c r="AK27"/>
  <c r="BJ87" i="15"/>
  <c r="AC30" i="16"/>
  <c r="V30"/>
  <c r="BM86" i="15"/>
  <c r="CP83" i="16"/>
  <c r="BT84"/>
  <c r="CN81" i="15"/>
  <c r="BH85"/>
  <c r="R78" i="16"/>
  <c r="Z78" i="15"/>
  <c r="Y37"/>
  <c r="Y78" s="1"/>
  <c r="AT35" i="7"/>
  <c r="CO81"/>
  <c r="T30" i="16"/>
  <c r="W33" i="15"/>
  <c r="AE31"/>
  <c r="BE82" i="7"/>
  <c r="AI35"/>
  <c r="BO84" i="15"/>
  <c r="BO85" s="1"/>
  <c r="BJ81" i="16"/>
  <c r="BT81" i="7"/>
  <c r="BT82" s="1"/>
  <c r="BT83" s="1"/>
  <c r="AW30"/>
  <c r="AA32" i="15"/>
  <c r="CI88"/>
  <c r="CA90"/>
  <c r="AA33" i="7"/>
  <c r="AA34" s="1"/>
  <c r="BD78" i="16"/>
  <c r="AN35" i="15"/>
  <c r="AI28"/>
  <c r="AW32" i="16"/>
  <c r="BV81" i="15"/>
  <c r="BU86" i="7"/>
  <c r="CE85" i="16"/>
  <c r="AC35" i="15"/>
  <c r="CN84" i="16"/>
  <c r="CR81" i="15"/>
  <c r="BS82" i="7"/>
  <c r="BS83" s="1"/>
  <c r="AQ35"/>
  <c r="CP84" i="16"/>
  <c r="BR85" i="15"/>
  <c r="CD91" i="7"/>
  <c r="BU87" i="16"/>
  <c r="BB33"/>
  <c r="AF35" i="7"/>
  <c r="AY29" i="16"/>
  <c r="BN91" i="7"/>
  <c r="BQ89" i="16"/>
  <c r="CA91" i="15"/>
  <c r="AI81" i="16"/>
  <c r="BI87"/>
  <c r="BI88" s="1"/>
  <c r="BI89" i="15"/>
  <c r="X32" i="7"/>
  <c r="AT79" i="15"/>
  <c r="BJ94" i="7"/>
  <c r="CM80" i="15"/>
  <c r="BL83"/>
  <c r="W37" i="16"/>
  <c r="AS28" i="7"/>
  <c r="BG87" i="16"/>
  <c r="P34" i="15"/>
  <c r="AU33"/>
  <c r="S32" i="16"/>
  <c r="CC86" i="7"/>
  <c r="CI89" i="15"/>
  <c r="CK89"/>
  <c r="BW83" i="16"/>
  <c r="BE83" i="15"/>
  <c r="CJ87" i="7"/>
  <c r="CJ88" s="1"/>
  <c r="U32"/>
  <c r="U33" s="1"/>
  <c r="CR88" i="16"/>
  <c r="CR89" s="1"/>
  <c r="CH86" i="7"/>
  <c r="BS84" i="16"/>
  <c r="BS85" s="1"/>
  <c r="BJ82"/>
  <c r="CP81" i="15"/>
  <c r="BP87"/>
  <c r="AJ36" i="7"/>
  <c r="CA87" i="16"/>
  <c r="AP35" i="7"/>
  <c r="AK35"/>
  <c r="BI93"/>
  <c r="CK89" i="16" l="1"/>
  <c r="CK90" s="1"/>
  <c r="CK91" s="1"/>
  <c r="BX85"/>
  <c r="BX86" s="1"/>
  <c r="BX87" s="1"/>
  <c r="BM85" i="7"/>
  <c r="BQ86" i="15"/>
  <c r="BQ87" s="1"/>
  <c r="CL85" i="7"/>
  <c r="AR34" i="15"/>
  <c r="AR36" s="1"/>
  <c r="AR35"/>
  <c r="AP78" i="16"/>
  <c r="AP79"/>
  <c r="BH87"/>
  <c r="BH88" s="1"/>
  <c r="W32" i="7"/>
  <c r="W35" s="1"/>
  <c r="CQ88" i="15"/>
  <c r="CQ91" s="1"/>
  <c r="CQ92" s="1"/>
  <c r="AV32" i="7"/>
  <c r="AV34" s="1"/>
  <c r="AV35" s="1"/>
  <c r="AN34"/>
  <c r="AN35" s="1"/>
  <c r="CA91"/>
  <c r="CA92"/>
  <c r="CE89" i="15"/>
  <c r="CE90"/>
  <c r="BU91"/>
  <c r="BU92" s="1"/>
  <c r="BU93" s="1"/>
  <c r="BH87" i="7"/>
  <c r="BA36" i="15"/>
  <c r="BA37" s="1"/>
  <c r="BW86" i="7"/>
  <c r="T34"/>
  <c r="T35"/>
  <c r="AL30" i="15"/>
  <c r="BF80"/>
  <c r="BD79"/>
  <c r="CL88" i="16"/>
  <c r="AF28" i="15"/>
  <c r="AO33"/>
  <c r="AO34"/>
  <c r="R34" i="7"/>
  <c r="R35"/>
  <c r="BK84" i="16"/>
  <c r="BB34"/>
  <c r="CK90" i="15"/>
  <c r="CP85" i="16"/>
  <c r="CP86" s="1"/>
  <c r="AL31" i="15"/>
  <c r="CQ89"/>
  <c r="W33" i="7"/>
  <c r="W34" s="1"/>
  <c r="CE88"/>
  <c r="CE89" s="1"/>
  <c r="CE90" s="1"/>
  <c r="AX30" i="15"/>
  <c r="Q29" i="7"/>
  <c r="CF85"/>
  <c r="CF86" s="1"/>
  <c r="BV82"/>
  <c r="BB32" i="15"/>
  <c r="BB33" s="1"/>
  <c r="BH88" i="7"/>
  <c r="BH89" s="1"/>
  <c r="BH90" s="1"/>
  <c r="BG89"/>
  <c r="BO87"/>
  <c r="BO88" s="1"/>
  <c r="BR87"/>
  <c r="BR88" s="1"/>
  <c r="AY35"/>
  <c r="AY36" s="1"/>
  <c r="BY89" i="15"/>
  <c r="P35" i="7"/>
  <c r="P34"/>
  <c r="BP92" i="16"/>
  <c r="BB32" i="7"/>
  <c r="AP34" i="15"/>
  <c r="Q32" i="16"/>
  <c r="BZ80"/>
  <c r="CO82" i="15"/>
  <c r="CL86" i="7"/>
  <c r="CJ87" i="16"/>
  <c r="AV33" i="15"/>
  <c r="V28"/>
  <c r="CI90"/>
  <c r="AC78" i="7"/>
  <c r="CF88" i="15"/>
  <c r="AQ29" i="16"/>
  <c r="AM78" i="7"/>
  <c r="BZ85"/>
  <c r="Z78" i="16"/>
  <c r="BM87" i="15"/>
  <c r="CK85" i="7"/>
  <c r="CK86" s="1"/>
  <c r="AB33"/>
  <c r="CG90" i="16"/>
  <c r="AP35" i="15"/>
  <c r="CQ90"/>
  <c r="Q36"/>
  <c r="O26"/>
  <c r="AP36"/>
  <c r="AH30"/>
  <c r="CI84" i="16"/>
  <c r="BM86" i="7"/>
  <c r="BM87" s="1"/>
  <c r="BM88" s="1"/>
  <c r="BL87" i="16"/>
  <c r="AQ36" i="15"/>
  <c r="AQ37" s="1"/>
  <c r="X29" i="16"/>
  <c r="AV33" i="7"/>
  <c r="U36" i="15"/>
  <c r="BP88" i="7"/>
  <c r="AL32" i="15"/>
  <c r="AL33" s="1"/>
  <c r="BN87" i="16"/>
  <c r="CM83" i="7"/>
  <c r="AR34" i="16"/>
  <c r="AV36"/>
  <c r="CR89" i="7"/>
  <c r="CR90" s="1"/>
  <c r="Q33" i="16"/>
  <c r="Q34" s="1"/>
  <c r="Y29" i="7"/>
  <c r="BY90" i="15"/>
  <c r="AG31" i="16"/>
  <c r="CN86" i="7"/>
  <c r="AD32"/>
  <c r="CI82"/>
  <c r="CD88" i="15"/>
  <c r="BY86" i="7"/>
  <c r="P37" i="16"/>
  <c r="AZ35" i="7"/>
  <c r="AU33"/>
  <c r="CQ92" i="16"/>
  <c r="CQ93"/>
  <c r="AM79" i="7"/>
  <c r="BL86"/>
  <c r="BI89" i="16"/>
  <c r="CP84" i="7"/>
  <c r="AT32" i="16"/>
  <c r="AT33" s="1"/>
  <c r="AF78"/>
  <c r="CB88" i="7"/>
  <c r="CB89" s="1"/>
  <c r="CB90" s="1"/>
  <c r="AJ37"/>
  <c r="CA92" i="15"/>
  <c r="BF85" i="7"/>
  <c r="BC35"/>
  <c r="BC36" s="1"/>
  <c r="BC37" s="1"/>
  <c r="BS86" i="16"/>
  <c r="BQ90"/>
  <c r="CC91" i="15"/>
  <c r="BD81" i="7"/>
  <c r="Z79" i="15"/>
  <c r="BN95"/>
  <c r="Z37" i="7"/>
  <c r="X33"/>
  <c r="BB35" i="16"/>
  <c r="BE83" i="7"/>
  <c r="CJ89"/>
  <c r="AK28" i="16"/>
  <c r="AS27"/>
  <c r="CA93" i="15"/>
  <c r="AE34" i="7"/>
  <c r="CJ89" i="15"/>
  <c r="BY83" i="16"/>
  <c r="CE86"/>
  <c r="AS29" i="7"/>
  <c r="W78" i="16"/>
  <c r="CE91" i="15"/>
  <c r="AC36"/>
  <c r="BG90"/>
  <c r="AA33"/>
  <c r="AA34" s="1"/>
  <c r="AC79" i="7"/>
  <c r="CA88" i="16"/>
  <c r="V35" i="7"/>
  <c r="AW31"/>
  <c r="U78" i="16"/>
  <c r="S35" i="7"/>
  <c r="CP82" i="15"/>
  <c r="CC89" i="16"/>
  <c r="CO82" i="7"/>
  <c r="AD79" i="15"/>
  <c r="CQ85" i="7"/>
  <c r="BR89"/>
  <c r="BO90" i="16"/>
  <c r="AO36" i="7"/>
  <c r="BM88" i="15"/>
  <c r="AN36" i="16"/>
  <c r="CJ90" i="15"/>
  <c r="AB78" i="16"/>
  <c r="AX36" i="7"/>
  <c r="CN85" i="16"/>
  <c r="CH85" i="15"/>
  <c r="BY84" i="16"/>
  <c r="AH35"/>
  <c r="CP85" i="7"/>
  <c r="W34" i="15"/>
  <c r="AB36"/>
  <c r="U34" i="7"/>
  <c r="W79" i="16"/>
  <c r="AT36" i="7"/>
  <c r="CE92" i="15"/>
  <c r="Z79" i="16"/>
  <c r="AR36" i="7"/>
  <c r="CL86" i="15"/>
  <c r="CB82"/>
  <c r="CN82"/>
  <c r="BC30"/>
  <c r="CH83" i="16"/>
  <c r="AU31"/>
  <c r="AI29" i="15"/>
  <c r="V31" i="16"/>
  <c r="AK36" i="15"/>
  <c r="AL32" i="7"/>
  <c r="S33" i="16"/>
  <c r="CQ94"/>
  <c r="AI36" i="7"/>
  <c r="Y79" i="15"/>
  <c r="AY28"/>
  <c r="BJ95" i="7"/>
  <c r="X35" i="15"/>
  <c r="BX86" i="7"/>
  <c r="AW36" i="15"/>
  <c r="AP80" i="16"/>
  <c r="R32" i="15"/>
  <c r="AJ78" i="7"/>
  <c r="BA32" i="16"/>
  <c r="BA35" i="7"/>
  <c r="BO86" i="15"/>
  <c r="BS93"/>
  <c r="AX37" i="7"/>
  <c r="AJ29" i="15"/>
  <c r="BV81" i="16"/>
  <c r="AX79"/>
  <c r="AJ35"/>
  <c r="CG87" i="7"/>
  <c r="CG88" s="1"/>
  <c r="CR90" i="16"/>
  <c r="AQ30"/>
  <c r="AO29"/>
  <c r="AO30" s="1"/>
  <c r="AT37" i="7"/>
  <c r="X34"/>
  <c r="BI90" i="15"/>
  <c r="CD93" i="16"/>
  <c r="T37" i="15"/>
  <c r="BD80"/>
  <c r="BR86"/>
  <c r="AP36" i="7"/>
  <c r="AZ36" i="16"/>
  <c r="BR84"/>
  <c r="AE28"/>
  <c r="BB34" i="15"/>
  <c r="AG36" i="7"/>
  <c r="CG91" i="15"/>
  <c r="AZ31"/>
  <c r="AM31" i="16"/>
  <c r="AM35" i="15"/>
  <c r="S34"/>
  <c r="CE93"/>
  <c r="CH87" i="7"/>
  <c r="CH88" s="1"/>
  <c r="CJ90"/>
  <c r="AT80" i="15"/>
  <c r="AA35" i="7"/>
  <c r="CI91" i="15"/>
  <c r="AK29" i="16"/>
  <c r="AK30" s="1"/>
  <c r="AK31" s="1"/>
  <c r="AK32" s="1"/>
  <c r="AC37" i="15"/>
  <c r="CM91" i="16"/>
  <c r="Y82"/>
  <c r="Y83" s="1"/>
  <c r="BK87" i="7"/>
  <c r="BO91" i="16"/>
  <c r="AF36" i="7"/>
  <c r="CB94" i="16"/>
  <c r="AY37" i="7"/>
  <c r="BW87" i="15"/>
  <c r="CQ95" i="16"/>
  <c r="CD92" i="7"/>
  <c r="BE85" i="16"/>
  <c r="AK36" i="7"/>
  <c r="BE84" i="15"/>
  <c r="X35" i="7"/>
  <c r="BI90" i="16"/>
  <c r="AY30"/>
  <c r="AI82"/>
  <c r="AI83" s="1"/>
  <c r="CK91" i="15"/>
  <c r="BS84" i="7"/>
  <c r="BD82"/>
  <c r="AE32" i="15"/>
  <c r="U35" i="7"/>
  <c r="U36" s="1"/>
  <c r="Y80" i="15"/>
  <c r="BU87" i="7"/>
  <c r="BU88" s="1"/>
  <c r="R79" i="16"/>
  <c r="AO37" i="7"/>
  <c r="BV82" i="15"/>
  <c r="AW33" i="16"/>
  <c r="AS28"/>
  <c r="O28" s="1"/>
  <c r="O28" i="7"/>
  <c r="AE35"/>
  <c r="BG88" i="16"/>
  <c r="W80"/>
  <c r="W81" s="1"/>
  <c r="V32"/>
  <c r="O27"/>
  <c r="CA93" i="7"/>
  <c r="CA94" s="1"/>
  <c r="CA95" s="1"/>
  <c r="AA35" i="15"/>
  <c r="AA36" s="1"/>
  <c r="BL87" i="7"/>
  <c r="BT84"/>
  <c r="BQ87"/>
  <c r="CC87"/>
  <c r="CC88" s="1"/>
  <c r="AU34" i="15"/>
  <c r="AI30"/>
  <c r="AX80" i="16"/>
  <c r="AS79" i="15"/>
  <c r="AQ36" i="7"/>
  <c r="AP37"/>
  <c r="BK88"/>
  <c r="BK91" i="15"/>
  <c r="BK92"/>
  <c r="AQ78"/>
  <c r="BJ83" i="16"/>
  <c r="CH86" i="15"/>
  <c r="CF86" i="16"/>
  <c r="AC31"/>
  <c r="AL35"/>
  <c r="AD80" i="15"/>
  <c r="CO87" i="16"/>
  <c r="CO88" s="1"/>
  <c r="T78" i="15"/>
  <c r="BB36" i="16"/>
  <c r="BU88"/>
  <c r="T31"/>
  <c r="BF81"/>
  <c r="CA94" i="15"/>
  <c r="AA36" i="7"/>
  <c r="AY78"/>
  <c r="P35" i="15"/>
  <c r="BO92" i="16"/>
  <c r="BG89"/>
  <c r="BZ86" i="7"/>
  <c r="BZ87" s="1"/>
  <c r="CF89" i="15"/>
  <c r="T32" i="16"/>
  <c r="CO83" i="7"/>
  <c r="BT87" i="15"/>
  <c r="AR37" i="7"/>
  <c r="BR87" i="15"/>
  <c r="AJ30"/>
  <c r="BT85" i="16"/>
  <c r="BE85" i="15"/>
  <c r="CM81"/>
  <c r="BL88" i="7"/>
  <c r="BN92"/>
  <c r="S34" i="16"/>
  <c r="AU35" i="15"/>
  <c r="BS87" i="16"/>
  <c r="AN36" i="15"/>
  <c r="Y81"/>
  <c r="R80" i="16"/>
  <c r="CR82" i="15"/>
  <c r="BL84"/>
  <c r="BJ88"/>
  <c r="BJ96" i="7"/>
  <c r="BM94" i="16"/>
  <c r="AH30" i="7"/>
  <c r="BK93" i="15"/>
  <c r="BK94" s="1"/>
  <c r="AG34"/>
  <c r="BI94" i="7"/>
  <c r="BS88" i="16"/>
  <c r="BW84"/>
  <c r="BZ85" i="15"/>
  <c r="O26" i="16"/>
  <c r="AA80"/>
  <c r="BH86" i="15"/>
  <c r="BH87" s="1"/>
  <c r="BX83"/>
  <c r="BO89" i="7"/>
  <c r="AD81" i="15"/>
  <c r="BU89" i="16"/>
  <c r="AD78"/>
  <c r="CI92" i="15"/>
  <c r="CC92"/>
  <c r="CQ96" i="16"/>
  <c r="BB35" i="15"/>
  <c r="BF82" i="16"/>
  <c r="BC37"/>
  <c r="BG91" i="15"/>
  <c r="BQ88" i="7"/>
  <c r="BP88" i="15"/>
  <c r="CP87" i="16" l="1"/>
  <c r="CP88" s="1"/>
  <c r="CP89" s="1"/>
  <c r="W36" i="7"/>
  <c r="W37" s="1"/>
  <c r="BH89" i="16"/>
  <c r="BH91" s="1"/>
  <c r="BH90"/>
  <c r="AR37" i="15"/>
  <c r="AR78" s="1"/>
  <c r="AR79" s="1"/>
  <c r="BQ88"/>
  <c r="BQ89" s="1"/>
  <c r="BQ90" s="1"/>
  <c r="AL34"/>
  <c r="AL36" s="1"/>
  <c r="AL37" s="1"/>
  <c r="AD33" i="7"/>
  <c r="CM84"/>
  <c r="BZ81" i="16"/>
  <c r="Q30" i="7"/>
  <c r="BF81" i="15"/>
  <c r="BW87" i="7"/>
  <c r="BD81" i="16"/>
  <c r="AJ31" i="15"/>
  <c r="AJ32" s="1"/>
  <c r="AG32" i="16"/>
  <c r="AD34" i="7"/>
  <c r="AD35" s="1"/>
  <c r="AV37" i="16"/>
  <c r="BN88"/>
  <c r="CG92"/>
  <c r="CG91"/>
  <c r="BY91" i="15"/>
  <c r="BY92" s="1"/>
  <c r="AG33" i="16"/>
  <c r="BV83" i="7"/>
  <c r="BV85" s="1"/>
  <c r="AX31" i="15"/>
  <c r="BD80" i="16"/>
  <c r="CI85"/>
  <c r="CI86" s="1"/>
  <c r="BV84" i="7"/>
  <c r="CO83" i="15"/>
  <c r="AN36" i="7"/>
  <c r="AN78" s="1"/>
  <c r="AN79" s="1"/>
  <c r="CF87"/>
  <c r="CF88" s="1"/>
  <c r="CF89" s="1"/>
  <c r="BB33"/>
  <c r="BY87"/>
  <c r="CI83"/>
  <c r="CI84"/>
  <c r="CI85"/>
  <c r="CN87"/>
  <c r="CN88"/>
  <c r="AB34"/>
  <c r="CJ88" i="16"/>
  <c r="CJ89"/>
  <c r="BK85"/>
  <c r="AF29" i="15"/>
  <c r="T36" i="7"/>
  <c r="T37"/>
  <c r="BL89"/>
  <c r="AP37" i="15"/>
  <c r="V29"/>
  <c r="AV34"/>
  <c r="CL87" i="7"/>
  <c r="P78" i="16"/>
  <c r="X30"/>
  <c r="Q35"/>
  <c r="AR35"/>
  <c r="AR36" s="1"/>
  <c r="CD89" i="15"/>
  <c r="CG93" i="16"/>
  <c r="P36" i="7"/>
  <c r="P37" s="1"/>
  <c r="P78" s="1"/>
  <c r="AU34"/>
  <c r="AU35" s="1"/>
  <c r="AZ36"/>
  <c r="BG90"/>
  <c r="BN89" i="16"/>
  <c r="BN90" s="1"/>
  <c r="BP89" i="7"/>
  <c r="BP90" s="1"/>
  <c r="U37" i="15"/>
  <c r="AX32"/>
  <c r="X31" i="16"/>
  <c r="X32" s="1"/>
  <c r="AH31" i="15"/>
  <c r="Q37"/>
  <c r="AX33"/>
  <c r="Y30" i="7"/>
  <c r="CK87"/>
  <c r="R36"/>
  <c r="R37" s="1"/>
  <c r="AO35" i="15"/>
  <c r="AO36" s="1"/>
  <c r="CL89" i="16"/>
  <c r="BL88"/>
  <c r="AL35" i="15"/>
  <c r="CR91" i="7"/>
  <c r="Q31"/>
  <c r="BG91"/>
  <c r="AH32" i="15"/>
  <c r="AH33" s="1"/>
  <c r="BA78"/>
  <c r="AN37" i="7"/>
  <c r="Q36" i="16"/>
  <c r="AP78" i="15"/>
  <c r="BP93" i="16"/>
  <c r="BH88" i="15"/>
  <c r="BC78" i="7"/>
  <c r="AO31" i="16"/>
  <c r="AK33"/>
  <c r="BT88" i="15"/>
  <c r="CF90"/>
  <c r="CF91" s="1"/>
  <c r="CF92" s="1"/>
  <c r="CF87" i="16"/>
  <c r="CF88"/>
  <c r="CF89" s="1"/>
  <c r="BM89" i="7"/>
  <c r="BY93" i="15"/>
  <c r="AF37" i="7"/>
  <c r="CM92" i="16"/>
  <c r="AM36" i="15"/>
  <c r="AZ32"/>
  <c r="T79"/>
  <c r="R33"/>
  <c r="BX87" i="7"/>
  <c r="BX88" s="1"/>
  <c r="AY29" i="15"/>
  <c r="AK37"/>
  <c r="AK78" s="1"/>
  <c r="CH84" i="16"/>
  <c r="CH85"/>
  <c r="BX88"/>
  <c r="CL87" i="15"/>
  <c r="AH36" i="16"/>
  <c r="AH37" s="1"/>
  <c r="AN37"/>
  <c r="CQ86" i="7"/>
  <c r="CC90" i="16"/>
  <c r="CC91"/>
  <c r="CC92" s="1"/>
  <c r="S36" i="7"/>
  <c r="U79" i="16"/>
  <c r="V36" i="7"/>
  <c r="V37" s="1"/>
  <c r="V78" s="1"/>
  <c r="BN96" i="15"/>
  <c r="BG92"/>
  <c r="BC78" i="16"/>
  <c r="AA81"/>
  <c r="BZ86" i="15"/>
  <c r="R78" i="7"/>
  <c r="BH89" i="15"/>
  <c r="BH90" s="1"/>
  <c r="BU94"/>
  <c r="BU95" s="1"/>
  <c r="BX84"/>
  <c r="S35" i="16"/>
  <c r="BQ89" i="7"/>
  <c r="BS89" i="16"/>
  <c r="BS90" s="1"/>
  <c r="BK89" i="7"/>
  <c r="BK90"/>
  <c r="CM93" i="16"/>
  <c r="AS29"/>
  <c r="AA37" i="7"/>
  <c r="BF83" i="16"/>
  <c r="BF84" s="1"/>
  <c r="AQ37" i="7"/>
  <c r="AR78"/>
  <c r="AY31" i="16"/>
  <c r="AN37" i="15"/>
  <c r="CD94" i="16"/>
  <c r="BJ84"/>
  <c r="CE91" i="7"/>
  <c r="CR83" i="15"/>
  <c r="BW85" i="16"/>
  <c r="BV83" i="15"/>
  <c r="AO78" i="7"/>
  <c r="BU89"/>
  <c r="AC78" i="15"/>
  <c r="AE33"/>
  <c r="BY94"/>
  <c r="BA36" i="7"/>
  <c r="AQ78"/>
  <c r="CA95" i="15"/>
  <c r="AQ79" i="7"/>
  <c r="AC32" i="16"/>
  <c r="BW86"/>
  <c r="BW87" s="1"/>
  <c r="BD81" i="15"/>
  <c r="CP83"/>
  <c r="BS94"/>
  <c r="AP78" i="7"/>
  <c r="BT85"/>
  <c r="CA96"/>
  <c r="AA78"/>
  <c r="V33" i="16"/>
  <c r="CE94" i="15"/>
  <c r="CP86" i="7"/>
  <c r="BR85" i="16"/>
  <c r="CJ91" i="15"/>
  <c r="CR84"/>
  <c r="BN93" i="7"/>
  <c r="CQ87"/>
  <c r="AH31"/>
  <c r="AW32"/>
  <c r="AS30" i="16"/>
  <c r="BR88" i="15"/>
  <c r="BR89" s="1"/>
  <c r="BR90" s="1"/>
  <c r="BR91" s="1"/>
  <c r="BR92" s="1"/>
  <c r="BR93" s="1"/>
  <c r="BR94" s="1"/>
  <c r="BR95" s="1"/>
  <c r="BR96" s="1"/>
  <c r="BR97" s="1"/>
  <c r="BR98" s="1"/>
  <c r="BR99" s="1"/>
  <c r="BR100" s="1"/>
  <c r="BR101" s="1"/>
  <c r="BR102" s="1"/>
  <c r="BR103" s="1"/>
  <c r="BR104" s="1"/>
  <c r="BR105" s="1"/>
  <c r="BR106" s="1"/>
  <c r="BR107" s="1"/>
  <c r="BR108" s="1"/>
  <c r="BR109" s="1"/>
  <c r="BR110" s="1"/>
  <c r="BR111" s="1"/>
  <c r="BR112" s="1"/>
  <c r="BR113" s="1"/>
  <c r="BR114" s="1"/>
  <c r="BR115" s="1"/>
  <c r="BR116" s="1"/>
  <c r="W82" i="16"/>
  <c r="BR90" i="7"/>
  <c r="O28" i="15"/>
  <c r="AD79" i="16"/>
  <c r="AY32"/>
  <c r="AT81" i="15"/>
  <c r="BP89"/>
  <c r="BP90" s="1"/>
  <c r="BV82" i="16"/>
  <c r="BV83" s="1"/>
  <c r="CL88" i="15"/>
  <c r="AI37" i="7"/>
  <c r="CK92" i="16"/>
  <c r="CK93" s="1"/>
  <c r="BT89" i="15"/>
  <c r="BQ91" i="16"/>
  <c r="BO90" i="7"/>
  <c r="R79"/>
  <c r="R80" s="1"/>
  <c r="BF86"/>
  <c r="T33" i="16"/>
  <c r="AD82" i="15"/>
  <c r="CE93" i="7"/>
  <c r="CE92"/>
  <c r="AJ79"/>
  <c r="BW88" i="15"/>
  <c r="AE34"/>
  <c r="AF79" i="16"/>
  <c r="AT34"/>
  <c r="AU32"/>
  <c r="BL91" i="7"/>
  <c r="BL90"/>
  <c r="AB37" i="15"/>
  <c r="CP87" i="7"/>
  <c r="O29"/>
  <c r="BJ97"/>
  <c r="AQ31" i="16"/>
  <c r="AL33" i="7"/>
  <c r="AW34" i="16"/>
  <c r="CK92" i="15"/>
  <c r="BM89"/>
  <c r="Z80" i="16"/>
  <c r="AC80" i="7"/>
  <c r="BO91"/>
  <c r="AG35" i="15"/>
  <c r="CO89" i="16"/>
  <c r="AL36"/>
  <c r="AL37" s="1"/>
  <c r="BU96" i="15"/>
  <c r="BU97" s="1"/>
  <c r="AQ80" i="7"/>
  <c r="AQ81" s="1"/>
  <c r="BQ90"/>
  <c r="BQ91" s="1"/>
  <c r="BQ92" s="1"/>
  <c r="BH91"/>
  <c r="BH92" s="1"/>
  <c r="CQ93" i="15"/>
  <c r="CQ94" s="1"/>
  <c r="Y84" i="16"/>
  <c r="CG92" i="15"/>
  <c r="AG37" i="7"/>
  <c r="AG78" s="1"/>
  <c r="BB37" i="15"/>
  <c r="BB78" s="1"/>
  <c r="BB36"/>
  <c r="AE29" i="16"/>
  <c r="AZ37"/>
  <c r="CG89" i="7"/>
  <c r="CG90"/>
  <c r="AJ36" i="16"/>
  <c r="AX81"/>
  <c r="AX82" s="1"/>
  <c r="BO87" i="15"/>
  <c r="BA33" i="16"/>
  <c r="X36" i="15"/>
  <c r="AV36" i="7"/>
  <c r="AV37"/>
  <c r="BC31" i="15"/>
  <c r="CB83"/>
  <c r="AX78" i="7"/>
  <c r="CA89" i="16"/>
  <c r="AE36" i="7"/>
  <c r="BD83"/>
  <c r="Z78"/>
  <c r="Z79" s="1"/>
  <c r="Z80" i="15"/>
  <c r="Y82"/>
  <c r="BL85"/>
  <c r="BB37" i="16"/>
  <c r="BI95" i="7"/>
  <c r="S36" i="16"/>
  <c r="BG90"/>
  <c r="AE37" i="7"/>
  <c r="BM95" i="16"/>
  <c r="AU36" i="15"/>
  <c r="AA37"/>
  <c r="AD83"/>
  <c r="AD84" s="1"/>
  <c r="AY79" i="7"/>
  <c r="AD80" i="16"/>
  <c r="BO93"/>
  <c r="BO94" s="1"/>
  <c r="BK91" i="7"/>
  <c r="CA97"/>
  <c r="AS31" i="16"/>
  <c r="CI93" i="15"/>
  <c r="BS85" i="7"/>
  <c r="BS86" s="1"/>
  <c r="CH89"/>
  <c r="BP91" i="15"/>
  <c r="BP92" s="1"/>
  <c r="BP93" s="1"/>
  <c r="BP94" s="1"/>
  <c r="BP95" s="1"/>
  <c r="BP96" s="1"/>
  <c r="BP97" s="1"/>
  <c r="BP98" s="1"/>
  <c r="BP99" s="1"/>
  <c r="BP100" s="1"/>
  <c r="BP101" s="1"/>
  <c r="BP102" s="1"/>
  <c r="BP103" s="1"/>
  <c r="BP104" s="1"/>
  <c r="BP105" s="1"/>
  <c r="BP106" s="1"/>
  <c r="BP107" s="1"/>
  <c r="BP108" s="1"/>
  <c r="BP109" s="1"/>
  <c r="BP110" s="1"/>
  <c r="BP111" s="1"/>
  <c r="BP112" s="1"/>
  <c r="BP113" s="1"/>
  <c r="BP114" s="1"/>
  <c r="BP115" s="1"/>
  <c r="BP116" s="1"/>
  <c r="S35"/>
  <c r="CG93"/>
  <c r="BT86" i="16"/>
  <c r="BT87" s="1"/>
  <c r="BT88" s="1"/>
  <c r="BT89" s="1"/>
  <c r="BT90" s="1"/>
  <c r="BT91" s="1"/>
  <c r="AS80" i="15"/>
  <c r="AT78" i="7"/>
  <c r="CR91" i="16"/>
  <c r="AX79" i="7"/>
  <c r="AQ79" i="15"/>
  <c r="R34"/>
  <c r="T34" i="16"/>
  <c r="AP81"/>
  <c r="BJ89" i="15"/>
  <c r="BJ90" s="1"/>
  <c r="BJ91" s="1"/>
  <c r="CM82"/>
  <c r="BV84"/>
  <c r="AE35"/>
  <c r="AE36" s="1"/>
  <c r="CB95" i="16"/>
  <c r="CK93" i="15"/>
  <c r="R81" i="16"/>
  <c r="CO84" i="7"/>
  <c r="CO85" s="1"/>
  <c r="CO86" s="1"/>
  <c r="CC89"/>
  <c r="T80" i="15"/>
  <c r="AC33" i="16"/>
  <c r="AC34" s="1"/>
  <c r="O29" i="15"/>
  <c r="BE86"/>
  <c r="AY30"/>
  <c r="CH87"/>
  <c r="BO88"/>
  <c r="AV78" i="7"/>
  <c r="AM32" i="16"/>
  <c r="CD93" i="7"/>
  <c r="AI84" i="16"/>
  <c r="AI85" s="1"/>
  <c r="AI86" s="1"/>
  <c r="AI87" s="1"/>
  <c r="AI88" s="1"/>
  <c r="AI89" s="1"/>
  <c r="AI90" s="1"/>
  <c r="AI91" s="1"/>
  <c r="AI92" s="1"/>
  <c r="AI93" s="1"/>
  <c r="AI94" s="1"/>
  <c r="AI95" s="1"/>
  <c r="AI96" s="1"/>
  <c r="AI97" s="1"/>
  <c r="AI98" s="1"/>
  <c r="AI99" s="1"/>
  <c r="AI100" s="1"/>
  <c r="AI101" s="1"/>
  <c r="AI102" s="1"/>
  <c r="AI103" s="1"/>
  <c r="AI104" s="1"/>
  <c r="AI105" s="1"/>
  <c r="AI106" s="1"/>
  <c r="AI107" s="1"/>
  <c r="AI108" s="1"/>
  <c r="AI109" s="1"/>
  <c r="AI110" s="1"/>
  <c r="AI111" s="1"/>
  <c r="AI112" s="1"/>
  <c r="AI113" s="1"/>
  <c r="AI114" s="1"/>
  <c r="AI115" s="1"/>
  <c r="AI116" s="1"/>
  <c r="BI91"/>
  <c r="CJ91" i="7"/>
  <c r="U37"/>
  <c r="BJ85" i="16"/>
  <c r="BS95" i="15"/>
  <c r="BS96" s="1"/>
  <c r="BK95"/>
  <c r="BM90" i="7"/>
  <c r="BM91" s="1"/>
  <c r="AK37"/>
  <c r="AB79" i="16"/>
  <c r="AI31" i="15"/>
  <c r="AA78"/>
  <c r="BG93"/>
  <c r="BR91" i="7"/>
  <c r="BR92" s="1"/>
  <c r="AS30"/>
  <c r="AB78" i="15"/>
  <c r="BI96" i="7"/>
  <c r="BI97" s="1"/>
  <c r="S37" i="16"/>
  <c r="S37" i="7"/>
  <c r="W83" i="16"/>
  <c r="CN86"/>
  <c r="BU90"/>
  <c r="AK78" i="7"/>
  <c r="CL89" i="15"/>
  <c r="BE84" i="7"/>
  <c r="CC93" i="15"/>
  <c r="BT90"/>
  <c r="BI91"/>
  <c r="CE87" i="16"/>
  <c r="X36" i="7"/>
  <c r="AJ80"/>
  <c r="AJ81" s="1"/>
  <c r="P79"/>
  <c r="P80" s="1"/>
  <c r="AV79"/>
  <c r="CN83" i="15"/>
  <c r="P36"/>
  <c r="CB91" i="7"/>
  <c r="CB92" s="1"/>
  <c r="CB93" s="1"/>
  <c r="CB94" s="1"/>
  <c r="CB95" s="1"/>
  <c r="CB96" s="1"/>
  <c r="CB97" s="1"/>
  <c r="CB98" s="1"/>
  <c r="CB99" s="1"/>
  <c r="CB100" s="1"/>
  <c r="CB101" s="1"/>
  <c r="CB102" s="1"/>
  <c r="BL92"/>
  <c r="BE86" i="16"/>
  <c r="AW37" i="15"/>
  <c r="W35"/>
  <c r="BZ88" i="7"/>
  <c r="BZ89" s="1"/>
  <c r="BZ90" s="1"/>
  <c r="AM80"/>
  <c r="CQ97" i="16"/>
  <c r="CQ98" s="1"/>
  <c r="CQ99" s="1"/>
  <c r="CQ100" s="1"/>
  <c r="CQ101" s="1"/>
  <c r="CQ102" s="1"/>
  <c r="AC81" i="7"/>
  <c r="BY85" i="16"/>
  <c r="CI87" l="1"/>
  <c r="AJ33" i="15"/>
  <c r="AJ34"/>
  <c r="AJ35" s="1"/>
  <c r="BH92" i="16"/>
  <c r="BH93"/>
  <c r="BH94" s="1"/>
  <c r="BH95" s="1"/>
  <c r="BH96" s="1"/>
  <c r="W78" i="7"/>
  <c r="W79"/>
  <c r="BP94" i="16"/>
  <c r="CK88" i="7"/>
  <c r="CK89"/>
  <c r="Q37" i="16"/>
  <c r="Q82" s="1"/>
  <c r="BY88" i="7"/>
  <c r="BF82" i="15"/>
  <c r="Q32" i="7"/>
  <c r="BH93"/>
  <c r="BH94" s="1"/>
  <c r="BH95" s="1"/>
  <c r="BH96" s="1"/>
  <c r="BH97" s="1"/>
  <c r="BH98" s="1"/>
  <c r="BH99" s="1"/>
  <c r="BH100" s="1"/>
  <c r="BH101" s="1"/>
  <c r="BH102" s="1"/>
  <c r="BH103" s="1"/>
  <c r="BH104" s="1"/>
  <c r="BH105" s="1"/>
  <c r="BH106" s="1"/>
  <c r="BH107" s="1"/>
  <c r="BH108" s="1"/>
  <c r="BH109" s="1"/>
  <c r="BH110" s="1"/>
  <c r="BH111" s="1"/>
  <c r="BH112" s="1"/>
  <c r="BH113" s="1"/>
  <c r="BH114" s="1"/>
  <c r="BH115" s="1"/>
  <c r="BH116" s="1"/>
  <c r="AA79"/>
  <c r="CC93" i="16"/>
  <c r="CC94" s="1"/>
  <c r="AH78"/>
  <c r="AK79" i="15"/>
  <c r="BX89" i="7"/>
  <c r="CF90" i="16"/>
  <c r="CF91" s="1"/>
  <c r="CF92" s="1"/>
  <c r="CL88" i="7"/>
  <c r="CR92"/>
  <c r="CR94" s="1"/>
  <c r="Q78" i="15"/>
  <c r="V30"/>
  <c r="Y31" i="7"/>
  <c r="Q78" i="16"/>
  <c r="Q83" s="1"/>
  <c r="AV78"/>
  <c r="CD90" i="15"/>
  <c r="P79" i="16"/>
  <c r="AZ37" i="7"/>
  <c r="BA79" i="15"/>
  <c r="CR93" i="7"/>
  <c r="CL90" i="16"/>
  <c r="CL91"/>
  <c r="BP91" i="7"/>
  <c r="BP92" s="1"/>
  <c r="BG92"/>
  <c r="AV35" i="15"/>
  <c r="AP79"/>
  <c r="AF30"/>
  <c r="BK86" i="16"/>
  <c r="CJ90"/>
  <c r="CN89" i="7"/>
  <c r="CN90" s="1"/>
  <c r="BB34"/>
  <c r="CO84" i="15"/>
  <c r="AX34"/>
  <c r="BW88" i="7"/>
  <c r="BW92" s="1"/>
  <c r="BW89"/>
  <c r="BW90" s="1"/>
  <c r="BW91" s="1"/>
  <c r="BZ82" i="16"/>
  <c r="CM85" i="7"/>
  <c r="BD82" i="15"/>
  <c r="AB79"/>
  <c r="BT91"/>
  <c r="BM92" i="7"/>
  <c r="BM93" s="1"/>
  <c r="Q79" i="16"/>
  <c r="AH34" i="15"/>
  <c r="AH35" s="1"/>
  <c r="AR37" i="16"/>
  <c r="T78" i="7"/>
  <c r="T79" s="1"/>
  <c r="CI86"/>
  <c r="BY89"/>
  <c r="BL89" i="16"/>
  <c r="BV87" i="7"/>
  <c r="BV88" s="1"/>
  <c r="U78" i="15"/>
  <c r="AZ78" i="7"/>
  <c r="AZ79" s="1"/>
  <c r="CD91" i="15"/>
  <c r="CL89" i="7"/>
  <c r="CG94" i="16"/>
  <c r="AG35"/>
  <c r="AG34"/>
  <c r="BV86" i="7"/>
  <c r="BV89" s="1"/>
  <c r="BV90" s="1"/>
  <c r="Q80" i="16"/>
  <c r="Q81" s="1"/>
  <c r="AV36" i="15"/>
  <c r="V31"/>
  <c r="X33" i="16"/>
  <c r="U79" i="15"/>
  <c r="AV79" i="16"/>
  <c r="AD36" i="7"/>
  <c r="AD37" s="1"/>
  <c r="CD92" i="15"/>
  <c r="AU36" i="7"/>
  <c r="AU37" s="1"/>
  <c r="AX35" i="15"/>
  <c r="AX36" s="1"/>
  <c r="AB35" i="7"/>
  <c r="AO37" i="15"/>
  <c r="AO78" s="1"/>
  <c r="BN91" i="16"/>
  <c r="AL78"/>
  <c r="AB80" i="15"/>
  <c r="R81" i="7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BT92" i="15"/>
  <c r="BT93"/>
  <c r="BS91" i="16"/>
  <c r="BS92" s="1"/>
  <c r="BS93" s="1"/>
  <c r="BS94"/>
  <c r="BS95" s="1"/>
  <c r="BS96" s="1"/>
  <c r="BS97" s="1"/>
  <c r="BS98" s="1"/>
  <c r="BS99" s="1"/>
  <c r="BS100" s="1"/>
  <c r="BS101" s="1"/>
  <c r="BS102" s="1"/>
  <c r="BS103" s="1"/>
  <c r="BS104" s="1"/>
  <c r="BS105" s="1"/>
  <c r="BS106" s="1"/>
  <c r="BS107" s="1"/>
  <c r="BS108" s="1"/>
  <c r="BS109" s="1"/>
  <c r="BS110" s="1"/>
  <c r="BS111" s="1"/>
  <c r="BS112" s="1"/>
  <c r="BS113" s="1"/>
  <c r="BS114" s="1"/>
  <c r="BS115" s="1"/>
  <c r="BS116" s="1"/>
  <c r="CO87" i="7"/>
  <c r="CO88" s="1"/>
  <c r="BI98"/>
  <c r="BR93"/>
  <c r="BR94" s="1"/>
  <c r="BR95" s="1"/>
  <c r="AD85" i="15"/>
  <c r="AD86" s="1"/>
  <c r="AD87" s="1"/>
  <c r="AD88" s="1"/>
  <c r="AD89" s="1"/>
  <c r="AD90" s="1"/>
  <c r="BQ94" i="7"/>
  <c r="BQ95" s="1"/>
  <c r="BQ93"/>
  <c r="BQ96"/>
  <c r="BQ97" s="1"/>
  <c r="CK94" i="16"/>
  <c r="CK95" s="1"/>
  <c r="BV84"/>
  <c r="BV85" s="1"/>
  <c r="BW90"/>
  <c r="BW91" s="1"/>
  <c r="BW92" s="1"/>
  <c r="BW93" s="1"/>
  <c r="BW94" s="1"/>
  <c r="BW95" s="1"/>
  <c r="BW88"/>
  <c r="BW89" s="1"/>
  <c r="BF85"/>
  <c r="BH91" i="15"/>
  <c r="BH92" s="1"/>
  <c r="BH93" s="1"/>
  <c r="BH94" s="1"/>
  <c r="BH95" s="1"/>
  <c r="BH96" s="1"/>
  <c r="BH97" s="1"/>
  <c r="BH98" s="1"/>
  <c r="BH99" s="1"/>
  <c r="BH100" s="1"/>
  <c r="BH101" s="1"/>
  <c r="BH102" s="1"/>
  <c r="BH103" s="1"/>
  <c r="BH104" s="1"/>
  <c r="BH105" s="1"/>
  <c r="BH106" s="1"/>
  <c r="BH107" s="1"/>
  <c r="BH108" s="1"/>
  <c r="BH109" s="1"/>
  <c r="BH110" s="1"/>
  <c r="BH111" s="1"/>
  <c r="BH112" s="1"/>
  <c r="BH113" s="1"/>
  <c r="BH114" s="1"/>
  <c r="BH115" s="1"/>
  <c r="BH116" s="1"/>
  <c r="BI92"/>
  <c r="BD84" i="7"/>
  <c r="AS31"/>
  <c r="AS32"/>
  <c r="AB80" i="16"/>
  <c r="AK79" i="7"/>
  <c r="BI92" i="16"/>
  <c r="BI93" s="1"/>
  <c r="BI94" s="1"/>
  <c r="BI95" s="1"/>
  <c r="BI96" s="1"/>
  <c r="BI97" s="1"/>
  <c r="BI98" s="1"/>
  <c r="BI99" s="1"/>
  <c r="BI100" s="1"/>
  <c r="BI101" s="1"/>
  <c r="BI102" s="1"/>
  <c r="BI103" s="1"/>
  <c r="BI104" s="1"/>
  <c r="BI105" s="1"/>
  <c r="BI106" s="1"/>
  <c r="BI107" s="1"/>
  <c r="BI108" s="1"/>
  <c r="BI109" s="1"/>
  <c r="BI110" s="1"/>
  <c r="BI111" s="1"/>
  <c r="BI112" s="1"/>
  <c r="BI113" s="1"/>
  <c r="BI114" s="1"/>
  <c r="BI115" s="1"/>
  <c r="BI116" s="1"/>
  <c r="CD94" i="7"/>
  <c r="CD95" s="1"/>
  <c r="CD96" s="1"/>
  <c r="CH88" i="15"/>
  <c r="BE87"/>
  <c r="CB96" i="16"/>
  <c r="CB97" s="1"/>
  <c r="CB98" s="1"/>
  <c r="CB99" s="1"/>
  <c r="CB100" s="1"/>
  <c r="CB101" s="1"/>
  <c r="CB102" s="1"/>
  <c r="CB103" s="1"/>
  <c r="CB104" s="1"/>
  <c r="CB105" s="1"/>
  <c r="CB106" s="1"/>
  <c r="CB107" s="1"/>
  <c r="CB108" s="1"/>
  <c r="CB109" s="1"/>
  <c r="CB110" s="1"/>
  <c r="CB111" s="1"/>
  <c r="CB112" s="1"/>
  <c r="CB113" s="1"/>
  <c r="CB114" s="1"/>
  <c r="CB115" s="1"/>
  <c r="CB116" s="1"/>
  <c r="CR92"/>
  <c r="CR93" s="1"/>
  <c r="CR94" s="1"/>
  <c r="CR95" s="1"/>
  <c r="CR96" s="1"/>
  <c r="CR97" s="1"/>
  <c r="CR98" s="1"/>
  <c r="CR99" s="1"/>
  <c r="CR100" s="1"/>
  <c r="CR101" s="1"/>
  <c r="CR102" s="1"/>
  <c r="CR103" s="1"/>
  <c r="CR104" s="1"/>
  <c r="CR105" s="1"/>
  <c r="CR106" s="1"/>
  <c r="CR107" s="1"/>
  <c r="CR108" s="1"/>
  <c r="CR109" s="1"/>
  <c r="CR110" s="1"/>
  <c r="CR111" s="1"/>
  <c r="CR112" s="1"/>
  <c r="CR113" s="1"/>
  <c r="CR114" s="1"/>
  <c r="CR115" s="1"/>
  <c r="CR116" s="1"/>
  <c r="BM96"/>
  <c r="BM97" s="1"/>
  <c r="BM98" s="1"/>
  <c r="BM99" s="1"/>
  <c r="BM100" s="1"/>
  <c r="BM101" s="1"/>
  <c r="BM102" s="1"/>
  <c r="BM103" s="1"/>
  <c r="BM104" s="1"/>
  <c r="BM105" s="1"/>
  <c r="BM106" s="1"/>
  <c r="BM107" s="1"/>
  <c r="BM108" s="1"/>
  <c r="BM109" s="1"/>
  <c r="BM110" s="1"/>
  <c r="BM111" s="1"/>
  <c r="BM112" s="1"/>
  <c r="BM113" s="1"/>
  <c r="BM114" s="1"/>
  <c r="BM115" s="1"/>
  <c r="BM116" s="1"/>
  <c r="Y83" i="15"/>
  <c r="Y84" s="1"/>
  <c r="Y85" s="1"/>
  <c r="Y86" s="1"/>
  <c r="Y87" s="1"/>
  <c r="Y88" s="1"/>
  <c r="Y89" s="1"/>
  <c r="Y90" s="1"/>
  <c r="Y91" s="1"/>
  <c r="Y92" s="1"/>
  <c r="Y93" s="1"/>
  <c r="Y94" s="1"/>
  <c r="Y95" s="1"/>
  <c r="Y96" s="1"/>
  <c r="Y97" s="1"/>
  <c r="Y98" s="1"/>
  <c r="Y99" s="1"/>
  <c r="Y100" s="1"/>
  <c r="Y101" s="1"/>
  <c r="Y102" s="1"/>
  <c r="Y103" s="1"/>
  <c r="Y104" s="1"/>
  <c r="Y105" s="1"/>
  <c r="Y106" s="1"/>
  <c r="Y107" s="1"/>
  <c r="Y108" s="1"/>
  <c r="Y109" s="1"/>
  <c r="Y110" s="1"/>
  <c r="Y111" s="1"/>
  <c r="Y112"/>
  <c r="Y113" s="1"/>
  <c r="Y114" s="1"/>
  <c r="Y115" s="1"/>
  <c r="Y116" s="1"/>
  <c r="CA90" i="16"/>
  <c r="AX80" i="7"/>
  <c r="AX81" s="1"/>
  <c r="AV80"/>
  <c r="AV81"/>
  <c r="BA34" i="16"/>
  <c r="CG91" i="7"/>
  <c r="O29" i="16"/>
  <c r="AW35"/>
  <c r="BH97"/>
  <c r="BH98" s="1"/>
  <c r="BH99" s="1"/>
  <c r="BH100" s="1"/>
  <c r="BH101" s="1"/>
  <c r="BH102" s="1"/>
  <c r="BH103" s="1"/>
  <c r="BH104" s="1"/>
  <c r="BH105" s="1"/>
  <c r="BH106" s="1"/>
  <c r="BH107" s="1"/>
  <c r="BH113"/>
  <c r="BH114" s="1"/>
  <c r="BH115" s="1"/>
  <c r="BH116" s="1"/>
  <c r="BH108"/>
  <c r="BH109" s="1"/>
  <c r="BH110" s="1"/>
  <c r="BH111" s="1"/>
  <c r="BH112" s="1"/>
  <c r="BJ104" i="7"/>
  <c r="BJ98"/>
  <c r="BJ99" s="1"/>
  <c r="BJ100" s="1"/>
  <c r="BJ101" s="1"/>
  <c r="BJ102" s="1"/>
  <c r="BJ103" s="1"/>
  <c r="BJ105"/>
  <c r="BJ106" s="1"/>
  <c r="BJ107" s="1"/>
  <c r="BJ108" s="1"/>
  <c r="BJ109" s="1"/>
  <c r="BJ110" s="1"/>
  <c r="BJ111" s="1"/>
  <c r="BJ112" s="1"/>
  <c r="BJ113" s="1"/>
  <c r="BJ114" s="1"/>
  <c r="BJ115" s="1"/>
  <c r="BJ116" s="1"/>
  <c r="AT35" i="16"/>
  <c r="BW89" i="15"/>
  <c r="AT82"/>
  <c r="AN80" i="7"/>
  <c r="CE95" i="15"/>
  <c r="BS97"/>
  <c r="CP84"/>
  <c r="CP85" s="1"/>
  <c r="CP86" s="1"/>
  <c r="BU90" i="7"/>
  <c r="BU91" s="1"/>
  <c r="BU92" s="1"/>
  <c r="BU93" s="1"/>
  <c r="BU94"/>
  <c r="BU95" s="1"/>
  <c r="BU96" s="1"/>
  <c r="BU97" s="1"/>
  <c r="BU98" s="1"/>
  <c r="BU99" s="1"/>
  <c r="BU100" s="1"/>
  <c r="BU101" s="1"/>
  <c r="BU102" s="1"/>
  <c r="BU103" s="1"/>
  <c r="BU104" s="1"/>
  <c r="BU105" s="1"/>
  <c r="BU106" s="1"/>
  <c r="BU107" s="1"/>
  <c r="BU108" s="1"/>
  <c r="BU109" s="1"/>
  <c r="BU110" s="1"/>
  <c r="BU111" s="1"/>
  <c r="BU112" s="1"/>
  <c r="BU113" s="1"/>
  <c r="BU114" s="1"/>
  <c r="BU115" s="1"/>
  <c r="BU116" s="1"/>
  <c r="BW96" i="16"/>
  <c r="BW97" s="1"/>
  <c r="BW98" s="1"/>
  <c r="BW99" s="1"/>
  <c r="BW100" s="1"/>
  <c r="BW101" s="1"/>
  <c r="BW102" s="1"/>
  <c r="BW103" s="1"/>
  <c r="BW104" s="1"/>
  <c r="BW105" s="1"/>
  <c r="BW106" s="1"/>
  <c r="BW107" s="1"/>
  <c r="BW108" s="1"/>
  <c r="BW109" s="1"/>
  <c r="BW110" s="1"/>
  <c r="BW111" s="1"/>
  <c r="BW112" s="1"/>
  <c r="BW113" s="1"/>
  <c r="BW114" s="1"/>
  <c r="BW115" s="1"/>
  <c r="BW116" s="1"/>
  <c r="AN78" i="15"/>
  <c r="AR79" i="7"/>
  <c r="BZ88" i="15"/>
  <c r="BZ89" s="1"/>
  <c r="BZ90" s="1"/>
  <c r="BZ91" s="1"/>
  <c r="BZ87"/>
  <c r="BZ92"/>
  <c r="BZ93" s="1"/>
  <c r="BZ94" s="1"/>
  <c r="BZ95" s="1"/>
  <c r="BZ96" s="1"/>
  <c r="BZ97" s="1"/>
  <c r="BZ98" s="1"/>
  <c r="BZ99" s="1"/>
  <c r="BZ100" s="1"/>
  <c r="BZ101" s="1"/>
  <c r="BZ102" s="1"/>
  <c r="BZ103" s="1"/>
  <c r="BZ104" s="1"/>
  <c r="BZ105" s="1"/>
  <c r="BZ106" s="1"/>
  <c r="BZ107" s="1"/>
  <c r="BZ108" s="1"/>
  <c r="BZ109" s="1"/>
  <c r="BZ110" s="1"/>
  <c r="BZ111" s="1"/>
  <c r="BZ112" s="1"/>
  <c r="BZ113" s="1"/>
  <c r="BZ114" s="1"/>
  <c r="BZ115" s="1"/>
  <c r="BZ116" s="1"/>
  <c r="BN97"/>
  <c r="CC95" i="16"/>
  <c r="BL93" i="7"/>
  <c r="BL94" s="1"/>
  <c r="BL95" s="1"/>
  <c r="W84" i="16"/>
  <c r="CN87"/>
  <c r="CN88" s="1"/>
  <c r="CN89" s="1"/>
  <c r="CN90" s="1"/>
  <c r="CN91" s="1"/>
  <c r="CN92" s="1"/>
  <c r="CN93" s="1"/>
  <c r="CN94" s="1"/>
  <c r="CN95" s="1"/>
  <c r="CN96" s="1"/>
  <c r="CN97" s="1"/>
  <c r="CN98" s="1"/>
  <c r="CN99" s="1"/>
  <c r="CN100" s="1"/>
  <c r="CN101" s="1"/>
  <c r="CN102" s="1"/>
  <c r="CN103" s="1"/>
  <c r="CN104" s="1"/>
  <c r="CN105" s="1"/>
  <c r="CN106" s="1"/>
  <c r="CN107" s="1"/>
  <c r="CN108" s="1"/>
  <c r="CN109" s="1"/>
  <c r="CN110" s="1"/>
  <c r="CN111" s="1"/>
  <c r="CN112" s="1"/>
  <c r="CN113" s="1"/>
  <c r="CN114" s="1"/>
  <c r="CN115" s="1"/>
  <c r="CN116" s="1"/>
  <c r="CH90" i="7"/>
  <c r="AS32" i="16"/>
  <c r="AY80" i="7"/>
  <c r="W80"/>
  <c r="W81" s="1"/>
  <c r="W82" s="1"/>
  <c r="W83" s="1"/>
  <c r="W84" s="1"/>
  <c r="W85" s="1"/>
  <c r="W86" s="1"/>
  <c r="W87" s="1"/>
  <c r="W88" s="1"/>
  <c r="W89" s="1"/>
  <c r="W90" s="1"/>
  <c r="W91" s="1"/>
  <c r="W92" s="1"/>
  <c r="W93" s="1"/>
  <c r="W94" s="1"/>
  <c r="W95" s="1"/>
  <c r="W96" s="1"/>
  <c r="W97" s="1"/>
  <c r="W98" s="1"/>
  <c r="W99" s="1"/>
  <c r="W100" s="1"/>
  <c r="W101" s="1"/>
  <c r="W102" s="1"/>
  <c r="W103" s="1"/>
  <c r="W104" s="1"/>
  <c r="W105" s="1"/>
  <c r="W106" s="1"/>
  <c r="W107" s="1"/>
  <c r="W108" s="1"/>
  <c r="W109" s="1"/>
  <c r="W110" s="1"/>
  <c r="W111" s="1"/>
  <c r="W112" s="1"/>
  <c r="W113" s="1"/>
  <c r="W114" s="1"/>
  <c r="W115" s="1"/>
  <c r="W116" s="1"/>
  <c r="AI32" i="15"/>
  <c r="CI94"/>
  <c r="CH90"/>
  <c r="CH89"/>
  <c r="AJ37" i="16"/>
  <c r="AZ78"/>
  <c r="AG79" i="7"/>
  <c r="CG94" i="15"/>
  <c r="CG95" s="1"/>
  <c r="CG96" s="1"/>
  <c r="CG97" s="1"/>
  <c r="CG98" s="1"/>
  <c r="CG99" s="1"/>
  <c r="CG100" s="1"/>
  <c r="CG101" s="1"/>
  <c r="CG102" s="1"/>
  <c r="CG103" s="1"/>
  <c r="CG104" s="1"/>
  <c r="CG105" s="1"/>
  <c r="CG106" s="1"/>
  <c r="CG107" s="1"/>
  <c r="CG108" s="1"/>
  <c r="CG109" s="1"/>
  <c r="CG110" s="1"/>
  <c r="CG111" s="1"/>
  <c r="CG112" s="1"/>
  <c r="CG113" s="1"/>
  <c r="CG114" s="1"/>
  <c r="CG115" s="1"/>
  <c r="CG116" s="1"/>
  <c r="CQ95"/>
  <c r="CA98" i="7"/>
  <c r="CA99" s="1"/>
  <c r="CA100" s="1"/>
  <c r="CA101" s="1"/>
  <c r="CA102"/>
  <c r="CA103" s="1"/>
  <c r="CA104" s="1"/>
  <c r="CA105" s="1"/>
  <c r="CA106" s="1"/>
  <c r="CA107" s="1"/>
  <c r="CA108" s="1"/>
  <c r="CA109" s="1"/>
  <c r="CA110" s="1"/>
  <c r="CA111" s="1"/>
  <c r="CA112" s="1"/>
  <c r="CA113" s="1"/>
  <c r="CA114" s="1"/>
  <c r="CA115" s="1"/>
  <c r="CA116" s="1"/>
  <c r="BU98" i="15"/>
  <c r="BU99" s="1"/>
  <c r="BU100" s="1"/>
  <c r="BU101" s="1"/>
  <c r="BU102" s="1"/>
  <c r="BU103" s="1"/>
  <c r="CO90" i="16"/>
  <c r="BT92"/>
  <c r="BT93"/>
  <c r="BT94" s="1"/>
  <c r="BT95" s="1"/>
  <c r="BT96" s="1"/>
  <c r="BT97" s="1"/>
  <c r="BY86"/>
  <c r="BQ91" i="15"/>
  <c r="AC82" i="7"/>
  <c r="AC83" s="1"/>
  <c r="BB78" i="16"/>
  <c r="BB79" s="1"/>
  <c r="BB80" s="1"/>
  <c r="O30" i="15"/>
  <c r="AP82" i="16"/>
  <c r="AK80" i="7"/>
  <c r="AK81" s="1"/>
  <c r="O31"/>
  <c r="AA79" i="15"/>
  <c r="BT86" i="7"/>
  <c r="AI33" i="15"/>
  <c r="AD81" i="16"/>
  <c r="T35"/>
  <c r="BV85" i="15"/>
  <c r="AW78"/>
  <c r="CE94" i="7"/>
  <c r="P81"/>
  <c r="AG80"/>
  <c r="BW90" i="15"/>
  <c r="BW91" s="1"/>
  <c r="BW92" s="1"/>
  <c r="BW93" s="1"/>
  <c r="BW94" s="1"/>
  <c r="CQ103" i="16"/>
  <c r="CQ104" s="1"/>
  <c r="CQ105" s="1"/>
  <c r="CQ106" s="1"/>
  <c r="CQ107" s="1"/>
  <c r="CQ108" s="1"/>
  <c r="CQ109" s="1"/>
  <c r="CQ110" s="1"/>
  <c r="CQ111" s="1"/>
  <c r="CQ112" s="1"/>
  <c r="CQ113" s="1"/>
  <c r="CQ114" s="1"/>
  <c r="CQ115" s="1"/>
  <c r="CQ116" s="1"/>
  <c r="AY33"/>
  <c r="AY34" s="1"/>
  <c r="AO79" i="7"/>
  <c r="AO80" s="1"/>
  <c r="AO81" s="1"/>
  <c r="AO82" s="1"/>
  <c r="AO83" s="1"/>
  <c r="BG91" i="16"/>
  <c r="AA80" i="7"/>
  <c r="AA81" s="1"/>
  <c r="AA82" s="1"/>
  <c r="BL96"/>
  <c r="BX85" i="15"/>
  <c r="AR80"/>
  <c r="CC94"/>
  <c r="CE96"/>
  <c r="V79" i="7"/>
  <c r="AD91" i="15"/>
  <c r="AD92" s="1"/>
  <c r="AD93" s="1"/>
  <c r="AD94" s="1"/>
  <c r="AD95" s="1"/>
  <c r="AD96" s="1"/>
  <c r="AD97" s="1"/>
  <c r="AD98" s="1"/>
  <c r="AD99" s="1"/>
  <c r="AD100" s="1"/>
  <c r="AD101" s="1"/>
  <c r="AD102" s="1"/>
  <c r="AD103" s="1"/>
  <c r="AD104" s="1"/>
  <c r="AD105" s="1"/>
  <c r="AD106" s="1"/>
  <c r="AD107" s="1"/>
  <c r="AD108" s="1"/>
  <c r="AD109" s="1"/>
  <c r="AD110" s="1"/>
  <c r="AD111" s="1"/>
  <c r="AD112" s="1"/>
  <c r="AD113" s="1"/>
  <c r="AD114" s="1"/>
  <c r="AD115" s="1"/>
  <c r="AD116" s="1"/>
  <c r="AH79" i="16"/>
  <c r="CH86"/>
  <c r="AK80" i="15"/>
  <c r="BX90" i="7"/>
  <c r="BA37"/>
  <c r="BS98" i="15"/>
  <c r="T81"/>
  <c r="BE87" i="16"/>
  <c r="AE37" i="15"/>
  <c r="AS81"/>
  <c r="BM94" i="7"/>
  <c r="BM95" s="1"/>
  <c r="BM96" s="1"/>
  <c r="BM97" s="1"/>
  <c r="BM98" s="1"/>
  <c r="BM99" s="1"/>
  <c r="BM100" s="1"/>
  <c r="BM101" s="1"/>
  <c r="BM102" s="1"/>
  <c r="BM103" s="1"/>
  <c r="BM104" s="1"/>
  <c r="BM105" s="1"/>
  <c r="BM106" s="1"/>
  <c r="BM107" s="1"/>
  <c r="BM108" s="1"/>
  <c r="BM109" s="1"/>
  <c r="BM110" s="1"/>
  <c r="BM111" s="1"/>
  <c r="BM112" s="1"/>
  <c r="BM113" s="1"/>
  <c r="BM114" s="1"/>
  <c r="BM115" s="1"/>
  <c r="BM116" s="1"/>
  <c r="BK96" i="15"/>
  <c r="BK97"/>
  <c r="BK98" s="1"/>
  <c r="CF93" i="16"/>
  <c r="CF94" s="1"/>
  <c r="CF95" s="1"/>
  <c r="CF96" s="1"/>
  <c r="CF97" s="1"/>
  <c r="CF98" s="1"/>
  <c r="CF99" s="1"/>
  <c r="CF100" s="1"/>
  <c r="CF101" s="1"/>
  <c r="CF102" s="1"/>
  <c r="CF103" s="1"/>
  <c r="CF104" s="1"/>
  <c r="CF105" s="1"/>
  <c r="CF106" s="1"/>
  <c r="CF107" s="1"/>
  <c r="CF108" s="1"/>
  <c r="CF109" s="1"/>
  <c r="CF110" s="1"/>
  <c r="CF111" s="1"/>
  <c r="CF112" s="1"/>
  <c r="CF113" s="1"/>
  <c r="CF114" s="1"/>
  <c r="CF115" s="1"/>
  <c r="CF116" s="1"/>
  <c r="CF93" i="15"/>
  <c r="CF94" s="1"/>
  <c r="CF95" s="1"/>
  <c r="CF96" s="1"/>
  <c r="CF97" s="1"/>
  <c r="CF98" s="1"/>
  <c r="CF99" s="1"/>
  <c r="CF100" s="1"/>
  <c r="CF101" s="1"/>
  <c r="CF102" s="1"/>
  <c r="CF103" s="1"/>
  <c r="CF104" s="1"/>
  <c r="CF105" s="1"/>
  <c r="CF106" s="1"/>
  <c r="CF107" s="1"/>
  <c r="CF108" s="1"/>
  <c r="CF109" s="1"/>
  <c r="CF110" s="1"/>
  <c r="CF111" s="1"/>
  <c r="CF112" s="1"/>
  <c r="CF113" s="1"/>
  <c r="CF114" s="1"/>
  <c r="CF115" s="1"/>
  <c r="CF116" s="1"/>
  <c r="BN94" i="7"/>
  <c r="BN95" s="1"/>
  <c r="BN96" s="1"/>
  <c r="BN97" s="1"/>
  <c r="BN98" s="1"/>
  <c r="BN99" s="1"/>
  <c r="BN100" s="1"/>
  <c r="BN101" s="1"/>
  <c r="BN102" s="1"/>
  <c r="BN103" s="1"/>
  <c r="BN104" s="1"/>
  <c r="BN105" s="1"/>
  <c r="BN106" s="1"/>
  <c r="BN107" s="1"/>
  <c r="BN108" s="1"/>
  <c r="BN109" s="1"/>
  <c r="BN110" s="1"/>
  <c r="BN111" s="1"/>
  <c r="BN112" s="1"/>
  <c r="BN113" s="1"/>
  <c r="BN114" s="1"/>
  <c r="BN115" s="1"/>
  <c r="BN116" s="1"/>
  <c r="AO32" i="16"/>
  <c r="CP88" i="7"/>
  <c r="AE30" i="16"/>
  <c r="AK34"/>
  <c r="AM81" i="7"/>
  <c r="AM82" s="1"/>
  <c r="AM83" s="1"/>
  <c r="AM84" s="1"/>
  <c r="AM85" s="1"/>
  <c r="AM86" s="1"/>
  <c r="AM87" s="1"/>
  <c r="AM88" s="1"/>
  <c r="AM89" s="1"/>
  <c r="AM90" s="1"/>
  <c r="AM91" s="1"/>
  <c r="AM92" s="1"/>
  <c r="AM93" s="1"/>
  <c r="AM94" s="1"/>
  <c r="AM95" s="1"/>
  <c r="AM96" s="1"/>
  <c r="AM97" s="1"/>
  <c r="AM98" s="1"/>
  <c r="AM99" s="1"/>
  <c r="AM100" s="1"/>
  <c r="AM101" s="1"/>
  <c r="AM102" s="1"/>
  <c r="AM103" s="1"/>
  <c r="AM104" s="1"/>
  <c r="AM105" s="1"/>
  <c r="AM106" s="1"/>
  <c r="AM107" s="1"/>
  <c r="AM108" s="1"/>
  <c r="AM109" s="1"/>
  <c r="AM110" s="1"/>
  <c r="AM111" s="1"/>
  <c r="AM112" s="1"/>
  <c r="AM113" s="1"/>
  <c r="AM114" s="1"/>
  <c r="AM115" s="1"/>
  <c r="AM116" s="1"/>
  <c r="W36" i="15"/>
  <c r="W37" s="1"/>
  <c r="CB106" i="7"/>
  <c r="CB107" s="1"/>
  <c r="CB108" s="1"/>
  <c r="CB109" s="1"/>
  <c r="CB110" s="1"/>
  <c r="CB111" s="1"/>
  <c r="CB112" s="1"/>
  <c r="CB113" s="1"/>
  <c r="CB114" s="1"/>
  <c r="CB115" s="1"/>
  <c r="CB116" s="1"/>
  <c r="CB103"/>
  <c r="CB104" s="1"/>
  <c r="CB105" s="1"/>
  <c r="S78"/>
  <c r="AI34" i="15"/>
  <c r="AI35" s="1"/>
  <c r="BJ92"/>
  <c r="BJ93" s="1"/>
  <c r="AP83" i="16"/>
  <c r="S36" i="15"/>
  <c r="S37" s="1"/>
  <c r="BS87" i="7"/>
  <c r="AL78" i="15"/>
  <c r="Z81"/>
  <c r="Z80" i="7"/>
  <c r="Z81"/>
  <c r="Z82" s="1"/>
  <c r="CB84" i="15"/>
  <c r="BC32"/>
  <c r="BO89"/>
  <c r="BO90" s="1"/>
  <c r="BO91" s="1"/>
  <c r="BO92" s="1"/>
  <c r="BO93" s="1"/>
  <c r="BO94" s="1"/>
  <c r="BO95" s="1"/>
  <c r="BO96" s="1"/>
  <c r="BO97" s="1"/>
  <c r="BO98" s="1"/>
  <c r="BO99" s="1"/>
  <c r="BO100" s="1"/>
  <c r="BO101" s="1"/>
  <c r="BO102" s="1"/>
  <c r="BO103" s="1"/>
  <c r="BO104" s="1"/>
  <c r="BO105" s="1"/>
  <c r="BO106" s="1"/>
  <c r="BO107" s="1"/>
  <c r="BO108" s="1"/>
  <c r="BO109" s="1"/>
  <c r="BO110" s="1"/>
  <c r="BO111" s="1"/>
  <c r="BO112" s="1"/>
  <c r="BO113" s="1"/>
  <c r="BO114" s="1"/>
  <c r="BO115" s="1"/>
  <c r="BO116" s="1"/>
  <c r="AX83" i="16"/>
  <c r="AX84" s="1"/>
  <c r="AX85" s="1"/>
  <c r="AX86" s="1"/>
  <c r="AX87" s="1"/>
  <c r="AX88" s="1"/>
  <c r="AX89" s="1"/>
  <c r="AX90" s="1"/>
  <c r="AX91" s="1"/>
  <c r="AX92" s="1"/>
  <c r="AX93" s="1"/>
  <c r="AX94" s="1"/>
  <c r="AX95" s="1"/>
  <c r="AX96" s="1"/>
  <c r="AX97" s="1"/>
  <c r="AX98" s="1"/>
  <c r="AX99" s="1"/>
  <c r="AX100" s="1"/>
  <c r="AX101" s="1"/>
  <c r="AX102" s="1"/>
  <c r="AX103" s="1"/>
  <c r="AX104" s="1"/>
  <c r="AX105" s="1"/>
  <c r="AX106" s="1"/>
  <c r="AX107" s="1"/>
  <c r="AX108" s="1"/>
  <c r="AX109" s="1"/>
  <c r="AX110" s="1"/>
  <c r="AX111" s="1"/>
  <c r="AX112" s="1"/>
  <c r="AX113" s="1"/>
  <c r="AX114" s="1"/>
  <c r="AX115" s="1"/>
  <c r="AX116" s="1"/>
  <c r="AZ79"/>
  <c r="AG81" i="7"/>
  <c r="AG82" s="1"/>
  <c r="Y85" i="16"/>
  <c r="AC84" i="7"/>
  <c r="Z81" i="16"/>
  <c r="Z82" s="1"/>
  <c r="Z83" s="1"/>
  <c r="Z84" s="1"/>
  <c r="Z85" s="1"/>
  <c r="Z86" s="1"/>
  <c r="Z87" s="1"/>
  <c r="Z88" s="1"/>
  <c r="Z89" s="1"/>
  <c r="Z90" s="1"/>
  <c r="Z91" s="1"/>
  <c r="Z92" s="1"/>
  <c r="T80" i="7"/>
  <c r="T81" s="1"/>
  <c r="T82" s="1"/>
  <c r="T83" s="1"/>
  <c r="T84" s="1"/>
  <c r="T85" s="1"/>
  <c r="T86" s="1"/>
  <c r="T87" s="1"/>
  <c r="T88" s="1"/>
  <c r="T89" s="1"/>
  <c r="T90" s="1"/>
  <c r="T91" s="1"/>
  <c r="T92" s="1"/>
  <c r="T93" s="1"/>
  <c r="T94" s="1"/>
  <c r="T95" s="1"/>
  <c r="T96" s="1"/>
  <c r="T97" s="1"/>
  <c r="T98" s="1"/>
  <c r="T99" s="1"/>
  <c r="T100" s="1"/>
  <c r="T101" s="1"/>
  <c r="T102" s="1"/>
  <c r="T103" s="1"/>
  <c r="T104" s="1"/>
  <c r="T105" s="1"/>
  <c r="T106" s="1"/>
  <c r="T107" s="1"/>
  <c r="T108" s="1"/>
  <c r="T109" s="1"/>
  <c r="T110" s="1"/>
  <c r="T111" s="1"/>
  <c r="T112" s="1"/>
  <c r="T113" s="1"/>
  <c r="T114" s="1"/>
  <c r="T115" s="1"/>
  <c r="T116" s="1"/>
  <c r="AL34"/>
  <c r="AL35"/>
  <c r="AL36" s="1"/>
  <c r="AL37" s="1"/>
  <c r="AQ32" i="16"/>
  <c r="AU33"/>
  <c r="AU34" s="1"/>
  <c r="AU35" s="1"/>
  <c r="AF80"/>
  <c r="AF81" s="1"/>
  <c r="AF82" s="1"/>
  <c r="AF83" s="1"/>
  <c r="AF84" s="1"/>
  <c r="AF85" s="1"/>
  <c r="AF86" s="1"/>
  <c r="AF87" s="1"/>
  <c r="AF88" s="1"/>
  <c r="AF89" s="1"/>
  <c r="AF90" s="1"/>
  <c r="AF91" s="1"/>
  <c r="AF92" s="1"/>
  <c r="AF93" s="1"/>
  <c r="AF94" s="1"/>
  <c r="AF95" s="1"/>
  <c r="AF96" s="1"/>
  <c r="AF97" s="1"/>
  <c r="AF98" s="1"/>
  <c r="AF99" s="1"/>
  <c r="AF100" s="1"/>
  <c r="AF101" s="1"/>
  <c r="AF102" s="1"/>
  <c r="AF103" s="1"/>
  <c r="AF104" s="1"/>
  <c r="AF105" s="1"/>
  <c r="AF106" s="1"/>
  <c r="AF107" s="1"/>
  <c r="AF108" s="1"/>
  <c r="AF109" s="1"/>
  <c r="AF110" s="1"/>
  <c r="AF111" s="1"/>
  <c r="AF112" s="1"/>
  <c r="AF113" s="1"/>
  <c r="AF114" s="1"/>
  <c r="AF115" s="1"/>
  <c r="AF116" s="1"/>
  <c r="BF88" i="7"/>
  <c r="BF87"/>
  <c r="BQ92" i="16"/>
  <c r="BQ93" s="1"/>
  <c r="CK96"/>
  <c r="CK97" s="1"/>
  <c r="CK98" s="1"/>
  <c r="CK99" s="1"/>
  <c r="CK100" s="1"/>
  <c r="CK101" s="1"/>
  <c r="CK102" s="1"/>
  <c r="CK103" s="1"/>
  <c r="CK104" s="1"/>
  <c r="CK105" s="1"/>
  <c r="CK106" s="1"/>
  <c r="CK107" s="1"/>
  <c r="CK108" s="1"/>
  <c r="CK109" s="1"/>
  <c r="CK110" s="1"/>
  <c r="CK111" s="1"/>
  <c r="CK112" s="1"/>
  <c r="CK113" s="1"/>
  <c r="CK114" s="1"/>
  <c r="CK115" s="1"/>
  <c r="CK116" s="1"/>
  <c r="AI78" i="7"/>
  <c r="BR98"/>
  <c r="BR99" s="1"/>
  <c r="BR100" s="1"/>
  <c r="BR101" s="1"/>
  <c r="BR102" s="1"/>
  <c r="BR103" s="1"/>
  <c r="BR104" s="1"/>
  <c r="BR105" s="1"/>
  <c r="BR106" s="1"/>
  <c r="BR107" s="1"/>
  <c r="BR108" s="1"/>
  <c r="BR109" s="1"/>
  <c r="BR110" s="1"/>
  <c r="BR111" s="1"/>
  <c r="BR112" s="1"/>
  <c r="BR113" s="1"/>
  <c r="BR114" s="1"/>
  <c r="BR115" s="1"/>
  <c r="BR116" s="1"/>
  <c r="BR96"/>
  <c r="BR97" s="1"/>
  <c r="AW33"/>
  <c r="BR86" i="16"/>
  <c r="V34"/>
  <c r="AP79" i="7"/>
  <c r="CD95" i="16"/>
  <c r="AY35"/>
  <c r="AY36" s="1"/>
  <c r="AY37" s="1"/>
  <c r="U80"/>
  <c r="AN78"/>
  <c r="BX89"/>
  <c r="BX90" s="1"/>
  <c r="BX91" s="1"/>
  <c r="BX92" s="1"/>
  <c r="BX93" s="1"/>
  <c r="BX94" s="1"/>
  <c r="BX95" s="1"/>
  <c r="BX96" s="1"/>
  <c r="BX97" s="1"/>
  <c r="BX98" s="1"/>
  <c r="BX99" s="1"/>
  <c r="BX100" s="1"/>
  <c r="BX101" s="1"/>
  <c r="BX102" s="1"/>
  <c r="BX103" s="1"/>
  <c r="BX104" s="1"/>
  <c r="BX105" s="1"/>
  <c r="BX106" s="1"/>
  <c r="BX107" s="1"/>
  <c r="AZ33" i="15"/>
  <c r="AM37"/>
  <c r="AF78" i="7"/>
  <c r="AJ82"/>
  <c r="AJ83" s="1"/>
  <c r="AJ84" s="1"/>
  <c r="AJ85" s="1"/>
  <c r="AJ86" s="1"/>
  <c r="AJ87" s="1"/>
  <c r="AJ88" s="1"/>
  <c r="AJ89" s="1"/>
  <c r="AJ90" s="1"/>
  <c r="AJ91" s="1"/>
  <c r="AJ92" s="1"/>
  <c r="AJ93" s="1"/>
  <c r="AJ94" s="1"/>
  <c r="AJ95" s="1"/>
  <c r="AJ96" s="1"/>
  <c r="AJ97" s="1"/>
  <c r="AJ98" s="1"/>
  <c r="AJ99" s="1"/>
  <c r="AJ100" s="1"/>
  <c r="AJ101" s="1"/>
  <c r="AJ102" s="1"/>
  <c r="AJ103" s="1"/>
  <c r="AJ104" s="1"/>
  <c r="AJ105" s="1"/>
  <c r="AJ106" s="1"/>
  <c r="AJ107" s="1"/>
  <c r="AJ108" s="1"/>
  <c r="AJ109" s="1"/>
  <c r="AJ110" s="1"/>
  <c r="AJ111" s="1"/>
  <c r="AJ112" s="1"/>
  <c r="AJ113" s="1"/>
  <c r="AJ114" s="1"/>
  <c r="AJ115" s="1"/>
  <c r="AJ116" s="1"/>
  <c r="X37"/>
  <c r="BT94" i="15"/>
  <c r="BT95" s="1"/>
  <c r="CL90"/>
  <c r="CL91" s="1"/>
  <c r="CL92" s="1"/>
  <c r="CL93" s="1"/>
  <c r="CL94" s="1"/>
  <c r="CL95" s="1"/>
  <c r="CL96" s="1"/>
  <c r="CL97" s="1"/>
  <c r="CL98" s="1"/>
  <c r="CL99" s="1"/>
  <c r="CL100" s="1"/>
  <c r="CL101" s="1"/>
  <c r="CL102" s="1"/>
  <c r="CL103" s="1"/>
  <c r="CL104" s="1"/>
  <c r="CL105" s="1"/>
  <c r="CL106" s="1"/>
  <c r="CL107" s="1"/>
  <c r="CL108" s="1"/>
  <c r="CL109" s="1"/>
  <c r="CL110" s="1"/>
  <c r="CL111" s="1"/>
  <c r="CL112" s="1"/>
  <c r="CL113" s="1"/>
  <c r="CL114" s="1"/>
  <c r="CL115" s="1"/>
  <c r="CL116" s="1"/>
  <c r="W85" i="16"/>
  <c r="W86" s="1"/>
  <c r="W87" s="1"/>
  <c r="W88" s="1"/>
  <c r="W89" s="1"/>
  <c r="W90" s="1"/>
  <c r="W91" s="1"/>
  <c r="W92" s="1"/>
  <c r="W93" s="1"/>
  <c r="W94" s="1"/>
  <c r="W95" s="1"/>
  <c r="W96" s="1"/>
  <c r="W97" s="1"/>
  <c r="W98" s="1"/>
  <c r="W99" s="1"/>
  <c r="W100" s="1"/>
  <c r="W101" s="1"/>
  <c r="W102" s="1"/>
  <c r="W103" s="1"/>
  <c r="W104" s="1"/>
  <c r="W105" s="1"/>
  <c r="W106" s="1"/>
  <c r="W107" s="1"/>
  <c r="W108" s="1"/>
  <c r="W109" s="1"/>
  <c r="W110" s="1"/>
  <c r="W111" s="1"/>
  <c r="W112" s="1"/>
  <c r="W113" s="1"/>
  <c r="W114" s="1"/>
  <c r="W115" s="1"/>
  <c r="W116" s="1"/>
  <c r="AC85" i="7"/>
  <c r="AC86" s="1"/>
  <c r="BJ86" i="16"/>
  <c r="BJ87" s="1"/>
  <c r="BJ88" s="1"/>
  <c r="BJ89" s="1"/>
  <c r="BJ90" s="1"/>
  <c r="BJ91" s="1"/>
  <c r="BJ92" s="1"/>
  <c r="BJ93" s="1"/>
  <c r="BJ94" s="1"/>
  <c r="BJ95" s="1"/>
  <c r="BJ96" s="1"/>
  <c r="BJ97" s="1"/>
  <c r="BJ98" s="1"/>
  <c r="BJ99" s="1"/>
  <c r="BJ100" s="1"/>
  <c r="BJ101" s="1"/>
  <c r="BJ102" s="1"/>
  <c r="BJ103" s="1"/>
  <c r="BJ104" s="1"/>
  <c r="BJ105" s="1"/>
  <c r="BJ106" s="1"/>
  <c r="BJ107" s="1"/>
  <c r="BJ108" s="1"/>
  <c r="BJ109" s="1"/>
  <c r="BJ110" s="1"/>
  <c r="BJ111" s="1"/>
  <c r="BJ112" s="1"/>
  <c r="BJ113" s="1"/>
  <c r="BJ114" s="1"/>
  <c r="BJ115" s="1"/>
  <c r="BJ116" s="1"/>
  <c r="CP90"/>
  <c r="CP91" s="1"/>
  <c r="CP92" s="1"/>
  <c r="CP93" s="1"/>
  <c r="CP94" s="1"/>
  <c r="CP95" s="1"/>
  <c r="CP96" s="1"/>
  <c r="CP97" s="1"/>
  <c r="CP98" s="1"/>
  <c r="CP99" s="1"/>
  <c r="CP100" s="1"/>
  <c r="CP101" s="1"/>
  <c r="CP102" s="1"/>
  <c r="CP103" s="1"/>
  <c r="CP104" s="1"/>
  <c r="CP105" s="1"/>
  <c r="CP106" s="1"/>
  <c r="CP107" s="1"/>
  <c r="CP108" s="1"/>
  <c r="CP109" s="1"/>
  <c r="CP110" s="1"/>
  <c r="CP111" s="1"/>
  <c r="CP112" s="1"/>
  <c r="CP113" s="1"/>
  <c r="CP114" s="1"/>
  <c r="CP115" s="1"/>
  <c r="CP116" s="1"/>
  <c r="BU91"/>
  <c r="BU92" s="1"/>
  <c r="BU93" s="1"/>
  <c r="BU94" s="1"/>
  <c r="BU95" s="1"/>
  <c r="BU96" s="1"/>
  <c r="BU97" s="1"/>
  <c r="BU98" s="1"/>
  <c r="BU99" s="1"/>
  <c r="BU100" s="1"/>
  <c r="BU101" s="1"/>
  <c r="BU102" s="1"/>
  <c r="BU103" s="1"/>
  <c r="BU104" s="1"/>
  <c r="BU105" s="1"/>
  <c r="BU106" s="1"/>
  <c r="BU107" s="1"/>
  <c r="BU108" s="1"/>
  <c r="BU109" s="1"/>
  <c r="BU110" s="1"/>
  <c r="BU111" s="1"/>
  <c r="BU112" s="1"/>
  <c r="BU113" s="1"/>
  <c r="BU114" s="1"/>
  <c r="BU115" s="1"/>
  <c r="BU116" s="1"/>
  <c r="P37" i="15"/>
  <c r="U78" i="7"/>
  <c r="AA80" i="15"/>
  <c r="AE78" i="7"/>
  <c r="BI99"/>
  <c r="BI100" s="1"/>
  <c r="BI101" s="1"/>
  <c r="BI102" s="1"/>
  <c r="BI103" s="1"/>
  <c r="BI104" s="1"/>
  <c r="BI105" s="1"/>
  <c r="BI106" s="1"/>
  <c r="BI107" s="1"/>
  <c r="BI108" s="1"/>
  <c r="BI109" s="1"/>
  <c r="BI110" s="1"/>
  <c r="BI111" s="1"/>
  <c r="BI112" s="1"/>
  <c r="BI113" s="1"/>
  <c r="BI114" s="1"/>
  <c r="BI115" s="1"/>
  <c r="BI116" s="1"/>
  <c r="BG92" i="16"/>
  <c r="BG93" s="1"/>
  <c r="BG94" i="15"/>
  <c r="CH91"/>
  <c r="CH92" s="1"/>
  <c r="CH93" s="1"/>
  <c r="CH94" s="1"/>
  <c r="CH95" s="1"/>
  <c r="CH96" s="1"/>
  <c r="CH97" s="1"/>
  <c r="CH98" s="1"/>
  <c r="CH99" s="1"/>
  <c r="CH100" s="1"/>
  <c r="CH101" s="1"/>
  <c r="CH102" s="1"/>
  <c r="CH103" s="1"/>
  <c r="CH104" s="1"/>
  <c r="CH105" s="1"/>
  <c r="CH106" s="1"/>
  <c r="CH107" s="1"/>
  <c r="CH108" s="1"/>
  <c r="CH109" s="1"/>
  <c r="CH110" s="1"/>
  <c r="CH111" s="1"/>
  <c r="CH112" s="1"/>
  <c r="CH113" s="1"/>
  <c r="CH114" s="1"/>
  <c r="CH115" s="1"/>
  <c r="CH116" s="1"/>
  <c r="AV82" i="7"/>
  <c r="AV83" s="1"/>
  <c r="X37" i="15"/>
  <c r="AJ36"/>
  <c r="AJ37" s="1"/>
  <c r="BB79"/>
  <c r="BK92" i="7"/>
  <c r="AQ82"/>
  <c r="BT98" i="16"/>
  <c r="BT99" s="1"/>
  <c r="BT100" s="1"/>
  <c r="BT101" s="1"/>
  <c r="BT102" s="1"/>
  <c r="BT103" s="1"/>
  <c r="BT104" s="1"/>
  <c r="BT105" s="1"/>
  <c r="BT106" s="1"/>
  <c r="BT107" s="1"/>
  <c r="BT108" s="1"/>
  <c r="BT109" s="1"/>
  <c r="BT110" s="1"/>
  <c r="BT111" s="1"/>
  <c r="BT112" s="1"/>
  <c r="BT113" s="1"/>
  <c r="BT114" s="1"/>
  <c r="BT115" s="1"/>
  <c r="BT116" s="1"/>
  <c r="AG36" i="15"/>
  <c r="BO92" i="7"/>
  <c r="BY87" i="16"/>
  <c r="BY88" s="1"/>
  <c r="BY89" s="1"/>
  <c r="BZ91" i="7"/>
  <c r="BZ92"/>
  <c r="BZ93" s="1"/>
  <c r="BZ94" s="1"/>
  <c r="BZ95" s="1"/>
  <c r="BZ96" s="1"/>
  <c r="BZ97" s="1"/>
  <c r="BZ98" s="1"/>
  <c r="BZ99" s="1"/>
  <c r="BZ100" s="1"/>
  <c r="BZ101" s="1"/>
  <c r="BZ102" s="1"/>
  <c r="BZ103" s="1"/>
  <c r="BZ104" s="1"/>
  <c r="BZ105" s="1"/>
  <c r="BZ106" s="1"/>
  <c r="BZ107" s="1"/>
  <c r="BZ108" s="1"/>
  <c r="BZ109" s="1"/>
  <c r="BZ110" s="1"/>
  <c r="BZ111" s="1"/>
  <c r="BZ112" s="1"/>
  <c r="BZ113" s="1"/>
  <c r="BZ114" s="1"/>
  <c r="BZ115" s="1"/>
  <c r="BZ116" s="1"/>
  <c r="O30"/>
  <c r="BL97"/>
  <c r="BL98" s="1"/>
  <c r="BL99" s="1"/>
  <c r="AM33" i="16"/>
  <c r="R35" i="15"/>
  <c r="CO89" i="7"/>
  <c r="CO90" s="1"/>
  <c r="CO91" s="1"/>
  <c r="CO92" s="1"/>
  <c r="CO93" s="1"/>
  <c r="CO94" s="1"/>
  <c r="CO95" s="1"/>
  <c r="CO96" s="1"/>
  <c r="CO97" s="1"/>
  <c r="CO98" s="1"/>
  <c r="CO99" s="1"/>
  <c r="CO100" s="1"/>
  <c r="CO101" s="1"/>
  <c r="CO102" s="1"/>
  <c r="CO103" s="1"/>
  <c r="CO104" s="1"/>
  <c r="CO105" s="1"/>
  <c r="CO106" s="1"/>
  <c r="CO107" s="1"/>
  <c r="CO108" s="1"/>
  <c r="CO109" s="1"/>
  <c r="CO110" s="1"/>
  <c r="CO111" s="1"/>
  <c r="CO112" s="1"/>
  <c r="CO113" s="1"/>
  <c r="CO114" s="1"/>
  <c r="CO115" s="1"/>
  <c r="CO116" s="1"/>
  <c r="AL79" i="15"/>
  <c r="CC95"/>
  <c r="BE85" i="7"/>
  <c r="Z82" i="15"/>
  <c r="Z83" s="1"/>
  <c r="Z84" s="1"/>
  <c r="Z85" s="1"/>
  <c r="Z86" s="1"/>
  <c r="Z87" s="1"/>
  <c r="Z88" s="1"/>
  <c r="Z89" s="1"/>
  <c r="Z90" s="1"/>
  <c r="Z91" s="1"/>
  <c r="Z92" s="1"/>
  <c r="Z93" s="1"/>
  <c r="Z94" s="1"/>
  <c r="Z95" s="1"/>
  <c r="Z96" s="1"/>
  <c r="Z97" s="1"/>
  <c r="BL86"/>
  <c r="CJ92"/>
  <c r="AB81"/>
  <c r="AB82" s="1"/>
  <c r="AB83" s="1"/>
  <c r="AU37"/>
  <c r="AQ80"/>
  <c r="AQ81" s="1"/>
  <c r="BB81" i="16"/>
  <c r="AT79" i="7"/>
  <c r="AH32"/>
  <c r="CR85" i="15"/>
  <c r="CK94"/>
  <c r="CM83"/>
  <c r="BS88" i="7"/>
  <c r="BS89" s="1"/>
  <c r="BS90" s="1"/>
  <c r="AC79" i="15"/>
  <c r="BO95" i="16"/>
  <c r="CQ96" i="15"/>
  <c r="CQ97" s="1"/>
  <c r="CQ98" s="1"/>
  <c r="CQ99" s="1"/>
  <c r="CQ100" s="1"/>
  <c r="CQ101" s="1"/>
  <c r="CQ102" s="1"/>
  <c r="CQ103" s="1"/>
  <c r="CC90" i="7"/>
  <c r="S78" i="16"/>
  <c r="V35"/>
  <c r="AA81" i="15"/>
  <c r="AA82" s="1"/>
  <c r="R82" i="16"/>
  <c r="BC79"/>
  <c r="CC96" i="15"/>
  <c r="CC97" s="1"/>
  <c r="CC98" s="1"/>
  <c r="CC99" s="1"/>
  <c r="CC100" s="1"/>
  <c r="CC101" s="1"/>
  <c r="CC102" s="1"/>
  <c r="CC103" s="1"/>
  <c r="CC104" s="1"/>
  <c r="CC105" s="1"/>
  <c r="CC106" s="1"/>
  <c r="CC107" s="1"/>
  <c r="CC108" s="1"/>
  <c r="CC109" s="1"/>
  <c r="CC110" s="1"/>
  <c r="CC111" s="1"/>
  <c r="CC112" s="1"/>
  <c r="CC113" s="1"/>
  <c r="CC114" s="1"/>
  <c r="CC115" s="1"/>
  <c r="CC116" s="1"/>
  <c r="CF90" i="7"/>
  <c r="S79"/>
  <c r="S80" s="1"/>
  <c r="CQ88"/>
  <c r="CQ89" s="1"/>
  <c r="CQ90" s="1"/>
  <c r="CQ91" s="1"/>
  <c r="CQ92" s="1"/>
  <c r="CQ93" s="1"/>
  <c r="CQ94" s="1"/>
  <c r="CQ95" s="1"/>
  <c r="CQ96" s="1"/>
  <c r="CQ97" s="1"/>
  <c r="CQ98" s="1"/>
  <c r="CQ99" s="1"/>
  <c r="CQ100" s="1"/>
  <c r="CQ101" s="1"/>
  <c r="CQ102" s="1"/>
  <c r="CQ103" s="1"/>
  <c r="CQ104" s="1"/>
  <c r="CQ105" s="1"/>
  <c r="CQ106" s="1"/>
  <c r="CQ107" s="1"/>
  <c r="CQ108" s="1"/>
  <c r="CQ109" s="1"/>
  <c r="CQ110" s="1"/>
  <c r="CQ111" s="1"/>
  <c r="CQ112" s="1"/>
  <c r="CQ113" s="1"/>
  <c r="CQ114" s="1"/>
  <c r="CQ115" s="1"/>
  <c r="CQ116" s="1"/>
  <c r="CN84" i="15"/>
  <c r="CN85" s="1"/>
  <c r="CN86" s="1"/>
  <c r="CN87" s="1"/>
  <c r="CN88" s="1"/>
  <c r="CN89" s="1"/>
  <c r="CN90" s="1"/>
  <c r="CN91" s="1"/>
  <c r="CN92" s="1"/>
  <c r="CN93" s="1"/>
  <c r="CN94" s="1"/>
  <c r="CN95" s="1"/>
  <c r="CN96" s="1"/>
  <c r="CN97" s="1"/>
  <c r="CN98" s="1"/>
  <c r="CN99" s="1"/>
  <c r="CN100" s="1"/>
  <c r="CN101" s="1"/>
  <c r="CN102" s="1"/>
  <c r="CN103" s="1"/>
  <c r="CN104" s="1"/>
  <c r="CN105" s="1"/>
  <c r="CN106" s="1"/>
  <c r="CN107" s="1"/>
  <c r="CN108" s="1"/>
  <c r="CN109" s="1"/>
  <c r="CN110" s="1"/>
  <c r="CN111" s="1"/>
  <c r="CN112" s="1"/>
  <c r="CN113" s="1"/>
  <c r="CN114" s="1"/>
  <c r="CN115" s="1"/>
  <c r="CN116" s="1"/>
  <c r="AK81"/>
  <c r="AY31"/>
  <c r="AY32" s="1"/>
  <c r="AY33" s="1"/>
  <c r="AW79"/>
  <c r="AW80" s="1"/>
  <c r="BA78" i="7"/>
  <c r="BS99" i="15"/>
  <c r="BS100" s="1"/>
  <c r="BS101" s="1"/>
  <c r="BS102" s="1"/>
  <c r="BS103" s="1"/>
  <c r="BS104" s="1"/>
  <c r="BS105" s="1"/>
  <c r="BS106" s="1"/>
  <c r="BS107" s="1"/>
  <c r="BS108" s="1"/>
  <c r="BS109" s="1"/>
  <c r="BS110" s="1"/>
  <c r="BS111" s="1"/>
  <c r="BS112" s="1"/>
  <c r="BS113" s="1"/>
  <c r="BS114" s="1"/>
  <c r="BS115" s="1"/>
  <c r="BS116" s="1"/>
  <c r="T82"/>
  <c r="T83" s="1"/>
  <c r="T84" s="1"/>
  <c r="T85" s="1"/>
  <c r="T86" s="1"/>
  <c r="T87" s="1"/>
  <c r="T88" s="1"/>
  <c r="CM94" i="16"/>
  <c r="AF79" i="7"/>
  <c r="BY95" i="15"/>
  <c r="BY96" s="1"/>
  <c r="BY97" s="1"/>
  <c r="BY98" s="1"/>
  <c r="BY99" s="1"/>
  <c r="AS82"/>
  <c r="AS83" s="1"/>
  <c r="AS84" s="1"/>
  <c r="AS85" s="1"/>
  <c r="AS86" s="1"/>
  <c r="AS87" s="1"/>
  <c r="AS88" s="1"/>
  <c r="AS89" s="1"/>
  <c r="AS90" s="1"/>
  <c r="AS91" s="1"/>
  <c r="AS92" s="1"/>
  <c r="AS93" s="1"/>
  <c r="AS94" s="1"/>
  <c r="AS95" s="1"/>
  <c r="AS96" s="1"/>
  <c r="AS97" s="1"/>
  <c r="AS98" s="1"/>
  <c r="AS99" s="1"/>
  <c r="AS100" s="1"/>
  <c r="AS101" s="1"/>
  <c r="AS102" s="1"/>
  <c r="AS103" s="1"/>
  <c r="AS104" s="1"/>
  <c r="AS105" s="1"/>
  <c r="AS106" s="1"/>
  <c r="AS107" s="1"/>
  <c r="AS108" s="1"/>
  <c r="AS109" s="1"/>
  <c r="AS110" s="1"/>
  <c r="AS111" s="1"/>
  <c r="AS112" s="1"/>
  <c r="AS113" s="1"/>
  <c r="AS114" s="1"/>
  <c r="AS115" s="1"/>
  <c r="AS116" s="1"/>
  <c r="AQ82"/>
  <c r="AQ83" s="1"/>
  <c r="AQ84"/>
  <c r="AQ85" s="1"/>
  <c r="AQ86" s="1"/>
  <c r="AQ87" s="1"/>
  <c r="AQ88" s="1"/>
  <c r="AQ89" s="1"/>
  <c r="AQ90" s="1"/>
  <c r="AQ91" s="1"/>
  <c r="AQ92" s="1"/>
  <c r="AQ93" s="1"/>
  <c r="AQ94" s="1"/>
  <c r="AQ95" s="1"/>
  <c r="AQ96" s="1"/>
  <c r="AQ97" s="1"/>
  <c r="AQ98" s="1"/>
  <c r="AQ99" s="1"/>
  <c r="AQ100" s="1"/>
  <c r="AQ101" s="1"/>
  <c r="AQ102" s="1"/>
  <c r="AQ103" s="1"/>
  <c r="AQ104" s="1"/>
  <c r="AQ105" s="1"/>
  <c r="AQ106" s="1"/>
  <c r="AQ107" s="1"/>
  <c r="AQ108" s="1"/>
  <c r="AQ109" s="1"/>
  <c r="AQ110" s="1"/>
  <c r="AQ111" s="1"/>
  <c r="AQ112" s="1"/>
  <c r="AQ113" s="1"/>
  <c r="AQ114" s="1"/>
  <c r="AQ115" s="1"/>
  <c r="AQ116" s="1"/>
  <c r="AC35" i="16"/>
  <c r="BT96" i="15"/>
  <c r="BT97" s="1"/>
  <c r="BT98" s="1"/>
  <c r="BT99" s="1"/>
  <c r="BT100" s="1"/>
  <c r="BT101" s="1"/>
  <c r="BT102" s="1"/>
  <c r="BT103" s="1"/>
  <c r="BT104" s="1"/>
  <c r="BT105" s="1"/>
  <c r="BT106" s="1"/>
  <c r="BT107" s="1"/>
  <c r="BT108" s="1"/>
  <c r="BT109" s="1"/>
  <c r="BT110" s="1"/>
  <c r="BT111" s="1"/>
  <c r="BT112" s="1"/>
  <c r="BT113" s="1"/>
  <c r="BT114" s="1"/>
  <c r="BT115" s="1"/>
  <c r="BT116" s="1"/>
  <c r="AA82" i="16"/>
  <c r="AA83" s="1"/>
  <c r="AA84" s="1"/>
  <c r="AA85" s="1"/>
  <c r="AA86" s="1"/>
  <c r="AA87" s="1"/>
  <c r="AA88" s="1"/>
  <c r="AA89" s="1"/>
  <c r="AA90" s="1"/>
  <c r="AA91" s="1"/>
  <c r="AA92" s="1"/>
  <c r="AA93" s="1"/>
  <c r="AA94" s="1"/>
  <c r="AA95" s="1"/>
  <c r="AA96" s="1"/>
  <c r="AA97" s="1"/>
  <c r="AA98" s="1"/>
  <c r="AA99" s="1"/>
  <c r="AA100" s="1"/>
  <c r="AA101" s="1"/>
  <c r="AA102" s="1"/>
  <c r="AA103" s="1"/>
  <c r="AA104" s="1"/>
  <c r="AA105" s="1"/>
  <c r="AA106" s="1"/>
  <c r="AA107" s="1"/>
  <c r="AA108" s="1"/>
  <c r="AA109" s="1"/>
  <c r="AA110" s="1"/>
  <c r="AA111" s="1"/>
  <c r="AA112" s="1"/>
  <c r="AA113" s="1"/>
  <c r="AA114" s="1"/>
  <c r="AA115" s="1"/>
  <c r="AA116" s="1"/>
  <c r="AD82"/>
  <c r="AD83" s="1"/>
  <c r="AD84" s="1"/>
  <c r="AD85" s="1"/>
  <c r="AD86" s="1"/>
  <c r="AD87" s="1"/>
  <c r="AD88" s="1"/>
  <c r="AD89" s="1"/>
  <c r="AD90" s="1"/>
  <c r="AD91" s="1"/>
  <c r="AD92" s="1"/>
  <c r="AD93" s="1"/>
  <c r="AD94" s="1"/>
  <c r="AD95" s="1"/>
  <c r="AD96" s="1"/>
  <c r="AD97" s="1"/>
  <c r="AD98" s="1"/>
  <c r="AD99" s="1"/>
  <c r="AD100" s="1"/>
  <c r="AD101" s="1"/>
  <c r="AD102" s="1"/>
  <c r="AD103" s="1"/>
  <c r="AD104" s="1"/>
  <c r="AD105" s="1"/>
  <c r="AD106" s="1"/>
  <c r="AD107" s="1"/>
  <c r="AD108" s="1"/>
  <c r="AD109" s="1"/>
  <c r="AD110" s="1"/>
  <c r="AD111" s="1"/>
  <c r="AD112" s="1"/>
  <c r="AD113" s="1"/>
  <c r="AD114" s="1"/>
  <c r="AD115" s="1"/>
  <c r="AD116" s="1"/>
  <c r="CJ92" i="7"/>
  <c r="CJ93" s="1"/>
  <c r="CJ94" s="1"/>
  <c r="CJ95" s="1"/>
  <c r="CJ96" s="1"/>
  <c r="CJ97" s="1"/>
  <c r="CJ98" s="1"/>
  <c r="CJ99" s="1"/>
  <c r="CJ100" s="1"/>
  <c r="CJ101" s="1"/>
  <c r="CA96" i="15"/>
  <c r="CA97" s="1"/>
  <c r="CA98" s="1"/>
  <c r="CA99" s="1"/>
  <c r="CA100" s="1"/>
  <c r="CA101" s="1"/>
  <c r="CA102" s="1"/>
  <c r="CA103" s="1"/>
  <c r="CE88" i="16"/>
  <c r="BM90" i="15"/>
  <c r="BM91" s="1"/>
  <c r="BM92" s="1"/>
  <c r="BM93" s="1"/>
  <c r="BM94" s="1"/>
  <c r="BM95" s="1"/>
  <c r="BM96" s="1"/>
  <c r="BM97" s="1"/>
  <c r="BM98" s="1"/>
  <c r="BM99" s="1"/>
  <c r="BM100" s="1"/>
  <c r="BM101" s="1"/>
  <c r="BM102" s="1"/>
  <c r="BM103" s="1"/>
  <c r="BM104" s="1"/>
  <c r="BM105" s="1"/>
  <c r="BM106" s="1"/>
  <c r="BM107" s="1"/>
  <c r="BM108" s="1"/>
  <c r="BM109" s="1"/>
  <c r="BM110" s="1"/>
  <c r="BM111" s="1"/>
  <c r="BM112" s="1"/>
  <c r="BM113" s="1"/>
  <c r="BM114" s="1"/>
  <c r="BM115" s="1"/>
  <c r="BM116" s="1"/>
  <c r="BC79" i="7"/>
  <c r="AX37" i="15" l="1"/>
  <c r="AX79" s="1"/>
  <c r="AH36"/>
  <c r="AH37" s="1"/>
  <c r="AF31"/>
  <c r="AP80"/>
  <c r="V32"/>
  <c r="BP95" i="16"/>
  <c r="AF80" i="7"/>
  <c r="AF81" s="1"/>
  <c r="AF82" s="1"/>
  <c r="AF83" s="1"/>
  <c r="AG36" i="16"/>
  <c r="AX78" i="15"/>
  <c r="BB35" i="7"/>
  <c r="CN91"/>
  <c r="CN95" s="1"/>
  <c r="CN96" s="1"/>
  <c r="CN97" s="1"/>
  <c r="CN98" s="1"/>
  <c r="CN99" s="1"/>
  <c r="CN100" s="1"/>
  <c r="CN101" s="1"/>
  <c r="CN102" s="1"/>
  <c r="CN103" s="1"/>
  <c r="CN104" s="1"/>
  <c r="CN105" s="1"/>
  <c r="CN106" s="1"/>
  <c r="CN107" s="1"/>
  <c r="CN108" s="1"/>
  <c r="CN109" s="1"/>
  <c r="CN110" s="1"/>
  <c r="CN111" s="1"/>
  <c r="CN112" s="1"/>
  <c r="CN113" s="1"/>
  <c r="CN114" s="1"/>
  <c r="CN115" s="1"/>
  <c r="CN116" s="1"/>
  <c r="AR78" i="16"/>
  <c r="CL92"/>
  <c r="P80"/>
  <c r="BN92"/>
  <c r="CJ91"/>
  <c r="V33" i="15"/>
  <c r="V34" s="1"/>
  <c r="Q84" i="16"/>
  <c r="U80" i="15"/>
  <c r="CK90" i="7"/>
  <c r="CI87"/>
  <c r="CL90"/>
  <c r="AU78"/>
  <c r="AU79" s="1"/>
  <c r="AU80" s="1"/>
  <c r="AV37" i="15"/>
  <c r="Q79"/>
  <c r="CI88" i="16"/>
  <c r="X34"/>
  <c r="BL90"/>
  <c r="CM86" i="7"/>
  <c r="BZ83" i="16"/>
  <c r="BZ84" s="1"/>
  <c r="BD82"/>
  <c r="BW93" i="7"/>
  <c r="BW94"/>
  <c r="CO85" i="15"/>
  <c r="BB36" i="7"/>
  <c r="BB37" s="1"/>
  <c r="CN92"/>
  <c r="CN93"/>
  <c r="CN94" s="1"/>
  <c r="BK87" i="16"/>
  <c r="Y32" i="7"/>
  <c r="CR95"/>
  <c r="CR96" s="1"/>
  <c r="CR97"/>
  <c r="CR98" s="1"/>
  <c r="CR99" s="1"/>
  <c r="CR100" s="1"/>
  <c r="CR101" s="1"/>
  <c r="CR102" s="1"/>
  <c r="CR103" s="1"/>
  <c r="CR104" s="1"/>
  <c r="CR105" s="1"/>
  <c r="CR106" s="1"/>
  <c r="CR107" s="1"/>
  <c r="CR108" s="1"/>
  <c r="CR109" s="1"/>
  <c r="CR110" s="1"/>
  <c r="CR111" s="1"/>
  <c r="CR112" s="1"/>
  <c r="CR113" s="1"/>
  <c r="CR114" s="1"/>
  <c r="CR115" s="1"/>
  <c r="CR116" s="1"/>
  <c r="Q33"/>
  <c r="BF83" i="15"/>
  <c r="BF84"/>
  <c r="BY90" i="7"/>
  <c r="BY91" s="1"/>
  <c r="AF84"/>
  <c r="AF85" s="1"/>
  <c r="AF86" s="1"/>
  <c r="AF87" s="1"/>
  <c r="AF88" s="1"/>
  <c r="BD83" i="15"/>
  <c r="BL100" i="7"/>
  <c r="BL101" s="1"/>
  <c r="BL102" s="1"/>
  <c r="BL103" s="1"/>
  <c r="BL104" s="1"/>
  <c r="BL105" s="1"/>
  <c r="BL106" s="1"/>
  <c r="BL107" s="1"/>
  <c r="BL108" s="1"/>
  <c r="BL109" s="1"/>
  <c r="BL110" s="1"/>
  <c r="BL111" s="1"/>
  <c r="BL112" s="1"/>
  <c r="BL113" s="1"/>
  <c r="BL114" s="1"/>
  <c r="BL115" s="1"/>
  <c r="BL116" s="1"/>
  <c r="AU36" i="16"/>
  <c r="AU37" s="1"/>
  <c r="Z93"/>
  <c r="Z94" s="1"/>
  <c r="Z95" s="1"/>
  <c r="Z96" s="1"/>
  <c r="Z97" s="1"/>
  <c r="Z98" s="1"/>
  <c r="Z99" s="1"/>
  <c r="Z100" s="1"/>
  <c r="Z101" s="1"/>
  <c r="Z102" s="1"/>
  <c r="Z103" s="1"/>
  <c r="Z104" s="1"/>
  <c r="Z105" s="1"/>
  <c r="Z106" s="1"/>
  <c r="Z107" s="1"/>
  <c r="Z108" s="1"/>
  <c r="Z109" s="1"/>
  <c r="Z110" s="1"/>
  <c r="Z111" s="1"/>
  <c r="Z112" s="1"/>
  <c r="Z113" s="1"/>
  <c r="Z114" s="1"/>
  <c r="Z115" s="1"/>
  <c r="Z116" s="1"/>
  <c r="BU104" i="15"/>
  <c r="BU105" s="1"/>
  <c r="BU106" s="1"/>
  <c r="BU107" s="1"/>
  <c r="BU108" s="1"/>
  <c r="BU109" s="1"/>
  <c r="BU110" s="1"/>
  <c r="BU111" s="1"/>
  <c r="BU112" s="1"/>
  <c r="BU113" s="1"/>
  <c r="BU114" s="1"/>
  <c r="BU115" s="1"/>
  <c r="BU116" s="1"/>
  <c r="CD97" i="7"/>
  <c r="CD98" s="1"/>
  <c r="CD99" s="1"/>
  <c r="CD100" s="1"/>
  <c r="CD101" s="1"/>
  <c r="CD102" s="1"/>
  <c r="CD103" s="1"/>
  <c r="CD104" s="1"/>
  <c r="BI93" i="15"/>
  <c r="BI94" s="1"/>
  <c r="AO79"/>
  <c r="AD78" i="7"/>
  <c r="AD79" s="1"/>
  <c r="AB36"/>
  <c r="CG95" i="16"/>
  <c r="CG96" s="1"/>
  <c r="BK88"/>
  <c r="BK89" s="1"/>
  <c r="AR79"/>
  <c r="AR80"/>
  <c r="BL91"/>
  <c r="AV80"/>
  <c r="BP93" i="7"/>
  <c r="BP94" s="1"/>
  <c r="AZ80"/>
  <c r="AZ81"/>
  <c r="AZ82" s="1"/>
  <c r="Q85" i="16"/>
  <c r="CD93" i="15"/>
  <c r="CI88" i="7"/>
  <c r="BG93"/>
  <c r="BA80" i="15"/>
  <c r="Q34" i="7"/>
  <c r="Q35" s="1"/>
  <c r="AY34" i="15"/>
  <c r="AB84"/>
  <c r="AB85" s="1"/>
  <c r="AB86" s="1"/>
  <c r="AB87" s="1"/>
  <c r="AB88" s="1"/>
  <c r="AB89" s="1"/>
  <c r="AB90" s="1"/>
  <c r="AB91" s="1"/>
  <c r="AB92" s="1"/>
  <c r="AJ78"/>
  <c r="AJ79"/>
  <c r="AJ80" s="1"/>
  <c r="AG83" i="7"/>
  <c r="AG84" s="1"/>
  <c r="AA83"/>
  <c r="AA84" s="1"/>
  <c r="AA85" s="1"/>
  <c r="AA86" s="1"/>
  <c r="AA87" s="1"/>
  <c r="AA88" s="1"/>
  <c r="AA89" s="1"/>
  <c r="AA90" s="1"/>
  <c r="AA91" s="1"/>
  <c r="AA92" s="1"/>
  <c r="AA93" s="1"/>
  <c r="AA94" s="1"/>
  <c r="AA95" s="1"/>
  <c r="AA96" s="1"/>
  <c r="AA97" s="1"/>
  <c r="AA98" s="1"/>
  <c r="AA99" s="1"/>
  <c r="AA100" s="1"/>
  <c r="AA101" s="1"/>
  <c r="AA102" s="1"/>
  <c r="AA103" s="1"/>
  <c r="AA104" s="1"/>
  <c r="AA105" s="1"/>
  <c r="AA106" s="1"/>
  <c r="AA107" s="1"/>
  <c r="AA108" s="1"/>
  <c r="AA109" s="1"/>
  <c r="AA110" s="1"/>
  <c r="AA83" i="15"/>
  <c r="AA84" s="1"/>
  <c r="AA85" s="1"/>
  <c r="AA86" s="1"/>
  <c r="AA87" s="1"/>
  <c r="AL78" i="7"/>
  <c r="AL79" s="1"/>
  <c r="S78" i="15"/>
  <c r="AO84" i="7"/>
  <c r="AO85" s="1"/>
  <c r="AO86" s="1"/>
  <c r="AO87" s="1"/>
  <c r="AO88" s="1"/>
  <c r="AO89" s="1"/>
  <c r="AO90" s="1"/>
  <c r="AO91" s="1"/>
  <c r="AO92" s="1"/>
  <c r="AO93" s="1"/>
  <c r="AO94" s="1"/>
  <c r="AO95" s="1"/>
  <c r="AO96" s="1"/>
  <c r="AO97" s="1"/>
  <c r="AO98" s="1"/>
  <c r="AO99" s="1"/>
  <c r="AO100" s="1"/>
  <c r="AO101" s="1"/>
  <c r="AO102" s="1"/>
  <c r="AO103" s="1"/>
  <c r="AO104" s="1"/>
  <c r="AO105" s="1"/>
  <c r="AO106" s="1"/>
  <c r="AO107" s="1"/>
  <c r="AK82"/>
  <c r="AK83" s="1"/>
  <c r="AX82"/>
  <c r="AX83" s="1"/>
  <c r="AX84" s="1"/>
  <c r="AX85" s="1"/>
  <c r="AX86" s="1"/>
  <c r="AX87" s="1"/>
  <c r="AX88" s="1"/>
  <c r="AX89" s="1"/>
  <c r="AX90" s="1"/>
  <c r="AX91" s="1"/>
  <c r="AX92" s="1"/>
  <c r="AX93" s="1"/>
  <c r="AX94" s="1"/>
  <c r="AX95" s="1"/>
  <c r="AX96" s="1"/>
  <c r="AX97" s="1"/>
  <c r="AX98" s="1"/>
  <c r="AX99" s="1"/>
  <c r="AX100" s="1"/>
  <c r="AX101" s="1"/>
  <c r="AX102" s="1"/>
  <c r="AX103" s="1"/>
  <c r="AX104" s="1"/>
  <c r="AX105" s="1"/>
  <c r="AX106" s="1"/>
  <c r="AX107" s="1"/>
  <c r="AX108" s="1"/>
  <c r="AX109" s="1"/>
  <c r="AX110" s="1"/>
  <c r="AX111" s="1"/>
  <c r="AC36" i="16"/>
  <c r="AC37" s="1"/>
  <c r="AC80" i="15"/>
  <c r="BL87"/>
  <c r="BL88" s="1"/>
  <c r="BL89" s="1"/>
  <c r="BL90" s="1"/>
  <c r="BL91" s="1"/>
  <c r="BL92" s="1"/>
  <c r="BL93" s="1"/>
  <c r="BL94" s="1"/>
  <c r="BL95" s="1"/>
  <c r="BL96" s="1"/>
  <c r="BL97" s="1"/>
  <c r="BL98" s="1"/>
  <c r="BL99" s="1"/>
  <c r="BL100" s="1"/>
  <c r="BL101" s="1"/>
  <c r="BL102" s="1"/>
  <c r="BL103" s="1"/>
  <c r="BL104" s="1"/>
  <c r="BL105" s="1"/>
  <c r="BL106" s="1"/>
  <c r="BL107" s="1"/>
  <c r="BL108" s="1"/>
  <c r="BL109" s="1"/>
  <c r="BL110" s="1"/>
  <c r="BL111" s="1"/>
  <c r="BL112" s="1"/>
  <c r="BL113" s="1"/>
  <c r="BL114" s="1"/>
  <c r="BL115" s="1"/>
  <c r="BL116" s="1"/>
  <c r="BD85" i="7"/>
  <c r="BE86"/>
  <c r="AG37" i="15"/>
  <c r="BK93" i="7"/>
  <c r="BK94" s="1"/>
  <c r="BK95" s="1"/>
  <c r="BK96" s="1"/>
  <c r="BK97" s="1"/>
  <c r="BK98" s="1"/>
  <c r="BK99" s="1"/>
  <c r="BK100" s="1"/>
  <c r="BK101" s="1"/>
  <c r="BK102" s="1"/>
  <c r="BK103" s="1"/>
  <c r="BK104" s="1"/>
  <c r="BK105" s="1"/>
  <c r="BK106" s="1"/>
  <c r="BK107" s="1"/>
  <c r="BK108" s="1"/>
  <c r="BK109" s="1"/>
  <c r="BK110" s="1"/>
  <c r="BK111" s="1"/>
  <c r="BK112" s="1"/>
  <c r="BK113" s="1"/>
  <c r="BK114" s="1"/>
  <c r="BK115" s="1"/>
  <c r="BK116" s="1"/>
  <c r="BG95" i="15"/>
  <c r="U81" i="16"/>
  <c r="U82" s="1"/>
  <c r="U83" s="1"/>
  <c r="U84" s="1"/>
  <c r="U85" s="1"/>
  <c r="U86" s="1"/>
  <c r="U87" s="1"/>
  <c r="U88" s="1"/>
  <c r="U89" s="1"/>
  <c r="U90" s="1"/>
  <c r="U91" s="1"/>
  <c r="U92" s="1"/>
  <c r="U93" s="1"/>
  <c r="U94" s="1"/>
  <c r="U95" s="1"/>
  <c r="U96" s="1"/>
  <c r="U97" s="1"/>
  <c r="U98" s="1"/>
  <c r="U99" s="1"/>
  <c r="U100" s="1"/>
  <c r="U101" s="1"/>
  <c r="U102" s="1"/>
  <c r="U103" s="1"/>
  <c r="U104" s="1"/>
  <c r="U105" s="1"/>
  <c r="U106" s="1"/>
  <c r="U107" s="1"/>
  <c r="U108" s="1"/>
  <c r="U109" s="1"/>
  <c r="U110" s="1"/>
  <c r="U111" s="1"/>
  <c r="U112" s="1"/>
  <c r="U113" s="1"/>
  <c r="U114" s="1"/>
  <c r="U115" s="1"/>
  <c r="U116" s="1"/>
  <c r="CD96"/>
  <c r="CD97" s="1"/>
  <c r="CD98" s="1"/>
  <c r="CD99" s="1"/>
  <c r="CD100" s="1"/>
  <c r="CD101" s="1"/>
  <c r="CD102" s="1"/>
  <c r="CD103" s="1"/>
  <c r="CD104" s="1"/>
  <c r="CD105" s="1"/>
  <c r="CD106" s="1"/>
  <c r="CD107" s="1"/>
  <c r="CD108" s="1"/>
  <c r="CD109" s="1"/>
  <c r="CD110" s="1"/>
  <c r="CD111" s="1"/>
  <c r="CD112" s="1"/>
  <c r="CD113" s="1"/>
  <c r="CD114" s="1"/>
  <c r="CD115" s="1"/>
  <c r="CD116" s="1"/>
  <c r="BR87"/>
  <c r="BR88"/>
  <c r="BR89" s="1"/>
  <c r="BR90" s="1"/>
  <c r="AI79" i="7"/>
  <c r="BQ94" i="16"/>
  <c r="BQ95" s="1"/>
  <c r="BQ96" s="1"/>
  <c r="BQ97" s="1"/>
  <c r="BQ98" s="1"/>
  <c r="BQ99" s="1"/>
  <c r="BQ100" s="1"/>
  <c r="BQ101" s="1"/>
  <c r="BQ102" s="1"/>
  <c r="BQ103" s="1"/>
  <c r="BQ104" s="1"/>
  <c r="BQ105" s="1"/>
  <c r="BQ106" s="1"/>
  <c r="BQ107" s="1"/>
  <c r="BQ108" s="1"/>
  <c r="BQ109" s="1"/>
  <c r="BQ110" s="1"/>
  <c r="BQ111" s="1"/>
  <c r="BQ112" s="1"/>
  <c r="BQ113" s="1"/>
  <c r="BQ114" s="1"/>
  <c r="BQ115" s="1"/>
  <c r="BQ116" s="1"/>
  <c r="Y91"/>
  <c r="Y92" s="1"/>
  <c r="Y93" s="1"/>
  <c r="Y94" s="1"/>
  <c r="Y95" s="1"/>
  <c r="Y96" s="1"/>
  <c r="Y97" s="1"/>
  <c r="Y98" s="1"/>
  <c r="Y99" s="1"/>
  <c r="Y100" s="1"/>
  <c r="Y101" s="1"/>
  <c r="Y102" s="1"/>
  <c r="Y103" s="1"/>
  <c r="Y104" s="1"/>
  <c r="Y105" s="1"/>
  <c r="Y106" s="1"/>
  <c r="Y107" s="1"/>
  <c r="Y108" s="1"/>
  <c r="Y109" s="1"/>
  <c r="Y110" s="1"/>
  <c r="Y111" s="1"/>
  <c r="Y112" s="1"/>
  <c r="Y113" s="1"/>
  <c r="Y114" s="1"/>
  <c r="Y115" s="1"/>
  <c r="Y116" s="1"/>
  <c r="Y86"/>
  <c r="Y87" s="1"/>
  <c r="Y88" s="1"/>
  <c r="Y89" s="1"/>
  <c r="Y90" s="1"/>
  <c r="CB85" i="15"/>
  <c r="O30" i="16"/>
  <c r="AE31"/>
  <c r="O31" s="1"/>
  <c r="BV91" i="7"/>
  <c r="BV92" s="1"/>
  <c r="AK82" i="15"/>
  <c r="AK83" s="1"/>
  <c r="AK84" s="1"/>
  <c r="AK85" s="1"/>
  <c r="AK86" s="1"/>
  <c r="AK87" s="1"/>
  <c r="AK88" s="1"/>
  <c r="AK89" s="1"/>
  <c r="AK90" s="1"/>
  <c r="AK91" s="1"/>
  <c r="AK92" s="1"/>
  <c r="AK93" s="1"/>
  <c r="AK94" s="1"/>
  <c r="AK95" s="1"/>
  <c r="AK96" s="1"/>
  <c r="AK97" s="1"/>
  <c r="AK98" s="1"/>
  <c r="AK99" s="1"/>
  <c r="AK100" s="1"/>
  <c r="AK101" s="1"/>
  <c r="AK102" s="1"/>
  <c r="AK103" s="1"/>
  <c r="AK104" s="1"/>
  <c r="AK105" s="1"/>
  <c r="AK106" s="1"/>
  <c r="AK107" s="1"/>
  <c r="AK108" s="1"/>
  <c r="AK109" s="1"/>
  <c r="AK110" s="1"/>
  <c r="AK111" s="1"/>
  <c r="AK112" s="1"/>
  <c r="AK113" s="1"/>
  <c r="AK114" s="1"/>
  <c r="AK115" s="1"/>
  <c r="AK116" s="1"/>
  <c r="V80" i="7"/>
  <c r="V81" s="1"/>
  <c r="V82" s="1"/>
  <c r="V83" s="1"/>
  <c r="V84" s="1"/>
  <c r="V85" s="1"/>
  <c r="V86" s="1"/>
  <c r="V87" s="1"/>
  <c r="V88" s="1"/>
  <c r="V89" s="1"/>
  <c r="V90" s="1"/>
  <c r="V91" s="1"/>
  <c r="V92" s="1"/>
  <c r="V93" s="1"/>
  <c r="V94" s="1"/>
  <c r="V95" s="1"/>
  <c r="V96" s="1"/>
  <c r="V97" s="1"/>
  <c r="V98" s="1"/>
  <c r="V99" s="1"/>
  <c r="V100" s="1"/>
  <c r="V101" s="1"/>
  <c r="V102" s="1"/>
  <c r="V103" s="1"/>
  <c r="V104" s="1"/>
  <c r="V105" s="1"/>
  <c r="V106" s="1"/>
  <c r="V107" s="1"/>
  <c r="V108" s="1"/>
  <c r="V109" s="1"/>
  <c r="V110" s="1"/>
  <c r="V111" s="1"/>
  <c r="V112" s="1"/>
  <c r="V113" s="1"/>
  <c r="V114" s="1"/>
  <c r="V115" s="1"/>
  <c r="V116" s="1"/>
  <c r="AR81" i="15"/>
  <c r="AR82" s="1"/>
  <c r="BX86"/>
  <c r="BG94" i="16"/>
  <c r="BG95" s="1"/>
  <c r="BG96" s="1"/>
  <c r="BG97" s="1"/>
  <c r="BG98" s="1"/>
  <c r="BG99" s="1"/>
  <c r="BG100" s="1"/>
  <c r="BG101" s="1"/>
  <c r="BG102" s="1"/>
  <c r="BG103" s="1"/>
  <c r="BG104" s="1"/>
  <c r="BG105" s="1"/>
  <c r="BG106" s="1"/>
  <c r="BG107" s="1"/>
  <c r="BG108" s="1"/>
  <c r="BG109" s="1"/>
  <c r="BG110" s="1"/>
  <c r="BG111" s="1"/>
  <c r="BG112" s="1"/>
  <c r="BG113" s="1"/>
  <c r="BG114" s="1"/>
  <c r="BG115" s="1"/>
  <c r="BG116" s="1"/>
  <c r="BV86" i="15"/>
  <c r="BV87" s="1"/>
  <c r="BV88" s="1"/>
  <c r="BV89" s="1"/>
  <c r="BV90" s="1"/>
  <c r="BV91" s="1"/>
  <c r="BV92" s="1"/>
  <c r="BV93" s="1"/>
  <c r="BV94" s="1"/>
  <c r="BV95" s="1"/>
  <c r="BV96" s="1"/>
  <c r="BV97" s="1"/>
  <c r="BV98" s="1"/>
  <c r="BV99" s="1"/>
  <c r="BV100" s="1"/>
  <c r="BV101" s="1"/>
  <c r="BV102" s="1"/>
  <c r="BV103" s="1"/>
  <c r="BV104" s="1"/>
  <c r="BV105" s="1"/>
  <c r="BV106" s="1"/>
  <c r="BV107" s="1"/>
  <c r="BV108" s="1"/>
  <c r="BV109" s="1"/>
  <c r="BV110" s="1"/>
  <c r="BV111" s="1"/>
  <c r="BV112" s="1"/>
  <c r="BV113" s="1"/>
  <c r="BV114" s="1"/>
  <c r="BV115" s="1"/>
  <c r="BV116" s="1"/>
  <c r="T36" i="16"/>
  <c r="AS33"/>
  <c r="CH91" i="7"/>
  <c r="BN98" i="15"/>
  <c r="BN99" s="1"/>
  <c r="BN100"/>
  <c r="BN101" s="1"/>
  <c r="BN102" s="1"/>
  <c r="BN103" s="1"/>
  <c r="BN104" s="1"/>
  <c r="BN105" s="1"/>
  <c r="BN106" s="1"/>
  <c r="BN107" s="1"/>
  <c r="BN108" s="1"/>
  <c r="BN109" s="1"/>
  <c r="BN110" s="1"/>
  <c r="BN111" s="1"/>
  <c r="BN112" s="1"/>
  <c r="BN113" s="1"/>
  <c r="BN114" s="1"/>
  <c r="BN115" s="1"/>
  <c r="BN116" s="1"/>
  <c r="AN81" i="7"/>
  <c r="AT83" i="15"/>
  <c r="AT84" s="1"/>
  <c r="AT85" s="1"/>
  <c r="AT86" s="1"/>
  <c r="AT87" s="1"/>
  <c r="AT88" s="1"/>
  <c r="AT89" s="1"/>
  <c r="AT90" s="1"/>
  <c r="AT91" s="1"/>
  <c r="AT92" s="1"/>
  <c r="AT93" s="1"/>
  <c r="AT94" s="1"/>
  <c r="AT95" s="1"/>
  <c r="AT96" s="1"/>
  <c r="AT97" s="1"/>
  <c r="AT98" s="1"/>
  <c r="AT99" s="1"/>
  <c r="AT100" s="1"/>
  <c r="AT101" s="1"/>
  <c r="AT102" s="1"/>
  <c r="AT103" s="1"/>
  <c r="AT104" s="1"/>
  <c r="AT105" s="1"/>
  <c r="AT106" s="1"/>
  <c r="AT107" s="1"/>
  <c r="AT108" s="1"/>
  <c r="BE88"/>
  <c r="BB80"/>
  <c r="AF89" i="7"/>
  <c r="AF90" s="1"/>
  <c r="AF91" s="1"/>
  <c r="AF92" s="1"/>
  <c r="AF93" s="1"/>
  <c r="AF94" s="1"/>
  <c r="AF95" s="1"/>
  <c r="AF96" s="1"/>
  <c r="AF97" s="1"/>
  <c r="AF98" s="1"/>
  <c r="AF99" s="1"/>
  <c r="AF100" s="1"/>
  <c r="AF101" s="1"/>
  <c r="AQ83"/>
  <c r="AC87"/>
  <c r="BS91"/>
  <c r="BS92" s="1"/>
  <c r="BS93" s="1"/>
  <c r="BS94" s="1"/>
  <c r="BS95" s="1"/>
  <c r="BS96" s="1"/>
  <c r="AM34" i="16"/>
  <c r="AI36" i="15"/>
  <c r="AI37" s="1"/>
  <c r="P78"/>
  <c r="AW81"/>
  <c r="U79" i="7"/>
  <c r="AC78" i="16"/>
  <c r="T89" i="15"/>
  <c r="T90" s="1"/>
  <c r="T91" s="1"/>
  <c r="T92" s="1"/>
  <c r="T93" s="1"/>
  <c r="T94" s="1"/>
  <c r="T95" s="1"/>
  <c r="T96" s="1"/>
  <c r="T97" s="1"/>
  <c r="T98" s="1"/>
  <c r="T99" s="1"/>
  <c r="T100" s="1"/>
  <c r="T101" s="1"/>
  <c r="T102" s="1"/>
  <c r="T103" s="1"/>
  <c r="T104" s="1"/>
  <c r="T105" s="1"/>
  <c r="T106" s="1"/>
  <c r="T107" s="1"/>
  <c r="T108" s="1"/>
  <c r="T109" s="1"/>
  <c r="T110" s="1"/>
  <c r="T111" s="1"/>
  <c r="T112" s="1"/>
  <c r="T113" s="1"/>
  <c r="W78"/>
  <c r="AU78"/>
  <c r="S81" i="7"/>
  <c r="S82" s="1"/>
  <c r="S83" s="1"/>
  <c r="X78"/>
  <c r="X79" s="1"/>
  <c r="CO91" i="16"/>
  <c r="CO92" s="1"/>
  <c r="CO93" s="1"/>
  <c r="CO94" s="1"/>
  <c r="CO95" s="1"/>
  <c r="CO96" s="1"/>
  <c r="CO97" s="1"/>
  <c r="CO98" s="1"/>
  <c r="CO99" s="1"/>
  <c r="CO100" s="1"/>
  <c r="CO101" s="1"/>
  <c r="CO102" s="1"/>
  <c r="CO103" s="1"/>
  <c r="CO104" s="1"/>
  <c r="CO105" s="1"/>
  <c r="CO106" s="1"/>
  <c r="CO107" s="1"/>
  <c r="CO108" s="1"/>
  <c r="CO109" s="1"/>
  <c r="CO110" s="1"/>
  <c r="CO111" s="1"/>
  <c r="CO112" s="1"/>
  <c r="CO113" s="1"/>
  <c r="CO114" s="1"/>
  <c r="CO115" s="1"/>
  <c r="CO116" s="1"/>
  <c r="Z83" i="7"/>
  <c r="CE89" i="16"/>
  <c r="CE90" s="1"/>
  <c r="CE91" s="1"/>
  <c r="AC81" i="15"/>
  <c r="AC82" s="1"/>
  <c r="CP87"/>
  <c r="CE97"/>
  <c r="T37" i="16"/>
  <c r="BW95" i="15"/>
  <c r="BW96" s="1"/>
  <c r="BW97" s="1"/>
  <c r="BA35" i="16"/>
  <c r="BA36" s="1"/>
  <c r="AT80" i="7"/>
  <c r="AT81" s="1"/>
  <c r="AT82" s="1"/>
  <c r="AT83" s="1"/>
  <c r="AT84" s="1"/>
  <c r="AT85" s="1"/>
  <c r="AT86" s="1"/>
  <c r="AT87" s="1"/>
  <c r="AT88" s="1"/>
  <c r="AT89" s="1"/>
  <c r="AT90" s="1"/>
  <c r="AT91" s="1"/>
  <c r="AT92" s="1"/>
  <c r="AT93" s="1"/>
  <c r="AT94" s="1"/>
  <c r="AT95" s="1"/>
  <c r="AT96" s="1"/>
  <c r="AT97" s="1"/>
  <c r="AT98" s="1"/>
  <c r="AT99" s="1"/>
  <c r="AT100" s="1"/>
  <c r="AT101" s="1"/>
  <c r="AT102" s="1"/>
  <c r="AT103" s="1"/>
  <c r="AT104" s="1"/>
  <c r="AT105" s="1"/>
  <c r="AT106" s="1"/>
  <c r="AT107" s="1"/>
  <c r="AT108" s="1"/>
  <c r="AT109" s="1"/>
  <c r="AT110" s="1"/>
  <c r="AT111" s="1"/>
  <c r="AT112" s="1"/>
  <c r="AT113" s="1"/>
  <c r="AT114" s="1"/>
  <c r="AT115" s="1"/>
  <c r="AT116" s="1"/>
  <c r="CD105"/>
  <c r="CD106" s="1"/>
  <c r="CD107" s="1"/>
  <c r="CD108" s="1"/>
  <c r="CD109" s="1"/>
  <c r="CD110" s="1"/>
  <c r="CD111" s="1"/>
  <c r="CD112" s="1"/>
  <c r="CD113" s="1"/>
  <c r="CD114" s="1"/>
  <c r="CD115" s="1"/>
  <c r="CD116" s="1"/>
  <c r="CJ102"/>
  <c r="CJ103" s="1"/>
  <c r="CJ104" s="1"/>
  <c r="CJ105" s="1"/>
  <c r="CJ106" s="1"/>
  <c r="CJ107" s="1"/>
  <c r="CJ108" s="1"/>
  <c r="CJ109" s="1"/>
  <c r="CJ110" s="1"/>
  <c r="CJ111" s="1"/>
  <c r="CJ112" s="1"/>
  <c r="CJ113" s="1"/>
  <c r="CJ114" s="1"/>
  <c r="CJ115" s="1"/>
  <c r="CJ116" s="1"/>
  <c r="AS33"/>
  <c r="AS34" s="1"/>
  <c r="AS35" s="1"/>
  <c r="AS36" s="1"/>
  <c r="AS37" s="1"/>
  <c r="AE79"/>
  <c r="AE78" i="15"/>
  <c r="BC80" i="7"/>
  <c r="BC81" s="1"/>
  <c r="CM95" i="16"/>
  <c r="CM96" s="1"/>
  <c r="CM97" s="1"/>
  <c r="CM98" s="1"/>
  <c r="CM99" s="1"/>
  <c r="CM100" s="1"/>
  <c r="CM101" s="1"/>
  <c r="CM102" s="1"/>
  <c r="CM103" s="1"/>
  <c r="CM104" s="1"/>
  <c r="CM105" s="1"/>
  <c r="CM106" s="1"/>
  <c r="CM107" s="1"/>
  <c r="CM108" s="1"/>
  <c r="CM109" s="1"/>
  <c r="CM110" s="1"/>
  <c r="CM111" s="1"/>
  <c r="CM112" s="1"/>
  <c r="CM113" s="1"/>
  <c r="CM114" s="1"/>
  <c r="CM115" s="1"/>
  <c r="CM116" s="1"/>
  <c r="CA104" i="15"/>
  <c r="CA105" s="1"/>
  <c r="CA106" s="1"/>
  <c r="CA107" s="1"/>
  <c r="CF91" i="7"/>
  <c r="CF100" s="1"/>
  <c r="CF101" s="1"/>
  <c r="CF102" s="1"/>
  <c r="CF103" s="1"/>
  <c r="CF104" s="1"/>
  <c r="CF105" s="1"/>
  <c r="CF106" s="1"/>
  <c r="CF107" s="1"/>
  <c r="CF108" s="1"/>
  <c r="CF109" s="1"/>
  <c r="CF110" s="1"/>
  <c r="CF111" s="1"/>
  <c r="CF112" s="1"/>
  <c r="CF113" s="1"/>
  <c r="CF114" s="1"/>
  <c r="CF115" s="1"/>
  <c r="CF116" s="1"/>
  <c r="CF92"/>
  <c r="CF93" s="1"/>
  <c r="CF94" s="1"/>
  <c r="CF95" s="1"/>
  <c r="CF96" s="1"/>
  <c r="CF97" s="1"/>
  <c r="CF98" s="1"/>
  <c r="CF99" s="1"/>
  <c r="BC80" i="16"/>
  <c r="R83"/>
  <c r="CC91" i="7"/>
  <c r="CC92" s="1"/>
  <c r="CC93" s="1"/>
  <c r="CC94" s="1"/>
  <c r="CC95" s="1"/>
  <c r="CC96" s="1"/>
  <c r="CC97" s="1"/>
  <c r="CC98" s="1"/>
  <c r="CM84" i="15"/>
  <c r="CM85" s="1"/>
  <c r="CM86" s="1"/>
  <c r="CM87" s="1"/>
  <c r="CM88" s="1"/>
  <c r="CM89" s="1"/>
  <c r="CM90" s="1"/>
  <c r="CM91" s="1"/>
  <c r="CM92" s="1"/>
  <c r="CM93" s="1"/>
  <c r="CM94" s="1"/>
  <c r="CM95" s="1"/>
  <c r="CM96" s="1"/>
  <c r="CM97" s="1"/>
  <c r="CM98" s="1"/>
  <c r="CM99" s="1"/>
  <c r="CM100" s="1"/>
  <c r="CM101" s="1"/>
  <c r="CM102" s="1"/>
  <c r="CM103" s="1"/>
  <c r="CM104" s="1"/>
  <c r="CM105" s="1"/>
  <c r="CM106" s="1"/>
  <c r="CM107" s="1"/>
  <c r="CM108" s="1"/>
  <c r="CM109" s="1"/>
  <c r="CM110" s="1"/>
  <c r="CM111" s="1"/>
  <c r="CM112" s="1"/>
  <c r="CM113" s="1"/>
  <c r="CM114" s="1"/>
  <c r="CM115" s="1"/>
  <c r="CM116" s="1"/>
  <c r="CR86"/>
  <c r="CR87" s="1"/>
  <c r="CR88" s="1"/>
  <c r="CR89" s="1"/>
  <c r="CR90" s="1"/>
  <c r="CR91" s="1"/>
  <c r="CR92" s="1"/>
  <c r="CR93" s="1"/>
  <c r="CR94" s="1"/>
  <c r="CR95" s="1"/>
  <c r="CR96" s="1"/>
  <c r="CR97" s="1"/>
  <c r="CR98" s="1"/>
  <c r="CR99" s="1"/>
  <c r="CR100" s="1"/>
  <c r="CR101" s="1"/>
  <c r="CR102" s="1"/>
  <c r="CR103" s="1"/>
  <c r="CR104" s="1"/>
  <c r="CR105" s="1"/>
  <c r="CR106" s="1"/>
  <c r="CR107" s="1"/>
  <c r="CR108" s="1"/>
  <c r="CR109" s="1"/>
  <c r="CR110" s="1"/>
  <c r="CR111" s="1"/>
  <c r="CR112" s="1"/>
  <c r="CR113" s="1"/>
  <c r="CR114" s="1"/>
  <c r="CR115" s="1"/>
  <c r="CR116" s="1"/>
  <c r="O32" i="7"/>
  <c r="AH33"/>
  <c r="AH34" s="1"/>
  <c r="CJ93" i="15"/>
  <c r="CJ94" s="1"/>
  <c r="CJ95" s="1"/>
  <c r="CJ96" s="1"/>
  <c r="CJ97" s="1"/>
  <c r="CJ98" s="1"/>
  <c r="CJ99" s="1"/>
  <c r="CJ100" s="1"/>
  <c r="CJ101" s="1"/>
  <c r="CJ102" s="1"/>
  <c r="CJ103" s="1"/>
  <c r="CJ104" s="1"/>
  <c r="CJ105" s="1"/>
  <c r="CJ106" s="1"/>
  <c r="CJ107" s="1"/>
  <c r="CJ108" s="1"/>
  <c r="CJ109" s="1"/>
  <c r="CJ110" s="1"/>
  <c r="CJ111" s="1"/>
  <c r="CJ112" s="1"/>
  <c r="CJ113" s="1"/>
  <c r="CJ114" s="1"/>
  <c r="CJ115" s="1"/>
  <c r="CJ116" s="1"/>
  <c r="X78"/>
  <c r="AM78"/>
  <c r="AM79" s="1"/>
  <c r="BX108" i="16"/>
  <c r="BX109" s="1"/>
  <c r="BX110" s="1"/>
  <c r="BX111" s="1"/>
  <c r="BX112" s="1"/>
  <c r="BX113" s="1"/>
  <c r="BX114" s="1"/>
  <c r="BX115" s="1"/>
  <c r="BX116" s="1"/>
  <c r="AY78"/>
  <c r="AP80" i="7"/>
  <c r="AP81" s="1"/>
  <c r="AP82" s="1"/>
  <c r="AP83" s="1"/>
  <c r="AP84" s="1"/>
  <c r="AP85" s="1"/>
  <c r="AP86" s="1"/>
  <c r="AP87" s="1"/>
  <c r="AP88" s="1"/>
  <c r="AP89" s="1"/>
  <c r="AP90" s="1"/>
  <c r="AP91" s="1"/>
  <c r="AP92" s="1"/>
  <c r="AP93" s="1"/>
  <c r="AP94" s="1"/>
  <c r="AP95" s="1"/>
  <c r="AP96" s="1"/>
  <c r="AP97" s="1"/>
  <c r="AP98" s="1"/>
  <c r="AP99" s="1"/>
  <c r="AP100"/>
  <c r="AP101" s="1"/>
  <c r="AP102" s="1"/>
  <c r="AP103" s="1"/>
  <c r="AP104" s="1"/>
  <c r="AP105" s="1"/>
  <c r="AP106" s="1"/>
  <c r="AP107" s="1"/>
  <c r="V36" i="16"/>
  <c r="V37" s="1"/>
  <c r="AU78"/>
  <c r="AU79" s="1"/>
  <c r="BC33" i="15"/>
  <c r="BC34" s="1"/>
  <c r="BC35" s="1"/>
  <c r="BC36" s="1"/>
  <c r="BC37" s="1"/>
  <c r="Z98"/>
  <c r="Z99" s="1"/>
  <c r="Z100" s="1"/>
  <c r="Z101" s="1"/>
  <c r="Z102" s="1"/>
  <c r="W79"/>
  <c r="W80" s="1"/>
  <c r="W81" s="1"/>
  <c r="AK35" i="16"/>
  <c r="AK36" s="1"/>
  <c r="AK37"/>
  <c r="CP89" i="7"/>
  <c r="CP90" s="1"/>
  <c r="CP91" s="1"/>
  <c r="CP92" s="1"/>
  <c r="CP93" s="1"/>
  <c r="CP94" s="1"/>
  <c r="CP95" s="1"/>
  <c r="CP96" s="1"/>
  <c r="CP97" s="1"/>
  <c r="CP98" s="1"/>
  <c r="CP99" s="1"/>
  <c r="CP100" s="1"/>
  <c r="CP101" s="1"/>
  <c r="CP102" s="1"/>
  <c r="CP103" s="1"/>
  <c r="CP104" s="1"/>
  <c r="CP105" s="1"/>
  <c r="CP106" s="1"/>
  <c r="CP107" s="1"/>
  <c r="CP108" s="1"/>
  <c r="CP109" s="1"/>
  <c r="CP110" s="1"/>
  <c r="CP111" s="1"/>
  <c r="CP112" s="1"/>
  <c r="CP113" s="1"/>
  <c r="CP114" s="1"/>
  <c r="CP115" s="1"/>
  <c r="CP116" s="1"/>
  <c r="BK99" i="15"/>
  <c r="BK100" s="1"/>
  <c r="BK101" s="1"/>
  <c r="BK102" s="1"/>
  <c r="BK103" s="1"/>
  <c r="BK104" s="1"/>
  <c r="BK105" s="1"/>
  <c r="BK106" s="1"/>
  <c r="BK107" s="1"/>
  <c r="BX91" i="7"/>
  <c r="BX92" s="1"/>
  <c r="BX93" s="1"/>
  <c r="BX94" s="1"/>
  <c r="BX95" s="1"/>
  <c r="BX96" s="1"/>
  <c r="BX97" s="1"/>
  <c r="BX98" s="1"/>
  <c r="BX99" s="1"/>
  <c r="BX100" s="1"/>
  <c r="BX101" s="1"/>
  <c r="BX102" s="1"/>
  <c r="BX103" s="1"/>
  <c r="BX104" s="1"/>
  <c r="BX105" s="1"/>
  <c r="BX106" s="1"/>
  <c r="BX107" s="1"/>
  <c r="BX108" s="1"/>
  <c r="BX109" s="1"/>
  <c r="BX110" s="1"/>
  <c r="BX111" s="1"/>
  <c r="BX112" s="1"/>
  <c r="BX113" s="1"/>
  <c r="BX114" s="1"/>
  <c r="BX115" s="1"/>
  <c r="BX116" s="1"/>
  <c r="CH87" i="16"/>
  <c r="CH88" s="1"/>
  <c r="CH89" s="1"/>
  <c r="CH90" s="1"/>
  <c r="CH91" s="1"/>
  <c r="CH92" s="1"/>
  <c r="CH93" s="1"/>
  <c r="CH94" s="1"/>
  <c r="CH95" s="1"/>
  <c r="CH96" s="1"/>
  <c r="CH97" s="1"/>
  <c r="CH98" s="1"/>
  <c r="CH99" s="1"/>
  <c r="CH100" s="1"/>
  <c r="CH101" s="1"/>
  <c r="CH102" s="1"/>
  <c r="CH103" s="1"/>
  <c r="CH104" s="1"/>
  <c r="CH105" s="1"/>
  <c r="CH106" s="1"/>
  <c r="CH107" s="1"/>
  <c r="CH108" s="1"/>
  <c r="CH109" s="1"/>
  <c r="CH110" s="1"/>
  <c r="CH111" s="1"/>
  <c r="CH112" s="1"/>
  <c r="CH113" s="1"/>
  <c r="CH114" s="1"/>
  <c r="CH115" s="1"/>
  <c r="CH116" s="1"/>
  <c r="AH80"/>
  <c r="P82" i="7"/>
  <c r="BT87"/>
  <c r="BT88" s="1"/>
  <c r="BT89" s="1"/>
  <c r="BT90" s="1"/>
  <c r="BT91" s="1"/>
  <c r="BT92" s="1"/>
  <c r="BT93" s="1"/>
  <c r="BT94" s="1"/>
  <c r="BT95" s="1"/>
  <c r="BT96" s="1"/>
  <c r="BT97" s="1"/>
  <c r="BT98" s="1"/>
  <c r="BT99" s="1"/>
  <c r="BT100" s="1"/>
  <c r="BT101" s="1"/>
  <c r="BT102" s="1"/>
  <c r="BT103" s="1"/>
  <c r="BT104" s="1"/>
  <c r="BT105" s="1"/>
  <c r="BT106" s="1"/>
  <c r="BT107" s="1"/>
  <c r="BT108" s="1"/>
  <c r="BT109" s="1"/>
  <c r="BT110" s="1"/>
  <c r="BT111" s="1"/>
  <c r="BT112" s="1"/>
  <c r="BT113" s="1"/>
  <c r="BT114" s="1"/>
  <c r="BT115" s="1"/>
  <c r="BT116" s="1"/>
  <c r="AA88" i="15"/>
  <c r="AA89" s="1"/>
  <c r="AA90" s="1"/>
  <c r="AA91" s="1"/>
  <c r="AA92" s="1"/>
  <c r="AA93" s="1"/>
  <c r="AA94" s="1"/>
  <c r="AA95" s="1"/>
  <c r="AA96" s="1"/>
  <c r="AA97" s="1"/>
  <c r="AA98" s="1"/>
  <c r="AA99" s="1"/>
  <c r="AA100" s="1"/>
  <c r="AA101" s="1"/>
  <c r="AA102" s="1"/>
  <c r="AA103" s="1"/>
  <c r="AA104" s="1"/>
  <c r="AA105" s="1"/>
  <c r="AA106" s="1"/>
  <c r="AA107" s="1"/>
  <c r="AA108" s="1"/>
  <c r="AA109" s="1"/>
  <c r="AA110" s="1"/>
  <c r="AA111" s="1"/>
  <c r="AA112" s="1"/>
  <c r="AA113" s="1"/>
  <c r="AA114" s="1"/>
  <c r="AA115" s="1"/>
  <c r="AA116" s="1"/>
  <c r="BY90" i="16"/>
  <c r="BY91" s="1"/>
  <c r="BY92" s="1"/>
  <c r="BY93" s="1"/>
  <c r="BY94" s="1"/>
  <c r="BY95" s="1"/>
  <c r="BY96" s="1"/>
  <c r="BY97" s="1"/>
  <c r="BY98" s="1"/>
  <c r="BY99" s="1"/>
  <c r="BY100" s="1"/>
  <c r="BY101" s="1"/>
  <c r="BY102" s="1"/>
  <c r="BY103" s="1"/>
  <c r="BY104" s="1"/>
  <c r="BY105" s="1"/>
  <c r="BY106" s="1"/>
  <c r="BY107" s="1"/>
  <c r="BY108" s="1"/>
  <c r="BY109" s="1"/>
  <c r="BY110" s="1"/>
  <c r="BY111" s="1"/>
  <c r="BY112" s="1"/>
  <c r="BY113" s="1"/>
  <c r="BY114" s="1"/>
  <c r="BY115" s="1"/>
  <c r="BY116" s="1"/>
  <c r="CQ104" i="15"/>
  <c r="CQ105" s="1"/>
  <c r="CQ106" s="1"/>
  <c r="CQ107" s="1"/>
  <c r="CQ108" s="1"/>
  <c r="CQ109" s="1"/>
  <c r="CQ110" s="1"/>
  <c r="CQ111" s="1"/>
  <c r="CQ112" s="1"/>
  <c r="CQ113" s="1"/>
  <c r="CQ114" s="1"/>
  <c r="CQ115" s="1"/>
  <c r="CQ116" s="1"/>
  <c r="AZ80" i="16"/>
  <c r="CI95" i="15"/>
  <c r="CI96" s="1"/>
  <c r="CI97" s="1"/>
  <c r="CI98" s="1"/>
  <c r="CI99" s="1"/>
  <c r="CI100"/>
  <c r="CI101" s="1"/>
  <c r="CI102" s="1"/>
  <c r="CI103" s="1"/>
  <c r="CI104" s="1"/>
  <c r="CI105" s="1"/>
  <c r="CI106" s="1"/>
  <c r="CI107" s="1"/>
  <c r="CI108" s="1"/>
  <c r="CI109" s="1"/>
  <c r="CI110" s="1"/>
  <c r="CI111" s="1"/>
  <c r="CI112" s="1"/>
  <c r="CI113" s="1"/>
  <c r="CI114" s="1"/>
  <c r="CI115" s="1"/>
  <c r="CI116" s="1"/>
  <c r="AY81" i="7"/>
  <c r="AY82" s="1"/>
  <c r="AY83" s="1"/>
  <c r="AY84" s="1"/>
  <c r="AR80"/>
  <c r="AN79" i="15"/>
  <c r="CG92" i="7"/>
  <c r="CG93" s="1"/>
  <c r="CG94" s="1"/>
  <c r="CG95" s="1"/>
  <c r="CG96" s="1"/>
  <c r="CG97" s="1"/>
  <c r="CG98" s="1"/>
  <c r="CG99" s="1"/>
  <c r="CG100" s="1"/>
  <c r="CG101" s="1"/>
  <c r="CG102" s="1"/>
  <c r="CG103" s="1"/>
  <c r="CG104" s="1"/>
  <c r="CG105" s="1"/>
  <c r="CG106" s="1"/>
  <c r="CG107" s="1"/>
  <c r="CG108" s="1"/>
  <c r="CG109" s="1"/>
  <c r="CG110" s="1"/>
  <c r="CG111" s="1"/>
  <c r="CG112" s="1"/>
  <c r="CG113" s="1"/>
  <c r="CG114" s="1"/>
  <c r="CG115" s="1"/>
  <c r="CG116" s="1"/>
  <c r="CA91" i="16"/>
  <c r="CA92" s="1"/>
  <c r="CA93" s="1"/>
  <c r="CA94" s="1"/>
  <c r="CA95" s="1"/>
  <c r="CA96" s="1"/>
  <c r="CA97" s="1"/>
  <c r="CA98" s="1"/>
  <c r="CA99" s="1"/>
  <c r="CA100" s="1"/>
  <c r="CA101" s="1"/>
  <c r="CA102" s="1"/>
  <c r="CA103" s="1"/>
  <c r="CA104" s="1"/>
  <c r="CA105" s="1"/>
  <c r="CA106" s="1"/>
  <c r="CA107" s="1"/>
  <c r="CA108" s="1"/>
  <c r="CA109" s="1"/>
  <c r="CA110" s="1"/>
  <c r="CA111" s="1"/>
  <c r="CA112" s="1"/>
  <c r="CA113" s="1"/>
  <c r="CA114" s="1"/>
  <c r="CA115" s="1"/>
  <c r="CA116" s="1"/>
  <c r="AB81"/>
  <c r="AC79"/>
  <c r="BO93" i="7"/>
  <c r="BO94" s="1"/>
  <c r="BO95" s="1"/>
  <c r="BO96" s="1"/>
  <c r="BO97" s="1"/>
  <c r="BO98" s="1"/>
  <c r="BO99" s="1"/>
  <c r="BO100" s="1"/>
  <c r="BO101" s="1"/>
  <c r="BO102" s="1"/>
  <c r="BO103" s="1"/>
  <c r="BO104" s="1"/>
  <c r="BO105" s="1"/>
  <c r="BO106" s="1"/>
  <c r="BO107" s="1"/>
  <c r="BO108" s="1"/>
  <c r="BO109" s="1"/>
  <c r="BO110" s="1"/>
  <c r="BO111" s="1"/>
  <c r="BO112" s="1"/>
  <c r="BO113" s="1"/>
  <c r="BO114" s="1"/>
  <c r="BO115" s="1"/>
  <c r="BO116" s="1"/>
  <c r="U80"/>
  <c r="S79" i="16"/>
  <c r="AW34" i="7"/>
  <c r="AW35" s="1"/>
  <c r="AW36" s="1"/>
  <c r="AW37" s="1"/>
  <c r="AI80"/>
  <c r="AI81" s="1"/>
  <c r="AI82" s="1"/>
  <c r="AI83" s="1"/>
  <c r="BF89"/>
  <c r="AQ33" i="16"/>
  <c r="AQ34" s="1"/>
  <c r="AQ35" s="1"/>
  <c r="AQ36" s="1"/>
  <c r="AQ37" s="1"/>
  <c r="AC88" i="7"/>
  <c r="AC89" s="1"/>
  <c r="AC90" s="1"/>
  <c r="AC91" s="1"/>
  <c r="AC92" s="1"/>
  <c r="AC93" s="1"/>
  <c r="AC94" s="1"/>
  <c r="AC95" s="1"/>
  <c r="AC96" s="1"/>
  <c r="AC97" s="1"/>
  <c r="AC98" s="1"/>
  <c r="AC99" s="1"/>
  <c r="AC100" s="1"/>
  <c r="AC101" s="1"/>
  <c r="AC102" s="1"/>
  <c r="AC103" s="1"/>
  <c r="AC104" s="1"/>
  <c r="AC105" s="1"/>
  <c r="AC106" s="1"/>
  <c r="AC107" s="1"/>
  <c r="AC108" s="1"/>
  <c r="AC109" s="1"/>
  <c r="AC110" s="1"/>
  <c r="AC111" s="1"/>
  <c r="AC112" s="1"/>
  <c r="AC113" s="1"/>
  <c r="AC114" s="1"/>
  <c r="AC115" s="1"/>
  <c r="AC116" s="1"/>
  <c r="X79" i="15"/>
  <c r="Z84" i="7"/>
  <c r="Z85" s="1"/>
  <c r="Z86" s="1"/>
  <c r="Z87" s="1"/>
  <c r="Z88" s="1"/>
  <c r="AP84" i="16"/>
  <c r="BJ94" i="15"/>
  <c r="BJ95" s="1"/>
  <c r="BJ96" s="1"/>
  <c r="BJ97" s="1"/>
  <c r="BJ98" s="1"/>
  <c r="BJ99" s="1"/>
  <c r="BJ100" s="1"/>
  <c r="BJ101" s="1"/>
  <c r="BJ102" s="1"/>
  <c r="BJ103" s="1"/>
  <c r="BJ104" s="1"/>
  <c r="BJ105" s="1"/>
  <c r="BJ106" s="1"/>
  <c r="BJ107" s="1"/>
  <c r="BJ108" s="1"/>
  <c r="BJ109" s="1"/>
  <c r="BJ110" s="1"/>
  <c r="BJ111" s="1"/>
  <c r="BJ112" s="1"/>
  <c r="BJ113" s="1"/>
  <c r="BJ114" s="1"/>
  <c r="BJ115" s="1"/>
  <c r="BJ116" s="1"/>
  <c r="O31"/>
  <c r="S84" i="7"/>
  <c r="AW87" i="15"/>
  <c r="AW88" s="1"/>
  <c r="AW82"/>
  <c r="AW83" s="1"/>
  <c r="AW84" s="1"/>
  <c r="AW85" s="1"/>
  <c r="AW86" s="1"/>
  <c r="AO33" i="16"/>
  <c r="BA79" i="7"/>
  <c r="W82" i="15"/>
  <c r="W83" s="1"/>
  <c r="W84" s="1"/>
  <c r="AN79" i="16"/>
  <c r="BO96"/>
  <c r="BO97" s="1"/>
  <c r="BO98" s="1"/>
  <c r="BO99" s="1"/>
  <c r="BO100" s="1"/>
  <c r="BO101" s="1"/>
  <c r="BO102" s="1"/>
  <c r="BO103" s="1"/>
  <c r="BO104" s="1"/>
  <c r="BO105" s="1"/>
  <c r="BO106" s="1"/>
  <c r="BO107" s="1"/>
  <c r="BO108" s="1"/>
  <c r="BO109" s="1"/>
  <c r="BO110" s="1"/>
  <c r="BO111" s="1"/>
  <c r="BO112" s="1"/>
  <c r="BO113" s="1"/>
  <c r="BO114" s="1"/>
  <c r="BO115" s="1"/>
  <c r="BO116" s="1"/>
  <c r="BB82"/>
  <c r="BE88"/>
  <c r="AB93" i="15"/>
  <c r="AL80"/>
  <c r="AL81" s="1"/>
  <c r="S85" i="7"/>
  <c r="BY100" i="15"/>
  <c r="BY101" s="1"/>
  <c r="BY102" s="1"/>
  <c r="BY103" s="1"/>
  <c r="BY104" s="1"/>
  <c r="BY105" s="1"/>
  <c r="BY106" s="1"/>
  <c r="BY107" s="1"/>
  <c r="BY108" s="1"/>
  <c r="BY109" s="1"/>
  <c r="BY110" s="1"/>
  <c r="BY111" s="1"/>
  <c r="BY112" s="1"/>
  <c r="BY113" s="1"/>
  <c r="BY114" s="1"/>
  <c r="BY115" s="1"/>
  <c r="BY116" s="1"/>
  <c r="CC96" i="16"/>
  <c r="CC97" s="1"/>
  <c r="CC98" s="1"/>
  <c r="CC99" s="1"/>
  <c r="CC100" s="1"/>
  <c r="CC101" s="1"/>
  <c r="CC102" s="1"/>
  <c r="CC103" s="1"/>
  <c r="CC104" s="1"/>
  <c r="CC105" s="1"/>
  <c r="CC106" s="1"/>
  <c r="CC107" s="1"/>
  <c r="CC108" s="1"/>
  <c r="CC109" s="1"/>
  <c r="CC110" s="1"/>
  <c r="CC111" s="1"/>
  <c r="CC112" s="1"/>
  <c r="CC113" s="1"/>
  <c r="CC114" s="1"/>
  <c r="CC115" s="1"/>
  <c r="CC116" s="1"/>
  <c r="CE95" i="7"/>
  <c r="CE96" s="1"/>
  <c r="CE97" s="1"/>
  <c r="CE98" s="1"/>
  <c r="CE99" s="1"/>
  <c r="CE100" s="1"/>
  <c r="CE101" s="1"/>
  <c r="CE102" s="1"/>
  <c r="CE103" s="1"/>
  <c r="CE104" s="1"/>
  <c r="CE105" s="1"/>
  <c r="CE106" s="1"/>
  <c r="CE107" s="1"/>
  <c r="CE108" s="1"/>
  <c r="CE109" s="1"/>
  <c r="CE110" s="1"/>
  <c r="CE111" s="1"/>
  <c r="CE112" s="1"/>
  <c r="CE113" s="1"/>
  <c r="CE114" s="1"/>
  <c r="CE115" s="1"/>
  <c r="CE116" s="1"/>
  <c r="AC80" i="16"/>
  <c r="AC81" s="1"/>
  <c r="AN82" i="7"/>
  <c r="AN83" s="1"/>
  <c r="AN84" s="1"/>
  <c r="AN85" s="1"/>
  <c r="AN86" s="1"/>
  <c r="AN87" s="1"/>
  <c r="AN88" s="1"/>
  <c r="AN89" s="1"/>
  <c r="AN90" s="1"/>
  <c r="AN91" s="1"/>
  <c r="AT36" i="16"/>
  <c r="AW36"/>
  <c r="AW37" s="1"/>
  <c r="CK95" i="15"/>
  <c r="CK96" s="1"/>
  <c r="CK97" s="1"/>
  <c r="CK98" s="1"/>
  <c r="CK99" s="1"/>
  <c r="CK100" s="1"/>
  <c r="CK101" s="1"/>
  <c r="CK102" s="1"/>
  <c r="CK103" s="1"/>
  <c r="CK104" s="1"/>
  <c r="CK105" s="1"/>
  <c r="CK106" s="1"/>
  <c r="CK107" s="1"/>
  <c r="CK108" s="1"/>
  <c r="CK109" s="1"/>
  <c r="CK110" s="1"/>
  <c r="CK111" s="1"/>
  <c r="CK112" s="1"/>
  <c r="CK113" s="1"/>
  <c r="CK114" s="1"/>
  <c r="CK115" s="1"/>
  <c r="CK116" s="1"/>
  <c r="AV84" i="7"/>
  <c r="AV85" s="1"/>
  <c r="AV86" s="1"/>
  <c r="AV87" s="1"/>
  <c r="AV88" s="1"/>
  <c r="AV89" s="1"/>
  <c r="AV90" s="1"/>
  <c r="AV91" s="1"/>
  <c r="AV92" s="1"/>
  <c r="AV93" s="1"/>
  <c r="AV94" s="1"/>
  <c r="AV95" s="1"/>
  <c r="AV96" s="1"/>
  <c r="AV97" s="1"/>
  <c r="AV98" s="1"/>
  <c r="AV99" s="1"/>
  <c r="AV100" s="1"/>
  <c r="AV101" s="1"/>
  <c r="AV102" s="1"/>
  <c r="AV103" s="1"/>
  <c r="AV104" s="1"/>
  <c r="AV105" s="1"/>
  <c r="AV106" s="1"/>
  <c r="AV107" s="1"/>
  <c r="AV108" s="1"/>
  <c r="AV109" s="1"/>
  <c r="AV110" s="1"/>
  <c r="AV111" s="1"/>
  <c r="AV112" s="1"/>
  <c r="AV113" s="1"/>
  <c r="AV114" s="1"/>
  <c r="AV115" s="1"/>
  <c r="AV116" s="1"/>
  <c r="AS78"/>
  <c r="CE92" i="16"/>
  <c r="CE93" s="1"/>
  <c r="CE94" s="1"/>
  <c r="CE95" s="1"/>
  <c r="CE96" s="1"/>
  <c r="CE97" s="1"/>
  <c r="CE98" s="1"/>
  <c r="CE99" s="1"/>
  <c r="CE100" s="1"/>
  <c r="CE101" s="1"/>
  <c r="CE102" s="1"/>
  <c r="CE103" s="1"/>
  <c r="CE104" s="1"/>
  <c r="CE105" s="1"/>
  <c r="CE106" s="1"/>
  <c r="CE107" s="1"/>
  <c r="CE108" s="1"/>
  <c r="CE109" s="1"/>
  <c r="CE110" s="1"/>
  <c r="CE111" s="1"/>
  <c r="CE112" s="1"/>
  <c r="CE113" s="1"/>
  <c r="CE114" s="1"/>
  <c r="CE115" s="1"/>
  <c r="CE116" s="1"/>
  <c r="X80" i="7"/>
  <c r="R36" i="15"/>
  <c r="AJ78" i="16"/>
  <c r="AJ79" s="1"/>
  <c r="AJ80" s="1"/>
  <c r="AJ81" s="1"/>
  <c r="BD84" i="15"/>
  <c r="BF86" i="16"/>
  <c r="BV86"/>
  <c r="BQ98" i="7"/>
  <c r="BQ99" s="1"/>
  <c r="BQ100" s="1"/>
  <c r="BQ101" s="1"/>
  <c r="BQ102" s="1"/>
  <c r="BQ103" s="1"/>
  <c r="BQ104" s="1"/>
  <c r="BQ105" s="1"/>
  <c r="BQ106" s="1"/>
  <c r="BQ107" s="1"/>
  <c r="BQ108" s="1"/>
  <c r="BQ109" s="1"/>
  <c r="BQ110" s="1"/>
  <c r="BQ111" s="1"/>
  <c r="BQ112" s="1"/>
  <c r="BQ113" s="1"/>
  <c r="BQ114" s="1"/>
  <c r="BQ115" s="1"/>
  <c r="BQ116" s="1"/>
  <c r="AZ34" i="15"/>
  <c r="AZ35" s="1"/>
  <c r="AZ36" s="1"/>
  <c r="AZ37" s="1"/>
  <c r="BQ92"/>
  <c r="BQ93" s="1"/>
  <c r="BQ94" s="1"/>
  <c r="BQ95" s="1"/>
  <c r="BQ96" s="1"/>
  <c r="BQ97" s="1"/>
  <c r="BQ98" s="1"/>
  <c r="BQ99" s="1"/>
  <c r="BQ100" s="1"/>
  <c r="BQ101" s="1"/>
  <c r="BQ102" s="1"/>
  <c r="BQ103" s="1"/>
  <c r="BQ104" s="1"/>
  <c r="BQ105" s="1"/>
  <c r="BQ106" s="1"/>
  <c r="BQ107" s="1"/>
  <c r="BQ108" s="1"/>
  <c r="BQ109" s="1"/>
  <c r="BQ110" s="1"/>
  <c r="BQ111" s="1"/>
  <c r="BQ112" s="1"/>
  <c r="BQ113" s="1"/>
  <c r="BQ114" s="1"/>
  <c r="BQ115" s="1"/>
  <c r="BQ116" s="1"/>
  <c r="AL79" i="16"/>
  <c r="AD80" i="7" l="1"/>
  <c r="AD81" s="1"/>
  <c r="AD82" s="1"/>
  <c r="AD83" s="1"/>
  <c r="AD84" s="1"/>
  <c r="AD85" s="1"/>
  <c r="AD86" s="1"/>
  <c r="AD87" s="1"/>
  <c r="AD88" s="1"/>
  <c r="AD89" s="1"/>
  <c r="AD90" s="1"/>
  <c r="AD91" s="1"/>
  <c r="AD92" s="1"/>
  <c r="AD93" s="1"/>
  <c r="AD94" s="1"/>
  <c r="AD95" s="1"/>
  <c r="AD96" s="1"/>
  <c r="AD97" s="1"/>
  <c r="AD98" s="1"/>
  <c r="AD99" s="1"/>
  <c r="AD100" s="1"/>
  <c r="AD101" s="1"/>
  <c r="AD102" s="1"/>
  <c r="AD103" s="1"/>
  <c r="AD104" s="1"/>
  <c r="AD105" s="1"/>
  <c r="AD106" s="1"/>
  <c r="AD107" s="1"/>
  <c r="AD108" s="1"/>
  <c r="AD109" s="1"/>
  <c r="AD110" s="1"/>
  <c r="AD111" s="1"/>
  <c r="AD112" s="1"/>
  <c r="AD113" s="1"/>
  <c r="AD114" s="1"/>
  <c r="AD115" s="1"/>
  <c r="AD116" s="1"/>
  <c r="BB78"/>
  <c r="BB79" s="1"/>
  <c r="AX81" i="15"/>
  <c r="AX80"/>
  <c r="AX82" s="1"/>
  <c r="AX83" s="1"/>
  <c r="BD84" i="16"/>
  <c r="AH78" i="15"/>
  <c r="AH79"/>
  <c r="BB80" i="7"/>
  <c r="CM87"/>
  <c r="BL92" i="16"/>
  <c r="CK91" i="7"/>
  <c r="CK92"/>
  <c r="CK93" s="1"/>
  <c r="CK94" s="1"/>
  <c r="CK95" s="1"/>
  <c r="CK96" s="1"/>
  <c r="CK97" s="1"/>
  <c r="CK98" s="1"/>
  <c r="CK99" s="1"/>
  <c r="CK100" s="1"/>
  <c r="CK101" s="1"/>
  <c r="CK102" s="1"/>
  <c r="CK103" s="1"/>
  <c r="CK104" s="1"/>
  <c r="CK105" s="1"/>
  <c r="CK106" s="1"/>
  <c r="CK107" s="1"/>
  <c r="CK108" s="1"/>
  <c r="CK109" s="1"/>
  <c r="CK110" s="1"/>
  <c r="CK111" s="1"/>
  <c r="CK112" s="1"/>
  <c r="CK113" s="1"/>
  <c r="CK114" s="1"/>
  <c r="CK115" s="1"/>
  <c r="CK116" s="1"/>
  <c r="CJ92" i="16"/>
  <c r="P81"/>
  <c r="AG78"/>
  <c r="AG37"/>
  <c r="Q36" i="7"/>
  <c r="Q37" s="1"/>
  <c r="BK90" i="16"/>
  <c r="BW95" i="7"/>
  <c r="BW96"/>
  <c r="BP95"/>
  <c r="BP97" s="1"/>
  <c r="BP98" s="1"/>
  <c r="BP99" s="1"/>
  <c r="BP100" s="1"/>
  <c r="BN93" i="16"/>
  <c r="AO80" i="15"/>
  <c r="AR81" i="16"/>
  <c r="V35" i="15"/>
  <c r="AV78"/>
  <c r="Q86" i="16"/>
  <c r="Q87" s="1"/>
  <c r="BA81" i="15"/>
  <c r="BG94" i="7"/>
  <c r="BG95" s="1"/>
  <c r="BG96" s="1"/>
  <c r="BY92"/>
  <c r="BF85" i="15"/>
  <c r="Y33" i="7"/>
  <c r="CO86" i="15"/>
  <c r="BD83" i="16"/>
  <c r="CI89"/>
  <c r="CI91" s="1"/>
  <c r="CI92" s="1"/>
  <c r="CI93" s="1"/>
  <c r="CI94" s="1"/>
  <c r="CI95" s="1"/>
  <c r="Q80" i="15"/>
  <c r="Q81" s="1"/>
  <c r="CI89" i="7"/>
  <c r="CI91" s="1"/>
  <c r="BP96" i="16"/>
  <c r="BP97"/>
  <c r="BP98" s="1"/>
  <c r="AP81" i="15"/>
  <c r="AF32"/>
  <c r="BK108"/>
  <c r="BK109" s="1"/>
  <c r="BK110" s="1"/>
  <c r="BK111" s="1"/>
  <c r="BK112" s="1"/>
  <c r="BK113" s="1"/>
  <c r="BK114" s="1"/>
  <c r="BK115" s="1"/>
  <c r="BK116" s="1"/>
  <c r="Z103"/>
  <c r="Z104" s="1"/>
  <c r="Z105" s="1"/>
  <c r="Z106" s="1"/>
  <c r="Z107" s="1"/>
  <c r="Z108" s="1"/>
  <c r="Z109" s="1"/>
  <c r="Z110" s="1"/>
  <c r="Z111" s="1"/>
  <c r="Z112" s="1"/>
  <c r="Z113" s="1"/>
  <c r="Z114" s="1"/>
  <c r="Z115" s="1"/>
  <c r="Z116" s="1"/>
  <c r="AU80" i="16"/>
  <c r="AU81" s="1"/>
  <c r="CC99" i="7"/>
  <c r="CC100" s="1"/>
  <c r="CC101" s="1"/>
  <c r="CC102" s="1"/>
  <c r="CC103" s="1"/>
  <c r="CC104" s="1"/>
  <c r="CC105" s="1"/>
  <c r="CC106" s="1"/>
  <c r="CC107" s="1"/>
  <c r="CC108" s="1"/>
  <c r="CC109" s="1"/>
  <c r="CC110" s="1"/>
  <c r="CC111" s="1"/>
  <c r="CC112" s="1"/>
  <c r="CC113" s="1"/>
  <c r="CC114" s="1"/>
  <c r="CC115" s="1"/>
  <c r="CC116" s="1"/>
  <c r="BC81" i="16"/>
  <c r="BC82" s="1"/>
  <c r="CA112" i="15"/>
  <c r="CA113" s="1"/>
  <c r="CA114" s="1"/>
  <c r="CA115" s="1"/>
  <c r="CA116" s="1"/>
  <c r="CA108"/>
  <c r="CA109" s="1"/>
  <c r="CA110" s="1"/>
  <c r="CA111" s="1"/>
  <c r="BC82" i="7"/>
  <c r="BW98" i="15"/>
  <c r="BW99" s="1"/>
  <c r="BW100" s="1"/>
  <c r="BW101" s="1"/>
  <c r="BW102" s="1"/>
  <c r="BW103" s="1"/>
  <c r="BW104" s="1"/>
  <c r="BW105" s="1"/>
  <c r="BW106" s="1"/>
  <c r="BW107" s="1"/>
  <c r="BW108" s="1"/>
  <c r="BW109" s="1"/>
  <c r="BW110" s="1"/>
  <c r="BW111" s="1"/>
  <c r="BW112" s="1"/>
  <c r="BW113" s="1"/>
  <c r="BW114" s="1"/>
  <c r="BW115" s="1"/>
  <c r="BW116" s="1"/>
  <c r="AC83"/>
  <c r="BS97" i="7"/>
  <c r="BS98" s="1"/>
  <c r="BS99" s="1"/>
  <c r="BS100" s="1"/>
  <c r="BS101" s="1"/>
  <c r="BS102" s="1"/>
  <c r="BS103" s="1"/>
  <c r="BS104" s="1"/>
  <c r="BS105" s="1"/>
  <c r="BS106" s="1"/>
  <c r="BS107" s="1"/>
  <c r="BS108" s="1"/>
  <c r="BS109" s="1"/>
  <c r="BS110" s="1"/>
  <c r="BS111" s="1"/>
  <c r="BS112" s="1"/>
  <c r="BS113" s="1"/>
  <c r="BS114" s="1"/>
  <c r="BS115" s="1"/>
  <c r="BS116" s="1"/>
  <c r="AT109" i="15"/>
  <c r="BV93" i="7"/>
  <c r="BV94" s="1"/>
  <c r="BV95" s="1"/>
  <c r="BV96" s="1"/>
  <c r="BV97" s="1"/>
  <c r="BV98" s="1"/>
  <c r="BV99" s="1"/>
  <c r="BV100" s="1"/>
  <c r="BV101" s="1"/>
  <c r="BV102" s="1"/>
  <c r="BV103" s="1"/>
  <c r="BV104" s="1"/>
  <c r="BV105" s="1"/>
  <c r="BV106" s="1"/>
  <c r="BV107" s="1"/>
  <c r="BV108" s="1"/>
  <c r="BV109" s="1"/>
  <c r="BV110" s="1"/>
  <c r="BV111" s="1"/>
  <c r="BV112" s="1"/>
  <c r="BV113" s="1"/>
  <c r="BV114" s="1"/>
  <c r="BV115" s="1"/>
  <c r="BV116" s="1"/>
  <c r="AO108"/>
  <c r="AO109" s="1"/>
  <c r="AO110" s="1"/>
  <c r="AO111" s="1"/>
  <c r="AO112" s="1"/>
  <c r="AO113" s="1"/>
  <c r="AO114" s="1"/>
  <c r="AO115" s="1"/>
  <c r="AO116" s="1"/>
  <c r="BP96"/>
  <c r="AV81" i="16"/>
  <c r="AV82" s="1"/>
  <c r="AV83" s="1"/>
  <c r="AV84" s="1"/>
  <c r="AV85" s="1"/>
  <c r="AV86" s="1"/>
  <c r="AV87" s="1"/>
  <c r="AV88" s="1"/>
  <c r="AV89" s="1"/>
  <c r="AV90" s="1"/>
  <c r="AV91" s="1"/>
  <c r="AV92" s="1"/>
  <c r="AV93" s="1"/>
  <c r="AV94" s="1"/>
  <c r="AV95" s="1"/>
  <c r="AV96" s="1"/>
  <c r="AV97" s="1"/>
  <c r="AV98" s="1"/>
  <c r="AV99" s="1"/>
  <c r="AV100" s="1"/>
  <c r="AV101" s="1"/>
  <c r="AV102" s="1"/>
  <c r="AV103" s="1"/>
  <c r="AV104" s="1"/>
  <c r="AV105" s="1"/>
  <c r="AV106" s="1"/>
  <c r="AV107" s="1"/>
  <c r="AV108" s="1"/>
  <c r="AV109" s="1"/>
  <c r="AV110" s="1"/>
  <c r="AV111" s="1"/>
  <c r="AV112" s="1"/>
  <c r="AV113" s="1"/>
  <c r="AV114" s="1"/>
  <c r="AV115" s="1"/>
  <c r="AV116" s="1"/>
  <c r="BF86" i="15"/>
  <c r="AZ83" i="7"/>
  <c r="BK92" i="16"/>
  <c r="U81" i="15"/>
  <c r="BA82"/>
  <c r="BA83" s="1"/>
  <c r="BB81" i="7"/>
  <c r="CG97" i="16"/>
  <c r="CG98" s="1"/>
  <c r="CI90" i="7"/>
  <c r="AB37"/>
  <c r="AB78"/>
  <c r="AB79" s="1"/>
  <c r="Q78"/>
  <c r="CL93" i="16"/>
  <c r="CL94" s="1"/>
  <c r="CL91" i="7"/>
  <c r="X35" i="16"/>
  <c r="BI95" i="15"/>
  <c r="BI96" s="1"/>
  <c r="BI97" s="1"/>
  <c r="BI98" s="1"/>
  <c r="BI99" s="1"/>
  <c r="BI100" s="1"/>
  <c r="BI101" s="1"/>
  <c r="BI102" s="1"/>
  <c r="BI103" s="1"/>
  <c r="BI104" s="1"/>
  <c r="BI105" s="1"/>
  <c r="BI106" s="1"/>
  <c r="BI107" s="1"/>
  <c r="BI108" s="1"/>
  <c r="BI109" s="1"/>
  <c r="BI110" s="1"/>
  <c r="BI111" s="1"/>
  <c r="BI112" s="1"/>
  <c r="BI113" s="1"/>
  <c r="BI114" s="1"/>
  <c r="BI115" s="1"/>
  <c r="BI116" s="1"/>
  <c r="CI90" i="16"/>
  <c r="CD94" i="15"/>
  <c r="CD95" s="1"/>
  <c r="BK91" i="16"/>
  <c r="BK93" s="1"/>
  <c r="BZ85"/>
  <c r="BD85" s="1"/>
  <c r="BL93"/>
  <c r="AJ82"/>
  <c r="AJ83" s="1"/>
  <c r="AQ78"/>
  <c r="AI84" i="7"/>
  <c r="AI85" s="1"/>
  <c r="AI86" s="1"/>
  <c r="AI87" s="1"/>
  <c r="AI88" s="1"/>
  <c r="AI89" s="1"/>
  <c r="AI90" s="1"/>
  <c r="AI91" s="1"/>
  <c r="AI92" s="1"/>
  <c r="AI93" s="1"/>
  <c r="AI94" s="1"/>
  <c r="AI95" s="1"/>
  <c r="AI96" s="1"/>
  <c r="AI97" s="1"/>
  <c r="AI98" s="1"/>
  <c r="BA37" i="16"/>
  <c r="AR83" i="15"/>
  <c r="AR84" s="1"/>
  <c r="AR85" s="1"/>
  <c r="AR86" s="1"/>
  <c r="AR87" s="1"/>
  <c r="AR88" s="1"/>
  <c r="AR89" s="1"/>
  <c r="AR90" s="1"/>
  <c r="AR91" s="1"/>
  <c r="AR92" s="1"/>
  <c r="AR93" s="1"/>
  <c r="AR94" s="1"/>
  <c r="AR95" s="1"/>
  <c r="AR96" s="1"/>
  <c r="AR97" s="1"/>
  <c r="AR98" s="1"/>
  <c r="AR99" s="1"/>
  <c r="AR100" s="1"/>
  <c r="AR101" s="1"/>
  <c r="AR102" s="1"/>
  <c r="AR103" s="1"/>
  <c r="AR104" s="1"/>
  <c r="AR105" s="1"/>
  <c r="AR106" s="1"/>
  <c r="AR107" s="1"/>
  <c r="AR108" s="1"/>
  <c r="BV87" i="16"/>
  <c r="BV88" s="1"/>
  <c r="BV89" s="1"/>
  <c r="BV90" s="1"/>
  <c r="BV91" s="1"/>
  <c r="BV92" s="1"/>
  <c r="BV93" s="1"/>
  <c r="BV94" s="1"/>
  <c r="BV95" s="1"/>
  <c r="BV96" s="1"/>
  <c r="BV97" s="1"/>
  <c r="BV98" s="1"/>
  <c r="BV99" s="1"/>
  <c r="BV100" s="1"/>
  <c r="BV101" s="1"/>
  <c r="BV102" s="1"/>
  <c r="BV103" s="1"/>
  <c r="BV104" s="1"/>
  <c r="BV105" s="1"/>
  <c r="BV106" s="1"/>
  <c r="BV107" s="1"/>
  <c r="BV108" s="1"/>
  <c r="BV109" s="1"/>
  <c r="BV110" s="1"/>
  <c r="BV111" s="1"/>
  <c r="BV112" s="1"/>
  <c r="BV113" s="1"/>
  <c r="BV114" s="1"/>
  <c r="BV115" s="1"/>
  <c r="BV116" s="1"/>
  <c r="AW78"/>
  <c r="AT37"/>
  <c r="AP85"/>
  <c r="AP86"/>
  <c r="AP87" s="1"/>
  <c r="AP88" s="1"/>
  <c r="AP89" s="1"/>
  <c r="AP90" s="1"/>
  <c r="AP91" s="1"/>
  <c r="AP92" s="1"/>
  <c r="AP93" s="1"/>
  <c r="AP94" s="1"/>
  <c r="AP95" s="1"/>
  <c r="AP96" s="1"/>
  <c r="AP97" s="1"/>
  <c r="AP98" s="1"/>
  <c r="AP99" s="1"/>
  <c r="AP100" s="1"/>
  <c r="AP101" s="1"/>
  <c r="AP102" s="1"/>
  <c r="AP103" s="1"/>
  <c r="AP104" s="1"/>
  <c r="AP105" s="1"/>
  <c r="AP106" s="1"/>
  <c r="AP107" s="1"/>
  <c r="AP108" s="1"/>
  <c r="AP109" s="1"/>
  <c r="AP110" s="1"/>
  <c r="AP111" s="1"/>
  <c r="AP112" s="1"/>
  <c r="AP113" s="1"/>
  <c r="AP114" s="1"/>
  <c r="AP115" s="1"/>
  <c r="AP116" s="1"/>
  <c r="BF90" i="7"/>
  <c r="BF91" s="1"/>
  <c r="BF92" s="1"/>
  <c r="BF93" s="1"/>
  <c r="BF94" s="1"/>
  <c r="BF95" s="1"/>
  <c r="BF96" s="1"/>
  <c r="BF97" s="1"/>
  <c r="BF98" s="1"/>
  <c r="BF99" s="1"/>
  <c r="BF100" s="1"/>
  <c r="BF101" s="1"/>
  <c r="BF102" s="1"/>
  <c r="BF103" s="1"/>
  <c r="BF104" s="1"/>
  <c r="BF105" s="1"/>
  <c r="BF106" s="1"/>
  <c r="BF107" s="1"/>
  <c r="BF108" s="1"/>
  <c r="BF109" s="1"/>
  <c r="BF110" s="1"/>
  <c r="BF111" s="1"/>
  <c r="BF112" s="1"/>
  <c r="BF113" s="1"/>
  <c r="BF114" s="1"/>
  <c r="BF115" s="1"/>
  <c r="BF116" s="1"/>
  <c r="AW78"/>
  <c r="AW80" s="1"/>
  <c r="AW79"/>
  <c r="AH35"/>
  <c r="R84" i="16"/>
  <c r="AE79" i="15"/>
  <c r="CE98"/>
  <c r="CE99" s="1"/>
  <c r="CE100" s="1"/>
  <c r="CE101" s="1"/>
  <c r="CE102" s="1"/>
  <c r="CE103" s="1"/>
  <c r="CE104" s="1"/>
  <c r="CE105" s="1"/>
  <c r="CE106" s="1"/>
  <c r="CE107" s="1"/>
  <c r="CE108" s="1"/>
  <c r="CE109" s="1"/>
  <c r="CE110" s="1"/>
  <c r="CE111" s="1"/>
  <c r="CE112" s="1"/>
  <c r="CE113" s="1"/>
  <c r="CP88"/>
  <c r="CP89" s="1"/>
  <c r="CP90" s="1"/>
  <c r="CP91" s="1"/>
  <c r="CP92" s="1"/>
  <c r="CP93" s="1"/>
  <c r="CP94" s="1"/>
  <c r="CP95" s="1"/>
  <c r="CP96" s="1"/>
  <c r="CP97" s="1"/>
  <c r="CP98" s="1"/>
  <c r="CP99" s="1"/>
  <c r="CP100" s="1"/>
  <c r="CP101" s="1"/>
  <c r="CP102" s="1"/>
  <c r="CP103" s="1"/>
  <c r="CP104" s="1"/>
  <c r="CP105" s="1"/>
  <c r="CP106" s="1"/>
  <c r="CP107" s="1"/>
  <c r="CP108" s="1"/>
  <c r="CP109" s="1"/>
  <c r="CP110" s="1"/>
  <c r="CP111" s="1"/>
  <c r="CP112" s="1"/>
  <c r="CP113" s="1"/>
  <c r="CP114" s="1"/>
  <c r="CP115" s="1"/>
  <c r="CP116" s="1"/>
  <c r="AI78"/>
  <c r="AQ84" i="7"/>
  <c r="AQ85" s="1"/>
  <c r="BE89" i="15"/>
  <c r="AN92" i="7"/>
  <c r="AN93" s="1"/>
  <c r="AN94" s="1"/>
  <c r="AN95" s="1"/>
  <c r="AN96" s="1"/>
  <c r="AN97" s="1"/>
  <c r="AN98" s="1"/>
  <c r="AN99" s="1"/>
  <c r="AN100" s="1"/>
  <c r="AN101" s="1"/>
  <c r="AN102" s="1"/>
  <c r="AN103" s="1"/>
  <c r="AN104" s="1"/>
  <c r="AN105" s="1"/>
  <c r="AN106" s="1"/>
  <c r="AN107" s="1"/>
  <c r="AN108" s="1"/>
  <c r="AN109" s="1"/>
  <c r="AN110" s="1"/>
  <c r="AN111" s="1"/>
  <c r="AN112" s="1"/>
  <c r="AN113" s="1"/>
  <c r="AN114" s="1"/>
  <c r="AN115" s="1"/>
  <c r="AN116" s="1"/>
  <c r="CH92"/>
  <c r="CH93" s="1"/>
  <c r="CH94" s="1"/>
  <c r="CH95" s="1"/>
  <c r="CH96" s="1"/>
  <c r="CH97" s="1"/>
  <c r="CH98" s="1"/>
  <c r="CH99" s="1"/>
  <c r="CH100" s="1"/>
  <c r="CH101" s="1"/>
  <c r="CH102" s="1"/>
  <c r="CH103" s="1"/>
  <c r="CH104" s="1"/>
  <c r="CH105" s="1"/>
  <c r="CH106" s="1"/>
  <c r="CH107" s="1"/>
  <c r="CH108" s="1"/>
  <c r="CH109" s="1"/>
  <c r="CH110" s="1"/>
  <c r="CH111" s="1"/>
  <c r="CH112" s="1"/>
  <c r="CH113" s="1"/>
  <c r="CH114" s="1"/>
  <c r="CH115" s="1"/>
  <c r="CH116" s="1"/>
  <c r="CB86" i="15"/>
  <c r="BD85"/>
  <c r="BG96"/>
  <c r="BG97" s="1"/>
  <c r="BG98" s="1"/>
  <c r="BG99" s="1"/>
  <c r="BG100" s="1"/>
  <c r="BG101" s="1"/>
  <c r="BG102" s="1"/>
  <c r="BG103" s="1"/>
  <c r="BG104" s="1"/>
  <c r="BG105" s="1"/>
  <c r="BG106" s="1"/>
  <c r="BG107" s="1"/>
  <c r="BG108" s="1"/>
  <c r="BG109" s="1"/>
  <c r="BG110" s="1"/>
  <c r="BG111" s="1"/>
  <c r="BG112" s="1"/>
  <c r="BG113" s="1"/>
  <c r="BG114" s="1"/>
  <c r="BG115" s="1"/>
  <c r="BG116" s="1"/>
  <c r="AG78"/>
  <c r="AC82" i="16"/>
  <c r="AC83" s="1"/>
  <c r="AC84" s="1"/>
  <c r="AC85" s="1"/>
  <c r="AY35" i="15"/>
  <c r="W86"/>
  <c r="W87" s="1"/>
  <c r="W85"/>
  <c r="AU82" i="16"/>
  <c r="AP108" i="7"/>
  <c r="AP109" s="1"/>
  <c r="AP110" s="1"/>
  <c r="AP111" s="1"/>
  <c r="AP112" s="1"/>
  <c r="AP113" s="1"/>
  <c r="AP114" s="1"/>
  <c r="AP115" s="1"/>
  <c r="AP116" s="1"/>
  <c r="AY80" i="16"/>
  <c r="AY81" s="1"/>
  <c r="AY79"/>
  <c r="AM80" i="15"/>
  <c r="X80"/>
  <c r="X81" s="1"/>
  <c r="X82" s="1"/>
  <c r="X83" s="1"/>
  <c r="O33" i="7"/>
  <c r="AF102"/>
  <c r="AF103" s="1"/>
  <c r="AF104" s="1"/>
  <c r="AF105" s="1"/>
  <c r="AF106" s="1"/>
  <c r="AF107" s="1"/>
  <c r="AF108" s="1"/>
  <c r="AF109" s="1"/>
  <c r="AF110" s="1"/>
  <c r="AF111" s="1"/>
  <c r="AF112" s="1"/>
  <c r="AF113" s="1"/>
  <c r="AF114" s="1"/>
  <c r="AF115" s="1"/>
  <c r="AF116" s="1"/>
  <c r="AW79" i="16"/>
  <c r="BX87" i="15"/>
  <c r="BX88" s="1"/>
  <c r="BX89" s="1"/>
  <c r="BX90" s="1"/>
  <c r="BX91" s="1"/>
  <c r="BX92" s="1"/>
  <c r="BX93" s="1"/>
  <c r="BX94" s="1"/>
  <c r="BX95" s="1"/>
  <c r="BX96" s="1"/>
  <c r="BX97" s="1"/>
  <c r="BX98" s="1"/>
  <c r="BX99" s="1"/>
  <c r="BX100" s="1"/>
  <c r="BX101" s="1"/>
  <c r="BX102" s="1"/>
  <c r="BX103" s="1"/>
  <c r="BX104" s="1"/>
  <c r="BX105" s="1"/>
  <c r="BX106" s="1"/>
  <c r="BX107" s="1"/>
  <c r="BX108" s="1"/>
  <c r="BX109" s="1"/>
  <c r="BX110" s="1"/>
  <c r="BX111" s="1"/>
  <c r="BX112" s="1"/>
  <c r="BX113" s="1"/>
  <c r="BX114" s="1"/>
  <c r="BX115" s="1"/>
  <c r="BX116" s="1"/>
  <c r="BA80" i="7"/>
  <c r="BA81"/>
  <c r="BR91" i="16"/>
  <c r="AN80"/>
  <c r="AN81" s="1"/>
  <c r="AN82" s="1"/>
  <c r="AN83" s="1"/>
  <c r="AN84" s="1"/>
  <c r="AN85" s="1"/>
  <c r="AN86" s="1"/>
  <c r="AN87" s="1"/>
  <c r="AN88" s="1"/>
  <c r="AN89" s="1"/>
  <c r="AN90" s="1"/>
  <c r="AN91" s="1"/>
  <c r="AN92" s="1"/>
  <c r="AN93" s="1"/>
  <c r="AN94" s="1"/>
  <c r="AN95" s="1"/>
  <c r="AN96" s="1"/>
  <c r="AN97" s="1"/>
  <c r="AN98" s="1"/>
  <c r="AN99" s="1"/>
  <c r="AN100" s="1"/>
  <c r="AN101" s="1"/>
  <c r="AN102" s="1"/>
  <c r="AN103" s="1"/>
  <c r="AN104" s="1"/>
  <c r="AN105" s="1"/>
  <c r="AN106" s="1"/>
  <c r="AN107" s="1"/>
  <c r="AN108" s="1"/>
  <c r="AN109" s="1"/>
  <c r="AN110" s="1"/>
  <c r="AN111" s="1"/>
  <c r="AN112" s="1"/>
  <c r="AN113" s="1"/>
  <c r="AN114" s="1"/>
  <c r="AN115" s="1"/>
  <c r="AU81" i="7"/>
  <c r="AU82" s="1"/>
  <c r="AU83" s="1"/>
  <c r="AU84" s="1"/>
  <c r="AU85" s="1"/>
  <c r="AU86" s="1"/>
  <c r="AU87" s="1"/>
  <c r="AU88" s="1"/>
  <c r="AU89" s="1"/>
  <c r="AU90" s="1"/>
  <c r="AU91" s="1"/>
  <c r="AU92" s="1"/>
  <c r="AU93" s="1"/>
  <c r="AU94" s="1"/>
  <c r="AU95" s="1"/>
  <c r="AU96" s="1"/>
  <c r="AU97" s="1"/>
  <c r="AU98" s="1"/>
  <c r="AU99" s="1"/>
  <c r="AU100" s="1"/>
  <c r="AU101" s="1"/>
  <c r="AU102" s="1"/>
  <c r="AU103" s="1"/>
  <c r="AU104" s="1"/>
  <c r="AU105" s="1"/>
  <c r="AU106" s="1"/>
  <c r="AU107" s="1"/>
  <c r="AU108" s="1"/>
  <c r="AU109" s="1"/>
  <c r="AU110" s="1"/>
  <c r="AU111" s="1"/>
  <c r="AU112" s="1"/>
  <c r="AU113" s="1"/>
  <c r="AU114" s="1"/>
  <c r="AU115" s="1"/>
  <c r="AU116" s="1"/>
  <c r="Z89"/>
  <c r="Z90" s="1"/>
  <c r="Z91" s="1"/>
  <c r="Z92" s="1"/>
  <c r="Z93" s="1"/>
  <c r="Z94" s="1"/>
  <c r="Z95" s="1"/>
  <c r="Z96" s="1"/>
  <c r="Z97" s="1"/>
  <c r="Z98" s="1"/>
  <c r="Z99" s="1"/>
  <c r="Z100" s="1"/>
  <c r="Z101" s="1"/>
  <c r="Z102" s="1"/>
  <c r="Z103" s="1"/>
  <c r="Z104" s="1"/>
  <c r="Z105" s="1"/>
  <c r="Z106" s="1"/>
  <c r="Z107" s="1"/>
  <c r="Z108" s="1"/>
  <c r="Z109" s="1"/>
  <c r="Z110" s="1"/>
  <c r="Z111" s="1"/>
  <c r="Z112" s="1"/>
  <c r="Z113" s="1"/>
  <c r="Z114" s="1"/>
  <c r="Z115" s="1"/>
  <c r="Z116" s="1"/>
  <c r="AG85"/>
  <c r="AB94" i="15"/>
  <c r="AB95" s="1"/>
  <c r="BF87" i="16"/>
  <c r="AZ78" i="15"/>
  <c r="AZ79" s="1"/>
  <c r="AZ80" s="1"/>
  <c r="R37"/>
  <c r="BE89" i="16"/>
  <c r="BB83"/>
  <c r="AB82"/>
  <c r="AB83" s="1"/>
  <c r="AB84" s="1"/>
  <c r="AB85" s="1"/>
  <c r="AB86" s="1"/>
  <c r="AN80" i="15"/>
  <c r="AN81" s="1"/>
  <c r="AN82" s="1"/>
  <c r="AZ81" i="16"/>
  <c r="AZ82" s="1"/>
  <c r="AZ83" s="1"/>
  <c r="AZ84" s="1"/>
  <c r="AZ85" s="1"/>
  <c r="AZ86" s="1"/>
  <c r="AZ87" s="1"/>
  <c r="P83" i="7"/>
  <c r="AH81" i="16"/>
  <c r="BC78" i="15"/>
  <c r="AE80" i="7"/>
  <c r="AS79"/>
  <c r="U81"/>
  <c r="AM35" i="16"/>
  <c r="AM36" s="1"/>
  <c r="AM37" s="1"/>
  <c r="BB81" i="15"/>
  <c r="AS34" i="16"/>
  <c r="AS35" s="1"/>
  <c r="AS36" s="1"/>
  <c r="AS37" s="1"/>
  <c r="AI99" i="7"/>
  <c r="AI100" s="1"/>
  <c r="AI101" s="1"/>
  <c r="AI102" s="1"/>
  <c r="AI103" s="1"/>
  <c r="AI104" s="1"/>
  <c r="AI105" s="1"/>
  <c r="AI106" s="1"/>
  <c r="AI107" s="1"/>
  <c r="BD86"/>
  <c r="BE87"/>
  <c r="S80" i="16"/>
  <c r="AL80"/>
  <c r="S86" i="7"/>
  <c r="AW89" i="15"/>
  <c r="AW90" s="1"/>
  <c r="AW91" s="1"/>
  <c r="AW92" s="1"/>
  <c r="AW93" s="1"/>
  <c r="AW94" s="1"/>
  <c r="AW95" s="1"/>
  <c r="AR81" i="7"/>
  <c r="AR82" s="1"/>
  <c r="AR83" s="1"/>
  <c r="AR84" s="1"/>
  <c r="AR85" s="1"/>
  <c r="AR86" s="1"/>
  <c r="AR87" s="1"/>
  <c r="AR88" s="1"/>
  <c r="AR89" s="1"/>
  <c r="AR90" s="1"/>
  <c r="AR91" s="1"/>
  <c r="AR92" s="1"/>
  <c r="AR93" s="1"/>
  <c r="AR94" s="1"/>
  <c r="AR95" s="1"/>
  <c r="AR96" s="1"/>
  <c r="AR97" s="1"/>
  <c r="AR98" s="1"/>
  <c r="AR99" s="1"/>
  <c r="AR100" s="1"/>
  <c r="AR101" s="1"/>
  <c r="AR102" s="1"/>
  <c r="AR103" s="1"/>
  <c r="AR104" s="1"/>
  <c r="AR105" s="1"/>
  <c r="AR106" s="1"/>
  <c r="AR107" s="1"/>
  <c r="AR108" s="1"/>
  <c r="AR109" s="1"/>
  <c r="AR110" s="1"/>
  <c r="AR111" s="1"/>
  <c r="AR112" s="1"/>
  <c r="AR113" s="1"/>
  <c r="AR114" s="1"/>
  <c r="AR115" s="1"/>
  <c r="AR116" s="1"/>
  <c r="AY85"/>
  <c r="AY86" s="1"/>
  <c r="AY87" s="1"/>
  <c r="AY88" s="1"/>
  <c r="AY89" s="1"/>
  <c r="AY90" s="1"/>
  <c r="AY91" s="1"/>
  <c r="AY92" s="1"/>
  <c r="AY93" s="1"/>
  <c r="AY94" s="1"/>
  <c r="AY95" s="1"/>
  <c r="AY96" s="1"/>
  <c r="AY97" s="1"/>
  <c r="AY98" s="1"/>
  <c r="AY99" s="1"/>
  <c r="AY100" s="1"/>
  <c r="AY101" s="1"/>
  <c r="AY102" s="1"/>
  <c r="AY103" s="1"/>
  <c r="AY104" s="1"/>
  <c r="AY105" s="1"/>
  <c r="AY106" s="1"/>
  <c r="AY107" s="1"/>
  <c r="AY108" s="1"/>
  <c r="AY109" s="1"/>
  <c r="AY110" s="1"/>
  <c r="AY111" s="1"/>
  <c r="AY112" s="1"/>
  <c r="AY113" s="1"/>
  <c r="AY114" s="1"/>
  <c r="AY115" s="1"/>
  <c r="AY116" s="1"/>
  <c r="AH82" i="16"/>
  <c r="AH83" s="1"/>
  <c r="AK78"/>
  <c r="AK79"/>
  <c r="AU83"/>
  <c r="AU85"/>
  <c r="AU84"/>
  <c r="V78"/>
  <c r="AY82"/>
  <c r="AY83" s="1"/>
  <c r="T114" i="15"/>
  <c r="T115" s="1"/>
  <c r="T116" s="1"/>
  <c r="X81" i="7"/>
  <c r="T78" i="16"/>
  <c r="P79" i="15"/>
  <c r="AJ84" i="16"/>
  <c r="AJ85" s="1"/>
  <c r="AJ86" s="1"/>
  <c r="AJ87" s="1"/>
  <c r="AJ88" s="1"/>
  <c r="AO34"/>
  <c r="AO35" s="1"/>
  <c r="AO36" s="1"/>
  <c r="AO37" s="1"/>
  <c r="AE32"/>
  <c r="BR92"/>
  <c r="BR93" s="1"/>
  <c r="BR94" s="1"/>
  <c r="BR95" s="1"/>
  <c r="BR96" s="1"/>
  <c r="BR97" s="1"/>
  <c r="BR98" s="1"/>
  <c r="BR99" s="1"/>
  <c r="BR100" s="1"/>
  <c r="BR101" s="1"/>
  <c r="BR102" s="1"/>
  <c r="BR103" s="1"/>
  <c r="BR104" s="1"/>
  <c r="BR105" s="1"/>
  <c r="BR106" s="1"/>
  <c r="BR107" s="1"/>
  <c r="BR108" s="1"/>
  <c r="BR109" s="1"/>
  <c r="BR110" s="1"/>
  <c r="BR111" s="1"/>
  <c r="BR112" s="1"/>
  <c r="BR113" s="1"/>
  <c r="BR114" s="1"/>
  <c r="BR115" s="1"/>
  <c r="BR116" s="1"/>
  <c r="AU79" i="15"/>
  <c r="AC86" i="16"/>
  <c r="AC87" s="1"/>
  <c r="AC88" s="1"/>
  <c r="AC89" s="1"/>
  <c r="AC90" s="1"/>
  <c r="AC91" s="1"/>
  <c r="S87" i="7"/>
  <c r="S88" s="1"/>
  <c r="AX112"/>
  <c r="AX113" s="1"/>
  <c r="AX114" s="1"/>
  <c r="AX115" s="1"/>
  <c r="AX116" s="1"/>
  <c r="AK84"/>
  <c r="S79" i="15"/>
  <c r="AL80" i="7"/>
  <c r="AL81" s="1"/>
  <c r="AL82" i="15"/>
  <c r="AL83" s="1"/>
  <c r="AL84" s="1"/>
  <c r="AL85" s="1"/>
  <c r="AL86" s="1"/>
  <c r="AL87" s="1"/>
  <c r="AL88" s="1"/>
  <c r="AL89" s="1"/>
  <c r="AL90" s="1"/>
  <c r="AL91" s="1"/>
  <c r="AL92" s="1"/>
  <c r="AL93" s="1"/>
  <c r="AL94" s="1"/>
  <c r="AL95" s="1"/>
  <c r="AL96" s="1"/>
  <c r="AL97" s="1"/>
  <c r="AL98" s="1"/>
  <c r="AL99" s="1"/>
  <c r="AL100" s="1"/>
  <c r="AL101" s="1"/>
  <c r="AL102" s="1"/>
  <c r="AL103" s="1"/>
  <c r="AL104" s="1"/>
  <c r="AL105" s="1"/>
  <c r="AL106" s="1"/>
  <c r="AL107" s="1"/>
  <c r="AL108" s="1"/>
  <c r="AL109" s="1"/>
  <c r="AL110" s="1"/>
  <c r="AL111" s="1"/>
  <c r="AL112" s="1"/>
  <c r="AL113" s="1"/>
  <c r="AL114" s="1"/>
  <c r="AL115" s="1"/>
  <c r="AL116" s="1"/>
  <c r="AM81"/>
  <c r="AA111" i="7"/>
  <c r="AA112" s="1"/>
  <c r="AA113" s="1"/>
  <c r="AA114" s="1"/>
  <c r="AA115" s="1"/>
  <c r="AA116" s="1"/>
  <c r="AJ81" i="15"/>
  <c r="BG97" i="7" l="1"/>
  <c r="BG99" s="1"/>
  <c r="BK94" i="16"/>
  <c r="BK95" s="1"/>
  <c r="BK96" s="1"/>
  <c r="BK97" s="1"/>
  <c r="BK98" s="1"/>
  <c r="BK99" s="1"/>
  <c r="BK100" s="1"/>
  <c r="BK101" s="1"/>
  <c r="BK102" s="1"/>
  <c r="BK103" s="1"/>
  <c r="BK104" s="1"/>
  <c r="BK105" s="1"/>
  <c r="BK106" s="1"/>
  <c r="BK107" s="1"/>
  <c r="BK108" s="1"/>
  <c r="BK109" s="1"/>
  <c r="BK110" s="1"/>
  <c r="BK111" s="1"/>
  <c r="BK112" s="1"/>
  <c r="BK113" s="1"/>
  <c r="BK114" s="1"/>
  <c r="BK115" s="1"/>
  <c r="BK116" s="1"/>
  <c r="X36"/>
  <c r="X37" s="1"/>
  <c r="AT110" i="15"/>
  <c r="AT111" s="1"/>
  <c r="AT112" s="1"/>
  <c r="AC84"/>
  <c r="BC83" i="7"/>
  <c r="AP82" i="15"/>
  <c r="Y34" i="7"/>
  <c r="P82" i="16"/>
  <c r="AY84"/>
  <c r="AU86"/>
  <c r="AB87"/>
  <c r="AB88" s="1"/>
  <c r="AB89" s="1"/>
  <c r="AB90" s="1"/>
  <c r="AB91" s="1"/>
  <c r="AB92" s="1"/>
  <c r="AB93" s="1"/>
  <c r="AB94" s="1"/>
  <c r="AB95" s="1"/>
  <c r="AB96" s="1"/>
  <c r="AB97" s="1"/>
  <c r="AB98" s="1"/>
  <c r="AB99" s="1"/>
  <c r="AB100" s="1"/>
  <c r="AB101" s="1"/>
  <c r="AB102" s="1"/>
  <c r="AB103" s="1"/>
  <c r="AB104" s="1"/>
  <c r="AB105" s="1"/>
  <c r="AB106" s="1"/>
  <c r="AB107" s="1"/>
  <c r="AB108" s="1"/>
  <c r="AB109" s="1"/>
  <c r="AB110" s="1"/>
  <c r="AB111" s="1"/>
  <c r="AB112" s="1"/>
  <c r="AB113" s="1"/>
  <c r="AB114" s="1"/>
  <c r="AB115" s="1"/>
  <c r="AB116" s="1"/>
  <c r="AB96" i="15"/>
  <c r="AB97" s="1"/>
  <c r="AB98" s="1"/>
  <c r="AB99" s="1"/>
  <c r="AB100" s="1"/>
  <c r="AB101" s="1"/>
  <c r="CE114"/>
  <c r="CE115" s="1"/>
  <c r="CE116" s="1"/>
  <c r="AW80" i="16"/>
  <c r="CI92" i="7"/>
  <c r="CI94" s="1"/>
  <c r="CI95" s="1"/>
  <c r="CI96" s="1"/>
  <c r="CI97" s="1"/>
  <c r="CI98" s="1"/>
  <c r="CI99" s="1"/>
  <c r="CI100" s="1"/>
  <c r="CI101" s="1"/>
  <c r="CI102" s="1"/>
  <c r="CI103" s="1"/>
  <c r="CI104" s="1"/>
  <c r="CI105" s="1"/>
  <c r="CI106" s="1"/>
  <c r="CI107" s="1"/>
  <c r="CI108" s="1"/>
  <c r="CI109" s="1"/>
  <c r="CI110" s="1"/>
  <c r="CI111" s="1"/>
  <c r="CI112" s="1"/>
  <c r="CI113" s="1"/>
  <c r="CI114" s="1"/>
  <c r="CI115" s="1"/>
  <c r="CI116" s="1"/>
  <c r="CD96" i="15"/>
  <c r="CG99" i="16"/>
  <c r="CG114" s="1"/>
  <c r="CG115" s="1"/>
  <c r="CG116" s="1"/>
  <c r="AF33" i="15"/>
  <c r="BP99" i="16"/>
  <c r="BP101" s="1"/>
  <c r="BP102" s="1"/>
  <c r="BP103" s="1"/>
  <c r="BP104" s="1"/>
  <c r="BP105" s="1"/>
  <c r="BP106" s="1"/>
  <c r="BP107" s="1"/>
  <c r="BP108" s="1"/>
  <c r="BP109" s="1"/>
  <c r="BP110" s="1"/>
  <c r="BP111" s="1"/>
  <c r="BP112" s="1"/>
  <c r="BP113" s="1"/>
  <c r="BP114" s="1"/>
  <c r="BP115" s="1"/>
  <c r="BP116" s="1"/>
  <c r="Q82" i="15"/>
  <c r="Q84" s="1"/>
  <c r="Q85" s="1"/>
  <c r="CI96" i="16"/>
  <c r="CI97" s="1"/>
  <c r="CO87" i="15"/>
  <c r="BA84"/>
  <c r="BA85" s="1"/>
  <c r="AV79"/>
  <c r="AV80" s="1"/>
  <c r="BZ86" i="16"/>
  <c r="BD86" s="1"/>
  <c r="BG98" i="7"/>
  <c r="BG100" s="1"/>
  <c r="BG101" s="1"/>
  <c r="BG102" s="1"/>
  <c r="BG103" s="1"/>
  <c r="BG104" s="1"/>
  <c r="Q79"/>
  <c r="Q80" s="1"/>
  <c r="Q81" s="1"/>
  <c r="Q82" s="1"/>
  <c r="Q83" s="1"/>
  <c r="Q84" s="1"/>
  <c r="Q85" s="1"/>
  <c r="Q86" s="1"/>
  <c r="Q87" s="1"/>
  <c r="Q88" s="1"/>
  <c r="Q89" s="1"/>
  <c r="Q90" s="1"/>
  <c r="Q91" s="1"/>
  <c r="Q92" s="1"/>
  <c r="Q93" s="1"/>
  <c r="Q94" s="1"/>
  <c r="Q95" s="1"/>
  <c r="Q96" s="1"/>
  <c r="Q97" s="1"/>
  <c r="Q98" s="1"/>
  <c r="Q99" s="1"/>
  <c r="Q100" s="1"/>
  <c r="Q101" s="1"/>
  <c r="Q102" s="1"/>
  <c r="Q103" s="1"/>
  <c r="Q104" s="1"/>
  <c r="Q105" s="1"/>
  <c r="Q106" s="1"/>
  <c r="Q107" s="1"/>
  <c r="Q108" s="1"/>
  <c r="Q109" s="1"/>
  <c r="Q110" s="1"/>
  <c r="Q111" s="1"/>
  <c r="Q112" s="1"/>
  <c r="Q113" s="1"/>
  <c r="Q114" s="1"/>
  <c r="Q115" s="1"/>
  <c r="Q116" s="1"/>
  <c r="BY93"/>
  <c r="BY94" s="1"/>
  <c r="CD97" i="15"/>
  <c r="CD98" s="1"/>
  <c r="CD99" s="1"/>
  <c r="CD100" s="1"/>
  <c r="CD101" s="1"/>
  <c r="CD102" s="1"/>
  <c r="CD103" s="1"/>
  <c r="CD104" s="1"/>
  <c r="CD105" s="1"/>
  <c r="CD106" s="1"/>
  <c r="CD107" s="1"/>
  <c r="CD108" s="1"/>
  <c r="CD109" s="1"/>
  <c r="CD110" s="1"/>
  <c r="CD111" s="1"/>
  <c r="CD112" s="1"/>
  <c r="CD113" s="1"/>
  <c r="CD114" s="1"/>
  <c r="CD115" s="1"/>
  <c r="CD116" s="1"/>
  <c r="AG79" i="16"/>
  <c r="AG80" s="1"/>
  <c r="CJ93"/>
  <c r="AH80" i="15"/>
  <c r="BB82" i="7"/>
  <c r="BB83" s="1"/>
  <c r="BB84" s="1"/>
  <c r="BB85" s="1"/>
  <c r="BB86" s="1"/>
  <c r="BB87" s="1"/>
  <c r="BB88" s="1"/>
  <c r="BB89" s="1"/>
  <c r="BB90" s="1"/>
  <c r="BB91" s="1"/>
  <c r="BB92" s="1"/>
  <c r="BB93" s="1"/>
  <c r="BB94" s="1"/>
  <c r="BB95" s="1"/>
  <c r="BB96" s="1"/>
  <c r="BB97" s="1"/>
  <c r="BB98" s="1"/>
  <c r="BB99" s="1"/>
  <c r="BB100" s="1"/>
  <c r="BB101" s="1"/>
  <c r="BB102" s="1"/>
  <c r="BB103" s="1"/>
  <c r="BB104" s="1"/>
  <c r="BB105" s="1"/>
  <c r="BB106" s="1"/>
  <c r="BB107" s="1"/>
  <c r="BB108" s="1"/>
  <c r="BB109" s="1"/>
  <c r="BB110" s="1"/>
  <c r="BB111" s="1"/>
  <c r="BB112" s="1"/>
  <c r="BB113" s="1"/>
  <c r="BB114" s="1"/>
  <c r="BB115" s="1"/>
  <c r="BB116" s="1"/>
  <c r="BP101"/>
  <c r="BP102" s="1"/>
  <c r="BP103" s="1"/>
  <c r="BP104" s="1"/>
  <c r="BP105" s="1"/>
  <c r="BP106" s="1"/>
  <c r="BP107" s="1"/>
  <c r="BP108" s="1"/>
  <c r="BP109" s="1"/>
  <c r="BP110" s="1"/>
  <c r="BP111" s="1"/>
  <c r="BP112" s="1"/>
  <c r="BP113" s="1"/>
  <c r="BP114" s="1"/>
  <c r="BP115" s="1"/>
  <c r="BP116" s="1"/>
  <c r="AZ84"/>
  <c r="AZ85" s="1"/>
  <c r="O32" i="15"/>
  <c r="BN96" i="16"/>
  <c r="BN97" s="1"/>
  <c r="BN98" s="1"/>
  <c r="CM88" i="7"/>
  <c r="CM89"/>
  <c r="CM90"/>
  <c r="AH84" i="16"/>
  <c r="AH85" s="1"/>
  <c r="AH86" s="1"/>
  <c r="AH87" s="1"/>
  <c r="AH88" s="1"/>
  <c r="AH89" s="1"/>
  <c r="AH90" s="1"/>
  <c r="AH91" s="1"/>
  <c r="AH92" s="1"/>
  <c r="AH93" s="1"/>
  <c r="AH94" s="1"/>
  <c r="AH95" s="1"/>
  <c r="AH96" s="1"/>
  <c r="AH97" s="1"/>
  <c r="AN83" i="15"/>
  <c r="AN84" s="1"/>
  <c r="AN85" s="1"/>
  <c r="AN86" s="1"/>
  <c r="AN87" s="1"/>
  <c r="AN88" s="1"/>
  <c r="AN89" s="1"/>
  <c r="AN90" s="1"/>
  <c r="AN91" s="1"/>
  <c r="AN92" s="1"/>
  <c r="AN93" s="1"/>
  <c r="AN94" s="1"/>
  <c r="AN95" s="1"/>
  <c r="AN96" s="1"/>
  <c r="AN97" s="1"/>
  <c r="AN98" s="1"/>
  <c r="AN99" s="1"/>
  <c r="AN100" s="1"/>
  <c r="AN101" s="1"/>
  <c r="AN102" s="1"/>
  <c r="AN103" s="1"/>
  <c r="AN104" s="1"/>
  <c r="AN105" s="1"/>
  <c r="AN106" s="1"/>
  <c r="AN107" s="1"/>
  <c r="AN108" s="1"/>
  <c r="AN109" s="1"/>
  <c r="AN110" s="1"/>
  <c r="AN111" s="1"/>
  <c r="AN112" s="1"/>
  <c r="AN113" s="1"/>
  <c r="AN114" s="1"/>
  <c r="AN115" s="1"/>
  <c r="AN116" s="1"/>
  <c r="CL95" i="16"/>
  <c r="CL96" s="1"/>
  <c r="CL97" s="1"/>
  <c r="CL98" s="1"/>
  <c r="CL99" s="1"/>
  <c r="CL100" s="1"/>
  <c r="CL101" s="1"/>
  <c r="CL102" s="1"/>
  <c r="CL103" s="1"/>
  <c r="CL104" s="1"/>
  <c r="CL105" s="1"/>
  <c r="CL106" s="1"/>
  <c r="CL107" s="1"/>
  <c r="CL108" s="1"/>
  <c r="CL109" s="1"/>
  <c r="CL110" s="1"/>
  <c r="CL111" s="1"/>
  <c r="CL112" s="1"/>
  <c r="CL113" s="1"/>
  <c r="CL114" s="1"/>
  <c r="CL115" s="1"/>
  <c r="CL116" s="1"/>
  <c r="CL92" i="7"/>
  <c r="BP100" i="16"/>
  <c r="U82" i="15"/>
  <c r="CI93" i="7"/>
  <c r="Q83" i="15"/>
  <c r="Q88" i="16"/>
  <c r="Q89" s="1"/>
  <c r="Q90" s="1"/>
  <c r="AB80" i="7"/>
  <c r="BZ87" i="16"/>
  <c r="BF87" i="15"/>
  <c r="BC83" i="16"/>
  <c r="BL94"/>
  <c r="BL95" s="1"/>
  <c r="BL96" s="1"/>
  <c r="BW97" i="7"/>
  <c r="AO81" i="15"/>
  <c r="V36"/>
  <c r="BN94" i="16"/>
  <c r="BN95" s="1"/>
  <c r="X78"/>
  <c r="AR82"/>
  <c r="CG100"/>
  <c r="CG101" s="1"/>
  <c r="CG102" s="1"/>
  <c r="CG103" s="1"/>
  <c r="CG104" s="1"/>
  <c r="CG105" s="1"/>
  <c r="CG106" s="1"/>
  <c r="CG107" s="1"/>
  <c r="CG108" s="1"/>
  <c r="CG109" s="1"/>
  <c r="CG110" s="1"/>
  <c r="CG111" s="1"/>
  <c r="CG112" s="1"/>
  <c r="CG113" s="1"/>
  <c r="AS78"/>
  <c r="AQ86" i="7"/>
  <c r="AQ87" s="1"/>
  <c r="AQ88" s="1"/>
  <c r="AQ89" s="1"/>
  <c r="AQ90" s="1"/>
  <c r="AQ91" s="1"/>
  <c r="AQ92" s="1"/>
  <c r="AQ93" s="1"/>
  <c r="AQ94" s="1"/>
  <c r="AQ95" s="1"/>
  <c r="AQ96" s="1"/>
  <c r="AQ97" s="1"/>
  <c r="AQ98" s="1"/>
  <c r="AQ99" s="1"/>
  <c r="AQ100" s="1"/>
  <c r="AQ101" s="1"/>
  <c r="AQ102" s="1"/>
  <c r="AQ103" s="1"/>
  <c r="AQ104" s="1"/>
  <c r="AQ105" s="1"/>
  <c r="AQ106" s="1"/>
  <c r="AQ107" s="1"/>
  <c r="AQ108" s="1"/>
  <c r="AQ109" s="1"/>
  <c r="AQ110" s="1"/>
  <c r="AQ111" s="1"/>
  <c r="AQ112" s="1"/>
  <c r="AQ113" s="1"/>
  <c r="AQ114" s="1"/>
  <c r="AQ115" s="1"/>
  <c r="AQ116" s="1"/>
  <c r="AW81" i="16"/>
  <c r="AJ82" i="15"/>
  <c r="AJ83" s="1"/>
  <c r="AK85" i="7"/>
  <c r="AU80" i="15"/>
  <c r="AU81" s="1"/>
  <c r="O32" i="16"/>
  <c r="AE33"/>
  <c r="AG81"/>
  <c r="S81"/>
  <c r="BB82" i="15"/>
  <c r="AM78" i="16"/>
  <c r="AE81" i="7"/>
  <c r="AE82" s="1"/>
  <c r="AE83" s="1"/>
  <c r="AE84" s="1"/>
  <c r="AE85" s="1"/>
  <c r="AE86" s="1"/>
  <c r="AE87" s="1"/>
  <c r="AE88" s="1"/>
  <c r="AE89" s="1"/>
  <c r="AE90" s="1"/>
  <c r="AE91" s="1"/>
  <c r="AE92" s="1"/>
  <c r="P84"/>
  <c r="BE90" i="16"/>
  <c r="R78" i="15"/>
  <c r="BF88" i="16"/>
  <c r="BD87"/>
  <c r="AG86" i="7"/>
  <c r="AU87" i="16"/>
  <c r="AU88" s="1"/>
  <c r="AY36" i="15"/>
  <c r="CB87"/>
  <c r="BD86"/>
  <c r="BE90"/>
  <c r="BA78" i="16"/>
  <c r="BA80"/>
  <c r="BA79"/>
  <c r="AW96" i="15"/>
  <c r="BC79"/>
  <c r="AZ88" i="16"/>
  <c r="S80" i="15"/>
  <c r="AZ81"/>
  <c r="AZ82" s="1"/>
  <c r="AO78" i="16"/>
  <c r="BA82" i="7"/>
  <c r="X82"/>
  <c r="BA83"/>
  <c r="BA84" s="1"/>
  <c r="BA85" s="1"/>
  <c r="BA86" s="1"/>
  <c r="AK80" i="16"/>
  <c r="AW82"/>
  <c r="AW83" s="1"/>
  <c r="AW84" s="1"/>
  <c r="AL82" i="7"/>
  <c r="AL84" s="1"/>
  <c r="AE93"/>
  <c r="AE94" s="1"/>
  <c r="AE95" s="1"/>
  <c r="AE96" s="1"/>
  <c r="AE97" s="1"/>
  <c r="AE98" s="1"/>
  <c r="AE99" s="1"/>
  <c r="P80" i="15"/>
  <c r="AL81" i="16"/>
  <c r="AL82" s="1"/>
  <c r="AL83" s="1"/>
  <c r="BD87" i="7"/>
  <c r="BE88"/>
  <c r="BB84" i="16"/>
  <c r="AM82" i="15"/>
  <c r="AY85" i="16"/>
  <c r="AY86"/>
  <c r="R85"/>
  <c r="AH36" i="7"/>
  <c r="AT78" i="16"/>
  <c r="AO79"/>
  <c r="S89" i="7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112" s="1"/>
  <c r="S113" s="1"/>
  <c r="S114" s="1"/>
  <c r="S115" s="1"/>
  <c r="AY87" i="16"/>
  <c r="AY88" s="1"/>
  <c r="AY89" s="1"/>
  <c r="U82" i="7"/>
  <c r="AS80"/>
  <c r="AL83"/>
  <c r="AK86"/>
  <c r="AK87" s="1"/>
  <c r="AJ89" i="16"/>
  <c r="W88" i="15"/>
  <c r="AC92" i="16"/>
  <c r="AC93" s="1"/>
  <c r="AC94" s="1"/>
  <c r="AC95" s="1"/>
  <c r="AC96" s="1"/>
  <c r="AC97" s="1"/>
  <c r="AC98" s="1"/>
  <c r="AC99" s="1"/>
  <c r="AC100" s="1"/>
  <c r="AG79" i="15"/>
  <c r="AI79"/>
  <c r="T79" i="16"/>
  <c r="AE80" i="15"/>
  <c r="V79" i="16"/>
  <c r="AW81" i="7"/>
  <c r="AR109" i="15"/>
  <c r="AI108" i="7"/>
  <c r="AX84" i="15"/>
  <c r="AX85" s="1"/>
  <c r="AX86" s="1"/>
  <c r="AX87" s="1"/>
  <c r="AX88" s="1"/>
  <c r="AX89" s="1"/>
  <c r="AX90" s="1"/>
  <c r="AX91" s="1"/>
  <c r="AX92" s="1"/>
  <c r="AX93" s="1"/>
  <c r="AX94" s="1"/>
  <c r="AX95" s="1"/>
  <c r="AX96" s="1"/>
  <c r="AX97" s="1"/>
  <c r="AX98" s="1"/>
  <c r="AX99" s="1"/>
  <c r="AX100" s="1"/>
  <c r="AX101" s="1"/>
  <c r="AX102" s="1"/>
  <c r="AX103" s="1"/>
  <c r="AX104" s="1"/>
  <c r="AX105" s="1"/>
  <c r="AX106" s="1"/>
  <c r="AX107" s="1"/>
  <c r="AX108" s="1"/>
  <c r="AX109" s="1"/>
  <c r="AX110" s="1"/>
  <c r="AX111" s="1"/>
  <c r="AX112" s="1"/>
  <c r="AX113" s="1"/>
  <c r="AX114" s="1"/>
  <c r="AX115" s="1"/>
  <c r="AX116" s="1"/>
  <c r="X84"/>
  <c r="AN116" i="16"/>
  <c r="AB102" i="15"/>
  <c r="AQ79" i="16"/>
  <c r="AQ80"/>
  <c r="AZ86" i="7" l="1"/>
  <c r="AZ87" s="1"/>
  <c r="AZ88" s="1"/>
  <c r="AZ89" s="1"/>
  <c r="AZ90" s="1"/>
  <c r="BY95"/>
  <c r="AV81" i="15"/>
  <c r="AV82" s="1"/>
  <c r="AV83" s="1"/>
  <c r="AR83" i="16"/>
  <c r="AR84"/>
  <c r="AF34" i="15"/>
  <c r="O33"/>
  <c r="BC84" i="7"/>
  <c r="BC85"/>
  <c r="AJ84" i="15"/>
  <c r="AJ85" s="1"/>
  <c r="AJ86" s="1"/>
  <c r="AH98" i="16"/>
  <c r="AO80"/>
  <c r="X79"/>
  <c r="X81" s="1"/>
  <c r="AR85"/>
  <c r="AR86" s="1"/>
  <c r="AR87" s="1"/>
  <c r="AR88" s="1"/>
  <c r="AR89" s="1"/>
  <c r="AR90" s="1"/>
  <c r="AR91" s="1"/>
  <c r="AR92" s="1"/>
  <c r="AR93" s="1"/>
  <c r="AR94" s="1"/>
  <c r="AR95" s="1"/>
  <c r="AR96" s="1"/>
  <c r="AR97" s="1"/>
  <c r="AR98" s="1"/>
  <c r="AR99" s="1"/>
  <c r="AR100" s="1"/>
  <c r="AR101" s="1"/>
  <c r="AR102" s="1"/>
  <c r="AR103" s="1"/>
  <c r="AR104" s="1"/>
  <c r="AR105" s="1"/>
  <c r="AR106" s="1"/>
  <c r="AR107" s="1"/>
  <c r="AR108" s="1"/>
  <c r="AR109" s="1"/>
  <c r="AR110" s="1"/>
  <c r="AR111" s="1"/>
  <c r="AR112" s="1"/>
  <c r="AR113" s="1"/>
  <c r="AR114" s="1"/>
  <c r="AR115" s="1"/>
  <c r="AR116" s="1"/>
  <c r="BN99"/>
  <c r="BN100" s="1"/>
  <c r="BN101" s="1"/>
  <c r="BN102" s="1"/>
  <c r="BN103" s="1"/>
  <c r="BN104" s="1"/>
  <c r="BN105" s="1"/>
  <c r="BN106" s="1"/>
  <c r="BN107" s="1"/>
  <c r="BN108" s="1"/>
  <c r="BN109" s="1"/>
  <c r="BN110" s="1"/>
  <c r="BN111" s="1"/>
  <c r="BN112" s="1"/>
  <c r="BN113" s="1"/>
  <c r="BN114" s="1"/>
  <c r="BN115" s="1"/>
  <c r="BN116" s="1"/>
  <c r="BZ88"/>
  <c r="BL97"/>
  <c r="BL98" s="1"/>
  <c r="BL99" s="1"/>
  <c r="BL100" s="1"/>
  <c r="BL101" s="1"/>
  <c r="BL102" s="1"/>
  <c r="BL103" s="1"/>
  <c r="BL104" s="1"/>
  <c r="BL105" s="1"/>
  <c r="BL106" s="1"/>
  <c r="BL107" s="1"/>
  <c r="BL108" s="1"/>
  <c r="BL109" s="1"/>
  <c r="BL110" s="1"/>
  <c r="BL111" s="1"/>
  <c r="BL112" s="1"/>
  <c r="BL113" s="1"/>
  <c r="BL114" s="1"/>
  <c r="BL115" s="1"/>
  <c r="BL116" s="1"/>
  <c r="CL93" i="7"/>
  <c r="CL94" s="1"/>
  <c r="CJ94" i="16"/>
  <c r="BA86" i="15"/>
  <c r="BA87" s="1"/>
  <c r="Q86"/>
  <c r="Q87" s="1"/>
  <c r="Q88" s="1"/>
  <c r="Q89" s="1"/>
  <c r="Q90" s="1"/>
  <c r="Q91" s="1"/>
  <c r="Q92" s="1"/>
  <c r="Q93" s="1"/>
  <c r="Q94" s="1"/>
  <c r="Q95" s="1"/>
  <c r="Q96" s="1"/>
  <c r="Q97" s="1"/>
  <c r="Q98" s="1"/>
  <c r="Q99" s="1"/>
  <c r="Q100" s="1"/>
  <c r="Q101" s="1"/>
  <c r="Q102" s="1"/>
  <c r="Q103" s="1"/>
  <c r="Q104" s="1"/>
  <c r="Q105" s="1"/>
  <c r="Q106" s="1"/>
  <c r="Q107" s="1"/>
  <c r="Q108" s="1"/>
  <c r="Q109" s="1"/>
  <c r="Q110" s="1"/>
  <c r="Q111" s="1"/>
  <c r="Q112" s="1"/>
  <c r="Q113" s="1"/>
  <c r="Q114" s="1"/>
  <c r="Q115" s="1"/>
  <c r="Q116" s="1"/>
  <c r="BG105" i="7"/>
  <c r="BG106" s="1"/>
  <c r="BG107" s="1"/>
  <c r="BG108" s="1"/>
  <c r="BG109" s="1"/>
  <c r="BG110" s="1"/>
  <c r="BG111" s="1"/>
  <c r="BG112" s="1"/>
  <c r="BG113" s="1"/>
  <c r="BG114" s="1"/>
  <c r="BG115" s="1"/>
  <c r="BG116" s="1"/>
  <c r="BW98"/>
  <c r="BC84" i="16"/>
  <c r="BC85" s="1"/>
  <c r="BC86" s="1"/>
  <c r="BC87" s="1"/>
  <c r="BC88" s="1"/>
  <c r="BC89" s="1"/>
  <c r="BC90" s="1"/>
  <c r="BC91" s="1"/>
  <c r="BC92" s="1"/>
  <c r="BC93" s="1"/>
  <c r="BC94" s="1"/>
  <c r="BC95" s="1"/>
  <c r="BC96" s="1"/>
  <c r="BC97" s="1"/>
  <c r="BC98" s="1"/>
  <c r="BC99" s="1"/>
  <c r="BC100" s="1"/>
  <c r="BC101" s="1"/>
  <c r="BC102" s="1"/>
  <c r="BC103" s="1"/>
  <c r="BC104" s="1"/>
  <c r="BC105" s="1"/>
  <c r="BC106" s="1"/>
  <c r="BC107" s="1"/>
  <c r="BC108" s="1"/>
  <c r="BC109" s="1"/>
  <c r="BC110" s="1"/>
  <c r="BC111" s="1"/>
  <c r="BC112" s="1"/>
  <c r="BC113" s="1"/>
  <c r="BC114" s="1"/>
  <c r="BC115" s="1"/>
  <c r="BC116" s="1"/>
  <c r="U83" i="15"/>
  <c r="CO88"/>
  <c r="CO92" s="1"/>
  <c r="CO93" s="1"/>
  <c r="CO94" s="1"/>
  <c r="CO95" s="1"/>
  <c r="CO96" s="1"/>
  <c r="CO97" s="1"/>
  <c r="CO98" s="1"/>
  <c r="CO99" s="1"/>
  <c r="CO100" s="1"/>
  <c r="CO101" s="1"/>
  <c r="CO102" s="1"/>
  <c r="CO103" s="1"/>
  <c r="CO104" s="1"/>
  <c r="CO105" s="1"/>
  <c r="CO106" s="1"/>
  <c r="CO107" s="1"/>
  <c r="CO108" s="1"/>
  <c r="CO109" s="1"/>
  <c r="CO110" s="1"/>
  <c r="CO111" s="1"/>
  <c r="CO112" s="1"/>
  <c r="CO113" s="1"/>
  <c r="CO114" s="1"/>
  <c r="CO115" s="1"/>
  <c r="CO116" s="1"/>
  <c r="CO89"/>
  <c r="CO90" s="1"/>
  <c r="P83" i="16"/>
  <c r="Y35" i="7"/>
  <c r="O34"/>
  <c r="AP84" i="15"/>
  <c r="AP85" s="1"/>
  <c r="AP83"/>
  <c r="CM91" i="7"/>
  <c r="AH84" i="15"/>
  <c r="AH85" s="1"/>
  <c r="AH86" s="1"/>
  <c r="AH87" s="1"/>
  <c r="AH88" s="1"/>
  <c r="AH89" s="1"/>
  <c r="AH90" s="1"/>
  <c r="AH91" s="1"/>
  <c r="AH92" s="1"/>
  <c r="AH93" s="1"/>
  <c r="AH94" s="1"/>
  <c r="AH95" s="1"/>
  <c r="AH96" s="1"/>
  <c r="AH97" s="1"/>
  <c r="AH98" s="1"/>
  <c r="AH99" s="1"/>
  <c r="AH100" s="1"/>
  <c r="AH101" s="1"/>
  <c r="AH102" s="1"/>
  <c r="AH103" s="1"/>
  <c r="AH104" s="1"/>
  <c r="AH105" s="1"/>
  <c r="AH106" s="1"/>
  <c r="AH107" s="1"/>
  <c r="AH108" s="1"/>
  <c r="AH109" s="1"/>
  <c r="AH110" s="1"/>
  <c r="AH111" s="1"/>
  <c r="AH112" s="1"/>
  <c r="AH113" s="1"/>
  <c r="AH114" s="1"/>
  <c r="AH115" s="1"/>
  <c r="AH116" s="1"/>
  <c r="AB81" i="7"/>
  <c r="AB82" s="1"/>
  <c r="AB83" s="1"/>
  <c r="AB84" s="1"/>
  <c r="AB85" s="1"/>
  <c r="AB86" s="1"/>
  <c r="AB87" s="1"/>
  <c r="AB88" s="1"/>
  <c r="AB89" s="1"/>
  <c r="AB90" s="1"/>
  <c r="AB91" s="1"/>
  <c r="AB92" s="1"/>
  <c r="AB93" s="1"/>
  <c r="AB94" s="1"/>
  <c r="AB95" s="1"/>
  <c r="AB96" s="1"/>
  <c r="AB97" s="1"/>
  <c r="AB98" s="1"/>
  <c r="AB99" s="1"/>
  <c r="AB100" s="1"/>
  <c r="AB101" s="1"/>
  <c r="AB102" s="1"/>
  <c r="AB103" s="1"/>
  <c r="AB104" s="1"/>
  <c r="AB105" s="1"/>
  <c r="AB106" s="1"/>
  <c r="AB107" s="1"/>
  <c r="AB108" s="1"/>
  <c r="AB109" s="1"/>
  <c r="AB110" s="1"/>
  <c r="AB111" s="1"/>
  <c r="AB112" s="1"/>
  <c r="AB113" s="1"/>
  <c r="AB114" s="1"/>
  <c r="AB115" s="1"/>
  <c r="AB116" s="1"/>
  <c r="BF88" i="15"/>
  <c r="BZ89" i="16"/>
  <c r="BZ90" s="1"/>
  <c r="AO82" i="15"/>
  <c r="V37"/>
  <c r="BA88"/>
  <c r="BA89" s="1"/>
  <c r="BA90" s="1"/>
  <c r="BA91" s="1"/>
  <c r="BA92" s="1"/>
  <c r="BA93" s="1"/>
  <c r="BA94" s="1"/>
  <c r="BC86" i="7"/>
  <c r="BC87" s="1"/>
  <c r="BC88" s="1"/>
  <c r="BC89" s="1"/>
  <c r="BC90" s="1"/>
  <c r="BC91" s="1"/>
  <c r="BC92" s="1"/>
  <c r="BC93" s="1"/>
  <c r="BC94" s="1"/>
  <c r="BC95" s="1"/>
  <c r="BC96" s="1"/>
  <c r="BC97" s="1"/>
  <c r="BC98" s="1"/>
  <c r="BC99" s="1"/>
  <c r="BC100" s="1"/>
  <c r="BC101" s="1"/>
  <c r="BC102" s="1"/>
  <c r="BC103" s="1"/>
  <c r="BC104" s="1"/>
  <c r="BC105" s="1"/>
  <c r="BC106" s="1"/>
  <c r="BC107" s="1"/>
  <c r="BC108" s="1"/>
  <c r="BC109" s="1"/>
  <c r="BC110" s="1"/>
  <c r="BC111" s="1"/>
  <c r="BC112" s="1"/>
  <c r="BC113" s="1"/>
  <c r="BC114" s="1"/>
  <c r="BC115" s="1"/>
  <c r="BC116" s="1"/>
  <c r="AC85" i="15"/>
  <c r="AC86" s="1"/>
  <c r="AC87" s="1"/>
  <c r="AC88" s="1"/>
  <c r="AC89" s="1"/>
  <c r="AC90" s="1"/>
  <c r="AC91" s="1"/>
  <c r="AC92" s="1"/>
  <c r="AC93" s="1"/>
  <c r="AC94" s="1"/>
  <c r="AC95" s="1"/>
  <c r="AC96" s="1"/>
  <c r="AC97" s="1"/>
  <c r="AC98" s="1"/>
  <c r="AC99" s="1"/>
  <c r="AC100" s="1"/>
  <c r="AC101" s="1"/>
  <c r="AC102" s="1"/>
  <c r="AC103" s="1"/>
  <c r="AC104" s="1"/>
  <c r="AC105" s="1"/>
  <c r="AC106" s="1"/>
  <c r="AC107" s="1"/>
  <c r="AC108" s="1"/>
  <c r="AC109" s="1"/>
  <c r="AC110" s="1"/>
  <c r="AT113"/>
  <c r="AT114" s="1"/>
  <c r="AT115" s="1"/>
  <c r="AT116" s="1"/>
  <c r="X80" i="16"/>
  <c r="AH81" i="15"/>
  <c r="AH82" s="1"/>
  <c r="AH83" s="1"/>
  <c r="CO91"/>
  <c r="CI98" i="16"/>
  <c r="CI99" s="1"/>
  <c r="CI100" s="1"/>
  <c r="CI101" s="1"/>
  <c r="CI102" s="1"/>
  <c r="CI103" s="1"/>
  <c r="CI104" s="1"/>
  <c r="CI105" s="1"/>
  <c r="CI106" s="1"/>
  <c r="CI107" s="1"/>
  <c r="CI108" s="1"/>
  <c r="CI109" s="1"/>
  <c r="CI110" s="1"/>
  <c r="CI111" s="1"/>
  <c r="CI112" s="1"/>
  <c r="CI113" s="1"/>
  <c r="CI114" s="1"/>
  <c r="CI115" s="1"/>
  <c r="CI116" s="1"/>
  <c r="AR110" i="15"/>
  <c r="AR111" s="1"/>
  <c r="AR112" s="1"/>
  <c r="AR113" s="1"/>
  <c r="AR114" s="1"/>
  <c r="AE81"/>
  <c r="AE82" s="1"/>
  <c r="AE83" s="1"/>
  <c r="AE84" s="1"/>
  <c r="AE85" s="1"/>
  <c r="AE86" s="1"/>
  <c r="AE87" s="1"/>
  <c r="U83" i="7"/>
  <c r="U84" s="1"/>
  <c r="AH37"/>
  <c r="R86" i="16"/>
  <c r="BB85"/>
  <c r="P81" i="15"/>
  <c r="AL85" i="7"/>
  <c r="S81" i="15"/>
  <c r="S82" s="1"/>
  <c r="BE91"/>
  <c r="AY37"/>
  <c r="AG87" i="7"/>
  <c r="R79" i="15"/>
  <c r="R80" s="1"/>
  <c r="BE91" i="16"/>
  <c r="P85" i="7"/>
  <c r="BB83" i="15"/>
  <c r="S82" i="16"/>
  <c r="S84" s="1"/>
  <c r="S83"/>
  <c r="AW85"/>
  <c r="V80"/>
  <c r="T80"/>
  <c r="AG80" i="15"/>
  <c r="AG81" s="1"/>
  <c r="AJ90" i="16"/>
  <c r="S116" i="7"/>
  <c r="AT79" i="16"/>
  <c r="AT80" s="1"/>
  <c r="AY90"/>
  <c r="AM83" i="15"/>
  <c r="AW86" i="16"/>
  <c r="AI80" i="15"/>
  <c r="AC101" i="16"/>
  <c r="AC102" s="1"/>
  <c r="AC103" s="1"/>
  <c r="AC104" s="1"/>
  <c r="AC105" s="1"/>
  <c r="AC106" s="1"/>
  <c r="AC107" s="1"/>
  <c r="AK88" i="7"/>
  <c r="AK89" s="1"/>
  <c r="AL86"/>
  <c r="AZ83" i="15"/>
  <c r="AU82"/>
  <c r="AU83" s="1"/>
  <c r="AE100" i="7"/>
  <c r="AE101" s="1"/>
  <c r="AE102" s="1"/>
  <c r="AE103" s="1"/>
  <c r="AE104" s="1"/>
  <c r="AE105" s="1"/>
  <c r="AE106" s="1"/>
  <c r="AE107" s="1"/>
  <c r="AE108" s="1"/>
  <c r="AE109" s="1"/>
  <c r="AE110" s="1"/>
  <c r="AE111" s="1"/>
  <c r="AE112" s="1"/>
  <c r="AE113" s="1"/>
  <c r="AE114" s="1"/>
  <c r="AE115" s="1"/>
  <c r="AE116" s="1"/>
  <c r="AM79" i="16"/>
  <c r="AW82" i="7"/>
  <c r="AK81" i="16"/>
  <c r="AS79"/>
  <c r="AU89"/>
  <c r="AW87"/>
  <c r="AW88" s="1"/>
  <c r="AB103" i="15"/>
  <c r="AB104" s="1"/>
  <c r="AB105" s="1"/>
  <c r="AB106" s="1"/>
  <c r="AB107" s="1"/>
  <c r="AB108" s="1"/>
  <c r="AB109" s="1"/>
  <c r="AB110" s="1"/>
  <c r="AB111" s="1"/>
  <c r="AB112" s="1"/>
  <c r="X85"/>
  <c r="X86" s="1"/>
  <c r="AI109" i="7"/>
  <c r="AI110"/>
  <c r="AI111" s="1"/>
  <c r="AI112" s="1"/>
  <c r="AI113" s="1"/>
  <c r="W89" i="15"/>
  <c r="W90" s="1"/>
  <c r="AS81" i="7"/>
  <c r="BD88"/>
  <c r="BE89"/>
  <c r="Q91" i="16"/>
  <c r="X83" i="7"/>
  <c r="AZ89" i="16"/>
  <c r="AZ90" s="1"/>
  <c r="AZ91" s="1"/>
  <c r="AZ92" s="1"/>
  <c r="AZ93"/>
  <c r="AZ94" s="1"/>
  <c r="AZ95" s="1"/>
  <c r="AZ96" s="1"/>
  <c r="AZ97" s="1"/>
  <c r="AZ98" s="1"/>
  <c r="AZ99" s="1"/>
  <c r="AZ100" s="1"/>
  <c r="AZ101" s="1"/>
  <c r="AZ102" s="1"/>
  <c r="AZ103" s="1"/>
  <c r="AZ104" s="1"/>
  <c r="AZ105" s="1"/>
  <c r="AZ106" s="1"/>
  <c r="AZ107" s="1"/>
  <c r="AZ108" s="1"/>
  <c r="AZ109" s="1"/>
  <c r="AZ110" s="1"/>
  <c r="AZ111" s="1"/>
  <c r="AZ112" s="1"/>
  <c r="AZ113" s="1"/>
  <c r="AZ114" s="1"/>
  <c r="AZ115" s="1"/>
  <c r="AZ116" s="1"/>
  <c r="BC80" i="15"/>
  <c r="AW97"/>
  <c r="CB88"/>
  <c r="BD87"/>
  <c r="BF89" i="16"/>
  <c r="BD88"/>
  <c r="AG82"/>
  <c r="AE34"/>
  <c r="O33"/>
  <c r="AQ81"/>
  <c r="AO81"/>
  <c r="AC108"/>
  <c r="AC109" s="1"/>
  <c r="AC110" s="1"/>
  <c r="AC111" s="1"/>
  <c r="AC112" s="1"/>
  <c r="AC113" s="1"/>
  <c r="AC114" s="1"/>
  <c r="AC115" s="1"/>
  <c r="AC116" s="1"/>
  <c r="AZ84" i="15"/>
  <c r="AL84" i="16"/>
  <c r="BA81"/>
  <c r="BA82" s="1"/>
  <c r="BB84" i="15"/>
  <c r="BB85"/>
  <c r="BB86" s="1"/>
  <c r="BB87" s="1"/>
  <c r="BB88" s="1"/>
  <c r="BB89" s="1"/>
  <c r="BB90" s="1"/>
  <c r="BB91" s="1"/>
  <c r="BB92" s="1"/>
  <c r="AU90" i="16"/>
  <c r="BA87" i="7"/>
  <c r="AW89" i="16" l="1"/>
  <c r="CL95" i="7"/>
  <c r="CL96" s="1"/>
  <c r="CL97"/>
  <c r="CL98" s="1"/>
  <c r="BZ91" i="16"/>
  <c r="BZ92" s="1"/>
  <c r="BZ93" s="1"/>
  <c r="BZ94" s="1"/>
  <c r="BZ95" s="1"/>
  <c r="BZ96" s="1"/>
  <c r="BZ97" s="1"/>
  <c r="BZ98" s="1"/>
  <c r="BZ99" s="1"/>
  <c r="BZ100" s="1"/>
  <c r="BZ101" s="1"/>
  <c r="BZ102" s="1"/>
  <c r="BZ103" s="1"/>
  <c r="BZ104" s="1"/>
  <c r="BZ105" s="1"/>
  <c r="BZ106" s="1"/>
  <c r="BZ107" s="1"/>
  <c r="BZ108" s="1"/>
  <c r="BZ109" s="1"/>
  <c r="BZ110" s="1"/>
  <c r="BZ111" s="1"/>
  <c r="BZ112" s="1"/>
  <c r="BZ113" s="1"/>
  <c r="BZ114" s="1"/>
  <c r="BZ115" s="1"/>
  <c r="BZ116" s="1"/>
  <c r="BF89" i="15"/>
  <c r="Y36" i="7"/>
  <c r="O35"/>
  <c r="P84" i="16"/>
  <c r="O34" i="15"/>
  <c r="AF35"/>
  <c r="BB98"/>
  <c r="BB99" s="1"/>
  <c r="BB100" s="1"/>
  <c r="BB101" s="1"/>
  <c r="BB102" s="1"/>
  <c r="BB103" s="1"/>
  <c r="W91"/>
  <c r="W92" s="1"/>
  <c r="AI114" i="7"/>
  <c r="AI115" s="1"/>
  <c r="AI116" s="1"/>
  <c r="BB93" i="15"/>
  <c r="BB94" s="1"/>
  <c r="BB95" s="1"/>
  <c r="BB96" s="1"/>
  <c r="BB97" s="1"/>
  <c r="AE88"/>
  <c r="V78"/>
  <c r="AP86"/>
  <c r="BW99" i="7"/>
  <c r="BW100" s="1"/>
  <c r="BW101" s="1"/>
  <c r="BW102" s="1"/>
  <c r="BW103" s="1"/>
  <c r="BW104" s="1"/>
  <c r="BW105" s="1"/>
  <c r="BW106" s="1"/>
  <c r="BW107" s="1"/>
  <c r="BW108" s="1"/>
  <c r="BW109" s="1"/>
  <c r="BW110" s="1"/>
  <c r="BW111" s="1"/>
  <c r="BW112" s="1"/>
  <c r="BW113" s="1"/>
  <c r="BW114" s="1"/>
  <c r="BW115" s="1"/>
  <c r="BW116" s="1"/>
  <c r="V79" i="15"/>
  <c r="BA95"/>
  <c r="BA96" s="1"/>
  <c r="BA97" s="1"/>
  <c r="BA98" s="1"/>
  <c r="BA99" s="1"/>
  <c r="BA100" s="1"/>
  <c r="BA101" s="1"/>
  <c r="BA102" s="1"/>
  <c r="BA103" s="1"/>
  <c r="BA104" s="1"/>
  <c r="BA105" s="1"/>
  <c r="BA106" s="1"/>
  <c r="BA107" s="1"/>
  <c r="BA108" s="1"/>
  <c r="BA109" s="1"/>
  <c r="BA110" s="1"/>
  <c r="AC111"/>
  <c r="AC112" s="1"/>
  <c r="AC113" s="1"/>
  <c r="AC114" s="1"/>
  <c r="AC115" s="1"/>
  <c r="AC116" s="1"/>
  <c r="CL99" i="7"/>
  <c r="CL100" s="1"/>
  <c r="CL101" s="1"/>
  <c r="CL102" s="1"/>
  <c r="CL103" s="1"/>
  <c r="CL104" s="1"/>
  <c r="CL105" s="1"/>
  <c r="CL106" s="1"/>
  <c r="CL107" s="1"/>
  <c r="CL108" s="1"/>
  <c r="CL109" s="1"/>
  <c r="CL110" s="1"/>
  <c r="CL111" s="1"/>
  <c r="CL112" s="1"/>
  <c r="CL113" s="1"/>
  <c r="CL114" s="1"/>
  <c r="CL115" s="1"/>
  <c r="CL116" s="1"/>
  <c r="X82" i="16"/>
  <c r="X83" s="1"/>
  <c r="X84" s="1"/>
  <c r="X85" s="1"/>
  <c r="X86" s="1"/>
  <c r="X87" s="1"/>
  <c r="X88" s="1"/>
  <c r="X89" s="1"/>
  <c r="X90" s="1"/>
  <c r="X91" s="1"/>
  <c r="X92" s="1"/>
  <c r="X93" s="1"/>
  <c r="X94" s="1"/>
  <c r="X95" s="1"/>
  <c r="X96" s="1"/>
  <c r="AO83" i="15"/>
  <c r="AO84" s="1"/>
  <c r="AO85" s="1"/>
  <c r="AO86" s="1"/>
  <c r="AV84"/>
  <c r="AV85" s="1"/>
  <c r="AV86" s="1"/>
  <c r="AV87" s="1"/>
  <c r="AV88" s="1"/>
  <c r="AV89" s="1"/>
  <c r="AV90" s="1"/>
  <c r="AV91" s="1"/>
  <c r="AV92" s="1"/>
  <c r="AV93" s="1"/>
  <c r="AV94" s="1"/>
  <c r="AV95" s="1"/>
  <c r="AV96" s="1"/>
  <c r="AV97" s="1"/>
  <c r="AV98" s="1"/>
  <c r="AV99" s="1"/>
  <c r="AV100" s="1"/>
  <c r="AV101" s="1"/>
  <c r="AV102" s="1"/>
  <c r="AV103" s="1"/>
  <c r="AV104" s="1"/>
  <c r="AV105" s="1"/>
  <c r="AV106" s="1"/>
  <c r="AV107" s="1"/>
  <c r="AV108" s="1"/>
  <c r="AV109" s="1"/>
  <c r="AV110" s="1"/>
  <c r="AV111" s="1"/>
  <c r="AV112" s="1"/>
  <c r="AV113" s="1"/>
  <c r="AV114" s="1"/>
  <c r="AV115" s="1"/>
  <c r="AV116" s="1"/>
  <c r="BY96" i="7"/>
  <c r="BY97" s="1"/>
  <c r="BY98" s="1"/>
  <c r="BY99" s="1"/>
  <c r="BY100" s="1"/>
  <c r="BY101" s="1"/>
  <c r="BY102" s="1"/>
  <c r="BY103" s="1"/>
  <c r="BY104" s="1"/>
  <c r="BY105" s="1"/>
  <c r="BY106" s="1"/>
  <c r="BY107" s="1"/>
  <c r="BY108" s="1"/>
  <c r="BY109" s="1"/>
  <c r="BY110" s="1"/>
  <c r="BY111" s="1"/>
  <c r="BY112" s="1"/>
  <c r="BY113" s="1"/>
  <c r="BY114" s="1"/>
  <c r="BY115" s="1"/>
  <c r="BY116" s="1"/>
  <c r="AZ91"/>
  <c r="AZ92" s="1"/>
  <c r="AZ93" s="1"/>
  <c r="AZ94" s="1"/>
  <c r="AZ95" s="1"/>
  <c r="AZ96" s="1"/>
  <c r="AZ97" s="1"/>
  <c r="AZ98" s="1"/>
  <c r="AZ99" s="1"/>
  <c r="AZ100" s="1"/>
  <c r="AZ101" s="1"/>
  <c r="AZ102" s="1"/>
  <c r="AZ103" s="1"/>
  <c r="AZ104" s="1"/>
  <c r="AZ105" s="1"/>
  <c r="AZ106" s="1"/>
  <c r="AZ107" s="1"/>
  <c r="AZ108" s="1"/>
  <c r="AZ109" s="1"/>
  <c r="AZ110" s="1"/>
  <c r="AZ111" s="1"/>
  <c r="AZ112" s="1"/>
  <c r="AZ113" s="1"/>
  <c r="AZ114" s="1"/>
  <c r="AZ115" s="1"/>
  <c r="AZ116" s="1"/>
  <c r="CM92"/>
  <c r="CM93" s="1"/>
  <c r="CM94" s="1"/>
  <c r="CM95" s="1"/>
  <c r="CM96" s="1"/>
  <c r="CM97" s="1"/>
  <c r="CM98" s="1"/>
  <c r="CM99" s="1"/>
  <c r="U84" i="15"/>
  <c r="AH99" i="16"/>
  <c r="AH100" s="1"/>
  <c r="AH101"/>
  <c r="AH102" s="1"/>
  <c r="AH103" s="1"/>
  <c r="AH104" s="1"/>
  <c r="AH105" s="1"/>
  <c r="AH106" s="1"/>
  <c r="AH107" s="1"/>
  <c r="AH108" s="1"/>
  <c r="AH109" s="1"/>
  <c r="AH110" s="1"/>
  <c r="AH111" s="1"/>
  <c r="AH112" s="1"/>
  <c r="AH113" s="1"/>
  <c r="AH114" s="1"/>
  <c r="AH115" s="1"/>
  <c r="AH116" s="1"/>
  <c r="CJ95"/>
  <c r="W93" i="15"/>
  <c r="W94" s="1"/>
  <c r="AK90" i="7"/>
  <c r="AK91" s="1"/>
  <c r="AK92" s="1"/>
  <c r="AK93" s="1"/>
  <c r="AK94" s="1"/>
  <c r="AK95" s="1"/>
  <c r="AK96" s="1"/>
  <c r="AK97" s="1"/>
  <c r="AK98" s="1"/>
  <c r="AK99" s="1"/>
  <c r="AK100" s="1"/>
  <c r="AK101" s="1"/>
  <c r="AK102" s="1"/>
  <c r="AK103" s="1"/>
  <c r="AK104" s="1"/>
  <c r="AK105" s="1"/>
  <c r="AK106" s="1"/>
  <c r="AK107" s="1"/>
  <c r="AK108" s="1"/>
  <c r="AK109" s="1"/>
  <c r="AK110" s="1"/>
  <c r="AK111" s="1"/>
  <c r="AK112" s="1"/>
  <c r="AK113" s="1"/>
  <c r="AK114" s="1"/>
  <c r="AK115" s="1"/>
  <c r="AK116" s="1"/>
  <c r="BA88"/>
  <c r="BA89"/>
  <c r="BA90" s="1"/>
  <c r="O34" i="16"/>
  <c r="AE35"/>
  <c r="BF90"/>
  <c r="BD89"/>
  <c r="CB89" i="15"/>
  <c r="BD88"/>
  <c r="AW98"/>
  <c r="X84" i="7"/>
  <c r="AS80" i="16"/>
  <c r="AS81"/>
  <c r="AK82"/>
  <c r="AI81" i="15"/>
  <c r="AI83" s="1"/>
  <c r="AI84" s="1"/>
  <c r="AY91" i="16"/>
  <c r="AJ87" i="15"/>
  <c r="AJ88" s="1"/>
  <c r="AJ91" i="16"/>
  <c r="V81"/>
  <c r="S85"/>
  <c r="P86" i="7"/>
  <c r="BE92" i="16"/>
  <c r="BE92" i="15"/>
  <c r="AL87" i="7"/>
  <c r="R87" i="16"/>
  <c r="AH78" i="7"/>
  <c r="U85"/>
  <c r="AS82"/>
  <c r="X87" i="15"/>
  <c r="X88" s="1"/>
  <c r="X89" s="1"/>
  <c r="X90" s="1"/>
  <c r="X91" s="1"/>
  <c r="X92" s="1"/>
  <c r="X93" s="1"/>
  <c r="X94" s="1"/>
  <c r="X95" s="1"/>
  <c r="X96" s="1"/>
  <c r="X97" s="1"/>
  <c r="X98" s="1"/>
  <c r="X99" s="1"/>
  <c r="X100" s="1"/>
  <c r="X101" s="1"/>
  <c r="X102" s="1"/>
  <c r="X103" s="1"/>
  <c r="X104" s="1"/>
  <c r="X105" s="1"/>
  <c r="X106" s="1"/>
  <c r="X107" s="1"/>
  <c r="X108" s="1"/>
  <c r="X109" s="1"/>
  <c r="X110" s="1"/>
  <c r="X111" s="1"/>
  <c r="X112" s="1"/>
  <c r="X113" s="1"/>
  <c r="X114" s="1"/>
  <c r="X115" s="1"/>
  <c r="X116" s="1"/>
  <c r="AB113"/>
  <c r="AB114" s="1"/>
  <c r="AB115" s="1"/>
  <c r="AB116" s="1"/>
  <c r="AQ82" i="16"/>
  <c r="AT81"/>
  <c r="AO82"/>
  <c r="BB104" i="15"/>
  <c r="BB105" s="1"/>
  <c r="BB106" s="1"/>
  <c r="BB107" s="1"/>
  <c r="AI82"/>
  <c r="AR115"/>
  <c r="AR116" s="1"/>
  <c r="AL85" i="16"/>
  <c r="AL86" s="1"/>
  <c r="AG83"/>
  <c r="BC81" i="15"/>
  <c r="Q92" i="16"/>
  <c r="BD89" i="7"/>
  <c r="BE90"/>
  <c r="AU91" i="16"/>
  <c r="AU92"/>
  <c r="AU93" s="1"/>
  <c r="AM80"/>
  <c r="AM84" i="15"/>
  <c r="AM85" s="1"/>
  <c r="AM86" s="1"/>
  <c r="T81" i="16"/>
  <c r="R81" i="15"/>
  <c r="AG88" i="7"/>
  <c r="AG89" s="1"/>
  <c r="AG90" s="1"/>
  <c r="AG91" s="1"/>
  <c r="AG92" s="1"/>
  <c r="AG93" s="1"/>
  <c r="AG94" s="1"/>
  <c r="AG95" s="1"/>
  <c r="AG96" s="1"/>
  <c r="AG97" s="1"/>
  <c r="AG98" s="1"/>
  <c r="AG99" s="1"/>
  <c r="AG100" s="1"/>
  <c r="AG101" s="1"/>
  <c r="AG102" s="1"/>
  <c r="AG103" s="1"/>
  <c r="AG104" s="1"/>
  <c r="AG105" s="1"/>
  <c r="AG106" s="1"/>
  <c r="AG107" s="1"/>
  <c r="AG108"/>
  <c r="AG109" s="1"/>
  <c r="AG110" s="1"/>
  <c r="AG111" s="1"/>
  <c r="AG112" s="1"/>
  <c r="AG113" s="1"/>
  <c r="AY78" i="15"/>
  <c r="P82"/>
  <c r="BB86" i="16"/>
  <c r="AZ85" i="15"/>
  <c r="AU84"/>
  <c r="BA83" i="16"/>
  <c r="AW83" i="7"/>
  <c r="AT82" i="16"/>
  <c r="AT83" s="1"/>
  <c r="AG82" i="15"/>
  <c r="S83"/>
  <c r="AL88" i="7"/>
  <c r="AQ83" i="16"/>
  <c r="W95" i="15" l="1"/>
  <c r="W96" s="1"/>
  <c r="W97" s="1"/>
  <c r="W98" s="1"/>
  <c r="W99" s="1"/>
  <c r="U85"/>
  <c r="U86" s="1"/>
  <c r="U87" s="1"/>
  <c r="U88" s="1"/>
  <c r="U89" s="1"/>
  <c r="U90" s="1"/>
  <c r="U91" s="1"/>
  <c r="U92" s="1"/>
  <c r="U93" s="1"/>
  <c r="U94" s="1"/>
  <c r="U95" s="1"/>
  <c r="U96" s="1"/>
  <c r="U97" s="1"/>
  <c r="AF36"/>
  <c r="O35"/>
  <c r="BB108"/>
  <c r="BB109" s="1"/>
  <c r="BB110" s="1"/>
  <c r="AU94" i="16"/>
  <c r="AU95" s="1"/>
  <c r="AU96" s="1"/>
  <c r="AL87"/>
  <c r="AL88" s="1"/>
  <c r="AL89" s="1"/>
  <c r="AL90" s="1"/>
  <c r="AL91" s="1"/>
  <c r="AL92" s="1"/>
  <c r="AL93" s="1"/>
  <c r="AL94" s="1"/>
  <c r="CM100" i="7"/>
  <c r="BA111" i="15"/>
  <c r="BA112" s="1"/>
  <c r="BA113" s="1"/>
  <c r="BA114" s="1"/>
  <c r="BA115" s="1"/>
  <c r="BA116" s="1"/>
  <c r="AP87"/>
  <c r="X97" i="16"/>
  <c r="X98" s="1"/>
  <c r="X99" s="1"/>
  <c r="X100" s="1"/>
  <c r="X101" s="1"/>
  <c r="X102" s="1"/>
  <c r="X103" s="1"/>
  <c r="X104" s="1"/>
  <c r="X105" s="1"/>
  <c r="X106" s="1"/>
  <c r="X107" s="1"/>
  <c r="X108" s="1"/>
  <c r="X109" s="1"/>
  <c r="X110" s="1"/>
  <c r="X111" s="1"/>
  <c r="X112" s="1"/>
  <c r="X113" s="1"/>
  <c r="X114" s="1"/>
  <c r="X115" s="1"/>
  <c r="X116" s="1"/>
  <c r="AE89" i="15"/>
  <c r="AE90" s="1"/>
  <c r="P85" i="16"/>
  <c r="Y37" i="7"/>
  <c r="O36"/>
  <c r="BF90" i="15"/>
  <c r="BF91" s="1"/>
  <c r="BF92" s="1"/>
  <c r="BF93" s="1"/>
  <c r="CJ96" i="16"/>
  <c r="CJ97" s="1"/>
  <c r="CJ98" s="1"/>
  <c r="CJ99" s="1"/>
  <c r="CJ100" s="1"/>
  <c r="CJ101" s="1"/>
  <c r="CJ102" s="1"/>
  <c r="CJ103" s="1"/>
  <c r="CJ104" s="1"/>
  <c r="CJ105" s="1"/>
  <c r="CJ106" s="1"/>
  <c r="CJ107" s="1"/>
  <c r="CJ108" s="1"/>
  <c r="CJ109" s="1"/>
  <c r="CJ110" s="1"/>
  <c r="CJ111" s="1"/>
  <c r="CJ112" s="1"/>
  <c r="CJ113" s="1"/>
  <c r="CJ114" s="1"/>
  <c r="CJ115" s="1"/>
  <c r="CJ116" s="1"/>
  <c r="CM101" i="7"/>
  <c r="AO87" i="15"/>
  <c r="AO88" s="1"/>
  <c r="AO89" s="1"/>
  <c r="AO90" s="1"/>
  <c r="AO91" s="1"/>
  <c r="AO92" s="1"/>
  <c r="AO93" s="1"/>
  <c r="AO94" s="1"/>
  <c r="AO95" s="1"/>
  <c r="AO96" s="1"/>
  <c r="AO97" s="1"/>
  <c r="AO98" s="1"/>
  <c r="AO99" s="1"/>
  <c r="AO100" s="1"/>
  <c r="AO101" s="1"/>
  <c r="AO102" s="1"/>
  <c r="AO103" s="1"/>
  <c r="AO104" s="1"/>
  <c r="AO105" s="1"/>
  <c r="AO106" s="1"/>
  <c r="AO107" s="1"/>
  <c r="AO108" s="1"/>
  <c r="AO109" s="1"/>
  <c r="AO110" s="1"/>
  <c r="AO111" s="1"/>
  <c r="AO112" s="1"/>
  <c r="AO113" s="1"/>
  <c r="AO114" s="1"/>
  <c r="AO115" s="1"/>
  <c r="AO116" s="1"/>
  <c r="V80"/>
  <c r="AW90" i="16"/>
  <c r="AL95"/>
  <c r="AL96" s="1"/>
  <c r="AL97" s="1"/>
  <c r="AL98" s="1"/>
  <c r="AL99" s="1"/>
  <c r="AL100" s="1"/>
  <c r="AL101" s="1"/>
  <c r="AL102" s="1"/>
  <c r="AL103" s="1"/>
  <c r="AL104" s="1"/>
  <c r="AL105" s="1"/>
  <c r="AL106" s="1"/>
  <c r="AL107" s="1"/>
  <c r="AL108" s="1"/>
  <c r="AL109" s="1"/>
  <c r="AL110" s="1"/>
  <c r="AL111" s="1"/>
  <c r="AL112" s="1"/>
  <c r="AL113" s="1"/>
  <c r="AL114" s="1"/>
  <c r="AL115" s="1"/>
  <c r="AL116" s="1"/>
  <c r="P83" i="15"/>
  <c r="BA84" i="16"/>
  <c r="AZ86" i="15"/>
  <c r="Q93" i="16"/>
  <c r="R88"/>
  <c r="S86"/>
  <c r="V82"/>
  <c r="V83" s="1"/>
  <c r="AJ92"/>
  <c r="AJ93" s="1"/>
  <c r="AJ94" s="1"/>
  <c r="AJ95" s="1"/>
  <c r="AJ96" s="1"/>
  <c r="AJ97" s="1"/>
  <c r="AJ98" s="1"/>
  <c r="AJ99" s="1"/>
  <c r="AJ100" s="1"/>
  <c r="AJ101" s="1"/>
  <c r="AJ102" s="1"/>
  <c r="AJ103" s="1"/>
  <c r="AJ104" s="1"/>
  <c r="AJ105" s="1"/>
  <c r="AJ106" s="1"/>
  <c r="AJ107" s="1"/>
  <c r="AJ108" s="1"/>
  <c r="AJ109" s="1"/>
  <c r="AJ110" s="1"/>
  <c r="AJ111" s="1"/>
  <c r="AJ112" s="1"/>
  <c r="AJ113" s="1"/>
  <c r="AJ114" s="1"/>
  <c r="AJ115" s="1"/>
  <c r="AJ116" s="1"/>
  <c r="AY92"/>
  <c r="AY93" s="1"/>
  <c r="AY94" s="1"/>
  <c r="X85" i="7"/>
  <c r="AW99" i="15"/>
  <c r="AW100" s="1"/>
  <c r="AW101" s="1"/>
  <c r="AW102" s="1"/>
  <c r="AW103" s="1"/>
  <c r="AW104" s="1"/>
  <c r="AW105" s="1"/>
  <c r="AW106" s="1"/>
  <c r="AW107" s="1"/>
  <c r="AW108" s="1"/>
  <c r="AW109" s="1"/>
  <c r="AW110" s="1"/>
  <c r="AW111" s="1"/>
  <c r="AW112" s="1"/>
  <c r="AW113" s="1"/>
  <c r="AW114" s="1"/>
  <c r="AW115" s="1"/>
  <c r="AW116" s="1"/>
  <c r="CB90"/>
  <c r="BD89"/>
  <c r="BF91" i="16"/>
  <c r="BD90"/>
  <c r="AL89" i="7"/>
  <c r="AT84" i="16"/>
  <c r="P84" i="15"/>
  <c r="P85" s="1"/>
  <c r="AY79"/>
  <c r="AY80"/>
  <c r="AG114" i="7"/>
  <c r="AG115" s="1"/>
  <c r="AG116" s="1"/>
  <c r="AM87" i="15"/>
  <c r="AU85"/>
  <c r="AM81" i="16"/>
  <c r="AG84"/>
  <c r="AG85" s="1"/>
  <c r="AG86" s="1"/>
  <c r="AG87" s="1"/>
  <c r="AG88" s="1"/>
  <c r="AG89" s="1"/>
  <c r="AG90" s="1"/>
  <c r="AG91" s="1"/>
  <c r="AG92" s="1"/>
  <c r="AG93" s="1"/>
  <c r="AG94" s="1"/>
  <c r="AG95" s="1"/>
  <c r="AG96" s="1"/>
  <c r="AG97" s="1"/>
  <c r="AG98" s="1"/>
  <c r="AG99" s="1"/>
  <c r="AG100" s="1"/>
  <c r="AG101" s="1"/>
  <c r="AG102" s="1"/>
  <c r="AG103" s="1"/>
  <c r="AG104" s="1"/>
  <c r="AG105" s="1"/>
  <c r="AG106" s="1"/>
  <c r="AG107" s="1"/>
  <c r="AG108" s="1"/>
  <c r="AG109" s="1"/>
  <c r="AG110" s="1"/>
  <c r="AG111" s="1"/>
  <c r="AG112" s="1"/>
  <c r="AG113" s="1"/>
  <c r="AG114" s="1"/>
  <c r="AG115" s="1"/>
  <c r="AG116" s="1"/>
  <c r="AL90" i="7"/>
  <c r="AL91" s="1"/>
  <c r="AL92" s="1"/>
  <c r="AG83" i="15"/>
  <c r="AG84" s="1"/>
  <c r="AG85" s="1"/>
  <c r="BB87" i="16"/>
  <c r="BB88" s="1"/>
  <c r="BB89" s="1"/>
  <c r="BB90" s="1"/>
  <c r="BB91" s="1"/>
  <c r="BB92" s="1"/>
  <c r="BB93" s="1"/>
  <c r="BB94" s="1"/>
  <c r="BB95" s="1"/>
  <c r="BB96" s="1"/>
  <c r="BB97" s="1"/>
  <c r="BB98" s="1"/>
  <c r="BB99" s="1"/>
  <c r="BB100" s="1"/>
  <c r="BB101" s="1"/>
  <c r="BB102" s="1"/>
  <c r="BB103" s="1"/>
  <c r="BB104" s="1"/>
  <c r="BB105" s="1"/>
  <c r="BB106" s="1"/>
  <c r="BB107" s="1"/>
  <c r="BB108" s="1"/>
  <c r="BB109" s="1"/>
  <c r="BB110" s="1"/>
  <c r="BB111" s="1"/>
  <c r="BB112" s="1"/>
  <c r="BB113" s="1"/>
  <c r="BB114" s="1"/>
  <c r="BB115" s="1"/>
  <c r="BB116" s="1"/>
  <c r="T82"/>
  <c r="BD90" i="7"/>
  <c r="BE91"/>
  <c r="BC82" i="15"/>
  <c r="AO83" i="16"/>
  <c r="AS83" i="7"/>
  <c r="U86"/>
  <c r="AL93"/>
  <c r="AL94" s="1"/>
  <c r="BE93" i="15"/>
  <c r="BE93" i="16"/>
  <c r="P87" i="7"/>
  <c r="AJ89" i="15"/>
  <c r="AJ90" s="1"/>
  <c r="AJ91" s="1"/>
  <c r="AJ92" s="1"/>
  <c r="AJ93" s="1"/>
  <c r="AJ94" s="1"/>
  <c r="AJ95" s="1"/>
  <c r="AJ96" s="1"/>
  <c r="AJ97" s="1"/>
  <c r="AJ98" s="1"/>
  <c r="AI85"/>
  <c r="AI86" s="1"/>
  <c r="AI87" s="1"/>
  <c r="AK83" i="16"/>
  <c r="O35"/>
  <c r="AE36"/>
  <c r="R82" i="15"/>
  <c r="BB111"/>
  <c r="AW84" i="7"/>
  <c r="AU97" i="16"/>
  <c r="AU98" s="1"/>
  <c r="AU99" s="1"/>
  <c r="AQ84"/>
  <c r="AH79" i="7"/>
  <c r="S84" i="15"/>
  <c r="AY95" i="16"/>
  <c r="AY96" s="1"/>
  <c r="AY97" s="1"/>
  <c r="AS82"/>
  <c r="BA91" i="7"/>
  <c r="BA92" s="1"/>
  <c r="BA93" s="1"/>
  <c r="BA94" s="1"/>
  <c r="BA95" s="1"/>
  <c r="BA96" s="1"/>
  <c r="BA97" s="1"/>
  <c r="BA98" s="1"/>
  <c r="BA99" s="1"/>
  <c r="BA100" s="1"/>
  <c r="BA101" s="1"/>
  <c r="BA102" s="1"/>
  <c r="BA103" s="1"/>
  <c r="BA104" s="1"/>
  <c r="BA105" s="1"/>
  <c r="BA106" s="1"/>
  <c r="BA107" s="1"/>
  <c r="BA108" s="1"/>
  <c r="BA109" s="1"/>
  <c r="BA110" s="1"/>
  <c r="BA111" s="1"/>
  <c r="BA112" s="1"/>
  <c r="BA113" s="1"/>
  <c r="BA114" s="1"/>
  <c r="BA115" s="1"/>
  <c r="BA116" s="1"/>
  <c r="AE91" i="15" l="1"/>
  <c r="AE92" s="1"/>
  <c r="AE93" s="1"/>
  <c r="Y80" i="7"/>
  <c r="Y81" s="1"/>
  <c r="Y82" s="1"/>
  <c r="Y78"/>
  <c r="Y79"/>
  <c r="O37"/>
  <c r="O36" i="15"/>
  <c r="AL95" i="7"/>
  <c r="AL96" s="1"/>
  <c r="AL97" s="1"/>
  <c r="AL98" s="1"/>
  <c r="AL99" s="1"/>
  <c r="AL100" s="1"/>
  <c r="AL101" s="1"/>
  <c r="AL102" s="1"/>
  <c r="AL103" s="1"/>
  <c r="AL104" s="1"/>
  <c r="BF94" i="15"/>
  <c r="BF95" s="1"/>
  <c r="BF96" s="1"/>
  <c r="BF97" s="1"/>
  <c r="BF98" s="1"/>
  <c r="BF99" s="1"/>
  <c r="BF100" s="1"/>
  <c r="BF101" s="1"/>
  <c r="BF102" s="1"/>
  <c r="BF103" s="1"/>
  <c r="BF104" s="1"/>
  <c r="BF105" s="1"/>
  <c r="BF106" s="1"/>
  <c r="BF107" s="1"/>
  <c r="BF108" s="1"/>
  <c r="BF109" s="1"/>
  <c r="BF110" s="1"/>
  <c r="BF111" s="1"/>
  <c r="BF112" s="1"/>
  <c r="BF113" s="1"/>
  <c r="BF114" s="1"/>
  <c r="BF115" s="1"/>
  <c r="BF116" s="1"/>
  <c r="AW91" i="16"/>
  <c r="V81" i="15"/>
  <c r="V82" s="1"/>
  <c r="V83" s="1"/>
  <c r="V84" s="1"/>
  <c r="V85" s="1"/>
  <c r="V86" s="1"/>
  <c r="V87" s="1"/>
  <c r="V88" s="1"/>
  <c r="V89" s="1"/>
  <c r="V90" s="1"/>
  <c r="V91" s="1"/>
  <c r="V92" s="1"/>
  <c r="V93" s="1"/>
  <c r="V94" s="1"/>
  <c r="V95" s="1"/>
  <c r="V96" s="1"/>
  <c r="V97" s="1"/>
  <c r="V98" s="1"/>
  <c r="V99" s="1"/>
  <c r="V100" s="1"/>
  <c r="V101" s="1"/>
  <c r="V102" s="1"/>
  <c r="V103" s="1"/>
  <c r="V104" s="1"/>
  <c r="V105" s="1"/>
  <c r="V106" s="1"/>
  <c r="V107" s="1"/>
  <c r="V108" s="1"/>
  <c r="V109" s="1"/>
  <c r="V110" s="1"/>
  <c r="V111" s="1"/>
  <c r="V112" s="1"/>
  <c r="V113" s="1"/>
  <c r="V114" s="1"/>
  <c r="V115" s="1"/>
  <c r="V116" s="1"/>
  <c r="AP88"/>
  <c r="AP89" s="1"/>
  <c r="AP90" s="1"/>
  <c r="AP91" s="1"/>
  <c r="AP92" s="1"/>
  <c r="AP93" s="1"/>
  <c r="AP94" s="1"/>
  <c r="AP95" s="1"/>
  <c r="AP96" s="1"/>
  <c r="AP97" s="1"/>
  <c r="AP98" s="1"/>
  <c r="AP99" s="1"/>
  <c r="AP100" s="1"/>
  <c r="AP101" s="1"/>
  <c r="AP102" s="1"/>
  <c r="AP103" s="1"/>
  <c r="AP104" s="1"/>
  <c r="AP105" s="1"/>
  <c r="AP106" s="1"/>
  <c r="AP107" s="1"/>
  <c r="AP108" s="1"/>
  <c r="AP109" s="1"/>
  <c r="AP110" s="1"/>
  <c r="AP111" s="1"/>
  <c r="AP112" s="1"/>
  <c r="AP113" s="1"/>
  <c r="AP114" s="1"/>
  <c r="AP115" s="1"/>
  <c r="AP116" s="1"/>
  <c r="P86" i="16"/>
  <c r="AE94" i="15"/>
  <c r="CM102" i="7"/>
  <c r="CM103" s="1"/>
  <c r="CM104" s="1"/>
  <c r="CM105" s="1"/>
  <c r="CM106" s="1"/>
  <c r="CM107" s="1"/>
  <c r="CM108" s="1"/>
  <c r="CM109" s="1"/>
  <c r="CM110" s="1"/>
  <c r="CM111" s="1"/>
  <c r="CM112" s="1"/>
  <c r="CM113" s="1"/>
  <c r="CM114" s="1"/>
  <c r="CM115" s="1"/>
  <c r="CM116" s="1"/>
  <c r="AF37" i="15"/>
  <c r="U98"/>
  <c r="U99" s="1"/>
  <c r="U100" s="1"/>
  <c r="U101" s="1"/>
  <c r="U102" s="1"/>
  <c r="U103" s="1"/>
  <c r="U104" s="1"/>
  <c r="U105" s="1"/>
  <c r="U106" s="1"/>
  <c r="U107" s="1"/>
  <c r="U108" s="1"/>
  <c r="U109" s="1"/>
  <c r="U110" s="1"/>
  <c r="U111" s="1"/>
  <c r="U112" s="1"/>
  <c r="U113" s="1"/>
  <c r="U114" s="1"/>
  <c r="U115" s="1"/>
  <c r="U116" s="1"/>
  <c r="W100"/>
  <c r="AU100" i="16"/>
  <c r="P86" i="15"/>
  <c r="O36" i="16"/>
  <c r="AE37"/>
  <c r="P88" i="7"/>
  <c r="BE94" i="16"/>
  <c r="BE94" i="15"/>
  <c r="U87" i="7"/>
  <c r="U88" s="1"/>
  <c r="U89" s="1"/>
  <c r="U90" s="1"/>
  <c r="U91" s="1"/>
  <c r="AS84"/>
  <c r="BD91"/>
  <c r="BE92"/>
  <c r="T83" i="16"/>
  <c r="AL105" i="7"/>
  <c r="AL106" s="1"/>
  <c r="AL107" s="1"/>
  <c r="AL108" s="1"/>
  <c r="AL109" s="1"/>
  <c r="AL110" s="1"/>
  <c r="AL111" s="1"/>
  <c r="AL112" s="1"/>
  <c r="AL113" s="1"/>
  <c r="AL114" s="1"/>
  <c r="AL115" s="1"/>
  <c r="AL116" s="1"/>
  <c r="BF92" i="16"/>
  <c r="BD91"/>
  <c r="CB91" i="15"/>
  <c r="BD90"/>
  <c r="X86" i="7"/>
  <c r="S87" i="16"/>
  <c r="R89"/>
  <c r="Q94"/>
  <c r="AZ87" i="15"/>
  <c r="BA85" i="16"/>
  <c r="AJ99" i="15"/>
  <c r="AJ100" s="1"/>
  <c r="AJ101" s="1"/>
  <c r="AJ102" s="1"/>
  <c r="AJ103" s="1"/>
  <c r="AJ104" s="1"/>
  <c r="AJ105" s="1"/>
  <c r="AJ106" s="1"/>
  <c r="AJ107" s="1"/>
  <c r="AJ108" s="1"/>
  <c r="AJ109" s="1"/>
  <c r="AJ110" s="1"/>
  <c r="AJ111" s="1"/>
  <c r="AJ112" s="1"/>
  <c r="AJ113" s="1"/>
  <c r="AJ114" s="1"/>
  <c r="AJ115" s="1"/>
  <c r="AJ116" s="1"/>
  <c r="AG86"/>
  <c r="S85"/>
  <c r="S86" s="1"/>
  <c r="S87" s="1"/>
  <c r="S88" s="1"/>
  <c r="S89" s="1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112" s="1"/>
  <c r="S113" s="1"/>
  <c r="S114" s="1"/>
  <c r="S115" s="1"/>
  <c r="S116" s="1"/>
  <c r="AW85" i="7"/>
  <c r="AU86" i="15"/>
  <c r="AU87" s="1"/>
  <c r="AU88" s="1"/>
  <c r="AU89" s="1"/>
  <c r="AU90" s="1"/>
  <c r="AU91" s="1"/>
  <c r="AU92" s="1"/>
  <c r="AU93" s="1"/>
  <c r="AU94" s="1"/>
  <c r="AU95" s="1"/>
  <c r="AU96" s="1"/>
  <c r="AU97" s="1"/>
  <c r="AU98" s="1"/>
  <c r="AU99" s="1"/>
  <c r="AU100" s="1"/>
  <c r="AU101" s="1"/>
  <c r="AU102" s="1"/>
  <c r="AY81"/>
  <c r="AY82"/>
  <c r="AY83" s="1"/>
  <c r="R83"/>
  <c r="AY98" i="16"/>
  <c r="AY99" s="1"/>
  <c r="AY100" s="1"/>
  <c r="AY101" s="1"/>
  <c r="AY102" s="1"/>
  <c r="AY103" s="1"/>
  <c r="AY104" s="1"/>
  <c r="AY105" s="1"/>
  <c r="AY106" s="1"/>
  <c r="V84"/>
  <c r="AQ85"/>
  <c r="AQ86" s="1"/>
  <c r="AQ87" s="1"/>
  <c r="AQ88" s="1"/>
  <c r="AQ89" s="1"/>
  <c r="O79" i="7"/>
  <c r="AH80"/>
  <c r="AH81" s="1"/>
  <c r="BB112" i="15"/>
  <c r="BB113" s="1"/>
  <c r="BB114" s="1"/>
  <c r="BB115" s="1"/>
  <c r="AK84" i="16"/>
  <c r="AO84"/>
  <c r="AM82"/>
  <c r="AM83" s="1"/>
  <c r="AM84" s="1"/>
  <c r="AM85" s="1"/>
  <c r="AM88" i="15"/>
  <c r="AS83" i="16"/>
  <c r="AI88" i="15"/>
  <c r="AI89" s="1"/>
  <c r="AI90" s="1"/>
  <c r="AI91" s="1"/>
  <c r="AI92" s="1"/>
  <c r="AI93" s="1"/>
  <c r="AI94" s="1"/>
  <c r="AI95" s="1"/>
  <c r="AI96" s="1"/>
  <c r="AI97" s="1"/>
  <c r="AI98" s="1"/>
  <c r="BC83"/>
  <c r="AU101" i="16"/>
  <c r="AU102" s="1"/>
  <c r="AU103" s="1"/>
  <c r="AU104" s="1"/>
  <c r="AU105" s="1"/>
  <c r="AU106" s="1"/>
  <c r="AU107" s="1"/>
  <c r="AU108" s="1"/>
  <c r="AU109" s="1"/>
  <c r="AU110" s="1"/>
  <c r="AU111" s="1"/>
  <c r="AU112" s="1"/>
  <c r="AU113" s="1"/>
  <c r="AU114" s="1"/>
  <c r="AU115" s="1"/>
  <c r="AU116" s="1"/>
  <c r="AT85"/>
  <c r="AY107"/>
  <c r="AY108" s="1"/>
  <c r="AY109" s="1"/>
  <c r="AY110" s="1"/>
  <c r="AY111" s="1"/>
  <c r="AY112" s="1"/>
  <c r="AY113" s="1"/>
  <c r="AY114" s="1"/>
  <c r="AY115" s="1"/>
  <c r="AY116" s="1"/>
  <c r="O37" i="15" l="1"/>
  <c r="P87" i="16"/>
  <c r="O78" i="7"/>
  <c r="Y83"/>
  <c r="Y84" s="1"/>
  <c r="Y85" s="1"/>
  <c r="Y86" s="1"/>
  <c r="Y87" s="1"/>
  <c r="Y88" s="1"/>
  <c r="Y89" s="1"/>
  <c r="Y90" s="1"/>
  <c r="Y91" s="1"/>
  <c r="Y92" s="1"/>
  <c r="Y93" s="1"/>
  <c r="Y94" s="1"/>
  <c r="Y95" s="1"/>
  <c r="Y96" s="1"/>
  <c r="Y97" s="1"/>
  <c r="Y98" s="1"/>
  <c r="Y99" s="1"/>
  <c r="Y100" s="1"/>
  <c r="Y101" s="1"/>
  <c r="Y102" s="1"/>
  <c r="Y103" s="1"/>
  <c r="Y104" s="1"/>
  <c r="Y105" s="1"/>
  <c r="Y106" s="1"/>
  <c r="Y107" s="1"/>
  <c r="Y108" s="1"/>
  <c r="Y109" s="1"/>
  <c r="Y110" s="1"/>
  <c r="Y111" s="1"/>
  <c r="Y112" s="1"/>
  <c r="Y113" s="1"/>
  <c r="Y114" s="1"/>
  <c r="Y115" s="1"/>
  <c r="Y116" s="1"/>
  <c r="BB116" i="15"/>
  <c r="AU103"/>
  <c r="AE95"/>
  <c r="AE96" s="1"/>
  <c r="AE97" s="1"/>
  <c r="AE98" s="1"/>
  <c r="AE99" s="1"/>
  <c r="AE100" s="1"/>
  <c r="AE101" s="1"/>
  <c r="AE102" s="1"/>
  <c r="AE103" s="1"/>
  <c r="AE104" s="1"/>
  <c r="AE105" s="1"/>
  <c r="AE106" s="1"/>
  <c r="AE107" s="1"/>
  <c r="AE108" s="1"/>
  <c r="AE109" s="1"/>
  <c r="AE110" s="1"/>
  <c r="AE111" s="1"/>
  <c r="AE112" s="1"/>
  <c r="AE113" s="1"/>
  <c r="AE114" s="1"/>
  <c r="AE115" s="1"/>
  <c r="AE116" s="1"/>
  <c r="W101"/>
  <c r="W102"/>
  <c r="W103" s="1"/>
  <c r="W104" s="1"/>
  <c r="W105" s="1"/>
  <c r="W106" s="1"/>
  <c r="W107" s="1"/>
  <c r="W108" s="1"/>
  <c r="W109" s="1"/>
  <c r="W110" s="1"/>
  <c r="W111" s="1"/>
  <c r="W112" s="1"/>
  <c r="W113" s="1"/>
  <c r="W114" s="1"/>
  <c r="W115" s="1"/>
  <c r="W116" s="1"/>
  <c r="U92" i="7"/>
  <c r="U93" s="1"/>
  <c r="U94" s="1"/>
  <c r="U95" s="1"/>
  <c r="U96" s="1"/>
  <c r="U97" s="1"/>
  <c r="U98" s="1"/>
  <c r="U99" s="1"/>
  <c r="U100" s="1"/>
  <c r="U101" s="1"/>
  <c r="U102" s="1"/>
  <c r="U103" s="1"/>
  <c r="U104" s="1"/>
  <c r="U105" s="1"/>
  <c r="U106" s="1"/>
  <c r="U107" s="1"/>
  <c r="U108" s="1"/>
  <c r="U109" s="1"/>
  <c r="U110" s="1"/>
  <c r="U111" s="1"/>
  <c r="U112" s="1"/>
  <c r="U113" s="1"/>
  <c r="U114" s="1"/>
  <c r="U115" s="1"/>
  <c r="U116" s="1"/>
  <c r="AF78" i="15"/>
  <c r="O78" s="1"/>
  <c r="AW92" i="16"/>
  <c r="O81" i="7"/>
  <c r="AT86" i="16"/>
  <c r="AT87" s="1"/>
  <c r="AT88" s="1"/>
  <c r="AT89" s="1"/>
  <c r="AM89" i="15"/>
  <c r="AM90" s="1"/>
  <c r="AM91" s="1"/>
  <c r="AM92" s="1"/>
  <c r="AM93" s="1"/>
  <c r="AM94" s="1"/>
  <c r="AM95"/>
  <c r="AM96" s="1"/>
  <c r="AM97" s="1"/>
  <c r="AM98" s="1"/>
  <c r="AM99" s="1"/>
  <c r="AM100" s="1"/>
  <c r="AM101" s="1"/>
  <c r="AM102" s="1"/>
  <c r="AM103" s="1"/>
  <c r="AM104" s="1"/>
  <c r="AM105" s="1"/>
  <c r="AM106" s="1"/>
  <c r="AM107" s="1"/>
  <c r="AM108" s="1"/>
  <c r="AM109" s="1"/>
  <c r="AM110" s="1"/>
  <c r="AM111" s="1"/>
  <c r="AM112" s="1"/>
  <c r="AM113" s="1"/>
  <c r="AM114" s="1"/>
  <c r="AM115" s="1"/>
  <c r="AM116" s="1"/>
  <c r="AK85" i="16"/>
  <c r="AQ90"/>
  <c r="AQ91" s="1"/>
  <c r="AQ92" s="1"/>
  <c r="AQ93" s="1"/>
  <c r="V85"/>
  <c r="V86" s="1"/>
  <c r="AW86" i="7"/>
  <c r="T84" i="16"/>
  <c r="BE95" i="15"/>
  <c r="BE95" i="16"/>
  <c r="P89" i="7"/>
  <c r="P87" i="15"/>
  <c r="AY84"/>
  <c r="AM86" i="16"/>
  <c r="AM87"/>
  <c r="R84" i="15"/>
  <c r="AO85" i="16"/>
  <c r="BC84" i="15"/>
  <c r="BC85" s="1"/>
  <c r="BC86" s="1"/>
  <c r="AI99"/>
  <c r="AI100" s="1"/>
  <c r="AI101" s="1"/>
  <c r="AI102" s="1"/>
  <c r="AI103" s="1"/>
  <c r="AI104" s="1"/>
  <c r="AI105" s="1"/>
  <c r="AI106" s="1"/>
  <c r="AI107" s="1"/>
  <c r="AI108" s="1"/>
  <c r="AI109" s="1"/>
  <c r="AI110" s="1"/>
  <c r="AI111" s="1"/>
  <c r="AI112" s="1"/>
  <c r="AI113" s="1"/>
  <c r="AI114" s="1"/>
  <c r="AI115" s="1"/>
  <c r="AI116" s="1"/>
  <c r="AG87"/>
  <c r="O80" i="7"/>
  <c r="AH82"/>
  <c r="O82" s="1"/>
  <c r="AZ88" i="15"/>
  <c r="AZ89" s="1"/>
  <c r="AZ90" s="1"/>
  <c r="AZ91" s="1"/>
  <c r="AZ92" s="1"/>
  <c r="AZ93" s="1"/>
  <c r="AZ94" s="1"/>
  <c r="AZ95" s="1"/>
  <c r="AZ96" s="1"/>
  <c r="AZ97" s="1"/>
  <c r="AZ98" s="1"/>
  <c r="AZ99" s="1"/>
  <c r="AZ100" s="1"/>
  <c r="AZ101" s="1"/>
  <c r="AZ102" s="1"/>
  <c r="AZ103" s="1"/>
  <c r="AZ104" s="1"/>
  <c r="AZ105" s="1"/>
  <c r="AZ106" s="1"/>
  <c r="AZ107" s="1"/>
  <c r="AZ108" s="1"/>
  <c r="AZ109" s="1"/>
  <c r="AZ110" s="1"/>
  <c r="AZ111" s="1"/>
  <c r="AZ112" s="1"/>
  <c r="AZ113" s="1"/>
  <c r="AZ114" s="1"/>
  <c r="AZ115" s="1"/>
  <c r="AZ116" s="1"/>
  <c r="Q95" i="16"/>
  <c r="R90"/>
  <c r="S88"/>
  <c r="S89" s="1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112" s="1"/>
  <c r="S113" s="1"/>
  <c r="S114" s="1"/>
  <c r="S115" s="1"/>
  <c r="S116" s="1"/>
  <c r="X87" i="7"/>
  <c r="X88" s="1"/>
  <c r="X89" s="1"/>
  <c r="X90" s="1"/>
  <c r="X91" s="1"/>
  <c r="X92" s="1"/>
  <c r="X93" s="1"/>
  <c r="X94" s="1"/>
  <c r="X95" s="1"/>
  <c r="X96" s="1"/>
  <c r="X97" s="1"/>
  <c r="X98" s="1"/>
  <c r="X99" s="1"/>
  <c r="X100" s="1"/>
  <c r="X101" s="1"/>
  <c r="X102" s="1"/>
  <c r="X103" s="1"/>
  <c r="X104" s="1"/>
  <c r="X105" s="1"/>
  <c r="X106" s="1"/>
  <c r="X107" s="1"/>
  <c r="X108" s="1"/>
  <c r="X109" s="1"/>
  <c r="X110" s="1"/>
  <c r="X111" s="1"/>
  <c r="X112" s="1"/>
  <c r="X113" s="1"/>
  <c r="X114" s="1"/>
  <c r="X115" s="1"/>
  <c r="X116" s="1"/>
  <c r="CB92" i="15"/>
  <c r="BD91"/>
  <c r="BF93" i="16"/>
  <c r="BD92"/>
  <c r="BD92" i="7"/>
  <c r="BE93"/>
  <c r="AS85"/>
  <c r="AE78" i="16"/>
  <c r="O78" s="1"/>
  <c r="O37"/>
  <c r="AS84"/>
  <c r="BA86"/>
  <c r="BA87" s="1"/>
  <c r="AU104" i="15" l="1"/>
  <c r="AU105" s="1"/>
  <c r="AU106" s="1"/>
  <c r="P88" i="16"/>
  <c r="AE79"/>
  <c r="O79" s="1"/>
  <c r="V87"/>
  <c r="V88" s="1"/>
  <c r="V89" s="1"/>
  <c r="V90" s="1"/>
  <c r="V91" s="1"/>
  <c r="V92" s="1"/>
  <c r="V93" s="1"/>
  <c r="V94" s="1"/>
  <c r="V95" s="1"/>
  <c r="V96" s="1"/>
  <c r="V97" s="1"/>
  <c r="V98" s="1"/>
  <c r="V99" s="1"/>
  <c r="V100" s="1"/>
  <c r="V101" s="1"/>
  <c r="V102" s="1"/>
  <c r="V103" s="1"/>
  <c r="V104" s="1"/>
  <c r="V105" s="1"/>
  <c r="V106" s="1"/>
  <c r="V107" s="1"/>
  <c r="V108" s="1"/>
  <c r="V109" s="1"/>
  <c r="V110" s="1"/>
  <c r="V111" s="1"/>
  <c r="V112" s="1"/>
  <c r="V113" s="1"/>
  <c r="V114" s="1"/>
  <c r="V115" s="1"/>
  <c r="V116" s="1"/>
  <c r="AQ94"/>
  <c r="AW93"/>
  <c r="AW95" s="1"/>
  <c r="AW94"/>
  <c r="AF79" i="15"/>
  <c r="BC87"/>
  <c r="BC88" s="1"/>
  <c r="BC89" s="1"/>
  <c r="BC90" s="1"/>
  <c r="BC91" s="1"/>
  <c r="BC92" s="1"/>
  <c r="BC93" s="1"/>
  <c r="BC94" s="1"/>
  <c r="BC95" s="1"/>
  <c r="BC96" s="1"/>
  <c r="BC97" s="1"/>
  <c r="BC98" s="1"/>
  <c r="BC99" s="1"/>
  <c r="BC100" s="1"/>
  <c r="BC101" s="1"/>
  <c r="BC102" s="1"/>
  <c r="BC103" s="1"/>
  <c r="BC104" s="1"/>
  <c r="BC105" s="1"/>
  <c r="BC106" s="1"/>
  <c r="BC107" s="1"/>
  <c r="BC108" s="1"/>
  <c r="BC109" s="1"/>
  <c r="BC110" s="1"/>
  <c r="BC111" s="1"/>
  <c r="BC112" s="1"/>
  <c r="BC113" s="1"/>
  <c r="BC114" s="1"/>
  <c r="BC115" s="1"/>
  <c r="BC116" s="1"/>
  <c r="AT90" i="16"/>
  <c r="AT91" s="1"/>
  <c r="AT92" s="1"/>
  <c r="AT93" s="1"/>
  <c r="AT94" s="1"/>
  <c r="AT95" s="1"/>
  <c r="AT96" s="1"/>
  <c r="AT97" s="1"/>
  <c r="AT98" s="1"/>
  <c r="AT99" s="1"/>
  <c r="AT100" s="1"/>
  <c r="AT101" s="1"/>
  <c r="AT102" s="1"/>
  <c r="AT103" s="1"/>
  <c r="AT104" s="1"/>
  <c r="AT105" s="1"/>
  <c r="AT106" s="1"/>
  <c r="AT107" s="1"/>
  <c r="AT108" s="1"/>
  <c r="AT109" s="1"/>
  <c r="AT110" s="1"/>
  <c r="AT111" s="1"/>
  <c r="AT112" s="1"/>
  <c r="AT113" s="1"/>
  <c r="AT114" s="1"/>
  <c r="AT115" s="1"/>
  <c r="AT116" s="1"/>
  <c r="BF94"/>
  <c r="BD93"/>
  <c r="CB93" i="15"/>
  <c r="BD92"/>
  <c r="R91" i="16"/>
  <c r="Q96"/>
  <c r="P88" i="15"/>
  <c r="P90" i="7"/>
  <c r="BE96" i="16"/>
  <c r="BE96" i="15"/>
  <c r="AW87" i="7"/>
  <c r="AW88" s="1"/>
  <c r="AW89" s="1"/>
  <c r="AW90" s="1"/>
  <c r="AW91" s="1"/>
  <c r="AW92" s="1"/>
  <c r="AW93" s="1"/>
  <c r="AW94" s="1"/>
  <c r="AW95" s="1"/>
  <c r="AW96" s="1"/>
  <c r="AW97" s="1"/>
  <c r="AW98" s="1"/>
  <c r="AW99" s="1"/>
  <c r="AW100" s="1"/>
  <c r="AW101" s="1"/>
  <c r="AW102" s="1"/>
  <c r="AW103" s="1"/>
  <c r="AW104" s="1"/>
  <c r="AW105" s="1"/>
  <c r="AW106" s="1"/>
  <c r="AW107" s="1"/>
  <c r="AW108" s="1"/>
  <c r="AW109" s="1"/>
  <c r="AW110" s="1"/>
  <c r="AW111" s="1"/>
  <c r="AW112" s="1"/>
  <c r="AW113" s="1"/>
  <c r="AW114" s="1"/>
  <c r="AW115" s="1"/>
  <c r="AW116" s="1"/>
  <c r="AY85" i="15"/>
  <c r="AS85" i="16"/>
  <c r="BD93" i="7"/>
  <c r="BE94"/>
  <c r="AG88" i="15"/>
  <c r="AG89" s="1"/>
  <c r="AG90" s="1"/>
  <c r="AG91" s="1"/>
  <c r="AG92" s="1"/>
  <c r="AG93" s="1"/>
  <c r="AG94" s="1"/>
  <c r="AG95" s="1"/>
  <c r="AG96" s="1"/>
  <c r="AG97" s="1"/>
  <c r="AG98" s="1"/>
  <c r="AG99" s="1"/>
  <c r="AG100" s="1"/>
  <c r="AG101" s="1"/>
  <c r="AG102" s="1"/>
  <c r="AG103" s="1"/>
  <c r="AG104" s="1"/>
  <c r="AG105" s="1"/>
  <c r="AG106" s="1"/>
  <c r="AG107" s="1"/>
  <c r="AG108" s="1"/>
  <c r="AG109" s="1"/>
  <c r="AG110" s="1"/>
  <c r="AG111" s="1"/>
  <c r="AG112" s="1"/>
  <c r="AG113" s="1"/>
  <c r="AG114" s="1"/>
  <c r="AG115" s="1"/>
  <c r="AG116" s="1"/>
  <c r="AO86" i="16"/>
  <c r="AO87" s="1"/>
  <c r="AO88" s="1"/>
  <c r="AO89" s="1"/>
  <c r="AO90" s="1"/>
  <c r="AO91" s="1"/>
  <c r="AO92" s="1"/>
  <c r="AO93" s="1"/>
  <c r="AO94" s="1"/>
  <c r="AO95" s="1"/>
  <c r="AO96" s="1"/>
  <c r="AO97" s="1"/>
  <c r="AO98" s="1"/>
  <c r="AO99" s="1"/>
  <c r="AO100" s="1"/>
  <c r="AO101" s="1"/>
  <c r="AO102" s="1"/>
  <c r="AO103" s="1"/>
  <c r="AO104" s="1"/>
  <c r="AO105" s="1"/>
  <c r="AO106" s="1"/>
  <c r="AO107" s="1"/>
  <c r="AO108" s="1"/>
  <c r="AO109" s="1"/>
  <c r="AO110" s="1"/>
  <c r="AO111" s="1"/>
  <c r="AO112" s="1"/>
  <c r="AO113" s="1"/>
  <c r="AO114" s="1"/>
  <c r="AO115" s="1"/>
  <c r="AO116" s="1"/>
  <c r="R85" i="15"/>
  <c r="T85" i="16"/>
  <c r="AK89"/>
  <c r="AK86"/>
  <c r="AK87" s="1"/>
  <c r="AK88" s="1"/>
  <c r="AK90"/>
  <c r="AK91" s="1"/>
  <c r="AK92" s="1"/>
  <c r="AK93" s="1"/>
  <c r="AK94" s="1"/>
  <c r="AK95" s="1"/>
  <c r="AK96" s="1"/>
  <c r="AK97" s="1"/>
  <c r="AK98" s="1"/>
  <c r="AK99" s="1"/>
  <c r="AK100" s="1"/>
  <c r="AK101" s="1"/>
  <c r="AK102" s="1"/>
  <c r="AK103" s="1"/>
  <c r="AK104" s="1"/>
  <c r="AK105" s="1"/>
  <c r="AK106" s="1"/>
  <c r="AK107" s="1"/>
  <c r="AK108" s="1"/>
  <c r="AK109" s="1"/>
  <c r="AK110" s="1"/>
  <c r="AK111" s="1"/>
  <c r="AK112" s="1"/>
  <c r="AK113" s="1"/>
  <c r="AK114" s="1"/>
  <c r="AK115" s="1"/>
  <c r="AK116" s="1"/>
  <c r="AE80"/>
  <c r="AS86" i="7"/>
  <c r="AS87" s="1"/>
  <c r="AS88" s="1"/>
  <c r="AS89" s="1"/>
  <c r="AS90" s="1"/>
  <c r="AS91" s="1"/>
  <c r="AS92" s="1"/>
  <c r="AS93" s="1"/>
  <c r="AS94" s="1"/>
  <c r="AS95" s="1"/>
  <c r="AS96" s="1"/>
  <c r="AS97" s="1"/>
  <c r="AS98" s="1"/>
  <c r="AS99" s="1"/>
  <c r="AS100" s="1"/>
  <c r="AS101" s="1"/>
  <c r="AS102" s="1"/>
  <c r="AS103" s="1"/>
  <c r="AS104" s="1"/>
  <c r="AS105" s="1"/>
  <c r="AS106" s="1"/>
  <c r="AS107" s="1"/>
  <c r="AS108" s="1"/>
  <c r="AS109" s="1"/>
  <c r="AS110" s="1"/>
  <c r="AS111" s="1"/>
  <c r="AS112" s="1"/>
  <c r="AS113" s="1"/>
  <c r="AS114" s="1"/>
  <c r="AS115" s="1"/>
  <c r="AS116" s="1"/>
  <c r="BA88" i="16"/>
  <c r="AH83" i="7"/>
  <c r="AM88" i="16"/>
  <c r="AW96" l="1"/>
  <c r="AW97" s="1"/>
  <c r="AW98" s="1"/>
  <c r="AW99" s="1"/>
  <c r="AW100" s="1"/>
  <c r="AW101" s="1"/>
  <c r="AW102" s="1"/>
  <c r="AW103" s="1"/>
  <c r="AW104" s="1"/>
  <c r="AW105" s="1"/>
  <c r="AF80" i="15"/>
  <c r="O79"/>
  <c r="AQ95" i="16"/>
  <c r="AQ96" s="1"/>
  <c r="AQ97" s="1"/>
  <c r="AQ98" s="1"/>
  <c r="AQ99" s="1"/>
  <c r="AU107" i="15"/>
  <c r="AU108" s="1"/>
  <c r="AU109" s="1"/>
  <c r="AU110" s="1"/>
  <c r="AU111" s="1"/>
  <c r="AU112" s="1"/>
  <c r="AU113" s="1"/>
  <c r="AU114" s="1"/>
  <c r="AU115" s="1"/>
  <c r="AU116" s="1"/>
  <c r="P89" i="16"/>
  <c r="O80"/>
  <c r="AE81"/>
  <c r="T86"/>
  <c r="BD94" i="7"/>
  <c r="BE95"/>
  <c r="AS86" i="16"/>
  <c r="AS87" s="1"/>
  <c r="AS88" s="1"/>
  <c r="AS89"/>
  <c r="AS90" s="1"/>
  <c r="AS91" s="1"/>
  <c r="AS92" s="1"/>
  <c r="AS93" s="1"/>
  <c r="AS94" s="1"/>
  <c r="AS95" s="1"/>
  <c r="AS96" s="1"/>
  <c r="AS97" s="1"/>
  <c r="AS98" s="1"/>
  <c r="AS99" s="1"/>
  <c r="AS100" s="1"/>
  <c r="AS101" s="1"/>
  <c r="AS102" s="1"/>
  <c r="AS103" s="1"/>
  <c r="AS104" s="1"/>
  <c r="AS105" s="1"/>
  <c r="AS106" s="1"/>
  <c r="AS107" s="1"/>
  <c r="AS108" s="1"/>
  <c r="AS109" s="1"/>
  <c r="AS110" s="1"/>
  <c r="AS111" s="1"/>
  <c r="AS112" s="1"/>
  <c r="AS113" s="1"/>
  <c r="AS114" s="1"/>
  <c r="AS115" s="1"/>
  <c r="AS116" s="1"/>
  <c r="AY86" i="15"/>
  <c r="BE97"/>
  <c r="BE97" i="16"/>
  <c r="P91" i="7"/>
  <c r="P89" i="15"/>
  <c r="AM89" i="16"/>
  <c r="AM90" s="1"/>
  <c r="AM91" s="1"/>
  <c r="AM92" s="1"/>
  <c r="AM93" s="1"/>
  <c r="AM94" s="1"/>
  <c r="AM95" s="1"/>
  <c r="AM96" s="1"/>
  <c r="AM97" s="1"/>
  <c r="AM98" s="1"/>
  <c r="AM99" s="1"/>
  <c r="AM100" s="1"/>
  <c r="AM101" s="1"/>
  <c r="AM102" s="1"/>
  <c r="AM103" s="1"/>
  <c r="AM104" s="1"/>
  <c r="AM105" s="1"/>
  <c r="AM106" s="1"/>
  <c r="AM107" s="1"/>
  <c r="AM108" s="1"/>
  <c r="AM109" s="1"/>
  <c r="AM110" s="1"/>
  <c r="AM111" s="1"/>
  <c r="AM112" s="1"/>
  <c r="AM113" s="1"/>
  <c r="AM114" s="1"/>
  <c r="AM115" s="1"/>
  <c r="AM116" s="1"/>
  <c r="O83" i="7"/>
  <c r="AH84"/>
  <c r="R86" i="15"/>
  <c r="R87"/>
  <c r="Q97" i="16"/>
  <c r="R92"/>
  <c r="CB94" i="15"/>
  <c r="BD93"/>
  <c r="BF95" i="16"/>
  <c r="BD94"/>
  <c r="BA89"/>
  <c r="BA90" s="1"/>
  <c r="BA91" s="1"/>
  <c r="BA92" s="1"/>
  <c r="BA93" s="1"/>
  <c r="BA94" s="1"/>
  <c r="BA95" s="1"/>
  <c r="BA96" s="1"/>
  <c r="BA97" s="1"/>
  <c r="BA98" s="1"/>
  <c r="BA99" s="1"/>
  <c r="BA100" s="1"/>
  <c r="BA101" s="1"/>
  <c r="BA102" s="1"/>
  <c r="BA103" s="1"/>
  <c r="BA104" s="1"/>
  <c r="BA105" s="1"/>
  <c r="BA106" s="1"/>
  <c r="BA107" s="1"/>
  <c r="BA108" s="1"/>
  <c r="BA109" s="1"/>
  <c r="BA110" s="1"/>
  <c r="BA111" s="1"/>
  <c r="BA112" s="1"/>
  <c r="BA113" s="1"/>
  <c r="BA114" s="1"/>
  <c r="BA115" s="1"/>
  <c r="BA116" s="1"/>
  <c r="P90" l="1"/>
  <c r="O80" i="15"/>
  <c r="AF81"/>
  <c r="AQ100" i="16"/>
  <c r="AQ101" s="1"/>
  <c r="AQ102" s="1"/>
  <c r="AQ103" s="1"/>
  <c r="AQ104" s="1"/>
  <c r="AQ105" s="1"/>
  <c r="AQ106" s="1"/>
  <c r="AQ107" s="1"/>
  <c r="AQ108" s="1"/>
  <c r="AQ109" s="1"/>
  <c r="AQ110" s="1"/>
  <c r="AQ111" s="1"/>
  <c r="AQ112" s="1"/>
  <c r="AQ113" s="1"/>
  <c r="AQ114" s="1"/>
  <c r="AQ115" s="1"/>
  <c r="AQ116" s="1"/>
  <c r="AW106"/>
  <c r="AW107" s="1"/>
  <c r="AW108" s="1"/>
  <c r="AW109" s="1"/>
  <c r="AW110" s="1"/>
  <c r="AW111" s="1"/>
  <c r="AW112" s="1"/>
  <c r="AW113" s="1"/>
  <c r="AW114" s="1"/>
  <c r="AW115" s="1"/>
  <c r="AW116" s="1"/>
  <c r="R88" i="15"/>
  <c r="O84" i="7"/>
  <c r="AY87" i="15"/>
  <c r="T87" i="16"/>
  <c r="AE82"/>
  <c r="BF96"/>
  <c r="BD95"/>
  <c r="CB95" i="15"/>
  <c r="BD94"/>
  <c r="R93" i="16"/>
  <c r="Q98"/>
  <c r="P90" i="15"/>
  <c r="P92" i="7"/>
  <c r="BE98" i="16"/>
  <c r="BE98" i="15"/>
  <c r="BD95" i="7"/>
  <c r="BE96"/>
  <c r="O81" i="16"/>
  <c r="AH85" i="7"/>
  <c r="O81" i="15" l="1"/>
  <c r="AF82"/>
  <c r="P91" i="16"/>
  <c r="O85" i="7"/>
  <c r="AH86"/>
  <c r="BD96"/>
  <c r="BE97"/>
  <c r="BE99" i="15"/>
  <c r="BE99" i="16"/>
  <c r="P93" i="7"/>
  <c r="P91" i="15"/>
  <c r="T88" i="16"/>
  <c r="R89" i="15"/>
  <c r="Q99" i="16"/>
  <c r="R94"/>
  <c r="CB96" i="15"/>
  <c r="BD95"/>
  <c r="BF97" i="16"/>
  <c r="BD96"/>
  <c r="O82"/>
  <c r="AE83"/>
  <c r="AY88" i="15"/>
  <c r="AY89" s="1"/>
  <c r="AY90" s="1"/>
  <c r="AY91" s="1"/>
  <c r="AY92" s="1"/>
  <c r="AY93" s="1"/>
  <c r="AY94" s="1"/>
  <c r="AY95" s="1"/>
  <c r="AY96" s="1"/>
  <c r="AY97" s="1"/>
  <c r="AY98" s="1"/>
  <c r="AY99" s="1"/>
  <c r="AY100" s="1"/>
  <c r="AY101" s="1"/>
  <c r="AY102" s="1"/>
  <c r="AY103" s="1"/>
  <c r="AY104" s="1"/>
  <c r="AY105" s="1"/>
  <c r="AY106" s="1"/>
  <c r="AY107" s="1"/>
  <c r="AY108" s="1"/>
  <c r="AY109" s="1"/>
  <c r="AY110" s="1"/>
  <c r="AY111" s="1"/>
  <c r="AY112" s="1"/>
  <c r="AY113" s="1"/>
  <c r="AY114" s="1"/>
  <c r="AY115" s="1"/>
  <c r="AY116" s="1"/>
  <c r="P92" i="16" l="1"/>
  <c r="O82" i="15"/>
  <c r="AF83"/>
  <c r="O83" i="16"/>
  <c r="AE84"/>
  <c r="AE85" s="1"/>
  <c r="O85" s="1"/>
  <c r="P92" i="15"/>
  <c r="P94" i="7"/>
  <c r="BE100" i="16"/>
  <c r="BE100" i="15"/>
  <c r="BD97" i="7"/>
  <c r="BE98"/>
  <c r="O86"/>
  <c r="AH87"/>
  <c r="BF98" i="16"/>
  <c r="BD97"/>
  <c r="CB97" i="15"/>
  <c r="BD96"/>
  <c r="R95" i="16"/>
  <c r="Q100"/>
  <c r="R90" i="15"/>
  <c r="T89" i="16"/>
  <c r="P93" l="1"/>
  <c r="AF84" i="15"/>
  <c r="O83"/>
  <c r="T90" i="16"/>
  <c r="Q101"/>
  <c r="CB98" i="15"/>
  <c r="BD97"/>
  <c r="O87" i="7"/>
  <c r="AH88"/>
  <c r="BE101" i="15"/>
  <c r="R91"/>
  <c r="R96" i="16"/>
  <c r="BF99"/>
  <c r="BD98"/>
  <c r="BD98" i="7"/>
  <c r="BE99"/>
  <c r="BE101" i="16"/>
  <c r="P95" i="7"/>
  <c r="P93" i="15"/>
  <c r="O84" i="16"/>
  <c r="AE86"/>
  <c r="P94" l="1"/>
  <c r="AF85" i="15"/>
  <c r="O84"/>
  <c r="P94"/>
  <c r="P96" i="7"/>
  <c r="BE102" i="16"/>
  <c r="BD99" i="7"/>
  <c r="BE100"/>
  <c r="BE102" i="15"/>
  <c r="O88" i="7"/>
  <c r="AH89"/>
  <c r="O86" i="16"/>
  <c r="BF100"/>
  <c r="BD99"/>
  <c r="R97"/>
  <c r="R92" i="15"/>
  <c r="CB99"/>
  <c r="BD98"/>
  <c r="Q102" i="16"/>
  <c r="T91"/>
  <c r="AE87"/>
  <c r="O87" s="1"/>
  <c r="AF86" i="15" l="1"/>
  <c r="O85"/>
  <c r="P95" i="16"/>
  <c r="Q103"/>
  <c r="R93" i="15"/>
  <c r="R98" i="16"/>
  <c r="BF101"/>
  <c r="BD100"/>
  <c r="O89" i="7"/>
  <c r="AH90"/>
  <c r="BE103" i="15"/>
  <c r="BD100" i="7"/>
  <c r="BE101"/>
  <c r="BE103" i="16"/>
  <c r="P97" i="7"/>
  <c r="P95" i="15"/>
  <c r="AE88" i="16"/>
  <c r="T92"/>
  <c r="CB100" i="15"/>
  <c r="BD99"/>
  <c r="P96" i="16" l="1"/>
  <c r="AF87" i="15"/>
  <c r="O86"/>
  <c r="CB101"/>
  <c r="BD100"/>
  <c r="P96"/>
  <c r="O88" i="16"/>
  <c r="AE89"/>
  <c r="BF102"/>
  <c r="BD101"/>
  <c r="R99"/>
  <c r="R94" i="15"/>
  <c r="Q104" i="16"/>
  <c r="T93"/>
  <c r="P98" i="7"/>
  <c r="BE104" i="16"/>
  <c r="BD101" i="7"/>
  <c r="BE102"/>
  <c r="BE104" i="15"/>
  <c r="O90" i="7"/>
  <c r="AH91"/>
  <c r="AF88" i="15" l="1"/>
  <c r="O87"/>
  <c r="P97" i="16"/>
  <c r="BE105" i="15"/>
  <c r="BD102" i="7"/>
  <c r="BE103"/>
  <c r="P99"/>
  <c r="T94" i="16"/>
  <c r="Q105"/>
  <c r="R95" i="15"/>
  <c r="R100" i="16"/>
  <c r="BF103"/>
  <c r="BD102"/>
  <c r="CB102" i="15"/>
  <c r="BD101"/>
  <c r="AH92" i="7"/>
  <c r="O91"/>
  <c r="BE105" i="16"/>
  <c r="O89"/>
  <c r="AE90"/>
  <c r="P97" i="15"/>
  <c r="P98" i="16" l="1"/>
  <c r="AF89" i="15"/>
  <c r="O88"/>
  <c r="P98"/>
  <c r="BE106" i="16"/>
  <c r="AH93" i="7"/>
  <c r="O92"/>
  <c r="CB103" i="15"/>
  <c r="BD102"/>
  <c r="BF104" i="16"/>
  <c r="BD103"/>
  <c r="R101"/>
  <c r="R96" i="15"/>
  <c r="Q106" i="16"/>
  <c r="T95"/>
  <c r="AE91"/>
  <c r="O90"/>
  <c r="P100" i="7"/>
  <c r="BD103"/>
  <c r="BE104"/>
  <c r="BE106" i="15"/>
  <c r="P99" i="16" l="1"/>
  <c r="AF90" i="15"/>
  <c r="O89"/>
  <c r="AE92" i="16"/>
  <c r="O91"/>
  <c r="T96"/>
  <c r="Q107"/>
  <c r="R97" i="15"/>
  <c r="R102" i="16"/>
  <c r="BF105"/>
  <c r="BD104"/>
  <c r="CB104" i="15"/>
  <c r="BD103"/>
  <c r="AH94" i="7"/>
  <c r="O93"/>
  <c r="BE107" i="15"/>
  <c r="BD104" i="7"/>
  <c r="BE105"/>
  <c r="P101"/>
  <c r="BE107" i="16"/>
  <c r="P99" i="15"/>
  <c r="P100" i="16" l="1"/>
  <c r="AF91" i="15"/>
  <c r="O90"/>
  <c r="AH95" i="7"/>
  <c r="O94"/>
  <c r="CB105" i="15"/>
  <c r="BD104"/>
  <c r="BF106" i="16"/>
  <c r="BD105"/>
  <c r="R103"/>
  <c r="R98" i="15"/>
  <c r="Q108" i="16"/>
  <c r="T97"/>
  <c r="AE93"/>
  <c r="O92"/>
  <c r="P100" i="15"/>
  <c r="BE108" i="16"/>
  <c r="P102" i="7"/>
  <c r="BD105"/>
  <c r="BE106"/>
  <c r="BE108" i="15"/>
  <c r="AF92" l="1"/>
  <c r="O91"/>
  <c r="P101" i="16"/>
  <c r="AE94"/>
  <c r="O93"/>
  <c r="T98"/>
  <c r="Q109"/>
  <c r="R99" i="15"/>
  <c r="R104" i="16"/>
  <c r="BF107"/>
  <c r="BD106"/>
  <c r="CB106" i="15"/>
  <c r="BD105"/>
  <c r="AH96" i="7"/>
  <c r="O95"/>
  <c r="BE109" i="15"/>
  <c r="BD106" i="7"/>
  <c r="BE107"/>
  <c r="P103"/>
  <c r="BE109" i="16"/>
  <c r="P101" i="15"/>
  <c r="P102" i="16" l="1"/>
  <c r="AF93" i="15"/>
  <c r="O92"/>
  <c r="BE110" i="16"/>
  <c r="P104" i="7"/>
  <c r="AH97"/>
  <c r="O96"/>
  <c r="CB107" i="15"/>
  <c r="BD106"/>
  <c r="BF108" i="16"/>
  <c r="BD107"/>
  <c r="R105"/>
  <c r="R100" i="15"/>
  <c r="Q110" i="16"/>
  <c r="T99"/>
  <c r="AE95"/>
  <c r="O94"/>
  <c r="P102" i="15"/>
  <c r="BD107" i="7"/>
  <c r="BE108"/>
  <c r="BE110" i="15"/>
  <c r="P103" i="16" l="1"/>
  <c r="AF94" i="15"/>
  <c r="O93"/>
  <c r="BD108" i="7"/>
  <c r="BE109"/>
  <c r="P103" i="15"/>
  <c r="AE96" i="16"/>
  <c r="O95"/>
  <c r="T100"/>
  <c r="Q111"/>
  <c r="R101" i="15"/>
  <c r="R106" i="16"/>
  <c r="BF109"/>
  <c r="BD108"/>
  <c r="CB108" i="15"/>
  <c r="BD107"/>
  <c r="AH98" i="7"/>
  <c r="O97"/>
  <c r="BE111" i="15"/>
  <c r="P105" i="7"/>
  <c r="BE111" i="16"/>
  <c r="P104" l="1"/>
  <c r="AF95" i="15"/>
  <c r="O94"/>
  <c r="BE112" i="16"/>
  <c r="BE112" i="15"/>
  <c r="AH99" i="7"/>
  <c r="O98"/>
  <c r="CB109" i="15"/>
  <c r="BD108"/>
  <c r="BF110" i="16"/>
  <c r="BD109"/>
  <c r="R107"/>
  <c r="R102" i="15"/>
  <c r="Q112" i="16"/>
  <c r="T101"/>
  <c r="AE97"/>
  <c r="O96"/>
  <c r="P106" i="7"/>
  <c r="P104" i="15"/>
  <c r="BD109" i="7"/>
  <c r="BE110"/>
  <c r="AF96" i="15" l="1"/>
  <c r="O95"/>
  <c r="P105" i="16"/>
  <c r="T102"/>
  <c r="Q113"/>
  <c r="R103" i="15"/>
  <c r="R108" i="16"/>
  <c r="BF111"/>
  <c r="BD110"/>
  <c r="CB110" i="15"/>
  <c r="BD109"/>
  <c r="AH100" i="7"/>
  <c r="O99"/>
  <c r="AE98" i="16"/>
  <c r="O97"/>
  <c r="BD110" i="7"/>
  <c r="BE111"/>
  <c r="P105" i="15"/>
  <c r="P107" i="7"/>
  <c r="BE113" i="15"/>
  <c r="BE113" i="16"/>
  <c r="P106" l="1"/>
  <c r="AF97" i="15"/>
  <c r="O96"/>
  <c r="AE99" i="16"/>
  <c r="O98"/>
  <c r="AH101" i="7"/>
  <c r="O100"/>
  <c r="CB111" i="15"/>
  <c r="BD110"/>
  <c r="BF112" i="16"/>
  <c r="BD111"/>
  <c r="R109"/>
  <c r="R104" i="15"/>
  <c r="Q114" i="16"/>
  <c r="T103"/>
  <c r="BE114"/>
  <c r="BE114" i="15"/>
  <c r="P108" i="7"/>
  <c r="P106" i="15"/>
  <c r="BD111" i="7"/>
  <c r="BE112"/>
  <c r="AF98" i="15" l="1"/>
  <c r="O97"/>
  <c r="P107" i="16"/>
  <c r="BD112" i="7"/>
  <c r="BE113"/>
  <c r="P109"/>
  <c r="T104" i="16"/>
  <c r="Q115"/>
  <c r="R105" i="15"/>
  <c r="R110" i="16"/>
  <c r="BF113"/>
  <c r="BD112"/>
  <c r="CB112" i="15"/>
  <c r="BD111"/>
  <c r="AH102" i="7"/>
  <c r="O101"/>
  <c r="AE100" i="16"/>
  <c r="O99"/>
  <c r="P107" i="15"/>
  <c r="BE115"/>
  <c r="BE115" i="16"/>
  <c r="P108" l="1"/>
  <c r="P109" s="1"/>
  <c r="P110" s="1"/>
  <c r="P111" s="1"/>
  <c r="P112" s="1"/>
  <c r="P113" s="1"/>
  <c r="P114" s="1"/>
  <c r="AF99" i="15"/>
  <c r="O98"/>
  <c r="AH103" i="7"/>
  <c r="O102"/>
  <c r="CB113" i="15"/>
  <c r="BD112"/>
  <c r="BF114" i="16"/>
  <c r="BD113"/>
  <c r="R111"/>
  <c r="R106" i="15"/>
  <c r="Q116" i="16"/>
  <c r="T105"/>
  <c r="AE101"/>
  <c r="O100"/>
  <c r="BE116"/>
  <c r="BE116" i="15"/>
  <c r="P108"/>
  <c r="P110" i="7"/>
  <c r="BD113"/>
  <c r="BE114"/>
  <c r="AF100" i="15" l="1"/>
  <c r="O99"/>
  <c r="P115" i="16"/>
  <c r="P116" s="1"/>
  <c r="AE102"/>
  <c r="O101"/>
  <c r="T106"/>
  <c r="R107" i="15"/>
  <c r="R112" i="16"/>
  <c r="BF115"/>
  <c r="BD114"/>
  <c r="CB114" i="15"/>
  <c r="BD113"/>
  <c r="AH104" i="7"/>
  <c r="O103"/>
  <c r="BD114"/>
  <c r="BE115"/>
  <c r="P111"/>
  <c r="P109" i="15"/>
  <c r="AF101" l="1"/>
  <c r="O100"/>
  <c r="P110"/>
  <c r="BD115" i="7"/>
  <c r="BE116"/>
  <c r="BD116" s="1"/>
  <c r="AH105"/>
  <c r="O104"/>
  <c r="CB115" i="15"/>
  <c r="BD114"/>
  <c r="BF116" i="16"/>
  <c r="BD116" s="1"/>
  <c r="BD115"/>
  <c r="R113"/>
  <c r="R108" i="15"/>
  <c r="T107" i="16"/>
  <c r="AE103"/>
  <c r="O102"/>
  <c r="P112" i="7"/>
  <c r="AF102" i="15" l="1"/>
  <c r="O101"/>
  <c r="AE104" i="16"/>
  <c r="O103"/>
  <c r="R109" i="15"/>
  <c r="R114" i="16"/>
  <c r="CB116" i="15"/>
  <c r="BD116" s="1"/>
  <c r="BD115"/>
  <c r="AH106" i="7"/>
  <c r="O105"/>
  <c r="T108" i="16"/>
  <c r="P113" i="7"/>
  <c r="P111" i="15"/>
  <c r="AF103" l="1"/>
  <c r="O102"/>
  <c r="P112"/>
  <c r="T109" i="16"/>
  <c r="AH107" i="7"/>
  <c r="O106"/>
  <c r="R115" i="16"/>
  <c r="R110" i="15"/>
  <c r="AE105" i="16"/>
  <c r="O104"/>
  <c r="P114" i="7"/>
  <c r="AF104" i="15" l="1"/>
  <c r="O103"/>
  <c r="P115" i="7"/>
  <c r="AE106" i="16"/>
  <c r="O105"/>
  <c r="R111" i="15"/>
  <c r="R116" i="16"/>
  <c r="AH108" i="7"/>
  <c r="O107"/>
  <c r="T110" i="16"/>
  <c r="P113" i="15"/>
  <c r="AF105" l="1"/>
  <c r="O104"/>
  <c r="T111" i="16"/>
  <c r="R112" i="15"/>
  <c r="AE107" i="16"/>
  <c r="O106"/>
  <c r="AH109" i="7"/>
  <c r="O108"/>
  <c r="P114" i="15"/>
  <c r="P116" i="7"/>
  <c r="AF106" i="15" l="1"/>
  <c r="O105"/>
  <c r="P115"/>
  <c r="AE108" i="16"/>
  <c r="O107"/>
  <c r="R113" i="15"/>
  <c r="T112" i="16"/>
  <c r="AH110" i="7"/>
  <c r="O109"/>
  <c r="AF107" i="15" l="1"/>
  <c r="O106"/>
  <c r="AH111" i="7"/>
  <c r="O110"/>
  <c r="P116" i="15"/>
  <c r="T113" i="16"/>
  <c r="R114" i="15"/>
  <c r="AE109" i="16"/>
  <c r="O108"/>
  <c r="AF108" i="15" l="1"/>
  <c r="O107"/>
  <c r="R115"/>
  <c r="T114" i="16"/>
  <c r="AH112" i="7"/>
  <c r="O111"/>
  <c r="AE110" i="16"/>
  <c r="O109"/>
  <c r="AF109" i="15" l="1"/>
  <c r="O108"/>
  <c r="AH113" i="7"/>
  <c r="O112"/>
  <c r="R116" i="15"/>
  <c r="AE111" i="16"/>
  <c r="O110"/>
  <c r="T115"/>
  <c r="AF110" i="15" l="1"/>
  <c r="O109"/>
  <c r="T116" i="16"/>
  <c r="AE112"/>
  <c r="O111"/>
  <c r="AH114" i="7"/>
  <c r="O113"/>
  <c r="AF111" i="15" l="1"/>
  <c r="O110"/>
  <c r="AH115" i="7"/>
  <c r="O114"/>
  <c r="AE113" i="16"/>
  <c r="O112"/>
  <c r="AF112" i="15" l="1"/>
  <c r="O111"/>
  <c r="AE114" i="16"/>
  <c r="O113"/>
  <c r="AH116" i="7"/>
  <c r="O116" s="1"/>
  <c r="O115"/>
  <c r="AF113" i="15" l="1"/>
  <c r="O112"/>
  <c r="AE115" i="16"/>
  <c r="O114"/>
  <c r="AF114" i="15" l="1"/>
  <c r="O113"/>
  <c r="AE116" i="16"/>
  <c r="O116" s="1"/>
  <c r="O115"/>
  <c r="AF115" i="15" l="1"/>
  <c r="O114"/>
  <c r="AF116" l="1"/>
  <c r="O116" s="1"/>
  <c r="O115"/>
</calcChain>
</file>

<file path=xl/comments1.xml><?xml version="1.0" encoding="utf-8"?>
<comments xmlns="http://schemas.openxmlformats.org/spreadsheetml/2006/main">
  <authors>
    <author>Mikael Häggström</author>
  </authors>
  <commentList>
    <comment ref="G46" authorId="0">
      <text>
        <r>
          <rPr>
            <b/>
            <sz val="8"/>
            <color indexed="81"/>
            <rFont val="Tahoma"/>
            <family val="2"/>
          </rPr>
          <t>Mikael Häggström:</t>
        </r>
        <r>
          <rPr>
            <sz val="8"/>
            <color indexed="81"/>
            <rFont val="Tahoma"/>
            <family val="2"/>
          </rPr>
          <t xml:space="preserve">
SAMMANKOMSTER MED MINST 3 DELTAGARE UTÖVER LEDARE SUMMERAS</t>
        </r>
      </text>
    </comment>
    <comment ref="G72" authorId="0">
      <text>
        <r>
          <rPr>
            <b/>
            <sz val="8"/>
            <color indexed="81"/>
            <rFont val="Tahoma"/>
            <family val="2"/>
          </rPr>
          <t>Mikael Häggström:</t>
        </r>
        <r>
          <rPr>
            <sz val="8"/>
            <color indexed="81"/>
            <rFont val="Tahoma"/>
            <family val="2"/>
          </rPr>
          <t xml:space="preserve">
SAMMANKOMSTER MED MINST 3  DELTAGARE SUMMERAS</t>
        </r>
      </text>
    </comment>
  </commentList>
</comments>
</file>

<file path=xl/sharedStrings.xml><?xml version="1.0" encoding="utf-8"?>
<sst xmlns="http://schemas.openxmlformats.org/spreadsheetml/2006/main" count="1350" uniqueCount="261">
  <si>
    <t>Förening</t>
  </si>
  <si>
    <t>Anläggning/Lokal</t>
  </si>
  <si>
    <t>Ledare</t>
  </si>
  <si>
    <t>Riktigheten av lämnade uppgifter intygas:</t>
  </si>
  <si>
    <t>År</t>
  </si>
  <si>
    <t>ANSÖKAN AVSER PERIODEN</t>
  </si>
  <si>
    <t>Ledarens namnteckning</t>
  </si>
  <si>
    <t>NAMN PÅ DELTAGARE</t>
  </si>
  <si>
    <t>FÖDD</t>
  </si>
  <si>
    <t>SAMMANKOMSTER</t>
  </si>
  <si>
    <t>MÅNAD</t>
  </si>
  <si>
    <t>DAG</t>
  </si>
  <si>
    <t>ANTAL DELTAGARE</t>
  </si>
  <si>
    <t>ANTAL SAMMANKOMSTER</t>
  </si>
  <si>
    <t>STATLIGT</t>
  </si>
  <si>
    <t>KOMMUNALT</t>
  </si>
  <si>
    <t>FLICKOR</t>
  </si>
  <si>
    <t>POJKAR</t>
  </si>
  <si>
    <t>DELTAGARTILLFÄLLEN</t>
  </si>
  <si>
    <t>NAMN</t>
  </si>
  <si>
    <t>FÖDELSEDATA</t>
  </si>
  <si>
    <t>START    KL</t>
  </si>
  <si>
    <t>SLUT    KL</t>
  </si>
  <si>
    <r>
      <t xml:space="preserve">MARKERA NÄRVARO MED   </t>
    </r>
    <r>
      <rPr>
        <b/>
        <sz val="8"/>
        <rFont val="Arial"/>
        <family val="2"/>
      </rPr>
      <t xml:space="preserve"> 1</t>
    </r>
  </si>
  <si>
    <t>HANDIKAPP</t>
  </si>
  <si>
    <t>KVINNA/ MAN</t>
  </si>
  <si>
    <t>EJ BIDGRAGSBERÄTTIGADE AKTIVITETER</t>
  </si>
  <si>
    <t>KATEGORI ENLIGT NEDAN</t>
  </si>
  <si>
    <t xml:space="preserve">AKTIVITET </t>
  </si>
  <si>
    <t>ANNAN KOMMUN</t>
  </si>
  <si>
    <t>MAX ANTAL KOMMUN</t>
  </si>
  <si>
    <t>Ledare rad 35</t>
  </si>
  <si>
    <t>Ledare rad 36</t>
  </si>
  <si>
    <t>X</t>
  </si>
  <si>
    <t>STATLIGT EJ LEDARE</t>
  </si>
  <si>
    <t>LEDARE STAT</t>
  </si>
  <si>
    <t>asljklsfjkshjsdghdfg</t>
  </si>
  <si>
    <t>STATLIGT BIDRAG</t>
  </si>
  <si>
    <t>KOMMUNALT BIDRAG</t>
  </si>
  <si>
    <t>7-12</t>
  </si>
  <si>
    <t>13-16</t>
  </si>
  <si>
    <t>17-20</t>
  </si>
  <si>
    <t>LEDARE KOMM</t>
  </si>
  <si>
    <t>ADRESS</t>
  </si>
  <si>
    <t xml:space="preserve">POSTNR </t>
  </si>
  <si>
    <t>ORT</t>
  </si>
  <si>
    <t>TELEFON</t>
  </si>
  <si>
    <t>MOBIL</t>
  </si>
  <si>
    <t>E-MAIL</t>
  </si>
  <si>
    <t>Aktivitet</t>
  </si>
  <si>
    <t>STATLIG BERÄKNING MAX 30</t>
  </si>
  <si>
    <t xml:space="preserve">KOMMUNAL BERÄKNING MAX </t>
  </si>
  <si>
    <t>MIN DELTAGARE</t>
  </si>
  <si>
    <t>MAX</t>
  </si>
  <si>
    <t>MIN</t>
  </si>
  <si>
    <t>BETALD MEDL AVG</t>
  </si>
  <si>
    <t>DELTAGAR- OCH LEDARREGISTER</t>
  </si>
  <si>
    <t>KOMM</t>
  </si>
  <si>
    <t>STAT</t>
  </si>
  <si>
    <t>KAT</t>
  </si>
  <si>
    <t>STA</t>
  </si>
  <si>
    <t>STA-KAT</t>
  </si>
  <si>
    <t>KOMM-Kat</t>
  </si>
  <si>
    <t>ÅLD</t>
  </si>
  <si>
    <t>MATCH</t>
  </si>
  <si>
    <t>ÅLDER</t>
  </si>
  <si>
    <t>LISTA</t>
  </si>
  <si>
    <t>21-35</t>
  </si>
  <si>
    <t>36-50</t>
  </si>
  <si>
    <t>51-65</t>
  </si>
  <si>
    <t>&gt;65</t>
  </si>
  <si>
    <t>&gt;20</t>
  </si>
  <si>
    <t>0-6</t>
  </si>
  <si>
    <t>1 jan - 30 jun</t>
  </si>
  <si>
    <t>1 jul - 31 dec</t>
  </si>
  <si>
    <t>PERSON NUMMER</t>
  </si>
  <si>
    <t>ANVÄND SKRIV UT - MARKERING</t>
  </si>
  <si>
    <t>VID UTSKRIFT</t>
  </si>
  <si>
    <t>21-25</t>
  </si>
  <si>
    <t>&gt;25</t>
  </si>
  <si>
    <t>DETTA SKA DU REDOVISA TILL DIN ANSÖKAN</t>
  </si>
  <si>
    <t>REDOVISNING TILL RF</t>
  </si>
  <si>
    <t>FUNKTIONSHINDRADE</t>
  </si>
  <si>
    <t>&gt; 20</t>
  </si>
  <si>
    <t>LEDARE</t>
  </si>
  <si>
    <t>13-20</t>
  </si>
  <si>
    <t>21 -</t>
  </si>
  <si>
    <t>66-</t>
  </si>
  <si>
    <t>MÄN</t>
  </si>
  <si>
    <t>KVINNOR</t>
  </si>
  <si>
    <t>REDOVISNING TILL KOMMUNEN</t>
  </si>
  <si>
    <t>BIDRAGBERÄTTIGADE</t>
  </si>
  <si>
    <t>TOTAL</t>
  </si>
  <si>
    <t>ANTAL</t>
  </si>
  <si>
    <t>KV/M</t>
  </si>
  <si>
    <t>Åldersintervall</t>
  </si>
  <si>
    <t>redovisas på sidan 3</t>
  </si>
  <si>
    <t>FUNKTIONS HINDRAD</t>
  </si>
  <si>
    <t>7-9</t>
  </si>
  <si>
    <t>10-12</t>
  </si>
  <si>
    <t>MAN</t>
  </si>
  <si>
    <t>KV FH</t>
  </si>
  <si>
    <t>M FH</t>
  </si>
  <si>
    <t>26-35</t>
  </si>
  <si>
    <t xml:space="preserve">DATUM FÖR </t>
  </si>
  <si>
    <t>FH KVINNOR</t>
  </si>
  <si>
    <t>FH MÄN</t>
  </si>
  <si>
    <t>LEDARE KVINNOR</t>
  </si>
  <si>
    <t>LEDARE MÄN</t>
  </si>
  <si>
    <t>Ålder ledare kommunalt</t>
  </si>
  <si>
    <t>LED KV</t>
  </si>
  <si>
    <t>LED M</t>
  </si>
  <si>
    <t>FLICKOR FH</t>
  </si>
  <si>
    <t>POJKAR FH</t>
  </si>
  <si>
    <t>TOTALT ANTAL BIDRAGSBERÄTTIGADE DELTAGARTILLFÄLLEN</t>
  </si>
  <si>
    <t>FRIVILLIGA UPPGIFTER - RUBRIKERNA KAN ÄNDRAS</t>
  </si>
  <si>
    <t>Ledare rad 102</t>
  </si>
  <si>
    <t>Ledare rad 103</t>
  </si>
  <si>
    <t>Ledare rad 104</t>
  </si>
  <si>
    <t>a*Älkdsöfkhgd</t>
  </si>
  <si>
    <t>Ledare rad 105</t>
  </si>
  <si>
    <t>Ledare rad 106</t>
  </si>
  <si>
    <t>FÖRENING</t>
  </si>
  <si>
    <t>SID 2 ( 3 )</t>
  </si>
  <si>
    <t>SID 1 ( 3 )</t>
  </si>
  <si>
    <t>SID 3 ( 3 )</t>
  </si>
  <si>
    <t>BIDRAGSBER STAT</t>
  </si>
  <si>
    <t>BIDRAGSBER KOMMUN</t>
  </si>
  <si>
    <t>Eegn anl</t>
  </si>
  <si>
    <t>Minst 4 tim</t>
  </si>
  <si>
    <t>Datum för sammankomsterna är repeterade för att säkerställa identifieringen av närvarokorten</t>
  </si>
  <si>
    <t>KV 7-12</t>
  </si>
  <si>
    <t>KV 13-16</t>
  </si>
  <si>
    <t>KV 17-20</t>
  </si>
  <si>
    <t>KV 21-35</t>
  </si>
  <si>
    <t>KV 36-50</t>
  </si>
  <si>
    <t>KV 51-65</t>
  </si>
  <si>
    <t>KV +65</t>
  </si>
  <si>
    <t>KV FH 7-12</t>
  </si>
  <si>
    <t>KV FH 13-16</t>
  </si>
  <si>
    <t>KV FH 17-20</t>
  </si>
  <si>
    <t>KV FH 21-35</t>
  </si>
  <si>
    <t>KV FH 36-50</t>
  </si>
  <si>
    <t>KV FH 51-65</t>
  </si>
  <si>
    <t>KV FH +65</t>
  </si>
  <si>
    <t>M 7-12</t>
  </si>
  <si>
    <t>M 13-16</t>
  </si>
  <si>
    <t>M 17-20</t>
  </si>
  <si>
    <t>M 21-35</t>
  </si>
  <si>
    <t>M 36-50</t>
  </si>
  <si>
    <t>M 51-65</t>
  </si>
  <si>
    <t>M +65</t>
  </si>
  <si>
    <t>M FH 7-12</t>
  </si>
  <si>
    <t>M FH 13-16</t>
  </si>
  <si>
    <t>M FH 17-20</t>
  </si>
  <si>
    <t>M FH 21-35</t>
  </si>
  <si>
    <t>M FH 36-50</t>
  </si>
  <si>
    <t>M FH 51-65</t>
  </si>
  <si>
    <t>M FH +65</t>
  </si>
  <si>
    <t>CU7</t>
  </si>
  <si>
    <t>CU8</t>
  </si>
  <si>
    <t>CU9</t>
  </si>
  <si>
    <t>CU10</t>
  </si>
  <si>
    <t>CU11</t>
  </si>
  <si>
    <t>CU12</t>
  </si>
  <si>
    <t>CU13</t>
  </si>
  <si>
    <t>CU14</t>
  </si>
  <si>
    <t>CU15</t>
  </si>
  <si>
    <t>CU16</t>
  </si>
  <si>
    <t>CU17</t>
  </si>
  <si>
    <t>CU18</t>
  </si>
  <si>
    <t>CU19</t>
  </si>
  <si>
    <t>CU20</t>
  </si>
  <si>
    <t>CU21</t>
  </si>
  <si>
    <t>CU22</t>
  </si>
  <si>
    <t>CU23</t>
  </si>
  <si>
    <t>CU24</t>
  </si>
  <si>
    <t>CU25</t>
  </si>
  <si>
    <t>CU26</t>
  </si>
  <si>
    <t>CU27</t>
  </si>
  <si>
    <t>CU28</t>
  </si>
  <si>
    <t>CU29</t>
  </si>
  <si>
    <t>CU30</t>
  </si>
  <si>
    <t>CU31</t>
  </si>
  <si>
    <t>CU32</t>
  </si>
  <si>
    <t>CU33</t>
  </si>
  <si>
    <t>CU34</t>
  </si>
  <si>
    <t>rad 20</t>
  </si>
  <si>
    <t>rad 21</t>
  </si>
  <si>
    <t>rad 61</t>
  </si>
  <si>
    <t>rad 62</t>
  </si>
  <si>
    <t>rad 63</t>
  </si>
  <si>
    <t>rad 64</t>
  </si>
  <si>
    <t>rad 65</t>
  </si>
  <si>
    <t>Ledar</t>
  </si>
  <si>
    <t>13-16FH</t>
  </si>
  <si>
    <t>17-20 FH</t>
  </si>
  <si>
    <t>LED MÄN</t>
  </si>
  <si>
    <t>LED KVINNOR</t>
  </si>
  <si>
    <t xml:space="preserve">VARAV </t>
  </si>
  <si>
    <t>CU36</t>
  </si>
  <si>
    <t>CU37</t>
  </si>
  <si>
    <t>CU38</t>
  </si>
  <si>
    <t>CU39</t>
  </si>
  <si>
    <t>CU40</t>
  </si>
  <si>
    <t>CU41</t>
  </si>
  <si>
    <t>CU42</t>
  </si>
  <si>
    <t>CU43</t>
  </si>
  <si>
    <t>CU44</t>
  </si>
  <si>
    <t>CU45</t>
  </si>
  <si>
    <t>CU46</t>
  </si>
  <si>
    <t>CU47</t>
  </si>
  <si>
    <t>CU48</t>
  </si>
  <si>
    <t>CU49</t>
  </si>
  <si>
    <t>CU50</t>
  </si>
  <si>
    <t>CU51</t>
  </si>
  <si>
    <t>CU52</t>
  </si>
  <si>
    <t>CU53</t>
  </si>
  <si>
    <t>CU54</t>
  </si>
  <si>
    <t>CU55</t>
  </si>
  <si>
    <t>CU56</t>
  </si>
  <si>
    <t>CU57</t>
  </si>
  <si>
    <t>CU58</t>
  </si>
  <si>
    <t>CU59</t>
  </si>
  <si>
    <t>CU60</t>
  </si>
  <si>
    <t>CU61</t>
  </si>
  <si>
    <t>CU62</t>
  </si>
  <si>
    <t>CU63</t>
  </si>
  <si>
    <t>CU64</t>
  </si>
  <si>
    <t>CU65</t>
  </si>
  <si>
    <t>CU66</t>
  </si>
  <si>
    <t>CU67</t>
  </si>
  <si>
    <t>CU68</t>
  </si>
  <si>
    <t>CU69</t>
  </si>
  <si>
    <t>CU70</t>
  </si>
  <si>
    <t>CU71</t>
  </si>
  <si>
    <t>CU72</t>
  </si>
  <si>
    <t>CU73</t>
  </si>
  <si>
    <t>CU74</t>
  </si>
  <si>
    <t>CU75</t>
  </si>
  <si>
    <t>CU76</t>
  </si>
  <si>
    <t>CU77</t>
  </si>
  <si>
    <t>Preliminärt bidrag från RF detta kort</t>
  </si>
  <si>
    <t>KV</t>
  </si>
  <si>
    <t>+65</t>
  </si>
  <si>
    <t>M</t>
  </si>
  <si>
    <t>Preliminärt bidrag från kommunen detta kort</t>
  </si>
  <si>
    <t>TOTALT ANTAL BIDRAGSBERÄTTIGADE</t>
  </si>
  <si>
    <t>&lt;----- Registrera föreningens namn här</t>
  </si>
  <si>
    <t>FUNKTIONSHINDRADE ÖVER 20 ÅR</t>
  </si>
  <si>
    <t>föreningens senaste verksamhetsår.</t>
  </si>
  <si>
    <t>ÖVER 25 ÅR</t>
  </si>
  <si>
    <t>LED ÖVER 25</t>
  </si>
  <si>
    <t>MÄN FH</t>
  </si>
  <si>
    <t>KVINNOR FH</t>
  </si>
  <si>
    <t xml:space="preserve">NÄRVAROKORT </t>
  </si>
  <si>
    <t>Närvarokort ID</t>
  </si>
  <si>
    <t>LEDARTILLFÄLLEN</t>
  </si>
  <si>
    <t>LEDARTILLFÄLLEN ÖVER 25 ÅR</t>
  </si>
  <si>
    <t>DET ÄR INTE MÖJLIGT ATT ATT SORTERA I REGISTRET</t>
  </si>
  <si>
    <t>DET ÄR INTE MÖJLIGT ATT FLYTTA OM NAMN I REGISTRET</t>
  </si>
</sst>
</file>

<file path=xl/styles.xml><?xml version="1.0" encoding="utf-8"?>
<styleSheet xmlns="http://schemas.openxmlformats.org/spreadsheetml/2006/main">
  <numFmts count="1">
    <numFmt numFmtId="164" formatCode="yyyy;@"/>
  </numFmts>
  <fonts count="44">
    <font>
      <sz val="10"/>
      <name val="Arial"/>
    </font>
    <font>
      <sz val="8"/>
      <name val="Arial"/>
      <family val="2"/>
    </font>
    <font>
      <vertAlign val="superscript"/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6"/>
      <name val="Arial"/>
      <family val="2"/>
    </font>
    <font>
      <sz val="7"/>
      <name val="Arial"/>
      <family val="2"/>
    </font>
    <font>
      <sz val="8"/>
      <name val="Arial"/>
      <family val="2"/>
    </font>
    <font>
      <sz val="5"/>
      <name val="Arial"/>
      <family val="2"/>
    </font>
    <font>
      <b/>
      <sz val="12"/>
      <name val="Arial"/>
      <family val="2"/>
    </font>
    <font>
      <vertAlign val="superscript"/>
      <sz val="9"/>
      <name val="Arial"/>
      <family val="2"/>
    </font>
    <font>
      <b/>
      <sz val="7"/>
      <name val="Arial"/>
      <family val="2"/>
    </font>
    <font>
      <sz val="9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9"/>
      <name val="Arial"/>
      <family val="2"/>
    </font>
    <font>
      <b/>
      <sz val="9"/>
      <color indexed="12"/>
      <name val="Arial"/>
      <family val="2"/>
    </font>
    <font>
      <b/>
      <sz val="8"/>
      <color indexed="8"/>
      <name val="Arial"/>
      <family val="2"/>
    </font>
    <font>
      <b/>
      <sz val="11"/>
      <name val="Arial"/>
      <family val="2"/>
    </font>
    <font>
      <sz val="8"/>
      <color indexed="9"/>
      <name val="Arial"/>
      <family val="2"/>
    </font>
    <font>
      <sz val="5"/>
      <color indexed="9"/>
      <name val="Arial"/>
      <family val="2"/>
    </font>
    <font>
      <b/>
      <sz val="8"/>
      <color indexed="12"/>
      <name val="Arial"/>
      <family val="2"/>
    </font>
    <font>
      <sz val="5"/>
      <color indexed="12"/>
      <name val="Arial"/>
      <family val="2"/>
    </font>
    <font>
      <sz val="8"/>
      <color indexed="12"/>
      <name val="Arial"/>
      <family val="2"/>
    </font>
    <font>
      <sz val="5"/>
      <color indexed="12"/>
      <name val="Arial"/>
      <family val="2"/>
    </font>
    <font>
      <sz val="6"/>
      <color indexed="12"/>
      <name val="Arial"/>
      <family val="2"/>
    </font>
    <font>
      <sz val="8"/>
      <color indexed="22"/>
      <name val="Arial"/>
      <family val="2"/>
    </font>
    <font>
      <sz val="7"/>
      <color indexed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0"/>
      <color indexed="12"/>
      <name val="Arial"/>
      <family val="2"/>
    </font>
    <font>
      <sz val="6"/>
      <color indexed="8"/>
      <name val="Arial"/>
      <family val="2"/>
    </font>
    <font>
      <b/>
      <sz val="7"/>
      <color indexed="8"/>
      <name val="Arial"/>
      <family val="2"/>
    </font>
    <font>
      <sz val="7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b/>
      <sz val="14"/>
      <color indexed="10"/>
      <name val="Arial"/>
      <family val="2"/>
    </font>
    <font>
      <sz val="7"/>
      <color indexed="12"/>
      <name val="Arial"/>
      <family val="2"/>
    </font>
    <font>
      <sz val="6"/>
      <name val="Arial"/>
      <family val="2"/>
    </font>
    <font>
      <sz val="8"/>
      <color indexed="12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b/>
      <sz val="9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41" fillId="0" borderId="0"/>
  </cellStyleXfs>
  <cellXfs count="573">
    <xf numFmtId="0" fontId="0" fillId="0" borderId="0" xfId="0"/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0" fillId="2" borderId="1" xfId="0" applyFill="1" applyBorder="1" applyAlignment="1" applyProtection="1">
      <protection hidden="1"/>
    </xf>
    <xf numFmtId="0" fontId="0" fillId="2" borderId="0" xfId="0" applyFill="1" applyBorder="1" applyProtection="1">
      <protection hidden="1"/>
    </xf>
    <xf numFmtId="0" fontId="7" fillId="0" borderId="2" xfId="0" applyFont="1" applyBorder="1" applyProtection="1">
      <protection hidden="1"/>
    </xf>
    <xf numFmtId="0" fontId="0" fillId="2" borderId="3" xfId="0" applyFill="1" applyBorder="1" applyProtection="1">
      <protection hidden="1"/>
    </xf>
    <xf numFmtId="0" fontId="8" fillId="0" borderId="2" xfId="0" applyFont="1" applyBorder="1" applyAlignment="1" applyProtection="1">
      <alignment horizontal="center" vertical="center"/>
      <protection hidden="1"/>
    </xf>
    <xf numFmtId="0" fontId="0" fillId="2" borderId="0" xfId="0" applyNumberFormat="1" applyFill="1" applyBorder="1" applyProtection="1">
      <protection hidden="1"/>
    </xf>
    <xf numFmtId="0" fontId="2" fillId="2" borderId="0" xfId="0" applyNumberFormat="1" applyFont="1" applyFill="1" applyBorder="1" applyProtection="1">
      <protection hidden="1"/>
    </xf>
    <xf numFmtId="0" fontId="0" fillId="2" borderId="4" xfId="0" applyFill="1" applyBorder="1" applyProtection="1">
      <protection hidden="1"/>
    </xf>
    <xf numFmtId="0" fontId="9" fillId="0" borderId="2" xfId="0" applyFont="1" applyBorder="1" applyAlignment="1" applyProtection="1">
      <alignment horizontal="center"/>
      <protection hidden="1"/>
    </xf>
    <xf numFmtId="0" fontId="8" fillId="3" borderId="2" xfId="0" applyFont="1" applyFill="1" applyBorder="1" applyProtection="1">
      <protection locked="0" hidden="1"/>
    </xf>
    <xf numFmtId="0" fontId="8" fillId="0" borderId="2" xfId="0" applyFont="1" applyBorder="1" applyAlignment="1" applyProtection="1">
      <alignment horizontal="center"/>
      <protection hidden="1"/>
    </xf>
    <xf numFmtId="0" fontId="8" fillId="0" borderId="5" xfId="0" applyFont="1" applyBorder="1" applyAlignment="1" applyProtection="1">
      <alignment horizontal="center"/>
      <protection hidden="1"/>
    </xf>
    <xf numFmtId="0" fontId="8" fillId="0" borderId="0" xfId="0" applyFont="1" applyBorder="1" applyProtection="1">
      <protection hidden="1"/>
    </xf>
    <xf numFmtId="0" fontId="7" fillId="0" borderId="6" xfId="0" applyFont="1" applyBorder="1" applyProtection="1">
      <protection hidden="1"/>
    </xf>
    <xf numFmtId="0" fontId="8" fillId="0" borderId="7" xfId="0" applyFont="1" applyBorder="1" applyProtection="1">
      <protection hidden="1"/>
    </xf>
    <xf numFmtId="3" fontId="8" fillId="0" borderId="2" xfId="0" applyNumberFormat="1" applyFont="1" applyBorder="1" applyProtection="1">
      <protection hidden="1"/>
    </xf>
    <xf numFmtId="0" fontId="8" fillId="0" borderId="2" xfId="0" applyFont="1" applyBorder="1" applyProtection="1">
      <protection hidden="1"/>
    </xf>
    <xf numFmtId="0" fontId="8" fillId="0" borderId="8" xfId="0" applyFont="1" applyBorder="1" applyProtection="1">
      <protection hidden="1"/>
    </xf>
    <xf numFmtId="0" fontId="9" fillId="0" borderId="0" xfId="0" applyFont="1" applyBorder="1" applyAlignment="1" applyProtection="1">
      <alignment wrapText="1"/>
      <protection hidden="1"/>
    </xf>
    <xf numFmtId="0" fontId="8" fillId="0" borderId="0" xfId="0" applyFont="1" applyBorder="1" applyAlignment="1" applyProtection="1">
      <alignment wrapText="1"/>
      <protection hidden="1"/>
    </xf>
    <xf numFmtId="0" fontId="0" fillId="0" borderId="0" xfId="0" applyBorder="1" applyProtection="1">
      <protection hidden="1"/>
    </xf>
    <xf numFmtId="0" fontId="0" fillId="0" borderId="9" xfId="0" applyBorder="1" applyProtection="1">
      <protection hidden="1"/>
    </xf>
    <xf numFmtId="0" fontId="0" fillId="0" borderId="10" xfId="0" applyBorder="1" applyProtection="1">
      <protection hidden="1"/>
    </xf>
    <xf numFmtId="3" fontId="8" fillId="0" borderId="2" xfId="0" applyNumberFormat="1" applyFont="1" applyBorder="1" applyProtection="1">
      <protection locked="0" hidden="1"/>
    </xf>
    <xf numFmtId="0" fontId="7" fillId="3" borderId="2" xfId="0" applyFont="1" applyFill="1" applyBorder="1" applyProtection="1">
      <protection locked="0" hidden="1"/>
    </xf>
    <xf numFmtId="0" fontId="7" fillId="3" borderId="11" xfId="0" applyFont="1" applyFill="1" applyBorder="1" applyProtection="1">
      <protection locked="0" hidden="1"/>
    </xf>
    <xf numFmtId="0" fontId="4" fillId="3" borderId="12" xfId="0" applyNumberFormat="1" applyFont="1" applyFill="1" applyBorder="1" applyAlignment="1" applyProtection="1">
      <alignment horizontal="center"/>
      <protection locked="0" hidden="1"/>
    </xf>
    <xf numFmtId="0" fontId="4" fillId="3" borderId="13" xfId="0" applyNumberFormat="1" applyFont="1" applyFill="1" applyBorder="1" applyAlignment="1" applyProtection="1">
      <alignment horizontal="center"/>
      <protection locked="0" hidden="1"/>
    </xf>
    <xf numFmtId="0" fontId="6" fillId="0" borderId="2" xfId="0" applyFont="1" applyBorder="1" applyAlignment="1" applyProtection="1">
      <alignment horizontal="center"/>
      <protection hidden="1"/>
    </xf>
    <xf numFmtId="0" fontId="6" fillId="0" borderId="2" xfId="0" applyFont="1" applyBorder="1" applyAlignment="1" applyProtection="1">
      <alignment vertical="top" wrapText="1"/>
      <protection hidden="1"/>
    </xf>
    <xf numFmtId="0" fontId="8" fillId="2" borderId="12" xfId="0" applyNumberFormat="1" applyFont="1" applyFill="1" applyBorder="1" applyAlignment="1" applyProtection="1">
      <alignment horizontal="center"/>
      <protection hidden="1"/>
    </xf>
    <xf numFmtId="0" fontId="7" fillId="2" borderId="0" xfId="0" applyFont="1" applyFill="1" applyProtection="1">
      <protection hidden="1"/>
    </xf>
    <xf numFmtId="0" fontId="8" fillId="0" borderId="12" xfId="0" applyFont="1" applyBorder="1" applyProtection="1">
      <protection hidden="1"/>
    </xf>
    <xf numFmtId="0" fontId="7" fillId="0" borderId="12" xfId="0" applyFont="1" applyBorder="1" applyProtection="1">
      <protection hidden="1"/>
    </xf>
    <xf numFmtId="164" fontId="5" fillId="2" borderId="0" xfId="0" applyNumberFormat="1" applyFont="1" applyFill="1" applyAlignment="1" applyProtection="1">
      <alignment horizontal="center"/>
      <protection hidden="1"/>
    </xf>
    <xf numFmtId="0" fontId="8" fillId="2" borderId="12" xfId="0" applyFont="1" applyFill="1" applyBorder="1" applyProtection="1">
      <protection hidden="1"/>
    </xf>
    <xf numFmtId="0" fontId="7" fillId="2" borderId="2" xfId="0" applyFont="1" applyFill="1" applyBorder="1" applyProtection="1">
      <protection hidden="1"/>
    </xf>
    <xf numFmtId="0" fontId="5" fillId="0" borderId="2" xfId="0" applyFont="1" applyBorder="1" applyProtection="1">
      <protection hidden="1"/>
    </xf>
    <xf numFmtId="164" fontId="8" fillId="2" borderId="2" xfId="0" applyNumberFormat="1" applyFont="1" applyFill="1" applyBorder="1" applyAlignment="1" applyProtection="1">
      <alignment horizontal="center"/>
      <protection hidden="1"/>
    </xf>
    <xf numFmtId="0" fontId="8" fillId="4" borderId="14" xfId="0" applyFont="1" applyFill="1" applyBorder="1" applyAlignment="1" applyProtection="1">
      <alignment horizontal="center"/>
      <protection hidden="1"/>
    </xf>
    <xf numFmtId="0" fontId="8" fillId="4" borderId="7" xfId="0" applyFont="1" applyFill="1" applyBorder="1" applyAlignment="1" applyProtection="1">
      <alignment horizontal="center"/>
      <protection hidden="1"/>
    </xf>
    <xf numFmtId="0" fontId="1" fillId="2" borderId="0" xfId="0" applyFont="1" applyFill="1" applyProtection="1">
      <protection hidden="1"/>
    </xf>
    <xf numFmtId="0" fontId="7" fillId="0" borderId="0" xfId="0" applyFont="1" applyProtection="1">
      <protection hidden="1"/>
    </xf>
    <xf numFmtId="0" fontId="7" fillId="2" borderId="0" xfId="0" applyFont="1" applyFill="1" applyBorder="1" applyProtection="1">
      <protection hidden="1"/>
    </xf>
    <xf numFmtId="0" fontId="8" fillId="2" borderId="0" xfId="0" applyFont="1" applyFill="1" applyBorder="1" applyProtection="1">
      <protection hidden="1"/>
    </xf>
    <xf numFmtId="0" fontId="4" fillId="2" borderId="0" xfId="0" applyFont="1" applyFill="1" applyBorder="1" applyAlignment="1" applyProtection="1">
      <alignment horizontal="center"/>
      <protection hidden="1"/>
    </xf>
    <xf numFmtId="0" fontId="3" fillId="0" borderId="12" xfId="0" applyFont="1" applyBorder="1" applyAlignment="1" applyProtection="1">
      <alignment horizontal="center"/>
      <protection hidden="1"/>
    </xf>
    <xf numFmtId="0" fontId="9" fillId="0" borderId="15" xfId="0" applyFont="1" applyBorder="1" applyProtection="1">
      <protection hidden="1"/>
    </xf>
    <xf numFmtId="0" fontId="9" fillId="0" borderId="16" xfId="0" applyFont="1" applyBorder="1" applyProtection="1">
      <protection hidden="1"/>
    </xf>
    <xf numFmtId="3" fontId="0" fillId="2" borderId="0" xfId="0" applyNumberFormat="1" applyFill="1" applyBorder="1" applyProtection="1">
      <protection hidden="1"/>
    </xf>
    <xf numFmtId="3" fontId="8" fillId="0" borderId="6" xfId="0" applyNumberFormat="1" applyFont="1" applyBorder="1" applyProtection="1">
      <protection hidden="1"/>
    </xf>
    <xf numFmtId="0" fontId="8" fillId="4" borderId="2" xfId="0" applyFont="1" applyFill="1" applyBorder="1" applyProtection="1">
      <protection hidden="1"/>
    </xf>
    <xf numFmtId="1" fontId="8" fillId="2" borderId="2" xfId="0" applyNumberFormat="1" applyFon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protection hidden="1"/>
    </xf>
    <xf numFmtId="0" fontId="8" fillId="0" borderId="17" xfId="0" applyFont="1" applyBorder="1" applyProtection="1">
      <protection hidden="1"/>
    </xf>
    <xf numFmtId="0" fontId="0" fillId="5" borderId="2" xfId="0" applyFill="1" applyBorder="1" applyProtection="1">
      <protection hidden="1"/>
    </xf>
    <xf numFmtId="0" fontId="5" fillId="4" borderId="2" xfId="0" applyFont="1" applyFill="1" applyBorder="1" applyProtection="1">
      <protection hidden="1"/>
    </xf>
    <xf numFmtId="0" fontId="9" fillId="0" borderId="18" xfId="0" applyFont="1" applyBorder="1" applyProtection="1">
      <protection hidden="1"/>
    </xf>
    <xf numFmtId="0" fontId="7" fillId="0" borderId="11" xfId="0" applyFont="1" applyBorder="1" applyProtection="1">
      <protection hidden="1"/>
    </xf>
    <xf numFmtId="3" fontId="8" fillId="0" borderId="11" xfId="0" applyNumberFormat="1" applyFont="1" applyBorder="1" applyProtection="1">
      <protection hidden="1"/>
    </xf>
    <xf numFmtId="0" fontId="8" fillId="0" borderId="19" xfId="0" applyFont="1" applyBorder="1" applyProtection="1">
      <protection hidden="1"/>
    </xf>
    <xf numFmtId="0" fontId="8" fillId="6" borderId="17" xfId="0" applyFont="1" applyFill="1" applyBorder="1" applyProtection="1">
      <protection locked="0"/>
    </xf>
    <xf numFmtId="0" fontId="21" fillId="0" borderId="0" xfId="0" applyFont="1" applyBorder="1" applyAlignment="1" applyProtection="1">
      <alignment wrapText="1"/>
      <protection hidden="1"/>
    </xf>
    <xf numFmtId="3" fontId="20" fillId="2" borderId="5" xfId="0" applyNumberFormat="1" applyFont="1" applyFill="1" applyBorder="1" applyProtection="1">
      <protection hidden="1"/>
    </xf>
    <xf numFmtId="3" fontId="20" fillId="2" borderId="2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center"/>
      <protection hidden="1"/>
    </xf>
    <xf numFmtId="3" fontId="3" fillId="0" borderId="21" xfId="0" applyNumberFormat="1" applyFont="1" applyBorder="1" applyAlignment="1" applyProtection="1">
      <alignment horizontal="center"/>
      <protection hidden="1"/>
    </xf>
    <xf numFmtId="0" fontId="4" fillId="0" borderId="0" xfId="0" applyFont="1" applyBorder="1" applyAlignment="1" applyProtection="1">
      <protection hidden="1"/>
    </xf>
    <xf numFmtId="0" fontId="12" fillId="0" borderId="4" xfId="0" applyFont="1" applyBorder="1" applyAlignment="1" applyProtection="1">
      <protection hidden="1"/>
    </xf>
    <xf numFmtId="0" fontId="12" fillId="0" borderId="0" xfId="0" applyFont="1" applyBorder="1" applyAlignment="1" applyProtection="1">
      <protection hidden="1"/>
    </xf>
    <xf numFmtId="0" fontId="12" fillId="0" borderId="3" xfId="0" applyFont="1" applyBorder="1" applyAlignment="1" applyProtection="1">
      <protection hidden="1"/>
    </xf>
    <xf numFmtId="3" fontId="8" fillId="7" borderId="17" xfId="0" applyNumberFormat="1" applyFont="1" applyFill="1" applyBorder="1" applyProtection="1">
      <protection hidden="1"/>
    </xf>
    <xf numFmtId="3" fontId="8" fillId="4" borderId="17" xfId="0" applyNumberFormat="1" applyFont="1" applyFill="1" applyBorder="1" applyProtection="1">
      <protection hidden="1"/>
    </xf>
    <xf numFmtId="0" fontId="8" fillId="4" borderId="2" xfId="0" applyFont="1" applyFill="1" applyBorder="1" applyProtection="1">
      <protection locked="0"/>
    </xf>
    <xf numFmtId="0" fontId="0" fillId="4" borderId="2" xfId="0" applyFill="1" applyBorder="1" applyProtection="1">
      <protection locked="0" hidden="1"/>
    </xf>
    <xf numFmtId="0" fontId="8" fillId="0" borderId="22" xfId="0" applyFont="1" applyBorder="1" applyProtection="1">
      <protection locked="0"/>
    </xf>
    <xf numFmtId="0" fontId="8" fillId="2" borderId="23" xfId="0" applyFont="1" applyFill="1" applyBorder="1" applyProtection="1">
      <protection locked="0"/>
    </xf>
    <xf numFmtId="3" fontId="8" fillId="8" borderId="17" xfId="0" applyNumberFormat="1" applyFont="1" applyFill="1" applyBorder="1" applyProtection="1">
      <protection hidden="1"/>
    </xf>
    <xf numFmtId="0" fontId="6" fillId="3" borderId="2" xfId="0" applyFont="1" applyFill="1" applyBorder="1" applyProtection="1">
      <protection locked="0"/>
    </xf>
    <xf numFmtId="0" fontId="8" fillId="3" borderId="2" xfId="0" applyFont="1" applyFill="1" applyBorder="1" applyAlignment="1" applyProtection="1">
      <alignment horizontal="left"/>
      <protection locked="0"/>
    </xf>
    <xf numFmtId="14" fontId="1" fillId="3" borderId="2" xfId="0" applyNumberFormat="1" applyFont="1" applyFill="1" applyBorder="1" applyProtection="1">
      <protection locked="0"/>
    </xf>
    <xf numFmtId="0" fontId="1" fillId="3" borderId="2" xfId="0" applyFont="1" applyFill="1" applyBorder="1" applyProtection="1">
      <protection locked="0"/>
    </xf>
    <xf numFmtId="0" fontId="28" fillId="2" borderId="12" xfId="0" applyFont="1" applyFill="1" applyBorder="1" applyAlignment="1" applyProtection="1">
      <alignment wrapText="1"/>
      <protection hidden="1"/>
    </xf>
    <xf numFmtId="0" fontId="0" fillId="7" borderId="24" xfId="0" applyFill="1" applyBorder="1" applyAlignment="1" applyProtection="1">
      <protection hidden="1"/>
    </xf>
    <xf numFmtId="1" fontId="1" fillId="3" borderId="17" xfId="0" applyNumberFormat="1" applyFont="1" applyFill="1" applyBorder="1" applyProtection="1">
      <protection locked="0"/>
    </xf>
    <xf numFmtId="3" fontId="1" fillId="3" borderId="17" xfId="0" applyNumberFormat="1" applyFont="1" applyFill="1" applyBorder="1" applyProtection="1">
      <protection locked="0"/>
    </xf>
    <xf numFmtId="0" fontId="8" fillId="4" borderId="11" xfId="0" applyFont="1" applyFill="1" applyBorder="1" applyProtection="1">
      <protection hidden="1"/>
    </xf>
    <xf numFmtId="0" fontId="7" fillId="2" borderId="25" xfId="0" applyFont="1" applyFill="1" applyBorder="1" applyProtection="1">
      <protection hidden="1"/>
    </xf>
    <xf numFmtId="0" fontId="7" fillId="2" borderId="26" xfId="0" applyFont="1" applyFill="1" applyBorder="1" applyProtection="1">
      <protection hidden="1"/>
    </xf>
    <xf numFmtId="0" fontId="24" fillId="9" borderId="7" xfId="0" applyFont="1" applyFill="1" applyBorder="1" applyAlignment="1" applyProtection="1">
      <alignment horizontal="center"/>
      <protection hidden="1"/>
    </xf>
    <xf numFmtId="0" fontId="24" fillId="9" borderId="5" xfId="0" applyFont="1" applyFill="1" applyBorder="1" applyAlignment="1" applyProtection="1">
      <protection hidden="1"/>
    </xf>
    <xf numFmtId="0" fontId="24" fillId="9" borderId="20" xfId="0" applyFont="1" applyFill="1" applyBorder="1" applyAlignment="1" applyProtection="1">
      <protection hidden="1"/>
    </xf>
    <xf numFmtId="0" fontId="24" fillId="9" borderId="27" xfId="0" applyFont="1" applyFill="1" applyBorder="1" applyAlignment="1" applyProtection="1">
      <protection hidden="1"/>
    </xf>
    <xf numFmtId="0" fontId="8" fillId="4" borderId="17" xfId="0" applyFont="1" applyFill="1" applyBorder="1" applyProtection="1">
      <protection hidden="1"/>
    </xf>
    <xf numFmtId="0" fontId="8" fillId="9" borderId="2" xfId="0" applyFont="1" applyFill="1" applyBorder="1" applyProtection="1">
      <protection hidden="1"/>
    </xf>
    <xf numFmtId="0" fontId="7" fillId="2" borderId="18" xfId="0" applyFont="1" applyFill="1" applyBorder="1" applyProtection="1">
      <protection hidden="1"/>
    </xf>
    <xf numFmtId="0" fontId="7" fillId="2" borderId="28" xfId="0" applyFont="1" applyFill="1" applyBorder="1" applyProtection="1">
      <protection hidden="1"/>
    </xf>
    <xf numFmtId="0" fontId="7" fillId="2" borderId="11" xfId="0" applyFont="1" applyFill="1" applyBorder="1" applyProtection="1">
      <protection hidden="1"/>
    </xf>
    <xf numFmtId="3" fontId="8" fillId="9" borderId="17" xfId="0" applyNumberFormat="1" applyFont="1" applyFill="1" applyBorder="1" applyProtection="1">
      <protection hidden="1"/>
    </xf>
    <xf numFmtId="0" fontId="8" fillId="0" borderId="29" xfId="0" applyFont="1" applyBorder="1" applyProtection="1">
      <protection hidden="1"/>
    </xf>
    <xf numFmtId="0" fontId="8" fillId="0" borderId="15" xfId="0" applyFont="1" applyBorder="1" applyProtection="1">
      <protection hidden="1"/>
    </xf>
    <xf numFmtId="0" fontId="24" fillId="9" borderId="30" xfId="0" applyFont="1" applyFill="1" applyBorder="1" applyAlignment="1" applyProtection="1">
      <protection hidden="1"/>
    </xf>
    <xf numFmtId="49" fontId="24" fillId="9" borderId="20" xfId="0" applyNumberFormat="1" applyFont="1" applyFill="1" applyBorder="1" applyAlignment="1" applyProtection="1">
      <protection hidden="1"/>
    </xf>
    <xf numFmtId="0" fontId="0" fillId="7" borderId="31" xfId="0" applyFill="1" applyBorder="1" applyAlignment="1" applyProtection="1">
      <protection hidden="1"/>
    </xf>
    <xf numFmtId="0" fontId="24" fillId="9" borderId="14" xfId="0" applyFont="1" applyFill="1" applyBorder="1" applyAlignment="1" applyProtection="1">
      <alignment horizontal="center"/>
      <protection hidden="1"/>
    </xf>
    <xf numFmtId="49" fontId="24" fillId="9" borderId="31" xfId="0" applyNumberFormat="1" applyFont="1" applyFill="1" applyBorder="1" applyAlignment="1" applyProtection="1">
      <protection hidden="1"/>
    </xf>
    <xf numFmtId="0" fontId="24" fillId="9" borderId="32" xfId="0" applyFont="1" applyFill="1" applyBorder="1" applyAlignment="1" applyProtection="1">
      <protection hidden="1"/>
    </xf>
    <xf numFmtId="0" fontId="27" fillId="7" borderId="33" xfId="0" applyFont="1" applyFill="1" applyBorder="1" applyProtection="1">
      <protection hidden="1"/>
    </xf>
    <xf numFmtId="1" fontId="0" fillId="4" borderId="2" xfId="0" applyNumberFormat="1" applyFill="1" applyBorder="1" applyProtection="1">
      <protection hidden="1"/>
    </xf>
    <xf numFmtId="0" fontId="8" fillId="7" borderId="18" xfId="0" applyFont="1" applyFill="1" applyBorder="1" applyProtection="1">
      <protection hidden="1"/>
    </xf>
    <xf numFmtId="0" fontId="8" fillId="7" borderId="34" xfId="0" applyFont="1" applyFill="1" applyBorder="1" applyProtection="1">
      <protection hidden="1"/>
    </xf>
    <xf numFmtId="0" fontId="18" fillId="2" borderId="4" xfId="0" applyFont="1" applyFill="1" applyBorder="1" applyAlignment="1" applyProtection="1">
      <protection hidden="1"/>
    </xf>
    <xf numFmtId="0" fontId="18" fillId="2" borderId="0" xfId="0" applyFont="1" applyFill="1" applyBorder="1" applyAlignment="1" applyProtection="1">
      <protection hidden="1"/>
    </xf>
    <xf numFmtId="0" fontId="18" fillId="2" borderId="3" xfId="0" applyFont="1" applyFill="1" applyBorder="1" applyAlignment="1" applyProtection="1">
      <protection hidden="1"/>
    </xf>
    <xf numFmtId="3" fontId="8" fillId="7" borderId="5" xfId="0" applyNumberFormat="1" applyFont="1" applyFill="1" applyBorder="1" applyProtection="1">
      <protection hidden="1"/>
    </xf>
    <xf numFmtId="3" fontId="8" fillId="7" borderId="20" xfId="0" applyNumberFormat="1" applyFont="1" applyFill="1" applyBorder="1" applyProtection="1">
      <protection hidden="1"/>
    </xf>
    <xf numFmtId="0" fontId="12" fillId="7" borderId="4" xfId="0" applyFont="1" applyFill="1" applyBorder="1" applyAlignment="1" applyProtection="1">
      <protection hidden="1"/>
    </xf>
    <xf numFmtId="0" fontId="12" fillId="7" borderId="0" xfId="0" applyFont="1" applyFill="1" applyBorder="1" applyAlignment="1" applyProtection="1">
      <protection hidden="1"/>
    </xf>
    <xf numFmtId="0" fontId="12" fillId="7" borderId="3" xfId="0" applyFont="1" applyFill="1" applyBorder="1" applyAlignment="1" applyProtection="1">
      <protection hidden="1"/>
    </xf>
    <xf numFmtId="0" fontId="9" fillId="7" borderId="18" xfId="0" applyFont="1" applyFill="1" applyBorder="1" applyProtection="1">
      <protection hidden="1"/>
    </xf>
    <xf numFmtId="3" fontId="3" fillId="7" borderId="21" xfId="0" applyNumberFormat="1" applyFont="1" applyFill="1" applyBorder="1" applyAlignment="1" applyProtection="1">
      <alignment horizontal="center"/>
      <protection hidden="1"/>
    </xf>
    <xf numFmtId="3" fontId="8" fillId="10" borderId="17" xfId="0" applyNumberFormat="1" applyFont="1" applyFill="1" applyBorder="1" applyProtection="1">
      <protection hidden="1"/>
    </xf>
    <xf numFmtId="0" fontId="8" fillId="7" borderId="35" xfId="0" applyFont="1" applyFill="1" applyBorder="1" applyProtection="1">
      <protection hidden="1"/>
    </xf>
    <xf numFmtId="0" fontId="32" fillId="2" borderId="0" xfId="0" applyFont="1" applyFill="1" applyBorder="1" applyAlignment="1" applyProtection="1">
      <protection hidden="1"/>
    </xf>
    <xf numFmtId="0" fontId="9" fillId="2" borderId="0" xfId="0" applyFont="1" applyFill="1" applyBorder="1" applyAlignment="1" applyProtection="1">
      <alignment wrapText="1"/>
      <protection hidden="1"/>
    </xf>
    <xf numFmtId="0" fontId="8" fillId="2" borderId="12" xfId="0" applyFont="1" applyFill="1" applyBorder="1" applyAlignment="1" applyProtection="1">
      <alignment wrapText="1"/>
      <protection hidden="1"/>
    </xf>
    <xf numFmtId="0" fontId="8" fillId="4" borderId="19" xfId="0" applyFont="1" applyFill="1" applyBorder="1" applyAlignment="1" applyProtection="1">
      <alignment horizontal="center"/>
      <protection hidden="1"/>
    </xf>
    <xf numFmtId="14" fontId="6" fillId="0" borderId="2" xfId="0" applyNumberFormat="1" applyFont="1" applyBorder="1" applyProtection="1">
      <protection hidden="1"/>
    </xf>
    <xf numFmtId="49" fontId="0" fillId="2" borderId="0" xfId="0" applyNumberFormat="1" applyFill="1" applyProtection="1">
      <protection hidden="1"/>
    </xf>
    <xf numFmtId="3" fontId="8" fillId="7" borderId="11" xfId="0" applyNumberFormat="1" applyFont="1" applyFill="1" applyBorder="1" applyProtection="1">
      <protection locked="0" hidden="1"/>
    </xf>
    <xf numFmtId="3" fontId="8" fillId="7" borderId="23" xfId="0" applyNumberFormat="1" applyFont="1" applyFill="1" applyBorder="1" applyProtection="1">
      <protection locked="0" hidden="1"/>
    </xf>
    <xf numFmtId="3" fontId="8" fillId="7" borderId="17" xfId="0" applyNumberFormat="1" applyFont="1" applyFill="1" applyBorder="1" applyProtection="1">
      <protection locked="0" hidden="1"/>
    </xf>
    <xf numFmtId="0" fontId="8" fillId="7" borderId="20" xfId="0" applyFont="1" applyFill="1" applyBorder="1" applyProtection="1">
      <protection hidden="1"/>
    </xf>
    <xf numFmtId="0" fontId="8" fillId="7" borderId="0" xfId="0" applyFont="1" applyFill="1" applyBorder="1" applyProtection="1">
      <protection hidden="1"/>
    </xf>
    <xf numFmtId="0" fontId="8" fillId="9" borderId="17" xfId="0" applyFont="1" applyFill="1" applyBorder="1" applyProtection="1">
      <protection hidden="1"/>
    </xf>
    <xf numFmtId="0" fontId="8" fillId="7" borderId="36" xfId="0" applyFont="1" applyFill="1" applyBorder="1" applyProtection="1">
      <protection hidden="1"/>
    </xf>
    <xf numFmtId="0" fontId="8" fillId="7" borderId="9" xfId="0" applyFont="1" applyFill="1" applyBorder="1" applyProtection="1">
      <protection hidden="1"/>
    </xf>
    <xf numFmtId="49" fontId="6" fillId="2" borderId="0" xfId="0" applyNumberFormat="1" applyFont="1" applyFill="1" applyBorder="1" applyProtection="1">
      <protection hidden="1"/>
    </xf>
    <xf numFmtId="0" fontId="1" fillId="3" borderId="17" xfId="0" applyNumberFormat="1" applyFont="1" applyFill="1" applyBorder="1" applyProtection="1">
      <protection locked="0"/>
    </xf>
    <xf numFmtId="0" fontId="3" fillId="2" borderId="31" xfId="0" applyFont="1" applyFill="1" applyBorder="1" applyAlignment="1" applyProtection="1">
      <alignment horizontal="center"/>
      <protection hidden="1"/>
    </xf>
    <xf numFmtId="0" fontId="8" fillId="4" borderId="25" xfId="0" applyFont="1" applyFill="1" applyBorder="1" applyProtection="1">
      <protection hidden="1"/>
    </xf>
    <xf numFmtId="0" fontId="3" fillId="4" borderId="12" xfId="0" applyFont="1" applyFill="1" applyBorder="1" applyAlignment="1" applyProtection="1">
      <alignment horizontal="center"/>
      <protection hidden="1"/>
    </xf>
    <xf numFmtId="0" fontId="6" fillId="4" borderId="6" xfId="0" applyFont="1" applyFill="1" applyBorder="1" applyProtection="1">
      <protection hidden="1"/>
    </xf>
    <xf numFmtId="0" fontId="6" fillId="4" borderId="37" xfId="0" applyFont="1" applyFill="1" applyBorder="1" applyProtection="1">
      <protection hidden="1"/>
    </xf>
    <xf numFmtId="49" fontId="6" fillId="4" borderId="16" xfId="0" applyNumberFormat="1" applyFont="1" applyFill="1" applyBorder="1" applyProtection="1">
      <protection hidden="1"/>
    </xf>
    <xf numFmtId="49" fontId="26" fillId="9" borderId="11" xfId="0" applyNumberFormat="1" applyFont="1" applyFill="1" applyBorder="1" applyProtection="1">
      <protection hidden="1"/>
    </xf>
    <xf numFmtId="49" fontId="26" fillId="9" borderId="18" xfId="0" applyNumberFormat="1" applyFont="1" applyFill="1" applyBorder="1" applyProtection="1"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2" borderId="1" xfId="0" applyFill="1" applyBorder="1" applyProtection="1">
      <protection hidden="1"/>
    </xf>
    <xf numFmtId="3" fontId="0" fillId="2" borderId="1" xfId="0" applyNumberFormat="1" applyFill="1" applyBorder="1" applyProtection="1">
      <protection hidden="1"/>
    </xf>
    <xf numFmtId="0" fontId="0" fillId="0" borderId="4" xfId="0" applyBorder="1" applyProtection="1">
      <protection hidden="1"/>
    </xf>
    <xf numFmtId="0" fontId="0" fillId="0" borderId="3" xfId="0" applyBorder="1" applyProtection="1">
      <protection hidden="1"/>
    </xf>
    <xf numFmtId="0" fontId="0" fillId="2" borderId="9" xfId="0" applyFill="1" applyBorder="1" applyProtection="1">
      <protection hidden="1"/>
    </xf>
    <xf numFmtId="0" fontId="0" fillId="2" borderId="10" xfId="0" applyFill="1" applyBorder="1" applyProtection="1">
      <protection hidden="1"/>
    </xf>
    <xf numFmtId="0" fontId="0" fillId="2" borderId="38" xfId="0" applyFill="1" applyBorder="1" applyProtection="1">
      <protection hidden="1"/>
    </xf>
    <xf numFmtId="0" fontId="3" fillId="2" borderId="1" xfId="0" applyFont="1" applyFill="1" applyBorder="1" applyAlignment="1" applyProtection="1">
      <alignment horizontal="center"/>
      <protection hidden="1"/>
    </xf>
    <xf numFmtId="0" fontId="0" fillId="7" borderId="0" xfId="0" applyFill="1" applyBorder="1" applyAlignment="1" applyProtection="1">
      <protection hidden="1"/>
    </xf>
    <xf numFmtId="0" fontId="8" fillId="7" borderId="24" xfId="0" applyFont="1" applyFill="1" applyBorder="1" applyAlignment="1" applyProtection="1">
      <alignment horizontal="center"/>
      <protection hidden="1"/>
    </xf>
    <xf numFmtId="3" fontId="8" fillId="7" borderId="39" xfId="0" applyNumberFormat="1" applyFont="1" applyFill="1" applyBorder="1" applyProtection="1">
      <protection hidden="1"/>
    </xf>
    <xf numFmtId="0" fontId="0" fillId="2" borderId="40" xfId="0" applyFill="1" applyBorder="1" applyProtection="1">
      <protection hidden="1"/>
    </xf>
    <xf numFmtId="0" fontId="0" fillId="2" borderId="41" xfId="0" applyFill="1" applyBorder="1" applyProtection="1">
      <protection hidden="1"/>
    </xf>
    <xf numFmtId="0" fontId="10" fillId="2" borderId="0" xfId="0" applyFont="1" applyFill="1" applyBorder="1" applyAlignment="1" applyProtection="1">
      <alignment wrapText="1"/>
      <protection hidden="1"/>
    </xf>
    <xf numFmtId="0" fontId="4" fillId="4" borderId="33" xfId="0" applyFont="1" applyFill="1" applyBorder="1" applyAlignment="1" applyProtection="1">
      <protection hidden="1"/>
    </xf>
    <xf numFmtId="0" fontId="8" fillId="2" borderId="33" xfId="0" applyFont="1" applyFill="1" applyBorder="1" applyProtection="1">
      <protection hidden="1"/>
    </xf>
    <xf numFmtId="0" fontId="8" fillId="2" borderId="13" xfId="0" applyFont="1" applyFill="1" applyBorder="1" applyProtection="1">
      <protection hidden="1"/>
    </xf>
    <xf numFmtId="0" fontId="0" fillId="0" borderId="33" xfId="0" applyBorder="1" applyProtection="1">
      <protection hidden="1"/>
    </xf>
    <xf numFmtId="0" fontId="7" fillId="0" borderId="5" xfId="0" applyFont="1" applyBorder="1" applyProtection="1">
      <protection hidden="1"/>
    </xf>
    <xf numFmtId="0" fontId="22" fillId="2" borderId="0" xfId="0" applyFont="1" applyFill="1" applyBorder="1" applyAlignment="1" applyProtection="1">
      <protection hidden="1"/>
    </xf>
    <xf numFmtId="0" fontId="23" fillId="2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49" fontId="26" fillId="0" borderId="0" xfId="0" applyNumberFormat="1" applyFont="1" applyBorder="1" applyAlignment="1" applyProtection="1">
      <alignment horizontal="center"/>
      <protection hidden="1"/>
    </xf>
    <xf numFmtId="0" fontId="0" fillId="7" borderId="0" xfId="0" applyFill="1" applyBorder="1" applyProtection="1">
      <protection hidden="1"/>
    </xf>
    <xf numFmtId="0" fontId="2" fillId="2" borderId="3" xfId="0" applyNumberFormat="1" applyFont="1" applyFill="1" applyBorder="1" applyProtection="1">
      <protection hidden="1"/>
    </xf>
    <xf numFmtId="0" fontId="4" fillId="4" borderId="13" xfId="0" applyFont="1" applyFill="1" applyBorder="1" applyAlignment="1" applyProtection="1">
      <protection hidden="1"/>
    </xf>
    <xf numFmtId="0" fontId="0" fillId="7" borderId="42" xfId="0" applyFill="1" applyBorder="1" applyAlignment="1" applyProtection="1">
      <protection hidden="1"/>
    </xf>
    <xf numFmtId="0" fontId="6" fillId="2" borderId="1" xfId="0" applyFont="1" applyFill="1" applyBorder="1" applyAlignment="1" applyProtection="1">
      <protection hidden="1"/>
    </xf>
    <xf numFmtId="0" fontId="6" fillId="2" borderId="41" xfId="0" applyFont="1" applyFill="1" applyBorder="1" applyAlignment="1" applyProtection="1">
      <protection hidden="1"/>
    </xf>
    <xf numFmtId="0" fontId="6" fillId="2" borderId="0" xfId="0" applyNumberFormat="1" applyFont="1" applyFill="1" applyBorder="1" applyProtection="1">
      <protection hidden="1"/>
    </xf>
    <xf numFmtId="0" fontId="6" fillId="2" borderId="0" xfId="0" applyNumberFormat="1" applyFont="1" applyFill="1" applyBorder="1" applyAlignment="1" applyProtection="1">
      <protection hidden="1"/>
    </xf>
    <xf numFmtId="0" fontId="0" fillId="2" borderId="3" xfId="0" applyNumberFormat="1" applyFill="1" applyBorder="1" applyProtection="1">
      <protection hidden="1"/>
    </xf>
    <xf numFmtId="0" fontId="8" fillId="7" borderId="11" xfId="0" applyFont="1" applyFill="1" applyBorder="1" applyProtection="1">
      <protection hidden="1"/>
    </xf>
    <xf numFmtId="0" fontId="8" fillId="7" borderId="41" xfId="0" applyFont="1" applyFill="1" applyBorder="1" applyAlignment="1" applyProtection="1">
      <protection hidden="1"/>
    </xf>
    <xf numFmtId="0" fontId="8" fillId="2" borderId="0" xfId="0" applyFont="1" applyFill="1" applyBorder="1" applyAlignment="1" applyProtection="1">
      <alignment horizontal="center"/>
      <protection hidden="1"/>
    </xf>
    <xf numFmtId="0" fontId="8" fillId="4" borderId="15" xfId="0" applyFont="1" applyFill="1" applyBorder="1" applyAlignment="1" applyProtection="1">
      <protection hidden="1"/>
    </xf>
    <xf numFmtId="0" fontId="0" fillId="2" borderId="4" xfId="0" applyFill="1" applyBorder="1" applyAlignment="1" applyProtection="1">
      <protection hidden="1"/>
    </xf>
    <xf numFmtId="0" fontId="24" fillId="9" borderId="0" xfId="0" applyFont="1" applyFill="1" applyBorder="1" applyAlignment="1">
      <alignment horizontal="center"/>
    </xf>
    <xf numFmtId="0" fontId="34" fillId="2" borderId="2" xfId="0" applyFont="1" applyFill="1" applyBorder="1" applyAlignment="1" applyProtection="1">
      <alignment horizontal="center"/>
      <protection hidden="1"/>
    </xf>
    <xf numFmtId="0" fontId="8" fillId="0" borderId="17" xfId="0" applyFont="1" applyBorder="1" applyAlignment="1" applyProtection="1">
      <alignment horizontal="center"/>
      <protection hidden="1"/>
    </xf>
    <xf numFmtId="0" fontId="8" fillId="3" borderId="5" xfId="0" applyFont="1" applyFill="1" applyBorder="1" applyProtection="1">
      <protection locked="0" hidden="1"/>
    </xf>
    <xf numFmtId="0" fontId="7" fillId="2" borderId="0" xfId="0" applyFont="1" applyFill="1" applyBorder="1" applyAlignment="1" applyProtection="1">
      <alignment textRotation="90"/>
      <protection locked="0" hidden="1"/>
    </xf>
    <xf numFmtId="0" fontId="0" fillId="2" borderId="23" xfId="0" applyNumberFormat="1" applyFill="1" applyBorder="1" applyProtection="1">
      <protection hidden="1"/>
    </xf>
    <xf numFmtId="0" fontId="4" fillId="2" borderId="23" xfId="0" applyFont="1" applyFill="1" applyBorder="1" applyAlignment="1" applyProtection="1">
      <protection hidden="1"/>
    </xf>
    <xf numFmtId="0" fontId="8" fillId="2" borderId="23" xfId="0" applyFont="1" applyFill="1" applyBorder="1" applyAlignment="1" applyProtection="1">
      <protection hidden="1"/>
    </xf>
    <xf numFmtId="49" fontId="6" fillId="2" borderId="23" xfId="0" applyNumberFormat="1" applyFont="1" applyFill="1" applyBorder="1" applyProtection="1">
      <protection hidden="1"/>
    </xf>
    <xf numFmtId="0" fontId="4" fillId="2" borderId="43" xfId="0" applyFont="1" applyFill="1" applyBorder="1" applyAlignment="1" applyProtection="1">
      <protection hidden="1"/>
    </xf>
    <xf numFmtId="0" fontId="4" fillId="2" borderId="3" xfId="0" applyFont="1" applyFill="1" applyBorder="1" applyAlignment="1" applyProtection="1">
      <protection hidden="1"/>
    </xf>
    <xf numFmtId="0" fontId="4" fillId="2" borderId="44" xfId="0" applyFont="1" applyFill="1" applyBorder="1" applyAlignment="1" applyProtection="1">
      <protection hidden="1"/>
    </xf>
    <xf numFmtId="0" fontId="4" fillId="2" borderId="38" xfId="0" applyFont="1" applyFill="1" applyBorder="1" applyAlignment="1" applyProtection="1">
      <protection hidden="1"/>
    </xf>
    <xf numFmtId="49" fontId="6" fillId="7" borderId="3" xfId="0" applyNumberFormat="1" applyFont="1" applyFill="1" applyBorder="1" applyProtection="1">
      <protection hidden="1"/>
    </xf>
    <xf numFmtId="3" fontId="8" fillId="7" borderId="27" xfId="0" applyNumberFormat="1" applyFont="1" applyFill="1" applyBorder="1" applyProtection="1">
      <protection hidden="1"/>
    </xf>
    <xf numFmtId="0" fontId="8" fillId="4" borderId="5" xfId="0" applyFont="1" applyFill="1" applyBorder="1" applyAlignment="1" applyProtection="1">
      <protection hidden="1"/>
    </xf>
    <xf numFmtId="0" fontId="8" fillId="4" borderId="20" xfId="0" applyFont="1" applyFill="1" applyBorder="1" applyAlignment="1" applyProtection="1">
      <protection hidden="1"/>
    </xf>
    <xf numFmtId="0" fontId="8" fillId="4" borderId="27" xfId="0" applyFont="1" applyFill="1" applyBorder="1" applyAlignment="1" applyProtection="1">
      <protection hidden="1"/>
    </xf>
    <xf numFmtId="0" fontId="24" fillId="9" borderId="1" xfId="0" applyFont="1" applyFill="1" applyBorder="1" applyAlignment="1">
      <alignment horizontal="center"/>
    </xf>
    <xf numFmtId="3" fontId="8" fillId="11" borderId="17" xfId="0" applyNumberFormat="1" applyFont="1" applyFill="1" applyBorder="1" applyProtection="1">
      <protection hidden="1"/>
    </xf>
    <xf numFmtId="0" fontId="24" fillId="9" borderId="45" xfId="0" applyFont="1" applyFill="1" applyBorder="1" applyAlignment="1" applyProtection="1">
      <protection hidden="1"/>
    </xf>
    <xf numFmtId="0" fontId="24" fillId="9" borderId="46" xfId="0" applyFont="1" applyFill="1" applyBorder="1" applyAlignment="1" applyProtection="1">
      <protection hidden="1"/>
    </xf>
    <xf numFmtId="49" fontId="24" fillId="9" borderId="39" xfId="0" applyNumberFormat="1" applyFont="1" applyFill="1" applyBorder="1" applyAlignment="1" applyProtection="1">
      <protection hidden="1"/>
    </xf>
    <xf numFmtId="0" fontId="8" fillId="7" borderId="39" xfId="0" applyFont="1" applyFill="1" applyBorder="1" applyProtection="1">
      <protection hidden="1"/>
    </xf>
    <xf numFmtId="0" fontId="8" fillId="7" borderId="10" xfId="0" applyFont="1" applyFill="1" applyBorder="1" applyProtection="1">
      <protection hidden="1"/>
    </xf>
    <xf numFmtId="3" fontId="8" fillId="2" borderId="2" xfId="0" applyNumberFormat="1" applyFont="1" applyFill="1" applyBorder="1" applyProtection="1">
      <protection hidden="1"/>
    </xf>
    <xf numFmtId="0" fontId="6" fillId="4" borderId="47" xfId="0" applyFont="1" applyFill="1" applyBorder="1" applyProtection="1">
      <protection hidden="1"/>
    </xf>
    <xf numFmtId="0" fontId="4" fillId="7" borderId="1" xfId="0" applyFont="1" applyFill="1" applyBorder="1" applyAlignment="1" applyProtection="1">
      <alignment horizontal="center"/>
      <protection hidden="1"/>
    </xf>
    <xf numFmtId="0" fontId="8" fillId="7" borderId="24" xfId="0" applyFont="1" applyFill="1" applyBorder="1" applyProtection="1">
      <protection hidden="1"/>
    </xf>
    <xf numFmtId="0" fontId="8" fillId="7" borderId="48" xfId="0" applyFont="1" applyFill="1" applyBorder="1" applyProtection="1">
      <protection hidden="1"/>
    </xf>
    <xf numFmtId="3" fontId="8" fillId="0" borderId="8" xfId="0" applyNumberFormat="1" applyFont="1" applyBorder="1" applyProtection="1">
      <protection hidden="1"/>
    </xf>
    <xf numFmtId="0" fontId="8" fillId="7" borderId="1" xfId="0" applyFont="1" applyFill="1" applyBorder="1" applyProtection="1">
      <protection hidden="1"/>
    </xf>
    <xf numFmtId="0" fontId="8" fillId="7" borderId="49" xfId="0" applyFont="1" applyFill="1" applyBorder="1" applyProtection="1">
      <protection hidden="1"/>
    </xf>
    <xf numFmtId="0" fontId="8" fillId="7" borderId="4" xfId="0" applyFont="1" applyFill="1" applyBorder="1" applyProtection="1">
      <protection hidden="1"/>
    </xf>
    <xf numFmtId="0" fontId="6" fillId="2" borderId="0" xfId="0" applyFont="1" applyFill="1" applyBorder="1" applyProtection="1">
      <protection hidden="1"/>
    </xf>
    <xf numFmtId="0" fontId="33" fillId="2" borderId="38" xfId="0" applyFont="1" applyFill="1" applyBorder="1" applyAlignment="1" applyProtection="1">
      <protection hidden="1"/>
    </xf>
    <xf numFmtId="3" fontId="8" fillId="4" borderId="11" xfId="0" applyNumberFormat="1" applyFont="1" applyFill="1" applyBorder="1" applyProtection="1">
      <protection hidden="1"/>
    </xf>
    <xf numFmtId="3" fontId="8" fillId="9" borderId="11" xfId="0" applyNumberFormat="1" applyFont="1" applyFill="1" applyBorder="1" applyProtection="1">
      <protection hidden="1"/>
    </xf>
    <xf numFmtId="0" fontId="4" fillId="7" borderId="1" xfId="0" applyFont="1" applyFill="1" applyBorder="1" applyAlignment="1" applyProtection="1">
      <protection hidden="1"/>
    </xf>
    <xf numFmtId="0" fontId="4" fillId="7" borderId="41" xfId="0" applyFont="1" applyFill="1" applyBorder="1" applyAlignment="1" applyProtection="1">
      <alignment horizontal="center"/>
      <protection hidden="1"/>
    </xf>
    <xf numFmtId="0" fontId="8" fillId="4" borderId="29" xfId="0" applyFont="1" applyFill="1" applyBorder="1" applyAlignment="1" applyProtection="1">
      <protection hidden="1"/>
    </xf>
    <xf numFmtId="0" fontId="0" fillId="0" borderId="38" xfId="0" applyBorder="1" applyProtection="1">
      <protection hidden="1"/>
    </xf>
    <xf numFmtId="0" fontId="4" fillId="2" borderId="0" xfId="0" applyFont="1" applyFill="1" applyBorder="1" applyProtection="1">
      <protection hidden="1"/>
    </xf>
    <xf numFmtId="0" fontId="30" fillId="2" borderId="0" xfId="0" applyFont="1" applyFill="1" applyBorder="1" applyProtection="1">
      <protection hidden="1"/>
    </xf>
    <xf numFmtId="0" fontId="3" fillId="2" borderId="0" xfId="0" applyFont="1" applyFill="1" applyBorder="1" applyProtection="1">
      <protection hidden="1"/>
    </xf>
    <xf numFmtId="0" fontId="30" fillId="2" borderId="1" xfId="0" applyFont="1" applyFill="1" applyBorder="1" applyProtection="1">
      <protection hidden="1"/>
    </xf>
    <xf numFmtId="0" fontId="8" fillId="7" borderId="27" xfId="0" applyFont="1" applyFill="1" applyBorder="1" applyProtection="1">
      <protection hidden="1"/>
    </xf>
    <xf numFmtId="0" fontId="8" fillId="7" borderId="3" xfId="0" applyFont="1" applyFill="1" applyBorder="1" applyProtection="1">
      <protection hidden="1"/>
    </xf>
    <xf numFmtId="0" fontId="16" fillId="2" borderId="0" xfId="0" applyFont="1" applyFill="1" applyBorder="1" applyProtection="1">
      <protection hidden="1"/>
    </xf>
    <xf numFmtId="0" fontId="7" fillId="2" borderId="43" xfId="0" applyFont="1" applyFill="1" applyBorder="1" applyAlignment="1" applyProtection="1">
      <alignment textRotation="90"/>
      <protection locked="0" hidden="1"/>
    </xf>
    <xf numFmtId="49" fontId="8" fillId="4" borderId="2" xfId="0" applyNumberFormat="1" applyFont="1" applyFill="1" applyBorder="1" applyProtection="1">
      <protection locked="0"/>
    </xf>
    <xf numFmtId="0" fontId="0" fillId="0" borderId="2" xfId="0" applyBorder="1" applyProtection="1">
      <protection locked="0"/>
    </xf>
    <xf numFmtId="0" fontId="8" fillId="2" borderId="46" xfId="0" applyFont="1" applyFill="1" applyBorder="1" applyProtection="1">
      <protection hidden="1"/>
    </xf>
    <xf numFmtId="0" fontId="8" fillId="2" borderId="1" xfId="0" applyFont="1" applyFill="1" applyBorder="1" applyAlignment="1" applyProtection="1">
      <protection hidden="1"/>
    </xf>
    <xf numFmtId="0" fontId="10" fillId="2" borderId="0" xfId="0" applyFont="1" applyFill="1" applyProtection="1">
      <protection hidden="1"/>
    </xf>
    <xf numFmtId="3" fontId="8" fillId="7" borderId="2" xfId="0" applyNumberFormat="1" applyFont="1" applyFill="1" applyBorder="1" applyProtection="1">
      <protection locked="0" hidden="1"/>
    </xf>
    <xf numFmtId="0" fontId="8" fillId="2" borderId="31" xfId="0" applyFont="1" applyFill="1" applyBorder="1" applyAlignment="1" applyProtection="1">
      <protection hidden="1"/>
    </xf>
    <xf numFmtId="0" fontId="8" fillId="2" borderId="32" xfId="0" applyFont="1" applyFill="1" applyBorder="1" applyAlignment="1" applyProtection="1">
      <protection hidden="1"/>
    </xf>
    <xf numFmtId="0" fontId="8" fillId="2" borderId="3" xfId="0" applyFont="1" applyFill="1" applyBorder="1" applyAlignment="1" applyProtection="1">
      <alignment horizontal="center"/>
      <protection hidden="1"/>
    </xf>
    <xf numFmtId="0" fontId="8" fillId="2" borderId="42" xfId="0" applyFont="1" applyFill="1" applyBorder="1" applyAlignment="1" applyProtection="1">
      <alignment horizontal="center"/>
      <protection hidden="1"/>
    </xf>
    <xf numFmtId="3" fontId="7" fillId="2" borderId="46" xfId="0" applyNumberFormat="1" applyFont="1" applyFill="1" applyBorder="1" applyProtection="1">
      <protection hidden="1"/>
    </xf>
    <xf numFmtId="0" fontId="36" fillId="2" borderId="0" xfId="0" applyFont="1" applyFill="1" applyProtection="1">
      <protection hidden="1"/>
    </xf>
    <xf numFmtId="3" fontId="37" fillId="2" borderId="0" xfId="0" applyNumberFormat="1" applyFont="1" applyFill="1" applyBorder="1" applyProtection="1">
      <protection hidden="1"/>
    </xf>
    <xf numFmtId="3" fontId="8" fillId="2" borderId="0" xfId="0" applyNumberFormat="1" applyFont="1" applyFill="1" applyBorder="1" applyProtection="1">
      <protection hidden="1"/>
    </xf>
    <xf numFmtId="3" fontId="8" fillId="2" borderId="11" xfId="0" applyNumberFormat="1" applyFont="1" applyFill="1" applyBorder="1" applyProtection="1">
      <protection hidden="1"/>
    </xf>
    <xf numFmtId="0" fontId="8" fillId="2" borderId="23" xfId="0" applyFont="1" applyFill="1" applyBorder="1" applyProtection="1">
      <protection hidden="1"/>
    </xf>
    <xf numFmtId="0" fontId="8" fillId="2" borderId="2" xfId="0" applyFont="1" applyFill="1" applyBorder="1" applyProtection="1">
      <protection hidden="1"/>
    </xf>
    <xf numFmtId="0" fontId="0" fillId="2" borderId="2" xfId="0" applyFill="1" applyBorder="1" applyProtection="1">
      <protection hidden="1"/>
    </xf>
    <xf numFmtId="0" fontId="6" fillId="0" borderId="11" xfId="0" applyFont="1" applyBorder="1" applyAlignment="1" applyProtection="1">
      <alignment vertical="top" wrapText="1"/>
      <protection hidden="1"/>
    </xf>
    <xf numFmtId="14" fontId="6" fillId="0" borderId="11" xfId="0" applyNumberFormat="1" applyFont="1" applyBorder="1" applyProtection="1">
      <protection hidden="1"/>
    </xf>
    <xf numFmtId="3" fontId="8" fillId="9" borderId="23" xfId="0" applyNumberFormat="1" applyFont="1" applyFill="1" applyBorder="1" applyProtection="1">
      <protection hidden="1"/>
    </xf>
    <xf numFmtId="3" fontId="8" fillId="10" borderId="23" xfId="0" applyNumberFormat="1" applyFont="1" applyFill="1" applyBorder="1" applyProtection="1">
      <protection hidden="1"/>
    </xf>
    <xf numFmtId="0" fontId="4" fillId="2" borderId="50" xfId="0" applyFont="1" applyFill="1" applyBorder="1" applyAlignment="1" applyProtection="1">
      <protection hidden="1"/>
    </xf>
    <xf numFmtId="0" fontId="4" fillId="2" borderId="33" xfId="0" applyFont="1" applyFill="1" applyBorder="1" applyAlignment="1" applyProtection="1">
      <protection hidden="1"/>
    </xf>
    <xf numFmtId="0" fontId="8" fillId="2" borderId="33" xfId="0" applyFont="1" applyFill="1" applyBorder="1" applyAlignment="1" applyProtection="1">
      <alignment wrapText="1"/>
      <protection hidden="1"/>
    </xf>
    <xf numFmtId="3" fontId="3" fillId="2" borderId="33" xfId="0" applyNumberFormat="1" applyFont="1" applyFill="1" applyBorder="1" applyAlignment="1" applyProtection="1">
      <protection hidden="1"/>
    </xf>
    <xf numFmtId="3" fontId="3" fillId="2" borderId="33" xfId="0" applyNumberFormat="1" applyFont="1" applyFill="1" applyBorder="1" applyAlignment="1" applyProtection="1">
      <alignment horizontal="center"/>
      <protection hidden="1"/>
    </xf>
    <xf numFmtId="0" fontId="27" fillId="2" borderId="33" xfId="0" applyFont="1" applyFill="1" applyBorder="1" applyProtection="1">
      <protection hidden="1"/>
    </xf>
    <xf numFmtId="0" fontId="27" fillId="2" borderId="13" xfId="0" applyFont="1" applyFill="1" applyBorder="1" applyProtection="1">
      <protection hidden="1"/>
    </xf>
    <xf numFmtId="0" fontId="38" fillId="7" borderId="1" xfId="0" applyFont="1" applyFill="1" applyBorder="1" applyAlignment="1" applyProtection="1">
      <protection hidden="1"/>
    </xf>
    <xf numFmtId="49" fontId="38" fillId="7" borderId="0" xfId="0" applyNumberFormat="1" applyFont="1" applyFill="1" applyBorder="1" applyProtection="1">
      <protection hidden="1"/>
    </xf>
    <xf numFmtId="49" fontId="6" fillId="2" borderId="40" xfId="0" applyNumberFormat="1" applyFont="1" applyFill="1" applyBorder="1" applyProtection="1">
      <protection hidden="1"/>
    </xf>
    <xf numFmtId="49" fontId="6" fillId="2" borderId="41" xfId="0" applyNumberFormat="1" applyFont="1" applyFill="1" applyBorder="1" applyProtection="1">
      <protection hidden="1"/>
    </xf>
    <xf numFmtId="49" fontId="6" fillId="2" borderId="3" xfId="0" applyNumberFormat="1" applyFont="1" applyFill="1" applyBorder="1" applyAlignment="1" applyProtection="1">
      <protection hidden="1"/>
    </xf>
    <xf numFmtId="0" fontId="0" fillId="7" borderId="0" xfId="0" applyFill="1" applyBorder="1" applyAlignment="1" applyProtection="1">
      <alignment horizontal="center"/>
      <protection hidden="1"/>
    </xf>
    <xf numFmtId="0" fontId="4" fillId="2" borderId="0" xfId="0" applyFont="1" applyFill="1" applyBorder="1" applyAlignment="1" applyProtection="1">
      <protection hidden="1"/>
    </xf>
    <xf numFmtId="0" fontId="4" fillId="7" borderId="0" xfId="0" applyFont="1" applyFill="1" applyBorder="1" applyAlignment="1" applyProtection="1">
      <protection hidden="1"/>
    </xf>
    <xf numFmtId="0" fontId="4" fillId="7" borderId="0" xfId="0" applyFont="1" applyFill="1" applyBorder="1" applyAlignment="1" applyProtection="1">
      <alignment horizontal="center"/>
      <protection hidden="1"/>
    </xf>
    <xf numFmtId="0" fontId="4" fillId="7" borderId="3" xfId="0" applyFont="1" applyFill="1" applyBorder="1" applyAlignment="1" applyProtection="1">
      <alignment horizontal="center"/>
      <protection hidden="1"/>
    </xf>
    <xf numFmtId="0" fontId="4" fillId="7" borderId="24" xfId="0" applyFont="1" applyFill="1" applyBorder="1" applyAlignment="1" applyProtection="1">
      <alignment horizontal="center"/>
      <protection hidden="1"/>
    </xf>
    <xf numFmtId="0" fontId="0" fillId="7" borderId="39" xfId="0" applyFill="1" applyBorder="1" applyAlignment="1" applyProtection="1">
      <protection hidden="1"/>
    </xf>
    <xf numFmtId="0" fontId="6" fillId="2" borderId="44" xfId="0" applyFont="1" applyFill="1" applyBorder="1" applyAlignment="1" applyProtection="1">
      <alignment horizontal="center"/>
      <protection hidden="1"/>
    </xf>
    <xf numFmtId="0" fontId="6" fillId="2" borderId="38" xfId="0" applyFont="1" applyFill="1" applyBorder="1" applyAlignment="1" applyProtection="1">
      <alignment horizontal="center"/>
      <protection hidden="1"/>
    </xf>
    <xf numFmtId="49" fontId="6" fillId="2" borderId="50" xfId="0" applyNumberFormat="1" applyFont="1" applyFill="1" applyBorder="1" applyAlignment="1" applyProtection="1">
      <alignment horizontal="center"/>
      <protection hidden="1"/>
    </xf>
    <xf numFmtId="49" fontId="6" fillId="2" borderId="13" xfId="0" applyNumberFormat="1" applyFont="1" applyFill="1" applyBorder="1" applyAlignment="1" applyProtection="1">
      <alignment horizontal="center"/>
      <protection hidden="1"/>
    </xf>
    <xf numFmtId="49" fontId="6" fillId="2" borderId="9" xfId="0" applyNumberFormat="1" applyFont="1" applyFill="1" applyBorder="1" applyAlignment="1" applyProtection="1">
      <alignment horizontal="center"/>
      <protection hidden="1"/>
    </xf>
    <xf numFmtId="49" fontId="6" fillId="2" borderId="34" xfId="0" applyNumberFormat="1" applyFont="1" applyFill="1" applyBorder="1" applyAlignment="1" applyProtection="1">
      <alignment horizontal="center"/>
      <protection hidden="1"/>
    </xf>
    <xf numFmtId="0" fontId="0" fillId="2" borderId="12" xfId="0" applyFill="1" applyBorder="1" applyAlignment="1" applyProtection="1">
      <alignment horizontal="center"/>
      <protection hidden="1"/>
    </xf>
    <xf numFmtId="0" fontId="35" fillId="4" borderId="33" xfId="0" applyFont="1" applyFill="1" applyBorder="1" applyAlignment="1" applyProtection="1">
      <alignment horizontal="center"/>
      <protection hidden="1"/>
    </xf>
    <xf numFmtId="0" fontId="35" fillId="4" borderId="13" xfId="0" applyFont="1" applyFill="1" applyBorder="1" applyAlignment="1" applyProtection="1">
      <alignment horizontal="center"/>
      <protection hidden="1"/>
    </xf>
    <xf numFmtId="0" fontId="6" fillId="4" borderId="28" xfId="0" applyFont="1" applyFill="1" applyBorder="1" applyProtection="1">
      <protection hidden="1"/>
    </xf>
    <xf numFmtId="49" fontId="6" fillId="2" borderId="0" xfId="0" applyNumberFormat="1" applyFont="1" applyFill="1" applyBorder="1" applyAlignment="1" applyProtection="1">
      <protection hidden="1"/>
    </xf>
    <xf numFmtId="0" fontId="8" fillId="2" borderId="1" xfId="0" applyFont="1" applyFill="1" applyBorder="1" applyAlignment="1" applyProtection="1">
      <alignment horizontal="center"/>
      <protection hidden="1"/>
    </xf>
    <xf numFmtId="0" fontId="8" fillId="2" borderId="41" xfId="0" applyFont="1" applyFill="1" applyBorder="1" applyAlignment="1" applyProtection="1">
      <alignment horizontal="center"/>
      <protection hidden="1"/>
    </xf>
    <xf numFmtId="0" fontId="8" fillId="2" borderId="24" xfId="0" applyFont="1" applyFill="1" applyBorder="1" applyAlignment="1" applyProtection="1">
      <alignment horizontal="center"/>
      <protection hidden="1"/>
    </xf>
    <xf numFmtId="0" fontId="4" fillId="2" borderId="10" xfId="0" applyFont="1" applyFill="1" applyBorder="1" applyAlignment="1" applyProtection="1">
      <protection hidden="1"/>
    </xf>
    <xf numFmtId="0" fontId="8" fillId="2" borderId="1" xfId="0" applyFont="1" applyFill="1" applyBorder="1" applyProtection="1">
      <protection hidden="1"/>
    </xf>
    <xf numFmtId="49" fontId="26" fillId="2" borderId="0" xfId="0" applyNumberFormat="1" applyFont="1" applyFill="1" applyBorder="1" applyProtection="1">
      <protection hidden="1"/>
    </xf>
    <xf numFmtId="0" fontId="26" fillId="2" borderId="0" xfId="0" applyFont="1" applyFill="1" applyBorder="1" applyProtection="1">
      <protection hidden="1"/>
    </xf>
    <xf numFmtId="0" fontId="33" fillId="2" borderId="0" xfId="0" applyFont="1" applyFill="1" applyBorder="1" applyAlignment="1" applyProtection="1">
      <protection hidden="1"/>
    </xf>
    <xf numFmtId="0" fontId="8" fillId="7" borderId="45" xfId="0" applyFont="1" applyFill="1" applyBorder="1" applyProtection="1">
      <protection hidden="1"/>
    </xf>
    <xf numFmtId="0" fontId="8" fillId="4" borderId="51" xfId="0" applyFont="1" applyFill="1" applyBorder="1" applyProtection="1">
      <protection hidden="1"/>
    </xf>
    <xf numFmtId="0" fontId="0" fillId="7" borderId="46" xfId="0" applyFill="1" applyBorder="1" applyAlignment="1" applyProtection="1">
      <alignment horizontal="center"/>
      <protection hidden="1"/>
    </xf>
    <xf numFmtId="3" fontId="8" fillId="2" borderId="17" xfId="0" applyNumberFormat="1" applyFont="1" applyFill="1" applyBorder="1" applyProtection="1">
      <protection hidden="1"/>
    </xf>
    <xf numFmtId="0" fontId="8" fillId="0" borderId="0" xfId="0" applyFont="1" applyBorder="1" applyAlignment="1" applyProtection="1">
      <protection hidden="1"/>
    </xf>
    <xf numFmtId="0" fontId="8" fillId="0" borderId="0" xfId="0" applyFont="1" applyBorder="1" applyAlignment="1" applyProtection="1">
      <alignment horizontal="right" wrapText="1"/>
      <protection hidden="1"/>
    </xf>
    <xf numFmtId="0" fontId="24" fillId="9" borderId="52" xfId="0" applyFont="1" applyFill="1" applyBorder="1" applyAlignment="1">
      <alignment horizontal="center"/>
    </xf>
    <xf numFmtId="0" fontId="24" fillId="9" borderId="24" xfId="0" applyFont="1" applyFill="1" applyBorder="1" applyAlignment="1">
      <alignment horizontal="center"/>
    </xf>
    <xf numFmtId="3" fontId="8" fillId="0" borderId="15" xfId="0" applyNumberFormat="1" applyFont="1" applyBorder="1" applyProtection="1">
      <protection hidden="1"/>
    </xf>
    <xf numFmtId="3" fontId="8" fillId="0" borderId="47" xfId="0" applyNumberFormat="1" applyFont="1" applyBorder="1" applyProtection="1">
      <protection hidden="1"/>
    </xf>
    <xf numFmtId="0" fontId="8" fillId="6" borderId="17" xfId="0" applyFont="1" applyFill="1" applyBorder="1" applyAlignment="1" applyProtection="1">
      <protection locked="0"/>
    </xf>
    <xf numFmtId="0" fontId="8" fillId="9" borderId="25" xfId="0" applyFont="1" applyFill="1" applyBorder="1" applyProtection="1">
      <protection hidden="1"/>
    </xf>
    <xf numFmtId="0" fontId="5" fillId="2" borderId="0" xfId="0" applyFont="1" applyFill="1" applyBorder="1" applyProtection="1">
      <protection hidden="1"/>
    </xf>
    <xf numFmtId="0" fontId="8" fillId="2" borderId="5" xfId="0" applyFont="1" applyFill="1" applyBorder="1" applyAlignment="1" applyProtection="1">
      <alignment horizontal="right"/>
      <protection hidden="1"/>
    </xf>
    <xf numFmtId="0" fontId="8" fillId="4" borderId="53" xfId="0" applyFont="1" applyFill="1" applyBorder="1" applyAlignment="1" applyProtection="1">
      <alignment horizontal="center"/>
      <protection hidden="1"/>
    </xf>
    <xf numFmtId="0" fontId="8" fillId="7" borderId="28" xfId="0" applyFont="1" applyFill="1" applyBorder="1" applyProtection="1">
      <protection hidden="1"/>
    </xf>
    <xf numFmtId="0" fontId="8" fillId="7" borderId="43" xfId="0" applyFont="1" applyFill="1" applyBorder="1" applyProtection="1">
      <protection hidden="1"/>
    </xf>
    <xf numFmtId="0" fontId="8" fillId="7" borderId="44" xfId="0" applyFont="1" applyFill="1" applyBorder="1" applyProtection="1">
      <protection hidden="1"/>
    </xf>
    <xf numFmtId="0" fontId="27" fillId="7" borderId="10" xfId="0" applyFont="1" applyFill="1" applyBorder="1" applyProtection="1">
      <protection hidden="1"/>
    </xf>
    <xf numFmtId="0" fontId="24" fillId="9" borderId="54" xfId="0" applyFont="1" applyFill="1" applyBorder="1" applyAlignment="1" applyProtection="1">
      <protection hidden="1"/>
    </xf>
    <xf numFmtId="0" fontId="0" fillId="9" borderId="27" xfId="0" applyFill="1" applyBorder="1" applyProtection="1">
      <protection hidden="1"/>
    </xf>
    <xf numFmtId="0" fontId="24" fillId="9" borderId="53" xfId="0" applyFont="1" applyFill="1" applyBorder="1" applyAlignment="1" applyProtection="1">
      <alignment horizontal="center"/>
      <protection hidden="1"/>
    </xf>
    <xf numFmtId="0" fontId="24" fillId="9" borderId="37" xfId="0" applyFont="1" applyFill="1" applyBorder="1" applyAlignment="1" applyProtection="1">
      <protection hidden="1"/>
    </xf>
    <xf numFmtId="0" fontId="24" fillId="9" borderId="55" xfId="0" applyFont="1" applyFill="1" applyBorder="1" applyAlignment="1" applyProtection="1">
      <protection hidden="1"/>
    </xf>
    <xf numFmtId="0" fontId="0" fillId="9" borderId="56" xfId="0" applyFill="1" applyBorder="1" applyProtection="1">
      <protection hidden="1"/>
    </xf>
    <xf numFmtId="49" fontId="24" fillId="9" borderId="55" xfId="0" applyNumberFormat="1" applyFont="1" applyFill="1" applyBorder="1" applyAlignment="1" applyProtection="1">
      <protection hidden="1"/>
    </xf>
    <xf numFmtId="0" fontId="24" fillId="9" borderId="56" xfId="0" applyFont="1" applyFill="1" applyBorder="1" applyAlignment="1" applyProtection="1">
      <protection hidden="1"/>
    </xf>
    <xf numFmtId="3" fontId="8" fillId="0" borderId="5" xfId="0" applyNumberFormat="1" applyFont="1" applyBorder="1" applyProtection="1">
      <protection hidden="1"/>
    </xf>
    <xf numFmtId="3" fontId="8" fillId="0" borderId="7" xfId="0" applyNumberFormat="1" applyFont="1" applyBorder="1" applyProtection="1">
      <protection hidden="1"/>
    </xf>
    <xf numFmtId="0" fontId="19" fillId="2" borderId="1" xfId="0" applyFont="1" applyFill="1" applyBorder="1" applyAlignment="1" applyProtection="1">
      <protection locked="0"/>
    </xf>
    <xf numFmtId="0" fontId="19" fillId="2" borderId="41" xfId="0" applyFont="1" applyFill="1" applyBorder="1" applyAlignment="1" applyProtection="1">
      <protection locked="0"/>
    </xf>
    <xf numFmtId="0" fontId="19" fillId="2" borderId="10" xfId="0" applyFont="1" applyFill="1" applyBorder="1" applyAlignment="1" applyProtection="1">
      <protection locked="0"/>
    </xf>
    <xf numFmtId="0" fontId="19" fillId="2" borderId="38" xfId="0" applyFont="1" applyFill="1" applyBorder="1" applyAlignment="1" applyProtection="1">
      <protection locked="0"/>
    </xf>
    <xf numFmtId="0" fontId="6" fillId="2" borderId="0" xfId="0" applyFont="1" applyFill="1" applyBorder="1" applyAlignment="1" applyProtection="1">
      <protection hidden="1"/>
    </xf>
    <xf numFmtId="0" fontId="8" fillId="2" borderId="0" xfId="0" applyFont="1" applyFill="1" applyBorder="1" applyAlignment="1" applyProtection="1">
      <protection hidden="1"/>
    </xf>
    <xf numFmtId="0" fontId="27" fillId="2" borderId="0" xfId="0" applyFont="1" applyFill="1" applyBorder="1" applyProtection="1">
      <protection hidden="1"/>
    </xf>
    <xf numFmtId="0" fontId="4" fillId="4" borderId="50" xfId="0" applyFont="1" applyFill="1" applyBorder="1" applyAlignment="1" applyProtection="1">
      <protection hidden="1"/>
    </xf>
    <xf numFmtId="0" fontId="4" fillId="7" borderId="40" xfId="0" applyFont="1" applyFill="1" applyBorder="1" applyAlignment="1" applyProtection="1">
      <protection hidden="1"/>
    </xf>
    <xf numFmtId="0" fontId="4" fillId="7" borderId="4" xfId="0" applyFont="1" applyFill="1" applyBorder="1" applyAlignment="1" applyProtection="1">
      <protection hidden="1"/>
    </xf>
    <xf numFmtId="49" fontId="6" fillId="4" borderId="53" xfId="0" applyNumberFormat="1" applyFont="1" applyFill="1" applyBorder="1" applyProtection="1">
      <protection hidden="1"/>
    </xf>
    <xf numFmtId="0" fontId="0" fillId="7" borderId="57" xfId="0" applyFill="1" applyBorder="1" applyAlignment="1" applyProtection="1">
      <protection hidden="1"/>
    </xf>
    <xf numFmtId="0" fontId="8" fillId="2" borderId="43" xfId="0" applyFont="1" applyFill="1" applyBorder="1" applyAlignment="1" applyProtection="1">
      <protection hidden="1"/>
    </xf>
    <xf numFmtId="0" fontId="8" fillId="2" borderId="43" xfId="0" applyFont="1" applyFill="1" applyBorder="1" applyProtection="1">
      <protection hidden="1"/>
    </xf>
    <xf numFmtId="3" fontId="8" fillId="0" borderId="58" xfId="0" applyNumberFormat="1" applyFont="1" applyBorder="1" applyProtection="1">
      <protection hidden="1"/>
    </xf>
    <xf numFmtId="0" fontId="0" fillId="2" borderId="0" xfId="0" applyFill="1" applyBorder="1" applyAlignment="1"/>
    <xf numFmtId="0" fontId="3" fillId="9" borderId="12" xfId="0" applyFont="1" applyFill="1" applyBorder="1" applyAlignment="1" applyProtection="1">
      <alignment horizontal="center"/>
      <protection hidden="1"/>
    </xf>
    <xf numFmtId="0" fontId="8" fillId="2" borderId="2" xfId="0" applyFont="1" applyFill="1" applyBorder="1" applyAlignment="1" applyProtection="1">
      <alignment horizontal="center"/>
      <protection hidden="1"/>
    </xf>
    <xf numFmtId="0" fontId="8" fillId="2" borderId="8" xfId="0" applyFont="1" applyFill="1" applyBorder="1" applyAlignment="1" applyProtection="1">
      <alignment horizontal="center"/>
      <protection hidden="1"/>
    </xf>
    <xf numFmtId="0" fontId="8" fillId="2" borderId="15" xfId="0" applyFont="1" applyFill="1" applyBorder="1" applyAlignment="1" applyProtection="1">
      <alignment horizontal="center"/>
      <protection hidden="1"/>
    </xf>
    <xf numFmtId="0" fontId="8" fillId="2" borderId="11" xfId="0" applyFont="1" applyFill="1" applyBorder="1" applyAlignment="1" applyProtection="1">
      <alignment horizontal="center"/>
      <protection hidden="1"/>
    </xf>
    <xf numFmtId="0" fontId="8" fillId="2" borderId="59" xfId="0" applyFont="1" applyFill="1" applyBorder="1" applyAlignment="1" applyProtection="1">
      <alignment horizontal="center"/>
      <protection hidden="1"/>
    </xf>
    <xf numFmtId="0" fontId="8" fillId="2" borderId="4" xfId="0" applyFont="1" applyFill="1" applyBorder="1" applyAlignment="1" applyProtection="1">
      <protection hidden="1"/>
    </xf>
    <xf numFmtId="0" fontId="8" fillId="2" borderId="3" xfId="0" applyFont="1" applyFill="1" applyBorder="1" applyAlignment="1" applyProtection="1">
      <protection hidden="1"/>
    </xf>
    <xf numFmtId="49" fontId="6" fillId="2" borderId="50" xfId="0" applyNumberFormat="1" applyFont="1" applyFill="1" applyBorder="1" applyAlignment="1" applyProtection="1">
      <protection hidden="1"/>
    </xf>
    <xf numFmtId="49" fontId="6" fillId="2" borderId="60" xfId="0" applyNumberFormat="1" applyFont="1" applyFill="1" applyBorder="1" applyAlignment="1" applyProtection="1">
      <protection hidden="1"/>
    </xf>
    <xf numFmtId="0" fontId="6" fillId="2" borderId="61" xfId="0" applyFont="1" applyFill="1" applyBorder="1" applyAlignment="1" applyProtection="1">
      <protection hidden="1"/>
    </xf>
    <xf numFmtId="0" fontId="6" fillId="2" borderId="13" xfId="0" applyFont="1" applyFill="1" applyBorder="1" applyAlignment="1" applyProtection="1">
      <protection hidden="1"/>
    </xf>
    <xf numFmtId="49" fontId="6" fillId="2" borderId="13" xfId="0" applyNumberFormat="1" applyFont="1" applyFill="1" applyBorder="1" applyAlignment="1" applyProtection="1">
      <protection hidden="1"/>
    </xf>
    <xf numFmtId="0" fontId="42" fillId="2" borderId="0" xfId="0" applyFont="1" applyFill="1" applyBorder="1" applyAlignment="1" applyProtection="1">
      <protection hidden="1"/>
    </xf>
    <xf numFmtId="0" fontId="8" fillId="3" borderId="2" xfId="0" applyFont="1" applyFill="1" applyBorder="1" applyAlignment="1" applyProtection="1">
      <protection locked="0"/>
    </xf>
    <xf numFmtId="3" fontId="8" fillId="9" borderId="2" xfId="0" applyNumberFormat="1" applyFont="1" applyFill="1" applyBorder="1" applyProtection="1">
      <protection hidden="1"/>
    </xf>
    <xf numFmtId="0" fontId="31" fillId="2" borderId="0" xfId="0" applyFont="1" applyFill="1" applyBorder="1" applyAlignment="1" applyProtection="1">
      <alignment horizontal="center"/>
      <protection hidden="1"/>
    </xf>
    <xf numFmtId="0" fontId="13" fillId="2" borderId="0" xfId="0" applyFont="1" applyFill="1" applyBorder="1" applyAlignment="1" applyProtection="1">
      <protection hidden="1"/>
    </xf>
    <xf numFmtId="0" fontId="17" fillId="2" borderId="0" xfId="0" applyFont="1" applyFill="1" applyBorder="1" applyAlignment="1" applyProtection="1">
      <alignment horizontal="center"/>
      <protection hidden="1"/>
    </xf>
    <xf numFmtId="0" fontId="8" fillId="7" borderId="39" xfId="0" applyFont="1" applyFill="1" applyBorder="1" applyAlignment="1" applyProtection="1">
      <protection locked="0"/>
    </xf>
    <xf numFmtId="0" fontId="6" fillId="0" borderId="11" xfId="0" applyFont="1" applyBorder="1" applyAlignment="1" applyProtection="1">
      <alignment horizontal="center"/>
      <protection hidden="1"/>
    </xf>
    <xf numFmtId="0" fontId="7" fillId="7" borderId="0" xfId="0" applyFont="1" applyFill="1" applyBorder="1" applyAlignment="1" applyProtection="1">
      <protection hidden="1"/>
    </xf>
    <xf numFmtId="0" fontId="9" fillId="0" borderId="15" xfId="0" applyFont="1" applyBorder="1" applyAlignment="1" applyProtection="1">
      <alignment horizontal="center"/>
      <protection hidden="1"/>
    </xf>
    <xf numFmtId="3" fontId="17" fillId="2" borderId="0" xfId="0" applyNumberFormat="1" applyFont="1" applyFill="1" applyBorder="1" applyAlignment="1" applyProtection="1">
      <alignment horizontal="center"/>
      <protection hidden="1"/>
    </xf>
    <xf numFmtId="0" fontId="4" fillId="2" borderId="10" xfId="0" applyFont="1" applyFill="1" applyBorder="1" applyAlignment="1" applyProtection="1">
      <protection locked="0"/>
    </xf>
    <xf numFmtId="0" fontId="41" fillId="2" borderId="0" xfId="0" applyFont="1" applyFill="1" applyBorder="1" applyProtection="1">
      <protection hidden="1"/>
    </xf>
    <xf numFmtId="0" fontId="43" fillId="0" borderId="0" xfId="0" applyFont="1" applyProtection="1">
      <protection hidden="1"/>
    </xf>
    <xf numFmtId="0" fontId="0" fillId="2" borderId="0" xfId="0" applyFont="1" applyFill="1" applyProtection="1">
      <protection hidden="1"/>
    </xf>
    <xf numFmtId="0" fontId="43" fillId="2" borderId="0" xfId="0" applyFont="1" applyFill="1" applyProtection="1">
      <protection hidden="1"/>
    </xf>
    <xf numFmtId="0" fontId="8" fillId="4" borderId="5" xfId="0" applyFont="1" applyFill="1" applyBorder="1" applyAlignment="1" applyProtection="1">
      <protection hidden="1"/>
    </xf>
    <xf numFmtId="0" fontId="8" fillId="4" borderId="20" xfId="0" applyFont="1" applyFill="1" applyBorder="1" applyAlignment="1" applyProtection="1">
      <protection hidden="1"/>
    </xf>
    <xf numFmtId="0" fontId="8" fillId="4" borderId="27" xfId="0" applyFont="1" applyFill="1" applyBorder="1" applyAlignment="1" applyProtection="1">
      <protection hidden="1"/>
    </xf>
    <xf numFmtId="0" fontId="19" fillId="3" borderId="40" xfId="0" applyFont="1" applyFill="1" applyBorder="1" applyAlignment="1" applyProtection="1">
      <alignment horizontal="center"/>
      <protection locked="0"/>
    </xf>
    <xf numFmtId="0" fontId="19" fillId="3" borderId="41" xfId="0" applyFont="1" applyFill="1" applyBorder="1" applyAlignment="1" applyProtection="1">
      <alignment horizontal="center"/>
      <protection locked="0"/>
    </xf>
    <xf numFmtId="0" fontId="19" fillId="3" borderId="9" xfId="0" applyFont="1" applyFill="1" applyBorder="1" applyAlignment="1" applyProtection="1">
      <alignment horizontal="center"/>
      <protection locked="0"/>
    </xf>
    <xf numFmtId="0" fontId="19" fillId="3" borderId="38" xfId="0" applyFont="1" applyFill="1" applyBorder="1" applyAlignment="1" applyProtection="1">
      <alignment horizontal="center"/>
      <protection locked="0"/>
    </xf>
    <xf numFmtId="0" fontId="8" fillId="4" borderId="50" xfId="0" applyFont="1" applyFill="1" applyBorder="1" applyAlignment="1" applyProtection="1">
      <alignment horizontal="center"/>
      <protection hidden="1"/>
    </xf>
    <xf numFmtId="0" fontId="8" fillId="4" borderId="33" xfId="0" applyFont="1" applyFill="1" applyBorder="1" applyAlignment="1" applyProtection="1">
      <alignment horizontal="center"/>
      <protection hidden="1"/>
    </xf>
    <xf numFmtId="0" fontId="8" fillId="4" borderId="13" xfId="0" applyFont="1" applyFill="1" applyBorder="1" applyAlignment="1" applyProtection="1">
      <alignment horizontal="center"/>
      <protection hidden="1"/>
    </xf>
    <xf numFmtId="0" fontId="8" fillId="4" borderId="54" xfId="0" applyFont="1" applyFill="1" applyBorder="1" applyAlignment="1" applyProtection="1">
      <protection hidden="1"/>
    </xf>
    <xf numFmtId="0" fontId="8" fillId="4" borderId="31" xfId="0" applyFont="1" applyFill="1" applyBorder="1" applyAlignment="1" applyProtection="1">
      <protection hidden="1"/>
    </xf>
    <xf numFmtId="0" fontId="8" fillId="4" borderId="32" xfId="0" applyFont="1" applyFill="1" applyBorder="1" applyAlignment="1" applyProtection="1">
      <protection hidden="1"/>
    </xf>
    <xf numFmtId="0" fontId="8" fillId="4" borderId="37" xfId="0" applyFont="1" applyFill="1" applyBorder="1" applyAlignment="1" applyProtection="1">
      <protection hidden="1"/>
    </xf>
    <xf numFmtId="0" fontId="8" fillId="4" borderId="55" xfId="0" applyFont="1" applyFill="1" applyBorder="1" applyAlignment="1" applyProtection="1">
      <protection hidden="1"/>
    </xf>
    <xf numFmtId="0" fontId="8" fillId="4" borderId="56" xfId="0" applyFont="1" applyFill="1" applyBorder="1" applyAlignment="1" applyProtection="1">
      <protection hidden="1"/>
    </xf>
    <xf numFmtId="0" fontId="3" fillId="0" borderId="50" xfId="0" applyFont="1" applyBorder="1" applyAlignment="1" applyProtection="1">
      <alignment horizontal="center"/>
      <protection hidden="1"/>
    </xf>
    <xf numFmtId="0" fontId="3" fillId="0" borderId="33" xfId="0" applyFont="1" applyBorder="1" applyAlignment="1" applyProtection="1">
      <alignment horizontal="center"/>
      <protection hidden="1"/>
    </xf>
    <xf numFmtId="0" fontId="3" fillId="2" borderId="5" xfId="0" applyFont="1" applyFill="1" applyBorder="1" applyAlignment="1" applyProtection="1">
      <alignment horizontal="center"/>
      <protection hidden="1"/>
    </xf>
    <xf numFmtId="0" fontId="3" fillId="2" borderId="20" xfId="0" applyFont="1" applyFill="1" applyBorder="1" applyAlignment="1" applyProtection="1">
      <alignment horizontal="center"/>
      <protection hidden="1"/>
    </xf>
    <xf numFmtId="0" fontId="3" fillId="2" borderId="15" xfId="0" applyFont="1" applyFill="1" applyBorder="1" applyAlignment="1" applyProtection="1">
      <alignment horizontal="center"/>
      <protection hidden="1"/>
    </xf>
    <xf numFmtId="0" fontId="7" fillId="2" borderId="3" xfId="0" applyFont="1" applyFill="1" applyBorder="1" applyAlignment="1" applyProtection="1">
      <protection hidden="1"/>
    </xf>
    <xf numFmtId="0" fontId="7" fillId="2" borderId="42" xfId="0" applyFont="1" applyFill="1" applyBorder="1" applyAlignment="1" applyProtection="1">
      <protection hidden="1"/>
    </xf>
    <xf numFmtId="0" fontId="8" fillId="4" borderId="5" xfId="0" applyFont="1" applyFill="1" applyBorder="1" applyAlignment="1" applyProtection="1">
      <alignment horizontal="center"/>
      <protection hidden="1"/>
    </xf>
    <xf numFmtId="0" fontId="8" fillId="4" borderId="20" xfId="0" applyFont="1" applyFill="1" applyBorder="1" applyAlignment="1" applyProtection="1">
      <alignment horizontal="center"/>
      <protection hidden="1"/>
    </xf>
    <xf numFmtId="0" fontId="8" fillId="4" borderId="15" xfId="0" applyFont="1" applyFill="1" applyBorder="1" applyAlignment="1" applyProtection="1">
      <alignment horizontal="center"/>
      <protection hidden="1"/>
    </xf>
    <xf numFmtId="0" fontId="7" fillId="2" borderId="0" xfId="0" applyFont="1" applyFill="1" applyAlignment="1" applyProtection="1">
      <alignment horizontal="center"/>
      <protection hidden="1"/>
    </xf>
    <xf numFmtId="0" fontId="8" fillId="4" borderId="15" xfId="0" applyFont="1" applyFill="1" applyBorder="1" applyAlignment="1" applyProtection="1">
      <protection hidden="1"/>
    </xf>
    <xf numFmtId="0" fontId="8" fillId="4" borderId="28" xfId="0" applyFont="1" applyFill="1" applyBorder="1" applyAlignment="1" applyProtection="1">
      <protection hidden="1"/>
    </xf>
    <xf numFmtId="0" fontId="8" fillId="4" borderId="39" xfId="0" applyFont="1" applyFill="1" applyBorder="1" applyAlignment="1" applyProtection="1">
      <protection hidden="1"/>
    </xf>
    <xf numFmtId="0" fontId="8" fillId="4" borderId="30" xfId="0" applyFont="1" applyFill="1" applyBorder="1" applyAlignment="1" applyProtection="1">
      <protection hidden="1"/>
    </xf>
    <xf numFmtId="0" fontId="5" fillId="2" borderId="43" xfId="0" applyFont="1" applyFill="1" applyBorder="1" applyAlignment="1" applyProtection="1">
      <alignment horizontal="center"/>
      <protection hidden="1"/>
    </xf>
    <xf numFmtId="0" fontId="5" fillId="2" borderId="0" xfId="0" applyFont="1" applyFill="1" applyAlignment="1" applyProtection="1">
      <alignment horizontal="center"/>
      <protection hidden="1"/>
    </xf>
    <xf numFmtId="0" fontId="13" fillId="2" borderId="0" xfId="0" applyFont="1" applyFill="1" applyBorder="1" applyAlignment="1" applyProtection="1">
      <alignment horizontal="center"/>
      <protection hidden="1"/>
    </xf>
    <xf numFmtId="0" fontId="8" fillId="2" borderId="0" xfId="0" applyFont="1" applyFill="1" applyBorder="1" applyAlignment="1" applyProtection="1">
      <alignment horizontal="center"/>
      <protection hidden="1"/>
    </xf>
    <xf numFmtId="0" fontId="17" fillId="2" borderId="4" xfId="0" applyFont="1" applyFill="1" applyBorder="1" applyAlignment="1" applyProtection="1">
      <alignment horizontal="center"/>
      <protection hidden="1"/>
    </xf>
    <xf numFmtId="0" fontId="17" fillId="2" borderId="0" xfId="0" applyFont="1" applyFill="1" applyBorder="1" applyAlignment="1" applyProtection="1">
      <alignment horizontal="center"/>
      <protection hidden="1"/>
    </xf>
    <xf numFmtId="0" fontId="16" fillId="4" borderId="12" xfId="0" applyFont="1" applyFill="1" applyBorder="1" applyAlignment="1" applyProtection="1">
      <alignment horizontal="center"/>
      <protection hidden="1"/>
    </xf>
    <xf numFmtId="49" fontId="6" fillId="2" borderId="9" xfId="0" applyNumberFormat="1" applyFont="1" applyFill="1" applyBorder="1" applyAlignment="1" applyProtection="1">
      <alignment horizontal="center"/>
      <protection hidden="1"/>
    </xf>
    <xf numFmtId="49" fontId="6" fillId="2" borderId="10" xfId="0" applyNumberFormat="1" applyFont="1" applyFill="1" applyBorder="1" applyAlignment="1" applyProtection="1">
      <alignment horizontal="center"/>
      <protection hidden="1"/>
    </xf>
    <xf numFmtId="0" fontId="0" fillId="2" borderId="12" xfId="0" applyFill="1" applyBorder="1" applyAlignment="1" applyProtection="1">
      <alignment horizontal="center"/>
      <protection hidden="1"/>
    </xf>
    <xf numFmtId="0" fontId="8" fillId="2" borderId="50" xfId="0" applyFont="1" applyFill="1" applyBorder="1" applyAlignment="1" applyProtection="1">
      <alignment horizontal="center"/>
      <protection hidden="1"/>
    </xf>
    <xf numFmtId="0" fontId="8" fillId="2" borderId="33" xfId="0" applyFont="1" applyFill="1" applyBorder="1" applyAlignment="1" applyProtection="1">
      <alignment horizontal="center"/>
      <protection hidden="1"/>
    </xf>
    <xf numFmtId="0" fontId="8" fillId="2" borderId="13" xfId="0" applyFont="1" applyFill="1" applyBorder="1" applyAlignment="1" applyProtection="1">
      <alignment horizontal="center"/>
      <protection hidden="1"/>
    </xf>
    <xf numFmtId="3" fontId="1" fillId="4" borderId="50" xfId="0" applyNumberFormat="1" applyFont="1" applyFill="1" applyBorder="1" applyAlignment="1" applyProtection="1">
      <alignment horizontal="center"/>
      <protection hidden="1"/>
    </xf>
    <xf numFmtId="3" fontId="1" fillId="4" borderId="33" xfId="0" applyNumberFormat="1" applyFont="1" applyFill="1" applyBorder="1" applyAlignment="1" applyProtection="1">
      <alignment horizontal="center"/>
      <protection hidden="1"/>
    </xf>
    <xf numFmtId="3" fontId="1" fillId="4" borderId="13" xfId="0" applyNumberFormat="1" applyFont="1" applyFill="1" applyBorder="1" applyAlignment="1" applyProtection="1">
      <alignment horizontal="center"/>
      <protection hidden="1"/>
    </xf>
    <xf numFmtId="0" fontId="16" fillId="4" borderId="50" xfId="0" applyFont="1" applyFill="1" applyBorder="1" applyAlignment="1" applyProtection="1">
      <alignment horizontal="center"/>
      <protection hidden="1"/>
    </xf>
    <xf numFmtId="0" fontId="16" fillId="4" borderId="13" xfId="0" applyFont="1" applyFill="1" applyBorder="1" applyAlignment="1" applyProtection="1">
      <alignment horizontal="center"/>
      <protection hidden="1"/>
    </xf>
    <xf numFmtId="0" fontId="8" fillId="3" borderId="2" xfId="0" applyFont="1" applyFill="1" applyBorder="1" applyAlignment="1" applyProtection="1">
      <alignment textRotation="90"/>
      <protection locked="0"/>
    </xf>
    <xf numFmtId="0" fontId="6" fillId="2" borderId="50" xfId="0" applyFont="1" applyFill="1" applyBorder="1" applyAlignment="1" applyProtection="1">
      <alignment horizontal="center"/>
      <protection hidden="1"/>
    </xf>
    <xf numFmtId="0" fontId="6" fillId="2" borderId="13" xfId="0" applyFont="1" applyFill="1" applyBorder="1" applyAlignment="1" applyProtection="1">
      <alignment horizontal="center"/>
      <protection hidden="1"/>
    </xf>
    <xf numFmtId="49" fontId="6" fillId="2" borderId="50" xfId="0" applyNumberFormat="1" applyFont="1" applyFill="1" applyBorder="1" applyAlignment="1" applyProtection="1">
      <alignment horizontal="center"/>
      <protection hidden="1"/>
    </xf>
    <xf numFmtId="49" fontId="6" fillId="2" borderId="13" xfId="0" applyNumberFormat="1" applyFont="1" applyFill="1" applyBorder="1" applyAlignment="1" applyProtection="1">
      <alignment horizontal="center"/>
      <protection hidden="1"/>
    </xf>
    <xf numFmtId="0" fontId="30" fillId="2" borderId="0" xfId="0" applyFont="1" applyFill="1" applyAlignment="1" applyProtection="1">
      <alignment horizontal="center"/>
      <protection hidden="1"/>
    </xf>
    <xf numFmtId="0" fontId="8" fillId="0" borderId="5" xfId="0" applyFont="1" applyBorder="1" applyAlignment="1" applyProtection="1">
      <protection hidden="1"/>
    </xf>
    <xf numFmtId="0" fontId="8" fillId="0" borderId="20" xfId="0" applyFont="1" applyBorder="1" applyAlignment="1" applyProtection="1">
      <protection hidden="1"/>
    </xf>
    <xf numFmtId="0" fontId="8" fillId="0" borderId="15" xfId="0" applyFont="1" applyBorder="1" applyAlignment="1" applyProtection="1">
      <protection hidden="1"/>
    </xf>
    <xf numFmtId="0" fontId="24" fillId="9" borderId="1" xfId="0" applyFont="1" applyFill="1" applyBorder="1" applyAlignment="1">
      <alignment horizontal="center"/>
    </xf>
    <xf numFmtId="0" fontId="6" fillId="4" borderId="2" xfId="0" applyFont="1" applyFill="1" applyBorder="1" applyAlignment="1" applyProtection="1">
      <alignment horizontal="center" textRotation="90"/>
      <protection hidden="1"/>
    </xf>
    <xf numFmtId="0" fontId="39" fillId="9" borderId="2" xfId="0" applyFont="1" applyFill="1" applyBorder="1" applyAlignment="1" applyProtection="1">
      <alignment horizontal="center" textRotation="90"/>
      <protection hidden="1"/>
    </xf>
    <xf numFmtId="0" fontId="8" fillId="2" borderId="1" xfId="0" applyFont="1" applyFill="1" applyBorder="1" applyAlignment="1" applyProtection="1">
      <alignment horizontal="center"/>
      <protection hidden="1"/>
    </xf>
    <xf numFmtId="0" fontId="8" fillId="4" borderId="29" xfId="0" applyFont="1" applyFill="1" applyBorder="1" applyAlignment="1" applyProtection="1">
      <alignment horizontal="center"/>
      <protection hidden="1"/>
    </xf>
    <xf numFmtId="0" fontId="24" fillId="9" borderId="5" xfId="0" applyFont="1" applyFill="1" applyBorder="1" applyAlignment="1">
      <alignment horizontal="center"/>
    </xf>
    <xf numFmtId="0" fontId="24" fillId="9" borderId="20" xfId="0" applyFont="1" applyFill="1" applyBorder="1" applyAlignment="1">
      <alignment horizontal="center"/>
    </xf>
    <xf numFmtId="0" fontId="24" fillId="9" borderId="15" xfId="0" applyFont="1" applyFill="1" applyBorder="1" applyAlignment="1">
      <alignment horizontal="center"/>
    </xf>
    <xf numFmtId="0" fontId="16" fillId="2" borderId="0" xfId="0" applyNumberFormat="1" applyFont="1" applyFill="1" applyBorder="1" applyAlignment="1" applyProtection="1">
      <alignment horizontal="center"/>
      <protection hidden="1"/>
    </xf>
    <xf numFmtId="0" fontId="4" fillId="7" borderId="1" xfId="0" applyFont="1" applyFill="1" applyBorder="1" applyAlignment="1" applyProtection="1">
      <alignment horizontal="center"/>
      <protection hidden="1"/>
    </xf>
    <xf numFmtId="0" fontId="22" fillId="9" borderId="33" xfId="0" applyFont="1" applyFill="1" applyBorder="1" applyAlignment="1" applyProtection="1">
      <alignment horizontal="center"/>
      <protection hidden="1"/>
    </xf>
    <xf numFmtId="0" fontId="0" fillId="7" borderId="24" xfId="0" applyFill="1" applyBorder="1" applyAlignment="1" applyProtection="1">
      <protection hidden="1"/>
    </xf>
    <xf numFmtId="0" fontId="12" fillId="9" borderId="11" xfId="0" applyFont="1" applyFill="1" applyBorder="1" applyAlignment="1" applyProtection="1">
      <alignment horizontal="center" textRotation="90"/>
      <protection locked="0" hidden="1"/>
    </xf>
    <xf numFmtId="0" fontId="12" fillId="9" borderId="23" xfId="0" applyFont="1" applyFill="1" applyBorder="1" applyAlignment="1" applyProtection="1">
      <alignment horizontal="center" textRotation="90"/>
      <protection locked="0" hidden="1"/>
    </xf>
    <xf numFmtId="0" fontId="12" fillId="9" borderId="17" xfId="0" applyFont="1" applyFill="1" applyBorder="1" applyAlignment="1" applyProtection="1">
      <alignment horizontal="center" textRotation="90"/>
      <protection locked="0" hidden="1"/>
    </xf>
    <xf numFmtId="0" fontId="8" fillId="3" borderId="5" xfId="0" applyFont="1" applyFill="1" applyBorder="1" applyAlignment="1" applyProtection="1">
      <alignment textRotation="90"/>
      <protection locked="0"/>
    </xf>
    <xf numFmtId="0" fontId="8" fillId="0" borderId="5" xfId="0" applyFont="1" applyBorder="1" applyAlignment="1" applyProtection="1">
      <alignment horizontal="center"/>
      <protection hidden="1"/>
    </xf>
    <xf numFmtId="0" fontId="8" fillId="0" borderId="20" xfId="0" applyFont="1" applyBorder="1" applyAlignment="1" applyProtection="1">
      <alignment horizontal="center"/>
      <protection hidden="1"/>
    </xf>
    <xf numFmtId="0" fontId="8" fillId="0" borderId="15" xfId="0" applyFont="1" applyBorder="1" applyAlignment="1" applyProtection="1">
      <alignment horizontal="center"/>
      <protection hidden="1"/>
    </xf>
    <xf numFmtId="0" fontId="8" fillId="7" borderId="5" xfId="0" applyFont="1" applyFill="1" applyBorder="1" applyAlignment="1" applyProtection="1">
      <alignment horizontal="center"/>
      <protection hidden="1"/>
    </xf>
    <xf numFmtId="0" fontId="8" fillId="7" borderId="20" xfId="0" applyFont="1" applyFill="1" applyBorder="1" applyAlignment="1" applyProtection="1">
      <alignment horizontal="center"/>
      <protection hidden="1"/>
    </xf>
    <xf numFmtId="0" fontId="6" fillId="0" borderId="36" xfId="0" applyFont="1" applyBorder="1" applyAlignment="1" applyProtection="1">
      <alignment horizontal="left" vertical="top"/>
      <protection hidden="1"/>
    </xf>
    <xf numFmtId="0" fontId="6" fillId="0" borderId="39" xfId="0" applyFont="1" applyBorder="1" applyAlignment="1" applyProtection="1">
      <alignment horizontal="left" vertical="top"/>
      <protection hidden="1"/>
    </xf>
    <xf numFmtId="0" fontId="6" fillId="0" borderId="4" xfId="0" applyFont="1" applyBorder="1" applyAlignment="1" applyProtection="1">
      <alignment horizontal="left" vertical="top"/>
      <protection hidden="1"/>
    </xf>
    <xf numFmtId="0" fontId="6" fillId="0" borderId="0" xfId="0" applyFont="1" applyBorder="1" applyAlignment="1" applyProtection="1">
      <alignment horizontal="left" vertical="top"/>
      <protection hidden="1"/>
    </xf>
    <xf numFmtId="0" fontId="6" fillId="0" borderId="35" xfId="0" applyFont="1" applyBorder="1" applyAlignment="1" applyProtection="1">
      <alignment horizontal="left" vertical="top"/>
      <protection hidden="1"/>
    </xf>
    <xf numFmtId="0" fontId="6" fillId="0" borderId="52" xfId="0" applyFont="1" applyBorder="1" applyAlignment="1" applyProtection="1">
      <alignment horizontal="left" vertical="top"/>
      <protection hidden="1"/>
    </xf>
    <xf numFmtId="0" fontId="6" fillId="0" borderId="24" xfId="0" applyFont="1" applyBorder="1" applyAlignment="1" applyProtection="1">
      <alignment horizontal="left" vertical="top"/>
      <protection hidden="1"/>
    </xf>
    <xf numFmtId="0" fontId="6" fillId="0" borderId="48" xfId="0" applyFont="1" applyBorder="1" applyAlignment="1" applyProtection="1">
      <alignment horizontal="left" vertical="top"/>
      <protection hidden="1"/>
    </xf>
    <xf numFmtId="0" fontId="4" fillId="0" borderId="36" xfId="0" applyFont="1" applyBorder="1" applyAlignment="1" applyProtection="1">
      <alignment horizontal="center"/>
      <protection hidden="1"/>
    </xf>
    <xf numFmtId="0" fontId="4" fillId="0" borderId="39" xfId="0" applyFont="1" applyBorder="1" applyAlignment="1" applyProtection="1">
      <alignment horizontal="center"/>
      <protection hidden="1"/>
    </xf>
    <xf numFmtId="0" fontId="8" fillId="0" borderId="2" xfId="0" applyFont="1" applyBorder="1" applyAlignment="1" applyProtection="1">
      <protection hidden="1"/>
    </xf>
    <xf numFmtId="0" fontId="0" fillId="2" borderId="40" xfId="0" applyFill="1" applyBorder="1" applyAlignment="1" applyProtection="1">
      <protection hidden="1"/>
    </xf>
    <xf numFmtId="0" fontId="0" fillId="2" borderId="1" xfId="0" applyFill="1" applyBorder="1" applyAlignment="1" applyProtection="1">
      <protection hidden="1"/>
    </xf>
    <xf numFmtId="49" fontId="3" fillId="3" borderId="5" xfId="0" applyNumberFormat="1" applyFont="1" applyFill="1" applyBorder="1" applyAlignment="1" applyProtection="1">
      <alignment horizontal="center"/>
      <protection locked="0"/>
    </xf>
    <xf numFmtId="49" fontId="3" fillId="3" borderId="15" xfId="0" applyNumberFormat="1" applyFont="1" applyFill="1" applyBorder="1" applyAlignment="1" applyProtection="1">
      <alignment horizontal="center"/>
      <protection locked="0"/>
    </xf>
    <xf numFmtId="0" fontId="2" fillId="0" borderId="29" xfId="0" applyNumberFormat="1" applyFont="1" applyBorder="1" applyAlignment="1" applyProtection="1">
      <alignment vertical="top"/>
      <protection hidden="1"/>
    </xf>
    <xf numFmtId="0" fontId="2" fillId="0" borderId="20" xfId="0" applyNumberFormat="1" applyFont="1" applyBorder="1" applyAlignment="1" applyProtection="1">
      <alignment vertical="top"/>
      <protection hidden="1"/>
    </xf>
    <xf numFmtId="0" fontId="0" fillId="0" borderId="15" xfId="0" applyBorder="1" applyAlignment="1">
      <alignment vertical="top"/>
    </xf>
    <xf numFmtId="0" fontId="4" fillId="2" borderId="5" xfId="0" applyFont="1" applyFill="1" applyBorder="1" applyAlignment="1" applyProtection="1">
      <alignment horizontal="center"/>
      <protection hidden="1"/>
    </xf>
    <xf numFmtId="0" fontId="4" fillId="2" borderId="15" xfId="0" applyFont="1" applyFill="1" applyBorder="1" applyAlignment="1" applyProtection="1">
      <alignment horizontal="center"/>
      <protection hidden="1"/>
    </xf>
    <xf numFmtId="0" fontId="4" fillId="0" borderId="11" xfId="0" applyFont="1" applyBorder="1" applyAlignment="1" applyProtection="1">
      <alignment horizontal="center" vertical="center" textRotation="90" wrapText="1"/>
      <protection hidden="1"/>
    </xf>
    <xf numFmtId="0" fontId="4" fillId="0" borderId="23" xfId="0" applyFont="1" applyBorder="1" applyAlignment="1" applyProtection="1">
      <alignment horizontal="center" vertical="center" textRotation="90" wrapText="1"/>
      <protection hidden="1"/>
    </xf>
    <xf numFmtId="0" fontId="4" fillId="0" borderId="17" xfId="0" applyFont="1" applyBorder="1" applyAlignment="1" applyProtection="1">
      <alignment horizontal="center" vertical="center" textRotation="90" wrapText="1"/>
      <protection hidden="1"/>
    </xf>
    <xf numFmtId="0" fontId="2" fillId="0" borderId="29" xfId="0" applyNumberFormat="1" applyFont="1" applyBorder="1" applyAlignment="1" applyProtection="1">
      <alignment horizontal="left" vertical="top"/>
    </xf>
    <xf numFmtId="0" fontId="2" fillId="0" borderId="20" xfId="0" applyNumberFormat="1" applyFont="1" applyBorder="1" applyAlignment="1" applyProtection="1">
      <alignment horizontal="left" vertical="top"/>
    </xf>
    <xf numFmtId="0" fontId="8" fillId="3" borderId="5" xfId="0" applyFont="1" applyFill="1" applyBorder="1" applyAlignment="1" applyProtection="1">
      <protection locked="0"/>
    </xf>
    <xf numFmtId="0" fontId="8" fillId="3" borderId="20" xfId="0" applyFont="1" applyFill="1" applyBorder="1" applyAlignment="1" applyProtection="1">
      <protection locked="0"/>
    </xf>
    <xf numFmtId="0" fontId="8" fillId="3" borderId="15" xfId="0" applyFont="1" applyFill="1" applyBorder="1" applyAlignment="1" applyProtection="1">
      <protection locked="0"/>
    </xf>
    <xf numFmtId="0" fontId="8" fillId="2" borderId="5" xfId="0" applyFont="1" applyFill="1" applyBorder="1" applyAlignment="1" applyProtection="1">
      <protection hidden="1"/>
    </xf>
    <xf numFmtId="0" fontId="8" fillId="2" borderId="20" xfId="0" applyFont="1" applyFill="1" applyBorder="1" applyAlignment="1" applyProtection="1">
      <protection hidden="1"/>
    </xf>
    <xf numFmtId="0" fontId="8" fillId="2" borderId="15" xfId="0" applyFont="1" applyFill="1" applyBorder="1" applyAlignment="1" applyProtection="1">
      <protection hidden="1"/>
    </xf>
    <xf numFmtId="0" fontId="11" fillId="0" borderId="29" xfId="0" applyNumberFormat="1" applyFont="1" applyBorder="1" applyAlignment="1" applyProtection="1">
      <alignment horizontal="left" vertical="top"/>
    </xf>
    <xf numFmtId="0" fontId="11" fillId="0" borderId="20" xfId="0" applyNumberFormat="1" applyFont="1" applyBorder="1" applyAlignment="1" applyProtection="1">
      <alignment horizontal="left" vertical="top"/>
    </xf>
    <xf numFmtId="0" fontId="11" fillId="0" borderId="15" xfId="0" applyNumberFormat="1" applyFont="1" applyBorder="1" applyAlignment="1" applyProtection="1">
      <alignment horizontal="left" vertical="top"/>
    </xf>
    <xf numFmtId="0" fontId="8" fillId="2" borderId="4" xfId="0" applyFont="1" applyFill="1" applyBorder="1" applyAlignment="1" applyProtection="1">
      <alignment horizontal="center"/>
      <protection hidden="1"/>
    </xf>
    <xf numFmtId="0" fontId="8" fillId="2" borderId="35" xfId="0" applyFont="1" applyFill="1" applyBorder="1" applyAlignment="1" applyProtection="1">
      <alignment horizontal="center"/>
      <protection hidden="1"/>
    </xf>
    <xf numFmtId="0" fontId="3" fillId="2" borderId="31" xfId="0" applyFont="1" applyFill="1" applyBorder="1" applyAlignment="1" applyProtection="1">
      <alignment horizontal="center"/>
      <protection hidden="1"/>
    </xf>
    <xf numFmtId="0" fontId="0" fillId="2" borderId="36" xfId="0" applyFill="1" applyBorder="1" applyAlignment="1" applyProtection="1">
      <protection hidden="1"/>
    </xf>
    <xf numFmtId="0" fontId="0" fillId="2" borderId="39" xfId="0" applyFill="1" applyBorder="1" applyAlignment="1" applyProtection="1">
      <protection hidden="1"/>
    </xf>
    <xf numFmtId="0" fontId="0" fillId="2" borderId="18" xfId="0" applyFill="1" applyBorder="1" applyAlignment="1" applyProtection="1">
      <protection hidden="1"/>
    </xf>
    <xf numFmtId="0" fontId="17" fillId="0" borderId="50" xfId="0" applyFont="1" applyBorder="1" applyAlignment="1" applyProtection="1">
      <protection hidden="1"/>
    </xf>
    <xf numFmtId="0" fontId="17" fillId="0" borderId="33" xfId="0" applyFont="1" applyBorder="1" applyAlignment="1" applyProtection="1">
      <protection hidden="1"/>
    </xf>
    <xf numFmtId="0" fontId="17" fillId="0" borderId="13" xfId="0" applyFont="1" applyBorder="1" applyAlignment="1" applyProtection="1">
      <protection hidden="1"/>
    </xf>
    <xf numFmtId="0" fontId="16" fillId="0" borderId="50" xfId="0" applyFont="1" applyBorder="1" applyAlignment="1" applyProtection="1">
      <protection hidden="1"/>
    </xf>
    <xf numFmtId="0" fontId="16" fillId="0" borderId="33" xfId="0" applyFont="1" applyBorder="1" applyAlignment="1" applyProtection="1">
      <protection hidden="1"/>
    </xf>
    <xf numFmtId="0" fontId="16" fillId="0" borderId="13" xfId="0" applyFont="1" applyBorder="1" applyAlignment="1" applyProtection="1">
      <protection hidden="1"/>
    </xf>
    <xf numFmtId="0" fontId="8" fillId="0" borderId="18" xfId="0" applyFont="1" applyBorder="1" applyAlignment="1" applyProtection="1">
      <protection hidden="1"/>
    </xf>
    <xf numFmtId="0" fontId="10" fillId="0" borderId="4" xfId="0" applyNumberFormat="1" applyFont="1" applyBorder="1" applyAlignment="1" applyProtection="1">
      <alignment horizontal="center"/>
      <protection hidden="1"/>
    </xf>
    <xf numFmtId="0" fontId="10" fillId="0" borderId="0" xfId="0" applyNumberFormat="1" applyFont="1" applyBorder="1" applyAlignment="1" applyProtection="1">
      <alignment horizontal="center"/>
      <protection hidden="1"/>
    </xf>
    <xf numFmtId="0" fontId="3" fillId="2" borderId="50" xfId="0" applyFont="1" applyFill="1" applyBorder="1" applyAlignment="1" applyProtection="1">
      <alignment horizontal="center"/>
      <protection hidden="1"/>
    </xf>
    <xf numFmtId="0" fontId="3" fillId="2" borderId="33" xfId="0" applyFont="1" applyFill="1" applyBorder="1" applyAlignment="1" applyProtection="1">
      <alignment horizontal="center"/>
      <protection hidden="1"/>
    </xf>
    <xf numFmtId="0" fontId="3" fillId="2" borderId="13" xfId="0" applyFont="1" applyFill="1" applyBorder="1" applyAlignment="1" applyProtection="1">
      <alignment horizontal="center"/>
      <protection hidden="1"/>
    </xf>
    <xf numFmtId="0" fontId="16" fillId="0" borderId="36" xfId="0" applyFont="1" applyBorder="1" applyAlignment="1" applyProtection="1">
      <alignment horizontal="center"/>
      <protection hidden="1"/>
    </xf>
    <xf numFmtId="0" fontId="16" fillId="0" borderId="39" xfId="0" applyFont="1" applyBorder="1" applyAlignment="1" applyProtection="1">
      <alignment horizontal="center"/>
      <protection hidden="1"/>
    </xf>
    <xf numFmtId="0" fontId="16" fillId="0" borderId="30" xfId="0" applyFont="1" applyBorder="1" applyAlignment="1" applyProtection="1">
      <alignment horizontal="center"/>
      <protection hidden="1"/>
    </xf>
    <xf numFmtId="0" fontId="4" fillId="0" borderId="4" xfId="0" applyNumberFormat="1" applyFont="1" applyBorder="1" applyAlignment="1" applyProtection="1">
      <alignment wrapText="1"/>
      <protection hidden="1"/>
    </xf>
    <xf numFmtId="0" fontId="4" fillId="0" borderId="0" xfId="0" applyNumberFormat="1" applyFont="1" applyBorder="1" applyAlignment="1" applyProtection="1">
      <alignment wrapText="1"/>
      <protection hidden="1"/>
    </xf>
    <xf numFmtId="0" fontId="0" fillId="0" borderId="0" xfId="0" applyBorder="1" applyAlignment="1" applyProtection="1">
      <alignment wrapText="1"/>
      <protection hidden="1"/>
    </xf>
    <xf numFmtId="0" fontId="0" fillId="0" borderId="35" xfId="0" applyBorder="1" applyAlignment="1" applyProtection="1">
      <alignment wrapText="1"/>
      <protection hidden="1"/>
    </xf>
    <xf numFmtId="0" fontId="0" fillId="0" borderId="52" xfId="0" applyBorder="1" applyAlignment="1" applyProtection="1">
      <alignment wrapText="1"/>
      <protection hidden="1"/>
    </xf>
    <xf numFmtId="0" fontId="0" fillId="0" borderId="24" xfId="0" applyBorder="1" applyAlignment="1" applyProtection="1">
      <alignment wrapText="1"/>
      <protection hidden="1"/>
    </xf>
    <xf numFmtId="0" fontId="3" fillId="2" borderId="0" xfId="0" applyNumberFormat="1" applyFont="1" applyFill="1" applyBorder="1" applyAlignment="1" applyProtection="1">
      <alignment horizontal="center" wrapText="1"/>
      <protection hidden="1"/>
    </xf>
    <xf numFmtId="0" fontId="8" fillId="2" borderId="4" xfId="0" applyNumberFormat="1" applyFont="1" applyFill="1" applyBorder="1" applyAlignment="1" applyProtection="1">
      <alignment horizontal="center"/>
      <protection hidden="1"/>
    </xf>
    <xf numFmtId="0" fontId="8" fillId="2" borderId="3" xfId="0" applyNumberFormat="1" applyFont="1" applyFill="1" applyBorder="1" applyAlignment="1" applyProtection="1">
      <alignment horizontal="center"/>
      <protection hidden="1"/>
    </xf>
    <xf numFmtId="0" fontId="1" fillId="2" borderId="46" xfId="0" applyFont="1" applyFill="1" applyBorder="1" applyAlignment="1" applyProtection="1">
      <alignment horizontal="center"/>
      <protection hidden="1"/>
    </xf>
    <xf numFmtId="0" fontId="1" fillId="2" borderId="24" xfId="0" applyFont="1" applyFill="1" applyBorder="1" applyAlignment="1" applyProtection="1">
      <alignment horizontal="center"/>
      <protection hidden="1"/>
    </xf>
    <xf numFmtId="0" fontId="3" fillId="2" borderId="0" xfId="0" applyFont="1" applyFill="1" applyBorder="1" applyAlignment="1" applyProtection="1">
      <protection hidden="1"/>
    </xf>
    <xf numFmtId="0" fontId="6" fillId="2" borderId="10" xfId="0" applyFont="1" applyFill="1" applyBorder="1" applyAlignment="1" applyProtection="1">
      <alignment horizontal="center"/>
      <protection hidden="1"/>
    </xf>
    <xf numFmtId="0" fontId="6" fillId="2" borderId="38" xfId="0" applyFont="1" applyFill="1" applyBorder="1" applyAlignment="1" applyProtection="1">
      <alignment horizontal="center"/>
      <protection hidden="1"/>
    </xf>
    <xf numFmtId="0" fontId="8" fillId="0" borderId="28" xfId="0" applyFont="1" applyBorder="1" applyAlignment="1" applyProtection="1">
      <protection hidden="1"/>
    </xf>
    <xf numFmtId="0" fontId="8" fillId="0" borderId="39" xfId="0" applyFont="1" applyBorder="1" applyAlignment="1" applyProtection="1">
      <protection hidden="1"/>
    </xf>
    <xf numFmtId="0" fontId="3" fillId="4" borderId="50" xfId="0" applyFont="1" applyFill="1" applyBorder="1" applyAlignment="1" applyProtection="1">
      <alignment horizontal="center"/>
      <protection hidden="1"/>
    </xf>
    <xf numFmtId="0" fontId="3" fillId="4" borderId="33" xfId="0" applyFont="1" applyFill="1" applyBorder="1" applyAlignment="1" applyProtection="1">
      <alignment horizontal="center"/>
      <protection hidden="1"/>
    </xf>
    <xf numFmtId="0" fontId="3" fillId="4" borderId="13" xfId="0" applyFont="1" applyFill="1" applyBorder="1" applyAlignment="1" applyProtection="1">
      <alignment horizontal="center"/>
      <protection hidden="1"/>
    </xf>
    <xf numFmtId="49" fontId="6" fillId="2" borderId="34" xfId="0" applyNumberFormat="1" applyFont="1" applyFill="1" applyBorder="1" applyAlignment="1" applyProtection="1">
      <alignment horizontal="center"/>
      <protection hidden="1"/>
    </xf>
    <xf numFmtId="0" fontId="6" fillId="2" borderId="44" xfId="0" applyFont="1" applyFill="1" applyBorder="1" applyAlignment="1" applyProtection="1">
      <alignment horizontal="center"/>
      <protection hidden="1"/>
    </xf>
    <xf numFmtId="3" fontId="40" fillId="9" borderId="50" xfId="0" applyNumberFormat="1" applyFont="1" applyFill="1" applyBorder="1" applyAlignment="1" applyProtection="1">
      <alignment horizontal="center"/>
      <protection hidden="1"/>
    </xf>
    <xf numFmtId="3" fontId="40" fillId="9" borderId="33" xfId="0" applyNumberFormat="1" applyFont="1" applyFill="1" applyBorder="1" applyAlignment="1" applyProtection="1">
      <alignment horizontal="center"/>
      <protection hidden="1"/>
    </xf>
    <xf numFmtId="3" fontId="40" fillId="9" borderId="13" xfId="0" applyNumberFormat="1" applyFont="1" applyFill="1" applyBorder="1" applyAlignment="1" applyProtection="1">
      <alignment horizontal="center"/>
      <protection hidden="1"/>
    </xf>
    <xf numFmtId="0" fontId="31" fillId="9" borderId="50" xfId="0" applyFont="1" applyFill="1" applyBorder="1" applyAlignment="1" applyProtection="1">
      <alignment horizontal="center"/>
      <protection hidden="1"/>
    </xf>
    <xf numFmtId="0" fontId="31" fillId="9" borderId="33" xfId="0" applyFont="1" applyFill="1" applyBorder="1" applyAlignment="1" applyProtection="1">
      <alignment horizontal="center"/>
      <protection hidden="1"/>
    </xf>
    <xf numFmtId="0" fontId="31" fillId="9" borderId="13" xfId="0" applyFont="1" applyFill="1" applyBorder="1" applyAlignment="1" applyProtection="1">
      <alignment horizontal="center"/>
      <protection hidden="1"/>
    </xf>
    <xf numFmtId="49" fontId="6" fillId="2" borderId="0" xfId="0" applyNumberFormat="1" applyFont="1" applyFill="1" applyBorder="1" applyAlignment="1" applyProtection="1">
      <alignment horizontal="center"/>
      <protection hidden="1"/>
    </xf>
    <xf numFmtId="3" fontId="31" fillId="9" borderId="50" xfId="0" applyNumberFormat="1" applyFont="1" applyFill="1" applyBorder="1" applyAlignment="1" applyProtection="1">
      <alignment horizontal="center"/>
      <protection hidden="1"/>
    </xf>
    <xf numFmtId="3" fontId="31" fillId="9" borderId="33" xfId="0" applyNumberFormat="1" applyFont="1" applyFill="1" applyBorder="1" applyAlignment="1" applyProtection="1">
      <alignment horizontal="center"/>
      <protection hidden="1"/>
    </xf>
    <xf numFmtId="3" fontId="31" fillId="9" borderId="13" xfId="0" applyNumberFormat="1" applyFont="1" applyFill="1" applyBorder="1" applyAlignment="1" applyProtection="1">
      <alignment horizontal="center"/>
      <protection hidden="1"/>
    </xf>
    <xf numFmtId="3" fontId="3" fillId="4" borderId="50" xfId="0" applyNumberFormat="1" applyFont="1" applyFill="1" applyBorder="1" applyAlignment="1" applyProtection="1">
      <alignment horizontal="center"/>
      <protection hidden="1"/>
    </xf>
    <xf numFmtId="3" fontId="3" fillId="4" borderId="33" xfId="0" applyNumberFormat="1" applyFont="1" applyFill="1" applyBorder="1" applyAlignment="1" applyProtection="1">
      <alignment horizontal="center"/>
      <protection hidden="1"/>
    </xf>
    <xf numFmtId="3" fontId="3" fillId="4" borderId="13" xfId="0" applyNumberFormat="1" applyFont="1" applyFill="1" applyBorder="1" applyAlignment="1" applyProtection="1">
      <alignment horizontal="center"/>
      <protection hidden="1"/>
    </xf>
    <xf numFmtId="0" fontId="31" fillId="2" borderId="0" xfId="0" applyFont="1" applyFill="1" applyBorder="1" applyAlignment="1" applyProtection="1">
      <alignment horizontal="center"/>
      <protection hidden="1"/>
    </xf>
    <xf numFmtId="0" fontId="24" fillId="9" borderId="40" xfId="0" applyFont="1" applyFill="1" applyBorder="1" applyAlignment="1">
      <alignment horizontal="center"/>
    </xf>
    <xf numFmtId="0" fontId="12" fillId="4" borderId="11" xfId="0" applyFont="1" applyFill="1" applyBorder="1" applyAlignment="1" applyProtection="1">
      <alignment horizontal="center" textRotation="90"/>
      <protection locked="0" hidden="1"/>
    </xf>
    <xf numFmtId="0" fontId="12" fillId="4" borderId="23" xfId="0" applyFont="1" applyFill="1" applyBorder="1" applyAlignment="1" applyProtection="1">
      <alignment horizontal="center" textRotation="90"/>
      <protection locked="0" hidden="1"/>
    </xf>
    <xf numFmtId="0" fontId="12" fillId="4" borderId="35" xfId="0" applyFont="1" applyFill="1" applyBorder="1" applyAlignment="1" applyProtection="1">
      <alignment horizontal="center" textRotation="90"/>
      <protection locked="0" hidden="1"/>
    </xf>
    <xf numFmtId="0" fontId="12" fillId="4" borderId="17" xfId="0" applyFont="1" applyFill="1" applyBorder="1" applyAlignment="1" applyProtection="1">
      <alignment horizontal="center" textRotation="90"/>
      <protection locked="0" hidden="1"/>
    </xf>
    <xf numFmtId="49" fontId="6" fillId="2" borderId="33" xfId="0" applyNumberFormat="1" applyFont="1" applyFill="1" applyBorder="1" applyAlignment="1" applyProtection="1">
      <alignment horizontal="center"/>
      <protection hidden="1"/>
    </xf>
    <xf numFmtId="0" fontId="18" fillId="4" borderId="50" xfId="0" applyFont="1" applyFill="1" applyBorder="1" applyAlignment="1" applyProtection="1">
      <alignment horizontal="center"/>
      <protection hidden="1"/>
    </xf>
    <xf numFmtId="0" fontId="18" fillId="4" borderId="33" xfId="0" applyFont="1" applyFill="1" applyBorder="1" applyAlignment="1" applyProtection="1">
      <alignment horizontal="center"/>
      <protection hidden="1"/>
    </xf>
    <xf numFmtId="0" fontId="18" fillId="4" borderId="13" xfId="0" applyFont="1" applyFill="1" applyBorder="1" applyAlignment="1" applyProtection="1">
      <alignment horizontal="center"/>
      <protection hidden="1"/>
    </xf>
    <xf numFmtId="0" fontId="18" fillId="9" borderId="50" xfId="0" applyFont="1" applyFill="1" applyBorder="1" applyAlignment="1" applyProtection="1">
      <alignment horizontal="center"/>
      <protection hidden="1"/>
    </xf>
    <xf numFmtId="0" fontId="18" fillId="9" borderId="33" xfId="0" applyFont="1" applyFill="1" applyBorder="1" applyAlignment="1" applyProtection="1">
      <alignment horizontal="center"/>
      <protection hidden="1"/>
    </xf>
    <xf numFmtId="0" fontId="18" fillId="9" borderId="13" xfId="0" applyFont="1" applyFill="1" applyBorder="1" applyAlignment="1" applyProtection="1">
      <alignment horizontal="center"/>
      <protection hidden="1"/>
    </xf>
    <xf numFmtId="49" fontId="6" fillId="2" borderId="4" xfId="0" applyNumberFormat="1" applyFont="1" applyFill="1" applyBorder="1" applyAlignment="1" applyProtection="1">
      <alignment horizontal="center"/>
      <protection hidden="1"/>
    </xf>
    <xf numFmtId="0" fontId="17" fillId="2" borderId="3" xfId="0" applyFont="1" applyFill="1" applyBorder="1" applyAlignment="1" applyProtection="1">
      <alignment horizontal="center"/>
      <protection hidden="1"/>
    </xf>
    <xf numFmtId="0" fontId="17" fillId="9" borderId="50" xfId="0" applyFont="1" applyFill="1" applyBorder="1" applyAlignment="1" applyProtection="1">
      <alignment horizontal="center"/>
      <protection hidden="1"/>
    </xf>
    <xf numFmtId="0" fontId="17" fillId="9" borderId="33" xfId="0" applyFont="1" applyFill="1" applyBorder="1" applyAlignment="1" applyProtection="1">
      <alignment horizontal="center"/>
      <protection hidden="1"/>
    </xf>
    <xf numFmtId="0" fontId="17" fillId="9" borderId="13" xfId="0" applyFont="1" applyFill="1" applyBorder="1" applyAlignment="1" applyProtection="1">
      <alignment horizontal="center"/>
      <protection hidden="1"/>
    </xf>
    <xf numFmtId="0" fontId="7" fillId="2" borderId="50" xfId="0" applyFont="1" applyFill="1" applyBorder="1" applyAlignment="1" applyProtection="1">
      <alignment horizontal="center"/>
      <protection hidden="1"/>
    </xf>
    <xf numFmtId="0" fontId="7" fillId="2" borderId="33" xfId="0" applyFont="1" applyFill="1" applyBorder="1" applyAlignment="1" applyProtection="1">
      <alignment horizontal="center"/>
      <protection hidden="1"/>
    </xf>
    <xf numFmtId="0" fontId="7" fillId="2" borderId="13" xfId="0" applyFont="1" applyFill="1" applyBorder="1" applyAlignment="1" applyProtection="1">
      <alignment horizontal="center"/>
      <protection hidden="1"/>
    </xf>
    <xf numFmtId="0" fontId="6" fillId="2" borderId="0" xfId="0" applyFont="1" applyFill="1" applyBorder="1" applyAlignment="1" applyProtection="1">
      <alignment horizontal="center"/>
      <protection hidden="1"/>
    </xf>
    <xf numFmtId="49" fontId="7" fillId="2" borderId="50" xfId="0" applyNumberFormat="1" applyFont="1" applyFill="1" applyBorder="1" applyAlignment="1" applyProtection="1">
      <alignment horizontal="center"/>
      <protection hidden="1"/>
    </xf>
    <xf numFmtId="49" fontId="7" fillId="2" borderId="33" xfId="0" applyNumberFormat="1" applyFont="1" applyFill="1" applyBorder="1" applyAlignment="1" applyProtection="1">
      <alignment horizontal="center"/>
      <protection hidden="1"/>
    </xf>
    <xf numFmtId="49" fontId="6" fillId="2" borderId="3" xfId="0" applyNumberFormat="1" applyFont="1" applyFill="1" applyBorder="1" applyAlignment="1" applyProtection="1">
      <alignment horizontal="center"/>
      <protection hidden="1"/>
    </xf>
    <xf numFmtId="3" fontId="17" fillId="9" borderId="50" xfId="0" applyNumberFormat="1" applyFont="1" applyFill="1" applyBorder="1" applyAlignment="1" applyProtection="1">
      <alignment horizontal="center"/>
      <protection hidden="1"/>
    </xf>
    <xf numFmtId="0" fontId="1" fillId="2" borderId="50" xfId="0" applyFont="1" applyFill="1" applyBorder="1" applyAlignment="1" applyProtection="1">
      <alignment horizontal="center"/>
      <protection hidden="1"/>
    </xf>
    <xf numFmtId="0" fontId="1" fillId="2" borderId="33" xfId="0" applyFont="1" applyFill="1" applyBorder="1" applyAlignment="1" applyProtection="1">
      <alignment horizontal="center"/>
      <protection hidden="1"/>
    </xf>
    <xf numFmtId="0" fontId="1" fillId="2" borderId="13" xfId="0" applyFont="1" applyFill="1" applyBorder="1" applyAlignment="1" applyProtection="1">
      <alignment horizontal="center"/>
      <protection hidden="1"/>
    </xf>
    <xf numFmtId="0" fontId="6" fillId="2" borderId="0" xfId="0" applyNumberFormat="1" applyFont="1" applyFill="1" applyBorder="1" applyAlignment="1" applyProtection="1">
      <alignment horizontal="center"/>
      <protection hidden="1"/>
    </xf>
    <xf numFmtId="0" fontId="1" fillId="2" borderId="40" xfId="0" applyFont="1" applyFill="1" applyBorder="1" applyAlignment="1" applyProtection="1">
      <alignment horizontal="center"/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0" fontId="1" fillId="2" borderId="41" xfId="0" applyFont="1" applyFill="1" applyBorder="1" applyAlignment="1" applyProtection="1">
      <alignment horizontal="center"/>
      <protection hidden="1"/>
    </xf>
  </cellXfs>
  <cellStyles count="3">
    <cellStyle name="Hyperlänk_AKTIVITETSSTÖD 2006 - GÄVLE KOMMUN" xfId="1"/>
    <cellStyle name="Normal" xfId="0" builtinId="0"/>
    <cellStyle name="Normal 2" xfId="2"/>
  </cellStyles>
  <dxfs count="30">
    <dxf>
      <fill>
        <patternFill>
          <bgColor indexed="29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ont>
        <b val="0"/>
        <i val="0"/>
        <condense val="0"/>
        <extend val="0"/>
      </font>
      <fill>
        <patternFill>
          <bgColor indexed="29"/>
        </patternFill>
      </fill>
    </dxf>
    <dxf>
      <font>
        <condense val="0"/>
        <extend val="0"/>
        <color indexed="9"/>
      </font>
    </dxf>
    <dxf>
      <fill>
        <patternFill>
          <bgColor indexed="29"/>
        </patternFill>
      </fill>
    </dxf>
    <dxf>
      <fill>
        <patternFill patternType="solid">
          <bgColor indexed="9"/>
        </patternFill>
      </fill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ont>
        <b val="0"/>
        <i val="0"/>
        <condense val="0"/>
        <extend val="0"/>
      </font>
      <fill>
        <patternFill>
          <bgColor indexed="29"/>
        </patternFill>
      </fill>
    </dxf>
    <dxf>
      <font>
        <condense val="0"/>
        <extend val="0"/>
        <color indexed="9"/>
      </font>
    </dxf>
    <dxf>
      <fill>
        <patternFill>
          <bgColor indexed="29"/>
        </patternFill>
      </fill>
    </dxf>
    <dxf>
      <fill>
        <patternFill patternType="solid">
          <bgColor indexed="9"/>
        </patternFill>
      </fill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ont>
        <b val="0"/>
        <i val="0"/>
        <condense val="0"/>
        <extend val="0"/>
      </font>
      <fill>
        <patternFill>
          <bgColor indexed="29"/>
        </patternFill>
      </fill>
    </dxf>
    <dxf>
      <font>
        <condense val="0"/>
        <extend val="0"/>
        <color indexed="9"/>
      </font>
    </dxf>
    <dxf>
      <fill>
        <patternFill>
          <bgColor indexed="29"/>
        </patternFill>
      </fill>
    </dxf>
    <dxf>
      <fill>
        <patternFill patternType="solid">
          <bgColor indexed="9"/>
        </patternFill>
      </fill>
    </dxf>
    <dxf>
      <fill>
        <patternFill>
          <bgColor indexed="42"/>
        </patternFill>
      </fill>
    </dxf>
    <dxf>
      <fill>
        <patternFill>
          <bgColor indexed="29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97</xdr:col>
      <xdr:colOff>219075</xdr:colOff>
      <xdr:row>28</xdr:row>
      <xdr:rowOff>76200</xdr:rowOff>
    </xdr:from>
    <xdr:to>
      <xdr:col>99</xdr:col>
      <xdr:colOff>171450</xdr:colOff>
      <xdr:row>37</xdr:row>
      <xdr:rowOff>0</xdr:rowOff>
    </xdr:to>
    <xdr:sp macro="" textlink="">
      <xdr:nvSpPr>
        <xdr:cNvPr id="25652" name="Text Box 1"/>
        <xdr:cNvSpPr txBox="1">
          <a:spLocks noChangeArrowheads="1"/>
        </xdr:cNvSpPr>
      </xdr:nvSpPr>
      <xdr:spPr bwMode="auto">
        <a:xfrm>
          <a:off x="2867025" y="5248275"/>
          <a:ext cx="32385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97</xdr:col>
      <xdr:colOff>219075</xdr:colOff>
      <xdr:row>118</xdr:row>
      <xdr:rowOff>0</xdr:rowOff>
    </xdr:from>
    <xdr:to>
      <xdr:col>99</xdr:col>
      <xdr:colOff>171450</xdr:colOff>
      <xdr:row>119</xdr:row>
      <xdr:rowOff>0</xdr:rowOff>
    </xdr:to>
    <xdr:sp macro="" textlink="">
      <xdr:nvSpPr>
        <xdr:cNvPr id="25653" name="Text Box 2"/>
        <xdr:cNvSpPr txBox="1">
          <a:spLocks noChangeArrowheads="1"/>
        </xdr:cNvSpPr>
      </xdr:nvSpPr>
      <xdr:spPr bwMode="auto">
        <a:xfrm>
          <a:off x="2867025" y="15335250"/>
          <a:ext cx="32385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136</xdr:col>
      <xdr:colOff>47625</xdr:colOff>
      <xdr:row>4</xdr:row>
      <xdr:rowOff>0</xdr:rowOff>
    </xdr:from>
    <xdr:to>
      <xdr:col>140</xdr:col>
      <xdr:colOff>523875</xdr:colOff>
      <xdr:row>7</xdr:row>
      <xdr:rowOff>19050</xdr:rowOff>
    </xdr:to>
    <xdr:pic>
      <xdr:nvPicPr>
        <xdr:cNvPr id="25654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723900"/>
          <a:ext cx="14954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132</xdr:col>
      <xdr:colOff>0</xdr:colOff>
      <xdr:row>159</xdr:row>
      <xdr:rowOff>0</xdr:rowOff>
    </xdr:from>
    <xdr:to>
      <xdr:col>140</xdr:col>
      <xdr:colOff>57150</xdr:colOff>
      <xdr:row>163</xdr:row>
      <xdr:rowOff>9525</xdr:rowOff>
    </xdr:to>
    <xdr:pic>
      <xdr:nvPicPr>
        <xdr:cNvPr id="25655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72475" y="20650200"/>
          <a:ext cx="17240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97</xdr:col>
      <xdr:colOff>219075</xdr:colOff>
      <xdr:row>28</xdr:row>
      <xdr:rowOff>76200</xdr:rowOff>
    </xdr:from>
    <xdr:to>
      <xdr:col>99</xdr:col>
      <xdr:colOff>171450</xdr:colOff>
      <xdr:row>37</xdr:row>
      <xdr:rowOff>0</xdr:rowOff>
    </xdr:to>
    <xdr:sp macro="" textlink="">
      <xdr:nvSpPr>
        <xdr:cNvPr id="30725" name="Text Box 1"/>
        <xdr:cNvSpPr txBox="1">
          <a:spLocks noChangeArrowheads="1"/>
        </xdr:cNvSpPr>
      </xdr:nvSpPr>
      <xdr:spPr bwMode="auto">
        <a:xfrm>
          <a:off x="2867025" y="5248275"/>
          <a:ext cx="32385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97</xdr:col>
      <xdr:colOff>219075</xdr:colOff>
      <xdr:row>118</xdr:row>
      <xdr:rowOff>0</xdr:rowOff>
    </xdr:from>
    <xdr:to>
      <xdr:col>99</xdr:col>
      <xdr:colOff>171450</xdr:colOff>
      <xdr:row>119</xdr:row>
      <xdr:rowOff>0</xdr:rowOff>
    </xdr:to>
    <xdr:sp macro="" textlink="">
      <xdr:nvSpPr>
        <xdr:cNvPr id="30726" name="Text Box 2"/>
        <xdr:cNvSpPr txBox="1">
          <a:spLocks noChangeArrowheads="1"/>
        </xdr:cNvSpPr>
      </xdr:nvSpPr>
      <xdr:spPr bwMode="auto">
        <a:xfrm>
          <a:off x="2867025" y="15335250"/>
          <a:ext cx="32385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136</xdr:col>
      <xdr:colOff>47625</xdr:colOff>
      <xdr:row>4</xdr:row>
      <xdr:rowOff>0</xdr:rowOff>
    </xdr:from>
    <xdr:to>
      <xdr:col>140</xdr:col>
      <xdr:colOff>523875</xdr:colOff>
      <xdr:row>7</xdr:row>
      <xdr:rowOff>19050</xdr:rowOff>
    </xdr:to>
    <xdr:pic>
      <xdr:nvPicPr>
        <xdr:cNvPr id="30727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723900"/>
          <a:ext cx="14954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132</xdr:col>
      <xdr:colOff>0</xdr:colOff>
      <xdr:row>159</xdr:row>
      <xdr:rowOff>0</xdr:rowOff>
    </xdr:from>
    <xdr:to>
      <xdr:col>140</xdr:col>
      <xdr:colOff>57150</xdr:colOff>
      <xdr:row>163</xdr:row>
      <xdr:rowOff>9525</xdr:rowOff>
    </xdr:to>
    <xdr:pic>
      <xdr:nvPicPr>
        <xdr:cNvPr id="30728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72475" y="20650200"/>
          <a:ext cx="17240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97</xdr:col>
      <xdr:colOff>219075</xdr:colOff>
      <xdr:row>28</xdr:row>
      <xdr:rowOff>76200</xdr:rowOff>
    </xdr:from>
    <xdr:to>
      <xdr:col>99</xdr:col>
      <xdr:colOff>171450</xdr:colOff>
      <xdr:row>37</xdr:row>
      <xdr:rowOff>0</xdr:rowOff>
    </xdr:to>
    <xdr:sp macro="" textlink="">
      <xdr:nvSpPr>
        <xdr:cNvPr id="31749" name="Text Box 1"/>
        <xdr:cNvSpPr txBox="1">
          <a:spLocks noChangeArrowheads="1"/>
        </xdr:cNvSpPr>
      </xdr:nvSpPr>
      <xdr:spPr bwMode="auto">
        <a:xfrm>
          <a:off x="2867025" y="5248275"/>
          <a:ext cx="32385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97</xdr:col>
      <xdr:colOff>219075</xdr:colOff>
      <xdr:row>118</xdr:row>
      <xdr:rowOff>0</xdr:rowOff>
    </xdr:from>
    <xdr:to>
      <xdr:col>99</xdr:col>
      <xdr:colOff>171450</xdr:colOff>
      <xdr:row>119</xdr:row>
      <xdr:rowOff>0</xdr:rowOff>
    </xdr:to>
    <xdr:sp macro="" textlink="">
      <xdr:nvSpPr>
        <xdr:cNvPr id="31750" name="Text Box 2"/>
        <xdr:cNvSpPr txBox="1">
          <a:spLocks noChangeArrowheads="1"/>
        </xdr:cNvSpPr>
      </xdr:nvSpPr>
      <xdr:spPr bwMode="auto">
        <a:xfrm>
          <a:off x="2867025" y="15335250"/>
          <a:ext cx="32385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136</xdr:col>
      <xdr:colOff>47625</xdr:colOff>
      <xdr:row>4</xdr:row>
      <xdr:rowOff>0</xdr:rowOff>
    </xdr:from>
    <xdr:to>
      <xdr:col>140</xdr:col>
      <xdr:colOff>523875</xdr:colOff>
      <xdr:row>7</xdr:row>
      <xdr:rowOff>19050</xdr:rowOff>
    </xdr:to>
    <xdr:pic>
      <xdr:nvPicPr>
        <xdr:cNvPr id="31751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723900"/>
          <a:ext cx="14954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132</xdr:col>
      <xdr:colOff>0</xdr:colOff>
      <xdr:row>159</xdr:row>
      <xdr:rowOff>0</xdr:rowOff>
    </xdr:from>
    <xdr:to>
      <xdr:col>140</xdr:col>
      <xdr:colOff>57150</xdr:colOff>
      <xdr:row>163</xdr:row>
      <xdr:rowOff>9525</xdr:rowOff>
    </xdr:to>
    <xdr:pic>
      <xdr:nvPicPr>
        <xdr:cNvPr id="31752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72475" y="20650200"/>
          <a:ext cx="17240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Blad1"/>
  <dimension ref="A1:GS743"/>
  <sheetViews>
    <sheetView showGridLines="0" showRowColHeaders="0" showZeros="0" tabSelected="1" topLeftCell="A3" zoomScaleNormal="100" workbookViewId="0">
      <selection activeCell="B7" sqref="B7"/>
    </sheetView>
  </sheetViews>
  <sheetFormatPr defaultColWidth="0" defaultRowHeight="12.75" zeroHeight="1"/>
  <cols>
    <col min="1" max="1" width="5.7109375" style="45" customWidth="1"/>
    <col min="2" max="2" width="30.7109375" style="2" customWidth="1"/>
    <col min="3" max="5" width="11" style="2" customWidth="1"/>
    <col min="6" max="8" width="11" style="2" hidden="1" customWidth="1"/>
    <col min="9" max="9" width="25.7109375" style="2" customWidth="1"/>
    <col min="10" max="10" width="11" style="2" customWidth="1"/>
    <col min="11" max="11" width="15.7109375" style="2" customWidth="1"/>
    <col min="12" max="13" width="11" style="2" customWidth="1"/>
    <col min="14" max="14" width="25.7109375" style="2" customWidth="1"/>
    <col min="15" max="17" width="11" style="2" customWidth="1"/>
    <col min="18" max="18" width="5" style="2" hidden="1" customWidth="1"/>
    <col min="19" max="19" width="7" style="2" hidden="1" customWidth="1"/>
    <col min="20" max="20" width="4.5703125" style="2" hidden="1" customWidth="1"/>
    <col min="21" max="23" width="5.42578125" style="2" hidden="1" customWidth="1"/>
    <col min="24" max="97" width="2.7109375" style="2" hidden="1" customWidth="1"/>
    <col min="98" max="108" width="9.140625" style="2" hidden="1" customWidth="1"/>
    <col min="109" max="109" width="10.140625" style="2" hidden="1" customWidth="1"/>
    <col min="110" max="199" width="9.140625" style="2" hidden="1" customWidth="1"/>
    <col min="200" max="201" width="9.140625" style="2" customWidth="1"/>
    <col min="202" max="16384" width="0" style="2" hidden="1"/>
  </cols>
  <sheetData>
    <row r="1" spans="1:201" ht="13.5" hidden="1" thickBot="1">
      <c r="A1" s="45">
        <v>1</v>
      </c>
      <c r="B1" s="2">
        <v>2</v>
      </c>
      <c r="C1" s="2">
        <v>3</v>
      </c>
      <c r="D1" s="2">
        <v>4</v>
      </c>
      <c r="E1" s="2">
        <v>5</v>
      </c>
      <c r="F1" s="2">
        <v>6</v>
      </c>
      <c r="G1" s="2">
        <v>7</v>
      </c>
      <c r="H1" s="2">
        <v>8</v>
      </c>
      <c r="I1" s="2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2">
        <v>18</v>
      </c>
      <c r="S1" s="2">
        <v>19</v>
      </c>
      <c r="T1" s="2">
        <v>20</v>
      </c>
      <c r="U1" s="2">
        <v>21</v>
      </c>
      <c r="V1" s="2">
        <v>22</v>
      </c>
      <c r="W1" s="2">
        <v>23</v>
      </c>
    </row>
    <row r="2" spans="1:201" ht="13.5" hidden="1" thickBot="1">
      <c r="J2" s="1"/>
      <c r="K2" s="1"/>
      <c r="L2" s="1"/>
      <c r="M2" s="1"/>
      <c r="N2" s="1"/>
      <c r="O2" s="1"/>
      <c r="P2" s="1"/>
      <c r="Q2" s="1"/>
    </row>
    <row r="3" spans="1:201" ht="15" customHeight="1">
      <c r="A3" s="34"/>
      <c r="B3" s="375"/>
      <c r="C3" s="376"/>
      <c r="D3" s="327"/>
      <c r="E3" s="327"/>
      <c r="F3" s="327"/>
      <c r="G3" s="327"/>
      <c r="H3" s="328"/>
      <c r="I3" s="369" t="s">
        <v>259</v>
      </c>
      <c r="J3" s="370"/>
      <c r="K3" s="370"/>
      <c r="L3" s="371" t="s">
        <v>76</v>
      </c>
      <c r="M3" s="370"/>
      <c r="N3" s="370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GO3" s="1"/>
      <c r="GP3" s="1"/>
      <c r="GQ3" s="1"/>
      <c r="GR3" s="1"/>
      <c r="GS3" s="1"/>
    </row>
    <row r="4" spans="1:201" ht="13.5" customHeight="1" thickBot="1">
      <c r="A4" s="34"/>
      <c r="B4" s="377"/>
      <c r="C4" s="378"/>
      <c r="D4" s="367" t="s">
        <v>248</v>
      </c>
      <c r="E4" s="329"/>
      <c r="F4" s="329"/>
      <c r="G4" s="329"/>
      <c r="H4" s="330"/>
      <c r="I4" s="369" t="s">
        <v>260</v>
      </c>
      <c r="J4" s="370"/>
      <c r="K4" s="370"/>
      <c r="L4" s="371" t="s">
        <v>77</v>
      </c>
      <c r="M4" s="370"/>
      <c r="N4" s="370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GO4" s="1"/>
      <c r="GP4" s="1"/>
      <c r="GQ4" s="1"/>
      <c r="GR4" s="1"/>
      <c r="GS4" s="1"/>
    </row>
    <row r="5" spans="1:201" ht="13.5" thickBot="1">
      <c r="A5" s="393"/>
      <c r="B5" s="388" t="s">
        <v>56</v>
      </c>
      <c r="C5" s="389"/>
      <c r="D5" s="389"/>
      <c r="E5" s="389"/>
      <c r="F5" s="389"/>
      <c r="G5" s="389"/>
      <c r="H5" s="389"/>
      <c r="I5" s="390" t="s">
        <v>115</v>
      </c>
      <c r="J5" s="391"/>
      <c r="K5" s="391"/>
      <c r="L5" s="391"/>
      <c r="M5" s="391"/>
      <c r="N5" s="391"/>
      <c r="O5" s="391"/>
      <c r="P5" s="391"/>
      <c r="Q5" s="392"/>
      <c r="R5" s="1"/>
      <c r="S5" s="1"/>
      <c r="T5" s="54" t="s">
        <v>58</v>
      </c>
      <c r="U5" s="54" t="s">
        <v>57</v>
      </c>
      <c r="V5" s="89" t="s">
        <v>58</v>
      </c>
      <c r="W5" s="97" t="s">
        <v>57</v>
      </c>
      <c r="X5" s="89">
        <v>1</v>
      </c>
      <c r="Y5" s="89">
        <v>2</v>
      </c>
      <c r="Z5" s="89">
        <v>3</v>
      </c>
      <c r="AA5" s="89">
        <v>4</v>
      </c>
      <c r="AB5" s="89">
        <v>5</v>
      </c>
      <c r="AC5" s="89">
        <v>6</v>
      </c>
      <c r="AD5" s="89">
        <v>7</v>
      </c>
      <c r="AE5" s="89">
        <v>8</v>
      </c>
      <c r="AF5" s="89">
        <v>9</v>
      </c>
      <c r="AG5" s="89">
        <v>10</v>
      </c>
      <c r="AH5" s="89">
        <v>11</v>
      </c>
      <c r="AI5" s="89">
        <v>12</v>
      </c>
      <c r="AJ5" s="89">
        <v>13</v>
      </c>
      <c r="AK5" s="89">
        <v>14</v>
      </c>
      <c r="AL5" s="89">
        <v>15</v>
      </c>
      <c r="AM5" s="89">
        <v>16</v>
      </c>
      <c r="AN5" s="89">
        <v>17</v>
      </c>
      <c r="AO5" s="89">
        <v>18</v>
      </c>
      <c r="AP5" s="89">
        <v>19</v>
      </c>
      <c r="AQ5" s="89">
        <v>20</v>
      </c>
      <c r="AR5" s="89">
        <v>21</v>
      </c>
      <c r="AS5" s="89">
        <v>22</v>
      </c>
      <c r="AT5" s="54">
        <v>23</v>
      </c>
      <c r="AU5" s="54">
        <v>24</v>
      </c>
      <c r="AV5" s="54">
        <v>25</v>
      </c>
      <c r="AW5" s="54">
        <v>26</v>
      </c>
      <c r="AX5" s="59">
        <v>27</v>
      </c>
      <c r="AY5" s="54">
        <v>28</v>
      </c>
      <c r="AZ5" s="54">
        <v>29</v>
      </c>
      <c r="BA5" s="54">
        <v>30</v>
      </c>
      <c r="BB5" s="97">
        <v>31</v>
      </c>
      <c r="BC5" s="97">
        <v>32</v>
      </c>
      <c r="BD5" s="97">
        <v>33</v>
      </c>
      <c r="BE5" s="97">
        <v>34</v>
      </c>
      <c r="BF5" s="97">
        <v>35</v>
      </c>
      <c r="BG5" s="97">
        <v>36</v>
      </c>
      <c r="BH5" s="97">
        <v>37</v>
      </c>
      <c r="BI5" s="97">
        <v>38</v>
      </c>
      <c r="BJ5" s="97">
        <v>39</v>
      </c>
      <c r="BK5" s="97">
        <v>40</v>
      </c>
      <c r="BL5" s="97">
        <v>41</v>
      </c>
      <c r="BM5" s="97">
        <v>42</v>
      </c>
      <c r="BN5" s="97">
        <v>43</v>
      </c>
      <c r="BO5" s="97">
        <v>44</v>
      </c>
      <c r="BP5" s="97">
        <v>45</v>
      </c>
      <c r="BQ5" s="97">
        <v>46</v>
      </c>
      <c r="BR5" s="97">
        <v>47</v>
      </c>
      <c r="BS5" s="97">
        <v>48</v>
      </c>
      <c r="BT5" s="97">
        <v>49</v>
      </c>
      <c r="BU5" s="97">
        <v>50</v>
      </c>
      <c r="BV5" s="97">
        <v>51</v>
      </c>
      <c r="BW5" s="97">
        <v>52</v>
      </c>
      <c r="BX5" s="97">
        <v>53</v>
      </c>
      <c r="BY5" s="97">
        <v>54</v>
      </c>
      <c r="BZ5" s="97">
        <v>55</v>
      </c>
      <c r="CA5" s="97">
        <v>56</v>
      </c>
      <c r="CB5" s="97">
        <v>57</v>
      </c>
      <c r="CC5" s="97">
        <v>58</v>
      </c>
      <c r="CD5" s="97">
        <v>59</v>
      </c>
      <c r="CE5" s="97">
        <v>60</v>
      </c>
      <c r="CF5" s="97">
        <v>61</v>
      </c>
      <c r="CG5" s="97">
        <v>62</v>
      </c>
      <c r="CH5" s="97">
        <v>63</v>
      </c>
      <c r="CI5" s="97">
        <v>64</v>
      </c>
      <c r="CJ5" s="97">
        <v>65</v>
      </c>
      <c r="CK5" s="97">
        <v>66</v>
      </c>
      <c r="CL5" s="97">
        <v>67</v>
      </c>
      <c r="CM5" s="97">
        <v>68</v>
      </c>
      <c r="CN5" s="97">
        <v>69</v>
      </c>
      <c r="CO5" s="97">
        <v>70</v>
      </c>
      <c r="CP5" s="97">
        <v>71</v>
      </c>
      <c r="CQ5" s="97">
        <v>72</v>
      </c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G5" s="1"/>
      <c r="GO5" s="1"/>
      <c r="GP5" s="1"/>
      <c r="GQ5" s="1"/>
      <c r="GR5" s="1"/>
      <c r="GS5" s="1"/>
    </row>
    <row r="6" spans="1:201" ht="23.25" thickBot="1">
      <c r="A6" s="394"/>
      <c r="B6" s="35" t="s">
        <v>19</v>
      </c>
      <c r="C6" s="36" t="s">
        <v>20</v>
      </c>
      <c r="D6" s="38" t="s">
        <v>25</v>
      </c>
      <c r="E6" s="128" t="s">
        <v>97</v>
      </c>
      <c r="F6" s="85" t="s">
        <v>29</v>
      </c>
      <c r="G6" s="128" t="s">
        <v>75</v>
      </c>
      <c r="H6" s="85" t="s">
        <v>55</v>
      </c>
      <c r="I6" s="78" t="s">
        <v>43</v>
      </c>
      <c r="J6" s="79" t="s">
        <v>44</v>
      </c>
      <c r="K6" s="79" t="s">
        <v>45</v>
      </c>
      <c r="L6" s="79" t="s">
        <v>46</v>
      </c>
      <c r="M6" s="79" t="s">
        <v>47</v>
      </c>
      <c r="N6" s="79" t="s">
        <v>48</v>
      </c>
      <c r="O6" s="79"/>
      <c r="P6" s="79"/>
      <c r="Q6" s="239"/>
      <c r="R6" s="37">
        <v>40908</v>
      </c>
      <c r="S6" s="1"/>
      <c r="T6" s="39" t="s">
        <v>58</v>
      </c>
      <c r="U6" s="39" t="s">
        <v>57</v>
      </c>
      <c r="V6" s="39" t="s">
        <v>59</v>
      </c>
      <c r="W6" s="46" t="s">
        <v>59</v>
      </c>
      <c r="X6" s="90">
        <v>1</v>
      </c>
      <c r="Y6" s="91">
        <v>2</v>
      </c>
      <c r="Z6" s="91">
        <v>3</v>
      </c>
      <c r="AA6" s="91">
        <v>4</v>
      </c>
      <c r="AB6" s="91">
        <v>5</v>
      </c>
      <c r="AC6" s="91">
        <v>6</v>
      </c>
      <c r="AD6" s="91">
        <v>7</v>
      </c>
      <c r="AE6" s="91">
        <v>8</v>
      </c>
      <c r="AF6" s="91">
        <v>9</v>
      </c>
      <c r="AG6" s="91">
        <v>10</v>
      </c>
      <c r="AH6" s="91">
        <v>11</v>
      </c>
      <c r="AI6" s="91">
        <v>12</v>
      </c>
      <c r="AJ6" s="91">
        <v>13</v>
      </c>
      <c r="AK6" s="91">
        <v>14</v>
      </c>
      <c r="AL6" s="91">
        <v>15</v>
      </c>
      <c r="AM6" s="91">
        <v>16</v>
      </c>
      <c r="AN6" s="91">
        <v>17</v>
      </c>
      <c r="AO6" s="91">
        <v>18</v>
      </c>
      <c r="AP6" s="91">
        <v>19</v>
      </c>
      <c r="AQ6" s="91">
        <v>20</v>
      </c>
      <c r="AR6" s="91">
        <v>21</v>
      </c>
      <c r="AS6" s="91">
        <v>22</v>
      </c>
      <c r="AT6" s="98">
        <v>23</v>
      </c>
      <c r="AU6" s="99">
        <v>24</v>
      </c>
      <c r="AV6" s="100">
        <v>25</v>
      </c>
      <c r="AW6" s="100">
        <v>26</v>
      </c>
      <c r="AX6" s="34">
        <v>27</v>
      </c>
      <c r="AY6" s="100">
        <v>28</v>
      </c>
      <c r="AZ6" s="100">
        <v>29</v>
      </c>
      <c r="BA6" s="100">
        <v>30</v>
      </c>
      <c r="BB6" s="39">
        <v>31</v>
      </c>
      <c r="BC6" s="39">
        <v>32</v>
      </c>
      <c r="BD6" s="39">
        <v>33</v>
      </c>
      <c r="BE6" s="39">
        <v>34</v>
      </c>
      <c r="BF6" s="39">
        <v>35</v>
      </c>
      <c r="BG6" s="39">
        <v>36</v>
      </c>
      <c r="BH6" s="39">
        <v>37</v>
      </c>
      <c r="BI6" s="39">
        <v>38</v>
      </c>
      <c r="BJ6" s="39">
        <v>39</v>
      </c>
      <c r="BK6" s="39">
        <v>40</v>
      </c>
      <c r="BL6" s="39">
        <v>41</v>
      </c>
      <c r="BM6" s="39">
        <v>42</v>
      </c>
      <c r="BN6" s="39">
        <v>43</v>
      </c>
      <c r="BO6" s="39">
        <v>44</v>
      </c>
      <c r="BP6" s="39">
        <v>45</v>
      </c>
      <c r="BQ6" s="39">
        <v>46</v>
      </c>
      <c r="BR6" s="39">
        <v>47</v>
      </c>
      <c r="BS6" s="39">
        <v>48</v>
      </c>
      <c r="BT6" s="39">
        <v>49</v>
      </c>
      <c r="BU6" s="39">
        <v>50</v>
      </c>
      <c r="BV6" s="39">
        <v>51</v>
      </c>
      <c r="BW6" s="39">
        <v>52</v>
      </c>
      <c r="BX6" s="39">
        <v>53</v>
      </c>
      <c r="BY6" s="39">
        <v>54</v>
      </c>
      <c r="BZ6" s="39">
        <v>55</v>
      </c>
      <c r="CA6" s="39">
        <v>56</v>
      </c>
      <c r="CB6" s="39">
        <v>57</v>
      </c>
      <c r="CC6" s="39">
        <v>58</v>
      </c>
      <c r="CD6" s="39">
        <v>59</v>
      </c>
      <c r="CE6" s="39">
        <v>60</v>
      </c>
      <c r="CF6" s="39">
        <v>61</v>
      </c>
      <c r="CG6" s="39">
        <v>62</v>
      </c>
      <c r="CH6" s="39">
        <v>63</v>
      </c>
      <c r="CI6" s="39">
        <v>64</v>
      </c>
      <c r="CJ6" s="39">
        <v>65</v>
      </c>
      <c r="CK6" s="39">
        <v>66</v>
      </c>
      <c r="CL6" s="39">
        <v>67</v>
      </c>
      <c r="CM6" s="39">
        <v>68</v>
      </c>
      <c r="CN6" s="39">
        <v>69</v>
      </c>
      <c r="CO6" s="39">
        <v>70</v>
      </c>
      <c r="CP6" s="39">
        <v>71</v>
      </c>
      <c r="CQ6" s="39">
        <v>72</v>
      </c>
      <c r="CR6" s="34"/>
      <c r="CS6" s="34"/>
      <c r="CT6" s="1"/>
      <c r="CU6" s="379" t="s">
        <v>27</v>
      </c>
      <c r="CV6" s="380"/>
      <c r="CW6" s="380"/>
      <c r="CX6" s="381"/>
      <c r="CY6" s="1"/>
      <c r="CZ6" s="398" t="s">
        <v>26</v>
      </c>
      <c r="DA6" s="398"/>
      <c r="DB6" s="398"/>
      <c r="DC6" s="398"/>
      <c r="DD6" s="1"/>
      <c r="DE6" s="1"/>
      <c r="DF6" s="1"/>
      <c r="GO6" s="1"/>
      <c r="GP6" s="1"/>
      <c r="GQ6" s="1"/>
      <c r="GR6" s="1"/>
      <c r="GS6" s="1"/>
    </row>
    <row r="7" spans="1:201">
      <c r="A7" s="40">
        <v>1</v>
      </c>
      <c r="B7" s="82"/>
      <c r="C7" s="83"/>
      <c r="D7" s="88"/>
      <c r="E7" s="87"/>
      <c r="F7" s="87"/>
      <c r="G7" s="141"/>
      <c r="H7" s="87"/>
      <c r="I7" s="76"/>
      <c r="J7" s="76"/>
      <c r="K7" s="76"/>
      <c r="L7" s="238"/>
      <c r="M7" s="238"/>
      <c r="N7" s="76"/>
      <c r="O7" s="76"/>
      <c r="P7" s="76"/>
      <c r="Q7" s="77"/>
      <c r="R7" s="41">
        <f>IF(C7&gt;0,C7,0)</f>
        <v>0</v>
      </c>
      <c r="S7" s="55">
        <f t="shared" ref="S7:S70" si="0">IF(R7=0,0,(YEAR($R$6)-YEAR(C7)))</f>
        <v>0</v>
      </c>
      <c r="T7" s="54">
        <f t="shared" ref="T7:T70" si="1">IF(OR($B7=0,$C7=0,$D7=0),0,IF(OR(AND($S7&lt;=20,$S7&gt;=7),AND($S7&gt;20,$E7=1)),1,0))</f>
        <v>0</v>
      </c>
      <c r="U7" s="97">
        <f t="shared" ref="U7:U70" si="2">IF(OR($B7=0,$C7=0,$D7=0,F7=100),0,IF(OR(AND($S7&lt;=$DA$32,$S7&gt;=$DA$33),AND($S7&lt;=$DA$37,$S7&gt;=$DA$38,$E7=1)),1,0))</f>
        <v>0</v>
      </c>
      <c r="V7" s="54">
        <f>MAX(X7:BA7)</f>
        <v>0</v>
      </c>
      <c r="W7" s="97">
        <f>MAX(BB7:CQ7)</f>
        <v>0</v>
      </c>
      <c r="X7" s="96">
        <f t="shared" ref="X7:X70" si="3">IF(AND($D7=1,OR($S7=7,$S7=8,$S7=9,$S7=10,$S7=11,$S7=12)),1,0)*X$6</f>
        <v>0</v>
      </c>
      <c r="Y7" s="96">
        <f t="shared" ref="Y7:Y70" si="4">IF(AND($D7=1,OR($S7=13,$S7=14,$S7=15,$S7=16)),1,0)*Y$6</f>
        <v>0</v>
      </c>
      <c r="Z7" s="96">
        <f t="shared" ref="Z7:Z70" si="5">IF(AND($D7=1,OR($S7=17,$S7=18,$S7=19,$S7=20)),1,0)*Z$6</f>
        <v>0</v>
      </c>
      <c r="AA7" s="96">
        <f t="shared" ref="AA7:AA70" si="6">IF($E7=1,0,IF(AND($D7=1,AND($S7&gt;20,$S7&lt;=35)),1,0)*AA$6)</f>
        <v>0</v>
      </c>
      <c r="AB7" s="96">
        <f t="shared" ref="AB7:AB70" si="7">IF($E7=1,0,IF(AND($D7=1,AND($S7&gt;35,$S7&lt;=50)),1,0)*AB$6)</f>
        <v>0</v>
      </c>
      <c r="AC7" s="96">
        <f t="shared" ref="AC7:AC70" si="8">IF($E7=1,0,IF(AND($D7=1,AND($S7&gt;50,$S7&lt;=65)),1,0)*AC$6)</f>
        <v>0</v>
      </c>
      <c r="AD7" s="96">
        <f t="shared" ref="AD7:AD70" si="9">IF($E7=1,0,IF(AND($D7=1,AND($S7&gt;65)),1,0)*AD$6)</f>
        <v>0</v>
      </c>
      <c r="AE7" s="96">
        <f>IF(AND($D7=1,$E7=1,OR($S7=7,$S7=8,$S7=9,$S7=10,$S7=11,$S7=12)),1,0)*AE$6</f>
        <v>0</v>
      </c>
      <c r="AF7" s="96">
        <f>IF(AND($D7=1,$E7=1,OR($S7=13,$S7=14,$S7=15,$S7=16)),1,0)*AF$6</f>
        <v>0</v>
      </c>
      <c r="AG7" s="96">
        <f>IF(AND($D7=1,$E7=1,OR($S7=17,$S7=18,$S7=19,$S7=20)),1,0)*AG$6</f>
        <v>0</v>
      </c>
      <c r="AH7" s="96">
        <f>IF(AND($D7=1,$E7=1,AND($S7&gt;20,$S7&lt;=35)),1,0)*AH$6</f>
        <v>0</v>
      </c>
      <c r="AI7" s="96">
        <f>IF(AND($D7=1,$E7=1,AND($S7&gt;35,$S7&lt;=50)),1,0)*AI$6</f>
        <v>0</v>
      </c>
      <c r="AJ7" s="96">
        <f>IF(AND($D7=1,$E7=1,AND($S7&gt;50,$S7&lt;=65)),1,0)*AJ$6</f>
        <v>0</v>
      </c>
      <c r="AK7" s="96">
        <f>IF(AND($D7=1,$E7=1,AND($S7&gt;65)),1,0)*AK$6</f>
        <v>0</v>
      </c>
      <c r="AL7" s="96">
        <f>IF(AND($D7=2,OR($S7=7,$S7=8,$S7=9,$S7=10,$S7=11,$S7=12)),1,0)*AL$6</f>
        <v>0</v>
      </c>
      <c r="AM7" s="96">
        <f>IF(AND($D7=2,OR($S7=13,$S7=14,$S7=15,$S7=16)),1,0)*AM$6</f>
        <v>0</v>
      </c>
      <c r="AN7" s="96">
        <f>IF(AND($D7=2,OR($S7=17,$S7=18,$S7=19,$S7=20)),1,0)*AN$6</f>
        <v>0</v>
      </c>
      <c r="AO7" s="96">
        <f>IF($E7=1,0,IF(AND($D7=2,AND($S7&gt;20,$S7&lt;=35)),1,0)*AO$6)</f>
        <v>0</v>
      </c>
      <c r="AP7" s="96">
        <f>IF($E7=1,0,IF(AND($D7=2,AND($S7&gt;35,$S7&lt;=50)),1,0)*AP$6)</f>
        <v>0</v>
      </c>
      <c r="AQ7" s="96">
        <f>IF($E7=1,0,IF(AND($D7=2,AND($S7&gt;50,$S7&lt;=65)),1,0)*AQ$6)</f>
        <v>0</v>
      </c>
      <c r="AR7" s="96">
        <f>IF($E7=1,0,IF(AND($D7=2,AND($S7&gt;65)),1,0)*AR$6)</f>
        <v>0</v>
      </c>
      <c r="AS7" s="96">
        <f>IF(AND($D7=2,$E7=1,OR($S7=7,$S7=8,$S7=9,$S7=10,$S7=11,$S7=12)),1,0)*AS$6</f>
        <v>0</v>
      </c>
      <c r="AT7" s="299">
        <f>IF(AND($D7=2,$E7=1,OR($S7=13,$S7=14,$S7=15,$S7=16)),1,0)*AT$6</f>
        <v>0</v>
      </c>
      <c r="AU7" s="299">
        <f>IF(AND($D7=2,$E7=1,OR($S7=17,$S7=18,$S7=19,$S7=20)),1,0)*AU$6</f>
        <v>0</v>
      </c>
      <c r="AV7" s="299">
        <f>IF(AND($D7=2,$E7=1,AND($S7&gt;20,$S7&lt;=35)),1,0)*AV$6</f>
        <v>0</v>
      </c>
      <c r="AW7" s="299">
        <f>IF(AND($D7=2,$E7=1,AND($S7&gt;35,$S7&lt;=50)),1,0)*AW$6</f>
        <v>0</v>
      </c>
      <c r="AX7" s="299">
        <f>IF(AND($D7=2,$E7=1,AND($S7&gt;50,$S7&lt;=65)),1,0)*AX$6</f>
        <v>0</v>
      </c>
      <c r="AY7" s="299">
        <f>IF(AND($D7=2,$E7=1,AND($S7&gt;65)),1,0)*AY$6</f>
        <v>0</v>
      </c>
      <c r="AZ7" s="54"/>
      <c r="BA7" s="54"/>
      <c r="BB7" s="137">
        <f t="shared" ref="BB7:BB70" si="10">IF(AND($D7=1,OR($S7=1,$S7=2,$S7=3,$S7=4,$S7=5,$S7=6)),1,0)*BB$6</f>
        <v>0</v>
      </c>
      <c r="BC7" s="137">
        <f t="shared" ref="BC7:BC70" si="11">IF(AND($D7=1,OR($S7=7,$S7=8,$S7=9)),1,0)*BC$6</f>
        <v>0</v>
      </c>
      <c r="BD7" s="137">
        <f t="shared" ref="BD7:BD70" si="12">IF(AND($D7=1,OR($S7=10,$S7=11,$S7=12)),1,0)*BD$6</f>
        <v>0</v>
      </c>
      <c r="BE7" s="137">
        <f t="shared" ref="BE7:BE70" si="13">IF(AND($D7=1,OR($S7=13,$S7=14,$S7=15,$S7=16)),1,0)*BE$6</f>
        <v>0</v>
      </c>
      <c r="BF7" s="137">
        <f t="shared" ref="BF7:BF70" si="14">IF(AND($D7=1,OR($S7=17,$S7=18,$S7=19,$S7=20)),1,0)*BF$6</f>
        <v>0</v>
      </c>
      <c r="BG7" s="137">
        <f t="shared" ref="BG7:BG70" si="15">IF(AND($D7=1,OR($S7=21,$S7=22,$S7=23,$S7=24,$S7=25)),1,0)*BG$6</f>
        <v>0</v>
      </c>
      <c r="BH7" s="137">
        <f t="shared" ref="BH7:BH70" si="16">IF($E7=1,0,IF(AND($D7=1,AND($S7&gt;25,$S7&lt;=35)),1,0)*BH$6)</f>
        <v>0</v>
      </c>
      <c r="BI7" s="137">
        <f t="shared" ref="BI7:BI70" si="17">IF($E7=1,0,IF(AND($D7=1,AND($S7&gt;35,$S7&lt;=50)),1,0)*BI$6)</f>
        <v>0</v>
      </c>
      <c r="BJ7" s="137">
        <f t="shared" ref="BJ7:BJ70" si="18">IF($E7=1,0,IF(AND($D7=1,AND($S7&gt;51,$S7&lt;=65)),1,0)*BJ$6)</f>
        <v>0</v>
      </c>
      <c r="BK7" s="137">
        <f t="shared" ref="BK7:BK70" si="19">IF($E7=1,0,IF(AND($D7=1,AND($S7&gt;65)),1,0)*BK$6)</f>
        <v>0</v>
      </c>
      <c r="BL7" s="137">
        <f>IF(AND($D7=1,$E7=1,OR($S7=1,$S7=2,$S7=3,$S7=4,$S7=5,$S7=6)),1,0)*BL$6</f>
        <v>0</v>
      </c>
      <c r="BM7" s="137">
        <f>IF(AND($D7=1,$E7=1,OR($S7=7,$S7=8,$S7=9)),1,0)*BM$6</f>
        <v>0</v>
      </c>
      <c r="BN7" s="137">
        <f>IF(AND($D7=1,$E7=1,OR($S7=10,$S7=11,$S7=12)),1,0)*BN$6</f>
        <v>0</v>
      </c>
      <c r="BO7" s="137">
        <f>IF(AND($D7=1,$E7=1,OR($S7=13,$S7=14,$S7=15,$S7=16)),1,0)*BO$6</f>
        <v>0</v>
      </c>
      <c r="BP7" s="137">
        <f>IF(AND($D7=1,$E7=1,OR($S7=17,$S7=18,$S7=19,$S7=20)),1,0)*BP$6</f>
        <v>0</v>
      </c>
      <c r="BQ7" s="137">
        <f>IF(AND($D7=1,$E7=1,OR($S7=21,$S7=22,$S7=23,$S7=24,$S7=25)),1,0)*BQ$6</f>
        <v>0</v>
      </c>
      <c r="BR7" s="137">
        <f>IF(AND($D7=1,$E7=1,AND($S7&gt;25,$S7&lt;=35)),1,0)*BR$6</f>
        <v>0</v>
      </c>
      <c r="BS7" s="137">
        <f>IF(AND($D7=1,$E7=1,AND($S7&gt;35,$S7&lt;=50)),1,0)*BS$6</f>
        <v>0</v>
      </c>
      <c r="BT7" s="137">
        <f>IF(AND($D7=1,$E7=1,AND($S7&gt;=51,$S7&lt;=65)),1,0)*BT$6</f>
        <v>0</v>
      </c>
      <c r="BU7" s="137">
        <f>IF(AND($D7=1,$E7=1,AND($S7&gt;65)),1,0)*BU$6</f>
        <v>0</v>
      </c>
      <c r="BV7" s="137">
        <f>IF(AND($D7=2,OR($S7=1,$S7=2,$S7=3,$S7=4,$S7=5,$S7=6)),1,0)*BV$6</f>
        <v>0</v>
      </c>
      <c r="BW7" s="137">
        <f>IF(AND($D7=2,OR($S7=7,$S7=8,$S7=9)),1,0)*BW$6</f>
        <v>0</v>
      </c>
      <c r="BX7" s="137">
        <f>IF(AND($D7=2,OR($S7=10,$S7=11,$S7=12)),1,0)*BX$6</f>
        <v>0</v>
      </c>
      <c r="BY7" s="137">
        <f>IF(AND($D7=2,OR($S7=13,$S7=14,$S7=15,$S7=16)),1,0)*BY$6</f>
        <v>0</v>
      </c>
      <c r="BZ7" s="137">
        <f>IF(AND($D7=2,OR($S7=17,$S7=18,$S7=19,$S7=20)),1,0)*BZ$6</f>
        <v>0</v>
      </c>
      <c r="CA7" s="137">
        <f>IF(AND($D7=2,OR($S7=21,$S7=22,$S7=23,$S7=24,$S7=25)),1,0)*CA$6</f>
        <v>0</v>
      </c>
      <c r="CB7" s="137">
        <f>IF($E7=1,0,IF(AND($D7=2,AND($S7&gt;25,$S7&lt;=35)),1,0)*CB$6)</f>
        <v>0</v>
      </c>
      <c r="CC7" s="137">
        <f>IF($E7=1,0,IF(AND($D7=2,AND($S7&gt;35,$S7&lt;=50)),1,0)*CC$6)</f>
        <v>0</v>
      </c>
      <c r="CD7" s="137">
        <f>IF($E7=1,0,IF(AND($D7=2,AND($S7&gt;51,$S7&lt;=65)),1,0)*CD$6)</f>
        <v>0</v>
      </c>
      <c r="CE7" s="137">
        <f>IF($E7=1,0,IF(AND($D7=2,AND($S7&gt;65)),1,0)*CE$6)</f>
        <v>0</v>
      </c>
      <c r="CF7" s="137">
        <f>IF(AND($D7=2,$E7=1,OR($S7=1,$S7=2,$S7=3,$S7=4,$S7=5,$S7=6)),1,0)*CF$6</f>
        <v>0</v>
      </c>
      <c r="CG7" s="137">
        <f>IF(AND($D7=2,$E7=1,OR($S7=7,$S7=8,$S7=9)),1,0)*CG$6</f>
        <v>0</v>
      </c>
      <c r="CH7" s="137">
        <f>IF(AND($D7=2,$E7=1,OR($S7=10,$S7=11,$S7=12)),1,0)*CH$6</f>
        <v>0</v>
      </c>
      <c r="CI7" s="137">
        <f>IF(AND($D7=2,$E7=1,OR($S7=13,$S7=14,$S7=15,$S7=16)),1,0)*CI$6</f>
        <v>0</v>
      </c>
      <c r="CJ7" s="137">
        <f>IF(AND($D7=2,$E7=1,OR($S7=17,$S7=18,$S7=19,$S7=20)),1,0)*CJ$6</f>
        <v>0</v>
      </c>
      <c r="CK7" s="137">
        <f>IF(AND($D7=2,$E7=1,OR($S7=21,$S7=22,$S7=23,$S7=24,$S7=25)),1,0)*CK$6</f>
        <v>0</v>
      </c>
      <c r="CL7" s="137">
        <f>IF(AND($D7=2,$E7=1,AND($S7&gt;25,$S7&lt;=35)),1,0)*CL$6</f>
        <v>0</v>
      </c>
      <c r="CM7" s="137">
        <f>IF(AND($D7=2,$E7=1,AND($S7&gt;35,$S7&lt;=50)),1,0)*CM$6</f>
        <v>0</v>
      </c>
      <c r="CN7" s="137">
        <f>IF(AND($D7=2,$E7=1,AND($S7&gt;51,$S7&lt;=65)),1,0)*CN$6</f>
        <v>0</v>
      </c>
      <c r="CO7" s="137">
        <f>IF(AND($D7=2,$E7=1,AND($S7&gt;65)),1,0)*CO$6</f>
        <v>0</v>
      </c>
      <c r="CP7" s="97"/>
      <c r="CQ7" s="97"/>
      <c r="CR7" s="47"/>
      <c r="CS7" s="47"/>
      <c r="CT7" s="311" t="s">
        <v>159</v>
      </c>
      <c r="CU7" s="42">
        <v>1</v>
      </c>
      <c r="CV7" s="382" t="s">
        <v>131</v>
      </c>
      <c r="CW7" s="383"/>
      <c r="CX7" s="384"/>
      <c r="CY7" s="1"/>
      <c r="CZ7" s="372" t="s">
        <v>119</v>
      </c>
      <c r="DA7" s="373"/>
      <c r="DB7" s="373"/>
      <c r="DC7" s="399"/>
      <c r="DD7" s="1"/>
      <c r="DE7" s="131"/>
      <c r="DF7" s="1"/>
      <c r="GO7" s="1"/>
      <c r="GP7" s="1"/>
      <c r="GQ7" s="1"/>
      <c r="GR7" s="1"/>
      <c r="GS7" s="1"/>
    </row>
    <row r="8" spans="1:201">
      <c r="A8" s="40">
        <v>2</v>
      </c>
      <c r="B8" s="82"/>
      <c r="C8" s="83"/>
      <c r="D8" s="88"/>
      <c r="E8" s="87"/>
      <c r="F8" s="87"/>
      <c r="G8" s="141"/>
      <c r="H8" s="87"/>
      <c r="I8" s="76"/>
      <c r="J8" s="76"/>
      <c r="K8" s="76"/>
      <c r="L8" s="238"/>
      <c r="M8" s="238"/>
      <c r="N8" s="76"/>
      <c r="O8" s="76"/>
      <c r="P8" s="76"/>
      <c r="Q8" s="77"/>
      <c r="R8" s="41">
        <f t="shared" ref="R8:R71" si="20">IF(C8&gt;0,C8,0)</f>
        <v>0</v>
      </c>
      <c r="S8" s="55">
        <f t="shared" si="0"/>
        <v>0</v>
      </c>
      <c r="T8" s="54">
        <f t="shared" si="1"/>
        <v>0</v>
      </c>
      <c r="U8" s="97">
        <f t="shared" si="2"/>
        <v>0</v>
      </c>
      <c r="V8" s="54">
        <f t="shared" ref="V8:V71" si="21">MAX(X8:BA8)</f>
        <v>0</v>
      </c>
      <c r="W8" s="97">
        <f t="shared" ref="W8:W71" si="22">MAX(BB8:CQ8)</f>
        <v>0</v>
      </c>
      <c r="X8" s="96">
        <f t="shared" si="3"/>
        <v>0</v>
      </c>
      <c r="Y8" s="96">
        <f t="shared" si="4"/>
        <v>0</v>
      </c>
      <c r="Z8" s="96">
        <f t="shared" si="5"/>
        <v>0</v>
      </c>
      <c r="AA8" s="96">
        <f t="shared" si="6"/>
        <v>0</v>
      </c>
      <c r="AB8" s="96">
        <f t="shared" si="7"/>
        <v>0</v>
      </c>
      <c r="AC8" s="96">
        <f t="shared" si="8"/>
        <v>0</v>
      </c>
      <c r="AD8" s="96">
        <f t="shared" si="9"/>
        <v>0</v>
      </c>
      <c r="AE8" s="96">
        <f t="shared" ref="AE8:AE71" si="23">IF(AND($D8=1,$E8=1,OR($S8=7,$S8=8,$S8=9,$S8=10,$S8=11,$S8=12)),1,0)*AE$6</f>
        <v>0</v>
      </c>
      <c r="AF8" s="96">
        <f t="shared" ref="AF8:AF71" si="24">IF(AND($D8=1,$E8=1,OR($S8=13,$S8=14,$S8=15,$S8=16)),1,0)*AF$6</f>
        <v>0</v>
      </c>
      <c r="AG8" s="96">
        <f t="shared" ref="AG8:AG71" si="25">IF(AND($D8=1,$E8=1,OR($S8=17,$S8=18,$S8=19,$S8=20)),1,0)*AG$6</f>
        <v>0</v>
      </c>
      <c r="AH8" s="96">
        <f t="shared" ref="AH8:AH71" si="26">IF(AND($D8=1,$E8=1,AND($S8&gt;20,$S8&lt;=35)),1,0)*AH$6</f>
        <v>0</v>
      </c>
      <c r="AI8" s="96">
        <f t="shared" ref="AI8:AI71" si="27">IF(AND($D8=1,$E8=1,AND($S8&gt;35,$S8&lt;=50)),1,0)*AI$6</f>
        <v>0</v>
      </c>
      <c r="AJ8" s="96">
        <f t="shared" ref="AJ8:AJ71" si="28">IF(AND($D8=1,$E8=1,AND($S8&gt;50,$S8&lt;=65)),1,0)*AJ$6</f>
        <v>0</v>
      </c>
      <c r="AK8" s="96">
        <f t="shared" ref="AK8:AK71" si="29">IF(AND($D8=1,$E8=1,AND($S8&gt;65)),1,0)*AK$6</f>
        <v>0</v>
      </c>
      <c r="AL8" s="96">
        <f t="shared" ref="AL8:AL71" si="30">IF(AND($D8=2,OR($S8=7,$S8=8,$S8=9,$S8=10,$S8=11,$S8=12)),1,0)*AL$6</f>
        <v>0</v>
      </c>
      <c r="AM8" s="96">
        <f t="shared" ref="AM8:AM71" si="31">IF(AND($D8=2,OR($S8=13,$S8=14,$S8=15,$S8=16)),1,0)*AM$6</f>
        <v>0</v>
      </c>
      <c r="AN8" s="96">
        <f t="shared" ref="AN8:AN71" si="32">IF(AND($D8=2,OR($S8=17,$S8=18,$S8=19,$S8=20)),1,0)*AN$6</f>
        <v>0</v>
      </c>
      <c r="AO8" s="96">
        <f t="shared" ref="AO8:AO71" si="33">IF($E8=1,0,IF(AND($D8=2,AND($S8&gt;20,$S8&lt;=35)),1,0)*AO$6)</f>
        <v>0</v>
      </c>
      <c r="AP8" s="96">
        <f t="shared" ref="AP8:AP71" si="34">IF($E8=1,0,IF(AND($D8=2,AND($S8&gt;35,$S8&lt;=50)),1,0)*AP$6)</f>
        <v>0</v>
      </c>
      <c r="AQ8" s="96">
        <f t="shared" ref="AQ8:AQ71" si="35">IF($E8=1,0,IF(AND($D8=2,AND($S8&gt;50,$S8&lt;=65)),1,0)*AQ$6)</f>
        <v>0</v>
      </c>
      <c r="AR8" s="96">
        <f t="shared" ref="AR8:AR71" si="36">IF($E8=1,0,IF(AND($D8=2,AND($S8&gt;65)),1,0)*AR$6)</f>
        <v>0</v>
      </c>
      <c r="AS8" s="96">
        <f t="shared" ref="AS8:AS71" si="37">IF(AND($D8=2,$E8=1,OR($S8=7,$S8=8,$S8=9,$S8=10,$S8=11,$S8=12)),1,0)*AS$6</f>
        <v>0</v>
      </c>
      <c r="AT8" s="54">
        <f t="shared" ref="AT8:AT71" si="38">IF(AND($D8=2,$E8=1,OR($S8=13,$S8=14,$S8=15,$S8=16)),1,0)*AT$6</f>
        <v>0</v>
      </c>
      <c r="AU8" s="54">
        <f t="shared" ref="AU8:AU71" si="39">IF(AND($D8=2,$E8=1,OR($S8=17,$S8=18,$S8=19,$S8=20)),1,0)*AU$6</f>
        <v>0</v>
      </c>
      <c r="AV8" s="54">
        <f t="shared" ref="AV8:AV71" si="40">IF(AND($D8=2,$E8=1,AND($S8&gt;20,$S8&lt;=35)),1,0)*AV$6</f>
        <v>0</v>
      </c>
      <c r="AW8" s="54">
        <f t="shared" ref="AW8:AW71" si="41">IF(AND($D8=2,$E8=1,AND($S8&gt;35,$S8&lt;=50)),1,0)*AW$6</f>
        <v>0</v>
      </c>
      <c r="AX8" s="54">
        <f t="shared" ref="AX8:AX71" si="42">IF(AND($D8=2,$E8=1,AND($S8&gt;50,$S8&lt;=65)),1,0)*AX$6</f>
        <v>0</v>
      </c>
      <c r="AY8" s="54">
        <f t="shared" ref="AY8:AY71" si="43">IF(AND($D8=2,$E8=1,AND($S8&gt;65)),1,0)*AY$6</f>
        <v>0</v>
      </c>
      <c r="AZ8" s="54"/>
      <c r="BA8" s="54"/>
      <c r="BB8" s="137">
        <f t="shared" si="10"/>
        <v>0</v>
      </c>
      <c r="BC8" s="137">
        <f t="shared" si="11"/>
        <v>0</v>
      </c>
      <c r="BD8" s="137">
        <f t="shared" si="12"/>
        <v>0</v>
      </c>
      <c r="BE8" s="137">
        <f t="shared" si="13"/>
        <v>0</v>
      </c>
      <c r="BF8" s="137">
        <f t="shared" si="14"/>
        <v>0</v>
      </c>
      <c r="BG8" s="137">
        <f t="shared" si="15"/>
        <v>0</v>
      </c>
      <c r="BH8" s="137">
        <f t="shared" si="16"/>
        <v>0</v>
      </c>
      <c r="BI8" s="137">
        <f t="shared" si="17"/>
        <v>0</v>
      </c>
      <c r="BJ8" s="137">
        <f t="shared" si="18"/>
        <v>0</v>
      </c>
      <c r="BK8" s="137">
        <f t="shared" si="19"/>
        <v>0</v>
      </c>
      <c r="BL8" s="137">
        <f t="shared" ref="BL8:BL71" si="44">IF(AND($D8=1,$E8=1,OR($S8=1,$S8=2,$S8=3,$S8=4,$S8=5,$S8=6)),1,0)*BL$6</f>
        <v>0</v>
      </c>
      <c r="BM8" s="137">
        <f t="shared" ref="BM8:BM71" si="45">IF(AND($D8=1,$E8=1,OR($S8=7,$S8=8,$S8=9)),1,0)*BM$6</f>
        <v>0</v>
      </c>
      <c r="BN8" s="137">
        <f t="shared" ref="BN8:BN71" si="46">IF(AND($D8=1,$E8=1,OR($S8=10,$S8=11,$S8=12)),1,0)*BN$6</f>
        <v>0</v>
      </c>
      <c r="BO8" s="137">
        <f t="shared" ref="BO8:BO71" si="47">IF(AND($D8=1,$E8=1,OR($S8=13,$S8=14,$S8=15,$S8=16)),1,0)*BO$6</f>
        <v>0</v>
      </c>
      <c r="BP8" s="137">
        <f t="shared" ref="BP8:BP71" si="48">IF(AND($D8=1,$E8=1,OR($S8=17,$S8=18,$S8=19,$S8=20)),1,0)*BP$6</f>
        <v>0</v>
      </c>
      <c r="BQ8" s="137">
        <f t="shared" ref="BQ8:BQ71" si="49">IF(AND($D8=1,$E8=1,OR($S8=21,$S8=22,$S8=23,$S8=24,$S8=25)),1,0)*BQ$6</f>
        <v>0</v>
      </c>
      <c r="BR8" s="137">
        <f t="shared" ref="BR8:BR71" si="50">IF(AND($D8=1,$E8=1,AND($S8&gt;25,$S8&lt;=35)),1,0)*BR$6</f>
        <v>0</v>
      </c>
      <c r="BS8" s="137">
        <f t="shared" ref="BS8:BS71" si="51">IF(AND($D8=1,$E8=1,AND($S8&gt;35,$S8&lt;=50)),1,0)*BS$6</f>
        <v>0</v>
      </c>
      <c r="BT8" s="137">
        <f t="shared" ref="BT8:BT71" si="52">IF(AND($D8=1,$E8=1,AND($S8&gt;=51,$S8&lt;=65)),1,0)*BT$6</f>
        <v>0</v>
      </c>
      <c r="BU8" s="137">
        <f t="shared" ref="BU8:BU71" si="53">IF(AND($D8=1,$E8=1,AND($S8&gt;65)),1,0)*BU$6</f>
        <v>0</v>
      </c>
      <c r="BV8" s="137">
        <f t="shared" ref="BV8:BV71" si="54">IF(AND($D8=2,OR($S8=1,$S8=2,$S8=3,$S8=4,$S8=5,$S8=6)),1,0)*BV$6</f>
        <v>0</v>
      </c>
      <c r="BW8" s="137">
        <f t="shared" ref="BW8:BW71" si="55">IF(AND($D8=2,OR($S8=7,$S8=8,$S8=9)),1,0)*BW$6</f>
        <v>0</v>
      </c>
      <c r="BX8" s="137">
        <f t="shared" ref="BX8:BX71" si="56">IF(AND($D8=2,OR($S8=10,$S8=11,$S8=12)),1,0)*BX$6</f>
        <v>0</v>
      </c>
      <c r="BY8" s="137">
        <f t="shared" ref="BY8:BY71" si="57">IF(AND($D8=2,OR($S8=13,$S8=14,$S8=15,$S8=16)),1,0)*BY$6</f>
        <v>0</v>
      </c>
      <c r="BZ8" s="137">
        <f t="shared" ref="BZ8:BZ71" si="58">IF(AND($D8=2,OR($S8=17,$S8=18,$S8=19,$S8=20)),1,0)*BZ$6</f>
        <v>0</v>
      </c>
      <c r="CA8" s="137">
        <f t="shared" ref="CA8:CA71" si="59">IF(AND($D8=2,OR($S8=21,$S8=22,$S8=23,$S8=24,$S8=25)),1,0)*CA$6</f>
        <v>0</v>
      </c>
      <c r="CB8" s="137">
        <f t="shared" ref="CB8:CB71" si="60">IF($E8=1,0,IF(AND($D8=2,AND($S8&gt;25,$S8&lt;=35)),1,0)*CB$6)</f>
        <v>0</v>
      </c>
      <c r="CC8" s="137">
        <f t="shared" ref="CC8:CC71" si="61">IF($E8=1,0,IF(AND($D8=2,AND($S8&gt;35,$S8&lt;=50)),1,0)*CC$6)</f>
        <v>0</v>
      </c>
      <c r="CD8" s="137">
        <f t="shared" ref="CD8:CD71" si="62">IF($E8=1,0,IF(AND($D8=2,AND($S8&gt;51,$S8&lt;=65)),1,0)*CD$6)</f>
        <v>0</v>
      </c>
      <c r="CE8" s="137">
        <f t="shared" ref="CE8:CE71" si="63">IF($E8=1,0,IF(AND($D8=2,AND($S8&gt;65)),1,0)*CE$6)</f>
        <v>0</v>
      </c>
      <c r="CF8" s="137">
        <f t="shared" ref="CF8:CF71" si="64">IF(AND($D8=2,$E8=1,OR($S8=1,$S8=2,$S8=3,$S8=4,$S8=5,$S8=6)),1,0)*CF$6</f>
        <v>0</v>
      </c>
      <c r="CG8" s="137">
        <f t="shared" ref="CG8:CG71" si="65">IF(AND($D8=2,$E8=1,OR($S8=7,$S8=8,$S8=9)),1,0)*CG$6</f>
        <v>0</v>
      </c>
      <c r="CH8" s="137">
        <f t="shared" ref="CH8:CH71" si="66">IF(AND($D8=2,$E8=1,OR($S8=10,$S8=11,$S8=12)),1,0)*CH$6</f>
        <v>0</v>
      </c>
      <c r="CI8" s="137">
        <f t="shared" ref="CI8:CI71" si="67">IF(AND($D8=2,$E8=1,OR($S8=13,$S8=14,$S8=15,$S8=16)),1,0)*CI$6</f>
        <v>0</v>
      </c>
      <c r="CJ8" s="137">
        <f t="shared" ref="CJ8:CJ71" si="68">IF(AND($D8=2,$E8=1,OR($S8=17,$S8=18,$S8=19,$S8=20)),1,0)*CJ$6</f>
        <v>0</v>
      </c>
      <c r="CK8" s="137">
        <f t="shared" ref="CK8:CK71" si="69">IF(AND($D8=2,$E8=1,OR($S8=21,$S8=22,$S8=23,$S8=24,$S8=25)),1,0)*CK$6</f>
        <v>0</v>
      </c>
      <c r="CL8" s="137">
        <f t="shared" ref="CL8:CL71" si="70">IF(AND($D8=2,$E8=1,AND($S8&gt;25,$S8&lt;=35)),1,0)*CL$6</f>
        <v>0</v>
      </c>
      <c r="CM8" s="137">
        <f t="shared" ref="CM8:CM71" si="71">IF(AND($D8=2,$E8=1,AND($S8&gt;35,$S8&lt;=50)),1,0)*CM$6</f>
        <v>0</v>
      </c>
      <c r="CN8" s="137">
        <f t="shared" ref="CN8:CN71" si="72">IF(AND($D8=2,$E8=1,AND($S8&gt;51,$S8&lt;=65)),1,0)*CN$6</f>
        <v>0</v>
      </c>
      <c r="CO8" s="137">
        <f t="shared" ref="CO8:CO71" si="73">IF(AND($D8=2,$E8=1,AND($S8&gt;65)),1,0)*CO$6</f>
        <v>0</v>
      </c>
      <c r="CP8" s="97"/>
      <c r="CQ8" s="97"/>
      <c r="CR8" s="47"/>
      <c r="CS8" s="47"/>
      <c r="CT8" s="311" t="s">
        <v>160</v>
      </c>
      <c r="CU8" s="43">
        <v>2</v>
      </c>
      <c r="CV8" s="372" t="s">
        <v>132</v>
      </c>
      <c r="CW8" s="373"/>
      <c r="CX8" s="374"/>
      <c r="CY8" s="1"/>
      <c r="CZ8" s="372" t="s">
        <v>36</v>
      </c>
      <c r="DA8" s="373"/>
      <c r="DB8" s="373"/>
      <c r="DC8" s="399"/>
      <c r="DD8" s="1"/>
      <c r="DE8" s="1"/>
      <c r="DF8" s="1"/>
      <c r="GO8" s="1"/>
      <c r="GP8" s="1"/>
      <c r="GQ8" s="1"/>
      <c r="GR8" s="1"/>
      <c r="GS8" s="1"/>
    </row>
    <row r="9" spans="1:201">
      <c r="A9" s="40">
        <v>3</v>
      </c>
      <c r="B9" s="82"/>
      <c r="C9" s="83"/>
      <c r="D9" s="88"/>
      <c r="E9" s="87"/>
      <c r="F9" s="87"/>
      <c r="G9" s="141"/>
      <c r="H9" s="87"/>
      <c r="I9" s="76"/>
      <c r="J9" s="76"/>
      <c r="K9" s="76"/>
      <c r="L9" s="238"/>
      <c r="M9" s="238"/>
      <c r="N9" s="76"/>
      <c r="O9" s="76"/>
      <c r="P9" s="76"/>
      <c r="Q9" s="77"/>
      <c r="R9" s="41">
        <f t="shared" si="20"/>
        <v>0</v>
      </c>
      <c r="S9" s="55">
        <f t="shared" si="0"/>
        <v>0</v>
      </c>
      <c r="T9" s="54">
        <f t="shared" si="1"/>
        <v>0</v>
      </c>
      <c r="U9" s="97">
        <f t="shared" si="2"/>
        <v>0</v>
      </c>
      <c r="V9" s="54">
        <f t="shared" si="21"/>
        <v>0</v>
      </c>
      <c r="W9" s="97">
        <f t="shared" si="22"/>
        <v>0</v>
      </c>
      <c r="X9" s="96">
        <f t="shared" si="3"/>
        <v>0</v>
      </c>
      <c r="Y9" s="96">
        <f t="shared" si="4"/>
        <v>0</v>
      </c>
      <c r="Z9" s="96">
        <f t="shared" si="5"/>
        <v>0</v>
      </c>
      <c r="AA9" s="96">
        <f t="shared" si="6"/>
        <v>0</v>
      </c>
      <c r="AB9" s="96">
        <f t="shared" si="7"/>
        <v>0</v>
      </c>
      <c r="AC9" s="96">
        <f t="shared" si="8"/>
        <v>0</v>
      </c>
      <c r="AD9" s="96">
        <f t="shared" si="9"/>
        <v>0</v>
      </c>
      <c r="AE9" s="96">
        <f t="shared" si="23"/>
        <v>0</v>
      </c>
      <c r="AF9" s="96">
        <f t="shared" si="24"/>
        <v>0</v>
      </c>
      <c r="AG9" s="96">
        <f t="shared" si="25"/>
        <v>0</v>
      </c>
      <c r="AH9" s="96">
        <f t="shared" si="26"/>
        <v>0</v>
      </c>
      <c r="AI9" s="96">
        <f t="shared" si="27"/>
        <v>0</v>
      </c>
      <c r="AJ9" s="96">
        <f t="shared" si="28"/>
        <v>0</v>
      </c>
      <c r="AK9" s="96">
        <f t="shared" si="29"/>
        <v>0</v>
      </c>
      <c r="AL9" s="96">
        <f t="shared" si="30"/>
        <v>0</v>
      </c>
      <c r="AM9" s="96">
        <f t="shared" si="31"/>
        <v>0</v>
      </c>
      <c r="AN9" s="96">
        <f t="shared" si="32"/>
        <v>0</v>
      </c>
      <c r="AO9" s="96">
        <f t="shared" si="33"/>
        <v>0</v>
      </c>
      <c r="AP9" s="96">
        <f t="shared" si="34"/>
        <v>0</v>
      </c>
      <c r="AQ9" s="96">
        <f t="shared" si="35"/>
        <v>0</v>
      </c>
      <c r="AR9" s="96">
        <f t="shared" si="36"/>
        <v>0</v>
      </c>
      <c r="AS9" s="96">
        <f t="shared" si="37"/>
        <v>0</v>
      </c>
      <c r="AT9" s="54">
        <f t="shared" si="38"/>
        <v>0</v>
      </c>
      <c r="AU9" s="54">
        <f t="shared" si="39"/>
        <v>0</v>
      </c>
      <c r="AV9" s="54">
        <f t="shared" si="40"/>
        <v>0</v>
      </c>
      <c r="AW9" s="54">
        <f t="shared" si="41"/>
        <v>0</v>
      </c>
      <c r="AX9" s="54">
        <f t="shared" si="42"/>
        <v>0</v>
      </c>
      <c r="AY9" s="54">
        <f t="shared" si="43"/>
        <v>0</v>
      </c>
      <c r="AZ9" s="54"/>
      <c r="BA9" s="54"/>
      <c r="BB9" s="137">
        <f t="shared" si="10"/>
        <v>0</v>
      </c>
      <c r="BC9" s="137">
        <f t="shared" si="11"/>
        <v>0</v>
      </c>
      <c r="BD9" s="137">
        <f t="shared" si="12"/>
        <v>0</v>
      </c>
      <c r="BE9" s="137">
        <f t="shared" si="13"/>
        <v>0</v>
      </c>
      <c r="BF9" s="137">
        <f t="shared" si="14"/>
        <v>0</v>
      </c>
      <c r="BG9" s="137">
        <f t="shared" si="15"/>
        <v>0</v>
      </c>
      <c r="BH9" s="137">
        <f t="shared" si="16"/>
        <v>0</v>
      </c>
      <c r="BI9" s="137">
        <f t="shared" si="17"/>
        <v>0</v>
      </c>
      <c r="BJ9" s="137">
        <f t="shared" si="18"/>
        <v>0</v>
      </c>
      <c r="BK9" s="137">
        <f t="shared" si="19"/>
        <v>0</v>
      </c>
      <c r="BL9" s="137">
        <f t="shared" si="44"/>
        <v>0</v>
      </c>
      <c r="BM9" s="137">
        <f t="shared" si="45"/>
        <v>0</v>
      </c>
      <c r="BN9" s="137">
        <f t="shared" si="46"/>
        <v>0</v>
      </c>
      <c r="BO9" s="137">
        <f t="shared" si="47"/>
        <v>0</v>
      </c>
      <c r="BP9" s="137">
        <f t="shared" si="48"/>
        <v>0</v>
      </c>
      <c r="BQ9" s="137">
        <f t="shared" si="49"/>
        <v>0</v>
      </c>
      <c r="BR9" s="137">
        <f t="shared" si="50"/>
        <v>0</v>
      </c>
      <c r="BS9" s="137">
        <f t="shared" si="51"/>
        <v>0</v>
      </c>
      <c r="BT9" s="137">
        <f t="shared" si="52"/>
        <v>0</v>
      </c>
      <c r="BU9" s="137">
        <f t="shared" si="53"/>
        <v>0</v>
      </c>
      <c r="BV9" s="137">
        <f t="shared" si="54"/>
        <v>0</v>
      </c>
      <c r="BW9" s="137">
        <f t="shared" si="55"/>
        <v>0</v>
      </c>
      <c r="BX9" s="137">
        <f t="shared" si="56"/>
        <v>0</v>
      </c>
      <c r="BY9" s="137">
        <f t="shared" si="57"/>
        <v>0</v>
      </c>
      <c r="BZ9" s="137">
        <f t="shared" si="58"/>
        <v>0</v>
      </c>
      <c r="CA9" s="137">
        <f t="shared" si="59"/>
        <v>0</v>
      </c>
      <c r="CB9" s="137">
        <f t="shared" si="60"/>
        <v>0</v>
      </c>
      <c r="CC9" s="137">
        <f t="shared" si="61"/>
        <v>0</v>
      </c>
      <c r="CD9" s="137">
        <f t="shared" si="62"/>
        <v>0</v>
      </c>
      <c r="CE9" s="137">
        <f t="shared" si="63"/>
        <v>0</v>
      </c>
      <c r="CF9" s="137">
        <f t="shared" si="64"/>
        <v>0</v>
      </c>
      <c r="CG9" s="137">
        <f t="shared" si="65"/>
        <v>0</v>
      </c>
      <c r="CH9" s="137">
        <f t="shared" si="66"/>
        <v>0</v>
      </c>
      <c r="CI9" s="137">
        <f t="shared" si="67"/>
        <v>0</v>
      </c>
      <c r="CJ9" s="137">
        <f t="shared" si="68"/>
        <v>0</v>
      </c>
      <c r="CK9" s="137">
        <f t="shared" si="69"/>
        <v>0</v>
      </c>
      <c r="CL9" s="137">
        <f t="shared" si="70"/>
        <v>0</v>
      </c>
      <c r="CM9" s="137">
        <f t="shared" si="71"/>
        <v>0</v>
      </c>
      <c r="CN9" s="137">
        <f t="shared" si="72"/>
        <v>0</v>
      </c>
      <c r="CO9" s="137">
        <f t="shared" si="73"/>
        <v>0</v>
      </c>
      <c r="CP9" s="97"/>
      <c r="CQ9" s="97"/>
      <c r="CR9" s="47"/>
      <c r="CS9" s="47"/>
      <c r="CT9" s="311" t="s">
        <v>161</v>
      </c>
      <c r="CU9" s="43">
        <v>3</v>
      </c>
      <c r="CV9" s="372" t="s">
        <v>133</v>
      </c>
      <c r="CW9" s="373"/>
      <c r="CX9" s="374"/>
      <c r="CY9" s="1"/>
      <c r="CZ9" s="395"/>
      <c r="DA9" s="396"/>
      <c r="DB9" s="396"/>
      <c r="DC9" s="397"/>
      <c r="DD9" s="1"/>
      <c r="DE9" s="1"/>
      <c r="DF9" s="1"/>
      <c r="GO9" s="1"/>
      <c r="GP9" s="1"/>
      <c r="GQ9" s="1"/>
      <c r="GR9" s="1"/>
      <c r="GS9" s="1"/>
    </row>
    <row r="10" spans="1:201">
      <c r="A10" s="40">
        <v>4</v>
      </c>
      <c r="B10" s="82"/>
      <c r="C10" s="83"/>
      <c r="D10" s="88"/>
      <c r="E10" s="87"/>
      <c r="F10" s="87"/>
      <c r="G10" s="141"/>
      <c r="H10" s="87"/>
      <c r="I10" s="76"/>
      <c r="J10" s="76"/>
      <c r="K10" s="76"/>
      <c r="L10" s="238"/>
      <c r="M10" s="238"/>
      <c r="N10" s="76"/>
      <c r="O10" s="76"/>
      <c r="P10" s="76"/>
      <c r="Q10" s="77"/>
      <c r="R10" s="41">
        <f t="shared" si="20"/>
        <v>0</v>
      </c>
      <c r="S10" s="55">
        <f t="shared" si="0"/>
        <v>0</v>
      </c>
      <c r="T10" s="54">
        <f t="shared" si="1"/>
        <v>0</v>
      </c>
      <c r="U10" s="97">
        <f t="shared" si="2"/>
        <v>0</v>
      </c>
      <c r="V10" s="54">
        <f t="shared" si="21"/>
        <v>0</v>
      </c>
      <c r="W10" s="97">
        <f t="shared" si="22"/>
        <v>0</v>
      </c>
      <c r="X10" s="96">
        <f t="shared" si="3"/>
        <v>0</v>
      </c>
      <c r="Y10" s="96">
        <f t="shared" si="4"/>
        <v>0</v>
      </c>
      <c r="Z10" s="96">
        <f t="shared" si="5"/>
        <v>0</v>
      </c>
      <c r="AA10" s="96">
        <f t="shared" si="6"/>
        <v>0</v>
      </c>
      <c r="AB10" s="96">
        <f t="shared" si="7"/>
        <v>0</v>
      </c>
      <c r="AC10" s="96">
        <f t="shared" si="8"/>
        <v>0</v>
      </c>
      <c r="AD10" s="96">
        <f t="shared" si="9"/>
        <v>0</v>
      </c>
      <c r="AE10" s="96">
        <f t="shared" si="23"/>
        <v>0</v>
      </c>
      <c r="AF10" s="96">
        <f t="shared" si="24"/>
        <v>0</v>
      </c>
      <c r="AG10" s="96">
        <f t="shared" si="25"/>
        <v>0</v>
      </c>
      <c r="AH10" s="96">
        <f t="shared" si="26"/>
        <v>0</v>
      </c>
      <c r="AI10" s="96">
        <f t="shared" si="27"/>
        <v>0</v>
      </c>
      <c r="AJ10" s="96">
        <f t="shared" si="28"/>
        <v>0</v>
      </c>
      <c r="AK10" s="96">
        <f t="shared" si="29"/>
        <v>0</v>
      </c>
      <c r="AL10" s="96">
        <f t="shared" si="30"/>
        <v>0</v>
      </c>
      <c r="AM10" s="96">
        <f t="shared" si="31"/>
        <v>0</v>
      </c>
      <c r="AN10" s="96">
        <f t="shared" si="32"/>
        <v>0</v>
      </c>
      <c r="AO10" s="96">
        <f t="shared" si="33"/>
        <v>0</v>
      </c>
      <c r="AP10" s="96">
        <f t="shared" si="34"/>
        <v>0</v>
      </c>
      <c r="AQ10" s="96">
        <f t="shared" si="35"/>
        <v>0</v>
      </c>
      <c r="AR10" s="96">
        <f t="shared" si="36"/>
        <v>0</v>
      </c>
      <c r="AS10" s="96">
        <f t="shared" si="37"/>
        <v>0</v>
      </c>
      <c r="AT10" s="54">
        <f t="shared" si="38"/>
        <v>0</v>
      </c>
      <c r="AU10" s="54">
        <f t="shared" si="39"/>
        <v>0</v>
      </c>
      <c r="AV10" s="54">
        <f t="shared" si="40"/>
        <v>0</v>
      </c>
      <c r="AW10" s="54">
        <f t="shared" si="41"/>
        <v>0</v>
      </c>
      <c r="AX10" s="54">
        <f t="shared" si="42"/>
        <v>0</v>
      </c>
      <c r="AY10" s="54">
        <f t="shared" si="43"/>
        <v>0</v>
      </c>
      <c r="AZ10" s="54"/>
      <c r="BA10" s="54"/>
      <c r="BB10" s="137">
        <f t="shared" si="10"/>
        <v>0</v>
      </c>
      <c r="BC10" s="137">
        <f t="shared" si="11"/>
        <v>0</v>
      </c>
      <c r="BD10" s="137">
        <f t="shared" si="12"/>
        <v>0</v>
      </c>
      <c r="BE10" s="137">
        <f t="shared" si="13"/>
        <v>0</v>
      </c>
      <c r="BF10" s="137">
        <f t="shared" si="14"/>
        <v>0</v>
      </c>
      <c r="BG10" s="137">
        <f t="shared" si="15"/>
        <v>0</v>
      </c>
      <c r="BH10" s="137">
        <f t="shared" si="16"/>
        <v>0</v>
      </c>
      <c r="BI10" s="137">
        <f t="shared" si="17"/>
        <v>0</v>
      </c>
      <c r="BJ10" s="137">
        <f t="shared" si="18"/>
        <v>0</v>
      </c>
      <c r="BK10" s="137">
        <f t="shared" si="19"/>
        <v>0</v>
      </c>
      <c r="BL10" s="137">
        <f t="shared" si="44"/>
        <v>0</v>
      </c>
      <c r="BM10" s="137">
        <f t="shared" si="45"/>
        <v>0</v>
      </c>
      <c r="BN10" s="137">
        <f t="shared" si="46"/>
        <v>0</v>
      </c>
      <c r="BO10" s="137">
        <f t="shared" si="47"/>
        <v>0</v>
      </c>
      <c r="BP10" s="137">
        <f t="shared" si="48"/>
        <v>0</v>
      </c>
      <c r="BQ10" s="137">
        <f t="shared" si="49"/>
        <v>0</v>
      </c>
      <c r="BR10" s="137">
        <f t="shared" si="50"/>
        <v>0</v>
      </c>
      <c r="BS10" s="137">
        <f t="shared" si="51"/>
        <v>0</v>
      </c>
      <c r="BT10" s="137">
        <f t="shared" si="52"/>
        <v>0</v>
      </c>
      <c r="BU10" s="137">
        <f t="shared" si="53"/>
        <v>0</v>
      </c>
      <c r="BV10" s="137">
        <f t="shared" si="54"/>
        <v>0</v>
      </c>
      <c r="BW10" s="137">
        <f t="shared" si="55"/>
        <v>0</v>
      </c>
      <c r="BX10" s="137">
        <f t="shared" si="56"/>
        <v>0</v>
      </c>
      <c r="BY10" s="137">
        <f t="shared" si="57"/>
        <v>0</v>
      </c>
      <c r="BZ10" s="137">
        <f t="shared" si="58"/>
        <v>0</v>
      </c>
      <c r="CA10" s="137">
        <f t="shared" si="59"/>
        <v>0</v>
      </c>
      <c r="CB10" s="137">
        <f t="shared" si="60"/>
        <v>0</v>
      </c>
      <c r="CC10" s="137">
        <f t="shared" si="61"/>
        <v>0</v>
      </c>
      <c r="CD10" s="137">
        <f t="shared" si="62"/>
        <v>0</v>
      </c>
      <c r="CE10" s="137">
        <f t="shared" si="63"/>
        <v>0</v>
      </c>
      <c r="CF10" s="137">
        <f t="shared" si="64"/>
        <v>0</v>
      </c>
      <c r="CG10" s="137">
        <f t="shared" si="65"/>
        <v>0</v>
      </c>
      <c r="CH10" s="137">
        <f t="shared" si="66"/>
        <v>0</v>
      </c>
      <c r="CI10" s="137">
        <f t="shared" si="67"/>
        <v>0</v>
      </c>
      <c r="CJ10" s="137">
        <f t="shared" si="68"/>
        <v>0</v>
      </c>
      <c r="CK10" s="137">
        <f t="shared" si="69"/>
        <v>0</v>
      </c>
      <c r="CL10" s="137">
        <f t="shared" si="70"/>
        <v>0</v>
      </c>
      <c r="CM10" s="137">
        <f t="shared" si="71"/>
        <v>0</v>
      </c>
      <c r="CN10" s="137">
        <f t="shared" si="72"/>
        <v>0</v>
      </c>
      <c r="CO10" s="137">
        <f t="shared" si="73"/>
        <v>0</v>
      </c>
      <c r="CP10" s="97"/>
      <c r="CQ10" s="97"/>
      <c r="CR10" s="47"/>
      <c r="CS10" s="47"/>
      <c r="CT10" s="311" t="s">
        <v>162</v>
      </c>
      <c r="CU10" s="43">
        <v>4</v>
      </c>
      <c r="CV10" s="372" t="s">
        <v>134</v>
      </c>
      <c r="CW10" s="373"/>
      <c r="CX10" s="374"/>
      <c r="CY10" s="1"/>
      <c r="CZ10" s="395"/>
      <c r="DA10" s="396"/>
      <c r="DB10" s="396"/>
      <c r="DC10" s="397"/>
      <c r="DD10" s="1"/>
      <c r="DE10" s="1"/>
      <c r="DF10" s="1"/>
      <c r="GO10" s="1"/>
      <c r="GP10" s="1"/>
      <c r="GQ10" s="1"/>
      <c r="GR10" s="1"/>
      <c r="GS10" s="1"/>
    </row>
    <row r="11" spans="1:201">
      <c r="A11" s="40">
        <v>5</v>
      </c>
      <c r="B11" s="82"/>
      <c r="C11" s="83"/>
      <c r="D11" s="88"/>
      <c r="E11" s="87"/>
      <c r="F11" s="87"/>
      <c r="G11" s="141"/>
      <c r="H11" s="87"/>
      <c r="I11" s="76"/>
      <c r="J11" s="76"/>
      <c r="K11" s="76"/>
      <c r="L11" s="238"/>
      <c r="M11" s="238"/>
      <c r="N11" s="76"/>
      <c r="O11" s="76"/>
      <c r="P11" s="76"/>
      <c r="Q11" s="77"/>
      <c r="R11" s="41">
        <f t="shared" si="20"/>
        <v>0</v>
      </c>
      <c r="S11" s="55">
        <f t="shared" si="0"/>
        <v>0</v>
      </c>
      <c r="T11" s="54">
        <f t="shared" si="1"/>
        <v>0</v>
      </c>
      <c r="U11" s="97">
        <f t="shared" si="2"/>
        <v>0</v>
      </c>
      <c r="V11" s="54">
        <f t="shared" si="21"/>
        <v>0</v>
      </c>
      <c r="W11" s="97">
        <f t="shared" si="22"/>
        <v>0</v>
      </c>
      <c r="X11" s="96">
        <f t="shared" si="3"/>
        <v>0</v>
      </c>
      <c r="Y11" s="96">
        <f t="shared" si="4"/>
        <v>0</v>
      </c>
      <c r="Z11" s="96">
        <f t="shared" si="5"/>
        <v>0</v>
      </c>
      <c r="AA11" s="96">
        <f t="shared" si="6"/>
        <v>0</v>
      </c>
      <c r="AB11" s="96">
        <f t="shared" si="7"/>
        <v>0</v>
      </c>
      <c r="AC11" s="96">
        <f t="shared" si="8"/>
        <v>0</v>
      </c>
      <c r="AD11" s="96">
        <f t="shared" si="9"/>
        <v>0</v>
      </c>
      <c r="AE11" s="96">
        <f t="shared" si="23"/>
        <v>0</v>
      </c>
      <c r="AF11" s="96">
        <f t="shared" si="24"/>
        <v>0</v>
      </c>
      <c r="AG11" s="96">
        <f t="shared" si="25"/>
        <v>0</v>
      </c>
      <c r="AH11" s="96">
        <f t="shared" si="26"/>
        <v>0</v>
      </c>
      <c r="AI11" s="96">
        <f t="shared" si="27"/>
        <v>0</v>
      </c>
      <c r="AJ11" s="96">
        <f t="shared" si="28"/>
        <v>0</v>
      </c>
      <c r="AK11" s="96">
        <f t="shared" si="29"/>
        <v>0</v>
      </c>
      <c r="AL11" s="96">
        <f t="shared" si="30"/>
        <v>0</v>
      </c>
      <c r="AM11" s="96">
        <f t="shared" si="31"/>
        <v>0</v>
      </c>
      <c r="AN11" s="96">
        <f t="shared" si="32"/>
        <v>0</v>
      </c>
      <c r="AO11" s="96">
        <f t="shared" si="33"/>
        <v>0</v>
      </c>
      <c r="AP11" s="96">
        <f t="shared" si="34"/>
        <v>0</v>
      </c>
      <c r="AQ11" s="96">
        <f t="shared" si="35"/>
        <v>0</v>
      </c>
      <c r="AR11" s="96">
        <f t="shared" si="36"/>
        <v>0</v>
      </c>
      <c r="AS11" s="96">
        <f t="shared" si="37"/>
        <v>0</v>
      </c>
      <c r="AT11" s="54">
        <f t="shared" si="38"/>
        <v>0</v>
      </c>
      <c r="AU11" s="54">
        <f t="shared" si="39"/>
        <v>0</v>
      </c>
      <c r="AV11" s="54">
        <f t="shared" si="40"/>
        <v>0</v>
      </c>
      <c r="AW11" s="54">
        <f t="shared" si="41"/>
        <v>0</v>
      </c>
      <c r="AX11" s="54">
        <f t="shared" si="42"/>
        <v>0</v>
      </c>
      <c r="AY11" s="54">
        <f t="shared" si="43"/>
        <v>0</v>
      </c>
      <c r="AZ11" s="54"/>
      <c r="BA11" s="54"/>
      <c r="BB11" s="137">
        <f t="shared" si="10"/>
        <v>0</v>
      </c>
      <c r="BC11" s="137">
        <f t="shared" si="11"/>
        <v>0</v>
      </c>
      <c r="BD11" s="137">
        <f t="shared" si="12"/>
        <v>0</v>
      </c>
      <c r="BE11" s="137">
        <f t="shared" si="13"/>
        <v>0</v>
      </c>
      <c r="BF11" s="137">
        <f t="shared" si="14"/>
        <v>0</v>
      </c>
      <c r="BG11" s="137">
        <f t="shared" si="15"/>
        <v>0</v>
      </c>
      <c r="BH11" s="137">
        <f t="shared" si="16"/>
        <v>0</v>
      </c>
      <c r="BI11" s="137">
        <f t="shared" si="17"/>
        <v>0</v>
      </c>
      <c r="BJ11" s="137">
        <f t="shared" si="18"/>
        <v>0</v>
      </c>
      <c r="BK11" s="137">
        <f t="shared" si="19"/>
        <v>0</v>
      </c>
      <c r="BL11" s="137">
        <f t="shared" si="44"/>
        <v>0</v>
      </c>
      <c r="BM11" s="137">
        <f t="shared" si="45"/>
        <v>0</v>
      </c>
      <c r="BN11" s="137">
        <f t="shared" si="46"/>
        <v>0</v>
      </c>
      <c r="BO11" s="137">
        <f t="shared" si="47"/>
        <v>0</v>
      </c>
      <c r="BP11" s="137">
        <f t="shared" si="48"/>
        <v>0</v>
      </c>
      <c r="BQ11" s="137">
        <f t="shared" si="49"/>
        <v>0</v>
      </c>
      <c r="BR11" s="137">
        <f t="shared" si="50"/>
        <v>0</v>
      </c>
      <c r="BS11" s="137">
        <f t="shared" si="51"/>
        <v>0</v>
      </c>
      <c r="BT11" s="137">
        <f t="shared" si="52"/>
        <v>0</v>
      </c>
      <c r="BU11" s="137">
        <f t="shared" si="53"/>
        <v>0</v>
      </c>
      <c r="BV11" s="137">
        <f t="shared" si="54"/>
        <v>0</v>
      </c>
      <c r="BW11" s="137">
        <f t="shared" si="55"/>
        <v>0</v>
      </c>
      <c r="BX11" s="137">
        <f t="shared" si="56"/>
        <v>0</v>
      </c>
      <c r="BY11" s="137">
        <f t="shared" si="57"/>
        <v>0</v>
      </c>
      <c r="BZ11" s="137">
        <f t="shared" si="58"/>
        <v>0</v>
      </c>
      <c r="CA11" s="137">
        <f t="shared" si="59"/>
        <v>0</v>
      </c>
      <c r="CB11" s="137">
        <f t="shared" si="60"/>
        <v>0</v>
      </c>
      <c r="CC11" s="137">
        <f t="shared" si="61"/>
        <v>0</v>
      </c>
      <c r="CD11" s="137">
        <f t="shared" si="62"/>
        <v>0</v>
      </c>
      <c r="CE11" s="137">
        <f t="shared" si="63"/>
        <v>0</v>
      </c>
      <c r="CF11" s="137">
        <f t="shared" si="64"/>
        <v>0</v>
      </c>
      <c r="CG11" s="137">
        <f t="shared" si="65"/>
        <v>0</v>
      </c>
      <c r="CH11" s="137">
        <f t="shared" si="66"/>
        <v>0</v>
      </c>
      <c r="CI11" s="137">
        <f t="shared" si="67"/>
        <v>0</v>
      </c>
      <c r="CJ11" s="137">
        <f t="shared" si="68"/>
        <v>0</v>
      </c>
      <c r="CK11" s="137">
        <f t="shared" si="69"/>
        <v>0</v>
      </c>
      <c r="CL11" s="137">
        <f t="shared" si="70"/>
        <v>0</v>
      </c>
      <c r="CM11" s="137">
        <f t="shared" si="71"/>
        <v>0</v>
      </c>
      <c r="CN11" s="137">
        <f t="shared" si="72"/>
        <v>0</v>
      </c>
      <c r="CO11" s="137">
        <f t="shared" si="73"/>
        <v>0</v>
      </c>
      <c r="CP11" s="97"/>
      <c r="CQ11" s="97"/>
      <c r="CR11" s="47"/>
      <c r="CS11" s="47"/>
      <c r="CT11" s="311" t="s">
        <v>163</v>
      </c>
      <c r="CU11" s="43">
        <v>5</v>
      </c>
      <c r="CV11" s="372" t="s">
        <v>135</v>
      </c>
      <c r="CW11" s="373"/>
      <c r="CX11" s="374"/>
      <c r="CY11" s="1"/>
      <c r="CZ11" s="395"/>
      <c r="DA11" s="396"/>
      <c r="DB11" s="396"/>
      <c r="DC11" s="397"/>
      <c r="DD11" s="1"/>
      <c r="DE11" s="1"/>
      <c r="DF11" s="1"/>
      <c r="GO11" s="1"/>
      <c r="GP11" s="1"/>
      <c r="GQ11" s="1"/>
      <c r="GR11" s="1"/>
      <c r="GS11" s="1"/>
    </row>
    <row r="12" spans="1:201">
      <c r="A12" s="40">
        <v>6</v>
      </c>
      <c r="B12" s="82"/>
      <c r="C12" s="83"/>
      <c r="D12" s="88"/>
      <c r="E12" s="87"/>
      <c r="F12" s="87"/>
      <c r="G12" s="141"/>
      <c r="H12" s="87"/>
      <c r="I12" s="76"/>
      <c r="J12" s="76"/>
      <c r="K12" s="76"/>
      <c r="L12" s="238"/>
      <c r="M12" s="238"/>
      <c r="N12" s="76"/>
      <c r="O12" s="76"/>
      <c r="P12" s="76"/>
      <c r="Q12" s="77"/>
      <c r="R12" s="41">
        <f t="shared" si="20"/>
        <v>0</v>
      </c>
      <c r="S12" s="55">
        <f t="shared" si="0"/>
        <v>0</v>
      </c>
      <c r="T12" s="54">
        <f t="shared" si="1"/>
        <v>0</v>
      </c>
      <c r="U12" s="97">
        <f t="shared" si="2"/>
        <v>0</v>
      </c>
      <c r="V12" s="54">
        <f t="shared" si="21"/>
        <v>0</v>
      </c>
      <c r="W12" s="97">
        <f t="shared" si="22"/>
        <v>0</v>
      </c>
      <c r="X12" s="96">
        <f t="shared" si="3"/>
        <v>0</v>
      </c>
      <c r="Y12" s="96">
        <f t="shared" si="4"/>
        <v>0</v>
      </c>
      <c r="Z12" s="96">
        <f t="shared" si="5"/>
        <v>0</v>
      </c>
      <c r="AA12" s="96">
        <f t="shared" si="6"/>
        <v>0</v>
      </c>
      <c r="AB12" s="96">
        <f t="shared" si="7"/>
        <v>0</v>
      </c>
      <c r="AC12" s="96">
        <f t="shared" si="8"/>
        <v>0</v>
      </c>
      <c r="AD12" s="96">
        <f t="shared" si="9"/>
        <v>0</v>
      </c>
      <c r="AE12" s="96">
        <f t="shared" si="23"/>
        <v>0</v>
      </c>
      <c r="AF12" s="96">
        <f t="shared" si="24"/>
        <v>0</v>
      </c>
      <c r="AG12" s="96">
        <f t="shared" si="25"/>
        <v>0</v>
      </c>
      <c r="AH12" s="96">
        <f t="shared" si="26"/>
        <v>0</v>
      </c>
      <c r="AI12" s="96">
        <f t="shared" si="27"/>
        <v>0</v>
      </c>
      <c r="AJ12" s="96">
        <f t="shared" si="28"/>
        <v>0</v>
      </c>
      <c r="AK12" s="96">
        <f t="shared" si="29"/>
        <v>0</v>
      </c>
      <c r="AL12" s="96">
        <f t="shared" si="30"/>
        <v>0</v>
      </c>
      <c r="AM12" s="96">
        <f t="shared" si="31"/>
        <v>0</v>
      </c>
      <c r="AN12" s="96">
        <f t="shared" si="32"/>
        <v>0</v>
      </c>
      <c r="AO12" s="96">
        <f t="shared" si="33"/>
        <v>0</v>
      </c>
      <c r="AP12" s="96">
        <f t="shared" si="34"/>
        <v>0</v>
      </c>
      <c r="AQ12" s="96">
        <f t="shared" si="35"/>
        <v>0</v>
      </c>
      <c r="AR12" s="96">
        <f t="shared" si="36"/>
        <v>0</v>
      </c>
      <c r="AS12" s="96">
        <f t="shared" si="37"/>
        <v>0</v>
      </c>
      <c r="AT12" s="54">
        <f t="shared" si="38"/>
        <v>0</v>
      </c>
      <c r="AU12" s="54">
        <f t="shared" si="39"/>
        <v>0</v>
      </c>
      <c r="AV12" s="54">
        <f t="shared" si="40"/>
        <v>0</v>
      </c>
      <c r="AW12" s="54">
        <f t="shared" si="41"/>
        <v>0</v>
      </c>
      <c r="AX12" s="54">
        <f t="shared" si="42"/>
        <v>0</v>
      </c>
      <c r="AY12" s="54">
        <f t="shared" si="43"/>
        <v>0</v>
      </c>
      <c r="AZ12" s="54"/>
      <c r="BA12" s="54"/>
      <c r="BB12" s="137">
        <f t="shared" si="10"/>
        <v>0</v>
      </c>
      <c r="BC12" s="137">
        <f t="shared" si="11"/>
        <v>0</v>
      </c>
      <c r="BD12" s="137">
        <f t="shared" si="12"/>
        <v>0</v>
      </c>
      <c r="BE12" s="137">
        <f t="shared" si="13"/>
        <v>0</v>
      </c>
      <c r="BF12" s="137">
        <f t="shared" si="14"/>
        <v>0</v>
      </c>
      <c r="BG12" s="137">
        <f t="shared" si="15"/>
        <v>0</v>
      </c>
      <c r="BH12" s="137">
        <f t="shared" si="16"/>
        <v>0</v>
      </c>
      <c r="BI12" s="137">
        <f t="shared" si="17"/>
        <v>0</v>
      </c>
      <c r="BJ12" s="137">
        <f t="shared" si="18"/>
        <v>0</v>
      </c>
      <c r="BK12" s="137">
        <f t="shared" si="19"/>
        <v>0</v>
      </c>
      <c r="BL12" s="137">
        <f t="shared" si="44"/>
        <v>0</v>
      </c>
      <c r="BM12" s="137">
        <f t="shared" si="45"/>
        <v>0</v>
      </c>
      <c r="BN12" s="137">
        <f t="shared" si="46"/>
        <v>0</v>
      </c>
      <c r="BO12" s="137">
        <f t="shared" si="47"/>
        <v>0</v>
      </c>
      <c r="BP12" s="137">
        <f t="shared" si="48"/>
        <v>0</v>
      </c>
      <c r="BQ12" s="137">
        <f t="shared" si="49"/>
        <v>0</v>
      </c>
      <c r="BR12" s="137">
        <f t="shared" si="50"/>
        <v>0</v>
      </c>
      <c r="BS12" s="137">
        <f t="shared" si="51"/>
        <v>0</v>
      </c>
      <c r="BT12" s="137">
        <f t="shared" si="52"/>
        <v>0</v>
      </c>
      <c r="BU12" s="137">
        <f t="shared" si="53"/>
        <v>0</v>
      </c>
      <c r="BV12" s="137">
        <f t="shared" si="54"/>
        <v>0</v>
      </c>
      <c r="BW12" s="137">
        <f t="shared" si="55"/>
        <v>0</v>
      </c>
      <c r="BX12" s="137">
        <f t="shared" si="56"/>
        <v>0</v>
      </c>
      <c r="BY12" s="137">
        <f t="shared" si="57"/>
        <v>0</v>
      </c>
      <c r="BZ12" s="137">
        <f t="shared" si="58"/>
        <v>0</v>
      </c>
      <c r="CA12" s="137">
        <f t="shared" si="59"/>
        <v>0</v>
      </c>
      <c r="CB12" s="137">
        <f t="shared" si="60"/>
        <v>0</v>
      </c>
      <c r="CC12" s="137">
        <f t="shared" si="61"/>
        <v>0</v>
      </c>
      <c r="CD12" s="137">
        <f t="shared" si="62"/>
        <v>0</v>
      </c>
      <c r="CE12" s="137">
        <f t="shared" si="63"/>
        <v>0</v>
      </c>
      <c r="CF12" s="137">
        <f t="shared" si="64"/>
        <v>0</v>
      </c>
      <c r="CG12" s="137">
        <f t="shared" si="65"/>
        <v>0</v>
      </c>
      <c r="CH12" s="137">
        <f t="shared" si="66"/>
        <v>0</v>
      </c>
      <c r="CI12" s="137">
        <f t="shared" si="67"/>
        <v>0</v>
      </c>
      <c r="CJ12" s="137">
        <f t="shared" si="68"/>
        <v>0</v>
      </c>
      <c r="CK12" s="137">
        <f t="shared" si="69"/>
        <v>0</v>
      </c>
      <c r="CL12" s="137">
        <f t="shared" si="70"/>
        <v>0</v>
      </c>
      <c r="CM12" s="137">
        <f t="shared" si="71"/>
        <v>0</v>
      </c>
      <c r="CN12" s="137">
        <f t="shared" si="72"/>
        <v>0</v>
      </c>
      <c r="CO12" s="137">
        <f t="shared" si="73"/>
        <v>0</v>
      </c>
      <c r="CP12" s="97"/>
      <c r="CQ12" s="97"/>
      <c r="CR12" s="47"/>
      <c r="CS12" s="47"/>
      <c r="CT12" s="311" t="s">
        <v>164</v>
      </c>
      <c r="CU12" s="43">
        <v>6</v>
      </c>
      <c r="CV12" s="372" t="s">
        <v>136</v>
      </c>
      <c r="CW12" s="373"/>
      <c r="CX12" s="374"/>
      <c r="CY12" s="1"/>
      <c r="CZ12" s="395"/>
      <c r="DA12" s="396"/>
      <c r="DB12" s="396"/>
      <c r="DC12" s="397"/>
      <c r="DD12" s="1"/>
      <c r="DE12" s="1"/>
      <c r="DF12" s="1"/>
      <c r="GO12" s="1"/>
      <c r="GP12" s="1"/>
      <c r="GQ12" s="1"/>
      <c r="GR12" s="1"/>
      <c r="GS12" s="1"/>
    </row>
    <row r="13" spans="1:201">
      <c r="A13" s="40">
        <v>7</v>
      </c>
      <c r="B13" s="84"/>
      <c r="C13" s="83"/>
      <c r="D13" s="88"/>
      <c r="E13" s="87"/>
      <c r="F13" s="87"/>
      <c r="G13" s="141"/>
      <c r="H13" s="87"/>
      <c r="I13" s="76"/>
      <c r="J13" s="76"/>
      <c r="K13" s="76"/>
      <c r="L13" s="238"/>
      <c r="M13" s="238"/>
      <c r="N13" s="76"/>
      <c r="O13" s="76"/>
      <c r="P13" s="76"/>
      <c r="Q13" s="77"/>
      <c r="R13" s="41">
        <f t="shared" si="20"/>
        <v>0</v>
      </c>
      <c r="S13" s="55">
        <f t="shared" si="0"/>
        <v>0</v>
      </c>
      <c r="T13" s="54">
        <f t="shared" si="1"/>
        <v>0</v>
      </c>
      <c r="U13" s="97">
        <f t="shared" si="2"/>
        <v>0</v>
      </c>
      <c r="V13" s="54">
        <f t="shared" si="21"/>
        <v>0</v>
      </c>
      <c r="W13" s="97">
        <f t="shared" si="22"/>
        <v>0</v>
      </c>
      <c r="X13" s="96">
        <f t="shared" si="3"/>
        <v>0</v>
      </c>
      <c r="Y13" s="96">
        <f t="shared" si="4"/>
        <v>0</v>
      </c>
      <c r="Z13" s="96">
        <f t="shared" si="5"/>
        <v>0</v>
      </c>
      <c r="AA13" s="96">
        <f t="shared" si="6"/>
        <v>0</v>
      </c>
      <c r="AB13" s="96">
        <f t="shared" si="7"/>
        <v>0</v>
      </c>
      <c r="AC13" s="96">
        <f t="shared" si="8"/>
        <v>0</v>
      </c>
      <c r="AD13" s="96">
        <f t="shared" si="9"/>
        <v>0</v>
      </c>
      <c r="AE13" s="96">
        <f t="shared" si="23"/>
        <v>0</v>
      </c>
      <c r="AF13" s="96">
        <f t="shared" si="24"/>
        <v>0</v>
      </c>
      <c r="AG13" s="96">
        <f t="shared" si="25"/>
        <v>0</v>
      </c>
      <c r="AH13" s="96">
        <f t="shared" si="26"/>
        <v>0</v>
      </c>
      <c r="AI13" s="96">
        <f t="shared" si="27"/>
        <v>0</v>
      </c>
      <c r="AJ13" s="96">
        <f t="shared" si="28"/>
        <v>0</v>
      </c>
      <c r="AK13" s="96">
        <f t="shared" si="29"/>
        <v>0</v>
      </c>
      <c r="AL13" s="96">
        <f t="shared" si="30"/>
        <v>0</v>
      </c>
      <c r="AM13" s="96">
        <f t="shared" si="31"/>
        <v>0</v>
      </c>
      <c r="AN13" s="96">
        <f t="shared" si="32"/>
        <v>0</v>
      </c>
      <c r="AO13" s="96">
        <f t="shared" si="33"/>
        <v>0</v>
      </c>
      <c r="AP13" s="96">
        <f t="shared" si="34"/>
        <v>0</v>
      </c>
      <c r="AQ13" s="96">
        <f t="shared" si="35"/>
        <v>0</v>
      </c>
      <c r="AR13" s="96">
        <f t="shared" si="36"/>
        <v>0</v>
      </c>
      <c r="AS13" s="96">
        <f t="shared" si="37"/>
        <v>0</v>
      </c>
      <c r="AT13" s="54">
        <f t="shared" si="38"/>
        <v>0</v>
      </c>
      <c r="AU13" s="54">
        <f t="shared" si="39"/>
        <v>0</v>
      </c>
      <c r="AV13" s="54">
        <f t="shared" si="40"/>
        <v>0</v>
      </c>
      <c r="AW13" s="54">
        <f t="shared" si="41"/>
        <v>0</v>
      </c>
      <c r="AX13" s="54">
        <f t="shared" si="42"/>
        <v>0</v>
      </c>
      <c r="AY13" s="54">
        <f t="shared" si="43"/>
        <v>0</v>
      </c>
      <c r="AZ13" s="54"/>
      <c r="BA13" s="54"/>
      <c r="BB13" s="137">
        <f t="shared" si="10"/>
        <v>0</v>
      </c>
      <c r="BC13" s="137">
        <f t="shared" si="11"/>
        <v>0</v>
      </c>
      <c r="BD13" s="137">
        <f t="shared" si="12"/>
        <v>0</v>
      </c>
      <c r="BE13" s="137">
        <f t="shared" si="13"/>
        <v>0</v>
      </c>
      <c r="BF13" s="137">
        <f t="shared" si="14"/>
        <v>0</v>
      </c>
      <c r="BG13" s="137">
        <f t="shared" si="15"/>
        <v>0</v>
      </c>
      <c r="BH13" s="137">
        <f t="shared" si="16"/>
        <v>0</v>
      </c>
      <c r="BI13" s="137">
        <f t="shared" si="17"/>
        <v>0</v>
      </c>
      <c r="BJ13" s="137">
        <f t="shared" si="18"/>
        <v>0</v>
      </c>
      <c r="BK13" s="137">
        <f t="shared" si="19"/>
        <v>0</v>
      </c>
      <c r="BL13" s="137">
        <f t="shared" si="44"/>
        <v>0</v>
      </c>
      <c r="BM13" s="137">
        <f t="shared" si="45"/>
        <v>0</v>
      </c>
      <c r="BN13" s="137">
        <f t="shared" si="46"/>
        <v>0</v>
      </c>
      <c r="BO13" s="137">
        <f t="shared" si="47"/>
        <v>0</v>
      </c>
      <c r="BP13" s="137">
        <f t="shared" si="48"/>
        <v>0</v>
      </c>
      <c r="BQ13" s="137">
        <f t="shared" si="49"/>
        <v>0</v>
      </c>
      <c r="BR13" s="137">
        <f t="shared" si="50"/>
        <v>0</v>
      </c>
      <c r="BS13" s="137">
        <f t="shared" si="51"/>
        <v>0</v>
      </c>
      <c r="BT13" s="137">
        <f t="shared" si="52"/>
        <v>0</v>
      </c>
      <c r="BU13" s="137">
        <f t="shared" si="53"/>
        <v>0</v>
      </c>
      <c r="BV13" s="137">
        <f t="shared" si="54"/>
        <v>0</v>
      </c>
      <c r="BW13" s="137">
        <f t="shared" si="55"/>
        <v>0</v>
      </c>
      <c r="BX13" s="137">
        <f t="shared" si="56"/>
        <v>0</v>
      </c>
      <c r="BY13" s="137">
        <f t="shared" si="57"/>
        <v>0</v>
      </c>
      <c r="BZ13" s="137">
        <f t="shared" si="58"/>
        <v>0</v>
      </c>
      <c r="CA13" s="137">
        <f t="shared" si="59"/>
        <v>0</v>
      </c>
      <c r="CB13" s="137">
        <f t="shared" si="60"/>
        <v>0</v>
      </c>
      <c r="CC13" s="137">
        <f t="shared" si="61"/>
        <v>0</v>
      </c>
      <c r="CD13" s="137">
        <f t="shared" si="62"/>
        <v>0</v>
      </c>
      <c r="CE13" s="137">
        <f t="shared" si="63"/>
        <v>0</v>
      </c>
      <c r="CF13" s="137">
        <f t="shared" si="64"/>
        <v>0</v>
      </c>
      <c r="CG13" s="137">
        <f t="shared" si="65"/>
        <v>0</v>
      </c>
      <c r="CH13" s="137">
        <f t="shared" si="66"/>
        <v>0</v>
      </c>
      <c r="CI13" s="137">
        <f t="shared" si="67"/>
        <v>0</v>
      </c>
      <c r="CJ13" s="137">
        <f t="shared" si="68"/>
        <v>0</v>
      </c>
      <c r="CK13" s="137">
        <f t="shared" si="69"/>
        <v>0</v>
      </c>
      <c r="CL13" s="137">
        <f t="shared" si="70"/>
        <v>0</v>
      </c>
      <c r="CM13" s="137">
        <f t="shared" si="71"/>
        <v>0</v>
      </c>
      <c r="CN13" s="137">
        <f t="shared" si="72"/>
        <v>0</v>
      </c>
      <c r="CO13" s="137">
        <f t="shared" si="73"/>
        <v>0</v>
      </c>
      <c r="CP13" s="97"/>
      <c r="CQ13" s="97"/>
      <c r="CR13" s="47"/>
      <c r="CS13" s="47"/>
      <c r="CT13" s="311" t="s">
        <v>165</v>
      </c>
      <c r="CU13" s="43">
        <v>7</v>
      </c>
      <c r="CV13" s="372" t="s">
        <v>137</v>
      </c>
      <c r="CW13" s="373"/>
      <c r="CX13" s="374"/>
      <c r="CY13" s="1"/>
      <c r="CZ13" s="395"/>
      <c r="DA13" s="396"/>
      <c r="DB13" s="396"/>
      <c r="DC13" s="397"/>
      <c r="DD13" s="1"/>
      <c r="DE13" s="1"/>
      <c r="DF13" s="1"/>
      <c r="GO13" s="1"/>
      <c r="GP13" s="1"/>
      <c r="GQ13" s="1"/>
      <c r="GR13" s="1"/>
      <c r="GS13" s="1"/>
    </row>
    <row r="14" spans="1:201">
      <c r="A14" s="40">
        <v>8</v>
      </c>
      <c r="B14" s="82"/>
      <c r="C14" s="83"/>
      <c r="D14" s="88"/>
      <c r="E14" s="87"/>
      <c r="F14" s="87"/>
      <c r="G14" s="141"/>
      <c r="H14" s="87"/>
      <c r="I14" s="76"/>
      <c r="J14" s="76"/>
      <c r="K14" s="76"/>
      <c r="L14" s="238"/>
      <c r="M14" s="238"/>
      <c r="N14" s="76"/>
      <c r="O14" s="76"/>
      <c r="P14" s="76"/>
      <c r="Q14" s="77"/>
      <c r="R14" s="41">
        <f t="shared" si="20"/>
        <v>0</v>
      </c>
      <c r="S14" s="55">
        <f t="shared" si="0"/>
        <v>0</v>
      </c>
      <c r="T14" s="54">
        <f t="shared" si="1"/>
        <v>0</v>
      </c>
      <c r="U14" s="97">
        <f t="shared" si="2"/>
        <v>0</v>
      </c>
      <c r="V14" s="54">
        <f t="shared" si="21"/>
        <v>0</v>
      </c>
      <c r="W14" s="97">
        <f t="shared" si="22"/>
        <v>0</v>
      </c>
      <c r="X14" s="96">
        <f t="shared" si="3"/>
        <v>0</v>
      </c>
      <c r="Y14" s="96">
        <f t="shared" si="4"/>
        <v>0</v>
      </c>
      <c r="Z14" s="96">
        <f t="shared" si="5"/>
        <v>0</v>
      </c>
      <c r="AA14" s="96">
        <f t="shared" si="6"/>
        <v>0</v>
      </c>
      <c r="AB14" s="96">
        <f t="shared" si="7"/>
        <v>0</v>
      </c>
      <c r="AC14" s="96">
        <f t="shared" si="8"/>
        <v>0</v>
      </c>
      <c r="AD14" s="96">
        <f t="shared" si="9"/>
        <v>0</v>
      </c>
      <c r="AE14" s="96">
        <f t="shared" si="23"/>
        <v>0</v>
      </c>
      <c r="AF14" s="96">
        <f t="shared" si="24"/>
        <v>0</v>
      </c>
      <c r="AG14" s="96">
        <f t="shared" si="25"/>
        <v>0</v>
      </c>
      <c r="AH14" s="96">
        <f t="shared" si="26"/>
        <v>0</v>
      </c>
      <c r="AI14" s="96">
        <f t="shared" si="27"/>
        <v>0</v>
      </c>
      <c r="AJ14" s="96">
        <f t="shared" si="28"/>
        <v>0</v>
      </c>
      <c r="AK14" s="96">
        <f t="shared" si="29"/>
        <v>0</v>
      </c>
      <c r="AL14" s="96">
        <f t="shared" si="30"/>
        <v>0</v>
      </c>
      <c r="AM14" s="96">
        <f t="shared" si="31"/>
        <v>0</v>
      </c>
      <c r="AN14" s="96">
        <f t="shared" si="32"/>
        <v>0</v>
      </c>
      <c r="AO14" s="96">
        <f t="shared" si="33"/>
        <v>0</v>
      </c>
      <c r="AP14" s="96">
        <f t="shared" si="34"/>
        <v>0</v>
      </c>
      <c r="AQ14" s="96">
        <f t="shared" si="35"/>
        <v>0</v>
      </c>
      <c r="AR14" s="96">
        <f t="shared" si="36"/>
        <v>0</v>
      </c>
      <c r="AS14" s="96">
        <f t="shared" si="37"/>
        <v>0</v>
      </c>
      <c r="AT14" s="54">
        <f t="shared" si="38"/>
        <v>0</v>
      </c>
      <c r="AU14" s="54">
        <f t="shared" si="39"/>
        <v>0</v>
      </c>
      <c r="AV14" s="54">
        <f t="shared" si="40"/>
        <v>0</v>
      </c>
      <c r="AW14" s="54">
        <f t="shared" si="41"/>
        <v>0</v>
      </c>
      <c r="AX14" s="54">
        <f t="shared" si="42"/>
        <v>0</v>
      </c>
      <c r="AY14" s="54">
        <f t="shared" si="43"/>
        <v>0</v>
      </c>
      <c r="AZ14" s="54"/>
      <c r="BA14" s="54"/>
      <c r="BB14" s="137">
        <f t="shared" si="10"/>
        <v>0</v>
      </c>
      <c r="BC14" s="137">
        <f t="shared" si="11"/>
        <v>0</v>
      </c>
      <c r="BD14" s="137">
        <f t="shared" si="12"/>
        <v>0</v>
      </c>
      <c r="BE14" s="137">
        <f t="shared" si="13"/>
        <v>0</v>
      </c>
      <c r="BF14" s="137">
        <f t="shared" si="14"/>
        <v>0</v>
      </c>
      <c r="BG14" s="137">
        <f t="shared" si="15"/>
        <v>0</v>
      </c>
      <c r="BH14" s="137">
        <f t="shared" si="16"/>
        <v>0</v>
      </c>
      <c r="BI14" s="137">
        <f t="shared" si="17"/>
        <v>0</v>
      </c>
      <c r="BJ14" s="137">
        <f t="shared" si="18"/>
        <v>0</v>
      </c>
      <c r="BK14" s="137">
        <f t="shared" si="19"/>
        <v>0</v>
      </c>
      <c r="BL14" s="137">
        <f t="shared" si="44"/>
        <v>0</v>
      </c>
      <c r="BM14" s="137">
        <f t="shared" si="45"/>
        <v>0</v>
      </c>
      <c r="BN14" s="137">
        <f t="shared" si="46"/>
        <v>0</v>
      </c>
      <c r="BO14" s="137">
        <f t="shared" si="47"/>
        <v>0</v>
      </c>
      <c r="BP14" s="137">
        <f t="shared" si="48"/>
        <v>0</v>
      </c>
      <c r="BQ14" s="137">
        <f t="shared" si="49"/>
        <v>0</v>
      </c>
      <c r="BR14" s="137">
        <f t="shared" si="50"/>
        <v>0</v>
      </c>
      <c r="BS14" s="137">
        <f t="shared" si="51"/>
        <v>0</v>
      </c>
      <c r="BT14" s="137">
        <f t="shared" si="52"/>
        <v>0</v>
      </c>
      <c r="BU14" s="137">
        <f t="shared" si="53"/>
        <v>0</v>
      </c>
      <c r="BV14" s="137">
        <f t="shared" si="54"/>
        <v>0</v>
      </c>
      <c r="BW14" s="137">
        <f t="shared" si="55"/>
        <v>0</v>
      </c>
      <c r="BX14" s="137">
        <f t="shared" si="56"/>
        <v>0</v>
      </c>
      <c r="BY14" s="137">
        <f t="shared" si="57"/>
        <v>0</v>
      </c>
      <c r="BZ14" s="137">
        <f t="shared" si="58"/>
        <v>0</v>
      </c>
      <c r="CA14" s="137">
        <f t="shared" si="59"/>
        <v>0</v>
      </c>
      <c r="CB14" s="137">
        <f t="shared" si="60"/>
        <v>0</v>
      </c>
      <c r="CC14" s="137">
        <f t="shared" si="61"/>
        <v>0</v>
      </c>
      <c r="CD14" s="137">
        <f t="shared" si="62"/>
        <v>0</v>
      </c>
      <c r="CE14" s="137">
        <f t="shared" si="63"/>
        <v>0</v>
      </c>
      <c r="CF14" s="137">
        <f t="shared" si="64"/>
        <v>0</v>
      </c>
      <c r="CG14" s="137">
        <f t="shared" si="65"/>
        <v>0</v>
      </c>
      <c r="CH14" s="137">
        <f t="shared" si="66"/>
        <v>0</v>
      </c>
      <c r="CI14" s="137">
        <f t="shared" si="67"/>
        <v>0</v>
      </c>
      <c r="CJ14" s="137">
        <f t="shared" si="68"/>
        <v>0</v>
      </c>
      <c r="CK14" s="137">
        <f t="shared" si="69"/>
        <v>0</v>
      </c>
      <c r="CL14" s="137">
        <f t="shared" si="70"/>
        <v>0</v>
      </c>
      <c r="CM14" s="137">
        <f t="shared" si="71"/>
        <v>0</v>
      </c>
      <c r="CN14" s="137">
        <f t="shared" si="72"/>
        <v>0</v>
      </c>
      <c r="CO14" s="137">
        <f t="shared" si="73"/>
        <v>0</v>
      </c>
      <c r="CP14" s="97"/>
      <c r="CQ14" s="97"/>
      <c r="CR14" s="47"/>
      <c r="CS14" s="47"/>
      <c r="CT14" s="311" t="s">
        <v>166</v>
      </c>
      <c r="CU14" s="129">
        <v>8</v>
      </c>
      <c r="CV14" s="372" t="s">
        <v>138</v>
      </c>
      <c r="CW14" s="373"/>
      <c r="CX14" s="374"/>
      <c r="CY14" s="1"/>
      <c r="CZ14" s="395"/>
      <c r="DA14" s="396"/>
      <c r="DB14" s="396"/>
      <c r="DC14" s="397"/>
      <c r="DD14" s="1"/>
      <c r="DE14" s="1"/>
      <c r="DF14" s="1"/>
      <c r="GO14" s="1"/>
      <c r="GP14" s="1"/>
      <c r="GQ14" s="1"/>
      <c r="GR14" s="1"/>
      <c r="GS14" s="1"/>
    </row>
    <row r="15" spans="1:201">
      <c r="A15" s="40">
        <v>9</v>
      </c>
      <c r="B15" s="82"/>
      <c r="C15" s="83"/>
      <c r="D15" s="88"/>
      <c r="E15" s="87"/>
      <c r="F15" s="87"/>
      <c r="G15" s="141"/>
      <c r="H15" s="87"/>
      <c r="I15" s="76"/>
      <c r="J15" s="76"/>
      <c r="K15" s="76"/>
      <c r="L15" s="238"/>
      <c r="M15" s="238"/>
      <c r="N15" s="76"/>
      <c r="O15" s="76"/>
      <c r="P15" s="76"/>
      <c r="Q15" s="77"/>
      <c r="R15" s="41">
        <f t="shared" si="20"/>
        <v>0</v>
      </c>
      <c r="S15" s="55">
        <f t="shared" si="0"/>
        <v>0</v>
      </c>
      <c r="T15" s="54">
        <f t="shared" si="1"/>
        <v>0</v>
      </c>
      <c r="U15" s="97">
        <f t="shared" si="2"/>
        <v>0</v>
      </c>
      <c r="V15" s="54">
        <f t="shared" si="21"/>
        <v>0</v>
      </c>
      <c r="W15" s="97">
        <f t="shared" si="22"/>
        <v>0</v>
      </c>
      <c r="X15" s="96">
        <f t="shared" si="3"/>
        <v>0</v>
      </c>
      <c r="Y15" s="96">
        <f t="shared" si="4"/>
        <v>0</v>
      </c>
      <c r="Z15" s="96">
        <f t="shared" si="5"/>
        <v>0</v>
      </c>
      <c r="AA15" s="96">
        <f t="shared" si="6"/>
        <v>0</v>
      </c>
      <c r="AB15" s="96">
        <f t="shared" si="7"/>
        <v>0</v>
      </c>
      <c r="AC15" s="96">
        <f t="shared" si="8"/>
        <v>0</v>
      </c>
      <c r="AD15" s="96">
        <f t="shared" si="9"/>
        <v>0</v>
      </c>
      <c r="AE15" s="96">
        <f t="shared" si="23"/>
        <v>0</v>
      </c>
      <c r="AF15" s="96">
        <f t="shared" si="24"/>
        <v>0</v>
      </c>
      <c r="AG15" s="96">
        <f t="shared" si="25"/>
        <v>0</v>
      </c>
      <c r="AH15" s="96">
        <f t="shared" si="26"/>
        <v>0</v>
      </c>
      <c r="AI15" s="96">
        <f t="shared" si="27"/>
        <v>0</v>
      </c>
      <c r="AJ15" s="96">
        <f t="shared" si="28"/>
        <v>0</v>
      </c>
      <c r="AK15" s="96">
        <f t="shared" si="29"/>
        <v>0</v>
      </c>
      <c r="AL15" s="96">
        <f t="shared" si="30"/>
        <v>0</v>
      </c>
      <c r="AM15" s="96">
        <f t="shared" si="31"/>
        <v>0</v>
      </c>
      <c r="AN15" s="96">
        <f t="shared" si="32"/>
        <v>0</v>
      </c>
      <c r="AO15" s="96">
        <f t="shared" si="33"/>
        <v>0</v>
      </c>
      <c r="AP15" s="96">
        <f t="shared" si="34"/>
        <v>0</v>
      </c>
      <c r="AQ15" s="96">
        <f t="shared" si="35"/>
        <v>0</v>
      </c>
      <c r="AR15" s="96">
        <f t="shared" si="36"/>
        <v>0</v>
      </c>
      <c r="AS15" s="96">
        <f t="shared" si="37"/>
        <v>0</v>
      </c>
      <c r="AT15" s="54">
        <f t="shared" si="38"/>
        <v>0</v>
      </c>
      <c r="AU15" s="54">
        <f t="shared" si="39"/>
        <v>0</v>
      </c>
      <c r="AV15" s="54">
        <f t="shared" si="40"/>
        <v>0</v>
      </c>
      <c r="AW15" s="54">
        <f t="shared" si="41"/>
        <v>0</v>
      </c>
      <c r="AX15" s="54">
        <f t="shared" si="42"/>
        <v>0</v>
      </c>
      <c r="AY15" s="54">
        <f t="shared" si="43"/>
        <v>0</v>
      </c>
      <c r="AZ15" s="54"/>
      <c r="BA15" s="54"/>
      <c r="BB15" s="137">
        <f t="shared" si="10"/>
        <v>0</v>
      </c>
      <c r="BC15" s="137">
        <f t="shared" si="11"/>
        <v>0</v>
      </c>
      <c r="BD15" s="137">
        <f t="shared" si="12"/>
        <v>0</v>
      </c>
      <c r="BE15" s="137">
        <f t="shared" si="13"/>
        <v>0</v>
      </c>
      <c r="BF15" s="137">
        <f t="shared" si="14"/>
        <v>0</v>
      </c>
      <c r="BG15" s="137">
        <f t="shared" si="15"/>
        <v>0</v>
      </c>
      <c r="BH15" s="137">
        <f t="shared" si="16"/>
        <v>0</v>
      </c>
      <c r="BI15" s="137">
        <f t="shared" si="17"/>
        <v>0</v>
      </c>
      <c r="BJ15" s="137">
        <f t="shared" si="18"/>
        <v>0</v>
      </c>
      <c r="BK15" s="137">
        <f t="shared" si="19"/>
        <v>0</v>
      </c>
      <c r="BL15" s="137">
        <f t="shared" si="44"/>
        <v>0</v>
      </c>
      <c r="BM15" s="137">
        <f t="shared" si="45"/>
        <v>0</v>
      </c>
      <c r="BN15" s="137">
        <f t="shared" si="46"/>
        <v>0</v>
      </c>
      <c r="BO15" s="137">
        <f t="shared" si="47"/>
        <v>0</v>
      </c>
      <c r="BP15" s="137">
        <f t="shared" si="48"/>
        <v>0</v>
      </c>
      <c r="BQ15" s="137">
        <f t="shared" si="49"/>
        <v>0</v>
      </c>
      <c r="BR15" s="137">
        <f t="shared" si="50"/>
        <v>0</v>
      </c>
      <c r="BS15" s="137">
        <f t="shared" si="51"/>
        <v>0</v>
      </c>
      <c r="BT15" s="137">
        <f t="shared" si="52"/>
        <v>0</v>
      </c>
      <c r="BU15" s="137">
        <f t="shared" si="53"/>
        <v>0</v>
      </c>
      <c r="BV15" s="137">
        <f t="shared" si="54"/>
        <v>0</v>
      </c>
      <c r="BW15" s="137">
        <f t="shared" si="55"/>
        <v>0</v>
      </c>
      <c r="BX15" s="137">
        <f t="shared" si="56"/>
        <v>0</v>
      </c>
      <c r="BY15" s="137">
        <f t="shared" si="57"/>
        <v>0</v>
      </c>
      <c r="BZ15" s="137">
        <f t="shared" si="58"/>
        <v>0</v>
      </c>
      <c r="CA15" s="137">
        <f t="shared" si="59"/>
        <v>0</v>
      </c>
      <c r="CB15" s="137">
        <f t="shared" si="60"/>
        <v>0</v>
      </c>
      <c r="CC15" s="137">
        <f t="shared" si="61"/>
        <v>0</v>
      </c>
      <c r="CD15" s="137">
        <f t="shared" si="62"/>
        <v>0</v>
      </c>
      <c r="CE15" s="137">
        <f t="shared" si="63"/>
        <v>0</v>
      </c>
      <c r="CF15" s="137">
        <f t="shared" si="64"/>
        <v>0</v>
      </c>
      <c r="CG15" s="137">
        <f t="shared" si="65"/>
        <v>0</v>
      </c>
      <c r="CH15" s="137">
        <f t="shared" si="66"/>
        <v>0</v>
      </c>
      <c r="CI15" s="137">
        <f t="shared" si="67"/>
        <v>0</v>
      </c>
      <c r="CJ15" s="137">
        <f t="shared" si="68"/>
        <v>0</v>
      </c>
      <c r="CK15" s="137">
        <f t="shared" si="69"/>
        <v>0</v>
      </c>
      <c r="CL15" s="137">
        <f t="shared" si="70"/>
        <v>0</v>
      </c>
      <c r="CM15" s="137">
        <f t="shared" si="71"/>
        <v>0</v>
      </c>
      <c r="CN15" s="137">
        <f t="shared" si="72"/>
        <v>0</v>
      </c>
      <c r="CO15" s="137">
        <f t="shared" si="73"/>
        <v>0</v>
      </c>
      <c r="CP15" s="97"/>
      <c r="CQ15" s="97"/>
      <c r="CR15" s="47"/>
      <c r="CS15" s="47"/>
      <c r="CT15" s="311" t="s">
        <v>167</v>
      </c>
      <c r="CU15" s="43">
        <v>9</v>
      </c>
      <c r="CV15" s="372" t="s">
        <v>139</v>
      </c>
      <c r="CW15" s="373"/>
      <c r="CX15" s="374"/>
      <c r="CY15" s="1"/>
      <c r="CZ15" s="395"/>
      <c r="DA15" s="396"/>
      <c r="DB15" s="396"/>
      <c r="DC15" s="397"/>
      <c r="DD15" s="1"/>
      <c r="DE15" s="1"/>
      <c r="DF15" s="1"/>
      <c r="GO15" s="1"/>
      <c r="GP15" s="1"/>
      <c r="GQ15" s="1"/>
      <c r="GR15" s="1"/>
      <c r="GS15" s="1"/>
    </row>
    <row r="16" spans="1:201">
      <c r="A16" s="40">
        <v>10</v>
      </c>
      <c r="B16" s="84"/>
      <c r="C16" s="83"/>
      <c r="D16" s="88"/>
      <c r="E16" s="87"/>
      <c r="F16" s="87"/>
      <c r="G16" s="141"/>
      <c r="H16" s="87"/>
      <c r="I16" s="76"/>
      <c r="J16" s="76"/>
      <c r="K16" s="76"/>
      <c r="L16" s="238"/>
      <c r="M16" s="238"/>
      <c r="N16" s="76"/>
      <c r="O16" s="76"/>
      <c r="P16" s="76"/>
      <c r="Q16" s="77"/>
      <c r="R16" s="41">
        <f t="shared" si="20"/>
        <v>0</v>
      </c>
      <c r="S16" s="55">
        <f t="shared" si="0"/>
        <v>0</v>
      </c>
      <c r="T16" s="54">
        <f t="shared" si="1"/>
        <v>0</v>
      </c>
      <c r="U16" s="97">
        <f t="shared" si="2"/>
        <v>0</v>
      </c>
      <c r="V16" s="54">
        <f t="shared" si="21"/>
        <v>0</v>
      </c>
      <c r="W16" s="97">
        <f t="shared" si="22"/>
        <v>0</v>
      </c>
      <c r="X16" s="96">
        <f t="shared" si="3"/>
        <v>0</v>
      </c>
      <c r="Y16" s="96">
        <f t="shared" si="4"/>
        <v>0</v>
      </c>
      <c r="Z16" s="96">
        <f t="shared" si="5"/>
        <v>0</v>
      </c>
      <c r="AA16" s="96">
        <f t="shared" si="6"/>
        <v>0</v>
      </c>
      <c r="AB16" s="96">
        <f t="shared" si="7"/>
        <v>0</v>
      </c>
      <c r="AC16" s="96">
        <f t="shared" si="8"/>
        <v>0</v>
      </c>
      <c r="AD16" s="96">
        <f t="shared" si="9"/>
        <v>0</v>
      </c>
      <c r="AE16" s="96">
        <f t="shared" si="23"/>
        <v>0</v>
      </c>
      <c r="AF16" s="96">
        <f t="shared" si="24"/>
        <v>0</v>
      </c>
      <c r="AG16" s="96">
        <f t="shared" si="25"/>
        <v>0</v>
      </c>
      <c r="AH16" s="96">
        <f t="shared" si="26"/>
        <v>0</v>
      </c>
      <c r="AI16" s="96">
        <f t="shared" si="27"/>
        <v>0</v>
      </c>
      <c r="AJ16" s="96">
        <f t="shared" si="28"/>
        <v>0</v>
      </c>
      <c r="AK16" s="96">
        <f t="shared" si="29"/>
        <v>0</v>
      </c>
      <c r="AL16" s="96">
        <f t="shared" si="30"/>
        <v>0</v>
      </c>
      <c r="AM16" s="96">
        <f t="shared" si="31"/>
        <v>0</v>
      </c>
      <c r="AN16" s="96">
        <f t="shared" si="32"/>
        <v>0</v>
      </c>
      <c r="AO16" s="96">
        <f t="shared" si="33"/>
        <v>0</v>
      </c>
      <c r="AP16" s="96">
        <f t="shared" si="34"/>
        <v>0</v>
      </c>
      <c r="AQ16" s="96">
        <f t="shared" si="35"/>
        <v>0</v>
      </c>
      <c r="AR16" s="96">
        <f t="shared" si="36"/>
        <v>0</v>
      </c>
      <c r="AS16" s="96">
        <f t="shared" si="37"/>
        <v>0</v>
      </c>
      <c r="AT16" s="54">
        <f t="shared" si="38"/>
        <v>0</v>
      </c>
      <c r="AU16" s="54">
        <f t="shared" si="39"/>
        <v>0</v>
      </c>
      <c r="AV16" s="54">
        <f t="shared" si="40"/>
        <v>0</v>
      </c>
      <c r="AW16" s="54">
        <f t="shared" si="41"/>
        <v>0</v>
      </c>
      <c r="AX16" s="54">
        <f t="shared" si="42"/>
        <v>0</v>
      </c>
      <c r="AY16" s="54">
        <f t="shared" si="43"/>
        <v>0</v>
      </c>
      <c r="AZ16" s="54"/>
      <c r="BA16" s="54"/>
      <c r="BB16" s="137">
        <f t="shared" si="10"/>
        <v>0</v>
      </c>
      <c r="BC16" s="137">
        <f t="shared" si="11"/>
        <v>0</v>
      </c>
      <c r="BD16" s="137">
        <f t="shared" si="12"/>
        <v>0</v>
      </c>
      <c r="BE16" s="137">
        <f t="shared" si="13"/>
        <v>0</v>
      </c>
      <c r="BF16" s="137">
        <f t="shared" si="14"/>
        <v>0</v>
      </c>
      <c r="BG16" s="137">
        <f t="shared" si="15"/>
        <v>0</v>
      </c>
      <c r="BH16" s="137">
        <f t="shared" si="16"/>
        <v>0</v>
      </c>
      <c r="BI16" s="137">
        <f t="shared" si="17"/>
        <v>0</v>
      </c>
      <c r="BJ16" s="137">
        <f t="shared" si="18"/>
        <v>0</v>
      </c>
      <c r="BK16" s="137">
        <f t="shared" si="19"/>
        <v>0</v>
      </c>
      <c r="BL16" s="137">
        <f t="shared" si="44"/>
        <v>0</v>
      </c>
      <c r="BM16" s="137">
        <f t="shared" si="45"/>
        <v>0</v>
      </c>
      <c r="BN16" s="137">
        <f t="shared" si="46"/>
        <v>0</v>
      </c>
      <c r="BO16" s="137">
        <f t="shared" si="47"/>
        <v>0</v>
      </c>
      <c r="BP16" s="137">
        <f t="shared" si="48"/>
        <v>0</v>
      </c>
      <c r="BQ16" s="137">
        <f t="shared" si="49"/>
        <v>0</v>
      </c>
      <c r="BR16" s="137">
        <f t="shared" si="50"/>
        <v>0</v>
      </c>
      <c r="BS16" s="137">
        <f t="shared" si="51"/>
        <v>0</v>
      </c>
      <c r="BT16" s="137">
        <f t="shared" si="52"/>
        <v>0</v>
      </c>
      <c r="BU16" s="137">
        <f t="shared" si="53"/>
        <v>0</v>
      </c>
      <c r="BV16" s="137">
        <f t="shared" si="54"/>
        <v>0</v>
      </c>
      <c r="BW16" s="137">
        <f t="shared" si="55"/>
        <v>0</v>
      </c>
      <c r="BX16" s="137">
        <f t="shared" si="56"/>
        <v>0</v>
      </c>
      <c r="BY16" s="137">
        <f t="shared" si="57"/>
        <v>0</v>
      </c>
      <c r="BZ16" s="137">
        <f t="shared" si="58"/>
        <v>0</v>
      </c>
      <c r="CA16" s="137">
        <f t="shared" si="59"/>
        <v>0</v>
      </c>
      <c r="CB16" s="137">
        <f t="shared" si="60"/>
        <v>0</v>
      </c>
      <c r="CC16" s="137">
        <f t="shared" si="61"/>
        <v>0</v>
      </c>
      <c r="CD16" s="137">
        <f t="shared" si="62"/>
        <v>0</v>
      </c>
      <c r="CE16" s="137">
        <f t="shared" si="63"/>
        <v>0</v>
      </c>
      <c r="CF16" s="137">
        <f t="shared" si="64"/>
        <v>0</v>
      </c>
      <c r="CG16" s="137">
        <f t="shared" si="65"/>
        <v>0</v>
      </c>
      <c r="CH16" s="137">
        <f t="shared" si="66"/>
        <v>0</v>
      </c>
      <c r="CI16" s="137">
        <f t="shared" si="67"/>
        <v>0</v>
      </c>
      <c r="CJ16" s="137">
        <f t="shared" si="68"/>
        <v>0</v>
      </c>
      <c r="CK16" s="137">
        <f t="shared" si="69"/>
        <v>0</v>
      </c>
      <c r="CL16" s="137">
        <f t="shared" si="70"/>
        <v>0</v>
      </c>
      <c r="CM16" s="137">
        <f t="shared" si="71"/>
        <v>0</v>
      </c>
      <c r="CN16" s="137">
        <f t="shared" si="72"/>
        <v>0</v>
      </c>
      <c r="CO16" s="137">
        <f t="shared" si="73"/>
        <v>0</v>
      </c>
      <c r="CP16" s="97"/>
      <c r="CQ16" s="97"/>
      <c r="CR16" s="47"/>
      <c r="CS16" s="47"/>
      <c r="CT16" s="311" t="s">
        <v>168</v>
      </c>
      <c r="CU16" s="43">
        <v>10</v>
      </c>
      <c r="CV16" s="372" t="s">
        <v>140</v>
      </c>
      <c r="CW16" s="373"/>
      <c r="CX16" s="374"/>
      <c r="CY16" s="1"/>
      <c r="CZ16" s="395"/>
      <c r="DA16" s="396"/>
      <c r="DB16" s="396"/>
      <c r="DC16" s="397"/>
      <c r="DD16" s="1"/>
      <c r="DE16" s="1"/>
      <c r="DF16" s="1"/>
      <c r="GO16" s="1"/>
      <c r="GP16" s="1"/>
      <c r="GQ16" s="1"/>
      <c r="GR16" s="1"/>
      <c r="GS16" s="1"/>
    </row>
    <row r="17" spans="1:201">
      <c r="A17" s="40">
        <v>11</v>
      </c>
      <c r="B17" s="84"/>
      <c r="C17" s="83"/>
      <c r="D17" s="88"/>
      <c r="E17" s="87"/>
      <c r="F17" s="87"/>
      <c r="G17" s="141"/>
      <c r="H17" s="87"/>
      <c r="I17" s="76"/>
      <c r="J17" s="76"/>
      <c r="K17" s="76"/>
      <c r="L17" s="238"/>
      <c r="M17" s="238"/>
      <c r="N17" s="76"/>
      <c r="O17" s="76"/>
      <c r="P17" s="76"/>
      <c r="Q17" s="77"/>
      <c r="R17" s="41">
        <f t="shared" si="20"/>
        <v>0</v>
      </c>
      <c r="S17" s="55">
        <f t="shared" si="0"/>
        <v>0</v>
      </c>
      <c r="T17" s="54">
        <f t="shared" si="1"/>
        <v>0</v>
      </c>
      <c r="U17" s="97">
        <f t="shared" si="2"/>
        <v>0</v>
      </c>
      <c r="V17" s="54">
        <f t="shared" si="21"/>
        <v>0</v>
      </c>
      <c r="W17" s="97">
        <f t="shared" si="22"/>
        <v>0</v>
      </c>
      <c r="X17" s="96">
        <f t="shared" si="3"/>
        <v>0</v>
      </c>
      <c r="Y17" s="96">
        <f t="shared" si="4"/>
        <v>0</v>
      </c>
      <c r="Z17" s="96">
        <f t="shared" si="5"/>
        <v>0</v>
      </c>
      <c r="AA17" s="96">
        <f t="shared" si="6"/>
        <v>0</v>
      </c>
      <c r="AB17" s="96">
        <f t="shared" si="7"/>
        <v>0</v>
      </c>
      <c r="AC17" s="96">
        <f t="shared" si="8"/>
        <v>0</v>
      </c>
      <c r="AD17" s="96">
        <f t="shared" si="9"/>
        <v>0</v>
      </c>
      <c r="AE17" s="96">
        <f t="shared" si="23"/>
        <v>0</v>
      </c>
      <c r="AF17" s="96">
        <f t="shared" si="24"/>
        <v>0</v>
      </c>
      <c r="AG17" s="96">
        <f t="shared" si="25"/>
        <v>0</v>
      </c>
      <c r="AH17" s="96">
        <f t="shared" si="26"/>
        <v>0</v>
      </c>
      <c r="AI17" s="96">
        <f t="shared" si="27"/>
        <v>0</v>
      </c>
      <c r="AJ17" s="96">
        <f t="shared" si="28"/>
        <v>0</v>
      </c>
      <c r="AK17" s="96">
        <f t="shared" si="29"/>
        <v>0</v>
      </c>
      <c r="AL17" s="96">
        <f t="shared" si="30"/>
        <v>0</v>
      </c>
      <c r="AM17" s="96">
        <f t="shared" si="31"/>
        <v>0</v>
      </c>
      <c r="AN17" s="96">
        <f t="shared" si="32"/>
        <v>0</v>
      </c>
      <c r="AO17" s="96">
        <f t="shared" si="33"/>
        <v>0</v>
      </c>
      <c r="AP17" s="96">
        <f t="shared" si="34"/>
        <v>0</v>
      </c>
      <c r="AQ17" s="96">
        <f t="shared" si="35"/>
        <v>0</v>
      </c>
      <c r="AR17" s="96">
        <f t="shared" si="36"/>
        <v>0</v>
      </c>
      <c r="AS17" s="96">
        <f t="shared" si="37"/>
        <v>0</v>
      </c>
      <c r="AT17" s="54">
        <f t="shared" si="38"/>
        <v>0</v>
      </c>
      <c r="AU17" s="54">
        <f t="shared" si="39"/>
        <v>0</v>
      </c>
      <c r="AV17" s="54">
        <f t="shared" si="40"/>
        <v>0</v>
      </c>
      <c r="AW17" s="54">
        <f t="shared" si="41"/>
        <v>0</v>
      </c>
      <c r="AX17" s="54">
        <f t="shared" si="42"/>
        <v>0</v>
      </c>
      <c r="AY17" s="54">
        <f t="shared" si="43"/>
        <v>0</v>
      </c>
      <c r="AZ17" s="54"/>
      <c r="BA17" s="54"/>
      <c r="BB17" s="137">
        <f t="shared" si="10"/>
        <v>0</v>
      </c>
      <c r="BC17" s="137">
        <f t="shared" si="11"/>
        <v>0</v>
      </c>
      <c r="BD17" s="137">
        <f t="shared" si="12"/>
        <v>0</v>
      </c>
      <c r="BE17" s="137">
        <f t="shared" si="13"/>
        <v>0</v>
      </c>
      <c r="BF17" s="137">
        <f t="shared" si="14"/>
        <v>0</v>
      </c>
      <c r="BG17" s="137">
        <f t="shared" si="15"/>
        <v>0</v>
      </c>
      <c r="BH17" s="137">
        <f t="shared" si="16"/>
        <v>0</v>
      </c>
      <c r="BI17" s="137">
        <f t="shared" si="17"/>
        <v>0</v>
      </c>
      <c r="BJ17" s="137">
        <f t="shared" si="18"/>
        <v>0</v>
      </c>
      <c r="BK17" s="137">
        <f t="shared" si="19"/>
        <v>0</v>
      </c>
      <c r="BL17" s="137">
        <f t="shared" si="44"/>
        <v>0</v>
      </c>
      <c r="BM17" s="137">
        <f t="shared" si="45"/>
        <v>0</v>
      </c>
      <c r="BN17" s="137">
        <f t="shared" si="46"/>
        <v>0</v>
      </c>
      <c r="BO17" s="137">
        <f t="shared" si="47"/>
        <v>0</v>
      </c>
      <c r="BP17" s="137">
        <f t="shared" si="48"/>
        <v>0</v>
      </c>
      <c r="BQ17" s="137">
        <f t="shared" si="49"/>
        <v>0</v>
      </c>
      <c r="BR17" s="137">
        <f t="shared" si="50"/>
        <v>0</v>
      </c>
      <c r="BS17" s="137">
        <f t="shared" si="51"/>
        <v>0</v>
      </c>
      <c r="BT17" s="137">
        <f t="shared" si="52"/>
        <v>0</v>
      </c>
      <c r="BU17" s="137">
        <f t="shared" si="53"/>
        <v>0</v>
      </c>
      <c r="BV17" s="137">
        <f t="shared" si="54"/>
        <v>0</v>
      </c>
      <c r="BW17" s="137">
        <f t="shared" si="55"/>
        <v>0</v>
      </c>
      <c r="BX17" s="137">
        <f t="shared" si="56"/>
        <v>0</v>
      </c>
      <c r="BY17" s="137">
        <f t="shared" si="57"/>
        <v>0</v>
      </c>
      <c r="BZ17" s="137">
        <f t="shared" si="58"/>
        <v>0</v>
      </c>
      <c r="CA17" s="137">
        <f t="shared" si="59"/>
        <v>0</v>
      </c>
      <c r="CB17" s="137">
        <f t="shared" si="60"/>
        <v>0</v>
      </c>
      <c r="CC17" s="137">
        <f t="shared" si="61"/>
        <v>0</v>
      </c>
      <c r="CD17" s="137">
        <f t="shared" si="62"/>
        <v>0</v>
      </c>
      <c r="CE17" s="137">
        <f t="shared" si="63"/>
        <v>0</v>
      </c>
      <c r="CF17" s="137">
        <f t="shared" si="64"/>
        <v>0</v>
      </c>
      <c r="CG17" s="137">
        <f t="shared" si="65"/>
        <v>0</v>
      </c>
      <c r="CH17" s="137">
        <f t="shared" si="66"/>
        <v>0</v>
      </c>
      <c r="CI17" s="137">
        <f t="shared" si="67"/>
        <v>0</v>
      </c>
      <c r="CJ17" s="137">
        <f t="shared" si="68"/>
        <v>0</v>
      </c>
      <c r="CK17" s="137">
        <f t="shared" si="69"/>
        <v>0</v>
      </c>
      <c r="CL17" s="137">
        <f t="shared" si="70"/>
        <v>0</v>
      </c>
      <c r="CM17" s="137">
        <f t="shared" si="71"/>
        <v>0</v>
      </c>
      <c r="CN17" s="137">
        <f t="shared" si="72"/>
        <v>0</v>
      </c>
      <c r="CO17" s="137">
        <f t="shared" si="73"/>
        <v>0</v>
      </c>
      <c r="CP17" s="97"/>
      <c r="CQ17" s="97"/>
      <c r="CR17" s="47"/>
      <c r="CS17" s="47"/>
      <c r="CT17" s="311" t="s">
        <v>169</v>
      </c>
      <c r="CU17" s="43">
        <v>11</v>
      </c>
      <c r="CV17" s="372" t="s">
        <v>141</v>
      </c>
      <c r="CW17" s="373"/>
      <c r="CX17" s="374"/>
      <c r="CY17" s="1"/>
      <c r="CZ17" s="395"/>
      <c r="DA17" s="396"/>
      <c r="DB17" s="396"/>
      <c r="DC17" s="397"/>
      <c r="DD17" s="1"/>
      <c r="DE17" s="1"/>
      <c r="DF17" s="1"/>
      <c r="GO17" s="1"/>
      <c r="GP17" s="1"/>
      <c r="GQ17" s="1"/>
      <c r="GR17" s="1"/>
      <c r="GS17" s="1"/>
    </row>
    <row r="18" spans="1:201">
      <c r="A18" s="40">
        <v>12</v>
      </c>
      <c r="B18" s="84"/>
      <c r="C18" s="83"/>
      <c r="D18" s="88"/>
      <c r="E18" s="87"/>
      <c r="F18" s="87"/>
      <c r="G18" s="141"/>
      <c r="H18" s="87"/>
      <c r="I18" s="76"/>
      <c r="J18" s="76"/>
      <c r="K18" s="76"/>
      <c r="L18" s="238"/>
      <c r="M18" s="238"/>
      <c r="N18" s="76"/>
      <c r="O18" s="76"/>
      <c r="P18" s="76"/>
      <c r="Q18" s="77"/>
      <c r="R18" s="41">
        <f t="shared" si="20"/>
        <v>0</v>
      </c>
      <c r="S18" s="55">
        <f t="shared" si="0"/>
        <v>0</v>
      </c>
      <c r="T18" s="54">
        <f t="shared" si="1"/>
        <v>0</v>
      </c>
      <c r="U18" s="97">
        <f t="shared" si="2"/>
        <v>0</v>
      </c>
      <c r="V18" s="54">
        <f t="shared" si="21"/>
        <v>0</v>
      </c>
      <c r="W18" s="97">
        <f t="shared" si="22"/>
        <v>0</v>
      </c>
      <c r="X18" s="96">
        <f t="shared" si="3"/>
        <v>0</v>
      </c>
      <c r="Y18" s="96">
        <f t="shared" si="4"/>
        <v>0</v>
      </c>
      <c r="Z18" s="96">
        <f t="shared" si="5"/>
        <v>0</v>
      </c>
      <c r="AA18" s="96">
        <f t="shared" si="6"/>
        <v>0</v>
      </c>
      <c r="AB18" s="96">
        <f t="shared" si="7"/>
        <v>0</v>
      </c>
      <c r="AC18" s="96">
        <f t="shared" si="8"/>
        <v>0</v>
      </c>
      <c r="AD18" s="96">
        <f t="shared" si="9"/>
        <v>0</v>
      </c>
      <c r="AE18" s="96">
        <f t="shared" si="23"/>
        <v>0</v>
      </c>
      <c r="AF18" s="96">
        <f t="shared" si="24"/>
        <v>0</v>
      </c>
      <c r="AG18" s="96">
        <f t="shared" si="25"/>
        <v>0</v>
      </c>
      <c r="AH18" s="96">
        <f t="shared" si="26"/>
        <v>0</v>
      </c>
      <c r="AI18" s="96">
        <f t="shared" si="27"/>
        <v>0</v>
      </c>
      <c r="AJ18" s="96">
        <f t="shared" si="28"/>
        <v>0</v>
      </c>
      <c r="AK18" s="96">
        <f t="shared" si="29"/>
        <v>0</v>
      </c>
      <c r="AL18" s="96">
        <f t="shared" si="30"/>
        <v>0</v>
      </c>
      <c r="AM18" s="96">
        <f t="shared" si="31"/>
        <v>0</v>
      </c>
      <c r="AN18" s="96">
        <f t="shared" si="32"/>
        <v>0</v>
      </c>
      <c r="AO18" s="96">
        <f t="shared" si="33"/>
        <v>0</v>
      </c>
      <c r="AP18" s="96">
        <f t="shared" si="34"/>
        <v>0</v>
      </c>
      <c r="AQ18" s="96">
        <f t="shared" si="35"/>
        <v>0</v>
      </c>
      <c r="AR18" s="96">
        <f t="shared" si="36"/>
        <v>0</v>
      </c>
      <c r="AS18" s="96">
        <f t="shared" si="37"/>
        <v>0</v>
      </c>
      <c r="AT18" s="54">
        <f t="shared" si="38"/>
        <v>0</v>
      </c>
      <c r="AU18" s="54">
        <f t="shared" si="39"/>
        <v>0</v>
      </c>
      <c r="AV18" s="54">
        <f t="shared" si="40"/>
        <v>0</v>
      </c>
      <c r="AW18" s="54">
        <f t="shared" si="41"/>
        <v>0</v>
      </c>
      <c r="AX18" s="54">
        <f t="shared" si="42"/>
        <v>0</v>
      </c>
      <c r="AY18" s="54">
        <f t="shared" si="43"/>
        <v>0</v>
      </c>
      <c r="AZ18" s="54"/>
      <c r="BA18" s="54"/>
      <c r="BB18" s="137">
        <f t="shared" si="10"/>
        <v>0</v>
      </c>
      <c r="BC18" s="137">
        <f t="shared" si="11"/>
        <v>0</v>
      </c>
      <c r="BD18" s="137">
        <f t="shared" si="12"/>
        <v>0</v>
      </c>
      <c r="BE18" s="137">
        <f t="shared" si="13"/>
        <v>0</v>
      </c>
      <c r="BF18" s="137">
        <f t="shared" si="14"/>
        <v>0</v>
      </c>
      <c r="BG18" s="137">
        <f t="shared" si="15"/>
        <v>0</v>
      </c>
      <c r="BH18" s="137">
        <f t="shared" si="16"/>
        <v>0</v>
      </c>
      <c r="BI18" s="137">
        <f t="shared" si="17"/>
        <v>0</v>
      </c>
      <c r="BJ18" s="137">
        <f t="shared" si="18"/>
        <v>0</v>
      </c>
      <c r="BK18" s="137">
        <f t="shared" si="19"/>
        <v>0</v>
      </c>
      <c r="BL18" s="137">
        <f t="shared" si="44"/>
        <v>0</v>
      </c>
      <c r="BM18" s="137">
        <f t="shared" si="45"/>
        <v>0</v>
      </c>
      <c r="BN18" s="137">
        <f t="shared" si="46"/>
        <v>0</v>
      </c>
      <c r="BO18" s="137">
        <f t="shared" si="47"/>
        <v>0</v>
      </c>
      <c r="BP18" s="137">
        <f t="shared" si="48"/>
        <v>0</v>
      </c>
      <c r="BQ18" s="137">
        <f t="shared" si="49"/>
        <v>0</v>
      </c>
      <c r="BR18" s="137">
        <f t="shared" si="50"/>
        <v>0</v>
      </c>
      <c r="BS18" s="137">
        <f t="shared" si="51"/>
        <v>0</v>
      </c>
      <c r="BT18" s="137">
        <f t="shared" si="52"/>
        <v>0</v>
      </c>
      <c r="BU18" s="137">
        <f t="shared" si="53"/>
        <v>0</v>
      </c>
      <c r="BV18" s="137">
        <f t="shared" si="54"/>
        <v>0</v>
      </c>
      <c r="BW18" s="137">
        <f t="shared" si="55"/>
        <v>0</v>
      </c>
      <c r="BX18" s="137">
        <f t="shared" si="56"/>
        <v>0</v>
      </c>
      <c r="BY18" s="137">
        <f t="shared" si="57"/>
        <v>0</v>
      </c>
      <c r="BZ18" s="137">
        <f t="shared" si="58"/>
        <v>0</v>
      </c>
      <c r="CA18" s="137">
        <f t="shared" si="59"/>
        <v>0</v>
      </c>
      <c r="CB18" s="137">
        <f t="shared" si="60"/>
        <v>0</v>
      </c>
      <c r="CC18" s="137">
        <f t="shared" si="61"/>
        <v>0</v>
      </c>
      <c r="CD18" s="137">
        <f t="shared" si="62"/>
        <v>0</v>
      </c>
      <c r="CE18" s="137">
        <f t="shared" si="63"/>
        <v>0</v>
      </c>
      <c r="CF18" s="137">
        <f t="shared" si="64"/>
        <v>0</v>
      </c>
      <c r="CG18" s="137">
        <f t="shared" si="65"/>
        <v>0</v>
      </c>
      <c r="CH18" s="137">
        <f t="shared" si="66"/>
        <v>0</v>
      </c>
      <c r="CI18" s="137">
        <f t="shared" si="67"/>
        <v>0</v>
      </c>
      <c r="CJ18" s="137">
        <f t="shared" si="68"/>
        <v>0</v>
      </c>
      <c r="CK18" s="137">
        <f t="shared" si="69"/>
        <v>0</v>
      </c>
      <c r="CL18" s="137">
        <f t="shared" si="70"/>
        <v>0</v>
      </c>
      <c r="CM18" s="137">
        <f t="shared" si="71"/>
        <v>0</v>
      </c>
      <c r="CN18" s="137">
        <f t="shared" si="72"/>
        <v>0</v>
      </c>
      <c r="CO18" s="137">
        <f t="shared" si="73"/>
        <v>0</v>
      </c>
      <c r="CP18" s="97"/>
      <c r="CQ18" s="97"/>
      <c r="CR18" s="47"/>
      <c r="CS18" s="47"/>
      <c r="CT18" s="311" t="s">
        <v>170</v>
      </c>
      <c r="CU18" s="43">
        <v>12</v>
      </c>
      <c r="CV18" s="372" t="s">
        <v>142</v>
      </c>
      <c r="CW18" s="373"/>
      <c r="CX18" s="374"/>
      <c r="CY18" s="1"/>
      <c r="CZ18" s="395"/>
      <c r="DA18" s="396"/>
      <c r="DB18" s="396"/>
      <c r="DC18" s="397"/>
      <c r="DD18" s="1"/>
      <c r="DE18" s="1"/>
      <c r="DF18" s="1"/>
      <c r="GO18" s="1"/>
      <c r="GP18" s="1"/>
      <c r="GQ18" s="1"/>
      <c r="GR18" s="1"/>
      <c r="GS18" s="1"/>
    </row>
    <row r="19" spans="1:201">
      <c r="A19" s="40">
        <v>13</v>
      </c>
      <c r="B19" s="84"/>
      <c r="C19" s="83"/>
      <c r="D19" s="88"/>
      <c r="E19" s="87"/>
      <c r="F19" s="87"/>
      <c r="G19" s="141"/>
      <c r="H19" s="87"/>
      <c r="I19" s="76"/>
      <c r="J19" s="76"/>
      <c r="K19" s="76"/>
      <c r="L19" s="238"/>
      <c r="M19" s="238"/>
      <c r="N19" s="76"/>
      <c r="O19" s="76"/>
      <c r="P19" s="76"/>
      <c r="Q19" s="77"/>
      <c r="R19" s="41">
        <f t="shared" si="20"/>
        <v>0</v>
      </c>
      <c r="S19" s="55">
        <f t="shared" si="0"/>
        <v>0</v>
      </c>
      <c r="T19" s="54">
        <f t="shared" si="1"/>
        <v>0</v>
      </c>
      <c r="U19" s="97">
        <f t="shared" si="2"/>
        <v>0</v>
      </c>
      <c r="V19" s="54">
        <f t="shared" si="21"/>
        <v>0</v>
      </c>
      <c r="W19" s="97">
        <f t="shared" si="22"/>
        <v>0</v>
      </c>
      <c r="X19" s="96">
        <f t="shared" si="3"/>
        <v>0</v>
      </c>
      <c r="Y19" s="96">
        <f t="shared" si="4"/>
        <v>0</v>
      </c>
      <c r="Z19" s="96">
        <f t="shared" si="5"/>
        <v>0</v>
      </c>
      <c r="AA19" s="96">
        <f t="shared" si="6"/>
        <v>0</v>
      </c>
      <c r="AB19" s="96">
        <f t="shared" si="7"/>
        <v>0</v>
      </c>
      <c r="AC19" s="96">
        <f t="shared" si="8"/>
        <v>0</v>
      </c>
      <c r="AD19" s="96">
        <f t="shared" si="9"/>
        <v>0</v>
      </c>
      <c r="AE19" s="96">
        <f t="shared" si="23"/>
        <v>0</v>
      </c>
      <c r="AF19" s="96">
        <f t="shared" si="24"/>
        <v>0</v>
      </c>
      <c r="AG19" s="96">
        <f t="shared" si="25"/>
        <v>0</v>
      </c>
      <c r="AH19" s="96">
        <f t="shared" si="26"/>
        <v>0</v>
      </c>
      <c r="AI19" s="96">
        <f t="shared" si="27"/>
        <v>0</v>
      </c>
      <c r="AJ19" s="96">
        <f t="shared" si="28"/>
        <v>0</v>
      </c>
      <c r="AK19" s="96">
        <f t="shared" si="29"/>
        <v>0</v>
      </c>
      <c r="AL19" s="96">
        <f t="shared" si="30"/>
        <v>0</v>
      </c>
      <c r="AM19" s="96">
        <f t="shared" si="31"/>
        <v>0</v>
      </c>
      <c r="AN19" s="96">
        <f t="shared" si="32"/>
        <v>0</v>
      </c>
      <c r="AO19" s="96">
        <f t="shared" si="33"/>
        <v>0</v>
      </c>
      <c r="AP19" s="96">
        <f t="shared" si="34"/>
        <v>0</v>
      </c>
      <c r="AQ19" s="96">
        <f t="shared" si="35"/>
        <v>0</v>
      </c>
      <c r="AR19" s="96">
        <f t="shared" si="36"/>
        <v>0</v>
      </c>
      <c r="AS19" s="96">
        <f t="shared" si="37"/>
        <v>0</v>
      </c>
      <c r="AT19" s="54">
        <f t="shared" si="38"/>
        <v>0</v>
      </c>
      <c r="AU19" s="54">
        <f t="shared" si="39"/>
        <v>0</v>
      </c>
      <c r="AV19" s="54">
        <f t="shared" si="40"/>
        <v>0</v>
      </c>
      <c r="AW19" s="54">
        <f t="shared" si="41"/>
        <v>0</v>
      </c>
      <c r="AX19" s="54">
        <f t="shared" si="42"/>
        <v>0</v>
      </c>
      <c r="AY19" s="54">
        <f t="shared" si="43"/>
        <v>0</v>
      </c>
      <c r="AZ19" s="54"/>
      <c r="BA19" s="54"/>
      <c r="BB19" s="137">
        <f t="shared" si="10"/>
        <v>0</v>
      </c>
      <c r="BC19" s="137">
        <f t="shared" si="11"/>
        <v>0</v>
      </c>
      <c r="BD19" s="137">
        <f t="shared" si="12"/>
        <v>0</v>
      </c>
      <c r="BE19" s="137">
        <f t="shared" si="13"/>
        <v>0</v>
      </c>
      <c r="BF19" s="137">
        <f t="shared" si="14"/>
        <v>0</v>
      </c>
      <c r="BG19" s="137">
        <f t="shared" si="15"/>
        <v>0</v>
      </c>
      <c r="BH19" s="137">
        <f t="shared" si="16"/>
        <v>0</v>
      </c>
      <c r="BI19" s="137">
        <f t="shared" si="17"/>
        <v>0</v>
      </c>
      <c r="BJ19" s="137">
        <f t="shared" si="18"/>
        <v>0</v>
      </c>
      <c r="BK19" s="137">
        <f t="shared" si="19"/>
        <v>0</v>
      </c>
      <c r="BL19" s="137">
        <f t="shared" si="44"/>
        <v>0</v>
      </c>
      <c r="BM19" s="137">
        <f t="shared" si="45"/>
        <v>0</v>
      </c>
      <c r="BN19" s="137">
        <f t="shared" si="46"/>
        <v>0</v>
      </c>
      <c r="BO19" s="137">
        <f t="shared" si="47"/>
        <v>0</v>
      </c>
      <c r="BP19" s="137">
        <f t="shared" si="48"/>
        <v>0</v>
      </c>
      <c r="BQ19" s="137">
        <f t="shared" si="49"/>
        <v>0</v>
      </c>
      <c r="BR19" s="137">
        <f t="shared" si="50"/>
        <v>0</v>
      </c>
      <c r="BS19" s="137">
        <f t="shared" si="51"/>
        <v>0</v>
      </c>
      <c r="BT19" s="137">
        <f t="shared" si="52"/>
        <v>0</v>
      </c>
      <c r="BU19" s="137">
        <f t="shared" si="53"/>
        <v>0</v>
      </c>
      <c r="BV19" s="137">
        <f t="shared" si="54"/>
        <v>0</v>
      </c>
      <c r="BW19" s="137">
        <f t="shared" si="55"/>
        <v>0</v>
      </c>
      <c r="BX19" s="137">
        <f t="shared" si="56"/>
        <v>0</v>
      </c>
      <c r="BY19" s="137">
        <f t="shared" si="57"/>
        <v>0</v>
      </c>
      <c r="BZ19" s="137">
        <f t="shared" si="58"/>
        <v>0</v>
      </c>
      <c r="CA19" s="137">
        <f t="shared" si="59"/>
        <v>0</v>
      </c>
      <c r="CB19" s="137">
        <f t="shared" si="60"/>
        <v>0</v>
      </c>
      <c r="CC19" s="137">
        <f t="shared" si="61"/>
        <v>0</v>
      </c>
      <c r="CD19" s="137">
        <f t="shared" si="62"/>
        <v>0</v>
      </c>
      <c r="CE19" s="137">
        <f t="shared" si="63"/>
        <v>0</v>
      </c>
      <c r="CF19" s="137">
        <f t="shared" si="64"/>
        <v>0</v>
      </c>
      <c r="CG19" s="137">
        <f t="shared" si="65"/>
        <v>0</v>
      </c>
      <c r="CH19" s="137">
        <f t="shared" si="66"/>
        <v>0</v>
      </c>
      <c r="CI19" s="137">
        <f t="shared" si="67"/>
        <v>0</v>
      </c>
      <c r="CJ19" s="137">
        <f t="shared" si="68"/>
        <v>0</v>
      </c>
      <c r="CK19" s="137">
        <f t="shared" si="69"/>
        <v>0</v>
      </c>
      <c r="CL19" s="137">
        <f t="shared" si="70"/>
        <v>0</v>
      </c>
      <c r="CM19" s="137">
        <f t="shared" si="71"/>
        <v>0</v>
      </c>
      <c r="CN19" s="137">
        <f t="shared" si="72"/>
        <v>0</v>
      </c>
      <c r="CO19" s="137">
        <f t="shared" si="73"/>
        <v>0</v>
      </c>
      <c r="CP19" s="97"/>
      <c r="CQ19" s="97"/>
      <c r="CR19" s="47"/>
      <c r="CS19" s="47"/>
      <c r="CT19" s="311" t="s">
        <v>171</v>
      </c>
      <c r="CU19" s="43">
        <v>13</v>
      </c>
      <c r="CV19" s="372" t="s">
        <v>143</v>
      </c>
      <c r="CW19" s="373"/>
      <c r="CX19" s="374"/>
      <c r="CY19" s="1"/>
      <c r="CZ19" s="1"/>
      <c r="DA19" s="1"/>
      <c r="DB19" s="1"/>
      <c r="DC19" s="1"/>
      <c r="DD19" s="1"/>
      <c r="DE19" s="1"/>
      <c r="DF19" s="1"/>
      <c r="GO19" s="1"/>
      <c r="GP19" s="1"/>
      <c r="GQ19" s="1"/>
      <c r="GR19" s="1"/>
      <c r="GS19" s="1"/>
    </row>
    <row r="20" spans="1:201" ht="13.5" thickBot="1">
      <c r="A20" s="40">
        <v>14</v>
      </c>
      <c r="B20" s="84"/>
      <c r="C20" s="83"/>
      <c r="D20" s="88"/>
      <c r="E20" s="87"/>
      <c r="F20" s="87"/>
      <c r="G20" s="141"/>
      <c r="H20" s="87"/>
      <c r="I20" s="76"/>
      <c r="J20" s="76"/>
      <c r="K20" s="76"/>
      <c r="L20" s="238"/>
      <c r="M20" s="238"/>
      <c r="N20" s="76"/>
      <c r="O20" s="76"/>
      <c r="P20" s="76"/>
      <c r="Q20" s="77"/>
      <c r="R20" s="41">
        <f t="shared" si="20"/>
        <v>0</v>
      </c>
      <c r="S20" s="55">
        <f t="shared" si="0"/>
        <v>0</v>
      </c>
      <c r="T20" s="54">
        <f t="shared" si="1"/>
        <v>0</v>
      </c>
      <c r="U20" s="97">
        <f t="shared" si="2"/>
        <v>0</v>
      </c>
      <c r="V20" s="54">
        <f t="shared" si="21"/>
        <v>0</v>
      </c>
      <c r="W20" s="97">
        <f t="shared" si="22"/>
        <v>0</v>
      </c>
      <c r="X20" s="96">
        <f t="shared" si="3"/>
        <v>0</v>
      </c>
      <c r="Y20" s="96">
        <f t="shared" si="4"/>
        <v>0</v>
      </c>
      <c r="Z20" s="96">
        <f t="shared" si="5"/>
        <v>0</v>
      </c>
      <c r="AA20" s="96">
        <f t="shared" si="6"/>
        <v>0</v>
      </c>
      <c r="AB20" s="96">
        <f t="shared" si="7"/>
        <v>0</v>
      </c>
      <c r="AC20" s="96">
        <f t="shared" si="8"/>
        <v>0</v>
      </c>
      <c r="AD20" s="96">
        <f t="shared" si="9"/>
        <v>0</v>
      </c>
      <c r="AE20" s="96">
        <f t="shared" si="23"/>
        <v>0</v>
      </c>
      <c r="AF20" s="96">
        <f t="shared" si="24"/>
        <v>0</v>
      </c>
      <c r="AG20" s="96">
        <f t="shared" si="25"/>
        <v>0</v>
      </c>
      <c r="AH20" s="96">
        <f t="shared" si="26"/>
        <v>0</v>
      </c>
      <c r="AI20" s="96">
        <f t="shared" si="27"/>
        <v>0</v>
      </c>
      <c r="AJ20" s="96">
        <f t="shared" si="28"/>
        <v>0</v>
      </c>
      <c r="AK20" s="96">
        <f t="shared" si="29"/>
        <v>0</v>
      </c>
      <c r="AL20" s="96">
        <f t="shared" si="30"/>
        <v>0</v>
      </c>
      <c r="AM20" s="96">
        <f t="shared" si="31"/>
        <v>0</v>
      </c>
      <c r="AN20" s="96">
        <f t="shared" si="32"/>
        <v>0</v>
      </c>
      <c r="AO20" s="96">
        <f t="shared" si="33"/>
        <v>0</v>
      </c>
      <c r="AP20" s="96">
        <f t="shared" si="34"/>
        <v>0</v>
      </c>
      <c r="AQ20" s="96">
        <f t="shared" si="35"/>
        <v>0</v>
      </c>
      <c r="AR20" s="96">
        <f t="shared" si="36"/>
        <v>0</v>
      </c>
      <c r="AS20" s="96">
        <f t="shared" si="37"/>
        <v>0</v>
      </c>
      <c r="AT20" s="54">
        <f t="shared" si="38"/>
        <v>0</v>
      </c>
      <c r="AU20" s="54">
        <f t="shared" si="39"/>
        <v>0</v>
      </c>
      <c r="AV20" s="54">
        <f t="shared" si="40"/>
        <v>0</v>
      </c>
      <c r="AW20" s="54">
        <f t="shared" si="41"/>
        <v>0</v>
      </c>
      <c r="AX20" s="54">
        <f t="shared" si="42"/>
        <v>0</v>
      </c>
      <c r="AY20" s="54">
        <f t="shared" si="43"/>
        <v>0</v>
      </c>
      <c r="AZ20" s="54"/>
      <c r="BA20" s="54"/>
      <c r="BB20" s="137">
        <f t="shared" si="10"/>
        <v>0</v>
      </c>
      <c r="BC20" s="137">
        <f t="shared" si="11"/>
        <v>0</v>
      </c>
      <c r="BD20" s="137">
        <f t="shared" si="12"/>
        <v>0</v>
      </c>
      <c r="BE20" s="137">
        <f t="shared" si="13"/>
        <v>0</v>
      </c>
      <c r="BF20" s="137">
        <f t="shared" si="14"/>
        <v>0</v>
      </c>
      <c r="BG20" s="137">
        <f t="shared" si="15"/>
        <v>0</v>
      </c>
      <c r="BH20" s="137">
        <f t="shared" si="16"/>
        <v>0</v>
      </c>
      <c r="BI20" s="137">
        <f t="shared" si="17"/>
        <v>0</v>
      </c>
      <c r="BJ20" s="137">
        <f t="shared" si="18"/>
        <v>0</v>
      </c>
      <c r="BK20" s="137">
        <f t="shared" si="19"/>
        <v>0</v>
      </c>
      <c r="BL20" s="137">
        <f t="shared" si="44"/>
        <v>0</v>
      </c>
      <c r="BM20" s="137">
        <f t="shared" si="45"/>
        <v>0</v>
      </c>
      <c r="BN20" s="137">
        <f t="shared" si="46"/>
        <v>0</v>
      </c>
      <c r="BO20" s="137">
        <f t="shared" si="47"/>
        <v>0</v>
      </c>
      <c r="BP20" s="137">
        <f t="shared" si="48"/>
        <v>0</v>
      </c>
      <c r="BQ20" s="137">
        <f t="shared" si="49"/>
        <v>0</v>
      </c>
      <c r="BR20" s="137">
        <f t="shared" si="50"/>
        <v>0</v>
      </c>
      <c r="BS20" s="137">
        <f t="shared" si="51"/>
        <v>0</v>
      </c>
      <c r="BT20" s="137">
        <f t="shared" si="52"/>
        <v>0</v>
      </c>
      <c r="BU20" s="137">
        <f t="shared" si="53"/>
        <v>0</v>
      </c>
      <c r="BV20" s="137">
        <f t="shared" si="54"/>
        <v>0</v>
      </c>
      <c r="BW20" s="137">
        <f t="shared" si="55"/>
        <v>0</v>
      </c>
      <c r="BX20" s="137">
        <f t="shared" si="56"/>
        <v>0</v>
      </c>
      <c r="BY20" s="137">
        <f t="shared" si="57"/>
        <v>0</v>
      </c>
      <c r="BZ20" s="137">
        <f t="shared" si="58"/>
        <v>0</v>
      </c>
      <c r="CA20" s="137">
        <f t="shared" si="59"/>
        <v>0</v>
      </c>
      <c r="CB20" s="137">
        <f t="shared" si="60"/>
        <v>0</v>
      </c>
      <c r="CC20" s="137">
        <f t="shared" si="61"/>
        <v>0</v>
      </c>
      <c r="CD20" s="137">
        <f t="shared" si="62"/>
        <v>0</v>
      </c>
      <c r="CE20" s="137">
        <f t="shared" si="63"/>
        <v>0</v>
      </c>
      <c r="CF20" s="137">
        <f t="shared" si="64"/>
        <v>0</v>
      </c>
      <c r="CG20" s="137">
        <f t="shared" si="65"/>
        <v>0</v>
      </c>
      <c r="CH20" s="137">
        <f t="shared" si="66"/>
        <v>0</v>
      </c>
      <c r="CI20" s="137">
        <f t="shared" si="67"/>
        <v>0</v>
      </c>
      <c r="CJ20" s="137">
        <f t="shared" si="68"/>
        <v>0</v>
      </c>
      <c r="CK20" s="137">
        <f t="shared" si="69"/>
        <v>0</v>
      </c>
      <c r="CL20" s="137">
        <f t="shared" si="70"/>
        <v>0</v>
      </c>
      <c r="CM20" s="137">
        <f t="shared" si="71"/>
        <v>0</v>
      </c>
      <c r="CN20" s="137">
        <f t="shared" si="72"/>
        <v>0</v>
      </c>
      <c r="CO20" s="137">
        <f t="shared" si="73"/>
        <v>0</v>
      </c>
      <c r="CP20" s="97"/>
      <c r="CQ20" s="97"/>
      <c r="CR20" s="47"/>
      <c r="CS20" s="47"/>
      <c r="CT20" s="311" t="s">
        <v>172</v>
      </c>
      <c r="CU20" s="129">
        <v>14</v>
      </c>
      <c r="CV20" s="400" t="s">
        <v>144</v>
      </c>
      <c r="CW20" s="401"/>
      <c r="CX20" s="402"/>
      <c r="CY20" s="1"/>
      <c r="CZ20" s="1"/>
      <c r="DA20" s="1"/>
      <c r="DB20" s="1"/>
      <c r="DC20" s="1"/>
      <c r="DD20" s="1"/>
      <c r="DE20" s="1"/>
      <c r="DF20" s="1"/>
      <c r="GO20" s="1"/>
      <c r="GP20" s="1"/>
      <c r="GQ20" s="1"/>
      <c r="GR20" s="1"/>
      <c r="GS20" s="1"/>
    </row>
    <row r="21" spans="1:201">
      <c r="A21" s="40">
        <v>15</v>
      </c>
      <c r="B21" s="82"/>
      <c r="C21" s="83"/>
      <c r="D21" s="88"/>
      <c r="E21" s="87"/>
      <c r="F21" s="87"/>
      <c r="G21" s="141"/>
      <c r="H21" s="87"/>
      <c r="I21" s="76"/>
      <c r="J21" s="76"/>
      <c r="K21" s="76"/>
      <c r="L21" s="238"/>
      <c r="M21" s="238"/>
      <c r="N21" s="76"/>
      <c r="O21" s="76"/>
      <c r="P21" s="76"/>
      <c r="Q21" s="77"/>
      <c r="R21" s="41">
        <f t="shared" si="20"/>
        <v>0</v>
      </c>
      <c r="S21" s="55">
        <f t="shared" si="0"/>
        <v>0</v>
      </c>
      <c r="T21" s="54">
        <f t="shared" si="1"/>
        <v>0</v>
      </c>
      <c r="U21" s="97">
        <f t="shared" si="2"/>
        <v>0</v>
      </c>
      <c r="V21" s="54">
        <f t="shared" si="21"/>
        <v>0</v>
      </c>
      <c r="W21" s="97">
        <f t="shared" si="22"/>
        <v>0</v>
      </c>
      <c r="X21" s="96">
        <f t="shared" si="3"/>
        <v>0</v>
      </c>
      <c r="Y21" s="96">
        <f t="shared" si="4"/>
        <v>0</v>
      </c>
      <c r="Z21" s="96">
        <f t="shared" si="5"/>
        <v>0</v>
      </c>
      <c r="AA21" s="96">
        <f t="shared" si="6"/>
        <v>0</v>
      </c>
      <c r="AB21" s="96">
        <f t="shared" si="7"/>
        <v>0</v>
      </c>
      <c r="AC21" s="96">
        <f t="shared" si="8"/>
        <v>0</v>
      </c>
      <c r="AD21" s="96">
        <f t="shared" si="9"/>
        <v>0</v>
      </c>
      <c r="AE21" s="96">
        <f t="shared" si="23"/>
        <v>0</v>
      </c>
      <c r="AF21" s="96">
        <f t="shared" si="24"/>
        <v>0</v>
      </c>
      <c r="AG21" s="96">
        <f t="shared" si="25"/>
        <v>0</v>
      </c>
      <c r="AH21" s="96">
        <f t="shared" si="26"/>
        <v>0</v>
      </c>
      <c r="AI21" s="96">
        <f t="shared" si="27"/>
        <v>0</v>
      </c>
      <c r="AJ21" s="96">
        <f t="shared" si="28"/>
        <v>0</v>
      </c>
      <c r="AK21" s="96">
        <f t="shared" si="29"/>
        <v>0</v>
      </c>
      <c r="AL21" s="96">
        <f t="shared" si="30"/>
        <v>0</v>
      </c>
      <c r="AM21" s="96">
        <f t="shared" si="31"/>
        <v>0</v>
      </c>
      <c r="AN21" s="96">
        <f t="shared" si="32"/>
        <v>0</v>
      </c>
      <c r="AO21" s="96">
        <f t="shared" si="33"/>
        <v>0</v>
      </c>
      <c r="AP21" s="96">
        <f t="shared" si="34"/>
        <v>0</v>
      </c>
      <c r="AQ21" s="96">
        <f t="shared" si="35"/>
        <v>0</v>
      </c>
      <c r="AR21" s="96">
        <f t="shared" si="36"/>
        <v>0</v>
      </c>
      <c r="AS21" s="96">
        <f t="shared" si="37"/>
        <v>0</v>
      </c>
      <c r="AT21" s="54">
        <f t="shared" si="38"/>
        <v>0</v>
      </c>
      <c r="AU21" s="54">
        <f t="shared" si="39"/>
        <v>0</v>
      </c>
      <c r="AV21" s="54">
        <f t="shared" si="40"/>
        <v>0</v>
      </c>
      <c r="AW21" s="54">
        <f t="shared" si="41"/>
        <v>0</v>
      </c>
      <c r="AX21" s="54">
        <f t="shared" si="42"/>
        <v>0</v>
      </c>
      <c r="AY21" s="54">
        <f t="shared" si="43"/>
        <v>0</v>
      </c>
      <c r="AZ21" s="54"/>
      <c r="BA21" s="54"/>
      <c r="BB21" s="137">
        <f t="shared" si="10"/>
        <v>0</v>
      </c>
      <c r="BC21" s="137">
        <f t="shared" si="11"/>
        <v>0</v>
      </c>
      <c r="BD21" s="137">
        <f t="shared" si="12"/>
        <v>0</v>
      </c>
      <c r="BE21" s="137">
        <f t="shared" si="13"/>
        <v>0</v>
      </c>
      <c r="BF21" s="137">
        <f t="shared" si="14"/>
        <v>0</v>
      </c>
      <c r="BG21" s="137">
        <f t="shared" si="15"/>
        <v>0</v>
      </c>
      <c r="BH21" s="137">
        <f t="shared" si="16"/>
        <v>0</v>
      </c>
      <c r="BI21" s="137">
        <f t="shared" si="17"/>
        <v>0</v>
      </c>
      <c r="BJ21" s="137">
        <f t="shared" si="18"/>
        <v>0</v>
      </c>
      <c r="BK21" s="137">
        <f t="shared" si="19"/>
        <v>0</v>
      </c>
      <c r="BL21" s="137">
        <f t="shared" si="44"/>
        <v>0</v>
      </c>
      <c r="BM21" s="137">
        <f t="shared" si="45"/>
        <v>0</v>
      </c>
      <c r="BN21" s="137">
        <f t="shared" si="46"/>
        <v>0</v>
      </c>
      <c r="BO21" s="137">
        <f t="shared" si="47"/>
        <v>0</v>
      </c>
      <c r="BP21" s="137">
        <f t="shared" si="48"/>
        <v>0</v>
      </c>
      <c r="BQ21" s="137">
        <f t="shared" si="49"/>
        <v>0</v>
      </c>
      <c r="BR21" s="137">
        <f t="shared" si="50"/>
        <v>0</v>
      </c>
      <c r="BS21" s="137">
        <f t="shared" si="51"/>
        <v>0</v>
      </c>
      <c r="BT21" s="137">
        <f t="shared" si="52"/>
        <v>0</v>
      </c>
      <c r="BU21" s="137">
        <f t="shared" si="53"/>
        <v>0</v>
      </c>
      <c r="BV21" s="137">
        <f t="shared" si="54"/>
        <v>0</v>
      </c>
      <c r="BW21" s="137">
        <f t="shared" si="55"/>
        <v>0</v>
      </c>
      <c r="BX21" s="137">
        <f t="shared" si="56"/>
        <v>0</v>
      </c>
      <c r="BY21" s="137">
        <f t="shared" si="57"/>
        <v>0</v>
      </c>
      <c r="BZ21" s="137">
        <f t="shared" si="58"/>
        <v>0</v>
      </c>
      <c r="CA21" s="137">
        <f t="shared" si="59"/>
        <v>0</v>
      </c>
      <c r="CB21" s="137">
        <f t="shared" si="60"/>
        <v>0</v>
      </c>
      <c r="CC21" s="137">
        <f t="shared" si="61"/>
        <v>0</v>
      </c>
      <c r="CD21" s="137">
        <f t="shared" si="62"/>
        <v>0</v>
      </c>
      <c r="CE21" s="137">
        <f t="shared" si="63"/>
        <v>0</v>
      </c>
      <c r="CF21" s="137">
        <f t="shared" si="64"/>
        <v>0</v>
      </c>
      <c r="CG21" s="137">
        <f t="shared" si="65"/>
        <v>0</v>
      </c>
      <c r="CH21" s="137">
        <f t="shared" si="66"/>
        <v>0</v>
      </c>
      <c r="CI21" s="137">
        <f t="shared" si="67"/>
        <v>0</v>
      </c>
      <c r="CJ21" s="137">
        <f t="shared" si="68"/>
        <v>0</v>
      </c>
      <c r="CK21" s="137">
        <f t="shared" si="69"/>
        <v>0</v>
      </c>
      <c r="CL21" s="137">
        <f t="shared" si="70"/>
        <v>0</v>
      </c>
      <c r="CM21" s="137">
        <f t="shared" si="71"/>
        <v>0</v>
      </c>
      <c r="CN21" s="137">
        <f t="shared" si="72"/>
        <v>0</v>
      </c>
      <c r="CO21" s="137">
        <f t="shared" si="73"/>
        <v>0</v>
      </c>
      <c r="CP21" s="97"/>
      <c r="CQ21" s="97"/>
      <c r="CR21" s="47"/>
      <c r="CS21" s="47"/>
      <c r="CT21" s="311" t="s">
        <v>173</v>
      </c>
      <c r="CU21" s="42">
        <v>15</v>
      </c>
      <c r="CV21" s="382" t="s">
        <v>145</v>
      </c>
      <c r="CW21" s="383"/>
      <c r="CX21" s="384"/>
      <c r="CY21" s="1"/>
      <c r="CZ21" s="1"/>
      <c r="DA21" s="1"/>
      <c r="DB21" s="1"/>
      <c r="DC21" s="1"/>
      <c r="DD21" s="1"/>
      <c r="DE21" s="1"/>
      <c r="DF21" s="1"/>
      <c r="GO21" s="1"/>
      <c r="GP21" s="1"/>
      <c r="GQ21" s="1"/>
      <c r="GR21" s="1"/>
      <c r="GS21" s="1"/>
    </row>
    <row r="22" spans="1:201">
      <c r="A22" s="40">
        <v>16</v>
      </c>
      <c r="B22" s="82"/>
      <c r="C22" s="83"/>
      <c r="D22" s="88"/>
      <c r="E22" s="87"/>
      <c r="F22" s="87"/>
      <c r="G22" s="141"/>
      <c r="H22" s="87"/>
      <c r="I22" s="76"/>
      <c r="J22" s="76"/>
      <c r="K22" s="76"/>
      <c r="L22" s="238"/>
      <c r="M22" s="238"/>
      <c r="N22" s="76"/>
      <c r="O22" s="76"/>
      <c r="P22" s="76"/>
      <c r="Q22" s="77"/>
      <c r="R22" s="41">
        <f t="shared" si="20"/>
        <v>0</v>
      </c>
      <c r="S22" s="55">
        <f t="shared" si="0"/>
        <v>0</v>
      </c>
      <c r="T22" s="54">
        <f t="shared" si="1"/>
        <v>0</v>
      </c>
      <c r="U22" s="97">
        <f t="shared" si="2"/>
        <v>0</v>
      </c>
      <c r="V22" s="54">
        <f t="shared" si="21"/>
        <v>0</v>
      </c>
      <c r="W22" s="97">
        <f t="shared" si="22"/>
        <v>0</v>
      </c>
      <c r="X22" s="96">
        <f t="shared" si="3"/>
        <v>0</v>
      </c>
      <c r="Y22" s="96">
        <f t="shared" si="4"/>
        <v>0</v>
      </c>
      <c r="Z22" s="96">
        <f t="shared" si="5"/>
        <v>0</v>
      </c>
      <c r="AA22" s="96">
        <f t="shared" si="6"/>
        <v>0</v>
      </c>
      <c r="AB22" s="96">
        <f t="shared" si="7"/>
        <v>0</v>
      </c>
      <c r="AC22" s="96">
        <f t="shared" si="8"/>
        <v>0</v>
      </c>
      <c r="AD22" s="96">
        <f t="shared" si="9"/>
        <v>0</v>
      </c>
      <c r="AE22" s="96">
        <f t="shared" si="23"/>
        <v>0</v>
      </c>
      <c r="AF22" s="96">
        <f t="shared" si="24"/>
        <v>0</v>
      </c>
      <c r="AG22" s="96">
        <f t="shared" si="25"/>
        <v>0</v>
      </c>
      <c r="AH22" s="96">
        <f t="shared" si="26"/>
        <v>0</v>
      </c>
      <c r="AI22" s="96">
        <f t="shared" si="27"/>
        <v>0</v>
      </c>
      <c r="AJ22" s="96">
        <f t="shared" si="28"/>
        <v>0</v>
      </c>
      <c r="AK22" s="96">
        <f t="shared" si="29"/>
        <v>0</v>
      </c>
      <c r="AL22" s="96">
        <f t="shared" si="30"/>
        <v>0</v>
      </c>
      <c r="AM22" s="96">
        <f t="shared" si="31"/>
        <v>0</v>
      </c>
      <c r="AN22" s="96">
        <f t="shared" si="32"/>
        <v>0</v>
      </c>
      <c r="AO22" s="96">
        <f t="shared" si="33"/>
        <v>0</v>
      </c>
      <c r="AP22" s="96">
        <f t="shared" si="34"/>
        <v>0</v>
      </c>
      <c r="AQ22" s="96">
        <f t="shared" si="35"/>
        <v>0</v>
      </c>
      <c r="AR22" s="96">
        <f t="shared" si="36"/>
        <v>0</v>
      </c>
      <c r="AS22" s="96">
        <f t="shared" si="37"/>
        <v>0</v>
      </c>
      <c r="AT22" s="54">
        <f t="shared" si="38"/>
        <v>0</v>
      </c>
      <c r="AU22" s="54">
        <f t="shared" si="39"/>
        <v>0</v>
      </c>
      <c r="AV22" s="54">
        <f t="shared" si="40"/>
        <v>0</v>
      </c>
      <c r="AW22" s="54">
        <f t="shared" si="41"/>
        <v>0</v>
      </c>
      <c r="AX22" s="54">
        <f t="shared" si="42"/>
        <v>0</v>
      </c>
      <c r="AY22" s="54">
        <f t="shared" si="43"/>
        <v>0</v>
      </c>
      <c r="AZ22" s="54"/>
      <c r="BA22" s="54"/>
      <c r="BB22" s="137">
        <f t="shared" si="10"/>
        <v>0</v>
      </c>
      <c r="BC22" s="137">
        <f t="shared" si="11"/>
        <v>0</v>
      </c>
      <c r="BD22" s="137">
        <f t="shared" si="12"/>
        <v>0</v>
      </c>
      <c r="BE22" s="137">
        <f t="shared" si="13"/>
        <v>0</v>
      </c>
      <c r="BF22" s="137">
        <f t="shared" si="14"/>
        <v>0</v>
      </c>
      <c r="BG22" s="137">
        <f t="shared" si="15"/>
        <v>0</v>
      </c>
      <c r="BH22" s="137">
        <f t="shared" si="16"/>
        <v>0</v>
      </c>
      <c r="BI22" s="137">
        <f t="shared" si="17"/>
        <v>0</v>
      </c>
      <c r="BJ22" s="137">
        <f t="shared" si="18"/>
        <v>0</v>
      </c>
      <c r="BK22" s="137">
        <f t="shared" si="19"/>
        <v>0</v>
      </c>
      <c r="BL22" s="137">
        <f t="shared" si="44"/>
        <v>0</v>
      </c>
      <c r="BM22" s="137">
        <f t="shared" si="45"/>
        <v>0</v>
      </c>
      <c r="BN22" s="137">
        <f t="shared" si="46"/>
        <v>0</v>
      </c>
      <c r="BO22" s="137">
        <f t="shared" si="47"/>
        <v>0</v>
      </c>
      <c r="BP22" s="137">
        <f t="shared" si="48"/>
        <v>0</v>
      </c>
      <c r="BQ22" s="137">
        <f t="shared" si="49"/>
        <v>0</v>
      </c>
      <c r="BR22" s="137">
        <f t="shared" si="50"/>
        <v>0</v>
      </c>
      <c r="BS22" s="137">
        <f t="shared" si="51"/>
        <v>0</v>
      </c>
      <c r="BT22" s="137">
        <f t="shared" si="52"/>
        <v>0</v>
      </c>
      <c r="BU22" s="137">
        <f t="shared" si="53"/>
        <v>0</v>
      </c>
      <c r="BV22" s="137">
        <f t="shared" si="54"/>
        <v>0</v>
      </c>
      <c r="BW22" s="137">
        <f t="shared" si="55"/>
        <v>0</v>
      </c>
      <c r="BX22" s="137">
        <f t="shared" si="56"/>
        <v>0</v>
      </c>
      <c r="BY22" s="137">
        <f t="shared" si="57"/>
        <v>0</v>
      </c>
      <c r="BZ22" s="137">
        <f t="shared" si="58"/>
        <v>0</v>
      </c>
      <c r="CA22" s="137">
        <f t="shared" si="59"/>
        <v>0</v>
      </c>
      <c r="CB22" s="137">
        <f t="shared" si="60"/>
        <v>0</v>
      </c>
      <c r="CC22" s="137">
        <f t="shared" si="61"/>
        <v>0</v>
      </c>
      <c r="CD22" s="137">
        <f t="shared" si="62"/>
        <v>0</v>
      </c>
      <c r="CE22" s="137">
        <f t="shared" si="63"/>
        <v>0</v>
      </c>
      <c r="CF22" s="137">
        <f t="shared" si="64"/>
        <v>0</v>
      </c>
      <c r="CG22" s="137">
        <f t="shared" si="65"/>
        <v>0</v>
      </c>
      <c r="CH22" s="137">
        <f t="shared" si="66"/>
        <v>0</v>
      </c>
      <c r="CI22" s="137">
        <f t="shared" si="67"/>
        <v>0</v>
      </c>
      <c r="CJ22" s="137">
        <f t="shared" si="68"/>
        <v>0</v>
      </c>
      <c r="CK22" s="137">
        <f t="shared" si="69"/>
        <v>0</v>
      </c>
      <c r="CL22" s="137">
        <f t="shared" si="70"/>
        <v>0</v>
      </c>
      <c r="CM22" s="137">
        <f t="shared" si="71"/>
        <v>0</v>
      </c>
      <c r="CN22" s="137">
        <f t="shared" si="72"/>
        <v>0</v>
      </c>
      <c r="CO22" s="137">
        <f t="shared" si="73"/>
        <v>0</v>
      </c>
      <c r="CP22" s="97"/>
      <c r="CQ22" s="97"/>
      <c r="CR22" s="47"/>
      <c r="CS22" s="47"/>
      <c r="CT22" s="311" t="s">
        <v>174</v>
      </c>
      <c r="CU22" s="43">
        <v>16</v>
      </c>
      <c r="CV22" s="372" t="s">
        <v>146</v>
      </c>
      <c r="CW22" s="373"/>
      <c r="CX22" s="374"/>
      <c r="CY22" s="1"/>
      <c r="CZ22" s="58">
        <v>20</v>
      </c>
      <c r="DA22" s="403" t="s">
        <v>30</v>
      </c>
      <c r="DB22" s="404"/>
      <c r="DC22" s="404"/>
      <c r="DD22" s="1"/>
      <c r="DE22" s="1"/>
      <c r="DF22" s="1"/>
      <c r="GO22" s="1"/>
      <c r="GP22" s="1"/>
      <c r="GQ22" s="1"/>
      <c r="GR22" s="1"/>
      <c r="GS22" s="1"/>
    </row>
    <row r="23" spans="1:201">
      <c r="A23" s="40">
        <v>17</v>
      </c>
      <c r="B23" s="82"/>
      <c r="C23" s="83"/>
      <c r="D23" s="88"/>
      <c r="E23" s="87"/>
      <c r="F23" s="87"/>
      <c r="G23" s="141"/>
      <c r="H23" s="87"/>
      <c r="I23" s="76"/>
      <c r="J23" s="76"/>
      <c r="K23" s="76"/>
      <c r="L23" s="238"/>
      <c r="M23" s="238"/>
      <c r="N23" s="76"/>
      <c r="O23" s="76"/>
      <c r="P23" s="76"/>
      <c r="Q23" s="77"/>
      <c r="R23" s="41">
        <f t="shared" si="20"/>
        <v>0</v>
      </c>
      <c r="S23" s="55">
        <f t="shared" si="0"/>
        <v>0</v>
      </c>
      <c r="T23" s="54">
        <f t="shared" si="1"/>
        <v>0</v>
      </c>
      <c r="U23" s="97">
        <f t="shared" si="2"/>
        <v>0</v>
      </c>
      <c r="V23" s="54">
        <f t="shared" si="21"/>
        <v>0</v>
      </c>
      <c r="W23" s="97">
        <f t="shared" si="22"/>
        <v>0</v>
      </c>
      <c r="X23" s="96">
        <f t="shared" si="3"/>
        <v>0</v>
      </c>
      <c r="Y23" s="96">
        <f t="shared" si="4"/>
        <v>0</v>
      </c>
      <c r="Z23" s="96">
        <f t="shared" si="5"/>
        <v>0</v>
      </c>
      <c r="AA23" s="96">
        <f t="shared" si="6"/>
        <v>0</v>
      </c>
      <c r="AB23" s="96">
        <f t="shared" si="7"/>
        <v>0</v>
      </c>
      <c r="AC23" s="96">
        <f t="shared" si="8"/>
        <v>0</v>
      </c>
      <c r="AD23" s="96">
        <f t="shared" si="9"/>
        <v>0</v>
      </c>
      <c r="AE23" s="96">
        <f t="shared" si="23"/>
        <v>0</v>
      </c>
      <c r="AF23" s="96">
        <f t="shared" si="24"/>
        <v>0</v>
      </c>
      <c r="AG23" s="96">
        <f t="shared" si="25"/>
        <v>0</v>
      </c>
      <c r="AH23" s="96">
        <f t="shared" si="26"/>
        <v>0</v>
      </c>
      <c r="AI23" s="96">
        <f t="shared" si="27"/>
        <v>0</v>
      </c>
      <c r="AJ23" s="96">
        <f t="shared" si="28"/>
        <v>0</v>
      </c>
      <c r="AK23" s="96">
        <f t="shared" si="29"/>
        <v>0</v>
      </c>
      <c r="AL23" s="96">
        <f t="shared" si="30"/>
        <v>0</v>
      </c>
      <c r="AM23" s="96">
        <f t="shared" si="31"/>
        <v>0</v>
      </c>
      <c r="AN23" s="96">
        <f t="shared" si="32"/>
        <v>0</v>
      </c>
      <c r="AO23" s="96">
        <f t="shared" si="33"/>
        <v>0</v>
      </c>
      <c r="AP23" s="96">
        <f t="shared" si="34"/>
        <v>0</v>
      </c>
      <c r="AQ23" s="96">
        <f t="shared" si="35"/>
        <v>0</v>
      </c>
      <c r="AR23" s="96">
        <f t="shared" si="36"/>
        <v>0</v>
      </c>
      <c r="AS23" s="96">
        <f t="shared" si="37"/>
        <v>0</v>
      </c>
      <c r="AT23" s="54">
        <f t="shared" si="38"/>
        <v>0</v>
      </c>
      <c r="AU23" s="54">
        <f t="shared" si="39"/>
        <v>0</v>
      </c>
      <c r="AV23" s="54">
        <f t="shared" si="40"/>
        <v>0</v>
      </c>
      <c r="AW23" s="54">
        <f t="shared" si="41"/>
        <v>0</v>
      </c>
      <c r="AX23" s="54">
        <f t="shared" si="42"/>
        <v>0</v>
      </c>
      <c r="AY23" s="54">
        <f t="shared" si="43"/>
        <v>0</v>
      </c>
      <c r="AZ23" s="54"/>
      <c r="BA23" s="54"/>
      <c r="BB23" s="137">
        <f t="shared" si="10"/>
        <v>0</v>
      </c>
      <c r="BC23" s="137">
        <f t="shared" si="11"/>
        <v>0</v>
      </c>
      <c r="BD23" s="137">
        <f t="shared" si="12"/>
        <v>0</v>
      </c>
      <c r="BE23" s="137">
        <f t="shared" si="13"/>
        <v>0</v>
      </c>
      <c r="BF23" s="137">
        <f t="shared" si="14"/>
        <v>0</v>
      </c>
      <c r="BG23" s="137">
        <f t="shared" si="15"/>
        <v>0</v>
      </c>
      <c r="BH23" s="137">
        <f t="shared" si="16"/>
        <v>0</v>
      </c>
      <c r="BI23" s="137">
        <f t="shared" si="17"/>
        <v>0</v>
      </c>
      <c r="BJ23" s="137">
        <f t="shared" si="18"/>
        <v>0</v>
      </c>
      <c r="BK23" s="137">
        <f t="shared" si="19"/>
        <v>0</v>
      </c>
      <c r="BL23" s="137">
        <f t="shared" si="44"/>
        <v>0</v>
      </c>
      <c r="BM23" s="137">
        <f t="shared" si="45"/>
        <v>0</v>
      </c>
      <c r="BN23" s="137">
        <f t="shared" si="46"/>
        <v>0</v>
      </c>
      <c r="BO23" s="137">
        <f t="shared" si="47"/>
        <v>0</v>
      </c>
      <c r="BP23" s="137">
        <f t="shared" si="48"/>
        <v>0</v>
      </c>
      <c r="BQ23" s="137">
        <f t="shared" si="49"/>
        <v>0</v>
      </c>
      <c r="BR23" s="137">
        <f t="shared" si="50"/>
        <v>0</v>
      </c>
      <c r="BS23" s="137">
        <f t="shared" si="51"/>
        <v>0</v>
      </c>
      <c r="BT23" s="137">
        <f t="shared" si="52"/>
        <v>0</v>
      </c>
      <c r="BU23" s="137">
        <f t="shared" si="53"/>
        <v>0</v>
      </c>
      <c r="BV23" s="137">
        <f t="shared" si="54"/>
        <v>0</v>
      </c>
      <c r="BW23" s="137">
        <f t="shared" si="55"/>
        <v>0</v>
      </c>
      <c r="BX23" s="137">
        <f t="shared" si="56"/>
        <v>0</v>
      </c>
      <c r="BY23" s="137">
        <f t="shared" si="57"/>
        <v>0</v>
      </c>
      <c r="BZ23" s="137">
        <f t="shared" si="58"/>
        <v>0</v>
      </c>
      <c r="CA23" s="137">
        <f t="shared" si="59"/>
        <v>0</v>
      </c>
      <c r="CB23" s="137">
        <f t="shared" si="60"/>
        <v>0</v>
      </c>
      <c r="CC23" s="137">
        <f t="shared" si="61"/>
        <v>0</v>
      </c>
      <c r="CD23" s="137">
        <f t="shared" si="62"/>
        <v>0</v>
      </c>
      <c r="CE23" s="137">
        <f t="shared" si="63"/>
        <v>0</v>
      </c>
      <c r="CF23" s="137">
        <f t="shared" si="64"/>
        <v>0</v>
      </c>
      <c r="CG23" s="137">
        <f t="shared" si="65"/>
        <v>0</v>
      </c>
      <c r="CH23" s="137">
        <f t="shared" si="66"/>
        <v>0</v>
      </c>
      <c r="CI23" s="137">
        <f t="shared" si="67"/>
        <v>0</v>
      </c>
      <c r="CJ23" s="137">
        <f t="shared" si="68"/>
        <v>0</v>
      </c>
      <c r="CK23" s="137">
        <f t="shared" si="69"/>
        <v>0</v>
      </c>
      <c r="CL23" s="137">
        <f t="shared" si="70"/>
        <v>0</v>
      </c>
      <c r="CM23" s="137">
        <f t="shared" si="71"/>
        <v>0</v>
      </c>
      <c r="CN23" s="137">
        <f t="shared" si="72"/>
        <v>0</v>
      </c>
      <c r="CO23" s="137">
        <f t="shared" si="73"/>
        <v>0</v>
      </c>
      <c r="CP23" s="97"/>
      <c r="CQ23" s="97"/>
      <c r="CR23" s="47"/>
      <c r="CS23" s="47"/>
      <c r="CT23" s="311" t="s">
        <v>175</v>
      </c>
      <c r="CU23" s="43">
        <v>17</v>
      </c>
      <c r="CV23" s="372" t="s">
        <v>147</v>
      </c>
      <c r="CW23" s="373"/>
      <c r="CX23" s="374"/>
      <c r="CY23" s="1"/>
      <c r="CZ23" s="1"/>
      <c r="DA23" s="1"/>
      <c r="DB23" s="1"/>
      <c r="DC23" s="1"/>
      <c r="DD23" s="1"/>
      <c r="DE23" s="1"/>
      <c r="DF23" s="1"/>
      <c r="GO23" s="1"/>
      <c r="GP23" s="1"/>
      <c r="GQ23" s="1"/>
      <c r="GR23" s="1"/>
      <c r="GS23" s="1"/>
    </row>
    <row r="24" spans="1:201">
      <c r="A24" s="40">
        <v>18</v>
      </c>
      <c r="B24" s="82"/>
      <c r="C24" s="83"/>
      <c r="D24" s="88"/>
      <c r="E24" s="87"/>
      <c r="F24" s="87"/>
      <c r="G24" s="141"/>
      <c r="H24" s="87"/>
      <c r="I24" s="76"/>
      <c r="J24" s="76"/>
      <c r="K24" s="76"/>
      <c r="L24" s="238"/>
      <c r="M24" s="238"/>
      <c r="N24" s="76"/>
      <c r="O24" s="76"/>
      <c r="P24" s="76"/>
      <c r="Q24" s="77"/>
      <c r="R24" s="41">
        <f t="shared" si="20"/>
        <v>0</v>
      </c>
      <c r="S24" s="55">
        <f t="shared" si="0"/>
        <v>0</v>
      </c>
      <c r="T24" s="54">
        <f t="shared" si="1"/>
        <v>0</v>
      </c>
      <c r="U24" s="97">
        <f t="shared" si="2"/>
        <v>0</v>
      </c>
      <c r="V24" s="54">
        <f t="shared" si="21"/>
        <v>0</v>
      </c>
      <c r="W24" s="97">
        <f t="shared" si="22"/>
        <v>0</v>
      </c>
      <c r="X24" s="96">
        <f t="shared" si="3"/>
        <v>0</v>
      </c>
      <c r="Y24" s="96">
        <f t="shared" si="4"/>
        <v>0</v>
      </c>
      <c r="Z24" s="96">
        <f t="shared" si="5"/>
        <v>0</v>
      </c>
      <c r="AA24" s="96">
        <f t="shared" si="6"/>
        <v>0</v>
      </c>
      <c r="AB24" s="96">
        <f t="shared" si="7"/>
        <v>0</v>
      </c>
      <c r="AC24" s="96">
        <f t="shared" si="8"/>
        <v>0</v>
      </c>
      <c r="AD24" s="96">
        <f t="shared" si="9"/>
        <v>0</v>
      </c>
      <c r="AE24" s="96">
        <f t="shared" si="23"/>
        <v>0</v>
      </c>
      <c r="AF24" s="96">
        <f t="shared" si="24"/>
        <v>0</v>
      </c>
      <c r="AG24" s="96">
        <f t="shared" si="25"/>
        <v>0</v>
      </c>
      <c r="AH24" s="96">
        <f t="shared" si="26"/>
        <v>0</v>
      </c>
      <c r="AI24" s="96">
        <f t="shared" si="27"/>
        <v>0</v>
      </c>
      <c r="AJ24" s="96">
        <f t="shared" si="28"/>
        <v>0</v>
      </c>
      <c r="AK24" s="96">
        <f t="shared" si="29"/>
        <v>0</v>
      </c>
      <c r="AL24" s="96">
        <f t="shared" si="30"/>
        <v>0</v>
      </c>
      <c r="AM24" s="96">
        <f t="shared" si="31"/>
        <v>0</v>
      </c>
      <c r="AN24" s="96">
        <f t="shared" si="32"/>
        <v>0</v>
      </c>
      <c r="AO24" s="96">
        <f t="shared" si="33"/>
        <v>0</v>
      </c>
      <c r="AP24" s="96">
        <f t="shared" si="34"/>
        <v>0</v>
      </c>
      <c r="AQ24" s="96">
        <f t="shared" si="35"/>
        <v>0</v>
      </c>
      <c r="AR24" s="96">
        <f t="shared" si="36"/>
        <v>0</v>
      </c>
      <c r="AS24" s="96">
        <f t="shared" si="37"/>
        <v>0</v>
      </c>
      <c r="AT24" s="54">
        <f t="shared" si="38"/>
        <v>0</v>
      </c>
      <c r="AU24" s="54">
        <f t="shared" si="39"/>
        <v>0</v>
      </c>
      <c r="AV24" s="54">
        <f t="shared" si="40"/>
        <v>0</v>
      </c>
      <c r="AW24" s="54">
        <f t="shared" si="41"/>
        <v>0</v>
      </c>
      <c r="AX24" s="54">
        <f t="shared" si="42"/>
        <v>0</v>
      </c>
      <c r="AY24" s="54">
        <f t="shared" si="43"/>
        <v>0</v>
      </c>
      <c r="AZ24" s="54"/>
      <c r="BA24" s="54"/>
      <c r="BB24" s="137">
        <f t="shared" si="10"/>
        <v>0</v>
      </c>
      <c r="BC24" s="137">
        <f t="shared" si="11"/>
        <v>0</v>
      </c>
      <c r="BD24" s="137">
        <f t="shared" si="12"/>
        <v>0</v>
      </c>
      <c r="BE24" s="137">
        <f t="shared" si="13"/>
        <v>0</v>
      </c>
      <c r="BF24" s="137">
        <f t="shared" si="14"/>
        <v>0</v>
      </c>
      <c r="BG24" s="137">
        <f t="shared" si="15"/>
        <v>0</v>
      </c>
      <c r="BH24" s="137">
        <f t="shared" si="16"/>
        <v>0</v>
      </c>
      <c r="BI24" s="137">
        <f t="shared" si="17"/>
        <v>0</v>
      </c>
      <c r="BJ24" s="137">
        <f t="shared" si="18"/>
        <v>0</v>
      </c>
      <c r="BK24" s="137">
        <f t="shared" si="19"/>
        <v>0</v>
      </c>
      <c r="BL24" s="137">
        <f t="shared" si="44"/>
        <v>0</v>
      </c>
      <c r="BM24" s="137">
        <f t="shared" si="45"/>
        <v>0</v>
      </c>
      <c r="BN24" s="137">
        <f t="shared" si="46"/>
        <v>0</v>
      </c>
      <c r="BO24" s="137">
        <f t="shared" si="47"/>
        <v>0</v>
      </c>
      <c r="BP24" s="137">
        <f t="shared" si="48"/>
        <v>0</v>
      </c>
      <c r="BQ24" s="137">
        <f t="shared" si="49"/>
        <v>0</v>
      </c>
      <c r="BR24" s="137">
        <f t="shared" si="50"/>
        <v>0</v>
      </c>
      <c r="BS24" s="137">
        <f t="shared" si="51"/>
        <v>0</v>
      </c>
      <c r="BT24" s="137">
        <f t="shared" si="52"/>
        <v>0</v>
      </c>
      <c r="BU24" s="137">
        <f t="shared" si="53"/>
        <v>0</v>
      </c>
      <c r="BV24" s="137">
        <f t="shared" si="54"/>
        <v>0</v>
      </c>
      <c r="BW24" s="137">
        <f t="shared" si="55"/>
        <v>0</v>
      </c>
      <c r="BX24" s="137">
        <f t="shared" si="56"/>
        <v>0</v>
      </c>
      <c r="BY24" s="137">
        <f t="shared" si="57"/>
        <v>0</v>
      </c>
      <c r="BZ24" s="137">
        <f t="shared" si="58"/>
        <v>0</v>
      </c>
      <c r="CA24" s="137">
        <f t="shared" si="59"/>
        <v>0</v>
      </c>
      <c r="CB24" s="137">
        <f t="shared" si="60"/>
        <v>0</v>
      </c>
      <c r="CC24" s="137">
        <f t="shared" si="61"/>
        <v>0</v>
      </c>
      <c r="CD24" s="137">
        <f t="shared" si="62"/>
        <v>0</v>
      </c>
      <c r="CE24" s="137">
        <f t="shared" si="63"/>
        <v>0</v>
      </c>
      <c r="CF24" s="137">
        <f t="shared" si="64"/>
        <v>0</v>
      </c>
      <c r="CG24" s="137">
        <f t="shared" si="65"/>
        <v>0</v>
      </c>
      <c r="CH24" s="137">
        <f t="shared" si="66"/>
        <v>0</v>
      </c>
      <c r="CI24" s="137">
        <f t="shared" si="67"/>
        <v>0</v>
      </c>
      <c r="CJ24" s="137">
        <f t="shared" si="68"/>
        <v>0</v>
      </c>
      <c r="CK24" s="137">
        <f t="shared" si="69"/>
        <v>0</v>
      </c>
      <c r="CL24" s="137">
        <f t="shared" si="70"/>
        <v>0</v>
      </c>
      <c r="CM24" s="137">
        <f t="shared" si="71"/>
        <v>0</v>
      </c>
      <c r="CN24" s="137">
        <f t="shared" si="72"/>
        <v>0</v>
      </c>
      <c r="CO24" s="137">
        <f t="shared" si="73"/>
        <v>0</v>
      </c>
      <c r="CP24" s="97"/>
      <c r="CQ24" s="97"/>
      <c r="CR24" s="47"/>
      <c r="CS24" s="47"/>
      <c r="CT24" s="311" t="s">
        <v>176</v>
      </c>
      <c r="CU24" s="43">
        <v>18</v>
      </c>
      <c r="CV24" s="372" t="s">
        <v>148</v>
      </c>
      <c r="CW24" s="373"/>
      <c r="CX24" s="374"/>
      <c r="CY24" s="1"/>
      <c r="CZ24" s="1"/>
      <c r="DA24" s="1"/>
      <c r="DB24" s="1"/>
      <c r="DC24" s="1"/>
      <c r="DD24" s="1"/>
      <c r="DE24" s="1"/>
      <c r="DF24" s="1"/>
      <c r="GO24" s="1"/>
      <c r="GP24" s="1"/>
      <c r="GQ24" s="1"/>
      <c r="GR24" s="1"/>
      <c r="GS24" s="1"/>
    </row>
    <row r="25" spans="1:201">
      <c r="A25" s="40">
        <v>19</v>
      </c>
      <c r="B25" s="82"/>
      <c r="C25" s="83"/>
      <c r="D25" s="88"/>
      <c r="E25" s="87"/>
      <c r="F25" s="87"/>
      <c r="G25" s="141"/>
      <c r="H25" s="87"/>
      <c r="I25" s="76"/>
      <c r="J25" s="76"/>
      <c r="K25" s="76"/>
      <c r="L25" s="238"/>
      <c r="M25" s="238"/>
      <c r="N25" s="76"/>
      <c r="O25" s="76"/>
      <c r="P25" s="76"/>
      <c r="Q25" s="77"/>
      <c r="R25" s="41">
        <f t="shared" si="20"/>
        <v>0</v>
      </c>
      <c r="S25" s="55">
        <f t="shared" si="0"/>
        <v>0</v>
      </c>
      <c r="T25" s="54">
        <f t="shared" si="1"/>
        <v>0</v>
      </c>
      <c r="U25" s="97">
        <f t="shared" si="2"/>
        <v>0</v>
      </c>
      <c r="V25" s="54">
        <f t="shared" si="21"/>
        <v>0</v>
      </c>
      <c r="W25" s="97">
        <f t="shared" si="22"/>
        <v>0</v>
      </c>
      <c r="X25" s="96">
        <f t="shared" si="3"/>
        <v>0</v>
      </c>
      <c r="Y25" s="96">
        <f t="shared" si="4"/>
        <v>0</v>
      </c>
      <c r="Z25" s="96">
        <f t="shared" si="5"/>
        <v>0</v>
      </c>
      <c r="AA25" s="96">
        <f t="shared" si="6"/>
        <v>0</v>
      </c>
      <c r="AB25" s="96">
        <f t="shared" si="7"/>
        <v>0</v>
      </c>
      <c r="AC25" s="96">
        <f t="shared" si="8"/>
        <v>0</v>
      </c>
      <c r="AD25" s="96">
        <f t="shared" si="9"/>
        <v>0</v>
      </c>
      <c r="AE25" s="96">
        <f t="shared" si="23"/>
        <v>0</v>
      </c>
      <c r="AF25" s="96">
        <f t="shared" si="24"/>
        <v>0</v>
      </c>
      <c r="AG25" s="96">
        <f t="shared" si="25"/>
        <v>0</v>
      </c>
      <c r="AH25" s="96">
        <f t="shared" si="26"/>
        <v>0</v>
      </c>
      <c r="AI25" s="96">
        <f t="shared" si="27"/>
        <v>0</v>
      </c>
      <c r="AJ25" s="96">
        <f t="shared" si="28"/>
        <v>0</v>
      </c>
      <c r="AK25" s="96">
        <f t="shared" si="29"/>
        <v>0</v>
      </c>
      <c r="AL25" s="96">
        <f t="shared" si="30"/>
        <v>0</v>
      </c>
      <c r="AM25" s="96">
        <f t="shared" si="31"/>
        <v>0</v>
      </c>
      <c r="AN25" s="96">
        <f t="shared" si="32"/>
        <v>0</v>
      </c>
      <c r="AO25" s="96">
        <f t="shared" si="33"/>
        <v>0</v>
      </c>
      <c r="AP25" s="96">
        <f t="shared" si="34"/>
        <v>0</v>
      </c>
      <c r="AQ25" s="96">
        <f t="shared" si="35"/>
        <v>0</v>
      </c>
      <c r="AR25" s="96">
        <f t="shared" si="36"/>
        <v>0</v>
      </c>
      <c r="AS25" s="96">
        <f t="shared" si="37"/>
        <v>0</v>
      </c>
      <c r="AT25" s="54">
        <f t="shared" si="38"/>
        <v>0</v>
      </c>
      <c r="AU25" s="54">
        <f t="shared" si="39"/>
        <v>0</v>
      </c>
      <c r="AV25" s="54">
        <f t="shared" si="40"/>
        <v>0</v>
      </c>
      <c r="AW25" s="54">
        <f t="shared" si="41"/>
        <v>0</v>
      </c>
      <c r="AX25" s="54">
        <f t="shared" si="42"/>
        <v>0</v>
      </c>
      <c r="AY25" s="54">
        <f t="shared" si="43"/>
        <v>0</v>
      </c>
      <c r="AZ25" s="54"/>
      <c r="BA25" s="54"/>
      <c r="BB25" s="137">
        <f t="shared" si="10"/>
        <v>0</v>
      </c>
      <c r="BC25" s="137">
        <f t="shared" si="11"/>
        <v>0</v>
      </c>
      <c r="BD25" s="137">
        <f t="shared" si="12"/>
        <v>0</v>
      </c>
      <c r="BE25" s="137">
        <f t="shared" si="13"/>
        <v>0</v>
      </c>
      <c r="BF25" s="137">
        <f t="shared" si="14"/>
        <v>0</v>
      </c>
      <c r="BG25" s="137">
        <f t="shared" si="15"/>
        <v>0</v>
      </c>
      <c r="BH25" s="137">
        <f t="shared" si="16"/>
        <v>0</v>
      </c>
      <c r="BI25" s="137">
        <f t="shared" si="17"/>
        <v>0</v>
      </c>
      <c r="BJ25" s="137">
        <f t="shared" si="18"/>
        <v>0</v>
      </c>
      <c r="BK25" s="137">
        <f t="shared" si="19"/>
        <v>0</v>
      </c>
      <c r="BL25" s="137">
        <f t="shared" si="44"/>
        <v>0</v>
      </c>
      <c r="BM25" s="137">
        <f t="shared" si="45"/>
        <v>0</v>
      </c>
      <c r="BN25" s="137">
        <f t="shared" si="46"/>
        <v>0</v>
      </c>
      <c r="BO25" s="137">
        <f t="shared" si="47"/>
        <v>0</v>
      </c>
      <c r="BP25" s="137">
        <f t="shared" si="48"/>
        <v>0</v>
      </c>
      <c r="BQ25" s="137">
        <f t="shared" si="49"/>
        <v>0</v>
      </c>
      <c r="BR25" s="137">
        <f t="shared" si="50"/>
        <v>0</v>
      </c>
      <c r="BS25" s="137">
        <f t="shared" si="51"/>
        <v>0</v>
      </c>
      <c r="BT25" s="137">
        <f t="shared" si="52"/>
        <v>0</v>
      </c>
      <c r="BU25" s="137">
        <f t="shared" si="53"/>
        <v>0</v>
      </c>
      <c r="BV25" s="137">
        <f t="shared" si="54"/>
        <v>0</v>
      </c>
      <c r="BW25" s="137">
        <f t="shared" si="55"/>
        <v>0</v>
      </c>
      <c r="BX25" s="137">
        <f t="shared" si="56"/>
        <v>0</v>
      </c>
      <c r="BY25" s="137">
        <f t="shared" si="57"/>
        <v>0</v>
      </c>
      <c r="BZ25" s="137">
        <f t="shared" si="58"/>
        <v>0</v>
      </c>
      <c r="CA25" s="137">
        <f t="shared" si="59"/>
        <v>0</v>
      </c>
      <c r="CB25" s="137">
        <f t="shared" si="60"/>
        <v>0</v>
      </c>
      <c r="CC25" s="137">
        <f t="shared" si="61"/>
        <v>0</v>
      </c>
      <c r="CD25" s="137">
        <f t="shared" si="62"/>
        <v>0</v>
      </c>
      <c r="CE25" s="137">
        <f t="shared" si="63"/>
        <v>0</v>
      </c>
      <c r="CF25" s="137">
        <f t="shared" si="64"/>
        <v>0</v>
      </c>
      <c r="CG25" s="137">
        <f t="shared" si="65"/>
        <v>0</v>
      </c>
      <c r="CH25" s="137">
        <f t="shared" si="66"/>
        <v>0</v>
      </c>
      <c r="CI25" s="137">
        <f t="shared" si="67"/>
        <v>0</v>
      </c>
      <c r="CJ25" s="137">
        <f t="shared" si="68"/>
        <v>0</v>
      </c>
      <c r="CK25" s="137">
        <f t="shared" si="69"/>
        <v>0</v>
      </c>
      <c r="CL25" s="137">
        <f t="shared" si="70"/>
        <v>0</v>
      </c>
      <c r="CM25" s="137">
        <f t="shared" si="71"/>
        <v>0</v>
      </c>
      <c r="CN25" s="137">
        <f t="shared" si="72"/>
        <v>0</v>
      </c>
      <c r="CO25" s="137">
        <f t="shared" si="73"/>
        <v>0</v>
      </c>
      <c r="CP25" s="97"/>
      <c r="CQ25" s="97"/>
      <c r="CR25" s="47"/>
      <c r="CS25" s="47"/>
      <c r="CT25" s="311" t="s">
        <v>177</v>
      </c>
      <c r="CU25" s="43">
        <v>19</v>
      </c>
      <c r="CV25" s="372" t="s">
        <v>149</v>
      </c>
      <c r="CW25" s="373"/>
      <c r="CX25" s="374"/>
      <c r="CY25" s="1"/>
      <c r="CZ25" s="111">
        <v>3</v>
      </c>
      <c r="DA25" s="1" t="s">
        <v>52</v>
      </c>
      <c r="DB25" s="1"/>
      <c r="DC25" s="1"/>
      <c r="DD25" s="1"/>
      <c r="DE25" s="1"/>
      <c r="DF25" s="1"/>
      <c r="GO25" s="1"/>
      <c r="GP25" s="1"/>
      <c r="GQ25" s="1"/>
      <c r="GR25" s="1"/>
      <c r="GS25" s="1"/>
    </row>
    <row r="26" spans="1:201">
      <c r="A26" s="40">
        <v>20</v>
      </c>
      <c r="B26" s="82"/>
      <c r="C26" s="83"/>
      <c r="D26" s="88"/>
      <c r="E26" s="87"/>
      <c r="F26" s="87"/>
      <c r="G26" s="141"/>
      <c r="H26" s="87"/>
      <c r="I26" s="76"/>
      <c r="J26" s="76"/>
      <c r="K26" s="76"/>
      <c r="L26" s="238"/>
      <c r="M26" s="238"/>
      <c r="N26" s="76"/>
      <c r="O26" s="76"/>
      <c r="P26" s="76"/>
      <c r="Q26" s="77"/>
      <c r="R26" s="41">
        <f t="shared" si="20"/>
        <v>0</v>
      </c>
      <c r="S26" s="55">
        <f t="shared" si="0"/>
        <v>0</v>
      </c>
      <c r="T26" s="54">
        <f t="shared" si="1"/>
        <v>0</v>
      </c>
      <c r="U26" s="97">
        <f t="shared" si="2"/>
        <v>0</v>
      </c>
      <c r="V26" s="54">
        <f t="shared" si="21"/>
        <v>0</v>
      </c>
      <c r="W26" s="97">
        <f t="shared" si="22"/>
        <v>0</v>
      </c>
      <c r="X26" s="96">
        <f t="shared" si="3"/>
        <v>0</v>
      </c>
      <c r="Y26" s="96">
        <f t="shared" si="4"/>
        <v>0</v>
      </c>
      <c r="Z26" s="96">
        <f t="shared" si="5"/>
        <v>0</v>
      </c>
      <c r="AA26" s="96">
        <f t="shared" si="6"/>
        <v>0</v>
      </c>
      <c r="AB26" s="96">
        <f t="shared" si="7"/>
        <v>0</v>
      </c>
      <c r="AC26" s="96">
        <f t="shared" si="8"/>
        <v>0</v>
      </c>
      <c r="AD26" s="96">
        <f t="shared" si="9"/>
        <v>0</v>
      </c>
      <c r="AE26" s="96">
        <f t="shared" si="23"/>
        <v>0</v>
      </c>
      <c r="AF26" s="96">
        <f t="shared" si="24"/>
        <v>0</v>
      </c>
      <c r="AG26" s="96">
        <f t="shared" si="25"/>
        <v>0</v>
      </c>
      <c r="AH26" s="96">
        <f t="shared" si="26"/>
        <v>0</v>
      </c>
      <c r="AI26" s="96">
        <f t="shared" si="27"/>
        <v>0</v>
      </c>
      <c r="AJ26" s="96">
        <f t="shared" si="28"/>
        <v>0</v>
      </c>
      <c r="AK26" s="96">
        <f t="shared" si="29"/>
        <v>0</v>
      </c>
      <c r="AL26" s="96">
        <f t="shared" si="30"/>
        <v>0</v>
      </c>
      <c r="AM26" s="96">
        <f t="shared" si="31"/>
        <v>0</v>
      </c>
      <c r="AN26" s="96">
        <f t="shared" si="32"/>
        <v>0</v>
      </c>
      <c r="AO26" s="96">
        <f t="shared" si="33"/>
        <v>0</v>
      </c>
      <c r="AP26" s="96">
        <f t="shared" si="34"/>
        <v>0</v>
      </c>
      <c r="AQ26" s="96">
        <f t="shared" si="35"/>
        <v>0</v>
      </c>
      <c r="AR26" s="96">
        <f t="shared" si="36"/>
        <v>0</v>
      </c>
      <c r="AS26" s="96">
        <f t="shared" si="37"/>
        <v>0</v>
      </c>
      <c r="AT26" s="54">
        <f t="shared" si="38"/>
        <v>0</v>
      </c>
      <c r="AU26" s="54">
        <f t="shared" si="39"/>
        <v>0</v>
      </c>
      <c r="AV26" s="54">
        <f t="shared" si="40"/>
        <v>0</v>
      </c>
      <c r="AW26" s="54">
        <f t="shared" si="41"/>
        <v>0</v>
      </c>
      <c r="AX26" s="54">
        <f t="shared" si="42"/>
        <v>0</v>
      </c>
      <c r="AY26" s="54">
        <f t="shared" si="43"/>
        <v>0</v>
      </c>
      <c r="AZ26" s="54"/>
      <c r="BA26" s="54"/>
      <c r="BB26" s="137">
        <f t="shared" si="10"/>
        <v>0</v>
      </c>
      <c r="BC26" s="137">
        <f t="shared" si="11"/>
        <v>0</v>
      </c>
      <c r="BD26" s="137">
        <f t="shared" si="12"/>
        <v>0</v>
      </c>
      <c r="BE26" s="137">
        <f t="shared" si="13"/>
        <v>0</v>
      </c>
      <c r="BF26" s="137">
        <f t="shared" si="14"/>
        <v>0</v>
      </c>
      <c r="BG26" s="137">
        <f t="shared" si="15"/>
        <v>0</v>
      </c>
      <c r="BH26" s="137">
        <f t="shared" si="16"/>
        <v>0</v>
      </c>
      <c r="BI26" s="137">
        <f t="shared" si="17"/>
        <v>0</v>
      </c>
      <c r="BJ26" s="137">
        <f t="shared" si="18"/>
        <v>0</v>
      </c>
      <c r="BK26" s="137">
        <f t="shared" si="19"/>
        <v>0</v>
      </c>
      <c r="BL26" s="137">
        <f t="shared" si="44"/>
        <v>0</v>
      </c>
      <c r="BM26" s="137">
        <f t="shared" si="45"/>
        <v>0</v>
      </c>
      <c r="BN26" s="137">
        <f t="shared" si="46"/>
        <v>0</v>
      </c>
      <c r="BO26" s="137">
        <f t="shared" si="47"/>
        <v>0</v>
      </c>
      <c r="BP26" s="137">
        <f t="shared" si="48"/>
        <v>0</v>
      </c>
      <c r="BQ26" s="137">
        <f t="shared" si="49"/>
        <v>0</v>
      </c>
      <c r="BR26" s="137">
        <f t="shared" si="50"/>
        <v>0</v>
      </c>
      <c r="BS26" s="137">
        <f t="shared" si="51"/>
        <v>0</v>
      </c>
      <c r="BT26" s="137">
        <f t="shared" si="52"/>
        <v>0</v>
      </c>
      <c r="BU26" s="137">
        <f t="shared" si="53"/>
        <v>0</v>
      </c>
      <c r="BV26" s="137">
        <f t="shared" si="54"/>
        <v>0</v>
      </c>
      <c r="BW26" s="137">
        <f t="shared" si="55"/>
        <v>0</v>
      </c>
      <c r="BX26" s="137">
        <f t="shared" si="56"/>
        <v>0</v>
      </c>
      <c r="BY26" s="137">
        <f t="shared" si="57"/>
        <v>0</v>
      </c>
      <c r="BZ26" s="137">
        <f t="shared" si="58"/>
        <v>0</v>
      </c>
      <c r="CA26" s="137">
        <f t="shared" si="59"/>
        <v>0</v>
      </c>
      <c r="CB26" s="137">
        <f t="shared" si="60"/>
        <v>0</v>
      </c>
      <c r="CC26" s="137">
        <f t="shared" si="61"/>
        <v>0</v>
      </c>
      <c r="CD26" s="137">
        <f t="shared" si="62"/>
        <v>0</v>
      </c>
      <c r="CE26" s="137">
        <f t="shared" si="63"/>
        <v>0</v>
      </c>
      <c r="CF26" s="137">
        <f t="shared" si="64"/>
        <v>0</v>
      </c>
      <c r="CG26" s="137">
        <f t="shared" si="65"/>
        <v>0</v>
      </c>
      <c r="CH26" s="137">
        <f t="shared" si="66"/>
        <v>0</v>
      </c>
      <c r="CI26" s="137">
        <f t="shared" si="67"/>
        <v>0</v>
      </c>
      <c r="CJ26" s="137">
        <f t="shared" si="68"/>
        <v>0</v>
      </c>
      <c r="CK26" s="137">
        <f t="shared" si="69"/>
        <v>0</v>
      </c>
      <c r="CL26" s="137">
        <f t="shared" si="70"/>
        <v>0</v>
      </c>
      <c r="CM26" s="137">
        <f t="shared" si="71"/>
        <v>0</v>
      </c>
      <c r="CN26" s="137">
        <f t="shared" si="72"/>
        <v>0</v>
      </c>
      <c r="CO26" s="137">
        <f t="shared" si="73"/>
        <v>0</v>
      </c>
      <c r="CP26" s="97"/>
      <c r="CQ26" s="97"/>
      <c r="CR26" s="47"/>
      <c r="CS26" s="47"/>
      <c r="CT26" s="311" t="s">
        <v>178</v>
      </c>
      <c r="CU26" s="43">
        <v>20</v>
      </c>
      <c r="CV26" s="372" t="s">
        <v>150</v>
      </c>
      <c r="CW26" s="373"/>
      <c r="CX26" s="374"/>
      <c r="CY26" s="1"/>
      <c r="CZ26" s="1"/>
      <c r="DA26" s="1"/>
      <c r="DB26" s="1"/>
      <c r="DC26" s="1"/>
      <c r="DD26" s="1"/>
      <c r="DE26" s="1"/>
      <c r="DF26" s="1"/>
      <c r="GO26" s="1"/>
      <c r="GP26" s="1"/>
      <c r="GQ26" s="1"/>
      <c r="GR26" s="1"/>
      <c r="GS26" s="1"/>
    </row>
    <row r="27" spans="1:201">
      <c r="A27" s="40">
        <v>21</v>
      </c>
      <c r="B27" s="82"/>
      <c r="C27" s="83"/>
      <c r="D27" s="88"/>
      <c r="E27" s="87"/>
      <c r="F27" s="87"/>
      <c r="G27" s="141"/>
      <c r="H27" s="87"/>
      <c r="I27" s="76"/>
      <c r="J27" s="76"/>
      <c r="K27" s="76"/>
      <c r="L27" s="238"/>
      <c r="M27" s="238"/>
      <c r="N27" s="76"/>
      <c r="O27" s="76"/>
      <c r="P27" s="76"/>
      <c r="Q27" s="77"/>
      <c r="R27" s="41">
        <f t="shared" si="20"/>
        <v>0</v>
      </c>
      <c r="S27" s="55">
        <f t="shared" si="0"/>
        <v>0</v>
      </c>
      <c r="T27" s="54">
        <f t="shared" si="1"/>
        <v>0</v>
      </c>
      <c r="U27" s="97">
        <f t="shared" si="2"/>
        <v>0</v>
      </c>
      <c r="V27" s="54">
        <f t="shared" si="21"/>
        <v>0</v>
      </c>
      <c r="W27" s="97">
        <f t="shared" si="22"/>
        <v>0</v>
      </c>
      <c r="X27" s="96">
        <f t="shared" si="3"/>
        <v>0</v>
      </c>
      <c r="Y27" s="96">
        <f t="shared" si="4"/>
        <v>0</v>
      </c>
      <c r="Z27" s="96">
        <f t="shared" si="5"/>
        <v>0</v>
      </c>
      <c r="AA27" s="96">
        <f t="shared" si="6"/>
        <v>0</v>
      </c>
      <c r="AB27" s="96">
        <f t="shared" si="7"/>
        <v>0</v>
      </c>
      <c r="AC27" s="96">
        <f t="shared" si="8"/>
        <v>0</v>
      </c>
      <c r="AD27" s="96">
        <f t="shared" si="9"/>
        <v>0</v>
      </c>
      <c r="AE27" s="96">
        <f t="shared" si="23"/>
        <v>0</v>
      </c>
      <c r="AF27" s="96">
        <f t="shared" si="24"/>
        <v>0</v>
      </c>
      <c r="AG27" s="96">
        <f t="shared" si="25"/>
        <v>0</v>
      </c>
      <c r="AH27" s="96">
        <f t="shared" si="26"/>
        <v>0</v>
      </c>
      <c r="AI27" s="96">
        <f t="shared" si="27"/>
        <v>0</v>
      </c>
      <c r="AJ27" s="96">
        <f t="shared" si="28"/>
        <v>0</v>
      </c>
      <c r="AK27" s="96">
        <f t="shared" si="29"/>
        <v>0</v>
      </c>
      <c r="AL27" s="96">
        <f t="shared" si="30"/>
        <v>0</v>
      </c>
      <c r="AM27" s="96">
        <f t="shared" si="31"/>
        <v>0</v>
      </c>
      <c r="AN27" s="96">
        <f t="shared" si="32"/>
        <v>0</v>
      </c>
      <c r="AO27" s="96">
        <f t="shared" si="33"/>
        <v>0</v>
      </c>
      <c r="AP27" s="96">
        <f t="shared" si="34"/>
        <v>0</v>
      </c>
      <c r="AQ27" s="96">
        <f t="shared" si="35"/>
        <v>0</v>
      </c>
      <c r="AR27" s="96">
        <f t="shared" si="36"/>
        <v>0</v>
      </c>
      <c r="AS27" s="96">
        <f t="shared" si="37"/>
        <v>0</v>
      </c>
      <c r="AT27" s="54">
        <f t="shared" si="38"/>
        <v>0</v>
      </c>
      <c r="AU27" s="54">
        <f t="shared" si="39"/>
        <v>0</v>
      </c>
      <c r="AV27" s="54">
        <f t="shared" si="40"/>
        <v>0</v>
      </c>
      <c r="AW27" s="54">
        <f t="shared" si="41"/>
        <v>0</v>
      </c>
      <c r="AX27" s="54">
        <f t="shared" si="42"/>
        <v>0</v>
      </c>
      <c r="AY27" s="54">
        <f t="shared" si="43"/>
        <v>0</v>
      </c>
      <c r="AZ27" s="54"/>
      <c r="BA27" s="54"/>
      <c r="BB27" s="137">
        <f t="shared" si="10"/>
        <v>0</v>
      </c>
      <c r="BC27" s="137">
        <f t="shared" si="11"/>
        <v>0</v>
      </c>
      <c r="BD27" s="137">
        <f t="shared" si="12"/>
        <v>0</v>
      </c>
      <c r="BE27" s="137">
        <f t="shared" si="13"/>
        <v>0</v>
      </c>
      <c r="BF27" s="137">
        <f t="shared" si="14"/>
        <v>0</v>
      </c>
      <c r="BG27" s="137">
        <f t="shared" si="15"/>
        <v>0</v>
      </c>
      <c r="BH27" s="137">
        <f t="shared" si="16"/>
        <v>0</v>
      </c>
      <c r="BI27" s="137">
        <f t="shared" si="17"/>
        <v>0</v>
      </c>
      <c r="BJ27" s="137">
        <f t="shared" si="18"/>
        <v>0</v>
      </c>
      <c r="BK27" s="137">
        <f t="shared" si="19"/>
        <v>0</v>
      </c>
      <c r="BL27" s="137">
        <f t="shared" si="44"/>
        <v>0</v>
      </c>
      <c r="BM27" s="137">
        <f t="shared" si="45"/>
        <v>0</v>
      </c>
      <c r="BN27" s="137">
        <f t="shared" si="46"/>
        <v>0</v>
      </c>
      <c r="BO27" s="137">
        <f t="shared" si="47"/>
        <v>0</v>
      </c>
      <c r="BP27" s="137">
        <f t="shared" si="48"/>
        <v>0</v>
      </c>
      <c r="BQ27" s="137">
        <f t="shared" si="49"/>
        <v>0</v>
      </c>
      <c r="BR27" s="137">
        <f t="shared" si="50"/>
        <v>0</v>
      </c>
      <c r="BS27" s="137">
        <f t="shared" si="51"/>
        <v>0</v>
      </c>
      <c r="BT27" s="137">
        <f t="shared" si="52"/>
        <v>0</v>
      </c>
      <c r="BU27" s="137">
        <f t="shared" si="53"/>
        <v>0</v>
      </c>
      <c r="BV27" s="137">
        <f t="shared" si="54"/>
        <v>0</v>
      </c>
      <c r="BW27" s="137">
        <f t="shared" si="55"/>
        <v>0</v>
      </c>
      <c r="BX27" s="137">
        <f t="shared" si="56"/>
        <v>0</v>
      </c>
      <c r="BY27" s="137">
        <f t="shared" si="57"/>
        <v>0</v>
      </c>
      <c r="BZ27" s="137">
        <f t="shared" si="58"/>
        <v>0</v>
      </c>
      <c r="CA27" s="137">
        <f t="shared" si="59"/>
        <v>0</v>
      </c>
      <c r="CB27" s="137">
        <f t="shared" si="60"/>
        <v>0</v>
      </c>
      <c r="CC27" s="137">
        <f t="shared" si="61"/>
        <v>0</v>
      </c>
      <c r="CD27" s="137">
        <f t="shared" si="62"/>
        <v>0</v>
      </c>
      <c r="CE27" s="137">
        <f t="shared" si="63"/>
        <v>0</v>
      </c>
      <c r="CF27" s="137">
        <f t="shared" si="64"/>
        <v>0</v>
      </c>
      <c r="CG27" s="137">
        <f t="shared" si="65"/>
        <v>0</v>
      </c>
      <c r="CH27" s="137">
        <f t="shared" si="66"/>
        <v>0</v>
      </c>
      <c r="CI27" s="137">
        <f t="shared" si="67"/>
        <v>0</v>
      </c>
      <c r="CJ27" s="137">
        <f t="shared" si="68"/>
        <v>0</v>
      </c>
      <c r="CK27" s="137">
        <f t="shared" si="69"/>
        <v>0</v>
      </c>
      <c r="CL27" s="137">
        <f t="shared" si="70"/>
        <v>0</v>
      </c>
      <c r="CM27" s="137">
        <f t="shared" si="71"/>
        <v>0</v>
      </c>
      <c r="CN27" s="137">
        <f t="shared" si="72"/>
        <v>0</v>
      </c>
      <c r="CO27" s="137">
        <f t="shared" si="73"/>
        <v>0</v>
      </c>
      <c r="CP27" s="97"/>
      <c r="CQ27" s="97"/>
      <c r="CR27" s="47"/>
      <c r="CS27" s="47"/>
      <c r="CT27" s="311" t="s">
        <v>179</v>
      </c>
      <c r="CU27" s="129">
        <v>21</v>
      </c>
      <c r="CV27" s="372" t="s">
        <v>151</v>
      </c>
      <c r="CW27" s="373"/>
      <c r="CX27" s="374"/>
      <c r="CY27" s="1"/>
      <c r="CZ27" s="1" t="s">
        <v>66</v>
      </c>
      <c r="DA27" s="1"/>
      <c r="DB27" s="1"/>
      <c r="DC27" s="1"/>
      <c r="DD27" s="1"/>
      <c r="DE27" s="1"/>
      <c r="DF27" s="1"/>
      <c r="GO27" s="1"/>
      <c r="GP27" s="1"/>
      <c r="GQ27" s="1"/>
      <c r="GR27" s="1"/>
      <c r="GS27" s="1"/>
    </row>
    <row r="28" spans="1:201">
      <c r="A28" s="40">
        <v>22</v>
      </c>
      <c r="B28" s="84"/>
      <c r="C28" s="83"/>
      <c r="D28" s="88"/>
      <c r="E28" s="87"/>
      <c r="F28" s="87"/>
      <c r="G28" s="141"/>
      <c r="H28" s="87"/>
      <c r="I28" s="76"/>
      <c r="J28" s="76"/>
      <c r="K28" s="76"/>
      <c r="L28" s="238"/>
      <c r="M28" s="238"/>
      <c r="N28" s="76"/>
      <c r="O28" s="76"/>
      <c r="P28" s="76"/>
      <c r="Q28" s="77"/>
      <c r="R28" s="41">
        <f t="shared" si="20"/>
        <v>0</v>
      </c>
      <c r="S28" s="55">
        <f t="shared" si="0"/>
        <v>0</v>
      </c>
      <c r="T28" s="54">
        <f t="shared" si="1"/>
        <v>0</v>
      </c>
      <c r="U28" s="97">
        <f t="shared" si="2"/>
        <v>0</v>
      </c>
      <c r="V28" s="54">
        <f t="shared" si="21"/>
        <v>0</v>
      </c>
      <c r="W28" s="97">
        <f t="shared" si="22"/>
        <v>0</v>
      </c>
      <c r="X28" s="96">
        <f t="shared" si="3"/>
        <v>0</v>
      </c>
      <c r="Y28" s="96">
        <f t="shared" si="4"/>
        <v>0</v>
      </c>
      <c r="Z28" s="96">
        <f t="shared" si="5"/>
        <v>0</v>
      </c>
      <c r="AA28" s="96">
        <f t="shared" si="6"/>
        <v>0</v>
      </c>
      <c r="AB28" s="96">
        <f t="shared" si="7"/>
        <v>0</v>
      </c>
      <c r="AC28" s="96">
        <f t="shared" si="8"/>
        <v>0</v>
      </c>
      <c r="AD28" s="96">
        <f t="shared" si="9"/>
        <v>0</v>
      </c>
      <c r="AE28" s="96">
        <f t="shared" si="23"/>
        <v>0</v>
      </c>
      <c r="AF28" s="96">
        <f t="shared" si="24"/>
        <v>0</v>
      </c>
      <c r="AG28" s="96">
        <f t="shared" si="25"/>
        <v>0</v>
      </c>
      <c r="AH28" s="96">
        <f t="shared" si="26"/>
        <v>0</v>
      </c>
      <c r="AI28" s="96">
        <f t="shared" si="27"/>
        <v>0</v>
      </c>
      <c r="AJ28" s="96">
        <f t="shared" si="28"/>
        <v>0</v>
      </c>
      <c r="AK28" s="96">
        <f t="shared" si="29"/>
        <v>0</v>
      </c>
      <c r="AL28" s="96">
        <f t="shared" si="30"/>
        <v>0</v>
      </c>
      <c r="AM28" s="96">
        <f t="shared" si="31"/>
        <v>0</v>
      </c>
      <c r="AN28" s="96">
        <f t="shared" si="32"/>
        <v>0</v>
      </c>
      <c r="AO28" s="96">
        <f t="shared" si="33"/>
        <v>0</v>
      </c>
      <c r="AP28" s="96">
        <f t="shared" si="34"/>
        <v>0</v>
      </c>
      <c r="AQ28" s="96">
        <f t="shared" si="35"/>
        <v>0</v>
      </c>
      <c r="AR28" s="96">
        <f t="shared" si="36"/>
        <v>0</v>
      </c>
      <c r="AS28" s="96">
        <f t="shared" si="37"/>
        <v>0</v>
      </c>
      <c r="AT28" s="54">
        <f t="shared" si="38"/>
        <v>0</v>
      </c>
      <c r="AU28" s="54">
        <f t="shared" si="39"/>
        <v>0</v>
      </c>
      <c r="AV28" s="54">
        <f t="shared" si="40"/>
        <v>0</v>
      </c>
      <c r="AW28" s="54">
        <f t="shared" si="41"/>
        <v>0</v>
      </c>
      <c r="AX28" s="54">
        <f t="shared" si="42"/>
        <v>0</v>
      </c>
      <c r="AY28" s="54">
        <f t="shared" si="43"/>
        <v>0</v>
      </c>
      <c r="AZ28" s="54"/>
      <c r="BA28" s="54"/>
      <c r="BB28" s="137">
        <f t="shared" si="10"/>
        <v>0</v>
      </c>
      <c r="BC28" s="137">
        <f t="shared" si="11"/>
        <v>0</v>
      </c>
      <c r="BD28" s="137">
        <f t="shared" si="12"/>
        <v>0</v>
      </c>
      <c r="BE28" s="137">
        <f t="shared" si="13"/>
        <v>0</v>
      </c>
      <c r="BF28" s="137">
        <f t="shared" si="14"/>
        <v>0</v>
      </c>
      <c r="BG28" s="137">
        <f t="shared" si="15"/>
        <v>0</v>
      </c>
      <c r="BH28" s="137">
        <f t="shared" si="16"/>
        <v>0</v>
      </c>
      <c r="BI28" s="137">
        <f t="shared" si="17"/>
        <v>0</v>
      </c>
      <c r="BJ28" s="137">
        <f t="shared" si="18"/>
        <v>0</v>
      </c>
      <c r="BK28" s="137">
        <f t="shared" si="19"/>
        <v>0</v>
      </c>
      <c r="BL28" s="137">
        <f t="shared" si="44"/>
        <v>0</v>
      </c>
      <c r="BM28" s="137">
        <f t="shared" si="45"/>
        <v>0</v>
      </c>
      <c r="BN28" s="137">
        <f t="shared" si="46"/>
        <v>0</v>
      </c>
      <c r="BO28" s="137">
        <f t="shared" si="47"/>
        <v>0</v>
      </c>
      <c r="BP28" s="137">
        <f t="shared" si="48"/>
        <v>0</v>
      </c>
      <c r="BQ28" s="137">
        <f t="shared" si="49"/>
        <v>0</v>
      </c>
      <c r="BR28" s="137">
        <f t="shared" si="50"/>
        <v>0</v>
      </c>
      <c r="BS28" s="137">
        <f t="shared" si="51"/>
        <v>0</v>
      </c>
      <c r="BT28" s="137">
        <f t="shared" si="52"/>
        <v>0</v>
      </c>
      <c r="BU28" s="137">
        <f t="shared" si="53"/>
        <v>0</v>
      </c>
      <c r="BV28" s="137">
        <f t="shared" si="54"/>
        <v>0</v>
      </c>
      <c r="BW28" s="137">
        <f t="shared" si="55"/>
        <v>0</v>
      </c>
      <c r="BX28" s="137">
        <f t="shared" si="56"/>
        <v>0</v>
      </c>
      <c r="BY28" s="137">
        <f t="shared" si="57"/>
        <v>0</v>
      </c>
      <c r="BZ28" s="137">
        <f t="shared" si="58"/>
        <v>0</v>
      </c>
      <c r="CA28" s="137">
        <f t="shared" si="59"/>
        <v>0</v>
      </c>
      <c r="CB28" s="137">
        <f t="shared" si="60"/>
        <v>0</v>
      </c>
      <c r="CC28" s="137">
        <f t="shared" si="61"/>
        <v>0</v>
      </c>
      <c r="CD28" s="137">
        <f t="shared" si="62"/>
        <v>0</v>
      </c>
      <c r="CE28" s="137">
        <f t="shared" si="63"/>
        <v>0</v>
      </c>
      <c r="CF28" s="137">
        <f t="shared" si="64"/>
        <v>0</v>
      </c>
      <c r="CG28" s="137">
        <f t="shared" si="65"/>
        <v>0</v>
      </c>
      <c r="CH28" s="137">
        <f t="shared" si="66"/>
        <v>0</v>
      </c>
      <c r="CI28" s="137">
        <f t="shared" si="67"/>
        <v>0</v>
      </c>
      <c r="CJ28" s="137">
        <f t="shared" si="68"/>
        <v>0</v>
      </c>
      <c r="CK28" s="137">
        <f t="shared" si="69"/>
        <v>0</v>
      </c>
      <c r="CL28" s="137">
        <f t="shared" si="70"/>
        <v>0</v>
      </c>
      <c r="CM28" s="137">
        <f t="shared" si="71"/>
        <v>0</v>
      </c>
      <c r="CN28" s="137">
        <f t="shared" si="72"/>
        <v>0</v>
      </c>
      <c r="CO28" s="137">
        <f t="shared" si="73"/>
        <v>0</v>
      </c>
      <c r="CP28" s="97"/>
      <c r="CQ28" s="97"/>
      <c r="CR28" s="47"/>
      <c r="CS28" s="47"/>
      <c r="CT28" s="311" t="s">
        <v>180</v>
      </c>
      <c r="CU28" s="43">
        <v>22</v>
      </c>
      <c r="CV28" s="372" t="s">
        <v>152</v>
      </c>
      <c r="CW28" s="373"/>
      <c r="CX28" s="374"/>
      <c r="CY28" s="1"/>
      <c r="CZ28" s="1"/>
      <c r="DA28" s="58">
        <v>1</v>
      </c>
      <c r="DB28" s="1"/>
      <c r="DC28" s="1"/>
      <c r="DD28" s="1"/>
      <c r="DE28" s="1"/>
      <c r="DF28" s="1"/>
      <c r="GO28" s="1"/>
      <c r="GP28" s="1"/>
      <c r="GQ28" s="1"/>
      <c r="GR28" s="1"/>
      <c r="GS28" s="1"/>
    </row>
    <row r="29" spans="1:201">
      <c r="A29" s="40">
        <v>23</v>
      </c>
      <c r="B29" s="84"/>
      <c r="C29" s="83"/>
      <c r="D29" s="88"/>
      <c r="E29" s="87"/>
      <c r="F29" s="87"/>
      <c r="G29" s="141"/>
      <c r="H29" s="87"/>
      <c r="I29" s="76"/>
      <c r="J29" s="76"/>
      <c r="K29" s="76"/>
      <c r="L29" s="238"/>
      <c r="M29" s="238"/>
      <c r="N29" s="76"/>
      <c r="O29" s="76"/>
      <c r="P29" s="76"/>
      <c r="Q29" s="77"/>
      <c r="R29" s="41">
        <f t="shared" si="20"/>
        <v>0</v>
      </c>
      <c r="S29" s="55">
        <f t="shared" si="0"/>
        <v>0</v>
      </c>
      <c r="T29" s="54">
        <f t="shared" si="1"/>
        <v>0</v>
      </c>
      <c r="U29" s="97">
        <f t="shared" si="2"/>
        <v>0</v>
      </c>
      <c r="V29" s="54">
        <f t="shared" si="21"/>
        <v>0</v>
      </c>
      <c r="W29" s="97">
        <f t="shared" si="22"/>
        <v>0</v>
      </c>
      <c r="X29" s="96">
        <f t="shared" si="3"/>
        <v>0</v>
      </c>
      <c r="Y29" s="96">
        <f t="shared" si="4"/>
        <v>0</v>
      </c>
      <c r="Z29" s="96">
        <f t="shared" si="5"/>
        <v>0</v>
      </c>
      <c r="AA29" s="96">
        <f t="shared" si="6"/>
        <v>0</v>
      </c>
      <c r="AB29" s="96">
        <f t="shared" si="7"/>
        <v>0</v>
      </c>
      <c r="AC29" s="96">
        <f t="shared" si="8"/>
        <v>0</v>
      </c>
      <c r="AD29" s="96">
        <f t="shared" si="9"/>
        <v>0</v>
      </c>
      <c r="AE29" s="96">
        <f t="shared" si="23"/>
        <v>0</v>
      </c>
      <c r="AF29" s="96">
        <f t="shared" si="24"/>
        <v>0</v>
      </c>
      <c r="AG29" s="96">
        <f t="shared" si="25"/>
        <v>0</v>
      </c>
      <c r="AH29" s="96">
        <f t="shared" si="26"/>
        <v>0</v>
      </c>
      <c r="AI29" s="96">
        <f t="shared" si="27"/>
        <v>0</v>
      </c>
      <c r="AJ29" s="96">
        <f t="shared" si="28"/>
        <v>0</v>
      </c>
      <c r="AK29" s="96">
        <f t="shared" si="29"/>
        <v>0</v>
      </c>
      <c r="AL29" s="96">
        <f t="shared" si="30"/>
        <v>0</v>
      </c>
      <c r="AM29" s="96">
        <f t="shared" si="31"/>
        <v>0</v>
      </c>
      <c r="AN29" s="96">
        <f t="shared" si="32"/>
        <v>0</v>
      </c>
      <c r="AO29" s="96">
        <f t="shared" si="33"/>
        <v>0</v>
      </c>
      <c r="AP29" s="96">
        <f t="shared" si="34"/>
        <v>0</v>
      </c>
      <c r="AQ29" s="96">
        <f t="shared" si="35"/>
        <v>0</v>
      </c>
      <c r="AR29" s="96">
        <f t="shared" si="36"/>
        <v>0</v>
      </c>
      <c r="AS29" s="96">
        <f t="shared" si="37"/>
        <v>0</v>
      </c>
      <c r="AT29" s="54">
        <f t="shared" si="38"/>
        <v>0</v>
      </c>
      <c r="AU29" s="54">
        <f t="shared" si="39"/>
        <v>0</v>
      </c>
      <c r="AV29" s="54">
        <f t="shared" si="40"/>
        <v>0</v>
      </c>
      <c r="AW29" s="54">
        <f t="shared" si="41"/>
        <v>0</v>
      </c>
      <c r="AX29" s="54">
        <f t="shared" si="42"/>
        <v>0</v>
      </c>
      <c r="AY29" s="54">
        <f t="shared" si="43"/>
        <v>0</v>
      </c>
      <c r="AZ29" s="54"/>
      <c r="BA29" s="54"/>
      <c r="BB29" s="137">
        <f t="shared" si="10"/>
        <v>0</v>
      </c>
      <c r="BC29" s="137">
        <f t="shared" si="11"/>
        <v>0</v>
      </c>
      <c r="BD29" s="137">
        <f t="shared" si="12"/>
        <v>0</v>
      </c>
      <c r="BE29" s="137">
        <f t="shared" si="13"/>
        <v>0</v>
      </c>
      <c r="BF29" s="137">
        <f t="shared" si="14"/>
        <v>0</v>
      </c>
      <c r="BG29" s="137">
        <f t="shared" si="15"/>
        <v>0</v>
      </c>
      <c r="BH29" s="137">
        <f t="shared" si="16"/>
        <v>0</v>
      </c>
      <c r="BI29" s="137">
        <f t="shared" si="17"/>
        <v>0</v>
      </c>
      <c r="BJ29" s="137">
        <f t="shared" si="18"/>
        <v>0</v>
      </c>
      <c r="BK29" s="137">
        <f t="shared" si="19"/>
        <v>0</v>
      </c>
      <c r="BL29" s="137">
        <f t="shared" si="44"/>
        <v>0</v>
      </c>
      <c r="BM29" s="137">
        <f t="shared" si="45"/>
        <v>0</v>
      </c>
      <c r="BN29" s="137">
        <f t="shared" si="46"/>
        <v>0</v>
      </c>
      <c r="BO29" s="137">
        <f t="shared" si="47"/>
        <v>0</v>
      </c>
      <c r="BP29" s="137">
        <f t="shared" si="48"/>
        <v>0</v>
      </c>
      <c r="BQ29" s="137">
        <f t="shared" si="49"/>
        <v>0</v>
      </c>
      <c r="BR29" s="137">
        <f t="shared" si="50"/>
        <v>0</v>
      </c>
      <c r="BS29" s="137">
        <f t="shared" si="51"/>
        <v>0</v>
      </c>
      <c r="BT29" s="137">
        <f t="shared" si="52"/>
        <v>0</v>
      </c>
      <c r="BU29" s="137">
        <f t="shared" si="53"/>
        <v>0</v>
      </c>
      <c r="BV29" s="137">
        <f t="shared" si="54"/>
        <v>0</v>
      </c>
      <c r="BW29" s="137">
        <f t="shared" si="55"/>
        <v>0</v>
      </c>
      <c r="BX29" s="137">
        <f t="shared" si="56"/>
        <v>0</v>
      </c>
      <c r="BY29" s="137">
        <f t="shared" si="57"/>
        <v>0</v>
      </c>
      <c r="BZ29" s="137">
        <f t="shared" si="58"/>
        <v>0</v>
      </c>
      <c r="CA29" s="137">
        <f t="shared" si="59"/>
        <v>0</v>
      </c>
      <c r="CB29" s="137">
        <f t="shared" si="60"/>
        <v>0</v>
      </c>
      <c r="CC29" s="137">
        <f t="shared" si="61"/>
        <v>0</v>
      </c>
      <c r="CD29" s="137">
        <f t="shared" si="62"/>
        <v>0</v>
      </c>
      <c r="CE29" s="137">
        <f t="shared" si="63"/>
        <v>0</v>
      </c>
      <c r="CF29" s="137">
        <f t="shared" si="64"/>
        <v>0</v>
      </c>
      <c r="CG29" s="137">
        <f t="shared" si="65"/>
        <v>0</v>
      </c>
      <c r="CH29" s="137">
        <f t="shared" si="66"/>
        <v>0</v>
      </c>
      <c r="CI29" s="137">
        <f t="shared" si="67"/>
        <v>0</v>
      </c>
      <c r="CJ29" s="137">
        <f t="shared" si="68"/>
        <v>0</v>
      </c>
      <c r="CK29" s="137">
        <f t="shared" si="69"/>
        <v>0</v>
      </c>
      <c r="CL29" s="137">
        <f t="shared" si="70"/>
        <v>0</v>
      </c>
      <c r="CM29" s="137">
        <f t="shared" si="71"/>
        <v>0</v>
      </c>
      <c r="CN29" s="137">
        <f t="shared" si="72"/>
        <v>0</v>
      </c>
      <c r="CO29" s="137">
        <f t="shared" si="73"/>
        <v>0</v>
      </c>
      <c r="CP29" s="97"/>
      <c r="CQ29" s="97"/>
      <c r="CR29" s="47"/>
      <c r="CS29" s="47"/>
      <c r="CT29" s="311" t="s">
        <v>181</v>
      </c>
      <c r="CU29" s="43">
        <v>23</v>
      </c>
      <c r="CV29" s="372" t="s">
        <v>153</v>
      </c>
      <c r="CW29" s="373"/>
      <c r="CX29" s="374"/>
      <c r="CY29" s="1"/>
      <c r="CZ29" s="1"/>
      <c r="DA29" s="68" t="s">
        <v>33</v>
      </c>
      <c r="DB29" s="1"/>
      <c r="DC29" s="1"/>
      <c r="DD29" s="1"/>
      <c r="DE29" s="1"/>
      <c r="DF29" s="1"/>
      <c r="GO29" s="1"/>
      <c r="GP29" s="1"/>
      <c r="GQ29" s="1"/>
      <c r="GR29" s="1"/>
      <c r="GS29" s="1"/>
    </row>
    <row r="30" spans="1:201">
      <c r="A30" s="40">
        <v>24</v>
      </c>
      <c r="B30" s="84"/>
      <c r="C30" s="83"/>
      <c r="D30" s="88"/>
      <c r="E30" s="87"/>
      <c r="F30" s="87"/>
      <c r="G30" s="141"/>
      <c r="H30" s="87"/>
      <c r="I30" s="76"/>
      <c r="J30" s="76"/>
      <c r="K30" s="76"/>
      <c r="L30" s="238"/>
      <c r="M30" s="238"/>
      <c r="N30" s="76"/>
      <c r="O30" s="76"/>
      <c r="P30" s="76"/>
      <c r="Q30" s="77"/>
      <c r="R30" s="41">
        <f t="shared" si="20"/>
        <v>0</v>
      </c>
      <c r="S30" s="55">
        <f t="shared" si="0"/>
        <v>0</v>
      </c>
      <c r="T30" s="54">
        <f t="shared" si="1"/>
        <v>0</v>
      </c>
      <c r="U30" s="97">
        <f t="shared" si="2"/>
        <v>0</v>
      </c>
      <c r="V30" s="54">
        <f t="shared" si="21"/>
        <v>0</v>
      </c>
      <c r="W30" s="97">
        <f t="shared" si="22"/>
        <v>0</v>
      </c>
      <c r="X30" s="96">
        <f t="shared" si="3"/>
        <v>0</v>
      </c>
      <c r="Y30" s="96">
        <f t="shared" si="4"/>
        <v>0</v>
      </c>
      <c r="Z30" s="96">
        <f t="shared" si="5"/>
        <v>0</v>
      </c>
      <c r="AA30" s="96">
        <f t="shared" si="6"/>
        <v>0</v>
      </c>
      <c r="AB30" s="96">
        <f t="shared" si="7"/>
        <v>0</v>
      </c>
      <c r="AC30" s="96">
        <f t="shared" si="8"/>
        <v>0</v>
      </c>
      <c r="AD30" s="96">
        <f t="shared" si="9"/>
        <v>0</v>
      </c>
      <c r="AE30" s="96">
        <f t="shared" si="23"/>
        <v>0</v>
      </c>
      <c r="AF30" s="96">
        <f t="shared" si="24"/>
        <v>0</v>
      </c>
      <c r="AG30" s="96">
        <f t="shared" si="25"/>
        <v>0</v>
      </c>
      <c r="AH30" s="96">
        <f t="shared" si="26"/>
        <v>0</v>
      </c>
      <c r="AI30" s="96">
        <f t="shared" si="27"/>
        <v>0</v>
      </c>
      <c r="AJ30" s="96">
        <f t="shared" si="28"/>
        <v>0</v>
      </c>
      <c r="AK30" s="96">
        <f t="shared" si="29"/>
        <v>0</v>
      </c>
      <c r="AL30" s="96">
        <f t="shared" si="30"/>
        <v>0</v>
      </c>
      <c r="AM30" s="96">
        <f t="shared" si="31"/>
        <v>0</v>
      </c>
      <c r="AN30" s="96">
        <f t="shared" si="32"/>
        <v>0</v>
      </c>
      <c r="AO30" s="96">
        <f t="shared" si="33"/>
        <v>0</v>
      </c>
      <c r="AP30" s="96">
        <f t="shared" si="34"/>
        <v>0</v>
      </c>
      <c r="AQ30" s="96">
        <f t="shared" si="35"/>
        <v>0</v>
      </c>
      <c r="AR30" s="96">
        <f t="shared" si="36"/>
        <v>0</v>
      </c>
      <c r="AS30" s="96">
        <f t="shared" si="37"/>
        <v>0</v>
      </c>
      <c r="AT30" s="54">
        <f t="shared" si="38"/>
        <v>0</v>
      </c>
      <c r="AU30" s="54">
        <f t="shared" si="39"/>
        <v>0</v>
      </c>
      <c r="AV30" s="54">
        <f t="shared" si="40"/>
        <v>0</v>
      </c>
      <c r="AW30" s="54">
        <f t="shared" si="41"/>
        <v>0</v>
      </c>
      <c r="AX30" s="54">
        <f t="shared" si="42"/>
        <v>0</v>
      </c>
      <c r="AY30" s="54">
        <f t="shared" si="43"/>
        <v>0</v>
      </c>
      <c r="AZ30" s="54"/>
      <c r="BA30" s="54"/>
      <c r="BB30" s="137">
        <f t="shared" si="10"/>
        <v>0</v>
      </c>
      <c r="BC30" s="137">
        <f t="shared" si="11"/>
        <v>0</v>
      </c>
      <c r="BD30" s="137">
        <f t="shared" si="12"/>
        <v>0</v>
      </c>
      <c r="BE30" s="137">
        <f t="shared" si="13"/>
        <v>0</v>
      </c>
      <c r="BF30" s="137">
        <f t="shared" si="14"/>
        <v>0</v>
      </c>
      <c r="BG30" s="137">
        <f t="shared" si="15"/>
        <v>0</v>
      </c>
      <c r="BH30" s="137">
        <f t="shared" si="16"/>
        <v>0</v>
      </c>
      <c r="BI30" s="137">
        <f t="shared" si="17"/>
        <v>0</v>
      </c>
      <c r="BJ30" s="137">
        <f t="shared" si="18"/>
        <v>0</v>
      </c>
      <c r="BK30" s="137">
        <f t="shared" si="19"/>
        <v>0</v>
      </c>
      <c r="BL30" s="137">
        <f t="shared" si="44"/>
        <v>0</v>
      </c>
      <c r="BM30" s="137">
        <f t="shared" si="45"/>
        <v>0</v>
      </c>
      <c r="BN30" s="137">
        <f t="shared" si="46"/>
        <v>0</v>
      </c>
      <c r="BO30" s="137">
        <f t="shared" si="47"/>
        <v>0</v>
      </c>
      <c r="BP30" s="137">
        <f t="shared" si="48"/>
        <v>0</v>
      </c>
      <c r="BQ30" s="137">
        <f t="shared" si="49"/>
        <v>0</v>
      </c>
      <c r="BR30" s="137">
        <f t="shared" si="50"/>
        <v>0</v>
      </c>
      <c r="BS30" s="137">
        <f t="shared" si="51"/>
        <v>0</v>
      </c>
      <c r="BT30" s="137">
        <f t="shared" si="52"/>
        <v>0</v>
      </c>
      <c r="BU30" s="137">
        <f t="shared" si="53"/>
        <v>0</v>
      </c>
      <c r="BV30" s="137">
        <f t="shared" si="54"/>
        <v>0</v>
      </c>
      <c r="BW30" s="137">
        <f t="shared" si="55"/>
        <v>0</v>
      </c>
      <c r="BX30" s="137">
        <f t="shared" si="56"/>
        <v>0</v>
      </c>
      <c r="BY30" s="137">
        <f t="shared" si="57"/>
        <v>0</v>
      </c>
      <c r="BZ30" s="137">
        <f t="shared" si="58"/>
        <v>0</v>
      </c>
      <c r="CA30" s="137">
        <f t="shared" si="59"/>
        <v>0</v>
      </c>
      <c r="CB30" s="137">
        <f t="shared" si="60"/>
        <v>0</v>
      </c>
      <c r="CC30" s="137">
        <f t="shared" si="61"/>
        <v>0</v>
      </c>
      <c r="CD30" s="137">
        <f t="shared" si="62"/>
        <v>0</v>
      </c>
      <c r="CE30" s="137">
        <f t="shared" si="63"/>
        <v>0</v>
      </c>
      <c r="CF30" s="137">
        <f t="shared" si="64"/>
        <v>0</v>
      </c>
      <c r="CG30" s="137">
        <f t="shared" si="65"/>
        <v>0</v>
      </c>
      <c r="CH30" s="137">
        <f t="shared" si="66"/>
        <v>0</v>
      </c>
      <c r="CI30" s="137">
        <f t="shared" si="67"/>
        <v>0</v>
      </c>
      <c r="CJ30" s="137">
        <f t="shared" si="68"/>
        <v>0</v>
      </c>
      <c r="CK30" s="137">
        <f t="shared" si="69"/>
        <v>0</v>
      </c>
      <c r="CL30" s="137">
        <f t="shared" si="70"/>
        <v>0</v>
      </c>
      <c r="CM30" s="137">
        <f t="shared" si="71"/>
        <v>0</v>
      </c>
      <c r="CN30" s="137">
        <f t="shared" si="72"/>
        <v>0</v>
      </c>
      <c r="CO30" s="137">
        <f t="shared" si="73"/>
        <v>0</v>
      </c>
      <c r="CP30" s="97"/>
      <c r="CQ30" s="97"/>
      <c r="CR30" s="47"/>
      <c r="CS30" s="47"/>
      <c r="CT30" s="311" t="s">
        <v>182</v>
      </c>
      <c r="CU30" s="43">
        <v>24</v>
      </c>
      <c r="CV30" s="372" t="s">
        <v>154</v>
      </c>
      <c r="CW30" s="373"/>
      <c r="CX30" s="374"/>
      <c r="CY30" s="1"/>
      <c r="CZ30" s="1" t="s">
        <v>65</v>
      </c>
      <c r="DA30" s="1"/>
      <c r="DB30" s="1"/>
      <c r="DC30" s="1"/>
      <c r="DD30" s="1"/>
      <c r="DE30" s="1"/>
      <c r="DF30" s="1"/>
      <c r="GO30" s="1"/>
      <c r="GP30" s="1"/>
      <c r="GQ30" s="1"/>
      <c r="GR30" s="1"/>
      <c r="GS30" s="1"/>
    </row>
    <row r="31" spans="1:201">
      <c r="A31" s="40">
        <v>25</v>
      </c>
      <c r="B31" s="82"/>
      <c r="C31" s="83"/>
      <c r="D31" s="88"/>
      <c r="E31" s="87"/>
      <c r="F31" s="87"/>
      <c r="G31" s="141"/>
      <c r="H31" s="87"/>
      <c r="I31" s="76"/>
      <c r="J31" s="76"/>
      <c r="K31" s="76"/>
      <c r="L31" s="238"/>
      <c r="M31" s="238"/>
      <c r="N31" s="76"/>
      <c r="O31" s="76"/>
      <c r="P31" s="76"/>
      <c r="Q31" s="77"/>
      <c r="R31" s="41">
        <f t="shared" si="20"/>
        <v>0</v>
      </c>
      <c r="S31" s="55">
        <f t="shared" si="0"/>
        <v>0</v>
      </c>
      <c r="T31" s="54">
        <f t="shared" si="1"/>
        <v>0</v>
      </c>
      <c r="U31" s="97">
        <f t="shared" si="2"/>
        <v>0</v>
      </c>
      <c r="V31" s="54">
        <f t="shared" si="21"/>
        <v>0</v>
      </c>
      <c r="W31" s="97">
        <f t="shared" si="22"/>
        <v>0</v>
      </c>
      <c r="X31" s="96">
        <f t="shared" si="3"/>
        <v>0</v>
      </c>
      <c r="Y31" s="96">
        <f t="shared" si="4"/>
        <v>0</v>
      </c>
      <c r="Z31" s="96">
        <f t="shared" si="5"/>
        <v>0</v>
      </c>
      <c r="AA31" s="96">
        <f t="shared" si="6"/>
        <v>0</v>
      </c>
      <c r="AB31" s="96">
        <f t="shared" si="7"/>
        <v>0</v>
      </c>
      <c r="AC31" s="96">
        <f t="shared" si="8"/>
        <v>0</v>
      </c>
      <c r="AD31" s="96">
        <f t="shared" si="9"/>
        <v>0</v>
      </c>
      <c r="AE31" s="96">
        <f t="shared" si="23"/>
        <v>0</v>
      </c>
      <c r="AF31" s="96">
        <f t="shared" si="24"/>
        <v>0</v>
      </c>
      <c r="AG31" s="96">
        <f t="shared" si="25"/>
        <v>0</v>
      </c>
      <c r="AH31" s="96">
        <f t="shared" si="26"/>
        <v>0</v>
      </c>
      <c r="AI31" s="96">
        <f t="shared" si="27"/>
        <v>0</v>
      </c>
      <c r="AJ31" s="96">
        <f t="shared" si="28"/>
        <v>0</v>
      </c>
      <c r="AK31" s="96">
        <f t="shared" si="29"/>
        <v>0</v>
      </c>
      <c r="AL31" s="96">
        <f t="shared" si="30"/>
        <v>0</v>
      </c>
      <c r="AM31" s="96">
        <f t="shared" si="31"/>
        <v>0</v>
      </c>
      <c r="AN31" s="96">
        <f t="shared" si="32"/>
        <v>0</v>
      </c>
      <c r="AO31" s="96">
        <f t="shared" si="33"/>
        <v>0</v>
      </c>
      <c r="AP31" s="96">
        <f t="shared" si="34"/>
        <v>0</v>
      </c>
      <c r="AQ31" s="96">
        <f t="shared" si="35"/>
        <v>0</v>
      </c>
      <c r="AR31" s="96">
        <f t="shared" si="36"/>
        <v>0</v>
      </c>
      <c r="AS31" s="96">
        <f t="shared" si="37"/>
        <v>0</v>
      </c>
      <c r="AT31" s="54">
        <f t="shared" si="38"/>
        <v>0</v>
      </c>
      <c r="AU31" s="54">
        <f t="shared" si="39"/>
        <v>0</v>
      </c>
      <c r="AV31" s="54">
        <f t="shared" si="40"/>
        <v>0</v>
      </c>
      <c r="AW31" s="54">
        <f t="shared" si="41"/>
        <v>0</v>
      </c>
      <c r="AX31" s="54">
        <f t="shared" si="42"/>
        <v>0</v>
      </c>
      <c r="AY31" s="54">
        <f t="shared" si="43"/>
        <v>0</v>
      </c>
      <c r="AZ31" s="54"/>
      <c r="BA31" s="54"/>
      <c r="BB31" s="137">
        <f t="shared" si="10"/>
        <v>0</v>
      </c>
      <c r="BC31" s="137">
        <f t="shared" si="11"/>
        <v>0</v>
      </c>
      <c r="BD31" s="137">
        <f t="shared" si="12"/>
        <v>0</v>
      </c>
      <c r="BE31" s="137">
        <f t="shared" si="13"/>
        <v>0</v>
      </c>
      <c r="BF31" s="137">
        <f t="shared" si="14"/>
        <v>0</v>
      </c>
      <c r="BG31" s="137">
        <f t="shared" si="15"/>
        <v>0</v>
      </c>
      <c r="BH31" s="137">
        <f t="shared" si="16"/>
        <v>0</v>
      </c>
      <c r="BI31" s="137">
        <f t="shared" si="17"/>
        <v>0</v>
      </c>
      <c r="BJ31" s="137">
        <f t="shared" si="18"/>
        <v>0</v>
      </c>
      <c r="BK31" s="137">
        <f t="shared" si="19"/>
        <v>0</v>
      </c>
      <c r="BL31" s="137">
        <f t="shared" si="44"/>
        <v>0</v>
      </c>
      <c r="BM31" s="137">
        <f t="shared" si="45"/>
        <v>0</v>
      </c>
      <c r="BN31" s="137">
        <f t="shared" si="46"/>
        <v>0</v>
      </c>
      <c r="BO31" s="137">
        <f t="shared" si="47"/>
        <v>0</v>
      </c>
      <c r="BP31" s="137">
        <f t="shared" si="48"/>
        <v>0</v>
      </c>
      <c r="BQ31" s="137">
        <f t="shared" si="49"/>
        <v>0</v>
      </c>
      <c r="BR31" s="137">
        <f t="shared" si="50"/>
        <v>0</v>
      </c>
      <c r="BS31" s="137">
        <f t="shared" si="51"/>
        <v>0</v>
      </c>
      <c r="BT31" s="137">
        <f t="shared" si="52"/>
        <v>0</v>
      </c>
      <c r="BU31" s="137">
        <f t="shared" si="53"/>
        <v>0</v>
      </c>
      <c r="BV31" s="137">
        <f t="shared" si="54"/>
        <v>0</v>
      </c>
      <c r="BW31" s="137">
        <f t="shared" si="55"/>
        <v>0</v>
      </c>
      <c r="BX31" s="137">
        <f t="shared" si="56"/>
        <v>0</v>
      </c>
      <c r="BY31" s="137">
        <f t="shared" si="57"/>
        <v>0</v>
      </c>
      <c r="BZ31" s="137">
        <f t="shared" si="58"/>
        <v>0</v>
      </c>
      <c r="CA31" s="137">
        <f t="shared" si="59"/>
        <v>0</v>
      </c>
      <c r="CB31" s="137">
        <f t="shared" si="60"/>
        <v>0</v>
      </c>
      <c r="CC31" s="137">
        <f t="shared" si="61"/>
        <v>0</v>
      </c>
      <c r="CD31" s="137">
        <f t="shared" si="62"/>
        <v>0</v>
      </c>
      <c r="CE31" s="137">
        <f t="shared" si="63"/>
        <v>0</v>
      </c>
      <c r="CF31" s="137">
        <f t="shared" si="64"/>
        <v>0</v>
      </c>
      <c r="CG31" s="137">
        <f t="shared" si="65"/>
        <v>0</v>
      </c>
      <c r="CH31" s="137">
        <f t="shared" si="66"/>
        <v>0</v>
      </c>
      <c r="CI31" s="137">
        <f t="shared" si="67"/>
        <v>0</v>
      </c>
      <c r="CJ31" s="137">
        <f t="shared" si="68"/>
        <v>0</v>
      </c>
      <c r="CK31" s="137">
        <f t="shared" si="69"/>
        <v>0</v>
      </c>
      <c r="CL31" s="137">
        <f t="shared" si="70"/>
        <v>0</v>
      </c>
      <c r="CM31" s="137">
        <f t="shared" si="71"/>
        <v>0</v>
      </c>
      <c r="CN31" s="137">
        <f t="shared" si="72"/>
        <v>0</v>
      </c>
      <c r="CO31" s="137">
        <f t="shared" si="73"/>
        <v>0</v>
      </c>
      <c r="CP31" s="97"/>
      <c r="CQ31" s="97"/>
      <c r="CR31" s="47"/>
      <c r="CS31" s="47"/>
      <c r="CT31" s="311" t="s">
        <v>183</v>
      </c>
      <c r="CU31" s="43">
        <v>25</v>
      </c>
      <c r="CV31" s="372" t="s">
        <v>155</v>
      </c>
      <c r="CW31" s="373"/>
      <c r="CX31" s="374"/>
      <c r="CY31" s="1"/>
      <c r="CZ31" s="1"/>
      <c r="DA31" s="1"/>
      <c r="DB31" s="1"/>
      <c r="DC31" s="1"/>
      <c r="DD31" s="1"/>
      <c r="DE31" s="1"/>
      <c r="DF31" s="1"/>
      <c r="GO31" s="1"/>
      <c r="GP31" s="1"/>
      <c r="GQ31" s="1"/>
      <c r="GR31" s="1"/>
      <c r="GS31" s="1"/>
    </row>
    <row r="32" spans="1:201">
      <c r="A32" s="40">
        <v>26</v>
      </c>
      <c r="B32" s="82"/>
      <c r="C32" s="83"/>
      <c r="D32" s="88"/>
      <c r="E32" s="87"/>
      <c r="F32" s="87"/>
      <c r="G32" s="141"/>
      <c r="H32" s="87"/>
      <c r="I32" s="76"/>
      <c r="J32" s="76"/>
      <c r="K32" s="76"/>
      <c r="L32" s="238"/>
      <c r="M32" s="238"/>
      <c r="N32" s="76"/>
      <c r="O32" s="76"/>
      <c r="P32" s="76"/>
      <c r="Q32" s="77"/>
      <c r="R32" s="41">
        <f t="shared" si="20"/>
        <v>0</v>
      </c>
      <c r="S32" s="55">
        <f t="shared" si="0"/>
        <v>0</v>
      </c>
      <c r="T32" s="54">
        <f t="shared" si="1"/>
        <v>0</v>
      </c>
      <c r="U32" s="97">
        <f t="shared" si="2"/>
        <v>0</v>
      </c>
      <c r="V32" s="54">
        <f t="shared" si="21"/>
        <v>0</v>
      </c>
      <c r="W32" s="97">
        <f t="shared" si="22"/>
        <v>0</v>
      </c>
      <c r="X32" s="96">
        <f t="shared" si="3"/>
        <v>0</v>
      </c>
      <c r="Y32" s="96">
        <f t="shared" si="4"/>
        <v>0</v>
      </c>
      <c r="Z32" s="96">
        <f t="shared" si="5"/>
        <v>0</v>
      </c>
      <c r="AA32" s="96">
        <f t="shared" si="6"/>
        <v>0</v>
      </c>
      <c r="AB32" s="96">
        <f t="shared" si="7"/>
        <v>0</v>
      </c>
      <c r="AC32" s="96">
        <f t="shared" si="8"/>
        <v>0</v>
      </c>
      <c r="AD32" s="96">
        <f t="shared" si="9"/>
        <v>0</v>
      </c>
      <c r="AE32" s="96">
        <f t="shared" si="23"/>
        <v>0</v>
      </c>
      <c r="AF32" s="96">
        <f t="shared" si="24"/>
        <v>0</v>
      </c>
      <c r="AG32" s="96">
        <f t="shared" si="25"/>
        <v>0</v>
      </c>
      <c r="AH32" s="96">
        <f t="shared" si="26"/>
        <v>0</v>
      </c>
      <c r="AI32" s="96">
        <f t="shared" si="27"/>
        <v>0</v>
      </c>
      <c r="AJ32" s="96">
        <f t="shared" si="28"/>
        <v>0</v>
      </c>
      <c r="AK32" s="96">
        <f t="shared" si="29"/>
        <v>0</v>
      </c>
      <c r="AL32" s="96">
        <f t="shared" si="30"/>
        <v>0</v>
      </c>
      <c r="AM32" s="96">
        <f t="shared" si="31"/>
        <v>0</v>
      </c>
      <c r="AN32" s="96">
        <f t="shared" si="32"/>
        <v>0</v>
      </c>
      <c r="AO32" s="96">
        <f t="shared" si="33"/>
        <v>0</v>
      </c>
      <c r="AP32" s="96">
        <f t="shared" si="34"/>
        <v>0</v>
      </c>
      <c r="AQ32" s="96">
        <f t="shared" si="35"/>
        <v>0</v>
      </c>
      <c r="AR32" s="96">
        <f t="shared" si="36"/>
        <v>0</v>
      </c>
      <c r="AS32" s="96">
        <f t="shared" si="37"/>
        <v>0</v>
      </c>
      <c r="AT32" s="54">
        <f t="shared" si="38"/>
        <v>0</v>
      </c>
      <c r="AU32" s="54">
        <f t="shared" si="39"/>
        <v>0</v>
      </c>
      <c r="AV32" s="54">
        <f t="shared" si="40"/>
        <v>0</v>
      </c>
      <c r="AW32" s="54">
        <f t="shared" si="41"/>
        <v>0</v>
      </c>
      <c r="AX32" s="54">
        <f t="shared" si="42"/>
        <v>0</v>
      </c>
      <c r="AY32" s="54">
        <f t="shared" si="43"/>
        <v>0</v>
      </c>
      <c r="AZ32" s="54"/>
      <c r="BA32" s="54"/>
      <c r="BB32" s="137">
        <f t="shared" si="10"/>
        <v>0</v>
      </c>
      <c r="BC32" s="137">
        <f t="shared" si="11"/>
        <v>0</v>
      </c>
      <c r="BD32" s="137">
        <f t="shared" si="12"/>
        <v>0</v>
      </c>
      <c r="BE32" s="137">
        <f t="shared" si="13"/>
        <v>0</v>
      </c>
      <c r="BF32" s="137">
        <f t="shared" si="14"/>
        <v>0</v>
      </c>
      <c r="BG32" s="137">
        <f t="shared" si="15"/>
        <v>0</v>
      </c>
      <c r="BH32" s="137">
        <f t="shared" si="16"/>
        <v>0</v>
      </c>
      <c r="BI32" s="137">
        <f t="shared" si="17"/>
        <v>0</v>
      </c>
      <c r="BJ32" s="137">
        <f t="shared" si="18"/>
        <v>0</v>
      </c>
      <c r="BK32" s="137">
        <f t="shared" si="19"/>
        <v>0</v>
      </c>
      <c r="BL32" s="137">
        <f t="shared" si="44"/>
        <v>0</v>
      </c>
      <c r="BM32" s="137">
        <f t="shared" si="45"/>
        <v>0</v>
      </c>
      <c r="BN32" s="137">
        <f t="shared" si="46"/>
        <v>0</v>
      </c>
      <c r="BO32" s="137">
        <f t="shared" si="47"/>
        <v>0</v>
      </c>
      <c r="BP32" s="137">
        <f t="shared" si="48"/>
        <v>0</v>
      </c>
      <c r="BQ32" s="137">
        <f t="shared" si="49"/>
        <v>0</v>
      </c>
      <c r="BR32" s="137">
        <f t="shared" si="50"/>
        <v>0</v>
      </c>
      <c r="BS32" s="137">
        <f t="shared" si="51"/>
        <v>0</v>
      </c>
      <c r="BT32" s="137">
        <f t="shared" si="52"/>
        <v>0</v>
      </c>
      <c r="BU32" s="137">
        <f t="shared" si="53"/>
        <v>0</v>
      </c>
      <c r="BV32" s="137">
        <f t="shared" si="54"/>
        <v>0</v>
      </c>
      <c r="BW32" s="137">
        <f t="shared" si="55"/>
        <v>0</v>
      </c>
      <c r="BX32" s="137">
        <f t="shared" si="56"/>
        <v>0</v>
      </c>
      <c r="BY32" s="137">
        <f t="shared" si="57"/>
        <v>0</v>
      </c>
      <c r="BZ32" s="137">
        <f t="shared" si="58"/>
        <v>0</v>
      </c>
      <c r="CA32" s="137">
        <f t="shared" si="59"/>
        <v>0</v>
      </c>
      <c r="CB32" s="137">
        <f t="shared" si="60"/>
        <v>0</v>
      </c>
      <c r="CC32" s="137">
        <f t="shared" si="61"/>
        <v>0</v>
      </c>
      <c r="CD32" s="137">
        <f t="shared" si="62"/>
        <v>0</v>
      </c>
      <c r="CE32" s="137">
        <f t="shared" si="63"/>
        <v>0</v>
      </c>
      <c r="CF32" s="137">
        <f t="shared" si="64"/>
        <v>0</v>
      </c>
      <c r="CG32" s="137">
        <f t="shared" si="65"/>
        <v>0</v>
      </c>
      <c r="CH32" s="137">
        <f t="shared" si="66"/>
        <v>0</v>
      </c>
      <c r="CI32" s="137">
        <f t="shared" si="67"/>
        <v>0</v>
      </c>
      <c r="CJ32" s="137">
        <f t="shared" si="68"/>
        <v>0</v>
      </c>
      <c r="CK32" s="137">
        <f t="shared" si="69"/>
        <v>0</v>
      </c>
      <c r="CL32" s="137">
        <f t="shared" si="70"/>
        <v>0</v>
      </c>
      <c r="CM32" s="137">
        <f t="shared" si="71"/>
        <v>0</v>
      </c>
      <c r="CN32" s="137">
        <f t="shared" si="72"/>
        <v>0</v>
      </c>
      <c r="CO32" s="137">
        <f t="shared" si="73"/>
        <v>0</v>
      </c>
      <c r="CP32" s="97"/>
      <c r="CQ32" s="97"/>
      <c r="CR32" s="47"/>
      <c r="CS32" s="47"/>
      <c r="CT32" s="311" t="s">
        <v>184</v>
      </c>
      <c r="CU32" s="43">
        <v>26</v>
      </c>
      <c r="CV32" s="372" t="s">
        <v>156</v>
      </c>
      <c r="CW32" s="373"/>
      <c r="CX32" s="374"/>
      <c r="CY32" s="1"/>
      <c r="CZ32" s="1" t="s">
        <v>53</v>
      </c>
      <c r="DA32" s="58">
        <v>25</v>
      </c>
      <c r="DB32" s="1"/>
      <c r="DC32" s="1"/>
      <c r="DD32" s="1"/>
      <c r="DE32" s="1"/>
      <c r="DF32" s="1"/>
      <c r="GO32" s="1"/>
      <c r="GP32" s="1"/>
      <c r="GQ32" s="1"/>
      <c r="GR32" s="1"/>
      <c r="GS32" s="1"/>
    </row>
    <row r="33" spans="1:201">
      <c r="A33" s="40">
        <v>27</v>
      </c>
      <c r="B33" s="82"/>
      <c r="C33" s="83"/>
      <c r="D33" s="88"/>
      <c r="E33" s="87"/>
      <c r="F33" s="87"/>
      <c r="G33" s="141"/>
      <c r="H33" s="87"/>
      <c r="I33" s="76"/>
      <c r="J33" s="76"/>
      <c r="K33" s="76"/>
      <c r="L33" s="238"/>
      <c r="M33" s="238"/>
      <c r="N33" s="76"/>
      <c r="O33" s="76"/>
      <c r="P33" s="76"/>
      <c r="Q33" s="77"/>
      <c r="R33" s="41">
        <f t="shared" si="20"/>
        <v>0</v>
      </c>
      <c r="S33" s="55">
        <f t="shared" si="0"/>
        <v>0</v>
      </c>
      <c r="T33" s="54">
        <f t="shared" si="1"/>
        <v>0</v>
      </c>
      <c r="U33" s="97">
        <f t="shared" si="2"/>
        <v>0</v>
      </c>
      <c r="V33" s="54">
        <f t="shared" si="21"/>
        <v>0</v>
      </c>
      <c r="W33" s="97">
        <f t="shared" si="22"/>
        <v>0</v>
      </c>
      <c r="X33" s="96">
        <f t="shared" si="3"/>
        <v>0</v>
      </c>
      <c r="Y33" s="96">
        <f t="shared" si="4"/>
        <v>0</v>
      </c>
      <c r="Z33" s="96">
        <f t="shared" si="5"/>
        <v>0</v>
      </c>
      <c r="AA33" s="96">
        <f t="shared" si="6"/>
        <v>0</v>
      </c>
      <c r="AB33" s="96">
        <f t="shared" si="7"/>
        <v>0</v>
      </c>
      <c r="AC33" s="96">
        <f t="shared" si="8"/>
        <v>0</v>
      </c>
      <c r="AD33" s="96">
        <f t="shared" si="9"/>
        <v>0</v>
      </c>
      <c r="AE33" s="96">
        <f t="shared" si="23"/>
        <v>0</v>
      </c>
      <c r="AF33" s="96">
        <f t="shared" si="24"/>
        <v>0</v>
      </c>
      <c r="AG33" s="96">
        <f t="shared" si="25"/>
        <v>0</v>
      </c>
      <c r="AH33" s="96">
        <f t="shared" si="26"/>
        <v>0</v>
      </c>
      <c r="AI33" s="96">
        <f t="shared" si="27"/>
        <v>0</v>
      </c>
      <c r="AJ33" s="96">
        <f t="shared" si="28"/>
        <v>0</v>
      </c>
      <c r="AK33" s="96">
        <f t="shared" si="29"/>
        <v>0</v>
      </c>
      <c r="AL33" s="96">
        <f t="shared" si="30"/>
        <v>0</v>
      </c>
      <c r="AM33" s="96">
        <f t="shared" si="31"/>
        <v>0</v>
      </c>
      <c r="AN33" s="96">
        <f t="shared" si="32"/>
        <v>0</v>
      </c>
      <c r="AO33" s="96">
        <f t="shared" si="33"/>
        <v>0</v>
      </c>
      <c r="AP33" s="96">
        <f t="shared" si="34"/>
        <v>0</v>
      </c>
      <c r="AQ33" s="96">
        <f t="shared" si="35"/>
        <v>0</v>
      </c>
      <c r="AR33" s="96">
        <f t="shared" si="36"/>
        <v>0</v>
      </c>
      <c r="AS33" s="96">
        <f t="shared" si="37"/>
        <v>0</v>
      </c>
      <c r="AT33" s="54">
        <f t="shared" si="38"/>
        <v>0</v>
      </c>
      <c r="AU33" s="54">
        <f t="shared" si="39"/>
        <v>0</v>
      </c>
      <c r="AV33" s="54">
        <f t="shared" si="40"/>
        <v>0</v>
      </c>
      <c r="AW33" s="54">
        <f t="shared" si="41"/>
        <v>0</v>
      </c>
      <c r="AX33" s="54">
        <f t="shared" si="42"/>
        <v>0</v>
      </c>
      <c r="AY33" s="54">
        <f t="shared" si="43"/>
        <v>0</v>
      </c>
      <c r="AZ33" s="54"/>
      <c r="BA33" s="54"/>
      <c r="BB33" s="137">
        <f t="shared" si="10"/>
        <v>0</v>
      </c>
      <c r="BC33" s="137">
        <f t="shared" si="11"/>
        <v>0</v>
      </c>
      <c r="BD33" s="137">
        <f t="shared" si="12"/>
        <v>0</v>
      </c>
      <c r="BE33" s="137">
        <f t="shared" si="13"/>
        <v>0</v>
      </c>
      <c r="BF33" s="137">
        <f t="shared" si="14"/>
        <v>0</v>
      </c>
      <c r="BG33" s="137">
        <f t="shared" si="15"/>
        <v>0</v>
      </c>
      <c r="BH33" s="137">
        <f t="shared" si="16"/>
        <v>0</v>
      </c>
      <c r="BI33" s="137">
        <f t="shared" si="17"/>
        <v>0</v>
      </c>
      <c r="BJ33" s="137">
        <f t="shared" si="18"/>
        <v>0</v>
      </c>
      <c r="BK33" s="137">
        <f t="shared" si="19"/>
        <v>0</v>
      </c>
      <c r="BL33" s="137">
        <f t="shared" si="44"/>
        <v>0</v>
      </c>
      <c r="BM33" s="137">
        <f t="shared" si="45"/>
        <v>0</v>
      </c>
      <c r="BN33" s="137">
        <f t="shared" si="46"/>
        <v>0</v>
      </c>
      <c r="BO33" s="137">
        <f t="shared" si="47"/>
        <v>0</v>
      </c>
      <c r="BP33" s="137">
        <f t="shared" si="48"/>
        <v>0</v>
      </c>
      <c r="BQ33" s="137">
        <f t="shared" si="49"/>
        <v>0</v>
      </c>
      <c r="BR33" s="137">
        <f t="shared" si="50"/>
        <v>0</v>
      </c>
      <c r="BS33" s="137">
        <f t="shared" si="51"/>
        <v>0</v>
      </c>
      <c r="BT33" s="137">
        <f t="shared" si="52"/>
        <v>0</v>
      </c>
      <c r="BU33" s="137">
        <f t="shared" si="53"/>
        <v>0</v>
      </c>
      <c r="BV33" s="137">
        <f t="shared" si="54"/>
        <v>0</v>
      </c>
      <c r="BW33" s="137">
        <f t="shared" si="55"/>
        <v>0</v>
      </c>
      <c r="BX33" s="137">
        <f t="shared" si="56"/>
        <v>0</v>
      </c>
      <c r="BY33" s="137">
        <f t="shared" si="57"/>
        <v>0</v>
      </c>
      <c r="BZ33" s="137">
        <f t="shared" si="58"/>
        <v>0</v>
      </c>
      <c r="CA33" s="137">
        <f t="shared" si="59"/>
        <v>0</v>
      </c>
      <c r="CB33" s="137">
        <f t="shared" si="60"/>
        <v>0</v>
      </c>
      <c r="CC33" s="137">
        <f t="shared" si="61"/>
        <v>0</v>
      </c>
      <c r="CD33" s="137">
        <f t="shared" si="62"/>
        <v>0</v>
      </c>
      <c r="CE33" s="137">
        <f t="shared" si="63"/>
        <v>0</v>
      </c>
      <c r="CF33" s="137">
        <f t="shared" si="64"/>
        <v>0</v>
      </c>
      <c r="CG33" s="137">
        <f t="shared" si="65"/>
        <v>0</v>
      </c>
      <c r="CH33" s="137">
        <f t="shared" si="66"/>
        <v>0</v>
      </c>
      <c r="CI33" s="137">
        <f t="shared" si="67"/>
        <v>0</v>
      </c>
      <c r="CJ33" s="137">
        <f t="shared" si="68"/>
        <v>0</v>
      </c>
      <c r="CK33" s="137">
        <f t="shared" si="69"/>
        <v>0</v>
      </c>
      <c r="CL33" s="137">
        <f t="shared" si="70"/>
        <v>0</v>
      </c>
      <c r="CM33" s="137">
        <f t="shared" si="71"/>
        <v>0</v>
      </c>
      <c r="CN33" s="137">
        <f t="shared" si="72"/>
        <v>0</v>
      </c>
      <c r="CO33" s="137">
        <f t="shared" si="73"/>
        <v>0</v>
      </c>
      <c r="CP33" s="97"/>
      <c r="CQ33" s="97"/>
      <c r="CR33" s="47"/>
      <c r="CS33" s="47"/>
      <c r="CT33" s="311" t="s">
        <v>185</v>
      </c>
      <c r="CU33" s="43">
        <v>27</v>
      </c>
      <c r="CV33" s="372" t="s">
        <v>157</v>
      </c>
      <c r="CW33" s="373"/>
      <c r="CX33" s="374"/>
      <c r="CY33" s="1"/>
      <c r="CZ33" s="1" t="s">
        <v>54</v>
      </c>
      <c r="DA33" s="58">
        <v>7</v>
      </c>
      <c r="DB33" s="1"/>
      <c r="DC33" s="1"/>
      <c r="DD33" s="1"/>
      <c r="DE33" s="1"/>
      <c r="DF33" s="1"/>
      <c r="GO33" s="1"/>
      <c r="GP33" s="1"/>
      <c r="GQ33" s="1"/>
      <c r="GR33" s="1"/>
      <c r="GS33" s="1"/>
    </row>
    <row r="34" spans="1:201" ht="13.5" thickBot="1">
      <c r="A34" s="40">
        <v>28</v>
      </c>
      <c r="B34" s="82"/>
      <c r="C34" s="83"/>
      <c r="D34" s="88"/>
      <c r="E34" s="87"/>
      <c r="F34" s="87"/>
      <c r="G34" s="141"/>
      <c r="H34" s="87"/>
      <c r="I34" s="76"/>
      <c r="J34" s="76"/>
      <c r="K34" s="76"/>
      <c r="L34" s="238"/>
      <c r="M34" s="238"/>
      <c r="N34" s="76"/>
      <c r="O34" s="76"/>
      <c r="P34" s="76"/>
      <c r="Q34" s="77"/>
      <c r="R34" s="41">
        <f t="shared" si="20"/>
        <v>0</v>
      </c>
      <c r="S34" s="55">
        <f t="shared" si="0"/>
        <v>0</v>
      </c>
      <c r="T34" s="54">
        <f t="shared" si="1"/>
        <v>0</v>
      </c>
      <c r="U34" s="97">
        <f t="shared" si="2"/>
        <v>0</v>
      </c>
      <c r="V34" s="54">
        <f t="shared" si="21"/>
        <v>0</v>
      </c>
      <c r="W34" s="97">
        <f t="shared" si="22"/>
        <v>0</v>
      </c>
      <c r="X34" s="96">
        <f t="shared" si="3"/>
        <v>0</v>
      </c>
      <c r="Y34" s="96">
        <f t="shared" si="4"/>
        <v>0</v>
      </c>
      <c r="Z34" s="96">
        <f t="shared" si="5"/>
        <v>0</v>
      </c>
      <c r="AA34" s="96">
        <f t="shared" si="6"/>
        <v>0</v>
      </c>
      <c r="AB34" s="96">
        <f t="shared" si="7"/>
        <v>0</v>
      </c>
      <c r="AC34" s="96">
        <f t="shared" si="8"/>
        <v>0</v>
      </c>
      <c r="AD34" s="96">
        <f t="shared" si="9"/>
        <v>0</v>
      </c>
      <c r="AE34" s="96">
        <f t="shared" si="23"/>
        <v>0</v>
      </c>
      <c r="AF34" s="96">
        <f t="shared" si="24"/>
        <v>0</v>
      </c>
      <c r="AG34" s="96">
        <f t="shared" si="25"/>
        <v>0</v>
      </c>
      <c r="AH34" s="96">
        <f t="shared" si="26"/>
        <v>0</v>
      </c>
      <c r="AI34" s="96">
        <f t="shared" si="27"/>
        <v>0</v>
      </c>
      <c r="AJ34" s="96">
        <f t="shared" si="28"/>
        <v>0</v>
      </c>
      <c r="AK34" s="96">
        <f t="shared" si="29"/>
        <v>0</v>
      </c>
      <c r="AL34" s="96">
        <f t="shared" si="30"/>
        <v>0</v>
      </c>
      <c r="AM34" s="96">
        <f t="shared" si="31"/>
        <v>0</v>
      </c>
      <c r="AN34" s="96">
        <f t="shared" si="32"/>
        <v>0</v>
      </c>
      <c r="AO34" s="96">
        <f t="shared" si="33"/>
        <v>0</v>
      </c>
      <c r="AP34" s="96">
        <f t="shared" si="34"/>
        <v>0</v>
      </c>
      <c r="AQ34" s="96">
        <f t="shared" si="35"/>
        <v>0</v>
      </c>
      <c r="AR34" s="96">
        <f t="shared" si="36"/>
        <v>0</v>
      </c>
      <c r="AS34" s="96">
        <f t="shared" si="37"/>
        <v>0</v>
      </c>
      <c r="AT34" s="54">
        <f t="shared" si="38"/>
        <v>0</v>
      </c>
      <c r="AU34" s="54">
        <f t="shared" si="39"/>
        <v>0</v>
      </c>
      <c r="AV34" s="54">
        <f t="shared" si="40"/>
        <v>0</v>
      </c>
      <c r="AW34" s="54">
        <f t="shared" si="41"/>
        <v>0</v>
      </c>
      <c r="AX34" s="54">
        <f t="shared" si="42"/>
        <v>0</v>
      </c>
      <c r="AY34" s="54">
        <f t="shared" si="43"/>
        <v>0</v>
      </c>
      <c r="AZ34" s="54"/>
      <c r="BA34" s="54"/>
      <c r="BB34" s="137">
        <f t="shared" si="10"/>
        <v>0</v>
      </c>
      <c r="BC34" s="137">
        <f t="shared" si="11"/>
        <v>0</v>
      </c>
      <c r="BD34" s="137">
        <f t="shared" si="12"/>
        <v>0</v>
      </c>
      <c r="BE34" s="137">
        <f t="shared" si="13"/>
        <v>0</v>
      </c>
      <c r="BF34" s="137">
        <f t="shared" si="14"/>
        <v>0</v>
      </c>
      <c r="BG34" s="137">
        <f t="shared" si="15"/>
        <v>0</v>
      </c>
      <c r="BH34" s="137">
        <f t="shared" si="16"/>
        <v>0</v>
      </c>
      <c r="BI34" s="137">
        <f t="shared" si="17"/>
        <v>0</v>
      </c>
      <c r="BJ34" s="137">
        <f t="shared" si="18"/>
        <v>0</v>
      </c>
      <c r="BK34" s="137">
        <f t="shared" si="19"/>
        <v>0</v>
      </c>
      <c r="BL34" s="137">
        <f t="shared" si="44"/>
        <v>0</v>
      </c>
      <c r="BM34" s="137">
        <f t="shared" si="45"/>
        <v>0</v>
      </c>
      <c r="BN34" s="137">
        <f t="shared" si="46"/>
        <v>0</v>
      </c>
      <c r="BO34" s="137">
        <f t="shared" si="47"/>
        <v>0</v>
      </c>
      <c r="BP34" s="137">
        <f t="shared" si="48"/>
        <v>0</v>
      </c>
      <c r="BQ34" s="137">
        <f t="shared" si="49"/>
        <v>0</v>
      </c>
      <c r="BR34" s="137">
        <f t="shared" si="50"/>
        <v>0</v>
      </c>
      <c r="BS34" s="137">
        <f t="shared" si="51"/>
        <v>0</v>
      </c>
      <c r="BT34" s="137">
        <f t="shared" si="52"/>
        <v>0</v>
      </c>
      <c r="BU34" s="137">
        <f t="shared" si="53"/>
        <v>0</v>
      </c>
      <c r="BV34" s="137">
        <f t="shared" si="54"/>
        <v>0</v>
      </c>
      <c r="BW34" s="137">
        <f t="shared" si="55"/>
        <v>0</v>
      </c>
      <c r="BX34" s="137">
        <f t="shared" si="56"/>
        <v>0</v>
      </c>
      <c r="BY34" s="137">
        <f t="shared" si="57"/>
        <v>0</v>
      </c>
      <c r="BZ34" s="137">
        <f t="shared" si="58"/>
        <v>0</v>
      </c>
      <c r="CA34" s="137">
        <f t="shared" si="59"/>
        <v>0</v>
      </c>
      <c r="CB34" s="137">
        <f t="shared" si="60"/>
        <v>0</v>
      </c>
      <c r="CC34" s="137">
        <f t="shared" si="61"/>
        <v>0</v>
      </c>
      <c r="CD34" s="137">
        <f t="shared" si="62"/>
        <v>0</v>
      </c>
      <c r="CE34" s="137">
        <f t="shared" si="63"/>
        <v>0</v>
      </c>
      <c r="CF34" s="137">
        <f t="shared" si="64"/>
        <v>0</v>
      </c>
      <c r="CG34" s="137">
        <f t="shared" si="65"/>
        <v>0</v>
      </c>
      <c r="CH34" s="137">
        <f t="shared" si="66"/>
        <v>0</v>
      </c>
      <c r="CI34" s="137">
        <f t="shared" si="67"/>
        <v>0</v>
      </c>
      <c r="CJ34" s="137">
        <f t="shared" si="68"/>
        <v>0</v>
      </c>
      <c r="CK34" s="137">
        <f t="shared" si="69"/>
        <v>0</v>
      </c>
      <c r="CL34" s="137">
        <f t="shared" si="70"/>
        <v>0</v>
      </c>
      <c r="CM34" s="137">
        <f t="shared" si="71"/>
        <v>0</v>
      </c>
      <c r="CN34" s="137">
        <f t="shared" si="72"/>
        <v>0</v>
      </c>
      <c r="CO34" s="137">
        <f t="shared" si="73"/>
        <v>0</v>
      </c>
      <c r="CP34" s="97"/>
      <c r="CQ34" s="97"/>
      <c r="CR34" s="47"/>
      <c r="CS34" s="47"/>
      <c r="CT34" s="311" t="s">
        <v>186</v>
      </c>
      <c r="CU34" s="312">
        <v>28</v>
      </c>
      <c r="CV34" s="385" t="s">
        <v>158</v>
      </c>
      <c r="CW34" s="386"/>
      <c r="CX34" s="387"/>
      <c r="CY34" s="1"/>
      <c r="CZ34" s="1"/>
      <c r="DA34" s="1"/>
      <c r="DB34" s="1"/>
      <c r="DC34" s="1"/>
      <c r="DD34" s="1"/>
      <c r="DE34" s="1"/>
      <c r="DF34" s="1"/>
      <c r="GO34" s="1"/>
      <c r="GP34" s="1"/>
      <c r="GQ34" s="1"/>
      <c r="GR34" s="1"/>
      <c r="GS34" s="1"/>
    </row>
    <row r="35" spans="1:201" ht="13.5" thickBot="1">
      <c r="A35" s="40">
        <v>29</v>
      </c>
      <c r="B35" s="84"/>
      <c r="C35" s="83"/>
      <c r="D35" s="88"/>
      <c r="E35" s="87"/>
      <c r="F35" s="87"/>
      <c r="G35" s="141"/>
      <c r="H35" s="87"/>
      <c r="I35" s="76"/>
      <c r="J35" s="76"/>
      <c r="K35" s="76"/>
      <c r="L35" s="238"/>
      <c r="M35" s="238"/>
      <c r="N35" s="76"/>
      <c r="O35" s="76"/>
      <c r="P35" s="76"/>
      <c r="Q35" s="77"/>
      <c r="R35" s="41">
        <f t="shared" si="20"/>
        <v>0</v>
      </c>
      <c r="S35" s="55">
        <f t="shared" si="0"/>
        <v>0</v>
      </c>
      <c r="T35" s="54">
        <f t="shared" si="1"/>
        <v>0</v>
      </c>
      <c r="U35" s="97">
        <f t="shared" si="2"/>
        <v>0</v>
      </c>
      <c r="V35" s="54">
        <f t="shared" si="21"/>
        <v>0</v>
      </c>
      <c r="W35" s="97">
        <f t="shared" si="22"/>
        <v>0</v>
      </c>
      <c r="X35" s="96">
        <f t="shared" si="3"/>
        <v>0</v>
      </c>
      <c r="Y35" s="96">
        <f t="shared" si="4"/>
        <v>0</v>
      </c>
      <c r="Z35" s="96">
        <f t="shared" si="5"/>
        <v>0</v>
      </c>
      <c r="AA35" s="96">
        <f t="shared" si="6"/>
        <v>0</v>
      </c>
      <c r="AB35" s="96">
        <f t="shared" si="7"/>
        <v>0</v>
      </c>
      <c r="AC35" s="96">
        <f t="shared" si="8"/>
        <v>0</v>
      </c>
      <c r="AD35" s="96">
        <f t="shared" si="9"/>
        <v>0</v>
      </c>
      <c r="AE35" s="96">
        <f t="shared" si="23"/>
        <v>0</v>
      </c>
      <c r="AF35" s="96">
        <f t="shared" si="24"/>
        <v>0</v>
      </c>
      <c r="AG35" s="96">
        <f t="shared" si="25"/>
        <v>0</v>
      </c>
      <c r="AH35" s="96">
        <f t="shared" si="26"/>
        <v>0</v>
      </c>
      <c r="AI35" s="96">
        <f t="shared" si="27"/>
        <v>0</v>
      </c>
      <c r="AJ35" s="96">
        <f t="shared" si="28"/>
        <v>0</v>
      </c>
      <c r="AK35" s="96">
        <f t="shared" si="29"/>
        <v>0</v>
      </c>
      <c r="AL35" s="96">
        <f t="shared" si="30"/>
        <v>0</v>
      </c>
      <c r="AM35" s="96">
        <f t="shared" si="31"/>
        <v>0</v>
      </c>
      <c r="AN35" s="96">
        <f t="shared" si="32"/>
        <v>0</v>
      </c>
      <c r="AO35" s="96">
        <f t="shared" si="33"/>
        <v>0</v>
      </c>
      <c r="AP35" s="96">
        <f t="shared" si="34"/>
        <v>0</v>
      </c>
      <c r="AQ35" s="96">
        <f t="shared" si="35"/>
        <v>0</v>
      </c>
      <c r="AR35" s="96">
        <f t="shared" si="36"/>
        <v>0</v>
      </c>
      <c r="AS35" s="96">
        <f t="shared" si="37"/>
        <v>0</v>
      </c>
      <c r="AT35" s="54">
        <f t="shared" si="38"/>
        <v>0</v>
      </c>
      <c r="AU35" s="54">
        <f t="shared" si="39"/>
        <v>0</v>
      </c>
      <c r="AV35" s="54">
        <f t="shared" si="40"/>
        <v>0</v>
      </c>
      <c r="AW35" s="54">
        <f t="shared" si="41"/>
        <v>0</v>
      </c>
      <c r="AX35" s="54">
        <f t="shared" si="42"/>
        <v>0</v>
      </c>
      <c r="AY35" s="54">
        <f t="shared" si="43"/>
        <v>0</v>
      </c>
      <c r="AZ35" s="54"/>
      <c r="BA35" s="54"/>
      <c r="BB35" s="137">
        <f t="shared" si="10"/>
        <v>0</v>
      </c>
      <c r="BC35" s="137">
        <f t="shared" si="11"/>
        <v>0</v>
      </c>
      <c r="BD35" s="137">
        <f t="shared" si="12"/>
        <v>0</v>
      </c>
      <c r="BE35" s="137">
        <f t="shared" si="13"/>
        <v>0</v>
      </c>
      <c r="BF35" s="137">
        <f t="shared" si="14"/>
        <v>0</v>
      </c>
      <c r="BG35" s="137">
        <f t="shared" si="15"/>
        <v>0</v>
      </c>
      <c r="BH35" s="137">
        <f t="shared" si="16"/>
        <v>0</v>
      </c>
      <c r="BI35" s="137">
        <f t="shared" si="17"/>
        <v>0</v>
      </c>
      <c r="BJ35" s="137">
        <f t="shared" si="18"/>
        <v>0</v>
      </c>
      <c r="BK35" s="137">
        <f t="shared" si="19"/>
        <v>0</v>
      </c>
      <c r="BL35" s="137">
        <f t="shared" si="44"/>
        <v>0</v>
      </c>
      <c r="BM35" s="137">
        <f t="shared" si="45"/>
        <v>0</v>
      </c>
      <c r="BN35" s="137">
        <f t="shared" si="46"/>
        <v>0</v>
      </c>
      <c r="BO35" s="137">
        <f t="shared" si="47"/>
        <v>0</v>
      </c>
      <c r="BP35" s="137">
        <f t="shared" si="48"/>
        <v>0</v>
      </c>
      <c r="BQ35" s="137">
        <f t="shared" si="49"/>
        <v>0</v>
      </c>
      <c r="BR35" s="137">
        <f t="shared" si="50"/>
        <v>0</v>
      </c>
      <c r="BS35" s="137">
        <f t="shared" si="51"/>
        <v>0</v>
      </c>
      <c r="BT35" s="137">
        <f t="shared" si="52"/>
        <v>0</v>
      </c>
      <c r="BU35" s="137">
        <f t="shared" si="53"/>
        <v>0</v>
      </c>
      <c r="BV35" s="137">
        <f t="shared" si="54"/>
        <v>0</v>
      </c>
      <c r="BW35" s="137">
        <f t="shared" si="55"/>
        <v>0</v>
      </c>
      <c r="BX35" s="137">
        <f t="shared" si="56"/>
        <v>0</v>
      </c>
      <c r="BY35" s="137">
        <f t="shared" si="57"/>
        <v>0</v>
      </c>
      <c r="BZ35" s="137">
        <f t="shared" si="58"/>
        <v>0</v>
      </c>
      <c r="CA35" s="137">
        <f t="shared" si="59"/>
        <v>0</v>
      </c>
      <c r="CB35" s="137">
        <f t="shared" si="60"/>
        <v>0</v>
      </c>
      <c r="CC35" s="137">
        <f t="shared" si="61"/>
        <v>0</v>
      </c>
      <c r="CD35" s="137">
        <f t="shared" si="62"/>
        <v>0</v>
      </c>
      <c r="CE35" s="137">
        <f t="shared" si="63"/>
        <v>0</v>
      </c>
      <c r="CF35" s="137">
        <f t="shared" si="64"/>
        <v>0</v>
      </c>
      <c r="CG35" s="137">
        <f t="shared" si="65"/>
        <v>0</v>
      </c>
      <c r="CH35" s="137">
        <f t="shared" si="66"/>
        <v>0</v>
      </c>
      <c r="CI35" s="137">
        <f t="shared" si="67"/>
        <v>0</v>
      </c>
      <c r="CJ35" s="137">
        <f t="shared" si="68"/>
        <v>0</v>
      </c>
      <c r="CK35" s="137">
        <f t="shared" si="69"/>
        <v>0</v>
      </c>
      <c r="CL35" s="137">
        <f t="shared" si="70"/>
        <v>0</v>
      </c>
      <c r="CM35" s="137">
        <f t="shared" si="71"/>
        <v>0</v>
      </c>
      <c r="CN35" s="137">
        <f t="shared" si="72"/>
        <v>0</v>
      </c>
      <c r="CO35" s="137">
        <f t="shared" si="73"/>
        <v>0</v>
      </c>
      <c r="CP35" s="97"/>
      <c r="CQ35" s="97"/>
      <c r="CR35" s="47"/>
      <c r="CS35" s="47"/>
      <c r="CT35" s="1"/>
      <c r="CU35" s="1"/>
      <c r="CV35" s="1"/>
      <c r="CW35" s="1"/>
      <c r="CX35" s="1"/>
      <c r="CY35" s="1"/>
      <c r="CZ35" s="1" t="s">
        <v>24</v>
      </c>
      <c r="DA35" s="1"/>
      <c r="DB35" s="1"/>
      <c r="DC35" s="1"/>
      <c r="DD35" s="1"/>
      <c r="DE35" s="1"/>
      <c r="DF35" s="1"/>
      <c r="GO35" s="1"/>
      <c r="GP35" s="1"/>
      <c r="GQ35" s="1"/>
      <c r="GR35" s="1"/>
      <c r="GS35" s="1"/>
    </row>
    <row r="36" spans="1:201">
      <c r="A36" s="40">
        <v>30</v>
      </c>
      <c r="B36" s="84"/>
      <c r="C36" s="83"/>
      <c r="D36" s="88"/>
      <c r="E36" s="87"/>
      <c r="F36" s="87"/>
      <c r="G36" s="141"/>
      <c r="H36" s="87"/>
      <c r="I36" s="76"/>
      <c r="J36" s="76"/>
      <c r="K36" s="76"/>
      <c r="L36" s="238"/>
      <c r="M36" s="238"/>
      <c r="N36" s="76"/>
      <c r="O36" s="76"/>
      <c r="P36" s="76"/>
      <c r="Q36" s="77"/>
      <c r="R36" s="41">
        <f t="shared" si="20"/>
        <v>0</v>
      </c>
      <c r="S36" s="55">
        <f t="shared" si="0"/>
        <v>0</v>
      </c>
      <c r="T36" s="54">
        <f t="shared" si="1"/>
        <v>0</v>
      </c>
      <c r="U36" s="97">
        <f t="shared" si="2"/>
        <v>0</v>
      </c>
      <c r="V36" s="54">
        <f t="shared" si="21"/>
        <v>0</v>
      </c>
      <c r="W36" s="97">
        <f t="shared" si="22"/>
        <v>0</v>
      </c>
      <c r="X36" s="96">
        <f t="shared" si="3"/>
        <v>0</v>
      </c>
      <c r="Y36" s="96">
        <f t="shared" si="4"/>
        <v>0</v>
      </c>
      <c r="Z36" s="96">
        <f t="shared" si="5"/>
        <v>0</v>
      </c>
      <c r="AA36" s="96">
        <f t="shared" si="6"/>
        <v>0</v>
      </c>
      <c r="AB36" s="96">
        <f t="shared" si="7"/>
        <v>0</v>
      </c>
      <c r="AC36" s="96">
        <f t="shared" si="8"/>
        <v>0</v>
      </c>
      <c r="AD36" s="96">
        <f t="shared" si="9"/>
        <v>0</v>
      </c>
      <c r="AE36" s="96">
        <f t="shared" si="23"/>
        <v>0</v>
      </c>
      <c r="AF36" s="96">
        <f t="shared" si="24"/>
        <v>0</v>
      </c>
      <c r="AG36" s="96">
        <f t="shared" si="25"/>
        <v>0</v>
      </c>
      <c r="AH36" s="96">
        <f t="shared" si="26"/>
        <v>0</v>
      </c>
      <c r="AI36" s="96">
        <f t="shared" si="27"/>
        <v>0</v>
      </c>
      <c r="AJ36" s="96">
        <f t="shared" si="28"/>
        <v>0</v>
      </c>
      <c r="AK36" s="96">
        <f t="shared" si="29"/>
        <v>0</v>
      </c>
      <c r="AL36" s="96">
        <f t="shared" si="30"/>
        <v>0</v>
      </c>
      <c r="AM36" s="96">
        <f t="shared" si="31"/>
        <v>0</v>
      </c>
      <c r="AN36" s="96">
        <f t="shared" si="32"/>
        <v>0</v>
      </c>
      <c r="AO36" s="96">
        <f t="shared" si="33"/>
        <v>0</v>
      </c>
      <c r="AP36" s="96">
        <f t="shared" si="34"/>
        <v>0</v>
      </c>
      <c r="AQ36" s="96">
        <f t="shared" si="35"/>
        <v>0</v>
      </c>
      <c r="AR36" s="96">
        <f t="shared" si="36"/>
        <v>0</v>
      </c>
      <c r="AS36" s="96">
        <f t="shared" si="37"/>
        <v>0</v>
      </c>
      <c r="AT36" s="54">
        <f t="shared" si="38"/>
        <v>0</v>
      </c>
      <c r="AU36" s="54">
        <f t="shared" si="39"/>
        <v>0</v>
      </c>
      <c r="AV36" s="54">
        <f t="shared" si="40"/>
        <v>0</v>
      </c>
      <c r="AW36" s="54">
        <f t="shared" si="41"/>
        <v>0</v>
      </c>
      <c r="AX36" s="54">
        <f t="shared" si="42"/>
        <v>0</v>
      </c>
      <c r="AY36" s="54">
        <f t="shared" si="43"/>
        <v>0</v>
      </c>
      <c r="AZ36" s="54"/>
      <c r="BA36" s="54"/>
      <c r="BB36" s="137">
        <f t="shared" si="10"/>
        <v>0</v>
      </c>
      <c r="BC36" s="137">
        <f t="shared" si="11"/>
        <v>0</v>
      </c>
      <c r="BD36" s="137">
        <f t="shared" si="12"/>
        <v>0</v>
      </c>
      <c r="BE36" s="137">
        <f t="shared" si="13"/>
        <v>0</v>
      </c>
      <c r="BF36" s="137">
        <f t="shared" si="14"/>
        <v>0</v>
      </c>
      <c r="BG36" s="137">
        <f t="shared" si="15"/>
        <v>0</v>
      </c>
      <c r="BH36" s="137">
        <f t="shared" si="16"/>
        <v>0</v>
      </c>
      <c r="BI36" s="137">
        <f t="shared" si="17"/>
        <v>0</v>
      </c>
      <c r="BJ36" s="137">
        <f t="shared" si="18"/>
        <v>0</v>
      </c>
      <c r="BK36" s="137">
        <f t="shared" si="19"/>
        <v>0</v>
      </c>
      <c r="BL36" s="137">
        <f t="shared" si="44"/>
        <v>0</v>
      </c>
      <c r="BM36" s="137">
        <f t="shared" si="45"/>
        <v>0</v>
      </c>
      <c r="BN36" s="137">
        <f t="shared" si="46"/>
        <v>0</v>
      </c>
      <c r="BO36" s="137">
        <f t="shared" si="47"/>
        <v>0</v>
      </c>
      <c r="BP36" s="137">
        <f t="shared" si="48"/>
        <v>0</v>
      </c>
      <c r="BQ36" s="137">
        <f t="shared" si="49"/>
        <v>0</v>
      </c>
      <c r="BR36" s="137">
        <f t="shared" si="50"/>
        <v>0</v>
      </c>
      <c r="BS36" s="137">
        <f t="shared" si="51"/>
        <v>0</v>
      </c>
      <c r="BT36" s="137">
        <f t="shared" si="52"/>
        <v>0</v>
      </c>
      <c r="BU36" s="137">
        <f t="shared" si="53"/>
        <v>0</v>
      </c>
      <c r="BV36" s="137">
        <f t="shared" si="54"/>
        <v>0</v>
      </c>
      <c r="BW36" s="137">
        <f t="shared" si="55"/>
        <v>0</v>
      </c>
      <c r="BX36" s="137">
        <f t="shared" si="56"/>
        <v>0</v>
      </c>
      <c r="BY36" s="137">
        <f t="shared" si="57"/>
        <v>0</v>
      </c>
      <c r="BZ36" s="137">
        <f t="shared" si="58"/>
        <v>0</v>
      </c>
      <c r="CA36" s="137">
        <f t="shared" si="59"/>
        <v>0</v>
      </c>
      <c r="CB36" s="137">
        <f t="shared" si="60"/>
        <v>0</v>
      </c>
      <c r="CC36" s="137">
        <f t="shared" si="61"/>
        <v>0</v>
      </c>
      <c r="CD36" s="137">
        <f t="shared" si="62"/>
        <v>0</v>
      </c>
      <c r="CE36" s="137">
        <f t="shared" si="63"/>
        <v>0</v>
      </c>
      <c r="CF36" s="137">
        <f t="shared" si="64"/>
        <v>0</v>
      </c>
      <c r="CG36" s="137">
        <f t="shared" si="65"/>
        <v>0</v>
      </c>
      <c r="CH36" s="137">
        <f t="shared" si="66"/>
        <v>0</v>
      </c>
      <c r="CI36" s="137">
        <f t="shared" si="67"/>
        <v>0</v>
      </c>
      <c r="CJ36" s="137">
        <f t="shared" si="68"/>
        <v>0</v>
      </c>
      <c r="CK36" s="137">
        <f t="shared" si="69"/>
        <v>0</v>
      </c>
      <c r="CL36" s="137">
        <f t="shared" si="70"/>
        <v>0</v>
      </c>
      <c r="CM36" s="137">
        <f t="shared" si="71"/>
        <v>0</v>
      </c>
      <c r="CN36" s="137">
        <f t="shared" si="72"/>
        <v>0</v>
      </c>
      <c r="CO36" s="137">
        <f t="shared" si="73"/>
        <v>0</v>
      </c>
      <c r="CP36" s="97"/>
      <c r="CQ36" s="97"/>
      <c r="CR36" s="47"/>
      <c r="CS36" s="47"/>
      <c r="CT36" s="311" t="s">
        <v>200</v>
      </c>
      <c r="CU36" s="107">
        <v>31</v>
      </c>
      <c r="CV36" s="208" t="s">
        <v>243</v>
      </c>
      <c r="CW36" s="108" t="s">
        <v>72</v>
      </c>
      <c r="CX36" s="109"/>
      <c r="CY36" s="1"/>
      <c r="CZ36" s="1"/>
      <c r="DA36" s="1"/>
      <c r="DB36" s="1"/>
      <c r="DC36" s="1"/>
      <c r="DD36" s="1"/>
      <c r="DE36" s="1"/>
      <c r="DF36" s="1"/>
      <c r="GO36" s="1"/>
      <c r="GP36" s="1"/>
      <c r="GQ36" s="1"/>
      <c r="GR36" s="1"/>
      <c r="GS36" s="1"/>
    </row>
    <row r="37" spans="1:201">
      <c r="A37" s="40">
        <v>31</v>
      </c>
      <c r="B37" s="84"/>
      <c r="C37" s="83"/>
      <c r="D37" s="88"/>
      <c r="E37" s="87"/>
      <c r="F37" s="87"/>
      <c r="G37" s="141"/>
      <c r="H37" s="87"/>
      <c r="I37" s="76"/>
      <c r="J37" s="76"/>
      <c r="K37" s="76"/>
      <c r="L37" s="238"/>
      <c r="M37" s="238"/>
      <c r="N37" s="76"/>
      <c r="O37" s="76"/>
      <c r="P37" s="76"/>
      <c r="Q37" s="77"/>
      <c r="R37" s="41">
        <f t="shared" si="20"/>
        <v>0</v>
      </c>
      <c r="S37" s="55">
        <f t="shared" si="0"/>
        <v>0</v>
      </c>
      <c r="T37" s="54">
        <f t="shared" si="1"/>
        <v>0</v>
      </c>
      <c r="U37" s="97">
        <f t="shared" si="2"/>
        <v>0</v>
      </c>
      <c r="V37" s="54">
        <f t="shared" si="21"/>
        <v>0</v>
      </c>
      <c r="W37" s="97">
        <f t="shared" si="22"/>
        <v>0</v>
      </c>
      <c r="X37" s="96">
        <f t="shared" si="3"/>
        <v>0</v>
      </c>
      <c r="Y37" s="96">
        <f t="shared" si="4"/>
        <v>0</v>
      </c>
      <c r="Z37" s="96">
        <f t="shared" si="5"/>
        <v>0</v>
      </c>
      <c r="AA37" s="96">
        <f t="shared" si="6"/>
        <v>0</v>
      </c>
      <c r="AB37" s="96">
        <f t="shared" si="7"/>
        <v>0</v>
      </c>
      <c r="AC37" s="96">
        <f t="shared" si="8"/>
        <v>0</v>
      </c>
      <c r="AD37" s="96">
        <f t="shared" si="9"/>
        <v>0</v>
      </c>
      <c r="AE37" s="96">
        <f t="shared" si="23"/>
        <v>0</v>
      </c>
      <c r="AF37" s="96">
        <f t="shared" si="24"/>
        <v>0</v>
      </c>
      <c r="AG37" s="96">
        <f t="shared" si="25"/>
        <v>0</v>
      </c>
      <c r="AH37" s="96">
        <f t="shared" si="26"/>
        <v>0</v>
      </c>
      <c r="AI37" s="96">
        <f t="shared" si="27"/>
        <v>0</v>
      </c>
      <c r="AJ37" s="96">
        <f t="shared" si="28"/>
        <v>0</v>
      </c>
      <c r="AK37" s="96">
        <f t="shared" si="29"/>
        <v>0</v>
      </c>
      <c r="AL37" s="96">
        <f t="shared" si="30"/>
        <v>0</v>
      </c>
      <c r="AM37" s="96">
        <f t="shared" si="31"/>
        <v>0</v>
      </c>
      <c r="AN37" s="96">
        <f t="shared" si="32"/>
        <v>0</v>
      </c>
      <c r="AO37" s="96">
        <f t="shared" si="33"/>
        <v>0</v>
      </c>
      <c r="AP37" s="96">
        <f t="shared" si="34"/>
        <v>0</v>
      </c>
      <c r="AQ37" s="96">
        <f t="shared" si="35"/>
        <v>0</v>
      </c>
      <c r="AR37" s="96">
        <f t="shared" si="36"/>
        <v>0</v>
      </c>
      <c r="AS37" s="96">
        <f t="shared" si="37"/>
        <v>0</v>
      </c>
      <c r="AT37" s="54">
        <f t="shared" si="38"/>
        <v>0</v>
      </c>
      <c r="AU37" s="54">
        <f t="shared" si="39"/>
        <v>0</v>
      </c>
      <c r="AV37" s="54">
        <f t="shared" si="40"/>
        <v>0</v>
      </c>
      <c r="AW37" s="54">
        <f t="shared" si="41"/>
        <v>0</v>
      </c>
      <c r="AX37" s="54">
        <f t="shared" si="42"/>
        <v>0</v>
      </c>
      <c r="AY37" s="54">
        <f t="shared" si="43"/>
        <v>0</v>
      </c>
      <c r="AZ37" s="54"/>
      <c r="BA37" s="54"/>
      <c r="BB37" s="137">
        <f t="shared" si="10"/>
        <v>0</v>
      </c>
      <c r="BC37" s="137">
        <f t="shared" si="11"/>
        <v>0</v>
      </c>
      <c r="BD37" s="137">
        <f t="shared" si="12"/>
        <v>0</v>
      </c>
      <c r="BE37" s="137">
        <f t="shared" si="13"/>
        <v>0</v>
      </c>
      <c r="BF37" s="137">
        <f t="shared" si="14"/>
        <v>0</v>
      </c>
      <c r="BG37" s="137">
        <f t="shared" si="15"/>
        <v>0</v>
      </c>
      <c r="BH37" s="137">
        <f t="shared" si="16"/>
        <v>0</v>
      </c>
      <c r="BI37" s="137">
        <f t="shared" si="17"/>
        <v>0</v>
      </c>
      <c r="BJ37" s="137">
        <f t="shared" si="18"/>
        <v>0</v>
      </c>
      <c r="BK37" s="137">
        <f t="shared" si="19"/>
        <v>0</v>
      </c>
      <c r="BL37" s="137">
        <f t="shared" si="44"/>
        <v>0</v>
      </c>
      <c r="BM37" s="137">
        <f t="shared" si="45"/>
        <v>0</v>
      </c>
      <c r="BN37" s="137">
        <f t="shared" si="46"/>
        <v>0</v>
      </c>
      <c r="BO37" s="137">
        <f t="shared" si="47"/>
        <v>0</v>
      </c>
      <c r="BP37" s="137">
        <f t="shared" si="48"/>
        <v>0</v>
      </c>
      <c r="BQ37" s="137">
        <f t="shared" si="49"/>
        <v>0</v>
      </c>
      <c r="BR37" s="137">
        <f t="shared" si="50"/>
        <v>0</v>
      </c>
      <c r="BS37" s="137">
        <f t="shared" si="51"/>
        <v>0</v>
      </c>
      <c r="BT37" s="137">
        <f t="shared" si="52"/>
        <v>0</v>
      </c>
      <c r="BU37" s="137">
        <f t="shared" si="53"/>
        <v>0</v>
      </c>
      <c r="BV37" s="137">
        <f t="shared" si="54"/>
        <v>0</v>
      </c>
      <c r="BW37" s="137">
        <f t="shared" si="55"/>
        <v>0</v>
      </c>
      <c r="BX37" s="137">
        <f t="shared" si="56"/>
        <v>0</v>
      </c>
      <c r="BY37" s="137">
        <f t="shared" si="57"/>
        <v>0</v>
      </c>
      <c r="BZ37" s="137">
        <f t="shared" si="58"/>
        <v>0</v>
      </c>
      <c r="CA37" s="137">
        <f t="shared" si="59"/>
        <v>0</v>
      </c>
      <c r="CB37" s="137">
        <f t="shared" si="60"/>
        <v>0</v>
      </c>
      <c r="CC37" s="137">
        <f t="shared" si="61"/>
        <v>0</v>
      </c>
      <c r="CD37" s="137">
        <f t="shared" si="62"/>
        <v>0</v>
      </c>
      <c r="CE37" s="137">
        <f t="shared" si="63"/>
        <v>0</v>
      </c>
      <c r="CF37" s="137">
        <f t="shared" si="64"/>
        <v>0</v>
      </c>
      <c r="CG37" s="137">
        <f t="shared" si="65"/>
        <v>0</v>
      </c>
      <c r="CH37" s="137">
        <f t="shared" si="66"/>
        <v>0</v>
      </c>
      <c r="CI37" s="137">
        <f t="shared" si="67"/>
        <v>0</v>
      </c>
      <c r="CJ37" s="137">
        <f t="shared" si="68"/>
        <v>0</v>
      </c>
      <c r="CK37" s="137">
        <f t="shared" si="69"/>
        <v>0</v>
      </c>
      <c r="CL37" s="137">
        <f t="shared" si="70"/>
        <v>0</v>
      </c>
      <c r="CM37" s="137">
        <f t="shared" si="71"/>
        <v>0</v>
      </c>
      <c r="CN37" s="137">
        <f t="shared" si="72"/>
        <v>0</v>
      </c>
      <c r="CO37" s="137">
        <f t="shared" si="73"/>
        <v>0</v>
      </c>
      <c r="CP37" s="97"/>
      <c r="CQ37" s="97"/>
      <c r="CR37" s="47"/>
      <c r="CS37" s="47"/>
      <c r="CT37" s="311" t="s">
        <v>201</v>
      </c>
      <c r="CU37" s="92">
        <v>32</v>
      </c>
      <c r="CV37" s="93" t="s">
        <v>243</v>
      </c>
      <c r="CW37" s="105" t="s">
        <v>98</v>
      </c>
      <c r="CX37" s="95"/>
      <c r="CY37" s="1"/>
      <c r="CZ37" s="1" t="s">
        <v>53</v>
      </c>
      <c r="DA37" s="58">
        <v>100</v>
      </c>
      <c r="DB37" s="1">
        <v>0</v>
      </c>
      <c r="DC37" s="1"/>
      <c r="DD37" s="1"/>
      <c r="DE37" s="1"/>
      <c r="DF37" s="1"/>
      <c r="GO37" s="1"/>
      <c r="GP37" s="1"/>
      <c r="GQ37" s="1"/>
      <c r="GR37" s="1"/>
      <c r="GS37" s="1"/>
    </row>
    <row r="38" spans="1:201">
      <c r="A38" s="40">
        <v>32</v>
      </c>
      <c r="B38" s="84"/>
      <c r="C38" s="83"/>
      <c r="D38" s="88"/>
      <c r="E38" s="87"/>
      <c r="F38" s="87"/>
      <c r="G38" s="141"/>
      <c r="H38" s="87"/>
      <c r="I38" s="76"/>
      <c r="J38" s="76"/>
      <c r="K38" s="76"/>
      <c r="L38" s="238"/>
      <c r="M38" s="238"/>
      <c r="N38" s="76"/>
      <c r="O38" s="76"/>
      <c r="P38" s="76"/>
      <c r="Q38" s="77"/>
      <c r="R38" s="41">
        <f t="shared" si="20"/>
        <v>0</v>
      </c>
      <c r="S38" s="55">
        <f t="shared" si="0"/>
        <v>0</v>
      </c>
      <c r="T38" s="54">
        <f t="shared" si="1"/>
        <v>0</v>
      </c>
      <c r="U38" s="97">
        <f t="shared" si="2"/>
        <v>0</v>
      </c>
      <c r="V38" s="54">
        <f t="shared" si="21"/>
        <v>0</v>
      </c>
      <c r="W38" s="97">
        <f t="shared" si="22"/>
        <v>0</v>
      </c>
      <c r="X38" s="96">
        <f t="shared" si="3"/>
        <v>0</v>
      </c>
      <c r="Y38" s="96">
        <f t="shared" si="4"/>
        <v>0</v>
      </c>
      <c r="Z38" s="96">
        <f t="shared" si="5"/>
        <v>0</v>
      </c>
      <c r="AA38" s="96">
        <f t="shared" si="6"/>
        <v>0</v>
      </c>
      <c r="AB38" s="96">
        <f t="shared" si="7"/>
        <v>0</v>
      </c>
      <c r="AC38" s="96">
        <f t="shared" si="8"/>
        <v>0</v>
      </c>
      <c r="AD38" s="96">
        <f t="shared" si="9"/>
        <v>0</v>
      </c>
      <c r="AE38" s="96">
        <f t="shared" si="23"/>
        <v>0</v>
      </c>
      <c r="AF38" s="96">
        <f t="shared" si="24"/>
        <v>0</v>
      </c>
      <c r="AG38" s="96">
        <f t="shared" si="25"/>
        <v>0</v>
      </c>
      <c r="AH38" s="96">
        <f t="shared" si="26"/>
        <v>0</v>
      </c>
      <c r="AI38" s="96">
        <f t="shared" si="27"/>
        <v>0</v>
      </c>
      <c r="AJ38" s="96">
        <f t="shared" si="28"/>
        <v>0</v>
      </c>
      <c r="AK38" s="96">
        <f t="shared" si="29"/>
        <v>0</v>
      </c>
      <c r="AL38" s="96">
        <f t="shared" si="30"/>
        <v>0</v>
      </c>
      <c r="AM38" s="96">
        <f t="shared" si="31"/>
        <v>0</v>
      </c>
      <c r="AN38" s="96">
        <f t="shared" si="32"/>
        <v>0</v>
      </c>
      <c r="AO38" s="96">
        <f t="shared" si="33"/>
        <v>0</v>
      </c>
      <c r="AP38" s="96">
        <f t="shared" si="34"/>
        <v>0</v>
      </c>
      <c r="AQ38" s="96">
        <f t="shared" si="35"/>
        <v>0</v>
      </c>
      <c r="AR38" s="96">
        <f t="shared" si="36"/>
        <v>0</v>
      </c>
      <c r="AS38" s="96">
        <f t="shared" si="37"/>
        <v>0</v>
      </c>
      <c r="AT38" s="54">
        <f t="shared" si="38"/>
        <v>0</v>
      </c>
      <c r="AU38" s="54">
        <f t="shared" si="39"/>
        <v>0</v>
      </c>
      <c r="AV38" s="54">
        <f t="shared" si="40"/>
        <v>0</v>
      </c>
      <c r="AW38" s="54">
        <f t="shared" si="41"/>
        <v>0</v>
      </c>
      <c r="AX38" s="54">
        <f t="shared" si="42"/>
        <v>0</v>
      </c>
      <c r="AY38" s="54">
        <f t="shared" si="43"/>
        <v>0</v>
      </c>
      <c r="AZ38" s="54"/>
      <c r="BA38" s="54"/>
      <c r="BB38" s="137">
        <f t="shared" si="10"/>
        <v>0</v>
      </c>
      <c r="BC38" s="137">
        <f t="shared" si="11"/>
        <v>0</v>
      </c>
      <c r="BD38" s="137">
        <f t="shared" si="12"/>
        <v>0</v>
      </c>
      <c r="BE38" s="137">
        <f t="shared" si="13"/>
        <v>0</v>
      </c>
      <c r="BF38" s="137">
        <f t="shared" si="14"/>
        <v>0</v>
      </c>
      <c r="BG38" s="137">
        <f t="shared" si="15"/>
        <v>0</v>
      </c>
      <c r="BH38" s="137">
        <f t="shared" si="16"/>
        <v>0</v>
      </c>
      <c r="BI38" s="137">
        <f t="shared" si="17"/>
        <v>0</v>
      </c>
      <c r="BJ38" s="137">
        <f t="shared" si="18"/>
        <v>0</v>
      </c>
      <c r="BK38" s="137">
        <f t="shared" si="19"/>
        <v>0</v>
      </c>
      <c r="BL38" s="137">
        <f t="shared" si="44"/>
        <v>0</v>
      </c>
      <c r="BM38" s="137">
        <f t="shared" si="45"/>
        <v>0</v>
      </c>
      <c r="BN38" s="137">
        <f t="shared" si="46"/>
        <v>0</v>
      </c>
      <c r="BO38" s="137">
        <f t="shared" si="47"/>
        <v>0</v>
      </c>
      <c r="BP38" s="137">
        <f t="shared" si="48"/>
        <v>0</v>
      </c>
      <c r="BQ38" s="137">
        <f t="shared" si="49"/>
        <v>0</v>
      </c>
      <c r="BR38" s="137">
        <f t="shared" si="50"/>
        <v>0</v>
      </c>
      <c r="BS38" s="137">
        <f t="shared" si="51"/>
        <v>0</v>
      </c>
      <c r="BT38" s="137">
        <f t="shared" si="52"/>
        <v>0</v>
      </c>
      <c r="BU38" s="137">
        <f t="shared" si="53"/>
        <v>0</v>
      </c>
      <c r="BV38" s="137">
        <f t="shared" si="54"/>
        <v>0</v>
      </c>
      <c r="BW38" s="137">
        <f t="shared" si="55"/>
        <v>0</v>
      </c>
      <c r="BX38" s="137">
        <f t="shared" si="56"/>
        <v>0</v>
      </c>
      <c r="BY38" s="137">
        <f t="shared" si="57"/>
        <v>0</v>
      </c>
      <c r="BZ38" s="137">
        <f t="shared" si="58"/>
        <v>0</v>
      </c>
      <c r="CA38" s="137">
        <f t="shared" si="59"/>
        <v>0</v>
      </c>
      <c r="CB38" s="137">
        <f t="shared" si="60"/>
        <v>0</v>
      </c>
      <c r="CC38" s="137">
        <f t="shared" si="61"/>
        <v>0</v>
      </c>
      <c r="CD38" s="137">
        <f t="shared" si="62"/>
        <v>0</v>
      </c>
      <c r="CE38" s="137">
        <f t="shared" si="63"/>
        <v>0</v>
      </c>
      <c r="CF38" s="137">
        <f t="shared" si="64"/>
        <v>0</v>
      </c>
      <c r="CG38" s="137">
        <f t="shared" si="65"/>
        <v>0</v>
      </c>
      <c r="CH38" s="137">
        <f t="shared" si="66"/>
        <v>0</v>
      </c>
      <c r="CI38" s="137">
        <f t="shared" si="67"/>
        <v>0</v>
      </c>
      <c r="CJ38" s="137">
        <f t="shared" si="68"/>
        <v>0</v>
      </c>
      <c r="CK38" s="137">
        <f t="shared" si="69"/>
        <v>0</v>
      </c>
      <c r="CL38" s="137">
        <f t="shared" si="70"/>
        <v>0</v>
      </c>
      <c r="CM38" s="137">
        <f t="shared" si="71"/>
        <v>0</v>
      </c>
      <c r="CN38" s="137">
        <f t="shared" si="72"/>
        <v>0</v>
      </c>
      <c r="CO38" s="137">
        <f t="shared" si="73"/>
        <v>0</v>
      </c>
      <c r="CP38" s="97"/>
      <c r="CQ38" s="97"/>
      <c r="CR38" s="47"/>
      <c r="CS38" s="47"/>
      <c r="CT38" s="311" t="s">
        <v>202</v>
      </c>
      <c r="CU38" s="92">
        <v>33</v>
      </c>
      <c r="CV38" s="93" t="s">
        <v>243</v>
      </c>
      <c r="CW38" s="105" t="s">
        <v>99</v>
      </c>
      <c r="CX38" s="95"/>
      <c r="CY38" s="1"/>
      <c r="CZ38" s="1" t="s">
        <v>54</v>
      </c>
      <c r="DA38" s="58">
        <v>7</v>
      </c>
      <c r="DB38" s="1"/>
      <c r="DC38" s="1"/>
      <c r="DD38" s="1"/>
      <c r="DE38" s="1"/>
      <c r="DF38" s="1"/>
      <c r="GO38" s="1"/>
      <c r="GP38" s="1"/>
      <c r="GQ38" s="1"/>
      <c r="GR38" s="1"/>
      <c r="GS38" s="1"/>
    </row>
    <row r="39" spans="1:201">
      <c r="A39" s="40">
        <v>33</v>
      </c>
      <c r="B39" s="84"/>
      <c r="C39" s="83"/>
      <c r="D39" s="88"/>
      <c r="E39" s="87"/>
      <c r="F39" s="87"/>
      <c r="G39" s="141"/>
      <c r="H39" s="87"/>
      <c r="I39" s="76"/>
      <c r="J39" s="76"/>
      <c r="K39" s="76"/>
      <c r="L39" s="238"/>
      <c r="M39" s="238"/>
      <c r="N39" s="76"/>
      <c r="O39" s="76"/>
      <c r="P39" s="76"/>
      <c r="Q39" s="77"/>
      <c r="R39" s="41">
        <f t="shared" si="20"/>
        <v>0</v>
      </c>
      <c r="S39" s="55">
        <f t="shared" si="0"/>
        <v>0</v>
      </c>
      <c r="T39" s="54">
        <f t="shared" si="1"/>
        <v>0</v>
      </c>
      <c r="U39" s="97">
        <f t="shared" si="2"/>
        <v>0</v>
      </c>
      <c r="V39" s="54">
        <f t="shared" si="21"/>
        <v>0</v>
      </c>
      <c r="W39" s="97">
        <f t="shared" si="22"/>
        <v>0</v>
      </c>
      <c r="X39" s="96">
        <f t="shared" si="3"/>
        <v>0</v>
      </c>
      <c r="Y39" s="96">
        <f t="shared" si="4"/>
        <v>0</v>
      </c>
      <c r="Z39" s="96">
        <f t="shared" si="5"/>
        <v>0</v>
      </c>
      <c r="AA39" s="96">
        <f t="shared" si="6"/>
        <v>0</v>
      </c>
      <c r="AB39" s="96">
        <f t="shared" si="7"/>
        <v>0</v>
      </c>
      <c r="AC39" s="96">
        <f t="shared" si="8"/>
        <v>0</v>
      </c>
      <c r="AD39" s="96">
        <f t="shared" si="9"/>
        <v>0</v>
      </c>
      <c r="AE39" s="96">
        <f t="shared" si="23"/>
        <v>0</v>
      </c>
      <c r="AF39" s="96">
        <f t="shared" si="24"/>
        <v>0</v>
      </c>
      <c r="AG39" s="96">
        <f t="shared" si="25"/>
        <v>0</v>
      </c>
      <c r="AH39" s="96">
        <f t="shared" si="26"/>
        <v>0</v>
      </c>
      <c r="AI39" s="96">
        <f t="shared" si="27"/>
        <v>0</v>
      </c>
      <c r="AJ39" s="96">
        <f t="shared" si="28"/>
        <v>0</v>
      </c>
      <c r="AK39" s="96">
        <f t="shared" si="29"/>
        <v>0</v>
      </c>
      <c r="AL39" s="96">
        <f t="shared" si="30"/>
        <v>0</v>
      </c>
      <c r="AM39" s="96">
        <f t="shared" si="31"/>
        <v>0</v>
      </c>
      <c r="AN39" s="96">
        <f t="shared" si="32"/>
        <v>0</v>
      </c>
      <c r="AO39" s="96">
        <f t="shared" si="33"/>
        <v>0</v>
      </c>
      <c r="AP39" s="96">
        <f t="shared" si="34"/>
        <v>0</v>
      </c>
      <c r="AQ39" s="96">
        <f t="shared" si="35"/>
        <v>0</v>
      </c>
      <c r="AR39" s="96">
        <f t="shared" si="36"/>
        <v>0</v>
      </c>
      <c r="AS39" s="96">
        <f t="shared" si="37"/>
        <v>0</v>
      </c>
      <c r="AT39" s="54">
        <f t="shared" si="38"/>
        <v>0</v>
      </c>
      <c r="AU39" s="54">
        <f t="shared" si="39"/>
        <v>0</v>
      </c>
      <c r="AV39" s="54">
        <f t="shared" si="40"/>
        <v>0</v>
      </c>
      <c r="AW39" s="54">
        <f t="shared" si="41"/>
        <v>0</v>
      </c>
      <c r="AX39" s="54">
        <f t="shared" si="42"/>
        <v>0</v>
      </c>
      <c r="AY39" s="54">
        <f t="shared" si="43"/>
        <v>0</v>
      </c>
      <c r="AZ39" s="54"/>
      <c r="BA39" s="54"/>
      <c r="BB39" s="137">
        <f t="shared" si="10"/>
        <v>0</v>
      </c>
      <c r="BC39" s="137">
        <f t="shared" si="11"/>
        <v>0</v>
      </c>
      <c r="BD39" s="137">
        <f t="shared" si="12"/>
        <v>0</v>
      </c>
      <c r="BE39" s="137">
        <f t="shared" si="13"/>
        <v>0</v>
      </c>
      <c r="BF39" s="137">
        <f t="shared" si="14"/>
        <v>0</v>
      </c>
      <c r="BG39" s="137">
        <f t="shared" si="15"/>
        <v>0</v>
      </c>
      <c r="BH39" s="137">
        <f t="shared" si="16"/>
        <v>0</v>
      </c>
      <c r="BI39" s="137">
        <f t="shared" si="17"/>
        <v>0</v>
      </c>
      <c r="BJ39" s="137">
        <f t="shared" si="18"/>
        <v>0</v>
      </c>
      <c r="BK39" s="137">
        <f t="shared" si="19"/>
        <v>0</v>
      </c>
      <c r="BL39" s="137">
        <f t="shared" si="44"/>
        <v>0</v>
      </c>
      <c r="BM39" s="137">
        <f t="shared" si="45"/>
        <v>0</v>
      </c>
      <c r="BN39" s="137">
        <f t="shared" si="46"/>
        <v>0</v>
      </c>
      <c r="BO39" s="137">
        <f t="shared" si="47"/>
        <v>0</v>
      </c>
      <c r="BP39" s="137">
        <f t="shared" si="48"/>
        <v>0</v>
      </c>
      <c r="BQ39" s="137">
        <f t="shared" si="49"/>
        <v>0</v>
      </c>
      <c r="BR39" s="137">
        <f t="shared" si="50"/>
        <v>0</v>
      </c>
      <c r="BS39" s="137">
        <f t="shared" si="51"/>
        <v>0</v>
      </c>
      <c r="BT39" s="137">
        <f t="shared" si="52"/>
        <v>0</v>
      </c>
      <c r="BU39" s="137">
        <f t="shared" si="53"/>
        <v>0</v>
      </c>
      <c r="BV39" s="137">
        <f t="shared" si="54"/>
        <v>0</v>
      </c>
      <c r="BW39" s="137">
        <f t="shared" si="55"/>
        <v>0</v>
      </c>
      <c r="BX39" s="137">
        <f t="shared" si="56"/>
        <v>0</v>
      </c>
      <c r="BY39" s="137">
        <f t="shared" si="57"/>
        <v>0</v>
      </c>
      <c r="BZ39" s="137">
        <f t="shared" si="58"/>
        <v>0</v>
      </c>
      <c r="CA39" s="137">
        <f t="shared" si="59"/>
        <v>0</v>
      </c>
      <c r="CB39" s="137">
        <f t="shared" si="60"/>
        <v>0</v>
      </c>
      <c r="CC39" s="137">
        <f t="shared" si="61"/>
        <v>0</v>
      </c>
      <c r="CD39" s="137">
        <f t="shared" si="62"/>
        <v>0</v>
      </c>
      <c r="CE39" s="137">
        <f t="shared" si="63"/>
        <v>0</v>
      </c>
      <c r="CF39" s="137">
        <f t="shared" si="64"/>
        <v>0</v>
      </c>
      <c r="CG39" s="137">
        <f t="shared" si="65"/>
        <v>0</v>
      </c>
      <c r="CH39" s="137">
        <f t="shared" si="66"/>
        <v>0</v>
      </c>
      <c r="CI39" s="137">
        <f t="shared" si="67"/>
        <v>0</v>
      </c>
      <c r="CJ39" s="137">
        <f t="shared" si="68"/>
        <v>0</v>
      </c>
      <c r="CK39" s="137">
        <f t="shared" si="69"/>
        <v>0</v>
      </c>
      <c r="CL39" s="137">
        <f t="shared" si="70"/>
        <v>0</v>
      </c>
      <c r="CM39" s="137">
        <f t="shared" si="71"/>
        <v>0</v>
      </c>
      <c r="CN39" s="137">
        <f t="shared" si="72"/>
        <v>0</v>
      </c>
      <c r="CO39" s="137">
        <f t="shared" si="73"/>
        <v>0</v>
      </c>
      <c r="CP39" s="97"/>
      <c r="CQ39" s="97"/>
      <c r="CR39" s="47"/>
      <c r="CS39" s="47"/>
      <c r="CT39" s="311" t="s">
        <v>203</v>
      </c>
      <c r="CU39" s="92">
        <v>34</v>
      </c>
      <c r="CV39" s="93" t="s">
        <v>243</v>
      </c>
      <c r="CW39" s="105" t="s">
        <v>40</v>
      </c>
      <c r="CX39" s="104"/>
      <c r="CY39" s="1"/>
      <c r="CZ39" s="1"/>
      <c r="DA39" s="1"/>
      <c r="DB39" s="1"/>
      <c r="DC39" s="1"/>
      <c r="DD39" s="1"/>
      <c r="DE39" s="1"/>
      <c r="DF39" s="1"/>
      <c r="GO39" s="1"/>
      <c r="GP39" s="1"/>
      <c r="GQ39" s="1"/>
      <c r="GR39" s="1"/>
      <c r="GS39" s="1"/>
    </row>
    <row r="40" spans="1:201">
      <c r="A40" s="40">
        <v>34</v>
      </c>
      <c r="B40" s="84"/>
      <c r="C40" s="83"/>
      <c r="D40" s="88"/>
      <c r="E40" s="87"/>
      <c r="F40" s="87"/>
      <c r="G40" s="141"/>
      <c r="H40" s="87"/>
      <c r="I40" s="76"/>
      <c r="J40" s="76"/>
      <c r="K40" s="76"/>
      <c r="L40" s="238"/>
      <c r="M40" s="238"/>
      <c r="N40" s="76"/>
      <c r="O40" s="76"/>
      <c r="P40" s="76"/>
      <c r="Q40" s="77"/>
      <c r="R40" s="41">
        <f t="shared" si="20"/>
        <v>0</v>
      </c>
      <c r="S40" s="55">
        <f t="shared" si="0"/>
        <v>0</v>
      </c>
      <c r="T40" s="54">
        <f t="shared" si="1"/>
        <v>0</v>
      </c>
      <c r="U40" s="97">
        <f t="shared" si="2"/>
        <v>0</v>
      </c>
      <c r="V40" s="54">
        <f t="shared" si="21"/>
        <v>0</v>
      </c>
      <c r="W40" s="97">
        <f t="shared" si="22"/>
        <v>0</v>
      </c>
      <c r="X40" s="96">
        <f t="shared" si="3"/>
        <v>0</v>
      </c>
      <c r="Y40" s="96">
        <f t="shared" si="4"/>
        <v>0</v>
      </c>
      <c r="Z40" s="96">
        <f t="shared" si="5"/>
        <v>0</v>
      </c>
      <c r="AA40" s="96">
        <f t="shared" si="6"/>
        <v>0</v>
      </c>
      <c r="AB40" s="96">
        <f t="shared" si="7"/>
        <v>0</v>
      </c>
      <c r="AC40" s="96">
        <f t="shared" si="8"/>
        <v>0</v>
      </c>
      <c r="AD40" s="96">
        <f t="shared" si="9"/>
        <v>0</v>
      </c>
      <c r="AE40" s="96">
        <f t="shared" si="23"/>
        <v>0</v>
      </c>
      <c r="AF40" s="96">
        <f t="shared" si="24"/>
        <v>0</v>
      </c>
      <c r="AG40" s="96">
        <f t="shared" si="25"/>
        <v>0</v>
      </c>
      <c r="AH40" s="96">
        <f t="shared" si="26"/>
        <v>0</v>
      </c>
      <c r="AI40" s="96">
        <f t="shared" si="27"/>
        <v>0</v>
      </c>
      <c r="AJ40" s="96">
        <f t="shared" si="28"/>
        <v>0</v>
      </c>
      <c r="AK40" s="96">
        <f t="shared" si="29"/>
        <v>0</v>
      </c>
      <c r="AL40" s="96">
        <f t="shared" si="30"/>
        <v>0</v>
      </c>
      <c r="AM40" s="96">
        <f t="shared" si="31"/>
        <v>0</v>
      </c>
      <c r="AN40" s="96">
        <f t="shared" si="32"/>
        <v>0</v>
      </c>
      <c r="AO40" s="96">
        <f t="shared" si="33"/>
        <v>0</v>
      </c>
      <c r="AP40" s="96">
        <f t="shared" si="34"/>
        <v>0</v>
      </c>
      <c r="AQ40" s="96">
        <f t="shared" si="35"/>
        <v>0</v>
      </c>
      <c r="AR40" s="96">
        <f t="shared" si="36"/>
        <v>0</v>
      </c>
      <c r="AS40" s="96">
        <f t="shared" si="37"/>
        <v>0</v>
      </c>
      <c r="AT40" s="54">
        <f t="shared" si="38"/>
        <v>0</v>
      </c>
      <c r="AU40" s="54">
        <f t="shared" si="39"/>
        <v>0</v>
      </c>
      <c r="AV40" s="54">
        <f t="shared" si="40"/>
        <v>0</v>
      </c>
      <c r="AW40" s="54">
        <f t="shared" si="41"/>
        <v>0</v>
      </c>
      <c r="AX40" s="54">
        <f t="shared" si="42"/>
        <v>0</v>
      </c>
      <c r="AY40" s="54">
        <f t="shared" si="43"/>
        <v>0</v>
      </c>
      <c r="AZ40" s="54"/>
      <c r="BA40" s="54"/>
      <c r="BB40" s="137">
        <f t="shared" si="10"/>
        <v>0</v>
      </c>
      <c r="BC40" s="137">
        <f t="shared" si="11"/>
        <v>0</v>
      </c>
      <c r="BD40" s="137">
        <f t="shared" si="12"/>
        <v>0</v>
      </c>
      <c r="BE40" s="137">
        <f t="shared" si="13"/>
        <v>0</v>
      </c>
      <c r="BF40" s="137">
        <f t="shared" si="14"/>
        <v>0</v>
      </c>
      <c r="BG40" s="137">
        <f t="shared" si="15"/>
        <v>0</v>
      </c>
      <c r="BH40" s="137">
        <f t="shared" si="16"/>
        <v>0</v>
      </c>
      <c r="BI40" s="137">
        <f t="shared" si="17"/>
        <v>0</v>
      </c>
      <c r="BJ40" s="137">
        <f t="shared" si="18"/>
        <v>0</v>
      </c>
      <c r="BK40" s="137">
        <f t="shared" si="19"/>
        <v>0</v>
      </c>
      <c r="BL40" s="137">
        <f t="shared" si="44"/>
        <v>0</v>
      </c>
      <c r="BM40" s="137">
        <f t="shared" si="45"/>
        <v>0</v>
      </c>
      <c r="BN40" s="137">
        <f t="shared" si="46"/>
        <v>0</v>
      </c>
      <c r="BO40" s="137">
        <f t="shared" si="47"/>
        <v>0</v>
      </c>
      <c r="BP40" s="137">
        <f t="shared" si="48"/>
        <v>0</v>
      </c>
      <c r="BQ40" s="137">
        <f t="shared" si="49"/>
        <v>0</v>
      </c>
      <c r="BR40" s="137">
        <f t="shared" si="50"/>
        <v>0</v>
      </c>
      <c r="BS40" s="137">
        <f t="shared" si="51"/>
        <v>0</v>
      </c>
      <c r="BT40" s="137">
        <f t="shared" si="52"/>
        <v>0</v>
      </c>
      <c r="BU40" s="137">
        <f t="shared" si="53"/>
        <v>0</v>
      </c>
      <c r="BV40" s="137">
        <f t="shared" si="54"/>
        <v>0</v>
      </c>
      <c r="BW40" s="137">
        <f t="shared" si="55"/>
        <v>0</v>
      </c>
      <c r="BX40" s="137">
        <f t="shared" si="56"/>
        <v>0</v>
      </c>
      <c r="BY40" s="137">
        <f t="shared" si="57"/>
        <v>0</v>
      </c>
      <c r="BZ40" s="137">
        <f t="shared" si="58"/>
        <v>0</v>
      </c>
      <c r="CA40" s="137">
        <f t="shared" si="59"/>
        <v>0</v>
      </c>
      <c r="CB40" s="137">
        <f t="shared" si="60"/>
        <v>0</v>
      </c>
      <c r="CC40" s="137">
        <f t="shared" si="61"/>
        <v>0</v>
      </c>
      <c r="CD40" s="137">
        <f t="shared" si="62"/>
        <v>0</v>
      </c>
      <c r="CE40" s="137">
        <f t="shared" si="63"/>
        <v>0</v>
      </c>
      <c r="CF40" s="137">
        <f t="shared" si="64"/>
        <v>0</v>
      </c>
      <c r="CG40" s="137">
        <f t="shared" si="65"/>
        <v>0</v>
      </c>
      <c r="CH40" s="137">
        <f t="shared" si="66"/>
        <v>0</v>
      </c>
      <c r="CI40" s="137">
        <f t="shared" si="67"/>
        <v>0</v>
      </c>
      <c r="CJ40" s="137">
        <f t="shared" si="68"/>
        <v>0</v>
      </c>
      <c r="CK40" s="137">
        <f t="shared" si="69"/>
        <v>0</v>
      </c>
      <c r="CL40" s="137">
        <f t="shared" si="70"/>
        <v>0</v>
      </c>
      <c r="CM40" s="137">
        <f t="shared" si="71"/>
        <v>0</v>
      </c>
      <c r="CN40" s="137">
        <f t="shared" si="72"/>
        <v>0</v>
      </c>
      <c r="CO40" s="137">
        <f t="shared" si="73"/>
        <v>0</v>
      </c>
      <c r="CP40" s="97"/>
      <c r="CQ40" s="97"/>
      <c r="CR40" s="47"/>
      <c r="CS40" s="47"/>
      <c r="CT40" s="311" t="s">
        <v>204</v>
      </c>
      <c r="CU40" s="92">
        <v>35</v>
      </c>
      <c r="CV40" s="93" t="s">
        <v>243</v>
      </c>
      <c r="CW40" s="105" t="s">
        <v>41</v>
      </c>
      <c r="CX40" s="95"/>
      <c r="CY40" s="1"/>
      <c r="CZ40" s="1" t="s">
        <v>109</v>
      </c>
      <c r="DA40" s="1"/>
      <c r="DB40" s="1"/>
      <c r="DC40" s="1"/>
      <c r="DD40" s="1"/>
      <c r="DE40" s="1"/>
      <c r="DF40" s="1"/>
      <c r="GO40" s="1"/>
      <c r="GP40" s="1"/>
      <c r="GQ40" s="1"/>
      <c r="GR40" s="1"/>
      <c r="GS40" s="1"/>
    </row>
    <row r="41" spans="1:201">
      <c r="A41" s="40">
        <v>35</v>
      </c>
      <c r="B41" s="84"/>
      <c r="C41" s="83"/>
      <c r="D41" s="88"/>
      <c r="E41" s="87"/>
      <c r="F41" s="87"/>
      <c r="G41" s="141"/>
      <c r="H41" s="87"/>
      <c r="I41" s="76"/>
      <c r="J41" s="76"/>
      <c r="K41" s="76"/>
      <c r="L41" s="238"/>
      <c r="M41" s="238"/>
      <c r="N41" s="76"/>
      <c r="O41" s="76"/>
      <c r="P41" s="76"/>
      <c r="Q41" s="77"/>
      <c r="R41" s="41">
        <f t="shared" si="20"/>
        <v>0</v>
      </c>
      <c r="S41" s="55">
        <f t="shared" si="0"/>
        <v>0</v>
      </c>
      <c r="T41" s="54">
        <f t="shared" si="1"/>
        <v>0</v>
      </c>
      <c r="U41" s="97">
        <f t="shared" si="2"/>
        <v>0</v>
      </c>
      <c r="V41" s="54">
        <f t="shared" si="21"/>
        <v>0</v>
      </c>
      <c r="W41" s="97">
        <f t="shared" si="22"/>
        <v>0</v>
      </c>
      <c r="X41" s="96">
        <f t="shared" si="3"/>
        <v>0</v>
      </c>
      <c r="Y41" s="96">
        <f t="shared" si="4"/>
        <v>0</v>
      </c>
      <c r="Z41" s="96">
        <f t="shared" si="5"/>
        <v>0</v>
      </c>
      <c r="AA41" s="96">
        <f t="shared" si="6"/>
        <v>0</v>
      </c>
      <c r="AB41" s="96">
        <f t="shared" si="7"/>
        <v>0</v>
      </c>
      <c r="AC41" s="96">
        <f t="shared" si="8"/>
        <v>0</v>
      </c>
      <c r="AD41" s="96">
        <f t="shared" si="9"/>
        <v>0</v>
      </c>
      <c r="AE41" s="96">
        <f t="shared" si="23"/>
        <v>0</v>
      </c>
      <c r="AF41" s="96">
        <f t="shared" si="24"/>
        <v>0</v>
      </c>
      <c r="AG41" s="96">
        <f t="shared" si="25"/>
        <v>0</v>
      </c>
      <c r="AH41" s="96">
        <f t="shared" si="26"/>
        <v>0</v>
      </c>
      <c r="AI41" s="96">
        <f t="shared" si="27"/>
        <v>0</v>
      </c>
      <c r="AJ41" s="96">
        <f t="shared" si="28"/>
        <v>0</v>
      </c>
      <c r="AK41" s="96">
        <f t="shared" si="29"/>
        <v>0</v>
      </c>
      <c r="AL41" s="96">
        <f t="shared" si="30"/>
        <v>0</v>
      </c>
      <c r="AM41" s="96">
        <f t="shared" si="31"/>
        <v>0</v>
      </c>
      <c r="AN41" s="96">
        <f t="shared" si="32"/>
        <v>0</v>
      </c>
      <c r="AO41" s="96">
        <f t="shared" si="33"/>
        <v>0</v>
      </c>
      <c r="AP41" s="96">
        <f t="shared" si="34"/>
        <v>0</v>
      </c>
      <c r="AQ41" s="96">
        <f t="shared" si="35"/>
        <v>0</v>
      </c>
      <c r="AR41" s="96">
        <f t="shared" si="36"/>
        <v>0</v>
      </c>
      <c r="AS41" s="96">
        <f t="shared" si="37"/>
        <v>0</v>
      </c>
      <c r="AT41" s="54">
        <f t="shared" si="38"/>
        <v>0</v>
      </c>
      <c r="AU41" s="54">
        <f t="shared" si="39"/>
        <v>0</v>
      </c>
      <c r="AV41" s="54">
        <f t="shared" si="40"/>
        <v>0</v>
      </c>
      <c r="AW41" s="54">
        <f t="shared" si="41"/>
        <v>0</v>
      </c>
      <c r="AX41" s="54">
        <f t="shared" si="42"/>
        <v>0</v>
      </c>
      <c r="AY41" s="54">
        <f t="shared" si="43"/>
        <v>0</v>
      </c>
      <c r="AZ41" s="54"/>
      <c r="BA41" s="54"/>
      <c r="BB41" s="137">
        <f t="shared" si="10"/>
        <v>0</v>
      </c>
      <c r="BC41" s="137">
        <f t="shared" si="11"/>
        <v>0</v>
      </c>
      <c r="BD41" s="137">
        <f t="shared" si="12"/>
        <v>0</v>
      </c>
      <c r="BE41" s="137">
        <f t="shared" si="13"/>
        <v>0</v>
      </c>
      <c r="BF41" s="137">
        <f t="shared" si="14"/>
        <v>0</v>
      </c>
      <c r="BG41" s="137">
        <f t="shared" si="15"/>
        <v>0</v>
      </c>
      <c r="BH41" s="137">
        <f t="shared" si="16"/>
        <v>0</v>
      </c>
      <c r="BI41" s="137">
        <f t="shared" si="17"/>
        <v>0</v>
      </c>
      <c r="BJ41" s="137">
        <f t="shared" si="18"/>
        <v>0</v>
      </c>
      <c r="BK41" s="137">
        <f t="shared" si="19"/>
        <v>0</v>
      </c>
      <c r="BL41" s="137">
        <f t="shared" si="44"/>
        <v>0</v>
      </c>
      <c r="BM41" s="137">
        <f t="shared" si="45"/>
        <v>0</v>
      </c>
      <c r="BN41" s="137">
        <f t="shared" si="46"/>
        <v>0</v>
      </c>
      <c r="BO41" s="137">
        <f t="shared" si="47"/>
        <v>0</v>
      </c>
      <c r="BP41" s="137">
        <f t="shared" si="48"/>
        <v>0</v>
      </c>
      <c r="BQ41" s="137">
        <f t="shared" si="49"/>
        <v>0</v>
      </c>
      <c r="BR41" s="137">
        <f t="shared" si="50"/>
        <v>0</v>
      </c>
      <c r="BS41" s="137">
        <f t="shared" si="51"/>
        <v>0</v>
      </c>
      <c r="BT41" s="137">
        <f t="shared" si="52"/>
        <v>0</v>
      </c>
      <c r="BU41" s="137">
        <f t="shared" si="53"/>
        <v>0</v>
      </c>
      <c r="BV41" s="137">
        <f t="shared" si="54"/>
        <v>0</v>
      </c>
      <c r="BW41" s="137">
        <f t="shared" si="55"/>
        <v>0</v>
      </c>
      <c r="BX41" s="137">
        <f t="shared" si="56"/>
        <v>0</v>
      </c>
      <c r="BY41" s="137">
        <f t="shared" si="57"/>
        <v>0</v>
      </c>
      <c r="BZ41" s="137">
        <f t="shared" si="58"/>
        <v>0</v>
      </c>
      <c r="CA41" s="137">
        <f t="shared" si="59"/>
        <v>0</v>
      </c>
      <c r="CB41" s="137">
        <f t="shared" si="60"/>
        <v>0</v>
      </c>
      <c r="CC41" s="137">
        <f t="shared" si="61"/>
        <v>0</v>
      </c>
      <c r="CD41" s="137">
        <f t="shared" si="62"/>
        <v>0</v>
      </c>
      <c r="CE41" s="137">
        <f t="shared" si="63"/>
        <v>0</v>
      </c>
      <c r="CF41" s="137">
        <f t="shared" si="64"/>
        <v>0</v>
      </c>
      <c r="CG41" s="137">
        <f t="shared" si="65"/>
        <v>0</v>
      </c>
      <c r="CH41" s="137">
        <f t="shared" si="66"/>
        <v>0</v>
      </c>
      <c r="CI41" s="137">
        <f t="shared" si="67"/>
        <v>0</v>
      </c>
      <c r="CJ41" s="137">
        <f t="shared" si="68"/>
        <v>0</v>
      </c>
      <c r="CK41" s="137">
        <f t="shared" si="69"/>
        <v>0</v>
      </c>
      <c r="CL41" s="137">
        <f t="shared" si="70"/>
        <v>0</v>
      </c>
      <c r="CM41" s="137">
        <f t="shared" si="71"/>
        <v>0</v>
      </c>
      <c r="CN41" s="137">
        <f t="shared" si="72"/>
        <v>0</v>
      </c>
      <c r="CO41" s="137">
        <f t="shared" si="73"/>
        <v>0</v>
      </c>
      <c r="CP41" s="97"/>
      <c r="CQ41" s="97"/>
      <c r="CR41" s="47"/>
      <c r="CS41" s="47"/>
      <c r="CT41" s="311" t="s">
        <v>205</v>
      </c>
      <c r="CU41" s="92">
        <v>36</v>
      </c>
      <c r="CV41" s="209" t="s">
        <v>243</v>
      </c>
      <c r="CW41" s="210" t="s">
        <v>78</v>
      </c>
      <c r="CX41" s="95"/>
      <c r="CY41" s="1"/>
      <c r="CZ41" s="1"/>
      <c r="DA41" s="58">
        <v>13</v>
      </c>
      <c r="DB41" s="1"/>
      <c r="DC41" s="1"/>
      <c r="DD41" s="1"/>
      <c r="DE41" s="1"/>
      <c r="DF41" s="1"/>
      <c r="GO41" s="1"/>
      <c r="GP41" s="1"/>
      <c r="GQ41" s="1"/>
      <c r="GR41" s="1"/>
      <c r="GS41" s="1"/>
    </row>
    <row r="42" spans="1:201">
      <c r="A42" s="40">
        <v>36</v>
      </c>
      <c r="B42" s="84"/>
      <c r="C42" s="83"/>
      <c r="D42" s="88"/>
      <c r="E42" s="87"/>
      <c r="F42" s="87"/>
      <c r="G42" s="141"/>
      <c r="H42" s="87"/>
      <c r="I42" s="76"/>
      <c r="J42" s="76"/>
      <c r="K42" s="76"/>
      <c r="L42" s="238"/>
      <c r="M42" s="238"/>
      <c r="N42" s="76"/>
      <c r="O42" s="76"/>
      <c r="P42" s="76"/>
      <c r="Q42" s="77"/>
      <c r="R42" s="41">
        <f t="shared" si="20"/>
        <v>0</v>
      </c>
      <c r="S42" s="55">
        <f t="shared" si="0"/>
        <v>0</v>
      </c>
      <c r="T42" s="54">
        <f t="shared" si="1"/>
        <v>0</v>
      </c>
      <c r="U42" s="97">
        <f t="shared" si="2"/>
        <v>0</v>
      </c>
      <c r="V42" s="54">
        <f t="shared" si="21"/>
        <v>0</v>
      </c>
      <c r="W42" s="97">
        <f t="shared" si="22"/>
        <v>0</v>
      </c>
      <c r="X42" s="96">
        <f t="shared" si="3"/>
        <v>0</v>
      </c>
      <c r="Y42" s="96">
        <f t="shared" si="4"/>
        <v>0</v>
      </c>
      <c r="Z42" s="96">
        <f t="shared" si="5"/>
        <v>0</v>
      </c>
      <c r="AA42" s="96">
        <f t="shared" si="6"/>
        <v>0</v>
      </c>
      <c r="AB42" s="96">
        <f t="shared" si="7"/>
        <v>0</v>
      </c>
      <c r="AC42" s="96">
        <f t="shared" si="8"/>
        <v>0</v>
      </c>
      <c r="AD42" s="96">
        <f t="shared" si="9"/>
        <v>0</v>
      </c>
      <c r="AE42" s="96">
        <f t="shared" si="23"/>
        <v>0</v>
      </c>
      <c r="AF42" s="96">
        <f t="shared" si="24"/>
        <v>0</v>
      </c>
      <c r="AG42" s="96">
        <f t="shared" si="25"/>
        <v>0</v>
      </c>
      <c r="AH42" s="96">
        <f t="shared" si="26"/>
        <v>0</v>
      </c>
      <c r="AI42" s="96">
        <f t="shared" si="27"/>
        <v>0</v>
      </c>
      <c r="AJ42" s="96">
        <f t="shared" si="28"/>
        <v>0</v>
      </c>
      <c r="AK42" s="96">
        <f t="shared" si="29"/>
        <v>0</v>
      </c>
      <c r="AL42" s="96">
        <f t="shared" si="30"/>
        <v>0</v>
      </c>
      <c r="AM42" s="96">
        <f t="shared" si="31"/>
        <v>0</v>
      </c>
      <c r="AN42" s="96">
        <f t="shared" si="32"/>
        <v>0</v>
      </c>
      <c r="AO42" s="96">
        <f t="shared" si="33"/>
        <v>0</v>
      </c>
      <c r="AP42" s="96">
        <f t="shared" si="34"/>
        <v>0</v>
      </c>
      <c r="AQ42" s="96">
        <f t="shared" si="35"/>
        <v>0</v>
      </c>
      <c r="AR42" s="96">
        <f t="shared" si="36"/>
        <v>0</v>
      </c>
      <c r="AS42" s="96">
        <f t="shared" si="37"/>
        <v>0</v>
      </c>
      <c r="AT42" s="54">
        <f t="shared" si="38"/>
        <v>0</v>
      </c>
      <c r="AU42" s="54">
        <f t="shared" si="39"/>
        <v>0</v>
      </c>
      <c r="AV42" s="54">
        <f t="shared" si="40"/>
        <v>0</v>
      </c>
      <c r="AW42" s="54">
        <f t="shared" si="41"/>
        <v>0</v>
      </c>
      <c r="AX42" s="54">
        <f t="shared" si="42"/>
        <v>0</v>
      </c>
      <c r="AY42" s="54">
        <f t="shared" si="43"/>
        <v>0</v>
      </c>
      <c r="AZ42" s="54"/>
      <c r="BA42" s="54"/>
      <c r="BB42" s="137">
        <f t="shared" si="10"/>
        <v>0</v>
      </c>
      <c r="BC42" s="137">
        <f t="shared" si="11"/>
        <v>0</v>
      </c>
      <c r="BD42" s="137">
        <f t="shared" si="12"/>
        <v>0</v>
      </c>
      <c r="BE42" s="137">
        <f t="shared" si="13"/>
        <v>0</v>
      </c>
      <c r="BF42" s="137">
        <f t="shared" si="14"/>
        <v>0</v>
      </c>
      <c r="BG42" s="137">
        <f t="shared" si="15"/>
        <v>0</v>
      </c>
      <c r="BH42" s="137">
        <f t="shared" si="16"/>
        <v>0</v>
      </c>
      <c r="BI42" s="137">
        <f t="shared" si="17"/>
        <v>0</v>
      </c>
      <c r="BJ42" s="137">
        <f t="shared" si="18"/>
        <v>0</v>
      </c>
      <c r="BK42" s="137">
        <f t="shared" si="19"/>
        <v>0</v>
      </c>
      <c r="BL42" s="137">
        <f t="shared" si="44"/>
        <v>0</v>
      </c>
      <c r="BM42" s="137">
        <f t="shared" si="45"/>
        <v>0</v>
      </c>
      <c r="BN42" s="137">
        <f t="shared" si="46"/>
        <v>0</v>
      </c>
      <c r="BO42" s="137">
        <f t="shared" si="47"/>
        <v>0</v>
      </c>
      <c r="BP42" s="137">
        <f t="shared" si="48"/>
        <v>0</v>
      </c>
      <c r="BQ42" s="137">
        <f t="shared" si="49"/>
        <v>0</v>
      </c>
      <c r="BR42" s="137">
        <f t="shared" si="50"/>
        <v>0</v>
      </c>
      <c r="BS42" s="137">
        <f t="shared" si="51"/>
        <v>0</v>
      </c>
      <c r="BT42" s="137">
        <f t="shared" si="52"/>
        <v>0</v>
      </c>
      <c r="BU42" s="137">
        <f t="shared" si="53"/>
        <v>0</v>
      </c>
      <c r="BV42" s="137">
        <f t="shared" si="54"/>
        <v>0</v>
      </c>
      <c r="BW42" s="137">
        <f t="shared" si="55"/>
        <v>0</v>
      </c>
      <c r="BX42" s="137">
        <f t="shared" si="56"/>
        <v>0</v>
      </c>
      <c r="BY42" s="137">
        <f t="shared" si="57"/>
        <v>0</v>
      </c>
      <c r="BZ42" s="137">
        <f t="shared" si="58"/>
        <v>0</v>
      </c>
      <c r="CA42" s="137">
        <f t="shared" si="59"/>
        <v>0</v>
      </c>
      <c r="CB42" s="137">
        <f t="shared" si="60"/>
        <v>0</v>
      </c>
      <c r="CC42" s="137">
        <f t="shared" si="61"/>
        <v>0</v>
      </c>
      <c r="CD42" s="137">
        <f t="shared" si="62"/>
        <v>0</v>
      </c>
      <c r="CE42" s="137">
        <f t="shared" si="63"/>
        <v>0</v>
      </c>
      <c r="CF42" s="137">
        <f t="shared" si="64"/>
        <v>0</v>
      </c>
      <c r="CG42" s="137">
        <f t="shared" si="65"/>
        <v>0</v>
      </c>
      <c r="CH42" s="137">
        <f t="shared" si="66"/>
        <v>0</v>
      </c>
      <c r="CI42" s="137">
        <f t="shared" si="67"/>
        <v>0</v>
      </c>
      <c r="CJ42" s="137">
        <f t="shared" si="68"/>
        <v>0</v>
      </c>
      <c r="CK42" s="137">
        <f t="shared" si="69"/>
        <v>0</v>
      </c>
      <c r="CL42" s="137">
        <f t="shared" si="70"/>
        <v>0</v>
      </c>
      <c r="CM42" s="137">
        <f t="shared" si="71"/>
        <v>0</v>
      </c>
      <c r="CN42" s="137">
        <f t="shared" si="72"/>
        <v>0</v>
      </c>
      <c r="CO42" s="137">
        <f t="shared" si="73"/>
        <v>0</v>
      </c>
      <c r="CP42" s="97"/>
      <c r="CQ42" s="97"/>
      <c r="CR42" s="47"/>
      <c r="CS42" s="47"/>
      <c r="CT42" s="311" t="s">
        <v>206</v>
      </c>
      <c r="CU42" s="92">
        <v>37</v>
      </c>
      <c r="CV42" s="93" t="s">
        <v>243</v>
      </c>
      <c r="CW42" s="105" t="s">
        <v>103</v>
      </c>
      <c r="CX42" s="95"/>
      <c r="CY42" s="1"/>
      <c r="CZ42" s="1"/>
      <c r="DA42" s="1"/>
      <c r="DB42" s="1"/>
      <c r="DC42" s="1"/>
      <c r="DD42" s="1"/>
      <c r="DE42" s="1"/>
      <c r="DF42" s="1"/>
      <c r="GO42" s="1"/>
      <c r="GP42" s="1"/>
      <c r="GQ42" s="1"/>
      <c r="GR42" s="1"/>
      <c r="GS42" s="1"/>
    </row>
    <row r="43" spans="1:201">
      <c r="A43" s="40">
        <v>37</v>
      </c>
      <c r="B43" s="84"/>
      <c r="C43" s="83"/>
      <c r="D43" s="88"/>
      <c r="E43" s="87"/>
      <c r="F43" s="87"/>
      <c r="G43" s="141"/>
      <c r="H43" s="87"/>
      <c r="I43" s="76"/>
      <c r="J43" s="76"/>
      <c r="K43" s="76"/>
      <c r="L43" s="238"/>
      <c r="M43" s="238"/>
      <c r="N43" s="76"/>
      <c r="O43" s="76"/>
      <c r="P43" s="76"/>
      <c r="Q43" s="77"/>
      <c r="R43" s="41">
        <f t="shared" si="20"/>
        <v>0</v>
      </c>
      <c r="S43" s="55">
        <f t="shared" si="0"/>
        <v>0</v>
      </c>
      <c r="T43" s="54">
        <f t="shared" si="1"/>
        <v>0</v>
      </c>
      <c r="U43" s="97">
        <f t="shared" si="2"/>
        <v>0</v>
      </c>
      <c r="V43" s="54">
        <f t="shared" si="21"/>
        <v>0</v>
      </c>
      <c r="W43" s="97">
        <f t="shared" si="22"/>
        <v>0</v>
      </c>
      <c r="X43" s="96">
        <f t="shared" si="3"/>
        <v>0</v>
      </c>
      <c r="Y43" s="96">
        <f t="shared" si="4"/>
        <v>0</v>
      </c>
      <c r="Z43" s="96">
        <f t="shared" si="5"/>
        <v>0</v>
      </c>
      <c r="AA43" s="96">
        <f t="shared" si="6"/>
        <v>0</v>
      </c>
      <c r="AB43" s="96">
        <f t="shared" si="7"/>
        <v>0</v>
      </c>
      <c r="AC43" s="96">
        <f t="shared" si="8"/>
        <v>0</v>
      </c>
      <c r="AD43" s="96">
        <f t="shared" si="9"/>
        <v>0</v>
      </c>
      <c r="AE43" s="96">
        <f t="shared" si="23"/>
        <v>0</v>
      </c>
      <c r="AF43" s="96">
        <f t="shared" si="24"/>
        <v>0</v>
      </c>
      <c r="AG43" s="96">
        <f t="shared" si="25"/>
        <v>0</v>
      </c>
      <c r="AH43" s="96">
        <f t="shared" si="26"/>
        <v>0</v>
      </c>
      <c r="AI43" s="96">
        <f t="shared" si="27"/>
        <v>0</v>
      </c>
      <c r="AJ43" s="96">
        <f t="shared" si="28"/>
        <v>0</v>
      </c>
      <c r="AK43" s="96">
        <f t="shared" si="29"/>
        <v>0</v>
      </c>
      <c r="AL43" s="96">
        <f t="shared" si="30"/>
        <v>0</v>
      </c>
      <c r="AM43" s="96">
        <f t="shared" si="31"/>
        <v>0</v>
      </c>
      <c r="AN43" s="96">
        <f t="shared" si="32"/>
        <v>0</v>
      </c>
      <c r="AO43" s="96">
        <f t="shared" si="33"/>
        <v>0</v>
      </c>
      <c r="AP43" s="96">
        <f t="shared" si="34"/>
        <v>0</v>
      </c>
      <c r="AQ43" s="96">
        <f t="shared" si="35"/>
        <v>0</v>
      </c>
      <c r="AR43" s="96">
        <f t="shared" si="36"/>
        <v>0</v>
      </c>
      <c r="AS43" s="96">
        <f t="shared" si="37"/>
        <v>0</v>
      </c>
      <c r="AT43" s="54">
        <f t="shared" si="38"/>
        <v>0</v>
      </c>
      <c r="AU43" s="54">
        <f t="shared" si="39"/>
        <v>0</v>
      </c>
      <c r="AV43" s="54">
        <f t="shared" si="40"/>
        <v>0</v>
      </c>
      <c r="AW43" s="54">
        <f t="shared" si="41"/>
        <v>0</v>
      </c>
      <c r="AX43" s="54">
        <f t="shared" si="42"/>
        <v>0</v>
      </c>
      <c r="AY43" s="54">
        <f t="shared" si="43"/>
        <v>0</v>
      </c>
      <c r="AZ43" s="54"/>
      <c r="BA43" s="54"/>
      <c r="BB43" s="137">
        <f t="shared" si="10"/>
        <v>0</v>
      </c>
      <c r="BC43" s="137">
        <f t="shared" si="11"/>
        <v>0</v>
      </c>
      <c r="BD43" s="137">
        <f t="shared" si="12"/>
        <v>0</v>
      </c>
      <c r="BE43" s="137">
        <f t="shared" si="13"/>
        <v>0</v>
      </c>
      <c r="BF43" s="137">
        <f t="shared" si="14"/>
        <v>0</v>
      </c>
      <c r="BG43" s="137">
        <f t="shared" si="15"/>
        <v>0</v>
      </c>
      <c r="BH43" s="137">
        <f t="shared" si="16"/>
        <v>0</v>
      </c>
      <c r="BI43" s="137">
        <f t="shared" si="17"/>
        <v>0</v>
      </c>
      <c r="BJ43" s="137">
        <f t="shared" si="18"/>
        <v>0</v>
      </c>
      <c r="BK43" s="137">
        <f t="shared" si="19"/>
        <v>0</v>
      </c>
      <c r="BL43" s="137">
        <f t="shared" si="44"/>
        <v>0</v>
      </c>
      <c r="BM43" s="137">
        <f t="shared" si="45"/>
        <v>0</v>
      </c>
      <c r="BN43" s="137">
        <f t="shared" si="46"/>
        <v>0</v>
      </c>
      <c r="BO43" s="137">
        <f t="shared" si="47"/>
        <v>0</v>
      </c>
      <c r="BP43" s="137">
        <f t="shared" si="48"/>
        <v>0</v>
      </c>
      <c r="BQ43" s="137">
        <f t="shared" si="49"/>
        <v>0</v>
      </c>
      <c r="BR43" s="137">
        <f t="shared" si="50"/>
        <v>0</v>
      </c>
      <c r="BS43" s="137">
        <f t="shared" si="51"/>
        <v>0</v>
      </c>
      <c r="BT43" s="137">
        <f t="shared" si="52"/>
        <v>0</v>
      </c>
      <c r="BU43" s="137">
        <f t="shared" si="53"/>
        <v>0</v>
      </c>
      <c r="BV43" s="137">
        <f t="shared" si="54"/>
        <v>0</v>
      </c>
      <c r="BW43" s="137">
        <f t="shared" si="55"/>
        <v>0</v>
      </c>
      <c r="BX43" s="137">
        <f t="shared" si="56"/>
        <v>0</v>
      </c>
      <c r="BY43" s="137">
        <f t="shared" si="57"/>
        <v>0</v>
      </c>
      <c r="BZ43" s="137">
        <f t="shared" si="58"/>
        <v>0</v>
      </c>
      <c r="CA43" s="137">
        <f t="shared" si="59"/>
        <v>0</v>
      </c>
      <c r="CB43" s="137">
        <f t="shared" si="60"/>
        <v>0</v>
      </c>
      <c r="CC43" s="137">
        <f t="shared" si="61"/>
        <v>0</v>
      </c>
      <c r="CD43" s="137">
        <f t="shared" si="62"/>
        <v>0</v>
      </c>
      <c r="CE43" s="137">
        <f t="shared" si="63"/>
        <v>0</v>
      </c>
      <c r="CF43" s="137">
        <f t="shared" si="64"/>
        <v>0</v>
      </c>
      <c r="CG43" s="137">
        <f t="shared" si="65"/>
        <v>0</v>
      </c>
      <c r="CH43" s="137">
        <f t="shared" si="66"/>
        <v>0</v>
      </c>
      <c r="CI43" s="137">
        <f t="shared" si="67"/>
        <v>0</v>
      </c>
      <c r="CJ43" s="137">
        <f t="shared" si="68"/>
        <v>0</v>
      </c>
      <c r="CK43" s="137">
        <f t="shared" si="69"/>
        <v>0</v>
      </c>
      <c r="CL43" s="137">
        <f t="shared" si="70"/>
        <v>0</v>
      </c>
      <c r="CM43" s="137">
        <f t="shared" si="71"/>
        <v>0</v>
      </c>
      <c r="CN43" s="137">
        <f t="shared" si="72"/>
        <v>0</v>
      </c>
      <c r="CO43" s="137">
        <f t="shared" si="73"/>
        <v>0</v>
      </c>
      <c r="CP43" s="97"/>
      <c r="CQ43" s="97"/>
      <c r="CR43" s="47"/>
      <c r="CS43" s="47"/>
      <c r="CT43" s="311" t="s">
        <v>207</v>
      </c>
      <c r="CU43" s="92">
        <v>38</v>
      </c>
      <c r="CV43" s="93" t="s">
        <v>243</v>
      </c>
      <c r="CW43" s="105" t="s">
        <v>68</v>
      </c>
      <c r="CX43" s="95"/>
      <c r="CY43" s="1"/>
      <c r="CZ43" s="1"/>
      <c r="DA43" s="1"/>
      <c r="DB43" s="1"/>
      <c r="DC43" s="1"/>
      <c r="DD43" s="1"/>
      <c r="DE43" s="1"/>
      <c r="DF43" s="1"/>
      <c r="GO43" s="1"/>
      <c r="GP43" s="1"/>
      <c r="GQ43" s="1"/>
      <c r="GR43" s="1"/>
      <c r="GS43" s="1"/>
    </row>
    <row r="44" spans="1:201">
      <c r="A44" s="40">
        <v>38</v>
      </c>
      <c r="B44" s="84"/>
      <c r="C44" s="83"/>
      <c r="D44" s="88"/>
      <c r="E44" s="87"/>
      <c r="F44" s="87"/>
      <c r="G44" s="141"/>
      <c r="H44" s="87"/>
      <c r="I44" s="76"/>
      <c r="J44" s="76"/>
      <c r="K44" s="76"/>
      <c r="L44" s="238"/>
      <c r="M44" s="238"/>
      <c r="N44" s="76"/>
      <c r="O44" s="76"/>
      <c r="P44" s="76"/>
      <c r="Q44" s="77"/>
      <c r="R44" s="41">
        <f t="shared" si="20"/>
        <v>0</v>
      </c>
      <c r="S44" s="55">
        <f t="shared" si="0"/>
        <v>0</v>
      </c>
      <c r="T44" s="54">
        <f t="shared" si="1"/>
        <v>0</v>
      </c>
      <c r="U44" s="97">
        <f t="shared" si="2"/>
        <v>0</v>
      </c>
      <c r="V44" s="54">
        <f t="shared" si="21"/>
        <v>0</v>
      </c>
      <c r="W44" s="97">
        <f t="shared" si="22"/>
        <v>0</v>
      </c>
      <c r="X44" s="96">
        <f t="shared" si="3"/>
        <v>0</v>
      </c>
      <c r="Y44" s="96">
        <f t="shared" si="4"/>
        <v>0</v>
      </c>
      <c r="Z44" s="96">
        <f t="shared" si="5"/>
        <v>0</v>
      </c>
      <c r="AA44" s="96">
        <f t="shared" si="6"/>
        <v>0</v>
      </c>
      <c r="AB44" s="96">
        <f t="shared" si="7"/>
        <v>0</v>
      </c>
      <c r="AC44" s="96">
        <f t="shared" si="8"/>
        <v>0</v>
      </c>
      <c r="AD44" s="96">
        <f t="shared" si="9"/>
        <v>0</v>
      </c>
      <c r="AE44" s="96">
        <f t="shared" si="23"/>
        <v>0</v>
      </c>
      <c r="AF44" s="96">
        <f t="shared" si="24"/>
        <v>0</v>
      </c>
      <c r="AG44" s="96">
        <f t="shared" si="25"/>
        <v>0</v>
      </c>
      <c r="AH44" s="96">
        <f t="shared" si="26"/>
        <v>0</v>
      </c>
      <c r="AI44" s="96">
        <f t="shared" si="27"/>
        <v>0</v>
      </c>
      <c r="AJ44" s="96">
        <f t="shared" si="28"/>
        <v>0</v>
      </c>
      <c r="AK44" s="96">
        <f t="shared" si="29"/>
        <v>0</v>
      </c>
      <c r="AL44" s="96">
        <f t="shared" si="30"/>
        <v>0</v>
      </c>
      <c r="AM44" s="96">
        <f t="shared" si="31"/>
        <v>0</v>
      </c>
      <c r="AN44" s="96">
        <f t="shared" si="32"/>
        <v>0</v>
      </c>
      <c r="AO44" s="96">
        <f t="shared" si="33"/>
        <v>0</v>
      </c>
      <c r="AP44" s="96">
        <f t="shared" si="34"/>
        <v>0</v>
      </c>
      <c r="AQ44" s="96">
        <f t="shared" si="35"/>
        <v>0</v>
      </c>
      <c r="AR44" s="96">
        <f t="shared" si="36"/>
        <v>0</v>
      </c>
      <c r="AS44" s="96">
        <f t="shared" si="37"/>
        <v>0</v>
      </c>
      <c r="AT44" s="54">
        <f t="shared" si="38"/>
        <v>0</v>
      </c>
      <c r="AU44" s="54">
        <f t="shared" si="39"/>
        <v>0</v>
      </c>
      <c r="AV44" s="54">
        <f t="shared" si="40"/>
        <v>0</v>
      </c>
      <c r="AW44" s="54">
        <f t="shared" si="41"/>
        <v>0</v>
      </c>
      <c r="AX44" s="54">
        <f t="shared" si="42"/>
        <v>0</v>
      </c>
      <c r="AY44" s="54">
        <f t="shared" si="43"/>
        <v>0</v>
      </c>
      <c r="AZ44" s="54"/>
      <c r="BA44" s="54"/>
      <c r="BB44" s="137">
        <f t="shared" si="10"/>
        <v>0</v>
      </c>
      <c r="BC44" s="137">
        <f t="shared" si="11"/>
        <v>0</v>
      </c>
      <c r="BD44" s="137">
        <f t="shared" si="12"/>
        <v>0</v>
      </c>
      <c r="BE44" s="137">
        <f t="shared" si="13"/>
        <v>0</v>
      </c>
      <c r="BF44" s="137">
        <f t="shared" si="14"/>
        <v>0</v>
      </c>
      <c r="BG44" s="137">
        <f t="shared" si="15"/>
        <v>0</v>
      </c>
      <c r="BH44" s="137">
        <f t="shared" si="16"/>
        <v>0</v>
      </c>
      <c r="BI44" s="137">
        <f t="shared" si="17"/>
        <v>0</v>
      </c>
      <c r="BJ44" s="137">
        <f t="shared" si="18"/>
        <v>0</v>
      </c>
      <c r="BK44" s="137">
        <f t="shared" si="19"/>
        <v>0</v>
      </c>
      <c r="BL44" s="137">
        <f t="shared" si="44"/>
        <v>0</v>
      </c>
      <c r="BM44" s="137">
        <f t="shared" si="45"/>
        <v>0</v>
      </c>
      <c r="BN44" s="137">
        <f t="shared" si="46"/>
        <v>0</v>
      </c>
      <c r="BO44" s="137">
        <f t="shared" si="47"/>
        <v>0</v>
      </c>
      <c r="BP44" s="137">
        <f t="shared" si="48"/>
        <v>0</v>
      </c>
      <c r="BQ44" s="137">
        <f t="shared" si="49"/>
        <v>0</v>
      </c>
      <c r="BR44" s="137">
        <f t="shared" si="50"/>
        <v>0</v>
      </c>
      <c r="BS44" s="137">
        <f t="shared" si="51"/>
        <v>0</v>
      </c>
      <c r="BT44" s="137">
        <f t="shared" si="52"/>
        <v>0</v>
      </c>
      <c r="BU44" s="137">
        <f t="shared" si="53"/>
        <v>0</v>
      </c>
      <c r="BV44" s="137">
        <f t="shared" si="54"/>
        <v>0</v>
      </c>
      <c r="BW44" s="137">
        <f t="shared" si="55"/>
        <v>0</v>
      </c>
      <c r="BX44" s="137">
        <f t="shared" si="56"/>
        <v>0</v>
      </c>
      <c r="BY44" s="137">
        <f t="shared" si="57"/>
        <v>0</v>
      </c>
      <c r="BZ44" s="137">
        <f t="shared" si="58"/>
        <v>0</v>
      </c>
      <c r="CA44" s="137">
        <f t="shared" si="59"/>
        <v>0</v>
      </c>
      <c r="CB44" s="137">
        <f t="shared" si="60"/>
        <v>0</v>
      </c>
      <c r="CC44" s="137">
        <f t="shared" si="61"/>
        <v>0</v>
      </c>
      <c r="CD44" s="137">
        <f t="shared" si="62"/>
        <v>0</v>
      </c>
      <c r="CE44" s="137">
        <f t="shared" si="63"/>
        <v>0</v>
      </c>
      <c r="CF44" s="137">
        <f t="shared" si="64"/>
        <v>0</v>
      </c>
      <c r="CG44" s="137">
        <f t="shared" si="65"/>
        <v>0</v>
      </c>
      <c r="CH44" s="137">
        <f t="shared" si="66"/>
        <v>0</v>
      </c>
      <c r="CI44" s="137">
        <f t="shared" si="67"/>
        <v>0</v>
      </c>
      <c r="CJ44" s="137">
        <f t="shared" si="68"/>
        <v>0</v>
      </c>
      <c r="CK44" s="137">
        <f t="shared" si="69"/>
        <v>0</v>
      </c>
      <c r="CL44" s="137">
        <f t="shared" si="70"/>
        <v>0</v>
      </c>
      <c r="CM44" s="137">
        <f t="shared" si="71"/>
        <v>0</v>
      </c>
      <c r="CN44" s="137">
        <f t="shared" si="72"/>
        <v>0</v>
      </c>
      <c r="CO44" s="137">
        <f t="shared" si="73"/>
        <v>0</v>
      </c>
      <c r="CP44" s="97"/>
      <c r="CQ44" s="97"/>
      <c r="CR44" s="47"/>
      <c r="CS44" s="47"/>
      <c r="CT44" s="311" t="s">
        <v>208</v>
      </c>
      <c r="CU44" s="92">
        <v>39</v>
      </c>
      <c r="CV44" s="93" t="s">
        <v>243</v>
      </c>
      <c r="CW44" s="105" t="s">
        <v>69</v>
      </c>
      <c r="CX44" s="95"/>
      <c r="CY44" s="1"/>
      <c r="CZ44" s="1"/>
      <c r="DA44" s="1"/>
      <c r="DB44" s="1"/>
      <c r="DC44" s="1"/>
      <c r="DD44" s="1"/>
      <c r="DE44" s="1"/>
      <c r="DF44" s="1"/>
      <c r="GO44" s="1"/>
      <c r="GP44" s="1"/>
      <c r="GQ44" s="1"/>
      <c r="GR44" s="1"/>
      <c r="GS44" s="1"/>
    </row>
    <row r="45" spans="1:201">
      <c r="A45" s="40">
        <v>39</v>
      </c>
      <c r="B45" s="84"/>
      <c r="C45" s="83"/>
      <c r="D45" s="88"/>
      <c r="E45" s="87"/>
      <c r="F45" s="87"/>
      <c r="G45" s="141"/>
      <c r="H45" s="87"/>
      <c r="I45" s="76"/>
      <c r="J45" s="76"/>
      <c r="K45" s="76"/>
      <c r="L45" s="238"/>
      <c r="M45" s="238"/>
      <c r="N45" s="76"/>
      <c r="O45" s="76"/>
      <c r="P45" s="76"/>
      <c r="Q45" s="77"/>
      <c r="R45" s="41">
        <f t="shared" si="20"/>
        <v>0</v>
      </c>
      <c r="S45" s="55">
        <f t="shared" si="0"/>
        <v>0</v>
      </c>
      <c r="T45" s="54">
        <f t="shared" si="1"/>
        <v>0</v>
      </c>
      <c r="U45" s="97">
        <f t="shared" si="2"/>
        <v>0</v>
      </c>
      <c r="V45" s="54">
        <f t="shared" si="21"/>
        <v>0</v>
      </c>
      <c r="W45" s="97">
        <f t="shared" si="22"/>
        <v>0</v>
      </c>
      <c r="X45" s="96">
        <f t="shared" si="3"/>
        <v>0</v>
      </c>
      <c r="Y45" s="96">
        <f t="shared" si="4"/>
        <v>0</v>
      </c>
      <c r="Z45" s="96">
        <f t="shared" si="5"/>
        <v>0</v>
      </c>
      <c r="AA45" s="96">
        <f t="shared" si="6"/>
        <v>0</v>
      </c>
      <c r="AB45" s="96">
        <f t="shared" si="7"/>
        <v>0</v>
      </c>
      <c r="AC45" s="96">
        <f t="shared" si="8"/>
        <v>0</v>
      </c>
      <c r="AD45" s="96">
        <f t="shared" si="9"/>
        <v>0</v>
      </c>
      <c r="AE45" s="96">
        <f t="shared" si="23"/>
        <v>0</v>
      </c>
      <c r="AF45" s="96">
        <f t="shared" si="24"/>
        <v>0</v>
      </c>
      <c r="AG45" s="96">
        <f t="shared" si="25"/>
        <v>0</v>
      </c>
      <c r="AH45" s="96">
        <f t="shared" si="26"/>
        <v>0</v>
      </c>
      <c r="AI45" s="96">
        <f t="shared" si="27"/>
        <v>0</v>
      </c>
      <c r="AJ45" s="96">
        <f t="shared" si="28"/>
        <v>0</v>
      </c>
      <c r="AK45" s="96">
        <f t="shared" si="29"/>
        <v>0</v>
      </c>
      <c r="AL45" s="96">
        <f t="shared" si="30"/>
        <v>0</v>
      </c>
      <c r="AM45" s="96">
        <f t="shared" si="31"/>
        <v>0</v>
      </c>
      <c r="AN45" s="96">
        <f t="shared" si="32"/>
        <v>0</v>
      </c>
      <c r="AO45" s="96">
        <f t="shared" si="33"/>
        <v>0</v>
      </c>
      <c r="AP45" s="96">
        <f t="shared" si="34"/>
        <v>0</v>
      </c>
      <c r="AQ45" s="96">
        <f t="shared" si="35"/>
        <v>0</v>
      </c>
      <c r="AR45" s="96">
        <f t="shared" si="36"/>
        <v>0</v>
      </c>
      <c r="AS45" s="96">
        <f t="shared" si="37"/>
        <v>0</v>
      </c>
      <c r="AT45" s="54">
        <f t="shared" si="38"/>
        <v>0</v>
      </c>
      <c r="AU45" s="54">
        <f t="shared" si="39"/>
        <v>0</v>
      </c>
      <c r="AV45" s="54">
        <f t="shared" si="40"/>
        <v>0</v>
      </c>
      <c r="AW45" s="54">
        <f t="shared" si="41"/>
        <v>0</v>
      </c>
      <c r="AX45" s="54">
        <f t="shared" si="42"/>
        <v>0</v>
      </c>
      <c r="AY45" s="54">
        <f t="shared" si="43"/>
        <v>0</v>
      </c>
      <c r="AZ45" s="54"/>
      <c r="BA45" s="54"/>
      <c r="BB45" s="137">
        <f t="shared" si="10"/>
        <v>0</v>
      </c>
      <c r="BC45" s="137">
        <f t="shared" si="11"/>
        <v>0</v>
      </c>
      <c r="BD45" s="137">
        <f t="shared" si="12"/>
        <v>0</v>
      </c>
      <c r="BE45" s="137">
        <f t="shared" si="13"/>
        <v>0</v>
      </c>
      <c r="BF45" s="137">
        <f t="shared" si="14"/>
        <v>0</v>
      </c>
      <c r="BG45" s="137">
        <f t="shared" si="15"/>
        <v>0</v>
      </c>
      <c r="BH45" s="137">
        <f t="shared" si="16"/>
        <v>0</v>
      </c>
      <c r="BI45" s="137">
        <f t="shared" si="17"/>
        <v>0</v>
      </c>
      <c r="BJ45" s="137">
        <f t="shared" si="18"/>
        <v>0</v>
      </c>
      <c r="BK45" s="137">
        <f t="shared" si="19"/>
        <v>0</v>
      </c>
      <c r="BL45" s="137">
        <f t="shared" si="44"/>
        <v>0</v>
      </c>
      <c r="BM45" s="137">
        <f t="shared" si="45"/>
        <v>0</v>
      </c>
      <c r="BN45" s="137">
        <f t="shared" si="46"/>
        <v>0</v>
      </c>
      <c r="BO45" s="137">
        <f t="shared" si="47"/>
        <v>0</v>
      </c>
      <c r="BP45" s="137">
        <f t="shared" si="48"/>
        <v>0</v>
      </c>
      <c r="BQ45" s="137">
        <f t="shared" si="49"/>
        <v>0</v>
      </c>
      <c r="BR45" s="137">
        <f t="shared" si="50"/>
        <v>0</v>
      </c>
      <c r="BS45" s="137">
        <f t="shared" si="51"/>
        <v>0</v>
      </c>
      <c r="BT45" s="137">
        <f t="shared" si="52"/>
        <v>0</v>
      </c>
      <c r="BU45" s="137">
        <f t="shared" si="53"/>
        <v>0</v>
      </c>
      <c r="BV45" s="137">
        <f t="shared" si="54"/>
        <v>0</v>
      </c>
      <c r="BW45" s="137">
        <f t="shared" si="55"/>
        <v>0</v>
      </c>
      <c r="BX45" s="137">
        <f t="shared" si="56"/>
        <v>0</v>
      </c>
      <c r="BY45" s="137">
        <f t="shared" si="57"/>
        <v>0</v>
      </c>
      <c r="BZ45" s="137">
        <f t="shared" si="58"/>
        <v>0</v>
      </c>
      <c r="CA45" s="137">
        <f t="shared" si="59"/>
        <v>0</v>
      </c>
      <c r="CB45" s="137">
        <f t="shared" si="60"/>
        <v>0</v>
      </c>
      <c r="CC45" s="137">
        <f t="shared" si="61"/>
        <v>0</v>
      </c>
      <c r="CD45" s="137">
        <f t="shared" si="62"/>
        <v>0</v>
      </c>
      <c r="CE45" s="137">
        <f t="shared" si="63"/>
        <v>0</v>
      </c>
      <c r="CF45" s="137">
        <f t="shared" si="64"/>
        <v>0</v>
      </c>
      <c r="CG45" s="137">
        <f t="shared" si="65"/>
        <v>0</v>
      </c>
      <c r="CH45" s="137">
        <f t="shared" si="66"/>
        <v>0</v>
      </c>
      <c r="CI45" s="137">
        <f t="shared" si="67"/>
        <v>0</v>
      </c>
      <c r="CJ45" s="137">
        <f t="shared" si="68"/>
        <v>0</v>
      </c>
      <c r="CK45" s="137">
        <f t="shared" si="69"/>
        <v>0</v>
      </c>
      <c r="CL45" s="137">
        <f t="shared" si="70"/>
        <v>0</v>
      </c>
      <c r="CM45" s="137">
        <f t="shared" si="71"/>
        <v>0</v>
      </c>
      <c r="CN45" s="137">
        <f t="shared" si="72"/>
        <v>0</v>
      </c>
      <c r="CO45" s="137">
        <f t="shared" si="73"/>
        <v>0</v>
      </c>
      <c r="CP45" s="97"/>
      <c r="CQ45" s="97"/>
      <c r="CR45" s="47"/>
      <c r="CS45" s="47"/>
      <c r="CT45" s="311" t="s">
        <v>209</v>
      </c>
      <c r="CU45" s="92">
        <v>40</v>
      </c>
      <c r="CV45" s="93" t="s">
        <v>243</v>
      </c>
      <c r="CW45" s="210" t="s">
        <v>244</v>
      </c>
      <c r="CX45" s="95"/>
      <c r="CY45" s="1"/>
      <c r="CZ45" s="1"/>
      <c r="DA45" s="249"/>
      <c r="DB45" s="1"/>
      <c r="DC45" s="1"/>
      <c r="DD45" s="1"/>
      <c r="DE45" s="1"/>
      <c r="DF45" s="1"/>
      <c r="GO45" s="1"/>
      <c r="GP45" s="1"/>
      <c r="GQ45" s="1"/>
      <c r="GR45" s="1"/>
      <c r="GS45" s="1"/>
    </row>
    <row r="46" spans="1:201">
      <c r="A46" s="40">
        <v>40</v>
      </c>
      <c r="B46" s="84"/>
      <c r="C46" s="83"/>
      <c r="D46" s="88"/>
      <c r="E46" s="87"/>
      <c r="F46" s="87"/>
      <c r="G46" s="141"/>
      <c r="H46" s="87"/>
      <c r="I46" s="76"/>
      <c r="J46" s="76"/>
      <c r="K46" s="76"/>
      <c r="L46" s="238"/>
      <c r="M46" s="238"/>
      <c r="N46" s="76"/>
      <c r="O46" s="76"/>
      <c r="P46" s="76"/>
      <c r="Q46" s="77"/>
      <c r="R46" s="41">
        <f t="shared" si="20"/>
        <v>0</v>
      </c>
      <c r="S46" s="55">
        <f t="shared" si="0"/>
        <v>0</v>
      </c>
      <c r="T46" s="54">
        <f t="shared" si="1"/>
        <v>0</v>
      </c>
      <c r="U46" s="97">
        <f t="shared" si="2"/>
        <v>0</v>
      </c>
      <c r="V46" s="54">
        <f t="shared" si="21"/>
        <v>0</v>
      </c>
      <c r="W46" s="97">
        <f t="shared" si="22"/>
        <v>0</v>
      </c>
      <c r="X46" s="96">
        <f t="shared" si="3"/>
        <v>0</v>
      </c>
      <c r="Y46" s="96">
        <f t="shared" si="4"/>
        <v>0</v>
      </c>
      <c r="Z46" s="96">
        <f t="shared" si="5"/>
        <v>0</v>
      </c>
      <c r="AA46" s="96">
        <f t="shared" si="6"/>
        <v>0</v>
      </c>
      <c r="AB46" s="96">
        <f t="shared" si="7"/>
        <v>0</v>
      </c>
      <c r="AC46" s="96">
        <f t="shared" si="8"/>
        <v>0</v>
      </c>
      <c r="AD46" s="96">
        <f t="shared" si="9"/>
        <v>0</v>
      </c>
      <c r="AE46" s="96">
        <f t="shared" si="23"/>
        <v>0</v>
      </c>
      <c r="AF46" s="96">
        <f t="shared" si="24"/>
        <v>0</v>
      </c>
      <c r="AG46" s="96">
        <f t="shared" si="25"/>
        <v>0</v>
      </c>
      <c r="AH46" s="96">
        <f t="shared" si="26"/>
        <v>0</v>
      </c>
      <c r="AI46" s="96">
        <f t="shared" si="27"/>
        <v>0</v>
      </c>
      <c r="AJ46" s="96">
        <f t="shared" si="28"/>
        <v>0</v>
      </c>
      <c r="AK46" s="96">
        <f t="shared" si="29"/>
        <v>0</v>
      </c>
      <c r="AL46" s="96">
        <f t="shared" si="30"/>
        <v>0</v>
      </c>
      <c r="AM46" s="96">
        <f t="shared" si="31"/>
        <v>0</v>
      </c>
      <c r="AN46" s="96">
        <f t="shared" si="32"/>
        <v>0</v>
      </c>
      <c r="AO46" s="96">
        <f t="shared" si="33"/>
        <v>0</v>
      </c>
      <c r="AP46" s="96">
        <f t="shared" si="34"/>
        <v>0</v>
      </c>
      <c r="AQ46" s="96">
        <f t="shared" si="35"/>
        <v>0</v>
      </c>
      <c r="AR46" s="96">
        <f t="shared" si="36"/>
        <v>0</v>
      </c>
      <c r="AS46" s="96">
        <f t="shared" si="37"/>
        <v>0</v>
      </c>
      <c r="AT46" s="54">
        <f t="shared" si="38"/>
        <v>0</v>
      </c>
      <c r="AU46" s="54">
        <f t="shared" si="39"/>
        <v>0</v>
      </c>
      <c r="AV46" s="54">
        <f t="shared" si="40"/>
        <v>0</v>
      </c>
      <c r="AW46" s="54">
        <f t="shared" si="41"/>
        <v>0</v>
      </c>
      <c r="AX46" s="54">
        <f t="shared" si="42"/>
        <v>0</v>
      </c>
      <c r="AY46" s="54">
        <f t="shared" si="43"/>
        <v>0</v>
      </c>
      <c r="AZ46" s="54"/>
      <c r="BA46" s="54"/>
      <c r="BB46" s="137">
        <f t="shared" si="10"/>
        <v>0</v>
      </c>
      <c r="BC46" s="137">
        <f t="shared" si="11"/>
        <v>0</v>
      </c>
      <c r="BD46" s="137">
        <f t="shared" si="12"/>
        <v>0</v>
      </c>
      <c r="BE46" s="137">
        <f t="shared" si="13"/>
        <v>0</v>
      </c>
      <c r="BF46" s="137">
        <f t="shared" si="14"/>
        <v>0</v>
      </c>
      <c r="BG46" s="137">
        <f t="shared" si="15"/>
        <v>0</v>
      </c>
      <c r="BH46" s="137">
        <f t="shared" si="16"/>
        <v>0</v>
      </c>
      <c r="BI46" s="137">
        <f t="shared" si="17"/>
        <v>0</v>
      </c>
      <c r="BJ46" s="137">
        <f t="shared" si="18"/>
        <v>0</v>
      </c>
      <c r="BK46" s="137">
        <f t="shared" si="19"/>
        <v>0</v>
      </c>
      <c r="BL46" s="137">
        <f t="shared" si="44"/>
        <v>0</v>
      </c>
      <c r="BM46" s="137">
        <f t="shared" si="45"/>
        <v>0</v>
      </c>
      <c r="BN46" s="137">
        <f t="shared" si="46"/>
        <v>0</v>
      </c>
      <c r="BO46" s="137">
        <f t="shared" si="47"/>
        <v>0</v>
      </c>
      <c r="BP46" s="137">
        <f t="shared" si="48"/>
        <v>0</v>
      </c>
      <c r="BQ46" s="137">
        <f t="shared" si="49"/>
        <v>0</v>
      </c>
      <c r="BR46" s="137">
        <f t="shared" si="50"/>
        <v>0</v>
      </c>
      <c r="BS46" s="137">
        <f t="shared" si="51"/>
        <v>0</v>
      </c>
      <c r="BT46" s="137">
        <f t="shared" si="52"/>
        <v>0</v>
      </c>
      <c r="BU46" s="137">
        <f t="shared" si="53"/>
        <v>0</v>
      </c>
      <c r="BV46" s="137">
        <f t="shared" si="54"/>
        <v>0</v>
      </c>
      <c r="BW46" s="137">
        <f t="shared" si="55"/>
        <v>0</v>
      </c>
      <c r="BX46" s="137">
        <f t="shared" si="56"/>
        <v>0</v>
      </c>
      <c r="BY46" s="137">
        <f t="shared" si="57"/>
        <v>0</v>
      </c>
      <c r="BZ46" s="137">
        <f t="shared" si="58"/>
        <v>0</v>
      </c>
      <c r="CA46" s="137">
        <f t="shared" si="59"/>
        <v>0</v>
      </c>
      <c r="CB46" s="137">
        <f t="shared" si="60"/>
        <v>0</v>
      </c>
      <c r="CC46" s="137">
        <f t="shared" si="61"/>
        <v>0</v>
      </c>
      <c r="CD46" s="137">
        <f t="shared" si="62"/>
        <v>0</v>
      </c>
      <c r="CE46" s="137">
        <f t="shared" si="63"/>
        <v>0</v>
      </c>
      <c r="CF46" s="137">
        <f t="shared" si="64"/>
        <v>0</v>
      </c>
      <c r="CG46" s="137">
        <f t="shared" si="65"/>
        <v>0</v>
      </c>
      <c r="CH46" s="137">
        <f t="shared" si="66"/>
        <v>0</v>
      </c>
      <c r="CI46" s="137">
        <f t="shared" si="67"/>
        <v>0</v>
      </c>
      <c r="CJ46" s="137">
        <f t="shared" si="68"/>
        <v>0</v>
      </c>
      <c r="CK46" s="137">
        <f t="shared" si="69"/>
        <v>0</v>
      </c>
      <c r="CL46" s="137">
        <f t="shared" si="70"/>
        <v>0</v>
      </c>
      <c r="CM46" s="137">
        <f t="shared" si="71"/>
        <v>0</v>
      </c>
      <c r="CN46" s="137">
        <f t="shared" si="72"/>
        <v>0</v>
      </c>
      <c r="CO46" s="137">
        <f t="shared" si="73"/>
        <v>0</v>
      </c>
      <c r="CP46" s="97"/>
      <c r="CQ46" s="97"/>
      <c r="CR46" s="47"/>
      <c r="CS46" s="47"/>
      <c r="CT46" s="311" t="s">
        <v>210</v>
      </c>
      <c r="CU46" s="92">
        <v>41</v>
      </c>
      <c r="CV46" s="93" t="s">
        <v>101</v>
      </c>
      <c r="CW46" s="105" t="s">
        <v>72</v>
      </c>
      <c r="CX46" s="95"/>
      <c r="CY46" s="1"/>
      <c r="CZ46" s="1"/>
      <c r="DA46" s="249"/>
      <c r="DB46" s="1"/>
      <c r="DC46" s="1"/>
      <c r="DD46" s="1"/>
      <c r="DE46" s="1"/>
      <c r="DF46" s="1"/>
      <c r="GO46" s="1"/>
      <c r="GP46" s="1"/>
      <c r="GQ46" s="1"/>
      <c r="GR46" s="1"/>
      <c r="GS46" s="1"/>
    </row>
    <row r="47" spans="1:201">
      <c r="A47" s="40">
        <v>41</v>
      </c>
      <c r="B47" s="84"/>
      <c r="C47" s="83"/>
      <c r="D47" s="88"/>
      <c r="E47" s="87"/>
      <c r="F47" s="87"/>
      <c r="G47" s="141"/>
      <c r="H47" s="87"/>
      <c r="I47" s="76"/>
      <c r="J47" s="76"/>
      <c r="K47" s="76"/>
      <c r="L47" s="238"/>
      <c r="M47" s="238"/>
      <c r="N47" s="76"/>
      <c r="O47" s="76"/>
      <c r="P47" s="76"/>
      <c r="Q47" s="77"/>
      <c r="R47" s="41">
        <f t="shared" si="20"/>
        <v>0</v>
      </c>
      <c r="S47" s="55">
        <f t="shared" si="0"/>
        <v>0</v>
      </c>
      <c r="T47" s="54">
        <f t="shared" si="1"/>
        <v>0</v>
      </c>
      <c r="U47" s="97">
        <f t="shared" si="2"/>
        <v>0</v>
      </c>
      <c r="V47" s="54">
        <f t="shared" si="21"/>
        <v>0</v>
      </c>
      <c r="W47" s="97">
        <f t="shared" si="22"/>
        <v>0</v>
      </c>
      <c r="X47" s="96">
        <f t="shared" si="3"/>
        <v>0</v>
      </c>
      <c r="Y47" s="96">
        <f t="shared" si="4"/>
        <v>0</v>
      </c>
      <c r="Z47" s="96">
        <f t="shared" si="5"/>
        <v>0</v>
      </c>
      <c r="AA47" s="96">
        <f t="shared" si="6"/>
        <v>0</v>
      </c>
      <c r="AB47" s="96">
        <f t="shared" si="7"/>
        <v>0</v>
      </c>
      <c r="AC47" s="96">
        <f t="shared" si="8"/>
        <v>0</v>
      </c>
      <c r="AD47" s="96">
        <f t="shared" si="9"/>
        <v>0</v>
      </c>
      <c r="AE47" s="96">
        <f t="shared" si="23"/>
        <v>0</v>
      </c>
      <c r="AF47" s="96">
        <f t="shared" si="24"/>
        <v>0</v>
      </c>
      <c r="AG47" s="96">
        <f t="shared" si="25"/>
        <v>0</v>
      </c>
      <c r="AH47" s="96">
        <f t="shared" si="26"/>
        <v>0</v>
      </c>
      <c r="AI47" s="96">
        <f t="shared" si="27"/>
        <v>0</v>
      </c>
      <c r="AJ47" s="96">
        <f t="shared" si="28"/>
        <v>0</v>
      </c>
      <c r="AK47" s="96">
        <f t="shared" si="29"/>
        <v>0</v>
      </c>
      <c r="AL47" s="96">
        <f t="shared" si="30"/>
        <v>0</v>
      </c>
      <c r="AM47" s="96">
        <f t="shared" si="31"/>
        <v>0</v>
      </c>
      <c r="AN47" s="96">
        <f t="shared" si="32"/>
        <v>0</v>
      </c>
      <c r="AO47" s="96">
        <f t="shared" si="33"/>
        <v>0</v>
      </c>
      <c r="AP47" s="96">
        <f t="shared" si="34"/>
        <v>0</v>
      </c>
      <c r="AQ47" s="96">
        <f t="shared" si="35"/>
        <v>0</v>
      </c>
      <c r="AR47" s="96">
        <f t="shared" si="36"/>
        <v>0</v>
      </c>
      <c r="AS47" s="96">
        <f t="shared" si="37"/>
        <v>0</v>
      </c>
      <c r="AT47" s="54">
        <f t="shared" si="38"/>
        <v>0</v>
      </c>
      <c r="AU47" s="54">
        <f t="shared" si="39"/>
        <v>0</v>
      </c>
      <c r="AV47" s="54">
        <f t="shared" si="40"/>
        <v>0</v>
      </c>
      <c r="AW47" s="54">
        <f t="shared" si="41"/>
        <v>0</v>
      </c>
      <c r="AX47" s="54">
        <f t="shared" si="42"/>
        <v>0</v>
      </c>
      <c r="AY47" s="54">
        <f t="shared" si="43"/>
        <v>0</v>
      </c>
      <c r="AZ47" s="54"/>
      <c r="BA47" s="54"/>
      <c r="BB47" s="137">
        <f t="shared" si="10"/>
        <v>0</v>
      </c>
      <c r="BC47" s="137">
        <f t="shared" si="11"/>
        <v>0</v>
      </c>
      <c r="BD47" s="137">
        <f t="shared" si="12"/>
        <v>0</v>
      </c>
      <c r="BE47" s="137">
        <f t="shared" si="13"/>
        <v>0</v>
      </c>
      <c r="BF47" s="137">
        <f t="shared" si="14"/>
        <v>0</v>
      </c>
      <c r="BG47" s="137">
        <f t="shared" si="15"/>
        <v>0</v>
      </c>
      <c r="BH47" s="137">
        <f t="shared" si="16"/>
        <v>0</v>
      </c>
      <c r="BI47" s="137">
        <f t="shared" si="17"/>
        <v>0</v>
      </c>
      <c r="BJ47" s="137">
        <f t="shared" si="18"/>
        <v>0</v>
      </c>
      <c r="BK47" s="137">
        <f t="shared" si="19"/>
        <v>0</v>
      </c>
      <c r="BL47" s="137">
        <f t="shared" si="44"/>
        <v>0</v>
      </c>
      <c r="BM47" s="137">
        <f t="shared" si="45"/>
        <v>0</v>
      </c>
      <c r="BN47" s="137">
        <f t="shared" si="46"/>
        <v>0</v>
      </c>
      <c r="BO47" s="137">
        <f t="shared" si="47"/>
        <v>0</v>
      </c>
      <c r="BP47" s="137">
        <f t="shared" si="48"/>
        <v>0</v>
      </c>
      <c r="BQ47" s="137">
        <f t="shared" si="49"/>
        <v>0</v>
      </c>
      <c r="BR47" s="137">
        <f t="shared" si="50"/>
        <v>0</v>
      </c>
      <c r="BS47" s="137">
        <f t="shared" si="51"/>
        <v>0</v>
      </c>
      <c r="BT47" s="137">
        <f t="shared" si="52"/>
        <v>0</v>
      </c>
      <c r="BU47" s="137">
        <f t="shared" si="53"/>
        <v>0</v>
      </c>
      <c r="BV47" s="137">
        <f t="shared" si="54"/>
        <v>0</v>
      </c>
      <c r="BW47" s="137">
        <f t="shared" si="55"/>
        <v>0</v>
      </c>
      <c r="BX47" s="137">
        <f t="shared" si="56"/>
        <v>0</v>
      </c>
      <c r="BY47" s="137">
        <f t="shared" si="57"/>
        <v>0</v>
      </c>
      <c r="BZ47" s="137">
        <f t="shared" si="58"/>
        <v>0</v>
      </c>
      <c r="CA47" s="137">
        <f t="shared" si="59"/>
        <v>0</v>
      </c>
      <c r="CB47" s="137">
        <f t="shared" si="60"/>
        <v>0</v>
      </c>
      <c r="CC47" s="137">
        <f t="shared" si="61"/>
        <v>0</v>
      </c>
      <c r="CD47" s="137">
        <f t="shared" si="62"/>
        <v>0</v>
      </c>
      <c r="CE47" s="137">
        <f t="shared" si="63"/>
        <v>0</v>
      </c>
      <c r="CF47" s="137">
        <f t="shared" si="64"/>
        <v>0</v>
      </c>
      <c r="CG47" s="137">
        <f t="shared" si="65"/>
        <v>0</v>
      </c>
      <c r="CH47" s="137">
        <f t="shared" si="66"/>
        <v>0</v>
      </c>
      <c r="CI47" s="137">
        <f t="shared" si="67"/>
        <v>0</v>
      </c>
      <c r="CJ47" s="137">
        <f t="shared" si="68"/>
        <v>0</v>
      </c>
      <c r="CK47" s="137">
        <f t="shared" si="69"/>
        <v>0</v>
      </c>
      <c r="CL47" s="137">
        <f t="shared" si="70"/>
        <v>0</v>
      </c>
      <c r="CM47" s="137">
        <f t="shared" si="71"/>
        <v>0</v>
      </c>
      <c r="CN47" s="137">
        <f t="shared" si="72"/>
        <v>0</v>
      </c>
      <c r="CO47" s="137">
        <f t="shared" si="73"/>
        <v>0</v>
      </c>
      <c r="CP47" s="97"/>
      <c r="CQ47" s="97"/>
      <c r="CR47" s="47"/>
      <c r="CS47" s="47"/>
      <c r="CT47" s="311" t="s">
        <v>211</v>
      </c>
      <c r="CU47" s="92">
        <v>42</v>
      </c>
      <c r="CV47" s="93" t="s">
        <v>101</v>
      </c>
      <c r="CW47" s="105" t="s">
        <v>98</v>
      </c>
      <c r="CX47" s="95"/>
      <c r="CY47" s="1"/>
      <c r="CZ47" s="1"/>
      <c r="DA47" s="1"/>
      <c r="DB47" s="1"/>
      <c r="DC47" s="1"/>
      <c r="DD47" s="1"/>
      <c r="DE47" s="1"/>
      <c r="DF47" s="1"/>
      <c r="GO47" s="1"/>
      <c r="GP47" s="1"/>
      <c r="GQ47" s="1"/>
      <c r="GR47" s="1"/>
      <c r="GS47" s="1"/>
    </row>
    <row r="48" spans="1:201">
      <c r="A48" s="40">
        <v>42</v>
      </c>
      <c r="B48" s="84"/>
      <c r="C48" s="83"/>
      <c r="D48" s="88"/>
      <c r="E48" s="87"/>
      <c r="F48" s="87"/>
      <c r="G48" s="87"/>
      <c r="H48" s="87"/>
      <c r="I48" s="76"/>
      <c r="J48" s="76"/>
      <c r="K48" s="76"/>
      <c r="L48" s="238"/>
      <c r="M48" s="238"/>
      <c r="N48" s="76"/>
      <c r="O48" s="76"/>
      <c r="P48" s="76"/>
      <c r="Q48" s="77"/>
      <c r="R48" s="41">
        <f t="shared" si="20"/>
        <v>0</v>
      </c>
      <c r="S48" s="55">
        <f t="shared" si="0"/>
        <v>0</v>
      </c>
      <c r="T48" s="54">
        <f t="shared" si="1"/>
        <v>0</v>
      </c>
      <c r="U48" s="97">
        <f t="shared" si="2"/>
        <v>0</v>
      </c>
      <c r="V48" s="54">
        <f t="shared" si="21"/>
        <v>0</v>
      </c>
      <c r="W48" s="97">
        <f t="shared" si="22"/>
        <v>0</v>
      </c>
      <c r="X48" s="96">
        <f t="shared" si="3"/>
        <v>0</v>
      </c>
      <c r="Y48" s="96">
        <f t="shared" si="4"/>
        <v>0</v>
      </c>
      <c r="Z48" s="96">
        <f t="shared" si="5"/>
        <v>0</v>
      </c>
      <c r="AA48" s="96">
        <f t="shared" si="6"/>
        <v>0</v>
      </c>
      <c r="AB48" s="96">
        <f t="shared" si="7"/>
        <v>0</v>
      </c>
      <c r="AC48" s="96">
        <f t="shared" si="8"/>
        <v>0</v>
      </c>
      <c r="AD48" s="96">
        <f t="shared" si="9"/>
        <v>0</v>
      </c>
      <c r="AE48" s="96">
        <f t="shared" si="23"/>
        <v>0</v>
      </c>
      <c r="AF48" s="96">
        <f t="shared" si="24"/>
        <v>0</v>
      </c>
      <c r="AG48" s="96">
        <f t="shared" si="25"/>
        <v>0</v>
      </c>
      <c r="AH48" s="96">
        <f t="shared" si="26"/>
        <v>0</v>
      </c>
      <c r="AI48" s="96">
        <f t="shared" si="27"/>
        <v>0</v>
      </c>
      <c r="AJ48" s="96">
        <f t="shared" si="28"/>
        <v>0</v>
      </c>
      <c r="AK48" s="96">
        <f t="shared" si="29"/>
        <v>0</v>
      </c>
      <c r="AL48" s="96">
        <f t="shared" si="30"/>
        <v>0</v>
      </c>
      <c r="AM48" s="96">
        <f t="shared" si="31"/>
        <v>0</v>
      </c>
      <c r="AN48" s="96">
        <f t="shared" si="32"/>
        <v>0</v>
      </c>
      <c r="AO48" s="96">
        <f t="shared" si="33"/>
        <v>0</v>
      </c>
      <c r="AP48" s="96">
        <f t="shared" si="34"/>
        <v>0</v>
      </c>
      <c r="AQ48" s="96">
        <f t="shared" si="35"/>
        <v>0</v>
      </c>
      <c r="AR48" s="96">
        <f t="shared" si="36"/>
        <v>0</v>
      </c>
      <c r="AS48" s="96">
        <f t="shared" si="37"/>
        <v>0</v>
      </c>
      <c r="AT48" s="54">
        <f t="shared" si="38"/>
        <v>0</v>
      </c>
      <c r="AU48" s="54">
        <f t="shared" si="39"/>
        <v>0</v>
      </c>
      <c r="AV48" s="54">
        <f t="shared" si="40"/>
        <v>0</v>
      </c>
      <c r="AW48" s="54">
        <f t="shared" si="41"/>
        <v>0</v>
      </c>
      <c r="AX48" s="54">
        <f t="shared" si="42"/>
        <v>0</v>
      </c>
      <c r="AY48" s="54">
        <f t="shared" si="43"/>
        <v>0</v>
      </c>
      <c r="AZ48" s="54"/>
      <c r="BA48" s="54"/>
      <c r="BB48" s="137">
        <f t="shared" si="10"/>
        <v>0</v>
      </c>
      <c r="BC48" s="137">
        <f t="shared" si="11"/>
        <v>0</v>
      </c>
      <c r="BD48" s="137">
        <f t="shared" si="12"/>
        <v>0</v>
      </c>
      <c r="BE48" s="137">
        <f t="shared" si="13"/>
        <v>0</v>
      </c>
      <c r="BF48" s="137">
        <f t="shared" si="14"/>
        <v>0</v>
      </c>
      <c r="BG48" s="137">
        <f t="shared" si="15"/>
        <v>0</v>
      </c>
      <c r="BH48" s="137">
        <f t="shared" si="16"/>
        <v>0</v>
      </c>
      <c r="BI48" s="137">
        <f t="shared" si="17"/>
        <v>0</v>
      </c>
      <c r="BJ48" s="137">
        <f t="shared" si="18"/>
        <v>0</v>
      </c>
      <c r="BK48" s="137">
        <f t="shared" si="19"/>
        <v>0</v>
      </c>
      <c r="BL48" s="137">
        <f t="shared" si="44"/>
        <v>0</v>
      </c>
      <c r="BM48" s="137">
        <f t="shared" si="45"/>
        <v>0</v>
      </c>
      <c r="BN48" s="137">
        <f t="shared" si="46"/>
        <v>0</v>
      </c>
      <c r="BO48" s="137">
        <f t="shared" si="47"/>
        <v>0</v>
      </c>
      <c r="BP48" s="137">
        <f t="shared" si="48"/>
        <v>0</v>
      </c>
      <c r="BQ48" s="137">
        <f t="shared" si="49"/>
        <v>0</v>
      </c>
      <c r="BR48" s="137">
        <f t="shared" si="50"/>
        <v>0</v>
      </c>
      <c r="BS48" s="137">
        <f t="shared" si="51"/>
        <v>0</v>
      </c>
      <c r="BT48" s="137">
        <f t="shared" si="52"/>
        <v>0</v>
      </c>
      <c r="BU48" s="137">
        <f t="shared" si="53"/>
        <v>0</v>
      </c>
      <c r="BV48" s="137">
        <f t="shared" si="54"/>
        <v>0</v>
      </c>
      <c r="BW48" s="137">
        <f t="shared" si="55"/>
        <v>0</v>
      </c>
      <c r="BX48" s="137">
        <f t="shared" si="56"/>
        <v>0</v>
      </c>
      <c r="BY48" s="137">
        <f t="shared" si="57"/>
        <v>0</v>
      </c>
      <c r="BZ48" s="137">
        <f t="shared" si="58"/>
        <v>0</v>
      </c>
      <c r="CA48" s="137">
        <f t="shared" si="59"/>
        <v>0</v>
      </c>
      <c r="CB48" s="137">
        <f t="shared" si="60"/>
        <v>0</v>
      </c>
      <c r="CC48" s="137">
        <f t="shared" si="61"/>
        <v>0</v>
      </c>
      <c r="CD48" s="137">
        <f t="shared" si="62"/>
        <v>0</v>
      </c>
      <c r="CE48" s="137">
        <f t="shared" si="63"/>
        <v>0</v>
      </c>
      <c r="CF48" s="137">
        <f t="shared" si="64"/>
        <v>0</v>
      </c>
      <c r="CG48" s="137">
        <f t="shared" si="65"/>
        <v>0</v>
      </c>
      <c r="CH48" s="137">
        <f t="shared" si="66"/>
        <v>0</v>
      </c>
      <c r="CI48" s="137">
        <f t="shared" si="67"/>
        <v>0</v>
      </c>
      <c r="CJ48" s="137">
        <f t="shared" si="68"/>
        <v>0</v>
      </c>
      <c r="CK48" s="137">
        <f t="shared" si="69"/>
        <v>0</v>
      </c>
      <c r="CL48" s="137">
        <f t="shared" si="70"/>
        <v>0</v>
      </c>
      <c r="CM48" s="137">
        <f t="shared" si="71"/>
        <v>0</v>
      </c>
      <c r="CN48" s="137">
        <f t="shared" si="72"/>
        <v>0</v>
      </c>
      <c r="CO48" s="137">
        <f t="shared" si="73"/>
        <v>0</v>
      </c>
      <c r="CP48" s="97"/>
      <c r="CQ48" s="97"/>
      <c r="CR48" s="47"/>
      <c r="CS48" s="47"/>
      <c r="CT48" s="311" t="s">
        <v>212</v>
      </c>
      <c r="CU48" s="92">
        <v>43</v>
      </c>
      <c r="CV48" s="93" t="s">
        <v>101</v>
      </c>
      <c r="CW48" s="105" t="s">
        <v>99</v>
      </c>
      <c r="CX48" s="95"/>
      <c r="CY48" s="1"/>
      <c r="CZ48" s="1"/>
      <c r="DA48" s="1"/>
      <c r="DB48" s="1"/>
      <c r="DC48" s="1"/>
      <c r="DD48" s="1"/>
      <c r="DE48" s="1"/>
      <c r="DF48" s="1"/>
      <c r="GO48" s="1"/>
      <c r="GP48" s="1"/>
      <c r="GQ48" s="1"/>
      <c r="GR48" s="1"/>
      <c r="GS48" s="1"/>
    </row>
    <row r="49" spans="1:201">
      <c r="A49" s="40">
        <v>43</v>
      </c>
      <c r="B49" s="84"/>
      <c r="C49" s="83"/>
      <c r="D49" s="88"/>
      <c r="E49" s="87"/>
      <c r="F49" s="87"/>
      <c r="G49" s="87"/>
      <c r="H49" s="87"/>
      <c r="I49" s="76"/>
      <c r="J49" s="76"/>
      <c r="K49" s="76"/>
      <c r="L49" s="238"/>
      <c r="M49" s="238"/>
      <c r="N49" s="76"/>
      <c r="O49" s="76"/>
      <c r="P49" s="76"/>
      <c r="Q49" s="77"/>
      <c r="R49" s="41">
        <f t="shared" si="20"/>
        <v>0</v>
      </c>
      <c r="S49" s="55">
        <f t="shared" si="0"/>
        <v>0</v>
      </c>
      <c r="T49" s="54">
        <f t="shared" si="1"/>
        <v>0</v>
      </c>
      <c r="U49" s="97">
        <f t="shared" si="2"/>
        <v>0</v>
      </c>
      <c r="V49" s="54">
        <f t="shared" si="21"/>
        <v>0</v>
      </c>
      <c r="W49" s="97">
        <f t="shared" si="22"/>
        <v>0</v>
      </c>
      <c r="X49" s="96">
        <f t="shared" si="3"/>
        <v>0</v>
      </c>
      <c r="Y49" s="96">
        <f t="shared" si="4"/>
        <v>0</v>
      </c>
      <c r="Z49" s="96">
        <f t="shared" si="5"/>
        <v>0</v>
      </c>
      <c r="AA49" s="96">
        <f t="shared" si="6"/>
        <v>0</v>
      </c>
      <c r="AB49" s="96">
        <f t="shared" si="7"/>
        <v>0</v>
      </c>
      <c r="AC49" s="96">
        <f t="shared" si="8"/>
        <v>0</v>
      </c>
      <c r="AD49" s="96">
        <f t="shared" si="9"/>
        <v>0</v>
      </c>
      <c r="AE49" s="96">
        <f t="shared" si="23"/>
        <v>0</v>
      </c>
      <c r="AF49" s="96">
        <f t="shared" si="24"/>
        <v>0</v>
      </c>
      <c r="AG49" s="96">
        <f t="shared" si="25"/>
        <v>0</v>
      </c>
      <c r="AH49" s="96">
        <f t="shared" si="26"/>
        <v>0</v>
      </c>
      <c r="AI49" s="96">
        <f t="shared" si="27"/>
        <v>0</v>
      </c>
      <c r="AJ49" s="96">
        <f t="shared" si="28"/>
        <v>0</v>
      </c>
      <c r="AK49" s="96">
        <f t="shared" si="29"/>
        <v>0</v>
      </c>
      <c r="AL49" s="96">
        <f t="shared" si="30"/>
        <v>0</v>
      </c>
      <c r="AM49" s="96">
        <f t="shared" si="31"/>
        <v>0</v>
      </c>
      <c r="AN49" s="96">
        <f t="shared" si="32"/>
        <v>0</v>
      </c>
      <c r="AO49" s="96">
        <f t="shared" si="33"/>
        <v>0</v>
      </c>
      <c r="AP49" s="96">
        <f t="shared" si="34"/>
        <v>0</v>
      </c>
      <c r="AQ49" s="96">
        <f t="shared" si="35"/>
        <v>0</v>
      </c>
      <c r="AR49" s="96">
        <f t="shared" si="36"/>
        <v>0</v>
      </c>
      <c r="AS49" s="96">
        <f t="shared" si="37"/>
        <v>0</v>
      </c>
      <c r="AT49" s="54">
        <f t="shared" si="38"/>
        <v>0</v>
      </c>
      <c r="AU49" s="54">
        <f t="shared" si="39"/>
        <v>0</v>
      </c>
      <c r="AV49" s="54">
        <f t="shared" si="40"/>
        <v>0</v>
      </c>
      <c r="AW49" s="54">
        <f t="shared" si="41"/>
        <v>0</v>
      </c>
      <c r="AX49" s="54">
        <f t="shared" si="42"/>
        <v>0</v>
      </c>
      <c r="AY49" s="54">
        <f t="shared" si="43"/>
        <v>0</v>
      </c>
      <c r="AZ49" s="54"/>
      <c r="BA49" s="54"/>
      <c r="BB49" s="137">
        <f t="shared" si="10"/>
        <v>0</v>
      </c>
      <c r="BC49" s="137">
        <f t="shared" si="11"/>
        <v>0</v>
      </c>
      <c r="BD49" s="137">
        <f t="shared" si="12"/>
        <v>0</v>
      </c>
      <c r="BE49" s="137">
        <f t="shared" si="13"/>
        <v>0</v>
      </c>
      <c r="BF49" s="137">
        <f t="shared" si="14"/>
        <v>0</v>
      </c>
      <c r="BG49" s="137">
        <f t="shared" si="15"/>
        <v>0</v>
      </c>
      <c r="BH49" s="137">
        <f t="shared" si="16"/>
        <v>0</v>
      </c>
      <c r="BI49" s="137">
        <f t="shared" si="17"/>
        <v>0</v>
      </c>
      <c r="BJ49" s="137">
        <f t="shared" si="18"/>
        <v>0</v>
      </c>
      <c r="BK49" s="137">
        <f t="shared" si="19"/>
        <v>0</v>
      </c>
      <c r="BL49" s="137">
        <f t="shared" si="44"/>
        <v>0</v>
      </c>
      <c r="BM49" s="137">
        <f t="shared" si="45"/>
        <v>0</v>
      </c>
      <c r="BN49" s="137">
        <f t="shared" si="46"/>
        <v>0</v>
      </c>
      <c r="BO49" s="137">
        <f t="shared" si="47"/>
        <v>0</v>
      </c>
      <c r="BP49" s="137">
        <f t="shared" si="48"/>
        <v>0</v>
      </c>
      <c r="BQ49" s="137">
        <f t="shared" si="49"/>
        <v>0</v>
      </c>
      <c r="BR49" s="137">
        <f t="shared" si="50"/>
        <v>0</v>
      </c>
      <c r="BS49" s="137">
        <f t="shared" si="51"/>
        <v>0</v>
      </c>
      <c r="BT49" s="137">
        <f t="shared" si="52"/>
        <v>0</v>
      </c>
      <c r="BU49" s="137">
        <f t="shared" si="53"/>
        <v>0</v>
      </c>
      <c r="BV49" s="137">
        <f t="shared" si="54"/>
        <v>0</v>
      </c>
      <c r="BW49" s="137">
        <f t="shared" si="55"/>
        <v>0</v>
      </c>
      <c r="BX49" s="137">
        <f t="shared" si="56"/>
        <v>0</v>
      </c>
      <c r="BY49" s="137">
        <f t="shared" si="57"/>
        <v>0</v>
      </c>
      <c r="BZ49" s="137">
        <f t="shared" si="58"/>
        <v>0</v>
      </c>
      <c r="CA49" s="137">
        <f t="shared" si="59"/>
        <v>0</v>
      </c>
      <c r="CB49" s="137">
        <f t="shared" si="60"/>
        <v>0</v>
      </c>
      <c r="CC49" s="137">
        <f t="shared" si="61"/>
        <v>0</v>
      </c>
      <c r="CD49" s="137">
        <f t="shared" si="62"/>
        <v>0</v>
      </c>
      <c r="CE49" s="137">
        <f t="shared" si="63"/>
        <v>0</v>
      </c>
      <c r="CF49" s="137">
        <f t="shared" si="64"/>
        <v>0</v>
      </c>
      <c r="CG49" s="137">
        <f t="shared" si="65"/>
        <v>0</v>
      </c>
      <c r="CH49" s="137">
        <f t="shared" si="66"/>
        <v>0</v>
      </c>
      <c r="CI49" s="137">
        <f t="shared" si="67"/>
        <v>0</v>
      </c>
      <c r="CJ49" s="137">
        <f t="shared" si="68"/>
        <v>0</v>
      </c>
      <c r="CK49" s="137">
        <f t="shared" si="69"/>
        <v>0</v>
      </c>
      <c r="CL49" s="137">
        <f t="shared" si="70"/>
        <v>0</v>
      </c>
      <c r="CM49" s="137">
        <f t="shared" si="71"/>
        <v>0</v>
      </c>
      <c r="CN49" s="137">
        <f t="shared" si="72"/>
        <v>0</v>
      </c>
      <c r="CO49" s="137">
        <f t="shared" si="73"/>
        <v>0</v>
      </c>
      <c r="CP49" s="97"/>
      <c r="CQ49" s="97"/>
      <c r="CR49" s="47"/>
      <c r="CS49" s="47"/>
      <c r="CT49" s="311" t="s">
        <v>213</v>
      </c>
      <c r="CU49" s="92">
        <v>44</v>
      </c>
      <c r="CV49" s="93" t="s">
        <v>101</v>
      </c>
      <c r="CW49" s="105" t="s">
        <v>40</v>
      </c>
      <c r="CX49" s="95"/>
      <c r="CY49" s="1"/>
      <c r="CZ49" s="1"/>
      <c r="DA49" s="1"/>
      <c r="DB49" s="1"/>
      <c r="DC49" s="1"/>
      <c r="DD49" s="1"/>
      <c r="DE49" s="1"/>
      <c r="DF49" s="1"/>
      <c r="GO49" s="1"/>
      <c r="GP49" s="1"/>
      <c r="GQ49" s="1"/>
      <c r="GR49" s="1"/>
      <c r="GS49" s="1"/>
    </row>
    <row r="50" spans="1:201">
      <c r="A50" s="40">
        <v>44</v>
      </c>
      <c r="B50" s="84"/>
      <c r="C50" s="83"/>
      <c r="D50" s="88"/>
      <c r="E50" s="87"/>
      <c r="F50" s="87"/>
      <c r="G50" s="87"/>
      <c r="H50" s="87"/>
      <c r="I50" s="76"/>
      <c r="J50" s="76"/>
      <c r="K50" s="76"/>
      <c r="L50" s="238"/>
      <c r="M50" s="238"/>
      <c r="N50" s="76"/>
      <c r="O50" s="76"/>
      <c r="P50" s="76"/>
      <c r="Q50" s="77"/>
      <c r="R50" s="41">
        <f t="shared" si="20"/>
        <v>0</v>
      </c>
      <c r="S50" s="55">
        <f t="shared" si="0"/>
        <v>0</v>
      </c>
      <c r="T50" s="54">
        <f t="shared" si="1"/>
        <v>0</v>
      </c>
      <c r="U50" s="97">
        <f t="shared" si="2"/>
        <v>0</v>
      </c>
      <c r="V50" s="54">
        <f t="shared" si="21"/>
        <v>0</v>
      </c>
      <c r="W50" s="97">
        <f t="shared" si="22"/>
        <v>0</v>
      </c>
      <c r="X50" s="96">
        <f t="shared" si="3"/>
        <v>0</v>
      </c>
      <c r="Y50" s="96">
        <f t="shared" si="4"/>
        <v>0</v>
      </c>
      <c r="Z50" s="96">
        <f t="shared" si="5"/>
        <v>0</v>
      </c>
      <c r="AA50" s="96">
        <f t="shared" si="6"/>
        <v>0</v>
      </c>
      <c r="AB50" s="96">
        <f t="shared" si="7"/>
        <v>0</v>
      </c>
      <c r="AC50" s="96">
        <f t="shared" si="8"/>
        <v>0</v>
      </c>
      <c r="AD50" s="96">
        <f t="shared" si="9"/>
        <v>0</v>
      </c>
      <c r="AE50" s="96">
        <f t="shared" si="23"/>
        <v>0</v>
      </c>
      <c r="AF50" s="96">
        <f t="shared" si="24"/>
        <v>0</v>
      </c>
      <c r="AG50" s="96">
        <f t="shared" si="25"/>
        <v>0</v>
      </c>
      <c r="AH50" s="96">
        <f t="shared" si="26"/>
        <v>0</v>
      </c>
      <c r="AI50" s="96">
        <f t="shared" si="27"/>
        <v>0</v>
      </c>
      <c r="AJ50" s="96">
        <f t="shared" si="28"/>
        <v>0</v>
      </c>
      <c r="AK50" s="96">
        <f t="shared" si="29"/>
        <v>0</v>
      </c>
      <c r="AL50" s="96">
        <f t="shared" si="30"/>
        <v>0</v>
      </c>
      <c r="AM50" s="96">
        <f t="shared" si="31"/>
        <v>0</v>
      </c>
      <c r="AN50" s="96">
        <f t="shared" si="32"/>
        <v>0</v>
      </c>
      <c r="AO50" s="96">
        <f t="shared" si="33"/>
        <v>0</v>
      </c>
      <c r="AP50" s="96">
        <f t="shared" si="34"/>
        <v>0</v>
      </c>
      <c r="AQ50" s="96">
        <f t="shared" si="35"/>
        <v>0</v>
      </c>
      <c r="AR50" s="96">
        <f t="shared" si="36"/>
        <v>0</v>
      </c>
      <c r="AS50" s="96">
        <f t="shared" si="37"/>
        <v>0</v>
      </c>
      <c r="AT50" s="54">
        <f t="shared" si="38"/>
        <v>0</v>
      </c>
      <c r="AU50" s="54">
        <f t="shared" si="39"/>
        <v>0</v>
      </c>
      <c r="AV50" s="54">
        <f t="shared" si="40"/>
        <v>0</v>
      </c>
      <c r="AW50" s="54">
        <f t="shared" si="41"/>
        <v>0</v>
      </c>
      <c r="AX50" s="54">
        <f t="shared" si="42"/>
        <v>0</v>
      </c>
      <c r="AY50" s="54">
        <f t="shared" si="43"/>
        <v>0</v>
      </c>
      <c r="AZ50" s="54"/>
      <c r="BA50" s="54"/>
      <c r="BB50" s="137">
        <f t="shared" si="10"/>
        <v>0</v>
      </c>
      <c r="BC50" s="137">
        <f t="shared" si="11"/>
        <v>0</v>
      </c>
      <c r="BD50" s="137">
        <f t="shared" si="12"/>
        <v>0</v>
      </c>
      <c r="BE50" s="137">
        <f t="shared" si="13"/>
        <v>0</v>
      </c>
      <c r="BF50" s="137">
        <f t="shared" si="14"/>
        <v>0</v>
      </c>
      <c r="BG50" s="137">
        <f t="shared" si="15"/>
        <v>0</v>
      </c>
      <c r="BH50" s="137">
        <f t="shared" si="16"/>
        <v>0</v>
      </c>
      <c r="BI50" s="137">
        <f t="shared" si="17"/>
        <v>0</v>
      </c>
      <c r="BJ50" s="137">
        <f t="shared" si="18"/>
        <v>0</v>
      </c>
      <c r="BK50" s="137">
        <f t="shared" si="19"/>
        <v>0</v>
      </c>
      <c r="BL50" s="137">
        <f t="shared" si="44"/>
        <v>0</v>
      </c>
      <c r="BM50" s="137">
        <f t="shared" si="45"/>
        <v>0</v>
      </c>
      <c r="BN50" s="137">
        <f t="shared" si="46"/>
        <v>0</v>
      </c>
      <c r="BO50" s="137">
        <f t="shared" si="47"/>
        <v>0</v>
      </c>
      <c r="BP50" s="137">
        <f t="shared" si="48"/>
        <v>0</v>
      </c>
      <c r="BQ50" s="137">
        <f t="shared" si="49"/>
        <v>0</v>
      </c>
      <c r="BR50" s="137">
        <f t="shared" si="50"/>
        <v>0</v>
      </c>
      <c r="BS50" s="137">
        <f t="shared" si="51"/>
        <v>0</v>
      </c>
      <c r="BT50" s="137">
        <f t="shared" si="52"/>
        <v>0</v>
      </c>
      <c r="BU50" s="137">
        <f t="shared" si="53"/>
        <v>0</v>
      </c>
      <c r="BV50" s="137">
        <f t="shared" si="54"/>
        <v>0</v>
      </c>
      <c r="BW50" s="137">
        <f t="shared" si="55"/>
        <v>0</v>
      </c>
      <c r="BX50" s="137">
        <f t="shared" si="56"/>
        <v>0</v>
      </c>
      <c r="BY50" s="137">
        <f t="shared" si="57"/>
        <v>0</v>
      </c>
      <c r="BZ50" s="137">
        <f t="shared" si="58"/>
        <v>0</v>
      </c>
      <c r="CA50" s="137">
        <f t="shared" si="59"/>
        <v>0</v>
      </c>
      <c r="CB50" s="137">
        <f t="shared" si="60"/>
        <v>0</v>
      </c>
      <c r="CC50" s="137">
        <f t="shared" si="61"/>
        <v>0</v>
      </c>
      <c r="CD50" s="137">
        <f t="shared" si="62"/>
        <v>0</v>
      </c>
      <c r="CE50" s="137">
        <f t="shared" si="63"/>
        <v>0</v>
      </c>
      <c r="CF50" s="137">
        <f t="shared" si="64"/>
        <v>0</v>
      </c>
      <c r="CG50" s="137">
        <f t="shared" si="65"/>
        <v>0</v>
      </c>
      <c r="CH50" s="137">
        <f t="shared" si="66"/>
        <v>0</v>
      </c>
      <c r="CI50" s="137">
        <f t="shared" si="67"/>
        <v>0</v>
      </c>
      <c r="CJ50" s="137">
        <f t="shared" si="68"/>
        <v>0</v>
      </c>
      <c r="CK50" s="137">
        <f t="shared" si="69"/>
        <v>0</v>
      </c>
      <c r="CL50" s="137">
        <f t="shared" si="70"/>
        <v>0</v>
      </c>
      <c r="CM50" s="137">
        <f t="shared" si="71"/>
        <v>0</v>
      </c>
      <c r="CN50" s="137">
        <f t="shared" si="72"/>
        <v>0</v>
      </c>
      <c r="CO50" s="137">
        <f t="shared" si="73"/>
        <v>0</v>
      </c>
      <c r="CP50" s="97"/>
      <c r="CQ50" s="97"/>
      <c r="CR50" s="47"/>
      <c r="CS50" s="47"/>
      <c r="CT50" s="311" t="s">
        <v>214</v>
      </c>
      <c r="CU50" s="92">
        <v>45</v>
      </c>
      <c r="CV50" s="93" t="s">
        <v>101</v>
      </c>
      <c r="CW50" s="105" t="s">
        <v>41</v>
      </c>
      <c r="CX50" s="95"/>
      <c r="CY50" s="1"/>
      <c r="CZ50" s="1"/>
      <c r="DA50" s="1"/>
      <c r="DB50" s="1"/>
      <c r="DC50" s="1"/>
      <c r="DD50" s="1"/>
      <c r="DE50" s="1"/>
      <c r="DF50" s="1"/>
      <c r="GO50" s="1"/>
      <c r="GP50" s="1"/>
      <c r="GQ50" s="1"/>
      <c r="GR50" s="1"/>
      <c r="GS50" s="1"/>
    </row>
    <row r="51" spans="1:201">
      <c r="A51" s="40">
        <v>45</v>
      </c>
      <c r="B51" s="84"/>
      <c r="C51" s="83"/>
      <c r="D51" s="88"/>
      <c r="E51" s="87"/>
      <c r="F51" s="87"/>
      <c r="G51" s="87"/>
      <c r="H51" s="87"/>
      <c r="I51" s="76"/>
      <c r="J51" s="76"/>
      <c r="K51" s="76"/>
      <c r="L51" s="238"/>
      <c r="M51" s="238"/>
      <c r="N51" s="76"/>
      <c r="O51" s="76"/>
      <c r="P51" s="76"/>
      <c r="Q51" s="77"/>
      <c r="R51" s="41">
        <f t="shared" si="20"/>
        <v>0</v>
      </c>
      <c r="S51" s="55">
        <f t="shared" si="0"/>
        <v>0</v>
      </c>
      <c r="T51" s="54">
        <f t="shared" si="1"/>
        <v>0</v>
      </c>
      <c r="U51" s="97">
        <f t="shared" si="2"/>
        <v>0</v>
      </c>
      <c r="V51" s="54">
        <f t="shared" si="21"/>
        <v>0</v>
      </c>
      <c r="W51" s="97">
        <f t="shared" si="22"/>
        <v>0</v>
      </c>
      <c r="X51" s="96">
        <f t="shared" si="3"/>
        <v>0</v>
      </c>
      <c r="Y51" s="96">
        <f t="shared" si="4"/>
        <v>0</v>
      </c>
      <c r="Z51" s="96">
        <f t="shared" si="5"/>
        <v>0</v>
      </c>
      <c r="AA51" s="96">
        <f t="shared" si="6"/>
        <v>0</v>
      </c>
      <c r="AB51" s="96">
        <f t="shared" si="7"/>
        <v>0</v>
      </c>
      <c r="AC51" s="96">
        <f t="shared" si="8"/>
        <v>0</v>
      </c>
      <c r="AD51" s="96">
        <f t="shared" si="9"/>
        <v>0</v>
      </c>
      <c r="AE51" s="96">
        <f t="shared" si="23"/>
        <v>0</v>
      </c>
      <c r="AF51" s="96">
        <f t="shared" si="24"/>
        <v>0</v>
      </c>
      <c r="AG51" s="96">
        <f t="shared" si="25"/>
        <v>0</v>
      </c>
      <c r="AH51" s="96">
        <f t="shared" si="26"/>
        <v>0</v>
      </c>
      <c r="AI51" s="96">
        <f t="shared" si="27"/>
        <v>0</v>
      </c>
      <c r="AJ51" s="96">
        <f t="shared" si="28"/>
        <v>0</v>
      </c>
      <c r="AK51" s="96">
        <f t="shared" si="29"/>
        <v>0</v>
      </c>
      <c r="AL51" s="96">
        <f t="shared" si="30"/>
        <v>0</v>
      </c>
      <c r="AM51" s="96">
        <f t="shared" si="31"/>
        <v>0</v>
      </c>
      <c r="AN51" s="96">
        <f t="shared" si="32"/>
        <v>0</v>
      </c>
      <c r="AO51" s="96">
        <f t="shared" si="33"/>
        <v>0</v>
      </c>
      <c r="AP51" s="96">
        <f t="shared" si="34"/>
        <v>0</v>
      </c>
      <c r="AQ51" s="96">
        <f t="shared" si="35"/>
        <v>0</v>
      </c>
      <c r="AR51" s="96">
        <f t="shared" si="36"/>
        <v>0</v>
      </c>
      <c r="AS51" s="96">
        <f t="shared" si="37"/>
        <v>0</v>
      </c>
      <c r="AT51" s="54">
        <f t="shared" si="38"/>
        <v>0</v>
      </c>
      <c r="AU51" s="54">
        <f t="shared" si="39"/>
        <v>0</v>
      </c>
      <c r="AV51" s="54">
        <f t="shared" si="40"/>
        <v>0</v>
      </c>
      <c r="AW51" s="54">
        <f t="shared" si="41"/>
        <v>0</v>
      </c>
      <c r="AX51" s="54">
        <f t="shared" si="42"/>
        <v>0</v>
      </c>
      <c r="AY51" s="54">
        <f t="shared" si="43"/>
        <v>0</v>
      </c>
      <c r="AZ51" s="54"/>
      <c r="BA51" s="54"/>
      <c r="BB51" s="137">
        <f t="shared" si="10"/>
        <v>0</v>
      </c>
      <c r="BC51" s="137">
        <f t="shared" si="11"/>
        <v>0</v>
      </c>
      <c r="BD51" s="137">
        <f t="shared" si="12"/>
        <v>0</v>
      </c>
      <c r="BE51" s="137">
        <f t="shared" si="13"/>
        <v>0</v>
      </c>
      <c r="BF51" s="137">
        <f t="shared" si="14"/>
        <v>0</v>
      </c>
      <c r="BG51" s="137">
        <f t="shared" si="15"/>
        <v>0</v>
      </c>
      <c r="BH51" s="137">
        <f t="shared" si="16"/>
        <v>0</v>
      </c>
      <c r="BI51" s="137">
        <f t="shared" si="17"/>
        <v>0</v>
      </c>
      <c r="BJ51" s="137">
        <f t="shared" si="18"/>
        <v>0</v>
      </c>
      <c r="BK51" s="137">
        <f t="shared" si="19"/>
        <v>0</v>
      </c>
      <c r="BL51" s="137">
        <f t="shared" si="44"/>
        <v>0</v>
      </c>
      <c r="BM51" s="137">
        <f t="shared" si="45"/>
        <v>0</v>
      </c>
      <c r="BN51" s="137">
        <f t="shared" si="46"/>
        <v>0</v>
      </c>
      <c r="BO51" s="137">
        <f t="shared" si="47"/>
        <v>0</v>
      </c>
      <c r="BP51" s="137">
        <f t="shared" si="48"/>
        <v>0</v>
      </c>
      <c r="BQ51" s="137">
        <f t="shared" si="49"/>
        <v>0</v>
      </c>
      <c r="BR51" s="137">
        <f t="shared" si="50"/>
        <v>0</v>
      </c>
      <c r="BS51" s="137">
        <f t="shared" si="51"/>
        <v>0</v>
      </c>
      <c r="BT51" s="137">
        <f t="shared" si="52"/>
        <v>0</v>
      </c>
      <c r="BU51" s="137">
        <f t="shared" si="53"/>
        <v>0</v>
      </c>
      <c r="BV51" s="137">
        <f t="shared" si="54"/>
        <v>0</v>
      </c>
      <c r="BW51" s="137">
        <f t="shared" si="55"/>
        <v>0</v>
      </c>
      <c r="BX51" s="137">
        <f t="shared" si="56"/>
        <v>0</v>
      </c>
      <c r="BY51" s="137">
        <f t="shared" si="57"/>
        <v>0</v>
      </c>
      <c r="BZ51" s="137">
        <f t="shared" si="58"/>
        <v>0</v>
      </c>
      <c r="CA51" s="137">
        <f t="shared" si="59"/>
        <v>0</v>
      </c>
      <c r="CB51" s="137">
        <f t="shared" si="60"/>
        <v>0</v>
      </c>
      <c r="CC51" s="137">
        <f t="shared" si="61"/>
        <v>0</v>
      </c>
      <c r="CD51" s="137">
        <f t="shared" si="62"/>
        <v>0</v>
      </c>
      <c r="CE51" s="137">
        <f t="shared" si="63"/>
        <v>0</v>
      </c>
      <c r="CF51" s="137">
        <f t="shared" si="64"/>
        <v>0</v>
      </c>
      <c r="CG51" s="137">
        <f t="shared" si="65"/>
        <v>0</v>
      </c>
      <c r="CH51" s="137">
        <f t="shared" si="66"/>
        <v>0</v>
      </c>
      <c r="CI51" s="137">
        <f t="shared" si="67"/>
        <v>0</v>
      </c>
      <c r="CJ51" s="137">
        <f t="shared" si="68"/>
        <v>0</v>
      </c>
      <c r="CK51" s="137">
        <f t="shared" si="69"/>
        <v>0</v>
      </c>
      <c r="CL51" s="137">
        <f t="shared" si="70"/>
        <v>0</v>
      </c>
      <c r="CM51" s="137">
        <f t="shared" si="71"/>
        <v>0</v>
      </c>
      <c r="CN51" s="137">
        <f t="shared" si="72"/>
        <v>0</v>
      </c>
      <c r="CO51" s="137">
        <f t="shared" si="73"/>
        <v>0</v>
      </c>
      <c r="CP51" s="97"/>
      <c r="CQ51" s="97"/>
      <c r="CR51" s="47"/>
      <c r="CS51" s="47"/>
      <c r="CT51" s="311" t="s">
        <v>215</v>
      </c>
      <c r="CU51" s="92">
        <v>46</v>
      </c>
      <c r="CV51" s="93" t="s">
        <v>101</v>
      </c>
      <c r="CW51" s="210" t="s">
        <v>78</v>
      </c>
      <c r="CX51" s="95"/>
      <c r="CY51" s="1"/>
      <c r="CZ51" s="1"/>
      <c r="DA51" s="1"/>
      <c r="DB51" s="1"/>
      <c r="DC51" s="1"/>
      <c r="DD51" s="1"/>
      <c r="DE51" s="1"/>
      <c r="DF51" s="1"/>
      <c r="GO51" s="1"/>
      <c r="GP51" s="1"/>
      <c r="GQ51" s="1"/>
      <c r="GR51" s="1"/>
      <c r="GS51" s="1"/>
    </row>
    <row r="52" spans="1:201">
      <c r="A52" s="40">
        <v>46</v>
      </c>
      <c r="B52" s="84"/>
      <c r="C52" s="83"/>
      <c r="D52" s="88"/>
      <c r="E52" s="87"/>
      <c r="F52" s="87"/>
      <c r="G52" s="87"/>
      <c r="H52" s="87"/>
      <c r="I52" s="76"/>
      <c r="J52" s="76"/>
      <c r="K52" s="76"/>
      <c r="L52" s="238"/>
      <c r="M52" s="238"/>
      <c r="N52" s="76"/>
      <c r="O52" s="76"/>
      <c r="P52" s="76"/>
      <c r="Q52" s="77"/>
      <c r="R52" s="41">
        <f t="shared" si="20"/>
        <v>0</v>
      </c>
      <c r="S52" s="55">
        <f t="shared" si="0"/>
        <v>0</v>
      </c>
      <c r="T52" s="54">
        <f t="shared" si="1"/>
        <v>0</v>
      </c>
      <c r="U52" s="97">
        <f t="shared" si="2"/>
        <v>0</v>
      </c>
      <c r="V52" s="54">
        <f t="shared" si="21"/>
        <v>0</v>
      </c>
      <c r="W52" s="97">
        <f t="shared" si="22"/>
        <v>0</v>
      </c>
      <c r="X52" s="96">
        <f t="shared" si="3"/>
        <v>0</v>
      </c>
      <c r="Y52" s="96">
        <f t="shared" si="4"/>
        <v>0</v>
      </c>
      <c r="Z52" s="96">
        <f t="shared" si="5"/>
        <v>0</v>
      </c>
      <c r="AA52" s="96">
        <f t="shared" si="6"/>
        <v>0</v>
      </c>
      <c r="AB52" s="96">
        <f t="shared" si="7"/>
        <v>0</v>
      </c>
      <c r="AC52" s="96">
        <f t="shared" si="8"/>
        <v>0</v>
      </c>
      <c r="AD52" s="96">
        <f t="shared" si="9"/>
        <v>0</v>
      </c>
      <c r="AE52" s="96">
        <f t="shared" si="23"/>
        <v>0</v>
      </c>
      <c r="AF52" s="96">
        <f t="shared" si="24"/>
        <v>0</v>
      </c>
      <c r="AG52" s="96">
        <f t="shared" si="25"/>
        <v>0</v>
      </c>
      <c r="AH52" s="96">
        <f t="shared" si="26"/>
        <v>0</v>
      </c>
      <c r="AI52" s="96">
        <f t="shared" si="27"/>
        <v>0</v>
      </c>
      <c r="AJ52" s="96">
        <f t="shared" si="28"/>
        <v>0</v>
      </c>
      <c r="AK52" s="96">
        <f t="shared" si="29"/>
        <v>0</v>
      </c>
      <c r="AL52" s="96">
        <f t="shared" si="30"/>
        <v>0</v>
      </c>
      <c r="AM52" s="96">
        <f t="shared" si="31"/>
        <v>0</v>
      </c>
      <c r="AN52" s="96">
        <f t="shared" si="32"/>
        <v>0</v>
      </c>
      <c r="AO52" s="96">
        <f t="shared" si="33"/>
        <v>0</v>
      </c>
      <c r="AP52" s="96">
        <f t="shared" si="34"/>
        <v>0</v>
      </c>
      <c r="AQ52" s="96">
        <f t="shared" si="35"/>
        <v>0</v>
      </c>
      <c r="AR52" s="96">
        <f t="shared" si="36"/>
        <v>0</v>
      </c>
      <c r="AS52" s="96">
        <f t="shared" si="37"/>
        <v>0</v>
      </c>
      <c r="AT52" s="54">
        <f t="shared" si="38"/>
        <v>0</v>
      </c>
      <c r="AU52" s="54">
        <f t="shared" si="39"/>
        <v>0</v>
      </c>
      <c r="AV52" s="54">
        <f t="shared" si="40"/>
        <v>0</v>
      </c>
      <c r="AW52" s="54">
        <f t="shared" si="41"/>
        <v>0</v>
      </c>
      <c r="AX52" s="54">
        <f t="shared" si="42"/>
        <v>0</v>
      </c>
      <c r="AY52" s="54">
        <f t="shared" si="43"/>
        <v>0</v>
      </c>
      <c r="AZ52" s="54"/>
      <c r="BA52" s="54"/>
      <c r="BB52" s="137">
        <f t="shared" si="10"/>
        <v>0</v>
      </c>
      <c r="BC52" s="137">
        <f t="shared" si="11"/>
        <v>0</v>
      </c>
      <c r="BD52" s="137">
        <f t="shared" si="12"/>
        <v>0</v>
      </c>
      <c r="BE52" s="137">
        <f t="shared" si="13"/>
        <v>0</v>
      </c>
      <c r="BF52" s="137">
        <f t="shared" si="14"/>
        <v>0</v>
      </c>
      <c r="BG52" s="137">
        <f t="shared" si="15"/>
        <v>0</v>
      </c>
      <c r="BH52" s="137">
        <f t="shared" si="16"/>
        <v>0</v>
      </c>
      <c r="BI52" s="137">
        <f t="shared" si="17"/>
        <v>0</v>
      </c>
      <c r="BJ52" s="137">
        <f t="shared" si="18"/>
        <v>0</v>
      </c>
      <c r="BK52" s="137">
        <f t="shared" si="19"/>
        <v>0</v>
      </c>
      <c r="BL52" s="137">
        <f t="shared" si="44"/>
        <v>0</v>
      </c>
      <c r="BM52" s="137">
        <f t="shared" si="45"/>
        <v>0</v>
      </c>
      <c r="BN52" s="137">
        <f t="shared" si="46"/>
        <v>0</v>
      </c>
      <c r="BO52" s="137">
        <f t="shared" si="47"/>
        <v>0</v>
      </c>
      <c r="BP52" s="137">
        <f t="shared" si="48"/>
        <v>0</v>
      </c>
      <c r="BQ52" s="137">
        <f t="shared" si="49"/>
        <v>0</v>
      </c>
      <c r="BR52" s="137">
        <f t="shared" si="50"/>
        <v>0</v>
      </c>
      <c r="BS52" s="137">
        <f t="shared" si="51"/>
        <v>0</v>
      </c>
      <c r="BT52" s="137">
        <f t="shared" si="52"/>
        <v>0</v>
      </c>
      <c r="BU52" s="137">
        <f t="shared" si="53"/>
        <v>0</v>
      </c>
      <c r="BV52" s="137">
        <f t="shared" si="54"/>
        <v>0</v>
      </c>
      <c r="BW52" s="137">
        <f t="shared" si="55"/>
        <v>0</v>
      </c>
      <c r="BX52" s="137">
        <f t="shared" si="56"/>
        <v>0</v>
      </c>
      <c r="BY52" s="137">
        <f t="shared" si="57"/>
        <v>0</v>
      </c>
      <c r="BZ52" s="137">
        <f t="shared" si="58"/>
        <v>0</v>
      </c>
      <c r="CA52" s="137">
        <f t="shared" si="59"/>
        <v>0</v>
      </c>
      <c r="CB52" s="137">
        <f t="shared" si="60"/>
        <v>0</v>
      </c>
      <c r="CC52" s="137">
        <f t="shared" si="61"/>
        <v>0</v>
      </c>
      <c r="CD52" s="137">
        <f t="shared" si="62"/>
        <v>0</v>
      </c>
      <c r="CE52" s="137">
        <f t="shared" si="63"/>
        <v>0</v>
      </c>
      <c r="CF52" s="137">
        <f t="shared" si="64"/>
        <v>0</v>
      </c>
      <c r="CG52" s="137">
        <f t="shared" si="65"/>
        <v>0</v>
      </c>
      <c r="CH52" s="137">
        <f t="shared" si="66"/>
        <v>0</v>
      </c>
      <c r="CI52" s="137">
        <f t="shared" si="67"/>
        <v>0</v>
      </c>
      <c r="CJ52" s="137">
        <f t="shared" si="68"/>
        <v>0</v>
      </c>
      <c r="CK52" s="137">
        <f t="shared" si="69"/>
        <v>0</v>
      </c>
      <c r="CL52" s="137">
        <f t="shared" si="70"/>
        <v>0</v>
      </c>
      <c r="CM52" s="137">
        <f t="shared" si="71"/>
        <v>0</v>
      </c>
      <c r="CN52" s="137">
        <f t="shared" si="72"/>
        <v>0</v>
      </c>
      <c r="CO52" s="137">
        <f t="shared" si="73"/>
        <v>0</v>
      </c>
      <c r="CP52" s="97"/>
      <c r="CQ52" s="97"/>
      <c r="CR52" s="47"/>
      <c r="CS52" s="47"/>
      <c r="CT52" s="311" t="s">
        <v>216</v>
      </c>
      <c r="CU52" s="92">
        <v>47</v>
      </c>
      <c r="CV52" s="93" t="s">
        <v>101</v>
      </c>
      <c r="CW52" s="105" t="s">
        <v>103</v>
      </c>
      <c r="CX52" s="95"/>
      <c r="CY52" s="1"/>
      <c r="CZ52" s="1"/>
      <c r="DA52" s="1"/>
      <c r="DB52" s="1"/>
      <c r="DC52" s="1"/>
      <c r="DD52" s="1"/>
      <c r="DE52" s="1"/>
      <c r="DF52" s="1"/>
      <c r="GO52" s="1"/>
      <c r="GP52" s="1"/>
      <c r="GQ52" s="1"/>
      <c r="GR52" s="1"/>
      <c r="GS52" s="1"/>
    </row>
    <row r="53" spans="1:201">
      <c r="A53" s="40">
        <v>47</v>
      </c>
      <c r="B53" s="84"/>
      <c r="C53" s="83"/>
      <c r="D53" s="88"/>
      <c r="E53" s="87"/>
      <c r="F53" s="87"/>
      <c r="G53" s="87"/>
      <c r="H53" s="87"/>
      <c r="I53" s="76"/>
      <c r="J53" s="76"/>
      <c r="K53" s="76"/>
      <c r="L53" s="238"/>
      <c r="M53" s="238"/>
      <c r="N53" s="76"/>
      <c r="O53" s="76"/>
      <c r="P53" s="76"/>
      <c r="Q53" s="77"/>
      <c r="R53" s="41">
        <f t="shared" si="20"/>
        <v>0</v>
      </c>
      <c r="S53" s="55">
        <f t="shared" si="0"/>
        <v>0</v>
      </c>
      <c r="T53" s="54">
        <f t="shared" si="1"/>
        <v>0</v>
      </c>
      <c r="U53" s="97">
        <f t="shared" si="2"/>
        <v>0</v>
      </c>
      <c r="V53" s="54">
        <f t="shared" si="21"/>
        <v>0</v>
      </c>
      <c r="W53" s="97">
        <f t="shared" si="22"/>
        <v>0</v>
      </c>
      <c r="X53" s="96">
        <f t="shared" si="3"/>
        <v>0</v>
      </c>
      <c r="Y53" s="96">
        <f t="shared" si="4"/>
        <v>0</v>
      </c>
      <c r="Z53" s="96">
        <f t="shared" si="5"/>
        <v>0</v>
      </c>
      <c r="AA53" s="96">
        <f t="shared" si="6"/>
        <v>0</v>
      </c>
      <c r="AB53" s="96">
        <f t="shared" si="7"/>
        <v>0</v>
      </c>
      <c r="AC53" s="96">
        <f t="shared" si="8"/>
        <v>0</v>
      </c>
      <c r="AD53" s="96">
        <f t="shared" si="9"/>
        <v>0</v>
      </c>
      <c r="AE53" s="96">
        <f t="shared" si="23"/>
        <v>0</v>
      </c>
      <c r="AF53" s="96">
        <f t="shared" si="24"/>
        <v>0</v>
      </c>
      <c r="AG53" s="96">
        <f t="shared" si="25"/>
        <v>0</v>
      </c>
      <c r="AH53" s="96">
        <f t="shared" si="26"/>
        <v>0</v>
      </c>
      <c r="AI53" s="96">
        <f t="shared" si="27"/>
        <v>0</v>
      </c>
      <c r="AJ53" s="96">
        <f t="shared" si="28"/>
        <v>0</v>
      </c>
      <c r="AK53" s="96">
        <f t="shared" si="29"/>
        <v>0</v>
      </c>
      <c r="AL53" s="96">
        <f t="shared" si="30"/>
        <v>0</v>
      </c>
      <c r="AM53" s="96">
        <f t="shared" si="31"/>
        <v>0</v>
      </c>
      <c r="AN53" s="96">
        <f t="shared" si="32"/>
        <v>0</v>
      </c>
      <c r="AO53" s="96">
        <f t="shared" si="33"/>
        <v>0</v>
      </c>
      <c r="AP53" s="96">
        <f t="shared" si="34"/>
        <v>0</v>
      </c>
      <c r="AQ53" s="96">
        <f t="shared" si="35"/>
        <v>0</v>
      </c>
      <c r="AR53" s="96">
        <f t="shared" si="36"/>
        <v>0</v>
      </c>
      <c r="AS53" s="96">
        <f t="shared" si="37"/>
        <v>0</v>
      </c>
      <c r="AT53" s="54">
        <f t="shared" si="38"/>
        <v>0</v>
      </c>
      <c r="AU53" s="54">
        <f t="shared" si="39"/>
        <v>0</v>
      </c>
      <c r="AV53" s="54">
        <f t="shared" si="40"/>
        <v>0</v>
      </c>
      <c r="AW53" s="54">
        <f t="shared" si="41"/>
        <v>0</v>
      </c>
      <c r="AX53" s="54">
        <f t="shared" si="42"/>
        <v>0</v>
      </c>
      <c r="AY53" s="54">
        <f t="shared" si="43"/>
        <v>0</v>
      </c>
      <c r="AZ53" s="54"/>
      <c r="BA53" s="54"/>
      <c r="BB53" s="137">
        <f t="shared" si="10"/>
        <v>0</v>
      </c>
      <c r="BC53" s="137">
        <f t="shared" si="11"/>
        <v>0</v>
      </c>
      <c r="BD53" s="137">
        <f t="shared" si="12"/>
        <v>0</v>
      </c>
      <c r="BE53" s="137">
        <f t="shared" si="13"/>
        <v>0</v>
      </c>
      <c r="BF53" s="137">
        <f t="shared" si="14"/>
        <v>0</v>
      </c>
      <c r="BG53" s="137">
        <f t="shared" si="15"/>
        <v>0</v>
      </c>
      <c r="BH53" s="137">
        <f t="shared" si="16"/>
        <v>0</v>
      </c>
      <c r="BI53" s="137">
        <f t="shared" si="17"/>
        <v>0</v>
      </c>
      <c r="BJ53" s="137">
        <f t="shared" si="18"/>
        <v>0</v>
      </c>
      <c r="BK53" s="137">
        <f t="shared" si="19"/>
        <v>0</v>
      </c>
      <c r="BL53" s="137">
        <f t="shared" si="44"/>
        <v>0</v>
      </c>
      <c r="BM53" s="137">
        <f t="shared" si="45"/>
        <v>0</v>
      </c>
      <c r="BN53" s="137">
        <f t="shared" si="46"/>
        <v>0</v>
      </c>
      <c r="BO53" s="137">
        <f t="shared" si="47"/>
        <v>0</v>
      </c>
      <c r="BP53" s="137">
        <f t="shared" si="48"/>
        <v>0</v>
      </c>
      <c r="BQ53" s="137">
        <f t="shared" si="49"/>
        <v>0</v>
      </c>
      <c r="BR53" s="137">
        <f t="shared" si="50"/>
        <v>0</v>
      </c>
      <c r="BS53" s="137">
        <f t="shared" si="51"/>
        <v>0</v>
      </c>
      <c r="BT53" s="137">
        <f t="shared" si="52"/>
        <v>0</v>
      </c>
      <c r="BU53" s="137">
        <f t="shared" si="53"/>
        <v>0</v>
      </c>
      <c r="BV53" s="137">
        <f t="shared" si="54"/>
        <v>0</v>
      </c>
      <c r="BW53" s="137">
        <f t="shared" si="55"/>
        <v>0</v>
      </c>
      <c r="BX53" s="137">
        <f t="shared" si="56"/>
        <v>0</v>
      </c>
      <c r="BY53" s="137">
        <f t="shared" si="57"/>
        <v>0</v>
      </c>
      <c r="BZ53" s="137">
        <f t="shared" si="58"/>
        <v>0</v>
      </c>
      <c r="CA53" s="137">
        <f t="shared" si="59"/>
        <v>0</v>
      </c>
      <c r="CB53" s="137">
        <f t="shared" si="60"/>
        <v>0</v>
      </c>
      <c r="CC53" s="137">
        <f t="shared" si="61"/>
        <v>0</v>
      </c>
      <c r="CD53" s="137">
        <f t="shared" si="62"/>
        <v>0</v>
      </c>
      <c r="CE53" s="137">
        <f t="shared" si="63"/>
        <v>0</v>
      </c>
      <c r="CF53" s="137">
        <f t="shared" si="64"/>
        <v>0</v>
      </c>
      <c r="CG53" s="137">
        <f t="shared" si="65"/>
        <v>0</v>
      </c>
      <c r="CH53" s="137">
        <f t="shared" si="66"/>
        <v>0</v>
      </c>
      <c r="CI53" s="137">
        <f t="shared" si="67"/>
        <v>0</v>
      </c>
      <c r="CJ53" s="137">
        <f t="shared" si="68"/>
        <v>0</v>
      </c>
      <c r="CK53" s="137">
        <f t="shared" si="69"/>
        <v>0</v>
      </c>
      <c r="CL53" s="137">
        <f t="shared" si="70"/>
        <v>0</v>
      </c>
      <c r="CM53" s="137">
        <f t="shared" si="71"/>
        <v>0</v>
      </c>
      <c r="CN53" s="137">
        <f t="shared" si="72"/>
        <v>0</v>
      </c>
      <c r="CO53" s="137">
        <f t="shared" si="73"/>
        <v>0</v>
      </c>
      <c r="CP53" s="97"/>
      <c r="CQ53" s="97"/>
      <c r="CR53" s="47"/>
      <c r="CS53" s="47"/>
      <c r="CT53" s="311" t="s">
        <v>217</v>
      </c>
      <c r="CU53" s="92">
        <v>48</v>
      </c>
      <c r="CV53" s="93" t="s">
        <v>101</v>
      </c>
      <c r="CW53" s="105" t="s">
        <v>68</v>
      </c>
      <c r="CX53" s="95"/>
      <c r="CY53" s="1"/>
      <c r="CZ53" s="1"/>
      <c r="DA53" s="1"/>
      <c r="DB53" s="1"/>
      <c r="DC53" s="1"/>
      <c r="DD53" s="1"/>
      <c r="DE53" s="1"/>
      <c r="DF53" s="1"/>
      <c r="GO53" s="1"/>
      <c r="GP53" s="1"/>
      <c r="GQ53" s="1"/>
      <c r="GR53" s="1"/>
      <c r="GS53" s="1"/>
    </row>
    <row r="54" spans="1:201">
      <c r="A54" s="40">
        <v>48</v>
      </c>
      <c r="B54" s="84"/>
      <c r="C54" s="83"/>
      <c r="D54" s="88"/>
      <c r="E54" s="87"/>
      <c r="F54" s="87"/>
      <c r="G54" s="87"/>
      <c r="H54" s="87"/>
      <c r="I54" s="76"/>
      <c r="J54" s="76"/>
      <c r="K54" s="76"/>
      <c r="L54" s="238"/>
      <c r="M54" s="238"/>
      <c r="N54" s="76"/>
      <c r="O54" s="76"/>
      <c r="P54" s="76"/>
      <c r="Q54" s="77"/>
      <c r="R54" s="41">
        <f t="shared" si="20"/>
        <v>0</v>
      </c>
      <c r="S54" s="55">
        <f t="shared" si="0"/>
        <v>0</v>
      </c>
      <c r="T54" s="54">
        <f t="shared" si="1"/>
        <v>0</v>
      </c>
      <c r="U54" s="97">
        <f t="shared" si="2"/>
        <v>0</v>
      </c>
      <c r="V54" s="54">
        <f t="shared" si="21"/>
        <v>0</v>
      </c>
      <c r="W54" s="97">
        <f t="shared" si="22"/>
        <v>0</v>
      </c>
      <c r="X54" s="96">
        <f t="shared" si="3"/>
        <v>0</v>
      </c>
      <c r="Y54" s="96">
        <f t="shared" si="4"/>
        <v>0</v>
      </c>
      <c r="Z54" s="96">
        <f t="shared" si="5"/>
        <v>0</v>
      </c>
      <c r="AA54" s="96">
        <f t="shared" si="6"/>
        <v>0</v>
      </c>
      <c r="AB54" s="96">
        <f t="shared" si="7"/>
        <v>0</v>
      </c>
      <c r="AC54" s="96">
        <f t="shared" si="8"/>
        <v>0</v>
      </c>
      <c r="AD54" s="96">
        <f t="shared" si="9"/>
        <v>0</v>
      </c>
      <c r="AE54" s="96">
        <f t="shared" si="23"/>
        <v>0</v>
      </c>
      <c r="AF54" s="96">
        <f t="shared" si="24"/>
        <v>0</v>
      </c>
      <c r="AG54" s="96">
        <f t="shared" si="25"/>
        <v>0</v>
      </c>
      <c r="AH54" s="96">
        <f t="shared" si="26"/>
        <v>0</v>
      </c>
      <c r="AI54" s="96">
        <f t="shared" si="27"/>
        <v>0</v>
      </c>
      <c r="AJ54" s="96">
        <f t="shared" si="28"/>
        <v>0</v>
      </c>
      <c r="AK54" s="96">
        <f t="shared" si="29"/>
        <v>0</v>
      </c>
      <c r="AL54" s="96">
        <f t="shared" si="30"/>
        <v>0</v>
      </c>
      <c r="AM54" s="96">
        <f t="shared" si="31"/>
        <v>0</v>
      </c>
      <c r="AN54" s="96">
        <f t="shared" si="32"/>
        <v>0</v>
      </c>
      <c r="AO54" s="96">
        <f t="shared" si="33"/>
        <v>0</v>
      </c>
      <c r="AP54" s="96">
        <f t="shared" si="34"/>
        <v>0</v>
      </c>
      <c r="AQ54" s="96">
        <f t="shared" si="35"/>
        <v>0</v>
      </c>
      <c r="AR54" s="96">
        <f t="shared" si="36"/>
        <v>0</v>
      </c>
      <c r="AS54" s="96">
        <f t="shared" si="37"/>
        <v>0</v>
      </c>
      <c r="AT54" s="54">
        <f t="shared" si="38"/>
        <v>0</v>
      </c>
      <c r="AU54" s="54">
        <f t="shared" si="39"/>
        <v>0</v>
      </c>
      <c r="AV54" s="54">
        <f t="shared" si="40"/>
        <v>0</v>
      </c>
      <c r="AW54" s="54">
        <f t="shared" si="41"/>
        <v>0</v>
      </c>
      <c r="AX54" s="54">
        <f t="shared" si="42"/>
        <v>0</v>
      </c>
      <c r="AY54" s="54">
        <f t="shared" si="43"/>
        <v>0</v>
      </c>
      <c r="AZ54" s="54"/>
      <c r="BA54" s="54"/>
      <c r="BB54" s="137">
        <f t="shared" si="10"/>
        <v>0</v>
      </c>
      <c r="BC54" s="137">
        <f t="shared" si="11"/>
        <v>0</v>
      </c>
      <c r="BD54" s="137">
        <f t="shared" si="12"/>
        <v>0</v>
      </c>
      <c r="BE54" s="137">
        <f t="shared" si="13"/>
        <v>0</v>
      </c>
      <c r="BF54" s="137">
        <f t="shared" si="14"/>
        <v>0</v>
      </c>
      <c r="BG54" s="137">
        <f t="shared" si="15"/>
        <v>0</v>
      </c>
      <c r="BH54" s="137">
        <f t="shared" si="16"/>
        <v>0</v>
      </c>
      <c r="BI54" s="137">
        <f t="shared" si="17"/>
        <v>0</v>
      </c>
      <c r="BJ54" s="137">
        <f t="shared" si="18"/>
        <v>0</v>
      </c>
      <c r="BK54" s="137">
        <f t="shared" si="19"/>
        <v>0</v>
      </c>
      <c r="BL54" s="137">
        <f t="shared" si="44"/>
        <v>0</v>
      </c>
      <c r="BM54" s="137">
        <f t="shared" si="45"/>
        <v>0</v>
      </c>
      <c r="BN54" s="137">
        <f t="shared" si="46"/>
        <v>0</v>
      </c>
      <c r="BO54" s="137">
        <f t="shared" si="47"/>
        <v>0</v>
      </c>
      <c r="BP54" s="137">
        <f t="shared" si="48"/>
        <v>0</v>
      </c>
      <c r="BQ54" s="137">
        <f t="shared" si="49"/>
        <v>0</v>
      </c>
      <c r="BR54" s="137">
        <f t="shared" si="50"/>
        <v>0</v>
      </c>
      <c r="BS54" s="137">
        <f t="shared" si="51"/>
        <v>0</v>
      </c>
      <c r="BT54" s="137">
        <f t="shared" si="52"/>
        <v>0</v>
      </c>
      <c r="BU54" s="137">
        <f t="shared" si="53"/>
        <v>0</v>
      </c>
      <c r="BV54" s="137">
        <f t="shared" si="54"/>
        <v>0</v>
      </c>
      <c r="BW54" s="137">
        <f t="shared" si="55"/>
        <v>0</v>
      </c>
      <c r="BX54" s="137">
        <f t="shared" si="56"/>
        <v>0</v>
      </c>
      <c r="BY54" s="137">
        <f t="shared" si="57"/>
        <v>0</v>
      </c>
      <c r="BZ54" s="137">
        <f t="shared" si="58"/>
        <v>0</v>
      </c>
      <c r="CA54" s="137">
        <f t="shared" si="59"/>
        <v>0</v>
      </c>
      <c r="CB54" s="137">
        <f t="shared" si="60"/>
        <v>0</v>
      </c>
      <c r="CC54" s="137">
        <f t="shared" si="61"/>
        <v>0</v>
      </c>
      <c r="CD54" s="137">
        <f t="shared" si="62"/>
        <v>0</v>
      </c>
      <c r="CE54" s="137">
        <f t="shared" si="63"/>
        <v>0</v>
      </c>
      <c r="CF54" s="137">
        <f t="shared" si="64"/>
        <v>0</v>
      </c>
      <c r="CG54" s="137">
        <f t="shared" si="65"/>
        <v>0</v>
      </c>
      <c r="CH54" s="137">
        <f t="shared" si="66"/>
        <v>0</v>
      </c>
      <c r="CI54" s="137">
        <f t="shared" si="67"/>
        <v>0</v>
      </c>
      <c r="CJ54" s="137">
        <f t="shared" si="68"/>
        <v>0</v>
      </c>
      <c r="CK54" s="137">
        <f t="shared" si="69"/>
        <v>0</v>
      </c>
      <c r="CL54" s="137">
        <f t="shared" si="70"/>
        <v>0</v>
      </c>
      <c r="CM54" s="137">
        <f t="shared" si="71"/>
        <v>0</v>
      </c>
      <c r="CN54" s="137">
        <f t="shared" si="72"/>
        <v>0</v>
      </c>
      <c r="CO54" s="137">
        <f t="shared" si="73"/>
        <v>0</v>
      </c>
      <c r="CP54" s="97"/>
      <c r="CQ54" s="97"/>
      <c r="CR54" s="47"/>
      <c r="CS54" s="47"/>
      <c r="CT54" s="311" t="s">
        <v>218</v>
      </c>
      <c r="CU54" s="92">
        <v>49</v>
      </c>
      <c r="CV54" s="93" t="s">
        <v>101</v>
      </c>
      <c r="CW54" s="105" t="s">
        <v>69</v>
      </c>
      <c r="CX54" s="95"/>
      <c r="CY54" s="1"/>
      <c r="CZ54" s="1"/>
      <c r="DA54" s="1"/>
      <c r="DB54" s="1"/>
      <c r="DC54" s="1"/>
      <c r="DD54" s="1"/>
      <c r="DE54" s="1"/>
      <c r="DF54" s="1"/>
      <c r="GO54" s="1"/>
      <c r="GP54" s="1"/>
      <c r="GQ54" s="1"/>
      <c r="GR54" s="1"/>
      <c r="GS54" s="1"/>
    </row>
    <row r="55" spans="1:201" ht="13.5" thickBot="1">
      <c r="A55" s="40">
        <v>49</v>
      </c>
      <c r="B55" s="84"/>
      <c r="C55" s="83"/>
      <c r="D55" s="88"/>
      <c r="E55" s="87"/>
      <c r="F55" s="87"/>
      <c r="G55" s="87"/>
      <c r="H55" s="87"/>
      <c r="I55" s="76"/>
      <c r="J55" s="76"/>
      <c r="K55" s="76"/>
      <c r="L55" s="238"/>
      <c r="M55" s="238"/>
      <c r="N55" s="76"/>
      <c r="O55" s="76"/>
      <c r="P55" s="76"/>
      <c r="Q55" s="77"/>
      <c r="R55" s="41">
        <f t="shared" si="20"/>
        <v>0</v>
      </c>
      <c r="S55" s="55">
        <f t="shared" si="0"/>
        <v>0</v>
      </c>
      <c r="T55" s="54">
        <f t="shared" si="1"/>
        <v>0</v>
      </c>
      <c r="U55" s="97">
        <f t="shared" si="2"/>
        <v>0</v>
      </c>
      <c r="V55" s="54">
        <f t="shared" si="21"/>
        <v>0</v>
      </c>
      <c r="W55" s="97">
        <f t="shared" si="22"/>
        <v>0</v>
      </c>
      <c r="X55" s="96">
        <f t="shared" si="3"/>
        <v>0</v>
      </c>
      <c r="Y55" s="96">
        <f t="shared" si="4"/>
        <v>0</v>
      </c>
      <c r="Z55" s="96">
        <f t="shared" si="5"/>
        <v>0</v>
      </c>
      <c r="AA55" s="96">
        <f t="shared" si="6"/>
        <v>0</v>
      </c>
      <c r="AB55" s="96">
        <f t="shared" si="7"/>
        <v>0</v>
      </c>
      <c r="AC55" s="96">
        <f t="shared" si="8"/>
        <v>0</v>
      </c>
      <c r="AD55" s="96">
        <f t="shared" si="9"/>
        <v>0</v>
      </c>
      <c r="AE55" s="96">
        <f t="shared" si="23"/>
        <v>0</v>
      </c>
      <c r="AF55" s="96">
        <f t="shared" si="24"/>
        <v>0</v>
      </c>
      <c r="AG55" s="96">
        <f t="shared" si="25"/>
        <v>0</v>
      </c>
      <c r="AH55" s="96">
        <f t="shared" si="26"/>
        <v>0</v>
      </c>
      <c r="AI55" s="96">
        <f t="shared" si="27"/>
        <v>0</v>
      </c>
      <c r="AJ55" s="96">
        <f t="shared" si="28"/>
        <v>0</v>
      </c>
      <c r="AK55" s="96">
        <f t="shared" si="29"/>
        <v>0</v>
      </c>
      <c r="AL55" s="96">
        <f t="shared" si="30"/>
        <v>0</v>
      </c>
      <c r="AM55" s="96">
        <f t="shared" si="31"/>
        <v>0</v>
      </c>
      <c r="AN55" s="96">
        <f t="shared" si="32"/>
        <v>0</v>
      </c>
      <c r="AO55" s="96">
        <f t="shared" si="33"/>
        <v>0</v>
      </c>
      <c r="AP55" s="96">
        <f t="shared" si="34"/>
        <v>0</v>
      </c>
      <c r="AQ55" s="96">
        <f t="shared" si="35"/>
        <v>0</v>
      </c>
      <c r="AR55" s="96">
        <f t="shared" si="36"/>
        <v>0</v>
      </c>
      <c r="AS55" s="96">
        <f t="shared" si="37"/>
        <v>0</v>
      </c>
      <c r="AT55" s="54">
        <f t="shared" si="38"/>
        <v>0</v>
      </c>
      <c r="AU55" s="54">
        <f t="shared" si="39"/>
        <v>0</v>
      </c>
      <c r="AV55" s="54">
        <f t="shared" si="40"/>
        <v>0</v>
      </c>
      <c r="AW55" s="54">
        <f t="shared" si="41"/>
        <v>0</v>
      </c>
      <c r="AX55" s="54">
        <f t="shared" si="42"/>
        <v>0</v>
      </c>
      <c r="AY55" s="54">
        <f t="shared" si="43"/>
        <v>0</v>
      </c>
      <c r="AZ55" s="54"/>
      <c r="BA55" s="54"/>
      <c r="BB55" s="137">
        <f t="shared" si="10"/>
        <v>0</v>
      </c>
      <c r="BC55" s="137">
        <f t="shared" si="11"/>
        <v>0</v>
      </c>
      <c r="BD55" s="137">
        <f t="shared" si="12"/>
        <v>0</v>
      </c>
      <c r="BE55" s="137">
        <f t="shared" si="13"/>
        <v>0</v>
      </c>
      <c r="BF55" s="137">
        <f t="shared" si="14"/>
        <v>0</v>
      </c>
      <c r="BG55" s="137">
        <f t="shared" si="15"/>
        <v>0</v>
      </c>
      <c r="BH55" s="137">
        <f t="shared" si="16"/>
        <v>0</v>
      </c>
      <c r="BI55" s="137">
        <f t="shared" si="17"/>
        <v>0</v>
      </c>
      <c r="BJ55" s="137">
        <f t="shared" si="18"/>
        <v>0</v>
      </c>
      <c r="BK55" s="137">
        <f t="shared" si="19"/>
        <v>0</v>
      </c>
      <c r="BL55" s="137">
        <f t="shared" si="44"/>
        <v>0</v>
      </c>
      <c r="BM55" s="137">
        <f t="shared" si="45"/>
        <v>0</v>
      </c>
      <c r="BN55" s="137">
        <f t="shared" si="46"/>
        <v>0</v>
      </c>
      <c r="BO55" s="137">
        <f t="shared" si="47"/>
        <v>0</v>
      </c>
      <c r="BP55" s="137">
        <f t="shared" si="48"/>
        <v>0</v>
      </c>
      <c r="BQ55" s="137">
        <f t="shared" si="49"/>
        <v>0</v>
      </c>
      <c r="BR55" s="137">
        <f t="shared" si="50"/>
        <v>0</v>
      </c>
      <c r="BS55" s="137">
        <f t="shared" si="51"/>
        <v>0</v>
      </c>
      <c r="BT55" s="137">
        <f t="shared" si="52"/>
        <v>0</v>
      </c>
      <c r="BU55" s="137">
        <f t="shared" si="53"/>
        <v>0</v>
      </c>
      <c r="BV55" s="137">
        <f t="shared" si="54"/>
        <v>0</v>
      </c>
      <c r="BW55" s="137">
        <f t="shared" si="55"/>
        <v>0</v>
      </c>
      <c r="BX55" s="137">
        <f t="shared" si="56"/>
        <v>0</v>
      </c>
      <c r="BY55" s="137">
        <f t="shared" si="57"/>
        <v>0</v>
      </c>
      <c r="BZ55" s="137">
        <f t="shared" si="58"/>
        <v>0</v>
      </c>
      <c r="CA55" s="137">
        <f t="shared" si="59"/>
        <v>0</v>
      </c>
      <c r="CB55" s="137">
        <f t="shared" si="60"/>
        <v>0</v>
      </c>
      <c r="CC55" s="137">
        <f t="shared" si="61"/>
        <v>0</v>
      </c>
      <c r="CD55" s="137">
        <f t="shared" si="62"/>
        <v>0</v>
      </c>
      <c r="CE55" s="137">
        <f t="shared" si="63"/>
        <v>0</v>
      </c>
      <c r="CF55" s="137">
        <f t="shared" si="64"/>
        <v>0</v>
      </c>
      <c r="CG55" s="137">
        <f t="shared" si="65"/>
        <v>0</v>
      </c>
      <c r="CH55" s="137">
        <f t="shared" si="66"/>
        <v>0</v>
      </c>
      <c r="CI55" s="137">
        <f t="shared" si="67"/>
        <v>0</v>
      </c>
      <c r="CJ55" s="137">
        <f t="shared" si="68"/>
        <v>0</v>
      </c>
      <c r="CK55" s="137">
        <f t="shared" si="69"/>
        <v>0</v>
      </c>
      <c r="CL55" s="137">
        <f t="shared" si="70"/>
        <v>0</v>
      </c>
      <c r="CM55" s="137">
        <f t="shared" si="71"/>
        <v>0</v>
      </c>
      <c r="CN55" s="137">
        <f t="shared" si="72"/>
        <v>0</v>
      </c>
      <c r="CO55" s="137">
        <f t="shared" si="73"/>
        <v>0</v>
      </c>
      <c r="CP55" s="97"/>
      <c r="CQ55" s="97"/>
      <c r="CR55" s="47"/>
      <c r="CS55" s="47"/>
      <c r="CT55" s="311" t="s">
        <v>219</v>
      </c>
      <c r="CU55" s="319">
        <v>50</v>
      </c>
      <c r="CV55" s="320" t="s">
        <v>101</v>
      </c>
      <c r="CW55" s="323" t="s">
        <v>244</v>
      </c>
      <c r="CX55" s="324"/>
      <c r="CY55" s="1"/>
      <c r="CZ55" s="1"/>
      <c r="DA55" s="1"/>
      <c r="DB55" s="1"/>
      <c r="DC55" s="1"/>
      <c r="DD55" s="1"/>
      <c r="DE55" s="1"/>
      <c r="DF55" s="1"/>
      <c r="GO55" s="1"/>
      <c r="GP55" s="1"/>
      <c r="GQ55" s="1"/>
      <c r="GR55" s="1"/>
      <c r="GS55" s="1"/>
    </row>
    <row r="56" spans="1:201">
      <c r="A56" s="40">
        <v>50</v>
      </c>
      <c r="B56" s="84"/>
      <c r="C56" s="83"/>
      <c r="D56" s="88"/>
      <c r="E56" s="87"/>
      <c r="F56" s="87"/>
      <c r="G56" s="87"/>
      <c r="H56" s="87"/>
      <c r="I56" s="76"/>
      <c r="J56" s="76"/>
      <c r="K56" s="76"/>
      <c r="L56" s="238"/>
      <c r="M56" s="238"/>
      <c r="N56" s="76"/>
      <c r="O56" s="76"/>
      <c r="P56" s="76"/>
      <c r="Q56" s="77"/>
      <c r="R56" s="41">
        <f t="shared" si="20"/>
        <v>0</v>
      </c>
      <c r="S56" s="55">
        <f t="shared" si="0"/>
        <v>0</v>
      </c>
      <c r="T56" s="54">
        <f t="shared" si="1"/>
        <v>0</v>
      </c>
      <c r="U56" s="97">
        <f t="shared" si="2"/>
        <v>0</v>
      </c>
      <c r="V56" s="54">
        <f t="shared" si="21"/>
        <v>0</v>
      </c>
      <c r="W56" s="97">
        <f t="shared" si="22"/>
        <v>0</v>
      </c>
      <c r="X56" s="96">
        <f t="shared" si="3"/>
        <v>0</v>
      </c>
      <c r="Y56" s="96">
        <f t="shared" si="4"/>
        <v>0</v>
      </c>
      <c r="Z56" s="96">
        <f t="shared" si="5"/>
        <v>0</v>
      </c>
      <c r="AA56" s="96">
        <f t="shared" si="6"/>
        <v>0</v>
      </c>
      <c r="AB56" s="96">
        <f t="shared" si="7"/>
        <v>0</v>
      </c>
      <c r="AC56" s="96">
        <f t="shared" si="8"/>
        <v>0</v>
      </c>
      <c r="AD56" s="96">
        <f t="shared" si="9"/>
        <v>0</v>
      </c>
      <c r="AE56" s="96">
        <f t="shared" si="23"/>
        <v>0</v>
      </c>
      <c r="AF56" s="96">
        <f t="shared" si="24"/>
        <v>0</v>
      </c>
      <c r="AG56" s="96">
        <f t="shared" si="25"/>
        <v>0</v>
      </c>
      <c r="AH56" s="96">
        <f t="shared" si="26"/>
        <v>0</v>
      </c>
      <c r="AI56" s="96">
        <f t="shared" si="27"/>
        <v>0</v>
      </c>
      <c r="AJ56" s="96">
        <f t="shared" si="28"/>
        <v>0</v>
      </c>
      <c r="AK56" s="96">
        <f t="shared" si="29"/>
        <v>0</v>
      </c>
      <c r="AL56" s="96">
        <f t="shared" si="30"/>
        <v>0</v>
      </c>
      <c r="AM56" s="96">
        <f t="shared" si="31"/>
        <v>0</v>
      </c>
      <c r="AN56" s="96">
        <f t="shared" si="32"/>
        <v>0</v>
      </c>
      <c r="AO56" s="96">
        <f t="shared" si="33"/>
        <v>0</v>
      </c>
      <c r="AP56" s="96">
        <f t="shared" si="34"/>
        <v>0</v>
      </c>
      <c r="AQ56" s="96">
        <f t="shared" si="35"/>
        <v>0</v>
      </c>
      <c r="AR56" s="96">
        <f t="shared" si="36"/>
        <v>0</v>
      </c>
      <c r="AS56" s="96">
        <f t="shared" si="37"/>
        <v>0</v>
      </c>
      <c r="AT56" s="54">
        <f t="shared" si="38"/>
        <v>0</v>
      </c>
      <c r="AU56" s="54">
        <f t="shared" si="39"/>
        <v>0</v>
      </c>
      <c r="AV56" s="54">
        <f t="shared" si="40"/>
        <v>0</v>
      </c>
      <c r="AW56" s="54">
        <f t="shared" si="41"/>
        <v>0</v>
      </c>
      <c r="AX56" s="54">
        <f t="shared" si="42"/>
        <v>0</v>
      </c>
      <c r="AY56" s="54">
        <f t="shared" si="43"/>
        <v>0</v>
      </c>
      <c r="AZ56" s="54"/>
      <c r="BA56" s="54"/>
      <c r="BB56" s="137">
        <f t="shared" si="10"/>
        <v>0</v>
      </c>
      <c r="BC56" s="137">
        <f t="shared" si="11"/>
        <v>0</v>
      </c>
      <c r="BD56" s="137">
        <f t="shared" si="12"/>
        <v>0</v>
      </c>
      <c r="BE56" s="137">
        <f t="shared" si="13"/>
        <v>0</v>
      </c>
      <c r="BF56" s="137">
        <f t="shared" si="14"/>
        <v>0</v>
      </c>
      <c r="BG56" s="137">
        <f t="shared" si="15"/>
        <v>0</v>
      </c>
      <c r="BH56" s="137">
        <f t="shared" si="16"/>
        <v>0</v>
      </c>
      <c r="BI56" s="137">
        <f t="shared" si="17"/>
        <v>0</v>
      </c>
      <c r="BJ56" s="137">
        <f t="shared" si="18"/>
        <v>0</v>
      </c>
      <c r="BK56" s="137">
        <f t="shared" si="19"/>
        <v>0</v>
      </c>
      <c r="BL56" s="137">
        <f t="shared" si="44"/>
        <v>0</v>
      </c>
      <c r="BM56" s="137">
        <f t="shared" si="45"/>
        <v>0</v>
      </c>
      <c r="BN56" s="137">
        <f t="shared" si="46"/>
        <v>0</v>
      </c>
      <c r="BO56" s="137">
        <f t="shared" si="47"/>
        <v>0</v>
      </c>
      <c r="BP56" s="137">
        <f t="shared" si="48"/>
        <v>0</v>
      </c>
      <c r="BQ56" s="137">
        <f t="shared" si="49"/>
        <v>0</v>
      </c>
      <c r="BR56" s="137">
        <f t="shared" si="50"/>
        <v>0</v>
      </c>
      <c r="BS56" s="137">
        <f t="shared" si="51"/>
        <v>0</v>
      </c>
      <c r="BT56" s="137">
        <f t="shared" si="52"/>
        <v>0</v>
      </c>
      <c r="BU56" s="137">
        <f t="shared" si="53"/>
        <v>0</v>
      </c>
      <c r="BV56" s="137">
        <f t="shared" si="54"/>
        <v>0</v>
      </c>
      <c r="BW56" s="137">
        <f t="shared" si="55"/>
        <v>0</v>
      </c>
      <c r="BX56" s="137">
        <f t="shared" si="56"/>
        <v>0</v>
      </c>
      <c r="BY56" s="137">
        <f t="shared" si="57"/>
        <v>0</v>
      </c>
      <c r="BZ56" s="137">
        <f t="shared" si="58"/>
        <v>0</v>
      </c>
      <c r="CA56" s="137">
        <f t="shared" si="59"/>
        <v>0</v>
      </c>
      <c r="CB56" s="137">
        <f t="shared" si="60"/>
        <v>0</v>
      </c>
      <c r="CC56" s="137">
        <f t="shared" si="61"/>
        <v>0</v>
      </c>
      <c r="CD56" s="137">
        <f t="shared" si="62"/>
        <v>0</v>
      </c>
      <c r="CE56" s="137">
        <f t="shared" si="63"/>
        <v>0</v>
      </c>
      <c r="CF56" s="137">
        <f t="shared" si="64"/>
        <v>0</v>
      </c>
      <c r="CG56" s="137">
        <f t="shared" si="65"/>
        <v>0</v>
      </c>
      <c r="CH56" s="137">
        <f t="shared" si="66"/>
        <v>0</v>
      </c>
      <c r="CI56" s="137">
        <f t="shared" si="67"/>
        <v>0</v>
      </c>
      <c r="CJ56" s="137">
        <f t="shared" si="68"/>
        <v>0</v>
      </c>
      <c r="CK56" s="137">
        <f t="shared" si="69"/>
        <v>0</v>
      </c>
      <c r="CL56" s="137">
        <f t="shared" si="70"/>
        <v>0</v>
      </c>
      <c r="CM56" s="137">
        <f t="shared" si="71"/>
        <v>0</v>
      </c>
      <c r="CN56" s="137">
        <f t="shared" si="72"/>
        <v>0</v>
      </c>
      <c r="CO56" s="137">
        <f t="shared" si="73"/>
        <v>0</v>
      </c>
      <c r="CP56" s="97"/>
      <c r="CQ56" s="97"/>
      <c r="CR56" s="47"/>
      <c r="CS56" s="47"/>
      <c r="CT56" s="311" t="s">
        <v>220</v>
      </c>
      <c r="CU56" s="107">
        <v>51</v>
      </c>
      <c r="CV56" s="317" t="s">
        <v>245</v>
      </c>
      <c r="CW56" s="108" t="s">
        <v>72</v>
      </c>
      <c r="CX56" s="109"/>
      <c r="CY56" s="1"/>
      <c r="CZ56" s="1"/>
      <c r="DA56" s="1"/>
      <c r="DB56" s="1"/>
      <c r="DC56" s="1"/>
      <c r="DD56" s="1"/>
      <c r="DE56" s="1"/>
      <c r="DF56" s="1"/>
      <c r="GO56" s="1"/>
      <c r="GP56" s="1"/>
      <c r="GQ56" s="1"/>
      <c r="GR56" s="1"/>
      <c r="GS56" s="1"/>
    </row>
    <row r="57" spans="1:201">
      <c r="A57" s="40">
        <v>51</v>
      </c>
      <c r="B57" s="84"/>
      <c r="C57" s="83"/>
      <c r="D57" s="88"/>
      <c r="E57" s="87"/>
      <c r="F57" s="87"/>
      <c r="G57" s="87"/>
      <c r="H57" s="87"/>
      <c r="I57" s="76"/>
      <c r="J57" s="76"/>
      <c r="K57" s="76"/>
      <c r="L57" s="238"/>
      <c r="M57" s="238"/>
      <c r="N57" s="76"/>
      <c r="O57" s="76"/>
      <c r="P57" s="76"/>
      <c r="Q57" s="77"/>
      <c r="R57" s="41">
        <f t="shared" si="20"/>
        <v>0</v>
      </c>
      <c r="S57" s="55">
        <f t="shared" si="0"/>
        <v>0</v>
      </c>
      <c r="T57" s="54">
        <f t="shared" si="1"/>
        <v>0</v>
      </c>
      <c r="U57" s="97">
        <f t="shared" si="2"/>
        <v>0</v>
      </c>
      <c r="V57" s="54">
        <f t="shared" si="21"/>
        <v>0</v>
      </c>
      <c r="W57" s="97">
        <f t="shared" si="22"/>
        <v>0</v>
      </c>
      <c r="X57" s="96">
        <f t="shared" si="3"/>
        <v>0</v>
      </c>
      <c r="Y57" s="96">
        <f t="shared" si="4"/>
        <v>0</v>
      </c>
      <c r="Z57" s="96">
        <f t="shared" si="5"/>
        <v>0</v>
      </c>
      <c r="AA57" s="96">
        <f t="shared" si="6"/>
        <v>0</v>
      </c>
      <c r="AB57" s="96">
        <f t="shared" si="7"/>
        <v>0</v>
      </c>
      <c r="AC57" s="96">
        <f t="shared" si="8"/>
        <v>0</v>
      </c>
      <c r="AD57" s="96">
        <f t="shared" si="9"/>
        <v>0</v>
      </c>
      <c r="AE57" s="96">
        <f t="shared" si="23"/>
        <v>0</v>
      </c>
      <c r="AF57" s="96">
        <f t="shared" si="24"/>
        <v>0</v>
      </c>
      <c r="AG57" s="96">
        <f t="shared" si="25"/>
        <v>0</v>
      </c>
      <c r="AH57" s="96">
        <f t="shared" si="26"/>
        <v>0</v>
      </c>
      <c r="AI57" s="96">
        <f t="shared" si="27"/>
        <v>0</v>
      </c>
      <c r="AJ57" s="96">
        <f t="shared" si="28"/>
        <v>0</v>
      </c>
      <c r="AK57" s="96">
        <f t="shared" si="29"/>
        <v>0</v>
      </c>
      <c r="AL57" s="96">
        <f t="shared" si="30"/>
        <v>0</v>
      </c>
      <c r="AM57" s="96">
        <f t="shared" si="31"/>
        <v>0</v>
      </c>
      <c r="AN57" s="96">
        <f t="shared" si="32"/>
        <v>0</v>
      </c>
      <c r="AO57" s="96">
        <f t="shared" si="33"/>
        <v>0</v>
      </c>
      <c r="AP57" s="96">
        <f t="shared" si="34"/>
        <v>0</v>
      </c>
      <c r="AQ57" s="96">
        <f t="shared" si="35"/>
        <v>0</v>
      </c>
      <c r="AR57" s="96">
        <f t="shared" si="36"/>
        <v>0</v>
      </c>
      <c r="AS57" s="96">
        <f t="shared" si="37"/>
        <v>0</v>
      </c>
      <c r="AT57" s="54">
        <f t="shared" si="38"/>
        <v>0</v>
      </c>
      <c r="AU57" s="54">
        <f t="shared" si="39"/>
        <v>0</v>
      </c>
      <c r="AV57" s="54">
        <f t="shared" si="40"/>
        <v>0</v>
      </c>
      <c r="AW57" s="54">
        <f t="shared" si="41"/>
        <v>0</v>
      </c>
      <c r="AX57" s="54">
        <f t="shared" si="42"/>
        <v>0</v>
      </c>
      <c r="AY57" s="54">
        <f t="shared" si="43"/>
        <v>0</v>
      </c>
      <c r="AZ57" s="54"/>
      <c r="BA57" s="54"/>
      <c r="BB57" s="137">
        <f t="shared" si="10"/>
        <v>0</v>
      </c>
      <c r="BC57" s="137">
        <f t="shared" si="11"/>
        <v>0</v>
      </c>
      <c r="BD57" s="137">
        <f t="shared" si="12"/>
        <v>0</v>
      </c>
      <c r="BE57" s="137">
        <f t="shared" si="13"/>
        <v>0</v>
      </c>
      <c r="BF57" s="137">
        <f t="shared" si="14"/>
        <v>0</v>
      </c>
      <c r="BG57" s="137">
        <f t="shared" si="15"/>
        <v>0</v>
      </c>
      <c r="BH57" s="137">
        <f t="shared" si="16"/>
        <v>0</v>
      </c>
      <c r="BI57" s="137">
        <f t="shared" si="17"/>
        <v>0</v>
      </c>
      <c r="BJ57" s="137">
        <f t="shared" si="18"/>
        <v>0</v>
      </c>
      <c r="BK57" s="137">
        <f t="shared" si="19"/>
        <v>0</v>
      </c>
      <c r="BL57" s="137">
        <f t="shared" si="44"/>
        <v>0</v>
      </c>
      <c r="BM57" s="137">
        <f t="shared" si="45"/>
        <v>0</v>
      </c>
      <c r="BN57" s="137">
        <f t="shared" si="46"/>
        <v>0</v>
      </c>
      <c r="BO57" s="137">
        <f t="shared" si="47"/>
        <v>0</v>
      </c>
      <c r="BP57" s="137">
        <f t="shared" si="48"/>
        <v>0</v>
      </c>
      <c r="BQ57" s="137">
        <f t="shared" si="49"/>
        <v>0</v>
      </c>
      <c r="BR57" s="137">
        <f t="shared" si="50"/>
        <v>0</v>
      </c>
      <c r="BS57" s="137">
        <f t="shared" si="51"/>
        <v>0</v>
      </c>
      <c r="BT57" s="137">
        <f t="shared" si="52"/>
        <v>0</v>
      </c>
      <c r="BU57" s="137">
        <f t="shared" si="53"/>
        <v>0</v>
      </c>
      <c r="BV57" s="137">
        <f t="shared" si="54"/>
        <v>0</v>
      </c>
      <c r="BW57" s="137">
        <f t="shared" si="55"/>
        <v>0</v>
      </c>
      <c r="BX57" s="137">
        <f t="shared" si="56"/>
        <v>0</v>
      </c>
      <c r="BY57" s="137">
        <f t="shared" si="57"/>
        <v>0</v>
      </c>
      <c r="BZ57" s="137">
        <f t="shared" si="58"/>
        <v>0</v>
      </c>
      <c r="CA57" s="137">
        <f t="shared" si="59"/>
        <v>0</v>
      </c>
      <c r="CB57" s="137">
        <f t="shared" si="60"/>
        <v>0</v>
      </c>
      <c r="CC57" s="137">
        <f t="shared" si="61"/>
        <v>0</v>
      </c>
      <c r="CD57" s="137">
        <f t="shared" si="62"/>
        <v>0</v>
      </c>
      <c r="CE57" s="137">
        <f t="shared" si="63"/>
        <v>0</v>
      </c>
      <c r="CF57" s="137">
        <f t="shared" si="64"/>
        <v>0</v>
      </c>
      <c r="CG57" s="137">
        <f t="shared" si="65"/>
        <v>0</v>
      </c>
      <c r="CH57" s="137">
        <f t="shared" si="66"/>
        <v>0</v>
      </c>
      <c r="CI57" s="137">
        <f t="shared" si="67"/>
        <v>0</v>
      </c>
      <c r="CJ57" s="137">
        <f t="shared" si="68"/>
        <v>0</v>
      </c>
      <c r="CK57" s="137">
        <f t="shared" si="69"/>
        <v>0</v>
      </c>
      <c r="CL57" s="137">
        <f t="shared" si="70"/>
        <v>0</v>
      </c>
      <c r="CM57" s="137">
        <f t="shared" si="71"/>
        <v>0</v>
      </c>
      <c r="CN57" s="137">
        <f t="shared" si="72"/>
        <v>0</v>
      </c>
      <c r="CO57" s="137">
        <f t="shared" si="73"/>
        <v>0</v>
      </c>
      <c r="CP57" s="97"/>
      <c r="CQ57" s="97"/>
      <c r="CR57" s="47"/>
      <c r="CS57" s="47"/>
      <c r="CT57" s="311" t="s">
        <v>221</v>
      </c>
      <c r="CU57" s="92">
        <v>52</v>
      </c>
      <c r="CV57" s="93" t="s">
        <v>245</v>
      </c>
      <c r="CW57" s="105" t="s">
        <v>98</v>
      </c>
      <c r="CX57" s="95"/>
      <c r="CY57" s="1"/>
      <c r="CZ57" s="1"/>
      <c r="DA57" s="1"/>
      <c r="DB57" s="1"/>
      <c r="DC57" s="1"/>
      <c r="DD57" s="1"/>
      <c r="DE57" s="1"/>
      <c r="DF57" s="1"/>
      <c r="GO57" s="1"/>
      <c r="GP57" s="1"/>
      <c r="GQ57" s="1"/>
      <c r="GR57" s="1"/>
      <c r="GS57" s="1"/>
    </row>
    <row r="58" spans="1:201">
      <c r="A58" s="40">
        <v>52</v>
      </c>
      <c r="B58" s="84"/>
      <c r="C58" s="83"/>
      <c r="D58" s="88"/>
      <c r="E58" s="87"/>
      <c r="F58" s="87"/>
      <c r="G58" s="87"/>
      <c r="H58" s="87"/>
      <c r="I58" s="76"/>
      <c r="J58" s="76"/>
      <c r="K58" s="76"/>
      <c r="L58" s="238"/>
      <c r="M58" s="238"/>
      <c r="N58" s="76"/>
      <c r="O58" s="76"/>
      <c r="P58" s="76"/>
      <c r="Q58" s="77"/>
      <c r="R58" s="41">
        <f t="shared" si="20"/>
        <v>0</v>
      </c>
      <c r="S58" s="55">
        <f t="shared" si="0"/>
        <v>0</v>
      </c>
      <c r="T58" s="54">
        <f t="shared" si="1"/>
        <v>0</v>
      </c>
      <c r="U58" s="97">
        <f t="shared" si="2"/>
        <v>0</v>
      </c>
      <c r="V58" s="54">
        <f t="shared" si="21"/>
        <v>0</v>
      </c>
      <c r="W58" s="97">
        <f t="shared" si="22"/>
        <v>0</v>
      </c>
      <c r="X58" s="96">
        <f t="shared" si="3"/>
        <v>0</v>
      </c>
      <c r="Y58" s="96">
        <f t="shared" si="4"/>
        <v>0</v>
      </c>
      <c r="Z58" s="96">
        <f t="shared" si="5"/>
        <v>0</v>
      </c>
      <c r="AA58" s="96">
        <f t="shared" si="6"/>
        <v>0</v>
      </c>
      <c r="AB58" s="96">
        <f t="shared" si="7"/>
        <v>0</v>
      </c>
      <c r="AC58" s="96">
        <f t="shared" si="8"/>
        <v>0</v>
      </c>
      <c r="AD58" s="96">
        <f t="shared" si="9"/>
        <v>0</v>
      </c>
      <c r="AE58" s="96">
        <f t="shared" si="23"/>
        <v>0</v>
      </c>
      <c r="AF58" s="96">
        <f t="shared" si="24"/>
        <v>0</v>
      </c>
      <c r="AG58" s="96">
        <f t="shared" si="25"/>
        <v>0</v>
      </c>
      <c r="AH58" s="96">
        <f t="shared" si="26"/>
        <v>0</v>
      </c>
      <c r="AI58" s="96">
        <f t="shared" si="27"/>
        <v>0</v>
      </c>
      <c r="AJ58" s="96">
        <f t="shared" si="28"/>
        <v>0</v>
      </c>
      <c r="AK58" s="96">
        <f t="shared" si="29"/>
        <v>0</v>
      </c>
      <c r="AL58" s="96">
        <f t="shared" si="30"/>
        <v>0</v>
      </c>
      <c r="AM58" s="96">
        <f t="shared" si="31"/>
        <v>0</v>
      </c>
      <c r="AN58" s="96">
        <f t="shared" si="32"/>
        <v>0</v>
      </c>
      <c r="AO58" s="96">
        <f t="shared" si="33"/>
        <v>0</v>
      </c>
      <c r="AP58" s="96">
        <f t="shared" si="34"/>
        <v>0</v>
      </c>
      <c r="AQ58" s="96">
        <f t="shared" si="35"/>
        <v>0</v>
      </c>
      <c r="AR58" s="96">
        <f t="shared" si="36"/>
        <v>0</v>
      </c>
      <c r="AS58" s="96">
        <f t="shared" si="37"/>
        <v>0</v>
      </c>
      <c r="AT58" s="54">
        <f t="shared" si="38"/>
        <v>0</v>
      </c>
      <c r="AU58" s="54">
        <f t="shared" si="39"/>
        <v>0</v>
      </c>
      <c r="AV58" s="54">
        <f t="shared" si="40"/>
        <v>0</v>
      </c>
      <c r="AW58" s="54">
        <f t="shared" si="41"/>
        <v>0</v>
      </c>
      <c r="AX58" s="54">
        <f t="shared" si="42"/>
        <v>0</v>
      </c>
      <c r="AY58" s="54">
        <f t="shared" si="43"/>
        <v>0</v>
      </c>
      <c r="AZ58" s="54"/>
      <c r="BA58" s="54"/>
      <c r="BB58" s="137">
        <f t="shared" si="10"/>
        <v>0</v>
      </c>
      <c r="BC58" s="137">
        <f t="shared" si="11"/>
        <v>0</v>
      </c>
      <c r="BD58" s="137">
        <f t="shared" si="12"/>
        <v>0</v>
      </c>
      <c r="BE58" s="137">
        <f t="shared" si="13"/>
        <v>0</v>
      </c>
      <c r="BF58" s="137">
        <f t="shared" si="14"/>
        <v>0</v>
      </c>
      <c r="BG58" s="137">
        <f t="shared" si="15"/>
        <v>0</v>
      </c>
      <c r="BH58" s="137">
        <f t="shared" si="16"/>
        <v>0</v>
      </c>
      <c r="BI58" s="137">
        <f t="shared" si="17"/>
        <v>0</v>
      </c>
      <c r="BJ58" s="137">
        <f t="shared" si="18"/>
        <v>0</v>
      </c>
      <c r="BK58" s="137">
        <f t="shared" si="19"/>
        <v>0</v>
      </c>
      <c r="BL58" s="137">
        <f t="shared" si="44"/>
        <v>0</v>
      </c>
      <c r="BM58" s="137">
        <f t="shared" si="45"/>
        <v>0</v>
      </c>
      <c r="BN58" s="137">
        <f t="shared" si="46"/>
        <v>0</v>
      </c>
      <c r="BO58" s="137">
        <f t="shared" si="47"/>
        <v>0</v>
      </c>
      <c r="BP58" s="137">
        <f t="shared" si="48"/>
        <v>0</v>
      </c>
      <c r="BQ58" s="137">
        <f t="shared" si="49"/>
        <v>0</v>
      </c>
      <c r="BR58" s="137">
        <f t="shared" si="50"/>
        <v>0</v>
      </c>
      <c r="BS58" s="137">
        <f t="shared" si="51"/>
        <v>0</v>
      </c>
      <c r="BT58" s="137">
        <f t="shared" si="52"/>
        <v>0</v>
      </c>
      <c r="BU58" s="137">
        <f t="shared" si="53"/>
        <v>0</v>
      </c>
      <c r="BV58" s="137">
        <f t="shared" si="54"/>
        <v>0</v>
      </c>
      <c r="BW58" s="137">
        <f t="shared" si="55"/>
        <v>0</v>
      </c>
      <c r="BX58" s="137">
        <f t="shared" si="56"/>
        <v>0</v>
      </c>
      <c r="BY58" s="137">
        <f t="shared" si="57"/>
        <v>0</v>
      </c>
      <c r="BZ58" s="137">
        <f t="shared" si="58"/>
        <v>0</v>
      </c>
      <c r="CA58" s="137">
        <f t="shared" si="59"/>
        <v>0</v>
      </c>
      <c r="CB58" s="137">
        <f t="shared" si="60"/>
        <v>0</v>
      </c>
      <c r="CC58" s="137">
        <f t="shared" si="61"/>
        <v>0</v>
      </c>
      <c r="CD58" s="137">
        <f t="shared" si="62"/>
        <v>0</v>
      </c>
      <c r="CE58" s="137">
        <f t="shared" si="63"/>
        <v>0</v>
      </c>
      <c r="CF58" s="137">
        <f t="shared" si="64"/>
        <v>0</v>
      </c>
      <c r="CG58" s="137">
        <f t="shared" si="65"/>
        <v>0</v>
      </c>
      <c r="CH58" s="137">
        <f t="shared" si="66"/>
        <v>0</v>
      </c>
      <c r="CI58" s="137">
        <f t="shared" si="67"/>
        <v>0</v>
      </c>
      <c r="CJ58" s="137">
        <f t="shared" si="68"/>
        <v>0</v>
      </c>
      <c r="CK58" s="137">
        <f t="shared" si="69"/>
        <v>0</v>
      </c>
      <c r="CL58" s="137">
        <f t="shared" si="70"/>
        <v>0</v>
      </c>
      <c r="CM58" s="137">
        <f t="shared" si="71"/>
        <v>0</v>
      </c>
      <c r="CN58" s="137">
        <f t="shared" si="72"/>
        <v>0</v>
      </c>
      <c r="CO58" s="137">
        <f t="shared" si="73"/>
        <v>0</v>
      </c>
      <c r="CP58" s="97"/>
      <c r="CQ58" s="97"/>
      <c r="CR58" s="47"/>
      <c r="CS58" s="47"/>
      <c r="CT58" s="311" t="s">
        <v>222</v>
      </c>
      <c r="CU58" s="92">
        <v>53</v>
      </c>
      <c r="CV58" s="93" t="s">
        <v>245</v>
      </c>
      <c r="CW58" s="105" t="s">
        <v>99</v>
      </c>
      <c r="CX58" s="95"/>
      <c r="CY58" s="1"/>
      <c r="CZ58" s="1"/>
      <c r="DA58" s="1"/>
      <c r="DB58" s="1"/>
      <c r="DC58" s="1"/>
      <c r="DD58" s="1"/>
      <c r="DE58" s="1"/>
      <c r="DF58" s="1"/>
      <c r="GO58" s="1"/>
      <c r="GP58" s="1"/>
      <c r="GQ58" s="1"/>
      <c r="GR58" s="1"/>
      <c r="GS58" s="1"/>
    </row>
    <row r="59" spans="1:201">
      <c r="A59" s="40">
        <v>53</v>
      </c>
      <c r="B59" s="84"/>
      <c r="C59" s="83"/>
      <c r="D59" s="88"/>
      <c r="E59" s="87"/>
      <c r="F59" s="87"/>
      <c r="G59" s="87"/>
      <c r="H59" s="87"/>
      <c r="I59" s="76"/>
      <c r="J59" s="76"/>
      <c r="K59" s="76"/>
      <c r="L59" s="238"/>
      <c r="M59" s="238"/>
      <c r="N59" s="76"/>
      <c r="O59" s="76"/>
      <c r="P59" s="76"/>
      <c r="Q59" s="77"/>
      <c r="R59" s="41">
        <f t="shared" si="20"/>
        <v>0</v>
      </c>
      <c r="S59" s="55">
        <f t="shared" si="0"/>
        <v>0</v>
      </c>
      <c r="T59" s="54">
        <f t="shared" si="1"/>
        <v>0</v>
      </c>
      <c r="U59" s="97">
        <f t="shared" si="2"/>
        <v>0</v>
      </c>
      <c r="V59" s="54">
        <f t="shared" si="21"/>
        <v>0</v>
      </c>
      <c r="W59" s="97">
        <f t="shared" si="22"/>
        <v>0</v>
      </c>
      <c r="X59" s="96">
        <f t="shared" si="3"/>
        <v>0</v>
      </c>
      <c r="Y59" s="96">
        <f t="shared" si="4"/>
        <v>0</v>
      </c>
      <c r="Z59" s="96">
        <f t="shared" si="5"/>
        <v>0</v>
      </c>
      <c r="AA59" s="96">
        <f t="shared" si="6"/>
        <v>0</v>
      </c>
      <c r="AB59" s="96">
        <f t="shared" si="7"/>
        <v>0</v>
      </c>
      <c r="AC59" s="96">
        <f t="shared" si="8"/>
        <v>0</v>
      </c>
      <c r="AD59" s="96">
        <f t="shared" si="9"/>
        <v>0</v>
      </c>
      <c r="AE59" s="96">
        <f t="shared" si="23"/>
        <v>0</v>
      </c>
      <c r="AF59" s="96">
        <f t="shared" si="24"/>
        <v>0</v>
      </c>
      <c r="AG59" s="96">
        <f t="shared" si="25"/>
        <v>0</v>
      </c>
      <c r="AH59" s="96">
        <f t="shared" si="26"/>
        <v>0</v>
      </c>
      <c r="AI59" s="96">
        <f t="shared" si="27"/>
        <v>0</v>
      </c>
      <c r="AJ59" s="96">
        <f t="shared" si="28"/>
        <v>0</v>
      </c>
      <c r="AK59" s="96">
        <f t="shared" si="29"/>
        <v>0</v>
      </c>
      <c r="AL59" s="96">
        <f t="shared" si="30"/>
        <v>0</v>
      </c>
      <c r="AM59" s="96">
        <f t="shared" si="31"/>
        <v>0</v>
      </c>
      <c r="AN59" s="96">
        <f t="shared" si="32"/>
        <v>0</v>
      </c>
      <c r="AO59" s="96">
        <f t="shared" si="33"/>
        <v>0</v>
      </c>
      <c r="AP59" s="96">
        <f t="shared" si="34"/>
        <v>0</v>
      </c>
      <c r="AQ59" s="96">
        <f t="shared" si="35"/>
        <v>0</v>
      </c>
      <c r="AR59" s="96">
        <f t="shared" si="36"/>
        <v>0</v>
      </c>
      <c r="AS59" s="96">
        <f t="shared" si="37"/>
        <v>0</v>
      </c>
      <c r="AT59" s="54">
        <f t="shared" si="38"/>
        <v>0</v>
      </c>
      <c r="AU59" s="54">
        <f t="shared" si="39"/>
        <v>0</v>
      </c>
      <c r="AV59" s="54">
        <f t="shared" si="40"/>
        <v>0</v>
      </c>
      <c r="AW59" s="54">
        <f t="shared" si="41"/>
        <v>0</v>
      </c>
      <c r="AX59" s="54">
        <f t="shared" si="42"/>
        <v>0</v>
      </c>
      <c r="AY59" s="54">
        <f t="shared" si="43"/>
        <v>0</v>
      </c>
      <c r="AZ59" s="54"/>
      <c r="BA59" s="54"/>
      <c r="BB59" s="137">
        <f t="shared" si="10"/>
        <v>0</v>
      </c>
      <c r="BC59" s="137">
        <f t="shared" si="11"/>
        <v>0</v>
      </c>
      <c r="BD59" s="137">
        <f t="shared" si="12"/>
        <v>0</v>
      </c>
      <c r="BE59" s="137">
        <f t="shared" si="13"/>
        <v>0</v>
      </c>
      <c r="BF59" s="137">
        <f t="shared" si="14"/>
        <v>0</v>
      </c>
      <c r="BG59" s="137">
        <f t="shared" si="15"/>
        <v>0</v>
      </c>
      <c r="BH59" s="137">
        <f t="shared" si="16"/>
        <v>0</v>
      </c>
      <c r="BI59" s="137">
        <f t="shared" si="17"/>
        <v>0</v>
      </c>
      <c r="BJ59" s="137">
        <f t="shared" si="18"/>
        <v>0</v>
      </c>
      <c r="BK59" s="137">
        <f t="shared" si="19"/>
        <v>0</v>
      </c>
      <c r="BL59" s="137">
        <f t="shared" si="44"/>
        <v>0</v>
      </c>
      <c r="BM59" s="137">
        <f t="shared" si="45"/>
        <v>0</v>
      </c>
      <c r="BN59" s="137">
        <f t="shared" si="46"/>
        <v>0</v>
      </c>
      <c r="BO59" s="137">
        <f t="shared" si="47"/>
        <v>0</v>
      </c>
      <c r="BP59" s="137">
        <f t="shared" si="48"/>
        <v>0</v>
      </c>
      <c r="BQ59" s="137">
        <f t="shared" si="49"/>
        <v>0</v>
      </c>
      <c r="BR59" s="137">
        <f t="shared" si="50"/>
        <v>0</v>
      </c>
      <c r="BS59" s="137">
        <f t="shared" si="51"/>
        <v>0</v>
      </c>
      <c r="BT59" s="137">
        <f t="shared" si="52"/>
        <v>0</v>
      </c>
      <c r="BU59" s="137">
        <f t="shared" si="53"/>
        <v>0</v>
      </c>
      <c r="BV59" s="137">
        <f t="shared" si="54"/>
        <v>0</v>
      </c>
      <c r="BW59" s="137">
        <f t="shared" si="55"/>
        <v>0</v>
      </c>
      <c r="BX59" s="137">
        <f t="shared" si="56"/>
        <v>0</v>
      </c>
      <c r="BY59" s="137">
        <f t="shared" si="57"/>
        <v>0</v>
      </c>
      <c r="BZ59" s="137">
        <f t="shared" si="58"/>
        <v>0</v>
      </c>
      <c r="CA59" s="137">
        <f t="shared" si="59"/>
        <v>0</v>
      </c>
      <c r="CB59" s="137">
        <f t="shared" si="60"/>
        <v>0</v>
      </c>
      <c r="CC59" s="137">
        <f t="shared" si="61"/>
        <v>0</v>
      </c>
      <c r="CD59" s="137">
        <f t="shared" si="62"/>
        <v>0</v>
      </c>
      <c r="CE59" s="137">
        <f t="shared" si="63"/>
        <v>0</v>
      </c>
      <c r="CF59" s="137">
        <f t="shared" si="64"/>
        <v>0</v>
      </c>
      <c r="CG59" s="137">
        <f t="shared" si="65"/>
        <v>0</v>
      </c>
      <c r="CH59" s="137">
        <f t="shared" si="66"/>
        <v>0</v>
      </c>
      <c r="CI59" s="137">
        <f t="shared" si="67"/>
        <v>0</v>
      </c>
      <c r="CJ59" s="137">
        <f t="shared" si="68"/>
        <v>0</v>
      </c>
      <c r="CK59" s="137">
        <f t="shared" si="69"/>
        <v>0</v>
      </c>
      <c r="CL59" s="137">
        <f t="shared" si="70"/>
        <v>0</v>
      </c>
      <c r="CM59" s="137">
        <f t="shared" si="71"/>
        <v>0</v>
      </c>
      <c r="CN59" s="137">
        <f t="shared" si="72"/>
        <v>0</v>
      </c>
      <c r="CO59" s="137">
        <f t="shared" si="73"/>
        <v>0</v>
      </c>
      <c r="CP59" s="97"/>
      <c r="CQ59" s="97"/>
      <c r="CR59" s="47"/>
      <c r="CS59" s="47"/>
      <c r="CT59" s="311" t="s">
        <v>223</v>
      </c>
      <c r="CU59" s="92">
        <v>54</v>
      </c>
      <c r="CV59" s="93" t="s">
        <v>245</v>
      </c>
      <c r="CW59" s="105" t="s">
        <v>40</v>
      </c>
      <c r="CX59" s="95"/>
      <c r="CY59" s="1"/>
      <c r="CZ59" s="1"/>
      <c r="DA59" s="1"/>
      <c r="DB59" s="1"/>
      <c r="DC59" s="1"/>
      <c r="DD59" s="1"/>
      <c r="DE59" s="1"/>
      <c r="DF59" s="1"/>
      <c r="GO59" s="1"/>
      <c r="GP59" s="1"/>
      <c r="GQ59" s="1"/>
      <c r="GR59" s="1"/>
      <c r="GS59" s="1"/>
    </row>
    <row r="60" spans="1:201">
      <c r="A60" s="40">
        <v>54</v>
      </c>
      <c r="B60" s="84"/>
      <c r="C60" s="83"/>
      <c r="D60" s="88"/>
      <c r="E60" s="87"/>
      <c r="F60" s="87"/>
      <c r="G60" s="87"/>
      <c r="H60" s="87"/>
      <c r="I60" s="76"/>
      <c r="J60" s="76"/>
      <c r="K60" s="76"/>
      <c r="L60" s="238"/>
      <c r="M60" s="238"/>
      <c r="N60" s="76"/>
      <c r="O60" s="76"/>
      <c r="P60" s="76"/>
      <c r="Q60" s="77"/>
      <c r="R60" s="41">
        <f t="shared" si="20"/>
        <v>0</v>
      </c>
      <c r="S60" s="55">
        <f t="shared" si="0"/>
        <v>0</v>
      </c>
      <c r="T60" s="54">
        <f t="shared" si="1"/>
        <v>0</v>
      </c>
      <c r="U60" s="97">
        <f t="shared" si="2"/>
        <v>0</v>
      </c>
      <c r="V60" s="54">
        <f t="shared" si="21"/>
        <v>0</v>
      </c>
      <c r="W60" s="97">
        <f t="shared" si="22"/>
        <v>0</v>
      </c>
      <c r="X60" s="96">
        <f t="shared" si="3"/>
        <v>0</v>
      </c>
      <c r="Y60" s="96">
        <f t="shared" si="4"/>
        <v>0</v>
      </c>
      <c r="Z60" s="96">
        <f t="shared" si="5"/>
        <v>0</v>
      </c>
      <c r="AA60" s="96">
        <f t="shared" si="6"/>
        <v>0</v>
      </c>
      <c r="AB60" s="96">
        <f t="shared" si="7"/>
        <v>0</v>
      </c>
      <c r="AC60" s="96">
        <f t="shared" si="8"/>
        <v>0</v>
      </c>
      <c r="AD60" s="96">
        <f t="shared" si="9"/>
        <v>0</v>
      </c>
      <c r="AE60" s="96">
        <f t="shared" si="23"/>
        <v>0</v>
      </c>
      <c r="AF60" s="96">
        <f t="shared" si="24"/>
        <v>0</v>
      </c>
      <c r="AG60" s="96">
        <f t="shared" si="25"/>
        <v>0</v>
      </c>
      <c r="AH60" s="96">
        <f t="shared" si="26"/>
        <v>0</v>
      </c>
      <c r="AI60" s="96">
        <f t="shared" si="27"/>
        <v>0</v>
      </c>
      <c r="AJ60" s="96">
        <f t="shared" si="28"/>
        <v>0</v>
      </c>
      <c r="AK60" s="96">
        <f t="shared" si="29"/>
        <v>0</v>
      </c>
      <c r="AL60" s="96">
        <f t="shared" si="30"/>
        <v>0</v>
      </c>
      <c r="AM60" s="96">
        <f t="shared" si="31"/>
        <v>0</v>
      </c>
      <c r="AN60" s="96">
        <f t="shared" si="32"/>
        <v>0</v>
      </c>
      <c r="AO60" s="96">
        <f t="shared" si="33"/>
        <v>0</v>
      </c>
      <c r="AP60" s="96">
        <f t="shared" si="34"/>
        <v>0</v>
      </c>
      <c r="AQ60" s="96">
        <f t="shared" si="35"/>
        <v>0</v>
      </c>
      <c r="AR60" s="96">
        <f t="shared" si="36"/>
        <v>0</v>
      </c>
      <c r="AS60" s="96">
        <f t="shared" si="37"/>
        <v>0</v>
      </c>
      <c r="AT60" s="54">
        <f t="shared" si="38"/>
        <v>0</v>
      </c>
      <c r="AU60" s="54">
        <f t="shared" si="39"/>
        <v>0</v>
      </c>
      <c r="AV60" s="54">
        <f t="shared" si="40"/>
        <v>0</v>
      </c>
      <c r="AW60" s="54">
        <f t="shared" si="41"/>
        <v>0</v>
      </c>
      <c r="AX60" s="54">
        <f t="shared" si="42"/>
        <v>0</v>
      </c>
      <c r="AY60" s="54">
        <f t="shared" si="43"/>
        <v>0</v>
      </c>
      <c r="AZ60" s="54"/>
      <c r="BA60" s="54"/>
      <c r="BB60" s="137">
        <f t="shared" si="10"/>
        <v>0</v>
      </c>
      <c r="BC60" s="137">
        <f t="shared" si="11"/>
        <v>0</v>
      </c>
      <c r="BD60" s="137">
        <f t="shared" si="12"/>
        <v>0</v>
      </c>
      <c r="BE60" s="137">
        <f t="shared" si="13"/>
        <v>0</v>
      </c>
      <c r="BF60" s="137">
        <f t="shared" si="14"/>
        <v>0</v>
      </c>
      <c r="BG60" s="137">
        <f t="shared" si="15"/>
        <v>0</v>
      </c>
      <c r="BH60" s="137">
        <f t="shared" si="16"/>
        <v>0</v>
      </c>
      <c r="BI60" s="137">
        <f t="shared" si="17"/>
        <v>0</v>
      </c>
      <c r="BJ60" s="137">
        <f t="shared" si="18"/>
        <v>0</v>
      </c>
      <c r="BK60" s="137">
        <f t="shared" si="19"/>
        <v>0</v>
      </c>
      <c r="BL60" s="137">
        <f t="shared" si="44"/>
        <v>0</v>
      </c>
      <c r="BM60" s="137">
        <f t="shared" si="45"/>
        <v>0</v>
      </c>
      <c r="BN60" s="137">
        <f t="shared" si="46"/>
        <v>0</v>
      </c>
      <c r="BO60" s="137">
        <f t="shared" si="47"/>
        <v>0</v>
      </c>
      <c r="BP60" s="137">
        <f t="shared" si="48"/>
        <v>0</v>
      </c>
      <c r="BQ60" s="137">
        <f t="shared" si="49"/>
        <v>0</v>
      </c>
      <c r="BR60" s="137">
        <f t="shared" si="50"/>
        <v>0</v>
      </c>
      <c r="BS60" s="137">
        <f t="shared" si="51"/>
        <v>0</v>
      </c>
      <c r="BT60" s="137">
        <f t="shared" si="52"/>
        <v>0</v>
      </c>
      <c r="BU60" s="137">
        <f t="shared" si="53"/>
        <v>0</v>
      </c>
      <c r="BV60" s="137">
        <f t="shared" si="54"/>
        <v>0</v>
      </c>
      <c r="BW60" s="137">
        <f t="shared" si="55"/>
        <v>0</v>
      </c>
      <c r="BX60" s="137">
        <f t="shared" si="56"/>
        <v>0</v>
      </c>
      <c r="BY60" s="137">
        <f t="shared" si="57"/>
        <v>0</v>
      </c>
      <c r="BZ60" s="137">
        <f t="shared" si="58"/>
        <v>0</v>
      </c>
      <c r="CA60" s="137">
        <f t="shared" si="59"/>
        <v>0</v>
      </c>
      <c r="CB60" s="137">
        <f t="shared" si="60"/>
        <v>0</v>
      </c>
      <c r="CC60" s="137">
        <f t="shared" si="61"/>
        <v>0</v>
      </c>
      <c r="CD60" s="137">
        <f t="shared" si="62"/>
        <v>0</v>
      </c>
      <c r="CE60" s="137">
        <f t="shared" si="63"/>
        <v>0</v>
      </c>
      <c r="CF60" s="137">
        <f t="shared" si="64"/>
        <v>0</v>
      </c>
      <c r="CG60" s="137">
        <f t="shared" si="65"/>
        <v>0</v>
      </c>
      <c r="CH60" s="137">
        <f t="shared" si="66"/>
        <v>0</v>
      </c>
      <c r="CI60" s="137">
        <f t="shared" si="67"/>
        <v>0</v>
      </c>
      <c r="CJ60" s="137">
        <f t="shared" si="68"/>
        <v>0</v>
      </c>
      <c r="CK60" s="137">
        <f t="shared" si="69"/>
        <v>0</v>
      </c>
      <c r="CL60" s="137">
        <f t="shared" si="70"/>
        <v>0</v>
      </c>
      <c r="CM60" s="137">
        <f t="shared" si="71"/>
        <v>0</v>
      </c>
      <c r="CN60" s="137">
        <f t="shared" si="72"/>
        <v>0</v>
      </c>
      <c r="CO60" s="137">
        <f t="shared" si="73"/>
        <v>0</v>
      </c>
      <c r="CP60" s="97"/>
      <c r="CQ60" s="97"/>
      <c r="CR60" s="47"/>
      <c r="CS60" s="47"/>
      <c r="CT60" s="311" t="s">
        <v>224</v>
      </c>
      <c r="CU60" s="92">
        <v>55</v>
      </c>
      <c r="CV60" s="93" t="s">
        <v>245</v>
      </c>
      <c r="CW60" s="105" t="s">
        <v>41</v>
      </c>
      <c r="CX60" s="95"/>
      <c r="CY60" s="1"/>
      <c r="CZ60" s="1"/>
      <c r="DA60" s="1"/>
      <c r="DB60" s="1"/>
      <c r="DC60" s="1"/>
      <c r="DD60" s="1"/>
      <c r="DE60" s="1"/>
      <c r="DF60" s="1"/>
      <c r="GO60" s="1"/>
      <c r="GP60" s="1"/>
      <c r="GQ60" s="1"/>
      <c r="GR60" s="1"/>
      <c r="GS60" s="1"/>
    </row>
    <row r="61" spans="1:201">
      <c r="A61" s="40">
        <v>55</v>
      </c>
      <c r="B61" s="84"/>
      <c r="C61" s="83"/>
      <c r="D61" s="88"/>
      <c r="E61" s="87"/>
      <c r="F61" s="87"/>
      <c r="G61" s="87"/>
      <c r="H61" s="87"/>
      <c r="I61" s="76"/>
      <c r="J61" s="76"/>
      <c r="K61" s="76"/>
      <c r="L61" s="238"/>
      <c r="M61" s="238"/>
      <c r="N61" s="76"/>
      <c r="O61" s="76"/>
      <c r="P61" s="76"/>
      <c r="Q61" s="77"/>
      <c r="R61" s="41">
        <f t="shared" si="20"/>
        <v>0</v>
      </c>
      <c r="S61" s="55">
        <f t="shared" si="0"/>
        <v>0</v>
      </c>
      <c r="T61" s="54">
        <f t="shared" si="1"/>
        <v>0</v>
      </c>
      <c r="U61" s="97">
        <f t="shared" si="2"/>
        <v>0</v>
      </c>
      <c r="V61" s="54">
        <f t="shared" si="21"/>
        <v>0</v>
      </c>
      <c r="W61" s="97">
        <f t="shared" si="22"/>
        <v>0</v>
      </c>
      <c r="X61" s="96">
        <f t="shared" si="3"/>
        <v>0</v>
      </c>
      <c r="Y61" s="96">
        <f t="shared" si="4"/>
        <v>0</v>
      </c>
      <c r="Z61" s="96">
        <f t="shared" si="5"/>
        <v>0</v>
      </c>
      <c r="AA61" s="96">
        <f t="shared" si="6"/>
        <v>0</v>
      </c>
      <c r="AB61" s="96">
        <f t="shared" si="7"/>
        <v>0</v>
      </c>
      <c r="AC61" s="96">
        <f t="shared" si="8"/>
        <v>0</v>
      </c>
      <c r="AD61" s="96">
        <f t="shared" si="9"/>
        <v>0</v>
      </c>
      <c r="AE61" s="96">
        <f t="shared" si="23"/>
        <v>0</v>
      </c>
      <c r="AF61" s="96">
        <f t="shared" si="24"/>
        <v>0</v>
      </c>
      <c r="AG61" s="96">
        <f t="shared" si="25"/>
        <v>0</v>
      </c>
      <c r="AH61" s="96">
        <f t="shared" si="26"/>
        <v>0</v>
      </c>
      <c r="AI61" s="96">
        <f t="shared" si="27"/>
        <v>0</v>
      </c>
      <c r="AJ61" s="96">
        <f t="shared" si="28"/>
        <v>0</v>
      </c>
      <c r="AK61" s="96">
        <f t="shared" si="29"/>
        <v>0</v>
      </c>
      <c r="AL61" s="96">
        <f t="shared" si="30"/>
        <v>0</v>
      </c>
      <c r="AM61" s="96">
        <f t="shared" si="31"/>
        <v>0</v>
      </c>
      <c r="AN61" s="96">
        <f t="shared" si="32"/>
        <v>0</v>
      </c>
      <c r="AO61" s="96">
        <f t="shared" si="33"/>
        <v>0</v>
      </c>
      <c r="AP61" s="96">
        <f t="shared" si="34"/>
        <v>0</v>
      </c>
      <c r="AQ61" s="96">
        <f t="shared" si="35"/>
        <v>0</v>
      </c>
      <c r="AR61" s="96">
        <f t="shared" si="36"/>
        <v>0</v>
      </c>
      <c r="AS61" s="96">
        <f t="shared" si="37"/>
        <v>0</v>
      </c>
      <c r="AT61" s="54">
        <f t="shared" si="38"/>
        <v>0</v>
      </c>
      <c r="AU61" s="54">
        <f t="shared" si="39"/>
        <v>0</v>
      </c>
      <c r="AV61" s="54">
        <f t="shared" si="40"/>
        <v>0</v>
      </c>
      <c r="AW61" s="54">
        <f t="shared" si="41"/>
        <v>0</v>
      </c>
      <c r="AX61" s="54">
        <f t="shared" si="42"/>
        <v>0</v>
      </c>
      <c r="AY61" s="54">
        <f t="shared" si="43"/>
        <v>0</v>
      </c>
      <c r="AZ61" s="54"/>
      <c r="BA61" s="54"/>
      <c r="BB61" s="137">
        <f t="shared" si="10"/>
        <v>0</v>
      </c>
      <c r="BC61" s="137">
        <f t="shared" si="11"/>
        <v>0</v>
      </c>
      <c r="BD61" s="137">
        <f t="shared" si="12"/>
        <v>0</v>
      </c>
      <c r="BE61" s="137">
        <f t="shared" si="13"/>
        <v>0</v>
      </c>
      <c r="BF61" s="137">
        <f t="shared" si="14"/>
        <v>0</v>
      </c>
      <c r="BG61" s="137">
        <f t="shared" si="15"/>
        <v>0</v>
      </c>
      <c r="BH61" s="137">
        <f t="shared" si="16"/>
        <v>0</v>
      </c>
      <c r="BI61" s="137">
        <f t="shared" si="17"/>
        <v>0</v>
      </c>
      <c r="BJ61" s="137">
        <f t="shared" si="18"/>
        <v>0</v>
      </c>
      <c r="BK61" s="137">
        <f t="shared" si="19"/>
        <v>0</v>
      </c>
      <c r="BL61" s="137">
        <f t="shared" si="44"/>
        <v>0</v>
      </c>
      <c r="BM61" s="137">
        <f t="shared" si="45"/>
        <v>0</v>
      </c>
      <c r="BN61" s="137">
        <f t="shared" si="46"/>
        <v>0</v>
      </c>
      <c r="BO61" s="137">
        <f t="shared" si="47"/>
        <v>0</v>
      </c>
      <c r="BP61" s="137">
        <f t="shared" si="48"/>
        <v>0</v>
      </c>
      <c r="BQ61" s="137">
        <f t="shared" si="49"/>
        <v>0</v>
      </c>
      <c r="BR61" s="137">
        <f t="shared" si="50"/>
        <v>0</v>
      </c>
      <c r="BS61" s="137">
        <f t="shared" si="51"/>
        <v>0</v>
      </c>
      <c r="BT61" s="137">
        <f t="shared" si="52"/>
        <v>0</v>
      </c>
      <c r="BU61" s="137">
        <f t="shared" si="53"/>
        <v>0</v>
      </c>
      <c r="BV61" s="137">
        <f t="shared" si="54"/>
        <v>0</v>
      </c>
      <c r="BW61" s="137">
        <f t="shared" si="55"/>
        <v>0</v>
      </c>
      <c r="BX61" s="137">
        <f t="shared" si="56"/>
        <v>0</v>
      </c>
      <c r="BY61" s="137">
        <f t="shared" si="57"/>
        <v>0</v>
      </c>
      <c r="BZ61" s="137">
        <f t="shared" si="58"/>
        <v>0</v>
      </c>
      <c r="CA61" s="137">
        <f t="shared" si="59"/>
        <v>0</v>
      </c>
      <c r="CB61" s="137">
        <f t="shared" si="60"/>
        <v>0</v>
      </c>
      <c r="CC61" s="137">
        <f t="shared" si="61"/>
        <v>0</v>
      </c>
      <c r="CD61" s="137">
        <f t="shared" si="62"/>
        <v>0</v>
      </c>
      <c r="CE61" s="137">
        <f t="shared" si="63"/>
        <v>0</v>
      </c>
      <c r="CF61" s="137">
        <f t="shared" si="64"/>
        <v>0</v>
      </c>
      <c r="CG61" s="137">
        <f t="shared" si="65"/>
        <v>0</v>
      </c>
      <c r="CH61" s="137">
        <f t="shared" si="66"/>
        <v>0</v>
      </c>
      <c r="CI61" s="137">
        <f t="shared" si="67"/>
        <v>0</v>
      </c>
      <c r="CJ61" s="137">
        <f t="shared" si="68"/>
        <v>0</v>
      </c>
      <c r="CK61" s="137">
        <f t="shared" si="69"/>
        <v>0</v>
      </c>
      <c r="CL61" s="137">
        <f t="shared" si="70"/>
        <v>0</v>
      </c>
      <c r="CM61" s="137">
        <f t="shared" si="71"/>
        <v>0</v>
      </c>
      <c r="CN61" s="137">
        <f t="shared" si="72"/>
        <v>0</v>
      </c>
      <c r="CO61" s="137">
        <f t="shared" si="73"/>
        <v>0</v>
      </c>
      <c r="CP61" s="97"/>
      <c r="CQ61" s="97"/>
      <c r="CR61" s="47"/>
      <c r="CS61" s="47"/>
      <c r="CT61" s="311" t="s">
        <v>225</v>
      </c>
      <c r="CU61" s="92">
        <v>56</v>
      </c>
      <c r="CV61" s="209" t="s">
        <v>245</v>
      </c>
      <c r="CW61" s="210" t="s">
        <v>78</v>
      </c>
      <c r="CX61" s="95"/>
      <c r="CY61" s="1"/>
      <c r="CZ61" s="1"/>
      <c r="DA61" s="1"/>
      <c r="DB61" s="1"/>
      <c r="DC61" s="1"/>
      <c r="DD61" s="1"/>
      <c r="DE61" s="1"/>
      <c r="DF61" s="1"/>
      <c r="GO61" s="1"/>
      <c r="GP61" s="1"/>
      <c r="GQ61" s="1"/>
      <c r="GR61" s="1"/>
      <c r="GS61" s="1"/>
    </row>
    <row r="62" spans="1:201">
      <c r="A62" s="40">
        <v>56</v>
      </c>
      <c r="B62" s="84"/>
      <c r="C62" s="83"/>
      <c r="D62" s="88"/>
      <c r="E62" s="87"/>
      <c r="F62" s="87"/>
      <c r="G62" s="87"/>
      <c r="H62" s="87"/>
      <c r="I62" s="76"/>
      <c r="J62" s="76"/>
      <c r="K62" s="76"/>
      <c r="L62" s="238"/>
      <c r="M62" s="238"/>
      <c r="N62" s="76"/>
      <c r="O62" s="76"/>
      <c r="P62" s="76"/>
      <c r="Q62" s="77"/>
      <c r="R62" s="41">
        <f t="shared" si="20"/>
        <v>0</v>
      </c>
      <c r="S62" s="55">
        <f t="shared" si="0"/>
        <v>0</v>
      </c>
      <c r="T62" s="54">
        <f t="shared" si="1"/>
        <v>0</v>
      </c>
      <c r="U62" s="97">
        <f t="shared" si="2"/>
        <v>0</v>
      </c>
      <c r="V62" s="54">
        <f t="shared" si="21"/>
        <v>0</v>
      </c>
      <c r="W62" s="97">
        <f t="shared" si="22"/>
        <v>0</v>
      </c>
      <c r="X62" s="96">
        <f t="shared" si="3"/>
        <v>0</v>
      </c>
      <c r="Y62" s="96">
        <f t="shared" si="4"/>
        <v>0</v>
      </c>
      <c r="Z62" s="96">
        <f t="shared" si="5"/>
        <v>0</v>
      </c>
      <c r="AA62" s="96">
        <f t="shared" si="6"/>
        <v>0</v>
      </c>
      <c r="AB62" s="96">
        <f t="shared" si="7"/>
        <v>0</v>
      </c>
      <c r="AC62" s="96">
        <f t="shared" si="8"/>
        <v>0</v>
      </c>
      <c r="AD62" s="96">
        <f t="shared" si="9"/>
        <v>0</v>
      </c>
      <c r="AE62" s="96">
        <f t="shared" si="23"/>
        <v>0</v>
      </c>
      <c r="AF62" s="96">
        <f t="shared" si="24"/>
        <v>0</v>
      </c>
      <c r="AG62" s="96">
        <f t="shared" si="25"/>
        <v>0</v>
      </c>
      <c r="AH62" s="96">
        <f t="shared" si="26"/>
        <v>0</v>
      </c>
      <c r="AI62" s="96">
        <f t="shared" si="27"/>
        <v>0</v>
      </c>
      <c r="AJ62" s="96">
        <f t="shared" si="28"/>
        <v>0</v>
      </c>
      <c r="AK62" s="96">
        <f t="shared" si="29"/>
        <v>0</v>
      </c>
      <c r="AL62" s="96">
        <f t="shared" si="30"/>
        <v>0</v>
      </c>
      <c r="AM62" s="96">
        <f t="shared" si="31"/>
        <v>0</v>
      </c>
      <c r="AN62" s="96">
        <f t="shared" si="32"/>
        <v>0</v>
      </c>
      <c r="AO62" s="96">
        <f t="shared" si="33"/>
        <v>0</v>
      </c>
      <c r="AP62" s="96">
        <f t="shared" si="34"/>
        <v>0</v>
      </c>
      <c r="AQ62" s="96">
        <f t="shared" si="35"/>
        <v>0</v>
      </c>
      <c r="AR62" s="96">
        <f t="shared" si="36"/>
        <v>0</v>
      </c>
      <c r="AS62" s="96">
        <f t="shared" si="37"/>
        <v>0</v>
      </c>
      <c r="AT62" s="54">
        <f t="shared" si="38"/>
        <v>0</v>
      </c>
      <c r="AU62" s="54">
        <f t="shared" si="39"/>
        <v>0</v>
      </c>
      <c r="AV62" s="54">
        <f t="shared" si="40"/>
        <v>0</v>
      </c>
      <c r="AW62" s="54">
        <f t="shared" si="41"/>
        <v>0</v>
      </c>
      <c r="AX62" s="54">
        <f t="shared" si="42"/>
        <v>0</v>
      </c>
      <c r="AY62" s="54">
        <f t="shared" si="43"/>
        <v>0</v>
      </c>
      <c r="AZ62" s="54"/>
      <c r="BA62" s="54"/>
      <c r="BB62" s="137">
        <f t="shared" si="10"/>
        <v>0</v>
      </c>
      <c r="BC62" s="137">
        <f t="shared" si="11"/>
        <v>0</v>
      </c>
      <c r="BD62" s="137">
        <f t="shared" si="12"/>
        <v>0</v>
      </c>
      <c r="BE62" s="137">
        <f t="shared" si="13"/>
        <v>0</v>
      </c>
      <c r="BF62" s="137">
        <f t="shared" si="14"/>
        <v>0</v>
      </c>
      <c r="BG62" s="137">
        <f t="shared" si="15"/>
        <v>0</v>
      </c>
      <c r="BH62" s="137">
        <f t="shared" si="16"/>
        <v>0</v>
      </c>
      <c r="BI62" s="137">
        <f t="shared" si="17"/>
        <v>0</v>
      </c>
      <c r="BJ62" s="137">
        <f t="shared" si="18"/>
        <v>0</v>
      </c>
      <c r="BK62" s="137">
        <f t="shared" si="19"/>
        <v>0</v>
      </c>
      <c r="BL62" s="137">
        <f t="shared" si="44"/>
        <v>0</v>
      </c>
      <c r="BM62" s="137">
        <f t="shared" si="45"/>
        <v>0</v>
      </c>
      <c r="BN62" s="137">
        <f t="shared" si="46"/>
        <v>0</v>
      </c>
      <c r="BO62" s="137">
        <f t="shared" si="47"/>
        <v>0</v>
      </c>
      <c r="BP62" s="137">
        <f t="shared" si="48"/>
        <v>0</v>
      </c>
      <c r="BQ62" s="137">
        <f t="shared" si="49"/>
        <v>0</v>
      </c>
      <c r="BR62" s="137">
        <f t="shared" si="50"/>
        <v>0</v>
      </c>
      <c r="BS62" s="137">
        <f t="shared" si="51"/>
        <v>0</v>
      </c>
      <c r="BT62" s="137">
        <f t="shared" si="52"/>
        <v>0</v>
      </c>
      <c r="BU62" s="137">
        <f t="shared" si="53"/>
        <v>0</v>
      </c>
      <c r="BV62" s="137">
        <f t="shared" si="54"/>
        <v>0</v>
      </c>
      <c r="BW62" s="137">
        <f t="shared" si="55"/>
        <v>0</v>
      </c>
      <c r="BX62" s="137">
        <f t="shared" si="56"/>
        <v>0</v>
      </c>
      <c r="BY62" s="137">
        <f t="shared" si="57"/>
        <v>0</v>
      </c>
      <c r="BZ62" s="137">
        <f t="shared" si="58"/>
        <v>0</v>
      </c>
      <c r="CA62" s="137">
        <f t="shared" si="59"/>
        <v>0</v>
      </c>
      <c r="CB62" s="137">
        <f t="shared" si="60"/>
        <v>0</v>
      </c>
      <c r="CC62" s="137">
        <f t="shared" si="61"/>
        <v>0</v>
      </c>
      <c r="CD62" s="137">
        <f t="shared" si="62"/>
        <v>0</v>
      </c>
      <c r="CE62" s="137">
        <f t="shared" si="63"/>
        <v>0</v>
      </c>
      <c r="CF62" s="137">
        <f t="shared" si="64"/>
        <v>0</v>
      </c>
      <c r="CG62" s="137">
        <f t="shared" si="65"/>
        <v>0</v>
      </c>
      <c r="CH62" s="137">
        <f t="shared" si="66"/>
        <v>0</v>
      </c>
      <c r="CI62" s="137">
        <f t="shared" si="67"/>
        <v>0</v>
      </c>
      <c r="CJ62" s="137">
        <f t="shared" si="68"/>
        <v>0</v>
      </c>
      <c r="CK62" s="137">
        <f t="shared" si="69"/>
        <v>0</v>
      </c>
      <c r="CL62" s="137">
        <f t="shared" si="70"/>
        <v>0</v>
      </c>
      <c r="CM62" s="137">
        <f t="shared" si="71"/>
        <v>0</v>
      </c>
      <c r="CN62" s="137">
        <f t="shared" si="72"/>
        <v>0</v>
      </c>
      <c r="CO62" s="137">
        <f t="shared" si="73"/>
        <v>0</v>
      </c>
      <c r="CP62" s="97"/>
      <c r="CQ62" s="97"/>
      <c r="CR62" s="47"/>
      <c r="CS62" s="47"/>
      <c r="CT62" s="311" t="s">
        <v>226</v>
      </c>
      <c r="CU62" s="92">
        <v>57</v>
      </c>
      <c r="CV62" s="93" t="s">
        <v>245</v>
      </c>
      <c r="CW62" s="105" t="s">
        <v>103</v>
      </c>
      <c r="CX62" s="95"/>
      <c r="CY62" s="1"/>
      <c r="CZ62" s="1"/>
      <c r="DA62" s="1"/>
      <c r="DB62" s="1"/>
      <c r="DC62" s="1"/>
      <c r="DD62" s="1"/>
      <c r="DE62" s="1"/>
      <c r="DF62" s="1"/>
      <c r="GO62" s="1"/>
      <c r="GP62" s="1"/>
      <c r="GQ62" s="1"/>
      <c r="GR62" s="1"/>
      <c r="GS62" s="1"/>
    </row>
    <row r="63" spans="1:201">
      <c r="A63" s="40">
        <v>57</v>
      </c>
      <c r="B63" s="84"/>
      <c r="C63" s="83"/>
      <c r="D63" s="88"/>
      <c r="E63" s="87"/>
      <c r="F63" s="87"/>
      <c r="G63" s="87"/>
      <c r="H63" s="87"/>
      <c r="I63" s="76"/>
      <c r="J63" s="76"/>
      <c r="K63" s="76"/>
      <c r="L63" s="238"/>
      <c r="M63" s="238"/>
      <c r="N63" s="76"/>
      <c r="O63" s="76"/>
      <c r="P63" s="76"/>
      <c r="Q63" s="77"/>
      <c r="R63" s="41">
        <f t="shared" si="20"/>
        <v>0</v>
      </c>
      <c r="S63" s="55">
        <f t="shared" si="0"/>
        <v>0</v>
      </c>
      <c r="T63" s="54">
        <f t="shared" si="1"/>
        <v>0</v>
      </c>
      <c r="U63" s="97">
        <f t="shared" si="2"/>
        <v>0</v>
      </c>
      <c r="V63" s="54">
        <f t="shared" si="21"/>
        <v>0</v>
      </c>
      <c r="W63" s="97">
        <f t="shared" si="22"/>
        <v>0</v>
      </c>
      <c r="X63" s="96">
        <f t="shared" si="3"/>
        <v>0</v>
      </c>
      <c r="Y63" s="96">
        <f t="shared" si="4"/>
        <v>0</v>
      </c>
      <c r="Z63" s="96">
        <f t="shared" si="5"/>
        <v>0</v>
      </c>
      <c r="AA63" s="96">
        <f t="shared" si="6"/>
        <v>0</v>
      </c>
      <c r="AB63" s="96">
        <f t="shared" si="7"/>
        <v>0</v>
      </c>
      <c r="AC63" s="96">
        <f t="shared" si="8"/>
        <v>0</v>
      </c>
      <c r="AD63" s="96">
        <f t="shared" si="9"/>
        <v>0</v>
      </c>
      <c r="AE63" s="96">
        <f t="shared" si="23"/>
        <v>0</v>
      </c>
      <c r="AF63" s="96">
        <f t="shared" si="24"/>
        <v>0</v>
      </c>
      <c r="AG63" s="96">
        <f t="shared" si="25"/>
        <v>0</v>
      </c>
      <c r="AH63" s="96">
        <f t="shared" si="26"/>
        <v>0</v>
      </c>
      <c r="AI63" s="96">
        <f t="shared" si="27"/>
        <v>0</v>
      </c>
      <c r="AJ63" s="96">
        <f t="shared" si="28"/>
        <v>0</v>
      </c>
      <c r="AK63" s="96">
        <f t="shared" si="29"/>
        <v>0</v>
      </c>
      <c r="AL63" s="96">
        <f t="shared" si="30"/>
        <v>0</v>
      </c>
      <c r="AM63" s="96">
        <f t="shared" si="31"/>
        <v>0</v>
      </c>
      <c r="AN63" s="96">
        <f t="shared" si="32"/>
        <v>0</v>
      </c>
      <c r="AO63" s="96">
        <f t="shared" si="33"/>
        <v>0</v>
      </c>
      <c r="AP63" s="96">
        <f t="shared" si="34"/>
        <v>0</v>
      </c>
      <c r="AQ63" s="96">
        <f t="shared" si="35"/>
        <v>0</v>
      </c>
      <c r="AR63" s="96">
        <f t="shared" si="36"/>
        <v>0</v>
      </c>
      <c r="AS63" s="96">
        <f t="shared" si="37"/>
        <v>0</v>
      </c>
      <c r="AT63" s="54">
        <f t="shared" si="38"/>
        <v>0</v>
      </c>
      <c r="AU63" s="54">
        <f t="shared" si="39"/>
        <v>0</v>
      </c>
      <c r="AV63" s="54">
        <f t="shared" si="40"/>
        <v>0</v>
      </c>
      <c r="AW63" s="54">
        <f t="shared" si="41"/>
        <v>0</v>
      </c>
      <c r="AX63" s="54">
        <f t="shared" si="42"/>
        <v>0</v>
      </c>
      <c r="AY63" s="54">
        <f t="shared" si="43"/>
        <v>0</v>
      </c>
      <c r="AZ63" s="54"/>
      <c r="BA63" s="54"/>
      <c r="BB63" s="137">
        <f t="shared" si="10"/>
        <v>0</v>
      </c>
      <c r="BC63" s="137">
        <f t="shared" si="11"/>
        <v>0</v>
      </c>
      <c r="BD63" s="137">
        <f t="shared" si="12"/>
        <v>0</v>
      </c>
      <c r="BE63" s="137">
        <f t="shared" si="13"/>
        <v>0</v>
      </c>
      <c r="BF63" s="137">
        <f t="shared" si="14"/>
        <v>0</v>
      </c>
      <c r="BG63" s="137">
        <f t="shared" si="15"/>
        <v>0</v>
      </c>
      <c r="BH63" s="137">
        <f t="shared" si="16"/>
        <v>0</v>
      </c>
      <c r="BI63" s="137">
        <f t="shared" si="17"/>
        <v>0</v>
      </c>
      <c r="BJ63" s="137">
        <f t="shared" si="18"/>
        <v>0</v>
      </c>
      <c r="BK63" s="137">
        <f t="shared" si="19"/>
        <v>0</v>
      </c>
      <c r="BL63" s="137">
        <f t="shared" si="44"/>
        <v>0</v>
      </c>
      <c r="BM63" s="137">
        <f t="shared" si="45"/>
        <v>0</v>
      </c>
      <c r="BN63" s="137">
        <f t="shared" si="46"/>
        <v>0</v>
      </c>
      <c r="BO63" s="137">
        <f t="shared" si="47"/>
        <v>0</v>
      </c>
      <c r="BP63" s="137">
        <f t="shared" si="48"/>
        <v>0</v>
      </c>
      <c r="BQ63" s="137">
        <f t="shared" si="49"/>
        <v>0</v>
      </c>
      <c r="BR63" s="137">
        <f t="shared" si="50"/>
        <v>0</v>
      </c>
      <c r="BS63" s="137">
        <f t="shared" si="51"/>
        <v>0</v>
      </c>
      <c r="BT63" s="137">
        <f t="shared" si="52"/>
        <v>0</v>
      </c>
      <c r="BU63" s="137">
        <f t="shared" si="53"/>
        <v>0</v>
      </c>
      <c r="BV63" s="137">
        <f t="shared" si="54"/>
        <v>0</v>
      </c>
      <c r="BW63" s="137">
        <f t="shared" si="55"/>
        <v>0</v>
      </c>
      <c r="BX63" s="137">
        <f t="shared" si="56"/>
        <v>0</v>
      </c>
      <c r="BY63" s="137">
        <f t="shared" si="57"/>
        <v>0</v>
      </c>
      <c r="BZ63" s="137">
        <f t="shared" si="58"/>
        <v>0</v>
      </c>
      <c r="CA63" s="137">
        <f t="shared" si="59"/>
        <v>0</v>
      </c>
      <c r="CB63" s="137">
        <f t="shared" si="60"/>
        <v>0</v>
      </c>
      <c r="CC63" s="137">
        <f t="shared" si="61"/>
        <v>0</v>
      </c>
      <c r="CD63" s="137">
        <f t="shared" si="62"/>
        <v>0</v>
      </c>
      <c r="CE63" s="137">
        <f t="shared" si="63"/>
        <v>0</v>
      </c>
      <c r="CF63" s="137">
        <f t="shared" si="64"/>
        <v>0</v>
      </c>
      <c r="CG63" s="137">
        <f t="shared" si="65"/>
        <v>0</v>
      </c>
      <c r="CH63" s="137">
        <f t="shared" si="66"/>
        <v>0</v>
      </c>
      <c r="CI63" s="137">
        <f t="shared" si="67"/>
        <v>0</v>
      </c>
      <c r="CJ63" s="137">
        <f t="shared" si="68"/>
        <v>0</v>
      </c>
      <c r="CK63" s="137">
        <f t="shared" si="69"/>
        <v>0</v>
      </c>
      <c r="CL63" s="137">
        <f t="shared" si="70"/>
        <v>0</v>
      </c>
      <c r="CM63" s="137">
        <f t="shared" si="71"/>
        <v>0</v>
      </c>
      <c r="CN63" s="137">
        <f t="shared" si="72"/>
        <v>0</v>
      </c>
      <c r="CO63" s="137">
        <f t="shared" si="73"/>
        <v>0</v>
      </c>
      <c r="CP63" s="97"/>
      <c r="CQ63" s="97"/>
      <c r="CR63" s="47"/>
      <c r="CS63" s="47"/>
      <c r="CT63" s="311" t="s">
        <v>227</v>
      </c>
      <c r="CU63" s="92">
        <v>58</v>
      </c>
      <c r="CV63" s="93" t="s">
        <v>245</v>
      </c>
      <c r="CW63" s="105" t="s">
        <v>68</v>
      </c>
      <c r="CX63" s="95"/>
      <c r="CY63" s="1"/>
      <c r="CZ63" s="1"/>
      <c r="DA63" s="1"/>
      <c r="DB63" s="1"/>
      <c r="DC63" s="1"/>
      <c r="DD63" s="1"/>
      <c r="DE63" s="1"/>
      <c r="DF63" s="1"/>
      <c r="GO63" s="1"/>
      <c r="GP63" s="1"/>
      <c r="GQ63" s="1"/>
      <c r="GR63" s="1"/>
      <c r="GS63" s="1"/>
    </row>
    <row r="64" spans="1:201">
      <c r="A64" s="40">
        <v>58</v>
      </c>
      <c r="B64" s="84"/>
      <c r="C64" s="83"/>
      <c r="D64" s="88"/>
      <c r="E64" s="87"/>
      <c r="F64" s="87"/>
      <c r="G64" s="87"/>
      <c r="H64" s="87"/>
      <c r="I64" s="76"/>
      <c r="J64" s="76"/>
      <c r="K64" s="76"/>
      <c r="L64" s="238"/>
      <c r="M64" s="238"/>
      <c r="N64" s="76"/>
      <c r="O64" s="76"/>
      <c r="P64" s="76"/>
      <c r="Q64" s="77"/>
      <c r="R64" s="41">
        <f t="shared" si="20"/>
        <v>0</v>
      </c>
      <c r="S64" s="55">
        <f t="shared" si="0"/>
        <v>0</v>
      </c>
      <c r="T64" s="54">
        <f t="shared" si="1"/>
        <v>0</v>
      </c>
      <c r="U64" s="97">
        <f t="shared" si="2"/>
        <v>0</v>
      </c>
      <c r="V64" s="54">
        <f t="shared" si="21"/>
        <v>0</v>
      </c>
      <c r="W64" s="97">
        <f t="shared" si="22"/>
        <v>0</v>
      </c>
      <c r="X64" s="96">
        <f t="shared" si="3"/>
        <v>0</v>
      </c>
      <c r="Y64" s="96">
        <f t="shared" si="4"/>
        <v>0</v>
      </c>
      <c r="Z64" s="96">
        <f t="shared" si="5"/>
        <v>0</v>
      </c>
      <c r="AA64" s="96">
        <f t="shared" si="6"/>
        <v>0</v>
      </c>
      <c r="AB64" s="96">
        <f t="shared" si="7"/>
        <v>0</v>
      </c>
      <c r="AC64" s="96">
        <f t="shared" si="8"/>
        <v>0</v>
      </c>
      <c r="AD64" s="96">
        <f t="shared" si="9"/>
        <v>0</v>
      </c>
      <c r="AE64" s="96">
        <f t="shared" si="23"/>
        <v>0</v>
      </c>
      <c r="AF64" s="96">
        <f t="shared" si="24"/>
        <v>0</v>
      </c>
      <c r="AG64" s="96">
        <f t="shared" si="25"/>
        <v>0</v>
      </c>
      <c r="AH64" s="96">
        <f t="shared" si="26"/>
        <v>0</v>
      </c>
      <c r="AI64" s="96">
        <f t="shared" si="27"/>
        <v>0</v>
      </c>
      <c r="AJ64" s="96">
        <f t="shared" si="28"/>
        <v>0</v>
      </c>
      <c r="AK64" s="96">
        <f t="shared" si="29"/>
        <v>0</v>
      </c>
      <c r="AL64" s="96">
        <f t="shared" si="30"/>
        <v>0</v>
      </c>
      <c r="AM64" s="96">
        <f t="shared" si="31"/>
        <v>0</v>
      </c>
      <c r="AN64" s="96">
        <f t="shared" si="32"/>
        <v>0</v>
      </c>
      <c r="AO64" s="96">
        <f t="shared" si="33"/>
        <v>0</v>
      </c>
      <c r="AP64" s="96">
        <f t="shared" si="34"/>
        <v>0</v>
      </c>
      <c r="AQ64" s="96">
        <f t="shared" si="35"/>
        <v>0</v>
      </c>
      <c r="AR64" s="96">
        <f t="shared" si="36"/>
        <v>0</v>
      </c>
      <c r="AS64" s="96">
        <f t="shared" si="37"/>
        <v>0</v>
      </c>
      <c r="AT64" s="54">
        <f t="shared" si="38"/>
        <v>0</v>
      </c>
      <c r="AU64" s="54">
        <f t="shared" si="39"/>
        <v>0</v>
      </c>
      <c r="AV64" s="54">
        <f t="shared" si="40"/>
        <v>0</v>
      </c>
      <c r="AW64" s="54">
        <f t="shared" si="41"/>
        <v>0</v>
      </c>
      <c r="AX64" s="54">
        <f t="shared" si="42"/>
        <v>0</v>
      </c>
      <c r="AY64" s="54">
        <f t="shared" si="43"/>
        <v>0</v>
      </c>
      <c r="AZ64" s="54"/>
      <c r="BA64" s="54"/>
      <c r="BB64" s="137">
        <f t="shared" si="10"/>
        <v>0</v>
      </c>
      <c r="BC64" s="137">
        <f t="shared" si="11"/>
        <v>0</v>
      </c>
      <c r="BD64" s="137">
        <f t="shared" si="12"/>
        <v>0</v>
      </c>
      <c r="BE64" s="137">
        <f t="shared" si="13"/>
        <v>0</v>
      </c>
      <c r="BF64" s="137">
        <f t="shared" si="14"/>
        <v>0</v>
      </c>
      <c r="BG64" s="137">
        <f t="shared" si="15"/>
        <v>0</v>
      </c>
      <c r="BH64" s="137">
        <f t="shared" si="16"/>
        <v>0</v>
      </c>
      <c r="BI64" s="137">
        <f t="shared" si="17"/>
        <v>0</v>
      </c>
      <c r="BJ64" s="137">
        <f t="shared" si="18"/>
        <v>0</v>
      </c>
      <c r="BK64" s="137">
        <f t="shared" si="19"/>
        <v>0</v>
      </c>
      <c r="BL64" s="137">
        <f t="shared" si="44"/>
        <v>0</v>
      </c>
      <c r="BM64" s="137">
        <f t="shared" si="45"/>
        <v>0</v>
      </c>
      <c r="BN64" s="137">
        <f t="shared" si="46"/>
        <v>0</v>
      </c>
      <c r="BO64" s="137">
        <f t="shared" si="47"/>
        <v>0</v>
      </c>
      <c r="BP64" s="137">
        <f t="shared" si="48"/>
        <v>0</v>
      </c>
      <c r="BQ64" s="137">
        <f t="shared" si="49"/>
        <v>0</v>
      </c>
      <c r="BR64" s="137">
        <f t="shared" si="50"/>
        <v>0</v>
      </c>
      <c r="BS64" s="137">
        <f t="shared" si="51"/>
        <v>0</v>
      </c>
      <c r="BT64" s="137">
        <f t="shared" si="52"/>
        <v>0</v>
      </c>
      <c r="BU64" s="137">
        <f t="shared" si="53"/>
        <v>0</v>
      </c>
      <c r="BV64" s="137">
        <f t="shared" si="54"/>
        <v>0</v>
      </c>
      <c r="BW64" s="137">
        <f t="shared" si="55"/>
        <v>0</v>
      </c>
      <c r="BX64" s="137">
        <f t="shared" si="56"/>
        <v>0</v>
      </c>
      <c r="BY64" s="137">
        <f t="shared" si="57"/>
        <v>0</v>
      </c>
      <c r="BZ64" s="137">
        <f t="shared" si="58"/>
        <v>0</v>
      </c>
      <c r="CA64" s="137">
        <f t="shared" si="59"/>
        <v>0</v>
      </c>
      <c r="CB64" s="137">
        <f t="shared" si="60"/>
        <v>0</v>
      </c>
      <c r="CC64" s="137">
        <f t="shared" si="61"/>
        <v>0</v>
      </c>
      <c r="CD64" s="137">
        <f t="shared" si="62"/>
        <v>0</v>
      </c>
      <c r="CE64" s="137">
        <f t="shared" si="63"/>
        <v>0</v>
      </c>
      <c r="CF64" s="137">
        <f t="shared" si="64"/>
        <v>0</v>
      </c>
      <c r="CG64" s="137">
        <f t="shared" si="65"/>
        <v>0</v>
      </c>
      <c r="CH64" s="137">
        <f t="shared" si="66"/>
        <v>0</v>
      </c>
      <c r="CI64" s="137">
        <f t="shared" si="67"/>
        <v>0</v>
      </c>
      <c r="CJ64" s="137">
        <f t="shared" si="68"/>
        <v>0</v>
      </c>
      <c r="CK64" s="137">
        <f t="shared" si="69"/>
        <v>0</v>
      </c>
      <c r="CL64" s="137">
        <f t="shared" si="70"/>
        <v>0</v>
      </c>
      <c r="CM64" s="137">
        <f t="shared" si="71"/>
        <v>0</v>
      </c>
      <c r="CN64" s="137">
        <f t="shared" si="72"/>
        <v>0</v>
      </c>
      <c r="CO64" s="137">
        <f t="shared" si="73"/>
        <v>0</v>
      </c>
      <c r="CP64" s="97"/>
      <c r="CQ64" s="97"/>
      <c r="CR64" s="47"/>
      <c r="CS64" s="47"/>
      <c r="CT64" s="311" t="s">
        <v>228</v>
      </c>
      <c r="CU64" s="92">
        <v>59</v>
      </c>
      <c r="CV64" s="93" t="s">
        <v>245</v>
      </c>
      <c r="CW64" s="105" t="s">
        <v>69</v>
      </c>
      <c r="CX64" s="95"/>
      <c r="CY64" s="1"/>
      <c r="CZ64" s="1"/>
      <c r="DA64" s="1"/>
      <c r="DB64" s="1"/>
      <c r="DC64" s="1"/>
      <c r="DD64" s="1"/>
      <c r="DE64" s="1"/>
      <c r="DF64" s="1"/>
      <c r="GO64" s="1"/>
      <c r="GP64" s="1"/>
      <c r="GQ64" s="1"/>
      <c r="GR64" s="1"/>
      <c r="GS64" s="1"/>
    </row>
    <row r="65" spans="1:201">
      <c r="A65" s="40">
        <v>59</v>
      </c>
      <c r="B65" s="84"/>
      <c r="C65" s="83"/>
      <c r="D65" s="88"/>
      <c r="E65" s="87"/>
      <c r="F65" s="87"/>
      <c r="G65" s="87"/>
      <c r="H65" s="87"/>
      <c r="I65" s="76"/>
      <c r="J65" s="76"/>
      <c r="K65" s="76"/>
      <c r="L65" s="238"/>
      <c r="M65" s="238"/>
      <c r="N65" s="76"/>
      <c r="O65" s="76"/>
      <c r="P65" s="76"/>
      <c r="Q65" s="77"/>
      <c r="R65" s="41">
        <f t="shared" si="20"/>
        <v>0</v>
      </c>
      <c r="S65" s="55">
        <f t="shared" si="0"/>
        <v>0</v>
      </c>
      <c r="T65" s="54">
        <f t="shared" si="1"/>
        <v>0</v>
      </c>
      <c r="U65" s="97">
        <f t="shared" si="2"/>
        <v>0</v>
      </c>
      <c r="V65" s="54">
        <f t="shared" si="21"/>
        <v>0</v>
      </c>
      <c r="W65" s="97">
        <f t="shared" si="22"/>
        <v>0</v>
      </c>
      <c r="X65" s="96">
        <f t="shared" si="3"/>
        <v>0</v>
      </c>
      <c r="Y65" s="96">
        <f t="shared" si="4"/>
        <v>0</v>
      </c>
      <c r="Z65" s="96">
        <f t="shared" si="5"/>
        <v>0</v>
      </c>
      <c r="AA65" s="96">
        <f t="shared" si="6"/>
        <v>0</v>
      </c>
      <c r="AB65" s="96">
        <f t="shared" si="7"/>
        <v>0</v>
      </c>
      <c r="AC65" s="96">
        <f t="shared" si="8"/>
        <v>0</v>
      </c>
      <c r="AD65" s="96">
        <f t="shared" si="9"/>
        <v>0</v>
      </c>
      <c r="AE65" s="96">
        <f t="shared" si="23"/>
        <v>0</v>
      </c>
      <c r="AF65" s="96">
        <f t="shared" si="24"/>
        <v>0</v>
      </c>
      <c r="AG65" s="96">
        <f t="shared" si="25"/>
        <v>0</v>
      </c>
      <c r="AH65" s="96">
        <f t="shared" si="26"/>
        <v>0</v>
      </c>
      <c r="AI65" s="96">
        <f t="shared" si="27"/>
        <v>0</v>
      </c>
      <c r="AJ65" s="96">
        <f t="shared" si="28"/>
        <v>0</v>
      </c>
      <c r="AK65" s="96">
        <f t="shared" si="29"/>
        <v>0</v>
      </c>
      <c r="AL65" s="96">
        <f t="shared" si="30"/>
        <v>0</v>
      </c>
      <c r="AM65" s="96">
        <f t="shared" si="31"/>
        <v>0</v>
      </c>
      <c r="AN65" s="96">
        <f t="shared" si="32"/>
        <v>0</v>
      </c>
      <c r="AO65" s="96">
        <f t="shared" si="33"/>
        <v>0</v>
      </c>
      <c r="AP65" s="96">
        <f t="shared" si="34"/>
        <v>0</v>
      </c>
      <c r="AQ65" s="96">
        <f t="shared" si="35"/>
        <v>0</v>
      </c>
      <c r="AR65" s="96">
        <f t="shared" si="36"/>
        <v>0</v>
      </c>
      <c r="AS65" s="96">
        <f t="shared" si="37"/>
        <v>0</v>
      </c>
      <c r="AT65" s="54">
        <f t="shared" si="38"/>
        <v>0</v>
      </c>
      <c r="AU65" s="54">
        <f t="shared" si="39"/>
        <v>0</v>
      </c>
      <c r="AV65" s="54">
        <f t="shared" si="40"/>
        <v>0</v>
      </c>
      <c r="AW65" s="54">
        <f t="shared" si="41"/>
        <v>0</v>
      </c>
      <c r="AX65" s="54">
        <f t="shared" si="42"/>
        <v>0</v>
      </c>
      <c r="AY65" s="54">
        <f t="shared" si="43"/>
        <v>0</v>
      </c>
      <c r="AZ65" s="54"/>
      <c r="BA65" s="54"/>
      <c r="BB65" s="137">
        <f t="shared" si="10"/>
        <v>0</v>
      </c>
      <c r="BC65" s="137">
        <f t="shared" si="11"/>
        <v>0</v>
      </c>
      <c r="BD65" s="137">
        <f t="shared" si="12"/>
        <v>0</v>
      </c>
      <c r="BE65" s="137">
        <f t="shared" si="13"/>
        <v>0</v>
      </c>
      <c r="BF65" s="137">
        <f t="shared" si="14"/>
        <v>0</v>
      </c>
      <c r="BG65" s="137">
        <f t="shared" si="15"/>
        <v>0</v>
      </c>
      <c r="BH65" s="137">
        <f t="shared" si="16"/>
        <v>0</v>
      </c>
      <c r="BI65" s="137">
        <f t="shared" si="17"/>
        <v>0</v>
      </c>
      <c r="BJ65" s="137">
        <f t="shared" si="18"/>
        <v>0</v>
      </c>
      <c r="BK65" s="137">
        <f t="shared" si="19"/>
        <v>0</v>
      </c>
      <c r="BL65" s="137">
        <f t="shared" si="44"/>
        <v>0</v>
      </c>
      <c r="BM65" s="137">
        <f t="shared" si="45"/>
        <v>0</v>
      </c>
      <c r="BN65" s="137">
        <f t="shared" si="46"/>
        <v>0</v>
      </c>
      <c r="BO65" s="137">
        <f t="shared" si="47"/>
        <v>0</v>
      </c>
      <c r="BP65" s="137">
        <f t="shared" si="48"/>
        <v>0</v>
      </c>
      <c r="BQ65" s="137">
        <f t="shared" si="49"/>
        <v>0</v>
      </c>
      <c r="BR65" s="137">
        <f t="shared" si="50"/>
        <v>0</v>
      </c>
      <c r="BS65" s="137">
        <f t="shared" si="51"/>
        <v>0</v>
      </c>
      <c r="BT65" s="137">
        <f t="shared" si="52"/>
        <v>0</v>
      </c>
      <c r="BU65" s="137">
        <f t="shared" si="53"/>
        <v>0</v>
      </c>
      <c r="BV65" s="137">
        <f t="shared" si="54"/>
        <v>0</v>
      </c>
      <c r="BW65" s="137">
        <f t="shared" si="55"/>
        <v>0</v>
      </c>
      <c r="BX65" s="137">
        <f t="shared" si="56"/>
        <v>0</v>
      </c>
      <c r="BY65" s="137">
        <f t="shared" si="57"/>
        <v>0</v>
      </c>
      <c r="BZ65" s="137">
        <f t="shared" si="58"/>
        <v>0</v>
      </c>
      <c r="CA65" s="137">
        <f t="shared" si="59"/>
        <v>0</v>
      </c>
      <c r="CB65" s="137">
        <f t="shared" si="60"/>
        <v>0</v>
      </c>
      <c r="CC65" s="137">
        <f t="shared" si="61"/>
        <v>0</v>
      </c>
      <c r="CD65" s="137">
        <f t="shared" si="62"/>
        <v>0</v>
      </c>
      <c r="CE65" s="137">
        <f t="shared" si="63"/>
        <v>0</v>
      </c>
      <c r="CF65" s="137">
        <f t="shared" si="64"/>
        <v>0</v>
      </c>
      <c r="CG65" s="137">
        <f t="shared" si="65"/>
        <v>0</v>
      </c>
      <c r="CH65" s="137">
        <f t="shared" si="66"/>
        <v>0</v>
      </c>
      <c r="CI65" s="137">
        <f t="shared" si="67"/>
        <v>0</v>
      </c>
      <c r="CJ65" s="137">
        <f t="shared" si="68"/>
        <v>0</v>
      </c>
      <c r="CK65" s="137">
        <f t="shared" si="69"/>
        <v>0</v>
      </c>
      <c r="CL65" s="137">
        <f t="shared" si="70"/>
        <v>0</v>
      </c>
      <c r="CM65" s="137">
        <f t="shared" si="71"/>
        <v>0</v>
      </c>
      <c r="CN65" s="137">
        <f t="shared" si="72"/>
        <v>0</v>
      </c>
      <c r="CO65" s="137">
        <f t="shared" si="73"/>
        <v>0</v>
      </c>
      <c r="CP65" s="97"/>
      <c r="CQ65" s="97"/>
      <c r="CR65" s="47"/>
      <c r="CS65" s="47"/>
      <c r="CT65" s="311" t="s">
        <v>229</v>
      </c>
      <c r="CU65" s="92">
        <v>60</v>
      </c>
      <c r="CV65" s="93" t="s">
        <v>245</v>
      </c>
      <c r="CW65" s="210" t="s">
        <v>244</v>
      </c>
      <c r="CX65" s="95"/>
      <c r="CY65" s="1"/>
      <c r="CZ65" s="1"/>
      <c r="DA65" s="1"/>
      <c r="DB65" s="1"/>
      <c r="DC65" s="1"/>
      <c r="DD65" s="1"/>
      <c r="DE65" s="1"/>
      <c r="DF65" s="1"/>
      <c r="GO65" s="1"/>
      <c r="GP65" s="1"/>
      <c r="GQ65" s="1"/>
      <c r="GR65" s="1"/>
      <c r="GS65" s="1"/>
    </row>
    <row r="66" spans="1:201">
      <c r="A66" s="40">
        <v>60</v>
      </c>
      <c r="B66" s="84"/>
      <c r="C66" s="83"/>
      <c r="D66" s="88"/>
      <c r="E66" s="87"/>
      <c r="F66" s="87"/>
      <c r="G66" s="87"/>
      <c r="H66" s="87"/>
      <c r="I66" s="76"/>
      <c r="J66" s="76"/>
      <c r="K66" s="76"/>
      <c r="L66" s="238"/>
      <c r="M66" s="238"/>
      <c r="N66" s="76"/>
      <c r="O66" s="76"/>
      <c r="P66" s="76"/>
      <c r="Q66" s="77"/>
      <c r="R66" s="41">
        <f t="shared" si="20"/>
        <v>0</v>
      </c>
      <c r="S66" s="55">
        <f t="shared" si="0"/>
        <v>0</v>
      </c>
      <c r="T66" s="54">
        <f t="shared" si="1"/>
        <v>0</v>
      </c>
      <c r="U66" s="97">
        <f t="shared" si="2"/>
        <v>0</v>
      </c>
      <c r="V66" s="54">
        <f t="shared" si="21"/>
        <v>0</v>
      </c>
      <c r="W66" s="97">
        <f t="shared" si="22"/>
        <v>0</v>
      </c>
      <c r="X66" s="96">
        <f t="shared" si="3"/>
        <v>0</v>
      </c>
      <c r="Y66" s="96">
        <f t="shared" si="4"/>
        <v>0</v>
      </c>
      <c r="Z66" s="96">
        <f t="shared" si="5"/>
        <v>0</v>
      </c>
      <c r="AA66" s="96">
        <f t="shared" si="6"/>
        <v>0</v>
      </c>
      <c r="AB66" s="96">
        <f t="shared" si="7"/>
        <v>0</v>
      </c>
      <c r="AC66" s="96">
        <f t="shared" si="8"/>
        <v>0</v>
      </c>
      <c r="AD66" s="96">
        <f t="shared" si="9"/>
        <v>0</v>
      </c>
      <c r="AE66" s="96">
        <f t="shared" si="23"/>
        <v>0</v>
      </c>
      <c r="AF66" s="96">
        <f t="shared" si="24"/>
        <v>0</v>
      </c>
      <c r="AG66" s="96">
        <f t="shared" si="25"/>
        <v>0</v>
      </c>
      <c r="AH66" s="96">
        <f t="shared" si="26"/>
        <v>0</v>
      </c>
      <c r="AI66" s="96">
        <f t="shared" si="27"/>
        <v>0</v>
      </c>
      <c r="AJ66" s="96">
        <f t="shared" si="28"/>
        <v>0</v>
      </c>
      <c r="AK66" s="96">
        <f t="shared" si="29"/>
        <v>0</v>
      </c>
      <c r="AL66" s="96">
        <f t="shared" si="30"/>
        <v>0</v>
      </c>
      <c r="AM66" s="96">
        <f t="shared" si="31"/>
        <v>0</v>
      </c>
      <c r="AN66" s="96">
        <f t="shared" si="32"/>
        <v>0</v>
      </c>
      <c r="AO66" s="96">
        <f t="shared" si="33"/>
        <v>0</v>
      </c>
      <c r="AP66" s="96">
        <f t="shared" si="34"/>
        <v>0</v>
      </c>
      <c r="AQ66" s="96">
        <f t="shared" si="35"/>
        <v>0</v>
      </c>
      <c r="AR66" s="96">
        <f t="shared" si="36"/>
        <v>0</v>
      </c>
      <c r="AS66" s="96">
        <f t="shared" si="37"/>
        <v>0</v>
      </c>
      <c r="AT66" s="54">
        <f t="shared" si="38"/>
        <v>0</v>
      </c>
      <c r="AU66" s="54">
        <f t="shared" si="39"/>
        <v>0</v>
      </c>
      <c r="AV66" s="54">
        <f t="shared" si="40"/>
        <v>0</v>
      </c>
      <c r="AW66" s="54">
        <f t="shared" si="41"/>
        <v>0</v>
      </c>
      <c r="AX66" s="54">
        <f t="shared" si="42"/>
        <v>0</v>
      </c>
      <c r="AY66" s="54">
        <f t="shared" si="43"/>
        <v>0</v>
      </c>
      <c r="AZ66" s="54"/>
      <c r="BA66" s="54"/>
      <c r="BB66" s="137">
        <f t="shared" si="10"/>
        <v>0</v>
      </c>
      <c r="BC66" s="137">
        <f t="shared" si="11"/>
        <v>0</v>
      </c>
      <c r="BD66" s="137">
        <f t="shared" si="12"/>
        <v>0</v>
      </c>
      <c r="BE66" s="137">
        <f t="shared" si="13"/>
        <v>0</v>
      </c>
      <c r="BF66" s="137">
        <f t="shared" si="14"/>
        <v>0</v>
      </c>
      <c r="BG66" s="137">
        <f t="shared" si="15"/>
        <v>0</v>
      </c>
      <c r="BH66" s="137">
        <f t="shared" si="16"/>
        <v>0</v>
      </c>
      <c r="BI66" s="137">
        <f t="shared" si="17"/>
        <v>0</v>
      </c>
      <c r="BJ66" s="137">
        <f t="shared" si="18"/>
        <v>0</v>
      </c>
      <c r="BK66" s="137">
        <f t="shared" si="19"/>
        <v>0</v>
      </c>
      <c r="BL66" s="137">
        <f t="shared" si="44"/>
        <v>0</v>
      </c>
      <c r="BM66" s="137">
        <f t="shared" si="45"/>
        <v>0</v>
      </c>
      <c r="BN66" s="137">
        <f t="shared" si="46"/>
        <v>0</v>
      </c>
      <c r="BO66" s="137">
        <f t="shared" si="47"/>
        <v>0</v>
      </c>
      <c r="BP66" s="137">
        <f t="shared" si="48"/>
        <v>0</v>
      </c>
      <c r="BQ66" s="137">
        <f t="shared" si="49"/>
        <v>0</v>
      </c>
      <c r="BR66" s="137">
        <f t="shared" si="50"/>
        <v>0</v>
      </c>
      <c r="BS66" s="137">
        <f t="shared" si="51"/>
        <v>0</v>
      </c>
      <c r="BT66" s="137">
        <f t="shared" si="52"/>
        <v>0</v>
      </c>
      <c r="BU66" s="137">
        <f t="shared" si="53"/>
        <v>0</v>
      </c>
      <c r="BV66" s="137">
        <f t="shared" si="54"/>
        <v>0</v>
      </c>
      <c r="BW66" s="137">
        <f t="shared" si="55"/>
        <v>0</v>
      </c>
      <c r="BX66" s="137">
        <f t="shared" si="56"/>
        <v>0</v>
      </c>
      <c r="BY66" s="137">
        <f t="shared" si="57"/>
        <v>0</v>
      </c>
      <c r="BZ66" s="137">
        <f t="shared" si="58"/>
        <v>0</v>
      </c>
      <c r="CA66" s="137">
        <f t="shared" si="59"/>
        <v>0</v>
      </c>
      <c r="CB66" s="137">
        <f t="shared" si="60"/>
        <v>0</v>
      </c>
      <c r="CC66" s="137">
        <f t="shared" si="61"/>
        <v>0</v>
      </c>
      <c r="CD66" s="137">
        <f t="shared" si="62"/>
        <v>0</v>
      </c>
      <c r="CE66" s="137">
        <f t="shared" si="63"/>
        <v>0</v>
      </c>
      <c r="CF66" s="137">
        <f t="shared" si="64"/>
        <v>0</v>
      </c>
      <c r="CG66" s="137">
        <f t="shared" si="65"/>
        <v>0</v>
      </c>
      <c r="CH66" s="137">
        <f t="shared" si="66"/>
        <v>0</v>
      </c>
      <c r="CI66" s="137">
        <f t="shared" si="67"/>
        <v>0</v>
      </c>
      <c r="CJ66" s="137">
        <f t="shared" si="68"/>
        <v>0</v>
      </c>
      <c r="CK66" s="137">
        <f t="shared" si="69"/>
        <v>0</v>
      </c>
      <c r="CL66" s="137">
        <f t="shared" si="70"/>
        <v>0</v>
      </c>
      <c r="CM66" s="137">
        <f t="shared" si="71"/>
        <v>0</v>
      </c>
      <c r="CN66" s="137">
        <f t="shared" si="72"/>
        <v>0</v>
      </c>
      <c r="CO66" s="137">
        <f t="shared" si="73"/>
        <v>0</v>
      </c>
      <c r="CP66" s="97"/>
      <c r="CQ66" s="97"/>
      <c r="CR66" s="47"/>
      <c r="CS66" s="47"/>
      <c r="CT66" s="311" t="s">
        <v>230</v>
      </c>
      <c r="CU66" s="92">
        <v>61</v>
      </c>
      <c r="CV66" s="93" t="s">
        <v>102</v>
      </c>
      <c r="CW66" s="105" t="s">
        <v>72</v>
      </c>
      <c r="CX66" s="95"/>
      <c r="CY66" s="1"/>
      <c r="CZ66" s="1"/>
      <c r="DA66" s="1"/>
      <c r="DB66" s="1"/>
      <c r="DC66" s="1"/>
      <c r="DD66" s="1"/>
      <c r="DE66" s="1"/>
      <c r="DF66" s="1"/>
      <c r="GO66" s="1"/>
      <c r="GP66" s="1"/>
      <c r="GQ66" s="1"/>
      <c r="GR66" s="1"/>
      <c r="GS66" s="1"/>
    </row>
    <row r="67" spans="1:201">
      <c r="A67" s="40">
        <v>61</v>
      </c>
      <c r="B67" s="84"/>
      <c r="C67" s="83"/>
      <c r="D67" s="88"/>
      <c r="E67" s="87"/>
      <c r="F67" s="87"/>
      <c r="G67" s="87"/>
      <c r="H67" s="87"/>
      <c r="I67" s="76"/>
      <c r="J67" s="76"/>
      <c r="K67" s="76"/>
      <c r="L67" s="238"/>
      <c r="M67" s="238"/>
      <c r="N67" s="76"/>
      <c r="O67" s="76"/>
      <c r="P67" s="76"/>
      <c r="Q67" s="77"/>
      <c r="R67" s="41">
        <f t="shared" si="20"/>
        <v>0</v>
      </c>
      <c r="S67" s="55">
        <f t="shared" si="0"/>
        <v>0</v>
      </c>
      <c r="T67" s="54">
        <f t="shared" si="1"/>
        <v>0</v>
      </c>
      <c r="U67" s="97">
        <f t="shared" si="2"/>
        <v>0</v>
      </c>
      <c r="V67" s="54">
        <f t="shared" si="21"/>
        <v>0</v>
      </c>
      <c r="W67" s="97">
        <f t="shared" si="22"/>
        <v>0</v>
      </c>
      <c r="X67" s="96">
        <f t="shared" si="3"/>
        <v>0</v>
      </c>
      <c r="Y67" s="96">
        <f t="shared" si="4"/>
        <v>0</v>
      </c>
      <c r="Z67" s="96">
        <f t="shared" si="5"/>
        <v>0</v>
      </c>
      <c r="AA67" s="96">
        <f t="shared" si="6"/>
        <v>0</v>
      </c>
      <c r="AB67" s="96">
        <f t="shared" si="7"/>
        <v>0</v>
      </c>
      <c r="AC67" s="96">
        <f t="shared" si="8"/>
        <v>0</v>
      </c>
      <c r="AD67" s="96">
        <f t="shared" si="9"/>
        <v>0</v>
      </c>
      <c r="AE67" s="96">
        <f t="shared" si="23"/>
        <v>0</v>
      </c>
      <c r="AF67" s="96">
        <f t="shared" si="24"/>
        <v>0</v>
      </c>
      <c r="AG67" s="96">
        <f t="shared" si="25"/>
        <v>0</v>
      </c>
      <c r="AH67" s="96">
        <f t="shared" si="26"/>
        <v>0</v>
      </c>
      <c r="AI67" s="96">
        <f t="shared" si="27"/>
        <v>0</v>
      </c>
      <c r="AJ67" s="96">
        <f t="shared" si="28"/>
        <v>0</v>
      </c>
      <c r="AK67" s="96">
        <f t="shared" si="29"/>
        <v>0</v>
      </c>
      <c r="AL67" s="96">
        <f t="shared" si="30"/>
        <v>0</v>
      </c>
      <c r="AM67" s="96">
        <f t="shared" si="31"/>
        <v>0</v>
      </c>
      <c r="AN67" s="96">
        <f t="shared" si="32"/>
        <v>0</v>
      </c>
      <c r="AO67" s="96">
        <f t="shared" si="33"/>
        <v>0</v>
      </c>
      <c r="AP67" s="96">
        <f t="shared" si="34"/>
        <v>0</v>
      </c>
      <c r="AQ67" s="96">
        <f t="shared" si="35"/>
        <v>0</v>
      </c>
      <c r="AR67" s="96">
        <f t="shared" si="36"/>
        <v>0</v>
      </c>
      <c r="AS67" s="96">
        <f t="shared" si="37"/>
        <v>0</v>
      </c>
      <c r="AT67" s="54">
        <f t="shared" si="38"/>
        <v>0</v>
      </c>
      <c r="AU67" s="54">
        <f t="shared" si="39"/>
        <v>0</v>
      </c>
      <c r="AV67" s="54">
        <f t="shared" si="40"/>
        <v>0</v>
      </c>
      <c r="AW67" s="54">
        <f t="shared" si="41"/>
        <v>0</v>
      </c>
      <c r="AX67" s="54">
        <f t="shared" si="42"/>
        <v>0</v>
      </c>
      <c r="AY67" s="54">
        <f t="shared" si="43"/>
        <v>0</v>
      </c>
      <c r="AZ67" s="54"/>
      <c r="BA67" s="54"/>
      <c r="BB67" s="137">
        <f t="shared" si="10"/>
        <v>0</v>
      </c>
      <c r="BC67" s="137">
        <f t="shared" si="11"/>
        <v>0</v>
      </c>
      <c r="BD67" s="137">
        <f t="shared" si="12"/>
        <v>0</v>
      </c>
      <c r="BE67" s="137">
        <f t="shared" si="13"/>
        <v>0</v>
      </c>
      <c r="BF67" s="137">
        <f t="shared" si="14"/>
        <v>0</v>
      </c>
      <c r="BG67" s="137">
        <f t="shared" si="15"/>
        <v>0</v>
      </c>
      <c r="BH67" s="137">
        <f t="shared" si="16"/>
        <v>0</v>
      </c>
      <c r="BI67" s="137">
        <f t="shared" si="17"/>
        <v>0</v>
      </c>
      <c r="BJ67" s="137">
        <f t="shared" si="18"/>
        <v>0</v>
      </c>
      <c r="BK67" s="137">
        <f t="shared" si="19"/>
        <v>0</v>
      </c>
      <c r="BL67" s="137">
        <f t="shared" si="44"/>
        <v>0</v>
      </c>
      <c r="BM67" s="137">
        <f t="shared" si="45"/>
        <v>0</v>
      </c>
      <c r="BN67" s="137">
        <f t="shared" si="46"/>
        <v>0</v>
      </c>
      <c r="BO67" s="137">
        <f t="shared" si="47"/>
        <v>0</v>
      </c>
      <c r="BP67" s="137">
        <f t="shared" si="48"/>
        <v>0</v>
      </c>
      <c r="BQ67" s="137">
        <f t="shared" si="49"/>
        <v>0</v>
      </c>
      <c r="BR67" s="137">
        <f t="shared" si="50"/>
        <v>0</v>
      </c>
      <c r="BS67" s="137">
        <f t="shared" si="51"/>
        <v>0</v>
      </c>
      <c r="BT67" s="137">
        <f t="shared" si="52"/>
        <v>0</v>
      </c>
      <c r="BU67" s="137">
        <f t="shared" si="53"/>
        <v>0</v>
      </c>
      <c r="BV67" s="137">
        <f t="shared" si="54"/>
        <v>0</v>
      </c>
      <c r="BW67" s="137">
        <f t="shared" si="55"/>
        <v>0</v>
      </c>
      <c r="BX67" s="137">
        <f t="shared" si="56"/>
        <v>0</v>
      </c>
      <c r="BY67" s="137">
        <f t="shared" si="57"/>
        <v>0</v>
      </c>
      <c r="BZ67" s="137">
        <f t="shared" si="58"/>
        <v>0</v>
      </c>
      <c r="CA67" s="137">
        <f t="shared" si="59"/>
        <v>0</v>
      </c>
      <c r="CB67" s="137">
        <f t="shared" si="60"/>
        <v>0</v>
      </c>
      <c r="CC67" s="137">
        <f t="shared" si="61"/>
        <v>0</v>
      </c>
      <c r="CD67" s="137">
        <f t="shared" si="62"/>
        <v>0</v>
      </c>
      <c r="CE67" s="137">
        <f t="shared" si="63"/>
        <v>0</v>
      </c>
      <c r="CF67" s="137">
        <f t="shared" si="64"/>
        <v>0</v>
      </c>
      <c r="CG67" s="137">
        <f t="shared" si="65"/>
        <v>0</v>
      </c>
      <c r="CH67" s="137">
        <f t="shared" si="66"/>
        <v>0</v>
      </c>
      <c r="CI67" s="137">
        <f t="shared" si="67"/>
        <v>0</v>
      </c>
      <c r="CJ67" s="137">
        <f t="shared" si="68"/>
        <v>0</v>
      </c>
      <c r="CK67" s="137">
        <f t="shared" si="69"/>
        <v>0</v>
      </c>
      <c r="CL67" s="137">
        <f t="shared" si="70"/>
        <v>0</v>
      </c>
      <c r="CM67" s="137">
        <f t="shared" si="71"/>
        <v>0</v>
      </c>
      <c r="CN67" s="137">
        <f t="shared" si="72"/>
        <v>0</v>
      </c>
      <c r="CO67" s="137">
        <f t="shared" si="73"/>
        <v>0</v>
      </c>
      <c r="CP67" s="97"/>
      <c r="CQ67" s="97"/>
      <c r="CR67" s="47"/>
      <c r="CS67" s="47"/>
      <c r="CT67" s="311" t="s">
        <v>231</v>
      </c>
      <c r="CU67" s="92">
        <v>62</v>
      </c>
      <c r="CV67" s="93" t="s">
        <v>102</v>
      </c>
      <c r="CW67" s="105" t="s">
        <v>98</v>
      </c>
      <c r="CX67" s="95"/>
      <c r="CY67" s="1"/>
      <c r="CZ67" s="1"/>
      <c r="DA67" s="1"/>
      <c r="DB67" s="1"/>
      <c r="DC67" s="1"/>
      <c r="DD67" s="1"/>
      <c r="DE67" s="1"/>
      <c r="DF67" s="1"/>
      <c r="GO67" s="1"/>
      <c r="GP67" s="1"/>
      <c r="GQ67" s="1"/>
      <c r="GR67" s="1"/>
      <c r="GS67" s="1"/>
    </row>
    <row r="68" spans="1:201">
      <c r="A68" s="40">
        <v>62</v>
      </c>
      <c r="B68" s="84"/>
      <c r="C68" s="83"/>
      <c r="D68" s="88"/>
      <c r="E68" s="87"/>
      <c r="F68" s="87"/>
      <c r="G68" s="87"/>
      <c r="H68" s="87"/>
      <c r="I68" s="76"/>
      <c r="J68" s="76"/>
      <c r="K68" s="76"/>
      <c r="L68" s="238"/>
      <c r="M68" s="238"/>
      <c r="N68" s="76"/>
      <c r="O68" s="76"/>
      <c r="P68" s="76"/>
      <c r="Q68" s="77"/>
      <c r="R68" s="41">
        <f t="shared" si="20"/>
        <v>0</v>
      </c>
      <c r="S68" s="55">
        <f t="shared" si="0"/>
        <v>0</v>
      </c>
      <c r="T68" s="54">
        <f t="shared" si="1"/>
        <v>0</v>
      </c>
      <c r="U68" s="97">
        <f t="shared" si="2"/>
        <v>0</v>
      </c>
      <c r="V68" s="54">
        <f t="shared" si="21"/>
        <v>0</v>
      </c>
      <c r="W68" s="97">
        <f t="shared" si="22"/>
        <v>0</v>
      </c>
      <c r="X68" s="96">
        <f t="shared" si="3"/>
        <v>0</v>
      </c>
      <c r="Y68" s="96">
        <f t="shared" si="4"/>
        <v>0</v>
      </c>
      <c r="Z68" s="96">
        <f t="shared" si="5"/>
        <v>0</v>
      </c>
      <c r="AA68" s="96">
        <f t="shared" si="6"/>
        <v>0</v>
      </c>
      <c r="AB68" s="96">
        <f t="shared" si="7"/>
        <v>0</v>
      </c>
      <c r="AC68" s="96">
        <f t="shared" si="8"/>
        <v>0</v>
      </c>
      <c r="AD68" s="96">
        <f t="shared" si="9"/>
        <v>0</v>
      </c>
      <c r="AE68" s="96">
        <f t="shared" si="23"/>
        <v>0</v>
      </c>
      <c r="AF68" s="96">
        <f t="shared" si="24"/>
        <v>0</v>
      </c>
      <c r="AG68" s="96">
        <f t="shared" si="25"/>
        <v>0</v>
      </c>
      <c r="AH68" s="96">
        <f t="shared" si="26"/>
        <v>0</v>
      </c>
      <c r="AI68" s="96">
        <f t="shared" si="27"/>
        <v>0</v>
      </c>
      <c r="AJ68" s="96">
        <f t="shared" si="28"/>
        <v>0</v>
      </c>
      <c r="AK68" s="96">
        <f t="shared" si="29"/>
        <v>0</v>
      </c>
      <c r="AL68" s="96">
        <f t="shared" si="30"/>
        <v>0</v>
      </c>
      <c r="AM68" s="96">
        <f t="shared" si="31"/>
        <v>0</v>
      </c>
      <c r="AN68" s="96">
        <f t="shared" si="32"/>
        <v>0</v>
      </c>
      <c r="AO68" s="96">
        <f t="shared" si="33"/>
        <v>0</v>
      </c>
      <c r="AP68" s="96">
        <f t="shared" si="34"/>
        <v>0</v>
      </c>
      <c r="AQ68" s="96">
        <f t="shared" si="35"/>
        <v>0</v>
      </c>
      <c r="AR68" s="96">
        <f t="shared" si="36"/>
        <v>0</v>
      </c>
      <c r="AS68" s="96">
        <f t="shared" si="37"/>
        <v>0</v>
      </c>
      <c r="AT68" s="54">
        <f t="shared" si="38"/>
        <v>0</v>
      </c>
      <c r="AU68" s="54">
        <f t="shared" si="39"/>
        <v>0</v>
      </c>
      <c r="AV68" s="54">
        <f t="shared" si="40"/>
        <v>0</v>
      </c>
      <c r="AW68" s="54">
        <f t="shared" si="41"/>
        <v>0</v>
      </c>
      <c r="AX68" s="54">
        <f t="shared" si="42"/>
        <v>0</v>
      </c>
      <c r="AY68" s="54">
        <f t="shared" si="43"/>
        <v>0</v>
      </c>
      <c r="AZ68" s="54"/>
      <c r="BA68" s="54"/>
      <c r="BB68" s="137">
        <f t="shared" si="10"/>
        <v>0</v>
      </c>
      <c r="BC68" s="137">
        <f t="shared" si="11"/>
        <v>0</v>
      </c>
      <c r="BD68" s="137">
        <f t="shared" si="12"/>
        <v>0</v>
      </c>
      <c r="BE68" s="137">
        <f t="shared" si="13"/>
        <v>0</v>
      </c>
      <c r="BF68" s="137">
        <f t="shared" si="14"/>
        <v>0</v>
      </c>
      <c r="BG68" s="137">
        <f t="shared" si="15"/>
        <v>0</v>
      </c>
      <c r="BH68" s="137">
        <f t="shared" si="16"/>
        <v>0</v>
      </c>
      <c r="BI68" s="137">
        <f t="shared" si="17"/>
        <v>0</v>
      </c>
      <c r="BJ68" s="137">
        <f t="shared" si="18"/>
        <v>0</v>
      </c>
      <c r="BK68" s="137">
        <f t="shared" si="19"/>
        <v>0</v>
      </c>
      <c r="BL68" s="137">
        <f t="shared" si="44"/>
        <v>0</v>
      </c>
      <c r="BM68" s="137">
        <f t="shared" si="45"/>
        <v>0</v>
      </c>
      <c r="BN68" s="137">
        <f t="shared" si="46"/>
        <v>0</v>
      </c>
      <c r="BO68" s="137">
        <f t="shared" si="47"/>
        <v>0</v>
      </c>
      <c r="BP68" s="137">
        <f t="shared" si="48"/>
        <v>0</v>
      </c>
      <c r="BQ68" s="137">
        <f t="shared" si="49"/>
        <v>0</v>
      </c>
      <c r="BR68" s="137">
        <f t="shared" si="50"/>
        <v>0</v>
      </c>
      <c r="BS68" s="137">
        <f t="shared" si="51"/>
        <v>0</v>
      </c>
      <c r="BT68" s="137">
        <f t="shared" si="52"/>
        <v>0</v>
      </c>
      <c r="BU68" s="137">
        <f t="shared" si="53"/>
        <v>0</v>
      </c>
      <c r="BV68" s="137">
        <f t="shared" si="54"/>
        <v>0</v>
      </c>
      <c r="BW68" s="137">
        <f t="shared" si="55"/>
        <v>0</v>
      </c>
      <c r="BX68" s="137">
        <f t="shared" si="56"/>
        <v>0</v>
      </c>
      <c r="BY68" s="137">
        <f t="shared" si="57"/>
        <v>0</v>
      </c>
      <c r="BZ68" s="137">
        <f t="shared" si="58"/>
        <v>0</v>
      </c>
      <c r="CA68" s="137">
        <f t="shared" si="59"/>
        <v>0</v>
      </c>
      <c r="CB68" s="137">
        <f t="shared" si="60"/>
        <v>0</v>
      </c>
      <c r="CC68" s="137">
        <f t="shared" si="61"/>
        <v>0</v>
      </c>
      <c r="CD68" s="137">
        <f t="shared" si="62"/>
        <v>0</v>
      </c>
      <c r="CE68" s="137">
        <f t="shared" si="63"/>
        <v>0</v>
      </c>
      <c r="CF68" s="137">
        <f t="shared" si="64"/>
        <v>0</v>
      </c>
      <c r="CG68" s="137">
        <f t="shared" si="65"/>
        <v>0</v>
      </c>
      <c r="CH68" s="137">
        <f t="shared" si="66"/>
        <v>0</v>
      </c>
      <c r="CI68" s="137">
        <f t="shared" si="67"/>
        <v>0</v>
      </c>
      <c r="CJ68" s="137">
        <f t="shared" si="68"/>
        <v>0</v>
      </c>
      <c r="CK68" s="137">
        <f t="shared" si="69"/>
        <v>0</v>
      </c>
      <c r="CL68" s="137">
        <f t="shared" si="70"/>
        <v>0</v>
      </c>
      <c r="CM68" s="137">
        <f t="shared" si="71"/>
        <v>0</v>
      </c>
      <c r="CN68" s="137">
        <f t="shared" si="72"/>
        <v>0</v>
      </c>
      <c r="CO68" s="137">
        <f t="shared" si="73"/>
        <v>0</v>
      </c>
      <c r="CP68" s="97"/>
      <c r="CQ68" s="97"/>
      <c r="CR68" s="47"/>
      <c r="CS68" s="47"/>
      <c r="CT68" s="311" t="s">
        <v>232</v>
      </c>
      <c r="CU68" s="92">
        <v>63</v>
      </c>
      <c r="CV68" s="93" t="s">
        <v>102</v>
      </c>
      <c r="CW68" s="105" t="s">
        <v>99</v>
      </c>
      <c r="CX68" s="318"/>
      <c r="CY68" s="1"/>
      <c r="CZ68" s="1"/>
      <c r="DA68" s="1"/>
      <c r="DB68" s="1"/>
      <c r="DC68" s="1"/>
      <c r="DD68" s="1"/>
      <c r="DE68" s="1"/>
      <c r="DF68" s="1"/>
      <c r="GO68" s="1"/>
      <c r="GP68" s="1"/>
      <c r="GQ68" s="1"/>
      <c r="GR68" s="1"/>
      <c r="GS68" s="1"/>
    </row>
    <row r="69" spans="1:201">
      <c r="A69" s="40">
        <v>63</v>
      </c>
      <c r="B69" s="84"/>
      <c r="C69" s="83"/>
      <c r="D69" s="88"/>
      <c r="E69" s="87"/>
      <c r="F69" s="87"/>
      <c r="G69" s="87"/>
      <c r="H69" s="87"/>
      <c r="I69" s="76"/>
      <c r="J69" s="76"/>
      <c r="K69" s="76"/>
      <c r="L69" s="238"/>
      <c r="M69" s="238"/>
      <c r="N69" s="76"/>
      <c r="O69" s="76"/>
      <c r="P69" s="76"/>
      <c r="Q69" s="77"/>
      <c r="R69" s="41">
        <f t="shared" si="20"/>
        <v>0</v>
      </c>
      <c r="S69" s="55">
        <f t="shared" si="0"/>
        <v>0</v>
      </c>
      <c r="T69" s="54">
        <f t="shared" si="1"/>
        <v>0</v>
      </c>
      <c r="U69" s="97">
        <f t="shared" si="2"/>
        <v>0</v>
      </c>
      <c r="V69" s="54">
        <f t="shared" si="21"/>
        <v>0</v>
      </c>
      <c r="W69" s="97">
        <f t="shared" si="22"/>
        <v>0</v>
      </c>
      <c r="X69" s="96">
        <f t="shared" si="3"/>
        <v>0</v>
      </c>
      <c r="Y69" s="96">
        <f t="shared" si="4"/>
        <v>0</v>
      </c>
      <c r="Z69" s="96">
        <f t="shared" si="5"/>
        <v>0</v>
      </c>
      <c r="AA69" s="96">
        <f t="shared" si="6"/>
        <v>0</v>
      </c>
      <c r="AB69" s="96">
        <f t="shared" si="7"/>
        <v>0</v>
      </c>
      <c r="AC69" s="96">
        <f t="shared" si="8"/>
        <v>0</v>
      </c>
      <c r="AD69" s="96">
        <f t="shared" si="9"/>
        <v>0</v>
      </c>
      <c r="AE69" s="96">
        <f t="shared" si="23"/>
        <v>0</v>
      </c>
      <c r="AF69" s="96">
        <f t="shared" si="24"/>
        <v>0</v>
      </c>
      <c r="AG69" s="96">
        <f t="shared" si="25"/>
        <v>0</v>
      </c>
      <c r="AH69" s="96">
        <f t="shared" si="26"/>
        <v>0</v>
      </c>
      <c r="AI69" s="96">
        <f t="shared" si="27"/>
        <v>0</v>
      </c>
      <c r="AJ69" s="96">
        <f t="shared" si="28"/>
        <v>0</v>
      </c>
      <c r="AK69" s="96">
        <f t="shared" si="29"/>
        <v>0</v>
      </c>
      <c r="AL69" s="96">
        <f t="shared" si="30"/>
        <v>0</v>
      </c>
      <c r="AM69" s="96">
        <f t="shared" si="31"/>
        <v>0</v>
      </c>
      <c r="AN69" s="96">
        <f t="shared" si="32"/>
        <v>0</v>
      </c>
      <c r="AO69" s="96">
        <f t="shared" si="33"/>
        <v>0</v>
      </c>
      <c r="AP69" s="96">
        <f t="shared" si="34"/>
        <v>0</v>
      </c>
      <c r="AQ69" s="96">
        <f t="shared" si="35"/>
        <v>0</v>
      </c>
      <c r="AR69" s="96">
        <f t="shared" si="36"/>
        <v>0</v>
      </c>
      <c r="AS69" s="96">
        <f t="shared" si="37"/>
        <v>0</v>
      </c>
      <c r="AT69" s="54">
        <f t="shared" si="38"/>
        <v>0</v>
      </c>
      <c r="AU69" s="54">
        <f t="shared" si="39"/>
        <v>0</v>
      </c>
      <c r="AV69" s="54">
        <f t="shared" si="40"/>
        <v>0</v>
      </c>
      <c r="AW69" s="54">
        <f t="shared" si="41"/>
        <v>0</v>
      </c>
      <c r="AX69" s="54">
        <f t="shared" si="42"/>
        <v>0</v>
      </c>
      <c r="AY69" s="54">
        <f t="shared" si="43"/>
        <v>0</v>
      </c>
      <c r="AZ69" s="54"/>
      <c r="BA69" s="54"/>
      <c r="BB69" s="137">
        <f t="shared" si="10"/>
        <v>0</v>
      </c>
      <c r="BC69" s="137">
        <f t="shared" si="11"/>
        <v>0</v>
      </c>
      <c r="BD69" s="137">
        <f t="shared" si="12"/>
        <v>0</v>
      </c>
      <c r="BE69" s="137">
        <f t="shared" si="13"/>
        <v>0</v>
      </c>
      <c r="BF69" s="137">
        <f t="shared" si="14"/>
        <v>0</v>
      </c>
      <c r="BG69" s="137">
        <f t="shared" si="15"/>
        <v>0</v>
      </c>
      <c r="BH69" s="137">
        <f t="shared" si="16"/>
        <v>0</v>
      </c>
      <c r="BI69" s="137">
        <f t="shared" si="17"/>
        <v>0</v>
      </c>
      <c r="BJ69" s="137">
        <f t="shared" si="18"/>
        <v>0</v>
      </c>
      <c r="BK69" s="137">
        <f t="shared" si="19"/>
        <v>0</v>
      </c>
      <c r="BL69" s="137">
        <f t="shared" si="44"/>
        <v>0</v>
      </c>
      <c r="BM69" s="137">
        <f t="shared" si="45"/>
        <v>0</v>
      </c>
      <c r="BN69" s="137">
        <f t="shared" si="46"/>
        <v>0</v>
      </c>
      <c r="BO69" s="137">
        <f t="shared" si="47"/>
        <v>0</v>
      </c>
      <c r="BP69" s="137">
        <f t="shared" si="48"/>
        <v>0</v>
      </c>
      <c r="BQ69" s="137">
        <f t="shared" si="49"/>
        <v>0</v>
      </c>
      <c r="BR69" s="137">
        <f t="shared" si="50"/>
        <v>0</v>
      </c>
      <c r="BS69" s="137">
        <f t="shared" si="51"/>
        <v>0</v>
      </c>
      <c r="BT69" s="137">
        <f t="shared" si="52"/>
        <v>0</v>
      </c>
      <c r="BU69" s="137">
        <f t="shared" si="53"/>
        <v>0</v>
      </c>
      <c r="BV69" s="137">
        <f t="shared" si="54"/>
        <v>0</v>
      </c>
      <c r="BW69" s="137">
        <f t="shared" si="55"/>
        <v>0</v>
      </c>
      <c r="BX69" s="137">
        <f t="shared" si="56"/>
        <v>0</v>
      </c>
      <c r="BY69" s="137">
        <f t="shared" si="57"/>
        <v>0</v>
      </c>
      <c r="BZ69" s="137">
        <f t="shared" si="58"/>
        <v>0</v>
      </c>
      <c r="CA69" s="137">
        <f t="shared" si="59"/>
        <v>0</v>
      </c>
      <c r="CB69" s="137">
        <f t="shared" si="60"/>
        <v>0</v>
      </c>
      <c r="CC69" s="137">
        <f t="shared" si="61"/>
        <v>0</v>
      </c>
      <c r="CD69" s="137">
        <f t="shared" si="62"/>
        <v>0</v>
      </c>
      <c r="CE69" s="137">
        <f t="shared" si="63"/>
        <v>0</v>
      </c>
      <c r="CF69" s="137">
        <f t="shared" si="64"/>
        <v>0</v>
      </c>
      <c r="CG69" s="137">
        <f t="shared" si="65"/>
        <v>0</v>
      </c>
      <c r="CH69" s="137">
        <f t="shared" si="66"/>
        <v>0</v>
      </c>
      <c r="CI69" s="137">
        <f t="shared" si="67"/>
        <v>0</v>
      </c>
      <c r="CJ69" s="137">
        <f t="shared" si="68"/>
        <v>0</v>
      </c>
      <c r="CK69" s="137">
        <f t="shared" si="69"/>
        <v>0</v>
      </c>
      <c r="CL69" s="137">
        <f t="shared" si="70"/>
        <v>0</v>
      </c>
      <c r="CM69" s="137">
        <f t="shared" si="71"/>
        <v>0</v>
      </c>
      <c r="CN69" s="137">
        <f t="shared" si="72"/>
        <v>0</v>
      </c>
      <c r="CO69" s="137">
        <f t="shared" si="73"/>
        <v>0</v>
      </c>
      <c r="CP69" s="97"/>
      <c r="CQ69" s="97"/>
      <c r="CR69" s="47"/>
      <c r="CS69" s="47"/>
      <c r="CT69" s="311" t="s">
        <v>233</v>
      </c>
      <c r="CU69" s="92">
        <v>64</v>
      </c>
      <c r="CV69" s="93" t="s">
        <v>102</v>
      </c>
      <c r="CW69" s="105" t="s">
        <v>40</v>
      </c>
      <c r="CX69" s="318"/>
      <c r="CY69" s="1"/>
      <c r="CZ69" s="1"/>
      <c r="DA69" s="1"/>
      <c r="DB69" s="1"/>
      <c r="DC69" s="1"/>
      <c r="DD69" s="1"/>
      <c r="DE69" s="1"/>
      <c r="DF69" s="1"/>
      <c r="GO69" s="1"/>
      <c r="GP69" s="1"/>
      <c r="GQ69" s="1"/>
      <c r="GR69" s="1"/>
      <c r="GS69" s="1"/>
    </row>
    <row r="70" spans="1:201">
      <c r="A70" s="40">
        <v>64</v>
      </c>
      <c r="B70" s="84"/>
      <c r="C70" s="83"/>
      <c r="D70" s="88"/>
      <c r="E70" s="87"/>
      <c r="F70" s="87"/>
      <c r="G70" s="87"/>
      <c r="H70" s="87"/>
      <c r="I70" s="76"/>
      <c r="J70" s="76"/>
      <c r="K70" s="76"/>
      <c r="L70" s="238"/>
      <c r="M70" s="238"/>
      <c r="N70" s="76"/>
      <c r="O70" s="76"/>
      <c r="P70" s="76"/>
      <c r="Q70" s="77"/>
      <c r="R70" s="41">
        <f t="shared" si="20"/>
        <v>0</v>
      </c>
      <c r="S70" s="55">
        <f t="shared" si="0"/>
        <v>0</v>
      </c>
      <c r="T70" s="54">
        <f t="shared" si="1"/>
        <v>0</v>
      </c>
      <c r="U70" s="97">
        <f t="shared" si="2"/>
        <v>0</v>
      </c>
      <c r="V70" s="54">
        <f t="shared" si="21"/>
        <v>0</v>
      </c>
      <c r="W70" s="97">
        <f t="shared" si="22"/>
        <v>0</v>
      </c>
      <c r="X70" s="96">
        <f t="shared" si="3"/>
        <v>0</v>
      </c>
      <c r="Y70" s="96">
        <f t="shared" si="4"/>
        <v>0</v>
      </c>
      <c r="Z70" s="96">
        <f t="shared" si="5"/>
        <v>0</v>
      </c>
      <c r="AA70" s="96">
        <f t="shared" si="6"/>
        <v>0</v>
      </c>
      <c r="AB70" s="96">
        <f t="shared" si="7"/>
        <v>0</v>
      </c>
      <c r="AC70" s="96">
        <f t="shared" si="8"/>
        <v>0</v>
      </c>
      <c r="AD70" s="96">
        <f t="shared" si="9"/>
        <v>0</v>
      </c>
      <c r="AE70" s="96">
        <f t="shared" si="23"/>
        <v>0</v>
      </c>
      <c r="AF70" s="96">
        <f t="shared" si="24"/>
        <v>0</v>
      </c>
      <c r="AG70" s="96">
        <f t="shared" si="25"/>
        <v>0</v>
      </c>
      <c r="AH70" s="96">
        <f t="shared" si="26"/>
        <v>0</v>
      </c>
      <c r="AI70" s="96">
        <f t="shared" si="27"/>
        <v>0</v>
      </c>
      <c r="AJ70" s="96">
        <f t="shared" si="28"/>
        <v>0</v>
      </c>
      <c r="AK70" s="96">
        <f t="shared" si="29"/>
        <v>0</v>
      </c>
      <c r="AL70" s="96">
        <f t="shared" si="30"/>
        <v>0</v>
      </c>
      <c r="AM70" s="96">
        <f t="shared" si="31"/>
        <v>0</v>
      </c>
      <c r="AN70" s="96">
        <f t="shared" si="32"/>
        <v>0</v>
      </c>
      <c r="AO70" s="96">
        <f t="shared" si="33"/>
        <v>0</v>
      </c>
      <c r="AP70" s="96">
        <f t="shared" si="34"/>
        <v>0</v>
      </c>
      <c r="AQ70" s="96">
        <f t="shared" si="35"/>
        <v>0</v>
      </c>
      <c r="AR70" s="96">
        <f t="shared" si="36"/>
        <v>0</v>
      </c>
      <c r="AS70" s="96">
        <f t="shared" si="37"/>
        <v>0</v>
      </c>
      <c r="AT70" s="54">
        <f t="shared" si="38"/>
        <v>0</v>
      </c>
      <c r="AU70" s="54">
        <f t="shared" si="39"/>
        <v>0</v>
      </c>
      <c r="AV70" s="54">
        <f t="shared" si="40"/>
        <v>0</v>
      </c>
      <c r="AW70" s="54">
        <f t="shared" si="41"/>
        <v>0</v>
      </c>
      <c r="AX70" s="54">
        <f t="shared" si="42"/>
        <v>0</v>
      </c>
      <c r="AY70" s="54">
        <f t="shared" si="43"/>
        <v>0</v>
      </c>
      <c r="AZ70" s="54"/>
      <c r="BA70" s="54"/>
      <c r="BB70" s="137">
        <f t="shared" si="10"/>
        <v>0</v>
      </c>
      <c r="BC70" s="137">
        <f t="shared" si="11"/>
        <v>0</v>
      </c>
      <c r="BD70" s="137">
        <f t="shared" si="12"/>
        <v>0</v>
      </c>
      <c r="BE70" s="137">
        <f t="shared" si="13"/>
        <v>0</v>
      </c>
      <c r="BF70" s="137">
        <f t="shared" si="14"/>
        <v>0</v>
      </c>
      <c r="BG70" s="137">
        <f t="shared" si="15"/>
        <v>0</v>
      </c>
      <c r="BH70" s="137">
        <f t="shared" si="16"/>
        <v>0</v>
      </c>
      <c r="BI70" s="137">
        <f t="shared" si="17"/>
        <v>0</v>
      </c>
      <c r="BJ70" s="137">
        <f t="shared" si="18"/>
        <v>0</v>
      </c>
      <c r="BK70" s="137">
        <f t="shared" si="19"/>
        <v>0</v>
      </c>
      <c r="BL70" s="137">
        <f t="shared" si="44"/>
        <v>0</v>
      </c>
      <c r="BM70" s="137">
        <f t="shared" si="45"/>
        <v>0</v>
      </c>
      <c r="BN70" s="137">
        <f t="shared" si="46"/>
        <v>0</v>
      </c>
      <c r="BO70" s="137">
        <f t="shared" si="47"/>
        <v>0</v>
      </c>
      <c r="BP70" s="137">
        <f t="shared" si="48"/>
        <v>0</v>
      </c>
      <c r="BQ70" s="137">
        <f t="shared" si="49"/>
        <v>0</v>
      </c>
      <c r="BR70" s="137">
        <f t="shared" si="50"/>
        <v>0</v>
      </c>
      <c r="BS70" s="137">
        <f t="shared" si="51"/>
        <v>0</v>
      </c>
      <c r="BT70" s="137">
        <f t="shared" si="52"/>
        <v>0</v>
      </c>
      <c r="BU70" s="137">
        <f t="shared" si="53"/>
        <v>0</v>
      </c>
      <c r="BV70" s="137">
        <f t="shared" si="54"/>
        <v>0</v>
      </c>
      <c r="BW70" s="137">
        <f t="shared" si="55"/>
        <v>0</v>
      </c>
      <c r="BX70" s="137">
        <f t="shared" si="56"/>
        <v>0</v>
      </c>
      <c r="BY70" s="137">
        <f t="shared" si="57"/>
        <v>0</v>
      </c>
      <c r="BZ70" s="137">
        <f t="shared" si="58"/>
        <v>0</v>
      </c>
      <c r="CA70" s="137">
        <f t="shared" si="59"/>
        <v>0</v>
      </c>
      <c r="CB70" s="137">
        <f t="shared" si="60"/>
        <v>0</v>
      </c>
      <c r="CC70" s="137">
        <f t="shared" si="61"/>
        <v>0</v>
      </c>
      <c r="CD70" s="137">
        <f t="shared" si="62"/>
        <v>0</v>
      </c>
      <c r="CE70" s="137">
        <f t="shared" si="63"/>
        <v>0</v>
      </c>
      <c r="CF70" s="137">
        <f t="shared" si="64"/>
        <v>0</v>
      </c>
      <c r="CG70" s="137">
        <f t="shared" si="65"/>
        <v>0</v>
      </c>
      <c r="CH70" s="137">
        <f t="shared" si="66"/>
        <v>0</v>
      </c>
      <c r="CI70" s="137">
        <f t="shared" si="67"/>
        <v>0</v>
      </c>
      <c r="CJ70" s="137">
        <f t="shared" si="68"/>
        <v>0</v>
      </c>
      <c r="CK70" s="137">
        <f t="shared" si="69"/>
        <v>0</v>
      </c>
      <c r="CL70" s="137">
        <f t="shared" si="70"/>
        <v>0</v>
      </c>
      <c r="CM70" s="137">
        <f t="shared" si="71"/>
        <v>0</v>
      </c>
      <c r="CN70" s="137">
        <f t="shared" si="72"/>
        <v>0</v>
      </c>
      <c r="CO70" s="137">
        <f t="shared" si="73"/>
        <v>0</v>
      </c>
      <c r="CP70" s="97"/>
      <c r="CQ70" s="97"/>
      <c r="CR70" s="47"/>
      <c r="CS70" s="47"/>
      <c r="CT70" s="311" t="s">
        <v>234</v>
      </c>
      <c r="CU70" s="92">
        <v>65</v>
      </c>
      <c r="CV70" s="93" t="s">
        <v>102</v>
      </c>
      <c r="CW70" s="105" t="s">
        <v>41</v>
      </c>
      <c r="CX70" s="318"/>
      <c r="CY70" s="1"/>
      <c r="CZ70" s="1"/>
      <c r="DA70" s="1"/>
      <c r="DB70" s="1"/>
      <c r="DC70" s="1"/>
      <c r="DD70" s="1"/>
      <c r="DE70" s="1"/>
      <c r="DF70" s="1"/>
      <c r="GO70" s="1"/>
      <c r="GP70" s="1"/>
      <c r="GQ70" s="1"/>
      <c r="GR70" s="1"/>
      <c r="GS70" s="1"/>
    </row>
    <row r="71" spans="1:201">
      <c r="A71" s="40">
        <v>65</v>
      </c>
      <c r="B71" s="84"/>
      <c r="C71" s="83"/>
      <c r="D71" s="88"/>
      <c r="E71" s="87"/>
      <c r="F71" s="87"/>
      <c r="G71" s="87"/>
      <c r="H71" s="87"/>
      <c r="I71" s="76"/>
      <c r="J71" s="76"/>
      <c r="K71" s="76"/>
      <c r="L71" s="238"/>
      <c r="M71" s="238"/>
      <c r="N71" s="76"/>
      <c r="O71" s="76"/>
      <c r="P71" s="76"/>
      <c r="Q71" s="77"/>
      <c r="R71" s="41">
        <f t="shared" si="20"/>
        <v>0</v>
      </c>
      <c r="S71" s="55">
        <f t="shared" ref="S71:S134" si="74">IF(R71=0,0,(YEAR($R$6)-YEAR(C71)))</f>
        <v>0</v>
      </c>
      <c r="T71" s="54">
        <f t="shared" ref="T71:T134" si="75">IF(OR($B71=0,$C71=0,$D71=0),0,IF(OR(AND($S71&lt;=20,$S71&gt;=7),AND($S71&gt;20,$E71=1)),1,0))</f>
        <v>0</v>
      </c>
      <c r="U71" s="97">
        <f t="shared" ref="U71:U134" si="76">IF(OR($B71=0,$C71=0,$D71=0,F71=100),0,IF(OR(AND($S71&lt;=$DA$32,$S71&gt;=$DA$33),AND($S71&lt;=$DA$37,$S71&gt;=$DA$38,$E71=1)),1,0))</f>
        <v>0</v>
      </c>
      <c r="V71" s="54">
        <f t="shared" si="21"/>
        <v>0</v>
      </c>
      <c r="W71" s="97">
        <f t="shared" si="22"/>
        <v>0</v>
      </c>
      <c r="X71" s="96">
        <f t="shared" ref="X71:X134" si="77">IF(AND($D71=1,OR($S71=7,$S71=8,$S71=9,$S71=10,$S71=11,$S71=12)),1,0)*X$6</f>
        <v>0</v>
      </c>
      <c r="Y71" s="96">
        <f t="shared" ref="Y71:Y134" si="78">IF(AND($D71=1,OR($S71=13,$S71=14,$S71=15,$S71=16)),1,0)*Y$6</f>
        <v>0</v>
      </c>
      <c r="Z71" s="96">
        <f t="shared" ref="Z71:Z134" si="79">IF(AND($D71=1,OR($S71=17,$S71=18,$S71=19,$S71=20)),1,0)*Z$6</f>
        <v>0</v>
      </c>
      <c r="AA71" s="96">
        <f t="shared" ref="AA71:AA134" si="80">IF($E71=1,0,IF(AND($D71=1,AND($S71&gt;20,$S71&lt;=35)),1,0)*AA$6)</f>
        <v>0</v>
      </c>
      <c r="AB71" s="96">
        <f t="shared" ref="AB71:AB134" si="81">IF($E71=1,0,IF(AND($D71=1,AND($S71&gt;35,$S71&lt;=50)),1,0)*AB$6)</f>
        <v>0</v>
      </c>
      <c r="AC71" s="96">
        <f t="shared" ref="AC71:AC134" si="82">IF($E71=1,0,IF(AND($D71=1,AND($S71&gt;50,$S71&lt;=65)),1,0)*AC$6)</f>
        <v>0</v>
      </c>
      <c r="AD71" s="96">
        <f t="shared" ref="AD71:AD134" si="83">IF($E71=1,0,IF(AND($D71=1,AND($S71&gt;65)),1,0)*AD$6)</f>
        <v>0</v>
      </c>
      <c r="AE71" s="96">
        <f t="shared" si="23"/>
        <v>0</v>
      </c>
      <c r="AF71" s="96">
        <f t="shared" si="24"/>
        <v>0</v>
      </c>
      <c r="AG71" s="96">
        <f t="shared" si="25"/>
        <v>0</v>
      </c>
      <c r="AH71" s="96">
        <f t="shared" si="26"/>
        <v>0</v>
      </c>
      <c r="AI71" s="96">
        <f t="shared" si="27"/>
        <v>0</v>
      </c>
      <c r="AJ71" s="96">
        <f t="shared" si="28"/>
        <v>0</v>
      </c>
      <c r="AK71" s="96">
        <f t="shared" si="29"/>
        <v>0</v>
      </c>
      <c r="AL71" s="96">
        <f t="shared" si="30"/>
        <v>0</v>
      </c>
      <c r="AM71" s="96">
        <f t="shared" si="31"/>
        <v>0</v>
      </c>
      <c r="AN71" s="96">
        <f t="shared" si="32"/>
        <v>0</v>
      </c>
      <c r="AO71" s="96">
        <f t="shared" si="33"/>
        <v>0</v>
      </c>
      <c r="AP71" s="96">
        <f t="shared" si="34"/>
        <v>0</v>
      </c>
      <c r="AQ71" s="96">
        <f t="shared" si="35"/>
        <v>0</v>
      </c>
      <c r="AR71" s="96">
        <f t="shared" si="36"/>
        <v>0</v>
      </c>
      <c r="AS71" s="96">
        <f t="shared" si="37"/>
        <v>0</v>
      </c>
      <c r="AT71" s="54">
        <f t="shared" si="38"/>
        <v>0</v>
      </c>
      <c r="AU71" s="54">
        <f t="shared" si="39"/>
        <v>0</v>
      </c>
      <c r="AV71" s="54">
        <f t="shared" si="40"/>
        <v>0</v>
      </c>
      <c r="AW71" s="54">
        <f t="shared" si="41"/>
        <v>0</v>
      </c>
      <c r="AX71" s="54">
        <f t="shared" si="42"/>
        <v>0</v>
      </c>
      <c r="AY71" s="54">
        <f t="shared" si="43"/>
        <v>0</v>
      </c>
      <c r="AZ71" s="54"/>
      <c r="BA71" s="54"/>
      <c r="BB71" s="137">
        <f t="shared" ref="BB71:BB134" si="84">IF(AND($D71=1,OR($S71=1,$S71=2,$S71=3,$S71=4,$S71=5,$S71=6)),1,0)*BB$6</f>
        <v>0</v>
      </c>
      <c r="BC71" s="137">
        <f t="shared" ref="BC71:BC134" si="85">IF(AND($D71=1,OR($S71=7,$S71=8,$S71=9)),1,0)*BC$6</f>
        <v>0</v>
      </c>
      <c r="BD71" s="137">
        <f t="shared" ref="BD71:BD134" si="86">IF(AND($D71=1,OR($S71=10,$S71=11,$S71=12)),1,0)*BD$6</f>
        <v>0</v>
      </c>
      <c r="BE71" s="137">
        <f t="shared" ref="BE71:BE134" si="87">IF(AND($D71=1,OR($S71=13,$S71=14,$S71=15,$S71=16)),1,0)*BE$6</f>
        <v>0</v>
      </c>
      <c r="BF71" s="137">
        <f t="shared" ref="BF71:BF134" si="88">IF(AND($D71=1,OR($S71=17,$S71=18,$S71=19,$S71=20)),1,0)*BF$6</f>
        <v>0</v>
      </c>
      <c r="BG71" s="137">
        <f t="shared" ref="BG71:BG134" si="89">IF(AND($D71=1,OR($S71=21,$S71=22,$S71=23,$S71=24,$S71=25)),1,0)*BG$6</f>
        <v>0</v>
      </c>
      <c r="BH71" s="137">
        <f t="shared" ref="BH71:BH134" si="90">IF($E71=1,0,IF(AND($D71=1,AND($S71&gt;25,$S71&lt;=35)),1,0)*BH$6)</f>
        <v>0</v>
      </c>
      <c r="BI71" s="137">
        <f t="shared" ref="BI71:BI134" si="91">IF($E71=1,0,IF(AND($D71=1,AND($S71&gt;35,$S71&lt;=50)),1,0)*BI$6)</f>
        <v>0</v>
      </c>
      <c r="BJ71" s="137">
        <f t="shared" ref="BJ71:BJ134" si="92">IF($E71=1,0,IF(AND($D71=1,AND($S71&gt;51,$S71&lt;=65)),1,0)*BJ$6)</f>
        <v>0</v>
      </c>
      <c r="BK71" s="137">
        <f t="shared" ref="BK71:BK134" si="93">IF($E71=1,0,IF(AND($D71=1,AND($S71&gt;65)),1,0)*BK$6)</f>
        <v>0</v>
      </c>
      <c r="BL71" s="137">
        <f t="shared" si="44"/>
        <v>0</v>
      </c>
      <c r="BM71" s="137">
        <f t="shared" si="45"/>
        <v>0</v>
      </c>
      <c r="BN71" s="137">
        <f t="shared" si="46"/>
        <v>0</v>
      </c>
      <c r="BO71" s="137">
        <f t="shared" si="47"/>
        <v>0</v>
      </c>
      <c r="BP71" s="137">
        <f t="shared" si="48"/>
        <v>0</v>
      </c>
      <c r="BQ71" s="137">
        <f t="shared" si="49"/>
        <v>0</v>
      </c>
      <c r="BR71" s="137">
        <f t="shared" si="50"/>
        <v>0</v>
      </c>
      <c r="BS71" s="137">
        <f t="shared" si="51"/>
        <v>0</v>
      </c>
      <c r="BT71" s="137">
        <f t="shared" si="52"/>
        <v>0</v>
      </c>
      <c r="BU71" s="137">
        <f t="shared" si="53"/>
        <v>0</v>
      </c>
      <c r="BV71" s="137">
        <f t="shared" si="54"/>
        <v>0</v>
      </c>
      <c r="BW71" s="137">
        <f t="shared" si="55"/>
        <v>0</v>
      </c>
      <c r="BX71" s="137">
        <f t="shared" si="56"/>
        <v>0</v>
      </c>
      <c r="BY71" s="137">
        <f t="shared" si="57"/>
        <v>0</v>
      </c>
      <c r="BZ71" s="137">
        <f t="shared" si="58"/>
        <v>0</v>
      </c>
      <c r="CA71" s="137">
        <f t="shared" si="59"/>
        <v>0</v>
      </c>
      <c r="CB71" s="137">
        <f t="shared" si="60"/>
        <v>0</v>
      </c>
      <c r="CC71" s="137">
        <f t="shared" si="61"/>
        <v>0</v>
      </c>
      <c r="CD71" s="137">
        <f t="shared" si="62"/>
        <v>0</v>
      </c>
      <c r="CE71" s="137">
        <f t="shared" si="63"/>
        <v>0</v>
      </c>
      <c r="CF71" s="137">
        <f t="shared" si="64"/>
        <v>0</v>
      </c>
      <c r="CG71" s="137">
        <f t="shared" si="65"/>
        <v>0</v>
      </c>
      <c r="CH71" s="137">
        <f t="shared" si="66"/>
        <v>0</v>
      </c>
      <c r="CI71" s="137">
        <f t="shared" si="67"/>
        <v>0</v>
      </c>
      <c r="CJ71" s="137">
        <f t="shared" si="68"/>
        <v>0</v>
      </c>
      <c r="CK71" s="137">
        <f t="shared" si="69"/>
        <v>0</v>
      </c>
      <c r="CL71" s="137">
        <f t="shared" si="70"/>
        <v>0</v>
      </c>
      <c r="CM71" s="137">
        <f t="shared" si="71"/>
        <v>0</v>
      </c>
      <c r="CN71" s="137">
        <f t="shared" si="72"/>
        <v>0</v>
      </c>
      <c r="CO71" s="137">
        <f t="shared" si="73"/>
        <v>0</v>
      </c>
      <c r="CP71" s="97"/>
      <c r="CQ71" s="97"/>
      <c r="CR71" s="47"/>
      <c r="CS71" s="47"/>
      <c r="CT71" s="311" t="s">
        <v>235</v>
      </c>
      <c r="CU71" s="92">
        <v>66</v>
      </c>
      <c r="CV71" s="93" t="s">
        <v>102</v>
      </c>
      <c r="CW71" s="210" t="s">
        <v>78</v>
      </c>
      <c r="CX71" s="318"/>
      <c r="CY71" s="1"/>
      <c r="CZ71" s="1"/>
      <c r="DA71" s="1"/>
      <c r="DB71" s="1"/>
      <c r="DC71" s="1"/>
      <c r="DD71" s="1"/>
      <c r="DE71" s="1"/>
      <c r="DF71" s="1"/>
      <c r="GO71" s="1"/>
      <c r="GP71" s="1"/>
      <c r="GQ71" s="1"/>
      <c r="GR71" s="1"/>
      <c r="GS71" s="1"/>
    </row>
    <row r="72" spans="1:201">
      <c r="A72" s="40">
        <v>66</v>
      </c>
      <c r="B72" s="84"/>
      <c r="C72" s="83"/>
      <c r="D72" s="88"/>
      <c r="E72" s="87"/>
      <c r="F72" s="87"/>
      <c r="G72" s="87"/>
      <c r="H72" s="87"/>
      <c r="I72" s="76"/>
      <c r="J72" s="76"/>
      <c r="K72" s="76"/>
      <c r="L72" s="238"/>
      <c r="M72" s="238"/>
      <c r="N72" s="76"/>
      <c r="O72" s="76"/>
      <c r="P72" s="76"/>
      <c r="Q72" s="77"/>
      <c r="R72" s="41">
        <f t="shared" ref="R72:R135" si="94">IF(C72&gt;0,C72,0)</f>
        <v>0</v>
      </c>
      <c r="S72" s="55">
        <f t="shared" si="74"/>
        <v>0</v>
      </c>
      <c r="T72" s="54">
        <f t="shared" si="75"/>
        <v>0</v>
      </c>
      <c r="U72" s="97">
        <f t="shared" si="76"/>
        <v>0</v>
      </c>
      <c r="V72" s="54">
        <f t="shared" ref="V72:V135" si="95">MAX(X72:BA72)</f>
        <v>0</v>
      </c>
      <c r="W72" s="97">
        <f t="shared" ref="W72:W135" si="96">MAX(BB72:CQ72)</f>
        <v>0</v>
      </c>
      <c r="X72" s="96">
        <f t="shared" si="77"/>
        <v>0</v>
      </c>
      <c r="Y72" s="96">
        <f t="shared" si="78"/>
        <v>0</v>
      </c>
      <c r="Z72" s="96">
        <f t="shared" si="79"/>
        <v>0</v>
      </c>
      <c r="AA72" s="96">
        <f t="shared" si="80"/>
        <v>0</v>
      </c>
      <c r="AB72" s="96">
        <f t="shared" si="81"/>
        <v>0</v>
      </c>
      <c r="AC72" s="96">
        <f t="shared" si="82"/>
        <v>0</v>
      </c>
      <c r="AD72" s="96">
        <f t="shared" si="83"/>
        <v>0</v>
      </c>
      <c r="AE72" s="96">
        <f t="shared" ref="AE72:AE135" si="97">IF(AND($D72=1,$E72=1,OR($S72=7,$S72=8,$S72=9,$S72=10,$S72=11,$S72=12)),1,0)*AE$6</f>
        <v>0</v>
      </c>
      <c r="AF72" s="96">
        <f t="shared" ref="AF72:AF135" si="98">IF(AND($D72=1,$E72=1,OR($S72=13,$S72=14,$S72=15,$S72=16)),1,0)*AF$6</f>
        <v>0</v>
      </c>
      <c r="AG72" s="96">
        <f t="shared" ref="AG72:AG135" si="99">IF(AND($D72=1,$E72=1,OR($S72=17,$S72=18,$S72=19,$S72=20)),1,0)*AG$6</f>
        <v>0</v>
      </c>
      <c r="AH72" s="96">
        <f t="shared" ref="AH72:AH135" si="100">IF(AND($D72=1,$E72=1,AND($S72&gt;20,$S72&lt;=35)),1,0)*AH$6</f>
        <v>0</v>
      </c>
      <c r="AI72" s="96">
        <f t="shared" ref="AI72:AI135" si="101">IF(AND($D72=1,$E72=1,AND($S72&gt;35,$S72&lt;=50)),1,0)*AI$6</f>
        <v>0</v>
      </c>
      <c r="AJ72" s="96">
        <f t="shared" ref="AJ72:AJ135" si="102">IF(AND($D72=1,$E72=1,AND($S72&gt;50,$S72&lt;=65)),1,0)*AJ$6</f>
        <v>0</v>
      </c>
      <c r="AK72" s="96">
        <f t="shared" ref="AK72:AK135" si="103">IF(AND($D72=1,$E72=1,AND($S72&gt;65)),1,0)*AK$6</f>
        <v>0</v>
      </c>
      <c r="AL72" s="96">
        <f t="shared" ref="AL72:AL135" si="104">IF(AND($D72=2,OR($S72=7,$S72=8,$S72=9,$S72=10,$S72=11,$S72=12)),1,0)*AL$6</f>
        <v>0</v>
      </c>
      <c r="AM72" s="96">
        <f t="shared" ref="AM72:AM135" si="105">IF(AND($D72=2,OR($S72=13,$S72=14,$S72=15,$S72=16)),1,0)*AM$6</f>
        <v>0</v>
      </c>
      <c r="AN72" s="96">
        <f t="shared" ref="AN72:AN135" si="106">IF(AND($D72=2,OR($S72=17,$S72=18,$S72=19,$S72=20)),1,0)*AN$6</f>
        <v>0</v>
      </c>
      <c r="AO72" s="96">
        <f t="shared" ref="AO72:AO135" si="107">IF($E72=1,0,IF(AND($D72=2,AND($S72&gt;20,$S72&lt;=35)),1,0)*AO$6)</f>
        <v>0</v>
      </c>
      <c r="AP72" s="96">
        <f t="shared" ref="AP72:AP135" si="108">IF($E72=1,0,IF(AND($D72=2,AND($S72&gt;35,$S72&lt;=50)),1,0)*AP$6)</f>
        <v>0</v>
      </c>
      <c r="AQ72" s="96">
        <f t="shared" ref="AQ72:AQ135" si="109">IF($E72=1,0,IF(AND($D72=2,AND($S72&gt;50,$S72&lt;=65)),1,0)*AQ$6)</f>
        <v>0</v>
      </c>
      <c r="AR72" s="96">
        <f t="shared" ref="AR72:AR135" si="110">IF($E72=1,0,IF(AND($D72=2,AND($S72&gt;65)),1,0)*AR$6)</f>
        <v>0</v>
      </c>
      <c r="AS72" s="96">
        <f t="shared" ref="AS72:AS135" si="111">IF(AND($D72=2,$E72=1,OR($S72=7,$S72=8,$S72=9,$S72=10,$S72=11,$S72=12)),1,0)*AS$6</f>
        <v>0</v>
      </c>
      <c r="AT72" s="54">
        <f t="shared" ref="AT72:AT135" si="112">IF(AND($D72=2,$E72=1,OR($S72=13,$S72=14,$S72=15,$S72=16)),1,0)*AT$6</f>
        <v>0</v>
      </c>
      <c r="AU72" s="54">
        <f t="shared" ref="AU72:AU135" si="113">IF(AND($D72=2,$E72=1,OR($S72=17,$S72=18,$S72=19,$S72=20)),1,0)*AU$6</f>
        <v>0</v>
      </c>
      <c r="AV72" s="54">
        <f t="shared" ref="AV72:AV135" si="114">IF(AND($D72=2,$E72=1,AND($S72&gt;20,$S72&lt;=35)),1,0)*AV$6</f>
        <v>0</v>
      </c>
      <c r="AW72" s="54">
        <f t="shared" ref="AW72:AW135" si="115">IF(AND($D72=2,$E72=1,AND($S72&gt;35,$S72&lt;=50)),1,0)*AW$6</f>
        <v>0</v>
      </c>
      <c r="AX72" s="54">
        <f t="shared" ref="AX72:AX135" si="116">IF(AND($D72=2,$E72=1,AND($S72&gt;50,$S72&lt;=65)),1,0)*AX$6</f>
        <v>0</v>
      </c>
      <c r="AY72" s="54">
        <f t="shared" ref="AY72:AY135" si="117">IF(AND($D72=2,$E72=1,AND($S72&gt;65)),1,0)*AY$6</f>
        <v>0</v>
      </c>
      <c r="AZ72" s="54"/>
      <c r="BA72" s="54"/>
      <c r="BB72" s="137">
        <f t="shared" si="84"/>
        <v>0</v>
      </c>
      <c r="BC72" s="137">
        <f t="shared" si="85"/>
        <v>0</v>
      </c>
      <c r="BD72" s="137">
        <f t="shared" si="86"/>
        <v>0</v>
      </c>
      <c r="BE72" s="137">
        <f t="shared" si="87"/>
        <v>0</v>
      </c>
      <c r="BF72" s="137">
        <f t="shared" si="88"/>
        <v>0</v>
      </c>
      <c r="BG72" s="137">
        <f t="shared" si="89"/>
        <v>0</v>
      </c>
      <c r="BH72" s="137">
        <f t="shared" si="90"/>
        <v>0</v>
      </c>
      <c r="BI72" s="137">
        <f t="shared" si="91"/>
        <v>0</v>
      </c>
      <c r="BJ72" s="137">
        <f t="shared" si="92"/>
        <v>0</v>
      </c>
      <c r="BK72" s="137">
        <f t="shared" si="93"/>
        <v>0</v>
      </c>
      <c r="BL72" s="137">
        <f t="shared" ref="BL72:BL135" si="118">IF(AND($D72=1,$E72=1,OR($S72=1,$S72=2,$S72=3,$S72=4,$S72=5,$S72=6)),1,0)*BL$6</f>
        <v>0</v>
      </c>
      <c r="BM72" s="137">
        <f t="shared" ref="BM72:BM135" si="119">IF(AND($D72=1,$E72=1,OR($S72=7,$S72=8,$S72=9)),1,0)*BM$6</f>
        <v>0</v>
      </c>
      <c r="BN72" s="137">
        <f t="shared" ref="BN72:BN135" si="120">IF(AND($D72=1,$E72=1,OR($S72=10,$S72=11,$S72=12)),1,0)*BN$6</f>
        <v>0</v>
      </c>
      <c r="BO72" s="137">
        <f t="shared" ref="BO72:BO135" si="121">IF(AND($D72=1,$E72=1,OR($S72=13,$S72=14,$S72=15,$S72=16)),1,0)*BO$6</f>
        <v>0</v>
      </c>
      <c r="BP72" s="137">
        <f t="shared" ref="BP72:BP135" si="122">IF(AND($D72=1,$E72=1,OR($S72=17,$S72=18,$S72=19,$S72=20)),1,0)*BP$6</f>
        <v>0</v>
      </c>
      <c r="BQ72" s="137">
        <f t="shared" ref="BQ72:BQ135" si="123">IF(AND($D72=1,$E72=1,OR($S72=21,$S72=22,$S72=23,$S72=24,$S72=25)),1,0)*BQ$6</f>
        <v>0</v>
      </c>
      <c r="BR72" s="137">
        <f t="shared" ref="BR72:BR135" si="124">IF(AND($D72=1,$E72=1,AND($S72&gt;25,$S72&lt;=35)),1,0)*BR$6</f>
        <v>0</v>
      </c>
      <c r="BS72" s="137">
        <f t="shared" ref="BS72:BS135" si="125">IF(AND($D72=1,$E72=1,AND($S72&gt;35,$S72&lt;=50)),1,0)*BS$6</f>
        <v>0</v>
      </c>
      <c r="BT72" s="137">
        <f t="shared" ref="BT72:BT135" si="126">IF(AND($D72=1,$E72=1,AND($S72&gt;=51,$S72&lt;=65)),1,0)*BT$6</f>
        <v>0</v>
      </c>
      <c r="BU72" s="137">
        <f t="shared" ref="BU72:BU135" si="127">IF(AND($D72=1,$E72=1,AND($S72&gt;65)),1,0)*BU$6</f>
        <v>0</v>
      </c>
      <c r="BV72" s="137">
        <f t="shared" ref="BV72:BV135" si="128">IF(AND($D72=2,OR($S72=1,$S72=2,$S72=3,$S72=4,$S72=5,$S72=6)),1,0)*BV$6</f>
        <v>0</v>
      </c>
      <c r="BW72" s="137">
        <f t="shared" ref="BW72:BW135" si="129">IF(AND($D72=2,OR($S72=7,$S72=8,$S72=9)),1,0)*BW$6</f>
        <v>0</v>
      </c>
      <c r="BX72" s="137">
        <f t="shared" ref="BX72:BX135" si="130">IF(AND($D72=2,OR($S72=10,$S72=11,$S72=12)),1,0)*BX$6</f>
        <v>0</v>
      </c>
      <c r="BY72" s="137">
        <f t="shared" ref="BY72:BY135" si="131">IF(AND($D72=2,OR($S72=13,$S72=14,$S72=15,$S72=16)),1,0)*BY$6</f>
        <v>0</v>
      </c>
      <c r="BZ72" s="137">
        <f t="shared" ref="BZ72:BZ135" si="132">IF(AND($D72=2,OR($S72=17,$S72=18,$S72=19,$S72=20)),1,0)*BZ$6</f>
        <v>0</v>
      </c>
      <c r="CA72" s="137">
        <f t="shared" ref="CA72:CA135" si="133">IF(AND($D72=2,OR($S72=21,$S72=22,$S72=23,$S72=24,$S72=25)),1,0)*CA$6</f>
        <v>0</v>
      </c>
      <c r="CB72" s="137">
        <f t="shared" ref="CB72:CB135" si="134">IF($E72=1,0,IF(AND($D72=2,AND($S72&gt;25,$S72&lt;=35)),1,0)*CB$6)</f>
        <v>0</v>
      </c>
      <c r="CC72" s="137">
        <f t="shared" ref="CC72:CC135" si="135">IF($E72=1,0,IF(AND($D72=2,AND($S72&gt;35,$S72&lt;=50)),1,0)*CC$6)</f>
        <v>0</v>
      </c>
      <c r="CD72" s="137">
        <f t="shared" ref="CD72:CD135" si="136">IF($E72=1,0,IF(AND($D72=2,AND($S72&gt;51,$S72&lt;=65)),1,0)*CD$6)</f>
        <v>0</v>
      </c>
      <c r="CE72" s="137">
        <f t="shared" ref="CE72:CE135" si="137">IF($E72=1,0,IF(AND($D72=2,AND($S72&gt;65)),1,0)*CE$6)</f>
        <v>0</v>
      </c>
      <c r="CF72" s="137">
        <f t="shared" ref="CF72:CF135" si="138">IF(AND($D72=2,$E72=1,OR($S72=1,$S72=2,$S72=3,$S72=4,$S72=5,$S72=6)),1,0)*CF$6</f>
        <v>0</v>
      </c>
      <c r="CG72" s="137">
        <f t="shared" ref="CG72:CG135" si="139">IF(AND($D72=2,$E72=1,OR($S72=7,$S72=8,$S72=9)),1,0)*CG$6</f>
        <v>0</v>
      </c>
      <c r="CH72" s="137">
        <f t="shared" ref="CH72:CH135" si="140">IF(AND($D72=2,$E72=1,OR($S72=10,$S72=11,$S72=12)),1,0)*CH$6</f>
        <v>0</v>
      </c>
      <c r="CI72" s="137">
        <f t="shared" ref="CI72:CI135" si="141">IF(AND($D72=2,$E72=1,OR($S72=13,$S72=14,$S72=15,$S72=16)),1,0)*CI$6</f>
        <v>0</v>
      </c>
      <c r="CJ72" s="137">
        <f t="shared" ref="CJ72:CJ135" si="142">IF(AND($D72=2,$E72=1,OR($S72=17,$S72=18,$S72=19,$S72=20)),1,0)*CJ$6</f>
        <v>0</v>
      </c>
      <c r="CK72" s="137">
        <f t="shared" ref="CK72:CK135" si="143">IF(AND($D72=2,$E72=1,OR($S72=21,$S72=22,$S72=23,$S72=24,$S72=25)),1,0)*CK$6</f>
        <v>0</v>
      </c>
      <c r="CL72" s="137">
        <f t="shared" ref="CL72:CL135" si="144">IF(AND($D72=2,$E72=1,AND($S72&gt;25,$S72&lt;=35)),1,0)*CL$6</f>
        <v>0</v>
      </c>
      <c r="CM72" s="137">
        <f t="shared" ref="CM72:CM135" si="145">IF(AND($D72=2,$E72=1,AND($S72&gt;35,$S72&lt;=50)),1,0)*CM$6</f>
        <v>0</v>
      </c>
      <c r="CN72" s="137">
        <f t="shared" ref="CN72:CN135" si="146">IF(AND($D72=2,$E72=1,AND($S72&gt;51,$S72&lt;=65)),1,0)*CN$6</f>
        <v>0</v>
      </c>
      <c r="CO72" s="137">
        <f t="shared" ref="CO72:CO135" si="147">IF(AND($D72=2,$E72=1,AND($S72&gt;65)),1,0)*CO$6</f>
        <v>0</v>
      </c>
      <c r="CP72" s="97"/>
      <c r="CQ72" s="97"/>
      <c r="CR72" s="47"/>
      <c r="CS72" s="47"/>
      <c r="CT72" s="311" t="s">
        <v>236</v>
      </c>
      <c r="CU72" s="92">
        <v>67</v>
      </c>
      <c r="CV72" s="93" t="s">
        <v>102</v>
      </c>
      <c r="CW72" s="105" t="s">
        <v>103</v>
      </c>
      <c r="CX72" s="318"/>
      <c r="CY72" s="1"/>
      <c r="CZ72" s="1"/>
      <c r="DA72" s="1"/>
      <c r="DB72" s="1"/>
      <c r="DC72" s="1"/>
      <c r="DD72" s="1"/>
      <c r="DE72" s="1"/>
      <c r="DF72" s="1"/>
      <c r="GO72" s="1"/>
      <c r="GP72" s="1"/>
      <c r="GQ72" s="1"/>
      <c r="GR72" s="1"/>
      <c r="GS72" s="1"/>
    </row>
    <row r="73" spans="1:201">
      <c r="A73" s="40">
        <v>67</v>
      </c>
      <c r="B73" s="84"/>
      <c r="C73" s="83"/>
      <c r="D73" s="88"/>
      <c r="E73" s="87"/>
      <c r="F73" s="87"/>
      <c r="G73" s="87"/>
      <c r="H73" s="87"/>
      <c r="I73" s="76"/>
      <c r="J73" s="76"/>
      <c r="K73" s="76"/>
      <c r="L73" s="238"/>
      <c r="M73" s="238"/>
      <c r="N73" s="76"/>
      <c r="O73" s="76"/>
      <c r="P73" s="76"/>
      <c r="Q73" s="77"/>
      <c r="R73" s="41">
        <f t="shared" si="94"/>
        <v>0</v>
      </c>
      <c r="S73" s="55">
        <f t="shared" si="74"/>
        <v>0</v>
      </c>
      <c r="T73" s="54">
        <f t="shared" si="75"/>
        <v>0</v>
      </c>
      <c r="U73" s="97">
        <f t="shared" si="76"/>
        <v>0</v>
      </c>
      <c r="V73" s="54">
        <f t="shared" si="95"/>
        <v>0</v>
      </c>
      <c r="W73" s="97">
        <f t="shared" si="96"/>
        <v>0</v>
      </c>
      <c r="X73" s="96">
        <f t="shared" si="77"/>
        <v>0</v>
      </c>
      <c r="Y73" s="96">
        <f t="shared" si="78"/>
        <v>0</v>
      </c>
      <c r="Z73" s="96">
        <f t="shared" si="79"/>
        <v>0</v>
      </c>
      <c r="AA73" s="96">
        <f t="shared" si="80"/>
        <v>0</v>
      </c>
      <c r="AB73" s="96">
        <f t="shared" si="81"/>
        <v>0</v>
      </c>
      <c r="AC73" s="96">
        <f t="shared" si="82"/>
        <v>0</v>
      </c>
      <c r="AD73" s="96">
        <f t="shared" si="83"/>
        <v>0</v>
      </c>
      <c r="AE73" s="96">
        <f t="shared" si="97"/>
        <v>0</v>
      </c>
      <c r="AF73" s="96">
        <f t="shared" si="98"/>
        <v>0</v>
      </c>
      <c r="AG73" s="96">
        <f t="shared" si="99"/>
        <v>0</v>
      </c>
      <c r="AH73" s="96">
        <f t="shared" si="100"/>
        <v>0</v>
      </c>
      <c r="AI73" s="96">
        <f t="shared" si="101"/>
        <v>0</v>
      </c>
      <c r="AJ73" s="96">
        <f t="shared" si="102"/>
        <v>0</v>
      </c>
      <c r="AK73" s="96">
        <f t="shared" si="103"/>
        <v>0</v>
      </c>
      <c r="AL73" s="96">
        <f t="shared" si="104"/>
        <v>0</v>
      </c>
      <c r="AM73" s="96">
        <f t="shared" si="105"/>
        <v>0</v>
      </c>
      <c r="AN73" s="96">
        <f t="shared" si="106"/>
        <v>0</v>
      </c>
      <c r="AO73" s="96">
        <f t="shared" si="107"/>
        <v>0</v>
      </c>
      <c r="AP73" s="96">
        <f t="shared" si="108"/>
        <v>0</v>
      </c>
      <c r="AQ73" s="96">
        <f t="shared" si="109"/>
        <v>0</v>
      </c>
      <c r="AR73" s="96">
        <f t="shared" si="110"/>
        <v>0</v>
      </c>
      <c r="AS73" s="96">
        <f t="shared" si="111"/>
        <v>0</v>
      </c>
      <c r="AT73" s="54">
        <f t="shared" si="112"/>
        <v>0</v>
      </c>
      <c r="AU73" s="54">
        <f t="shared" si="113"/>
        <v>0</v>
      </c>
      <c r="AV73" s="54">
        <f t="shared" si="114"/>
        <v>0</v>
      </c>
      <c r="AW73" s="54">
        <f t="shared" si="115"/>
        <v>0</v>
      </c>
      <c r="AX73" s="54">
        <f t="shared" si="116"/>
        <v>0</v>
      </c>
      <c r="AY73" s="54">
        <f t="shared" si="117"/>
        <v>0</v>
      </c>
      <c r="AZ73" s="54"/>
      <c r="BA73" s="54"/>
      <c r="BB73" s="137">
        <f t="shared" si="84"/>
        <v>0</v>
      </c>
      <c r="BC73" s="137">
        <f t="shared" si="85"/>
        <v>0</v>
      </c>
      <c r="BD73" s="137">
        <f t="shared" si="86"/>
        <v>0</v>
      </c>
      <c r="BE73" s="137">
        <f t="shared" si="87"/>
        <v>0</v>
      </c>
      <c r="BF73" s="137">
        <f t="shared" si="88"/>
        <v>0</v>
      </c>
      <c r="BG73" s="137">
        <f t="shared" si="89"/>
        <v>0</v>
      </c>
      <c r="BH73" s="137">
        <f t="shared" si="90"/>
        <v>0</v>
      </c>
      <c r="BI73" s="137">
        <f t="shared" si="91"/>
        <v>0</v>
      </c>
      <c r="BJ73" s="137">
        <f t="shared" si="92"/>
        <v>0</v>
      </c>
      <c r="BK73" s="137">
        <f t="shared" si="93"/>
        <v>0</v>
      </c>
      <c r="BL73" s="137">
        <f t="shared" si="118"/>
        <v>0</v>
      </c>
      <c r="BM73" s="137">
        <f t="shared" si="119"/>
        <v>0</v>
      </c>
      <c r="BN73" s="137">
        <f t="shared" si="120"/>
        <v>0</v>
      </c>
      <c r="BO73" s="137">
        <f t="shared" si="121"/>
        <v>0</v>
      </c>
      <c r="BP73" s="137">
        <f t="shared" si="122"/>
        <v>0</v>
      </c>
      <c r="BQ73" s="137">
        <f t="shared" si="123"/>
        <v>0</v>
      </c>
      <c r="BR73" s="137">
        <f t="shared" si="124"/>
        <v>0</v>
      </c>
      <c r="BS73" s="137">
        <f t="shared" si="125"/>
        <v>0</v>
      </c>
      <c r="BT73" s="137">
        <f t="shared" si="126"/>
        <v>0</v>
      </c>
      <c r="BU73" s="137">
        <f t="shared" si="127"/>
        <v>0</v>
      </c>
      <c r="BV73" s="137">
        <f t="shared" si="128"/>
        <v>0</v>
      </c>
      <c r="BW73" s="137">
        <f t="shared" si="129"/>
        <v>0</v>
      </c>
      <c r="BX73" s="137">
        <f t="shared" si="130"/>
        <v>0</v>
      </c>
      <c r="BY73" s="137">
        <f t="shared" si="131"/>
        <v>0</v>
      </c>
      <c r="BZ73" s="137">
        <f t="shared" si="132"/>
        <v>0</v>
      </c>
      <c r="CA73" s="137">
        <f t="shared" si="133"/>
        <v>0</v>
      </c>
      <c r="CB73" s="137">
        <f t="shared" si="134"/>
        <v>0</v>
      </c>
      <c r="CC73" s="137">
        <f t="shared" si="135"/>
        <v>0</v>
      </c>
      <c r="CD73" s="137">
        <f t="shared" si="136"/>
        <v>0</v>
      </c>
      <c r="CE73" s="137">
        <f t="shared" si="137"/>
        <v>0</v>
      </c>
      <c r="CF73" s="137">
        <f t="shared" si="138"/>
        <v>0</v>
      </c>
      <c r="CG73" s="137">
        <f t="shared" si="139"/>
        <v>0</v>
      </c>
      <c r="CH73" s="137">
        <f t="shared" si="140"/>
        <v>0</v>
      </c>
      <c r="CI73" s="137">
        <f t="shared" si="141"/>
        <v>0</v>
      </c>
      <c r="CJ73" s="137">
        <f t="shared" si="142"/>
        <v>0</v>
      </c>
      <c r="CK73" s="137">
        <f t="shared" si="143"/>
        <v>0</v>
      </c>
      <c r="CL73" s="137">
        <f t="shared" si="144"/>
        <v>0</v>
      </c>
      <c r="CM73" s="137">
        <f t="shared" si="145"/>
        <v>0</v>
      </c>
      <c r="CN73" s="137">
        <f t="shared" si="146"/>
        <v>0</v>
      </c>
      <c r="CO73" s="137">
        <f t="shared" si="147"/>
        <v>0</v>
      </c>
      <c r="CP73" s="97"/>
      <c r="CQ73" s="97"/>
      <c r="CR73" s="47"/>
      <c r="CS73" s="47"/>
      <c r="CT73" s="311" t="s">
        <v>237</v>
      </c>
      <c r="CU73" s="92">
        <v>68</v>
      </c>
      <c r="CV73" s="93" t="s">
        <v>102</v>
      </c>
      <c r="CW73" s="105" t="s">
        <v>68</v>
      </c>
      <c r="CX73" s="318"/>
      <c r="CY73" s="1"/>
      <c r="CZ73" s="1"/>
      <c r="DA73" s="1"/>
      <c r="DB73" s="1"/>
      <c r="DC73" s="1"/>
      <c r="DD73" s="1"/>
      <c r="DE73" s="1"/>
      <c r="DF73" s="1"/>
      <c r="GO73" s="1"/>
      <c r="GP73" s="1"/>
      <c r="GQ73" s="1"/>
      <c r="GR73" s="1"/>
      <c r="GS73" s="1"/>
    </row>
    <row r="74" spans="1:201">
      <c r="A74" s="40">
        <v>68</v>
      </c>
      <c r="B74" s="84"/>
      <c r="C74" s="83"/>
      <c r="D74" s="88"/>
      <c r="E74" s="87"/>
      <c r="F74" s="87"/>
      <c r="G74" s="87"/>
      <c r="H74" s="87"/>
      <c r="I74" s="76"/>
      <c r="J74" s="76"/>
      <c r="K74" s="76"/>
      <c r="L74" s="238"/>
      <c r="M74" s="238"/>
      <c r="N74" s="76"/>
      <c r="O74" s="76"/>
      <c r="P74" s="76"/>
      <c r="Q74" s="77"/>
      <c r="R74" s="41">
        <f t="shared" si="94"/>
        <v>0</v>
      </c>
      <c r="S74" s="55">
        <f t="shared" si="74"/>
        <v>0</v>
      </c>
      <c r="T74" s="54">
        <f t="shared" si="75"/>
        <v>0</v>
      </c>
      <c r="U74" s="97">
        <f t="shared" si="76"/>
        <v>0</v>
      </c>
      <c r="V74" s="54">
        <f t="shared" si="95"/>
        <v>0</v>
      </c>
      <c r="W74" s="97">
        <f t="shared" si="96"/>
        <v>0</v>
      </c>
      <c r="X74" s="96">
        <f t="shared" si="77"/>
        <v>0</v>
      </c>
      <c r="Y74" s="96">
        <f t="shared" si="78"/>
        <v>0</v>
      </c>
      <c r="Z74" s="96">
        <f t="shared" si="79"/>
        <v>0</v>
      </c>
      <c r="AA74" s="96">
        <f t="shared" si="80"/>
        <v>0</v>
      </c>
      <c r="AB74" s="96">
        <f t="shared" si="81"/>
        <v>0</v>
      </c>
      <c r="AC74" s="96">
        <f t="shared" si="82"/>
        <v>0</v>
      </c>
      <c r="AD74" s="96">
        <f t="shared" si="83"/>
        <v>0</v>
      </c>
      <c r="AE74" s="96">
        <f t="shared" si="97"/>
        <v>0</v>
      </c>
      <c r="AF74" s="96">
        <f t="shared" si="98"/>
        <v>0</v>
      </c>
      <c r="AG74" s="96">
        <f t="shared" si="99"/>
        <v>0</v>
      </c>
      <c r="AH74" s="96">
        <f t="shared" si="100"/>
        <v>0</v>
      </c>
      <c r="AI74" s="96">
        <f t="shared" si="101"/>
        <v>0</v>
      </c>
      <c r="AJ74" s="96">
        <f t="shared" si="102"/>
        <v>0</v>
      </c>
      <c r="AK74" s="96">
        <f t="shared" si="103"/>
        <v>0</v>
      </c>
      <c r="AL74" s="96">
        <f t="shared" si="104"/>
        <v>0</v>
      </c>
      <c r="AM74" s="96">
        <f t="shared" si="105"/>
        <v>0</v>
      </c>
      <c r="AN74" s="96">
        <f t="shared" si="106"/>
        <v>0</v>
      </c>
      <c r="AO74" s="96">
        <f t="shared" si="107"/>
        <v>0</v>
      </c>
      <c r="AP74" s="96">
        <f t="shared" si="108"/>
        <v>0</v>
      </c>
      <c r="AQ74" s="96">
        <f t="shared" si="109"/>
        <v>0</v>
      </c>
      <c r="AR74" s="96">
        <f t="shared" si="110"/>
        <v>0</v>
      </c>
      <c r="AS74" s="96">
        <f t="shared" si="111"/>
        <v>0</v>
      </c>
      <c r="AT74" s="54">
        <f t="shared" si="112"/>
        <v>0</v>
      </c>
      <c r="AU74" s="54">
        <f t="shared" si="113"/>
        <v>0</v>
      </c>
      <c r="AV74" s="54">
        <f t="shared" si="114"/>
        <v>0</v>
      </c>
      <c r="AW74" s="54">
        <f t="shared" si="115"/>
        <v>0</v>
      </c>
      <c r="AX74" s="54">
        <f t="shared" si="116"/>
        <v>0</v>
      </c>
      <c r="AY74" s="54">
        <f t="shared" si="117"/>
        <v>0</v>
      </c>
      <c r="AZ74" s="54"/>
      <c r="BA74" s="54"/>
      <c r="BB74" s="137">
        <f t="shared" si="84"/>
        <v>0</v>
      </c>
      <c r="BC74" s="137">
        <f t="shared" si="85"/>
        <v>0</v>
      </c>
      <c r="BD74" s="137">
        <f t="shared" si="86"/>
        <v>0</v>
      </c>
      <c r="BE74" s="137">
        <f t="shared" si="87"/>
        <v>0</v>
      </c>
      <c r="BF74" s="137">
        <f t="shared" si="88"/>
        <v>0</v>
      </c>
      <c r="BG74" s="137">
        <f t="shared" si="89"/>
        <v>0</v>
      </c>
      <c r="BH74" s="137">
        <f t="shared" si="90"/>
        <v>0</v>
      </c>
      <c r="BI74" s="137">
        <f t="shared" si="91"/>
        <v>0</v>
      </c>
      <c r="BJ74" s="137">
        <f t="shared" si="92"/>
        <v>0</v>
      </c>
      <c r="BK74" s="137">
        <f t="shared" si="93"/>
        <v>0</v>
      </c>
      <c r="BL74" s="137">
        <f t="shared" si="118"/>
        <v>0</v>
      </c>
      <c r="BM74" s="137">
        <f t="shared" si="119"/>
        <v>0</v>
      </c>
      <c r="BN74" s="137">
        <f t="shared" si="120"/>
        <v>0</v>
      </c>
      <c r="BO74" s="137">
        <f t="shared" si="121"/>
        <v>0</v>
      </c>
      <c r="BP74" s="137">
        <f t="shared" si="122"/>
        <v>0</v>
      </c>
      <c r="BQ74" s="137">
        <f t="shared" si="123"/>
        <v>0</v>
      </c>
      <c r="BR74" s="137">
        <f t="shared" si="124"/>
        <v>0</v>
      </c>
      <c r="BS74" s="137">
        <f t="shared" si="125"/>
        <v>0</v>
      </c>
      <c r="BT74" s="137">
        <f t="shared" si="126"/>
        <v>0</v>
      </c>
      <c r="BU74" s="137">
        <f t="shared" si="127"/>
        <v>0</v>
      </c>
      <c r="BV74" s="137">
        <f t="shared" si="128"/>
        <v>0</v>
      </c>
      <c r="BW74" s="137">
        <f t="shared" si="129"/>
        <v>0</v>
      </c>
      <c r="BX74" s="137">
        <f t="shared" si="130"/>
        <v>0</v>
      </c>
      <c r="BY74" s="137">
        <f t="shared" si="131"/>
        <v>0</v>
      </c>
      <c r="BZ74" s="137">
        <f t="shared" si="132"/>
        <v>0</v>
      </c>
      <c r="CA74" s="137">
        <f t="shared" si="133"/>
        <v>0</v>
      </c>
      <c r="CB74" s="137">
        <f t="shared" si="134"/>
        <v>0</v>
      </c>
      <c r="CC74" s="137">
        <f t="shared" si="135"/>
        <v>0</v>
      </c>
      <c r="CD74" s="137">
        <f t="shared" si="136"/>
        <v>0</v>
      </c>
      <c r="CE74" s="137">
        <f t="shared" si="137"/>
        <v>0</v>
      </c>
      <c r="CF74" s="137">
        <f t="shared" si="138"/>
        <v>0</v>
      </c>
      <c r="CG74" s="137">
        <f t="shared" si="139"/>
        <v>0</v>
      </c>
      <c r="CH74" s="137">
        <f t="shared" si="140"/>
        <v>0</v>
      </c>
      <c r="CI74" s="137">
        <f t="shared" si="141"/>
        <v>0</v>
      </c>
      <c r="CJ74" s="137">
        <f t="shared" si="142"/>
        <v>0</v>
      </c>
      <c r="CK74" s="137">
        <f t="shared" si="143"/>
        <v>0</v>
      </c>
      <c r="CL74" s="137">
        <f t="shared" si="144"/>
        <v>0</v>
      </c>
      <c r="CM74" s="137">
        <f t="shared" si="145"/>
        <v>0</v>
      </c>
      <c r="CN74" s="137">
        <f t="shared" si="146"/>
        <v>0</v>
      </c>
      <c r="CO74" s="137">
        <f t="shared" si="147"/>
        <v>0</v>
      </c>
      <c r="CP74" s="97"/>
      <c r="CQ74" s="97"/>
      <c r="CR74" s="47"/>
      <c r="CS74" s="47"/>
      <c r="CT74" s="311" t="s">
        <v>238</v>
      </c>
      <c r="CU74" s="92">
        <v>69</v>
      </c>
      <c r="CV74" s="93" t="s">
        <v>102</v>
      </c>
      <c r="CW74" s="105" t="s">
        <v>69</v>
      </c>
      <c r="CX74" s="318"/>
      <c r="CY74" s="1"/>
      <c r="CZ74" s="1"/>
      <c r="DA74" s="1"/>
      <c r="DB74" s="1"/>
      <c r="DC74" s="1"/>
      <c r="DD74" s="1"/>
      <c r="DE74" s="1"/>
      <c r="DF74" s="1"/>
      <c r="GO74" s="1"/>
      <c r="GP74" s="1"/>
      <c r="GQ74" s="1"/>
      <c r="GR74" s="1"/>
      <c r="GS74" s="1"/>
    </row>
    <row r="75" spans="1:201">
      <c r="A75" s="40">
        <v>69</v>
      </c>
      <c r="B75" s="84"/>
      <c r="C75" s="83"/>
      <c r="D75" s="88"/>
      <c r="E75" s="87"/>
      <c r="F75" s="87"/>
      <c r="G75" s="87"/>
      <c r="H75" s="87"/>
      <c r="I75" s="76"/>
      <c r="J75" s="76"/>
      <c r="K75" s="76"/>
      <c r="L75" s="238"/>
      <c r="M75" s="238"/>
      <c r="N75" s="76"/>
      <c r="O75" s="76"/>
      <c r="P75" s="76"/>
      <c r="Q75" s="77"/>
      <c r="R75" s="41">
        <f t="shared" si="94"/>
        <v>0</v>
      </c>
      <c r="S75" s="55">
        <f t="shared" si="74"/>
        <v>0</v>
      </c>
      <c r="T75" s="54">
        <f t="shared" si="75"/>
        <v>0</v>
      </c>
      <c r="U75" s="97">
        <f t="shared" si="76"/>
        <v>0</v>
      </c>
      <c r="V75" s="54">
        <f t="shared" si="95"/>
        <v>0</v>
      </c>
      <c r="W75" s="97">
        <f t="shared" si="96"/>
        <v>0</v>
      </c>
      <c r="X75" s="96">
        <f t="shared" si="77"/>
        <v>0</v>
      </c>
      <c r="Y75" s="96">
        <f t="shared" si="78"/>
        <v>0</v>
      </c>
      <c r="Z75" s="96">
        <f t="shared" si="79"/>
        <v>0</v>
      </c>
      <c r="AA75" s="96">
        <f t="shared" si="80"/>
        <v>0</v>
      </c>
      <c r="AB75" s="96">
        <f t="shared" si="81"/>
        <v>0</v>
      </c>
      <c r="AC75" s="96">
        <f t="shared" si="82"/>
        <v>0</v>
      </c>
      <c r="AD75" s="96">
        <f t="shared" si="83"/>
        <v>0</v>
      </c>
      <c r="AE75" s="96">
        <f t="shared" si="97"/>
        <v>0</v>
      </c>
      <c r="AF75" s="96">
        <f t="shared" si="98"/>
        <v>0</v>
      </c>
      <c r="AG75" s="96">
        <f t="shared" si="99"/>
        <v>0</v>
      </c>
      <c r="AH75" s="96">
        <f t="shared" si="100"/>
        <v>0</v>
      </c>
      <c r="AI75" s="96">
        <f t="shared" si="101"/>
        <v>0</v>
      </c>
      <c r="AJ75" s="96">
        <f t="shared" si="102"/>
        <v>0</v>
      </c>
      <c r="AK75" s="96">
        <f t="shared" si="103"/>
        <v>0</v>
      </c>
      <c r="AL75" s="96">
        <f t="shared" si="104"/>
        <v>0</v>
      </c>
      <c r="AM75" s="96">
        <f t="shared" si="105"/>
        <v>0</v>
      </c>
      <c r="AN75" s="96">
        <f t="shared" si="106"/>
        <v>0</v>
      </c>
      <c r="AO75" s="96">
        <f t="shared" si="107"/>
        <v>0</v>
      </c>
      <c r="AP75" s="96">
        <f t="shared" si="108"/>
        <v>0</v>
      </c>
      <c r="AQ75" s="96">
        <f t="shared" si="109"/>
        <v>0</v>
      </c>
      <c r="AR75" s="96">
        <f t="shared" si="110"/>
        <v>0</v>
      </c>
      <c r="AS75" s="96">
        <f t="shared" si="111"/>
        <v>0</v>
      </c>
      <c r="AT75" s="54">
        <f t="shared" si="112"/>
        <v>0</v>
      </c>
      <c r="AU75" s="54">
        <f t="shared" si="113"/>
        <v>0</v>
      </c>
      <c r="AV75" s="54">
        <f t="shared" si="114"/>
        <v>0</v>
      </c>
      <c r="AW75" s="54">
        <f t="shared" si="115"/>
        <v>0</v>
      </c>
      <c r="AX75" s="54">
        <f t="shared" si="116"/>
        <v>0</v>
      </c>
      <c r="AY75" s="54">
        <f t="shared" si="117"/>
        <v>0</v>
      </c>
      <c r="AZ75" s="54"/>
      <c r="BA75" s="54"/>
      <c r="BB75" s="137">
        <f t="shared" si="84"/>
        <v>0</v>
      </c>
      <c r="BC75" s="137">
        <f t="shared" si="85"/>
        <v>0</v>
      </c>
      <c r="BD75" s="137">
        <f t="shared" si="86"/>
        <v>0</v>
      </c>
      <c r="BE75" s="137">
        <f t="shared" si="87"/>
        <v>0</v>
      </c>
      <c r="BF75" s="137">
        <f t="shared" si="88"/>
        <v>0</v>
      </c>
      <c r="BG75" s="137">
        <f t="shared" si="89"/>
        <v>0</v>
      </c>
      <c r="BH75" s="137">
        <f t="shared" si="90"/>
        <v>0</v>
      </c>
      <c r="BI75" s="137">
        <f t="shared" si="91"/>
        <v>0</v>
      </c>
      <c r="BJ75" s="137">
        <f t="shared" si="92"/>
        <v>0</v>
      </c>
      <c r="BK75" s="137">
        <f t="shared" si="93"/>
        <v>0</v>
      </c>
      <c r="BL75" s="137">
        <f t="shared" si="118"/>
        <v>0</v>
      </c>
      <c r="BM75" s="137">
        <f t="shared" si="119"/>
        <v>0</v>
      </c>
      <c r="BN75" s="137">
        <f t="shared" si="120"/>
        <v>0</v>
      </c>
      <c r="BO75" s="137">
        <f t="shared" si="121"/>
        <v>0</v>
      </c>
      <c r="BP75" s="137">
        <f t="shared" si="122"/>
        <v>0</v>
      </c>
      <c r="BQ75" s="137">
        <f t="shared" si="123"/>
        <v>0</v>
      </c>
      <c r="BR75" s="137">
        <f t="shared" si="124"/>
        <v>0</v>
      </c>
      <c r="BS75" s="137">
        <f t="shared" si="125"/>
        <v>0</v>
      </c>
      <c r="BT75" s="137">
        <f t="shared" si="126"/>
        <v>0</v>
      </c>
      <c r="BU75" s="137">
        <f t="shared" si="127"/>
        <v>0</v>
      </c>
      <c r="BV75" s="137">
        <f t="shared" si="128"/>
        <v>0</v>
      </c>
      <c r="BW75" s="137">
        <f t="shared" si="129"/>
        <v>0</v>
      </c>
      <c r="BX75" s="137">
        <f t="shared" si="130"/>
        <v>0</v>
      </c>
      <c r="BY75" s="137">
        <f t="shared" si="131"/>
        <v>0</v>
      </c>
      <c r="BZ75" s="137">
        <f t="shared" si="132"/>
        <v>0</v>
      </c>
      <c r="CA75" s="137">
        <f t="shared" si="133"/>
        <v>0</v>
      </c>
      <c r="CB75" s="137">
        <f t="shared" si="134"/>
        <v>0</v>
      </c>
      <c r="CC75" s="137">
        <f t="shared" si="135"/>
        <v>0</v>
      </c>
      <c r="CD75" s="137">
        <f t="shared" si="136"/>
        <v>0</v>
      </c>
      <c r="CE75" s="137">
        <f t="shared" si="137"/>
        <v>0</v>
      </c>
      <c r="CF75" s="137">
        <f t="shared" si="138"/>
        <v>0</v>
      </c>
      <c r="CG75" s="137">
        <f t="shared" si="139"/>
        <v>0</v>
      </c>
      <c r="CH75" s="137">
        <f t="shared" si="140"/>
        <v>0</v>
      </c>
      <c r="CI75" s="137">
        <f t="shared" si="141"/>
        <v>0</v>
      </c>
      <c r="CJ75" s="137">
        <f t="shared" si="142"/>
        <v>0</v>
      </c>
      <c r="CK75" s="137">
        <f t="shared" si="143"/>
        <v>0</v>
      </c>
      <c r="CL75" s="137">
        <f t="shared" si="144"/>
        <v>0</v>
      </c>
      <c r="CM75" s="137">
        <f t="shared" si="145"/>
        <v>0</v>
      </c>
      <c r="CN75" s="137">
        <f t="shared" si="146"/>
        <v>0</v>
      </c>
      <c r="CO75" s="137">
        <f t="shared" si="147"/>
        <v>0</v>
      </c>
      <c r="CP75" s="97"/>
      <c r="CQ75" s="97"/>
      <c r="CR75" s="47"/>
      <c r="CS75" s="47"/>
      <c r="CT75" s="311" t="s">
        <v>239</v>
      </c>
      <c r="CU75" s="92">
        <v>70</v>
      </c>
      <c r="CV75" s="93" t="s">
        <v>102</v>
      </c>
      <c r="CW75" s="105" t="s">
        <v>244</v>
      </c>
      <c r="CX75" s="318"/>
      <c r="CY75" s="1"/>
      <c r="CZ75" s="1"/>
      <c r="DA75" s="1"/>
      <c r="DB75" s="1"/>
      <c r="DC75" s="1"/>
      <c r="DD75" s="1"/>
      <c r="DE75" s="1"/>
      <c r="DF75" s="1"/>
      <c r="GO75" s="1"/>
      <c r="GP75" s="1"/>
      <c r="GQ75" s="1"/>
      <c r="GR75" s="1"/>
      <c r="GS75" s="1"/>
    </row>
    <row r="76" spans="1:201">
      <c r="A76" s="40">
        <v>70</v>
      </c>
      <c r="B76" s="84"/>
      <c r="C76" s="83"/>
      <c r="D76" s="88"/>
      <c r="E76" s="87"/>
      <c r="F76" s="87"/>
      <c r="G76" s="87"/>
      <c r="H76" s="87"/>
      <c r="I76" s="76"/>
      <c r="J76" s="76"/>
      <c r="K76" s="76"/>
      <c r="L76" s="238"/>
      <c r="M76" s="238"/>
      <c r="N76" s="76"/>
      <c r="O76" s="76"/>
      <c r="P76" s="76"/>
      <c r="Q76" s="77"/>
      <c r="R76" s="41">
        <f t="shared" si="94"/>
        <v>0</v>
      </c>
      <c r="S76" s="55">
        <f t="shared" si="74"/>
        <v>0</v>
      </c>
      <c r="T76" s="54">
        <f t="shared" si="75"/>
        <v>0</v>
      </c>
      <c r="U76" s="97">
        <f t="shared" si="76"/>
        <v>0</v>
      </c>
      <c r="V76" s="54">
        <f t="shared" si="95"/>
        <v>0</v>
      </c>
      <c r="W76" s="97">
        <f t="shared" si="96"/>
        <v>0</v>
      </c>
      <c r="X76" s="96">
        <f t="shared" si="77"/>
        <v>0</v>
      </c>
      <c r="Y76" s="96">
        <f t="shared" si="78"/>
        <v>0</v>
      </c>
      <c r="Z76" s="96">
        <f t="shared" si="79"/>
        <v>0</v>
      </c>
      <c r="AA76" s="96">
        <f t="shared" si="80"/>
        <v>0</v>
      </c>
      <c r="AB76" s="96">
        <f t="shared" si="81"/>
        <v>0</v>
      </c>
      <c r="AC76" s="96">
        <f t="shared" si="82"/>
        <v>0</v>
      </c>
      <c r="AD76" s="96">
        <f t="shared" si="83"/>
        <v>0</v>
      </c>
      <c r="AE76" s="96">
        <f t="shared" si="97"/>
        <v>0</v>
      </c>
      <c r="AF76" s="96">
        <f t="shared" si="98"/>
        <v>0</v>
      </c>
      <c r="AG76" s="96">
        <f t="shared" si="99"/>
        <v>0</v>
      </c>
      <c r="AH76" s="96">
        <f t="shared" si="100"/>
        <v>0</v>
      </c>
      <c r="AI76" s="96">
        <f t="shared" si="101"/>
        <v>0</v>
      </c>
      <c r="AJ76" s="96">
        <f t="shared" si="102"/>
        <v>0</v>
      </c>
      <c r="AK76" s="96">
        <f t="shared" si="103"/>
        <v>0</v>
      </c>
      <c r="AL76" s="96">
        <f t="shared" si="104"/>
        <v>0</v>
      </c>
      <c r="AM76" s="96">
        <f t="shared" si="105"/>
        <v>0</v>
      </c>
      <c r="AN76" s="96">
        <f t="shared" si="106"/>
        <v>0</v>
      </c>
      <c r="AO76" s="96">
        <f t="shared" si="107"/>
        <v>0</v>
      </c>
      <c r="AP76" s="96">
        <f t="shared" si="108"/>
        <v>0</v>
      </c>
      <c r="AQ76" s="96">
        <f t="shared" si="109"/>
        <v>0</v>
      </c>
      <c r="AR76" s="96">
        <f t="shared" si="110"/>
        <v>0</v>
      </c>
      <c r="AS76" s="96">
        <f t="shared" si="111"/>
        <v>0</v>
      </c>
      <c r="AT76" s="54">
        <f t="shared" si="112"/>
        <v>0</v>
      </c>
      <c r="AU76" s="54">
        <f t="shared" si="113"/>
        <v>0</v>
      </c>
      <c r="AV76" s="54">
        <f t="shared" si="114"/>
        <v>0</v>
      </c>
      <c r="AW76" s="54">
        <f t="shared" si="115"/>
        <v>0</v>
      </c>
      <c r="AX76" s="54">
        <f t="shared" si="116"/>
        <v>0</v>
      </c>
      <c r="AY76" s="54">
        <f t="shared" si="117"/>
        <v>0</v>
      </c>
      <c r="AZ76" s="54"/>
      <c r="BA76" s="54"/>
      <c r="BB76" s="137">
        <f t="shared" si="84"/>
        <v>0</v>
      </c>
      <c r="BC76" s="137">
        <f t="shared" si="85"/>
        <v>0</v>
      </c>
      <c r="BD76" s="137">
        <f t="shared" si="86"/>
        <v>0</v>
      </c>
      <c r="BE76" s="137">
        <f t="shared" si="87"/>
        <v>0</v>
      </c>
      <c r="BF76" s="137">
        <f t="shared" si="88"/>
        <v>0</v>
      </c>
      <c r="BG76" s="137">
        <f t="shared" si="89"/>
        <v>0</v>
      </c>
      <c r="BH76" s="137">
        <f t="shared" si="90"/>
        <v>0</v>
      </c>
      <c r="BI76" s="137">
        <f t="shared" si="91"/>
        <v>0</v>
      </c>
      <c r="BJ76" s="137">
        <f t="shared" si="92"/>
        <v>0</v>
      </c>
      <c r="BK76" s="137">
        <f t="shared" si="93"/>
        <v>0</v>
      </c>
      <c r="BL76" s="137">
        <f t="shared" si="118"/>
        <v>0</v>
      </c>
      <c r="BM76" s="137">
        <f t="shared" si="119"/>
        <v>0</v>
      </c>
      <c r="BN76" s="137">
        <f t="shared" si="120"/>
        <v>0</v>
      </c>
      <c r="BO76" s="137">
        <f t="shared" si="121"/>
        <v>0</v>
      </c>
      <c r="BP76" s="137">
        <f t="shared" si="122"/>
        <v>0</v>
      </c>
      <c r="BQ76" s="137">
        <f t="shared" si="123"/>
        <v>0</v>
      </c>
      <c r="BR76" s="137">
        <f t="shared" si="124"/>
        <v>0</v>
      </c>
      <c r="BS76" s="137">
        <f t="shared" si="125"/>
        <v>0</v>
      </c>
      <c r="BT76" s="137">
        <f t="shared" si="126"/>
        <v>0</v>
      </c>
      <c r="BU76" s="137">
        <f t="shared" si="127"/>
        <v>0</v>
      </c>
      <c r="BV76" s="137">
        <f t="shared" si="128"/>
        <v>0</v>
      </c>
      <c r="BW76" s="137">
        <f t="shared" si="129"/>
        <v>0</v>
      </c>
      <c r="BX76" s="137">
        <f t="shared" si="130"/>
        <v>0</v>
      </c>
      <c r="BY76" s="137">
        <f t="shared" si="131"/>
        <v>0</v>
      </c>
      <c r="BZ76" s="137">
        <f t="shared" si="132"/>
        <v>0</v>
      </c>
      <c r="CA76" s="137">
        <f t="shared" si="133"/>
        <v>0</v>
      </c>
      <c r="CB76" s="137">
        <f t="shared" si="134"/>
        <v>0</v>
      </c>
      <c r="CC76" s="137">
        <f t="shared" si="135"/>
        <v>0</v>
      </c>
      <c r="CD76" s="137">
        <f t="shared" si="136"/>
        <v>0</v>
      </c>
      <c r="CE76" s="137">
        <f t="shared" si="137"/>
        <v>0</v>
      </c>
      <c r="CF76" s="137">
        <f t="shared" si="138"/>
        <v>0</v>
      </c>
      <c r="CG76" s="137">
        <f t="shared" si="139"/>
        <v>0</v>
      </c>
      <c r="CH76" s="137">
        <f t="shared" si="140"/>
        <v>0</v>
      </c>
      <c r="CI76" s="137">
        <f t="shared" si="141"/>
        <v>0</v>
      </c>
      <c r="CJ76" s="137">
        <f t="shared" si="142"/>
        <v>0</v>
      </c>
      <c r="CK76" s="137">
        <f t="shared" si="143"/>
        <v>0</v>
      </c>
      <c r="CL76" s="137">
        <f t="shared" si="144"/>
        <v>0</v>
      </c>
      <c r="CM76" s="137">
        <f t="shared" si="145"/>
        <v>0</v>
      </c>
      <c r="CN76" s="137">
        <f t="shared" si="146"/>
        <v>0</v>
      </c>
      <c r="CO76" s="137">
        <f t="shared" si="147"/>
        <v>0</v>
      </c>
      <c r="CP76" s="97"/>
      <c r="CQ76" s="97"/>
      <c r="CR76" s="47"/>
      <c r="CS76" s="47"/>
      <c r="CT76" s="311" t="s">
        <v>240</v>
      </c>
      <c r="CU76" s="92">
        <v>71</v>
      </c>
      <c r="CV76" s="93"/>
      <c r="CW76" s="94"/>
      <c r="CX76" s="318"/>
      <c r="CY76" s="1"/>
      <c r="CZ76" s="1"/>
      <c r="DA76" s="1"/>
      <c r="DB76" s="1"/>
      <c r="DC76" s="1"/>
      <c r="DD76" s="1"/>
      <c r="DE76" s="1"/>
      <c r="DF76" s="1"/>
      <c r="GO76" s="1"/>
      <c r="GP76" s="1"/>
      <c r="GQ76" s="1"/>
      <c r="GR76" s="1"/>
      <c r="GS76" s="1"/>
    </row>
    <row r="77" spans="1:201" ht="13.5" thickBot="1">
      <c r="A77" s="40">
        <v>71</v>
      </c>
      <c r="B77" s="84"/>
      <c r="C77" s="83"/>
      <c r="D77" s="88"/>
      <c r="E77" s="87"/>
      <c r="F77" s="87"/>
      <c r="G77" s="87"/>
      <c r="H77" s="87"/>
      <c r="I77" s="76"/>
      <c r="J77" s="76"/>
      <c r="K77" s="76"/>
      <c r="L77" s="238"/>
      <c r="M77" s="238"/>
      <c r="N77" s="76"/>
      <c r="O77" s="76"/>
      <c r="P77" s="76"/>
      <c r="Q77" s="77"/>
      <c r="R77" s="41">
        <f t="shared" si="94"/>
        <v>0</v>
      </c>
      <c r="S77" s="55">
        <f t="shared" si="74"/>
        <v>0</v>
      </c>
      <c r="T77" s="54">
        <f t="shared" si="75"/>
        <v>0</v>
      </c>
      <c r="U77" s="97">
        <f t="shared" si="76"/>
        <v>0</v>
      </c>
      <c r="V77" s="54">
        <f t="shared" si="95"/>
        <v>0</v>
      </c>
      <c r="W77" s="97">
        <f t="shared" si="96"/>
        <v>0</v>
      </c>
      <c r="X77" s="96">
        <f t="shared" si="77"/>
        <v>0</v>
      </c>
      <c r="Y77" s="96">
        <f t="shared" si="78"/>
        <v>0</v>
      </c>
      <c r="Z77" s="96">
        <f t="shared" si="79"/>
        <v>0</v>
      </c>
      <c r="AA77" s="96">
        <f t="shared" si="80"/>
        <v>0</v>
      </c>
      <c r="AB77" s="96">
        <f t="shared" si="81"/>
        <v>0</v>
      </c>
      <c r="AC77" s="96">
        <f t="shared" si="82"/>
        <v>0</v>
      </c>
      <c r="AD77" s="96">
        <f t="shared" si="83"/>
        <v>0</v>
      </c>
      <c r="AE77" s="96">
        <f t="shared" si="97"/>
        <v>0</v>
      </c>
      <c r="AF77" s="96">
        <f t="shared" si="98"/>
        <v>0</v>
      </c>
      <c r="AG77" s="96">
        <f t="shared" si="99"/>
        <v>0</v>
      </c>
      <c r="AH77" s="96">
        <f t="shared" si="100"/>
        <v>0</v>
      </c>
      <c r="AI77" s="96">
        <f t="shared" si="101"/>
        <v>0</v>
      </c>
      <c r="AJ77" s="96">
        <f t="shared" si="102"/>
        <v>0</v>
      </c>
      <c r="AK77" s="96">
        <f t="shared" si="103"/>
        <v>0</v>
      </c>
      <c r="AL77" s="96">
        <f t="shared" si="104"/>
        <v>0</v>
      </c>
      <c r="AM77" s="96">
        <f t="shared" si="105"/>
        <v>0</v>
      </c>
      <c r="AN77" s="96">
        <f t="shared" si="106"/>
        <v>0</v>
      </c>
      <c r="AO77" s="96">
        <f t="shared" si="107"/>
        <v>0</v>
      </c>
      <c r="AP77" s="96">
        <f t="shared" si="108"/>
        <v>0</v>
      </c>
      <c r="AQ77" s="96">
        <f t="shared" si="109"/>
        <v>0</v>
      </c>
      <c r="AR77" s="96">
        <f t="shared" si="110"/>
        <v>0</v>
      </c>
      <c r="AS77" s="96">
        <f t="shared" si="111"/>
        <v>0</v>
      </c>
      <c r="AT77" s="54">
        <f t="shared" si="112"/>
        <v>0</v>
      </c>
      <c r="AU77" s="54">
        <f t="shared" si="113"/>
        <v>0</v>
      </c>
      <c r="AV77" s="54">
        <f t="shared" si="114"/>
        <v>0</v>
      </c>
      <c r="AW77" s="54">
        <f t="shared" si="115"/>
        <v>0</v>
      </c>
      <c r="AX77" s="54">
        <f t="shared" si="116"/>
        <v>0</v>
      </c>
      <c r="AY77" s="54">
        <f t="shared" si="117"/>
        <v>0</v>
      </c>
      <c r="AZ77" s="54"/>
      <c r="BA77" s="54"/>
      <c r="BB77" s="137">
        <f t="shared" si="84"/>
        <v>0</v>
      </c>
      <c r="BC77" s="137">
        <f t="shared" si="85"/>
        <v>0</v>
      </c>
      <c r="BD77" s="137">
        <f t="shared" si="86"/>
        <v>0</v>
      </c>
      <c r="BE77" s="137">
        <f t="shared" si="87"/>
        <v>0</v>
      </c>
      <c r="BF77" s="137">
        <f t="shared" si="88"/>
        <v>0</v>
      </c>
      <c r="BG77" s="137">
        <f t="shared" si="89"/>
        <v>0</v>
      </c>
      <c r="BH77" s="137">
        <f t="shared" si="90"/>
        <v>0</v>
      </c>
      <c r="BI77" s="137">
        <f t="shared" si="91"/>
        <v>0</v>
      </c>
      <c r="BJ77" s="137">
        <f t="shared" si="92"/>
        <v>0</v>
      </c>
      <c r="BK77" s="137">
        <f t="shared" si="93"/>
        <v>0</v>
      </c>
      <c r="BL77" s="137">
        <f t="shared" si="118"/>
        <v>0</v>
      </c>
      <c r="BM77" s="137">
        <f t="shared" si="119"/>
        <v>0</v>
      </c>
      <c r="BN77" s="137">
        <f t="shared" si="120"/>
        <v>0</v>
      </c>
      <c r="BO77" s="137">
        <f t="shared" si="121"/>
        <v>0</v>
      </c>
      <c r="BP77" s="137">
        <f t="shared" si="122"/>
        <v>0</v>
      </c>
      <c r="BQ77" s="137">
        <f t="shared" si="123"/>
        <v>0</v>
      </c>
      <c r="BR77" s="137">
        <f t="shared" si="124"/>
        <v>0</v>
      </c>
      <c r="BS77" s="137">
        <f t="shared" si="125"/>
        <v>0</v>
      </c>
      <c r="BT77" s="137">
        <f t="shared" si="126"/>
        <v>0</v>
      </c>
      <c r="BU77" s="137">
        <f t="shared" si="127"/>
        <v>0</v>
      </c>
      <c r="BV77" s="137">
        <f t="shared" si="128"/>
        <v>0</v>
      </c>
      <c r="BW77" s="137">
        <f t="shared" si="129"/>
        <v>0</v>
      </c>
      <c r="BX77" s="137">
        <f t="shared" si="130"/>
        <v>0</v>
      </c>
      <c r="BY77" s="137">
        <f t="shared" si="131"/>
        <v>0</v>
      </c>
      <c r="BZ77" s="137">
        <f t="shared" si="132"/>
        <v>0</v>
      </c>
      <c r="CA77" s="137">
        <f t="shared" si="133"/>
        <v>0</v>
      </c>
      <c r="CB77" s="137">
        <f t="shared" si="134"/>
        <v>0</v>
      </c>
      <c r="CC77" s="137">
        <f t="shared" si="135"/>
        <v>0</v>
      </c>
      <c r="CD77" s="137">
        <f t="shared" si="136"/>
        <v>0</v>
      </c>
      <c r="CE77" s="137">
        <f t="shared" si="137"/>
        <v>0</v>
      </c>
      <c r="CF77" s="137">
        <f t="shared" si="138"/>
        <v>0</v>
      </c>
      <c r="CG77" s="137">
        <f t="shared" si="139"/>
        <v>0</v>
      </c>
      <c r="CH77" s="137">
        <f t="shared" si="140"/>
        <v>0</v>
      </c>
      <c r="CI77" s="137">
        <f t="shared" si="141"/>
        <v>0</v>
      </c>
      <c r="CJ77" s="137">
        <f t="shared" si="142"/>
        <v>0</v>
      </c>
      <c r="CK77" s="137">
        <f t="shared" si="143"/>
        <v>0</v>
      </c>
      <c r="CL77" s="137">
        <f t="shared" si="144"/>
        <v>0</v>
      </c>
      <c r="CM77" s="137">
        <f t="shared" si="145"/>
        <v>0</v>
      </c>
      <c r="CN77" s="137">
        <f t="shared" si="146"/>
        <v>0</v>
      </c>
      <c r="CO77" s="137">
        <f t="shared" si="147"/>
        <v>0</v>
      </c>
      <c r="CP77" s="97"/>
      <c r="CQ77" s="97"/>
      <c r="CR77" s="47"/>
      <c r="CS77" s="47"/>
      <c r="CT77" s="311" t="s">
        <v>241</v>
      </c>
      <c r="CU77" s="319">
        <v>72</v>
      </c>
      <c r="CV77" s="320"/>
      <c r="CW77" s="321"/>
      <c r="CX77" s="322"/>
      <c r="CY77" s="1"/>
      <c r="CZ77" s="1"/>
      <c r="DA77" s="1"/>
      <c r="DB77" s="1"/>
      <c r="DC77" s="1"/>
      <c r="DD77" s="1"/>
      <c r="DE77" s="1"/>
      <c r="DF77" s="1"/>
      <c r="GO77" s="1"/>
      <c r="GP77" s="1"/>
      <c r="GQ77" s="1"/>
      <c r="GR77" s="1"/>
      <c r="GS77" s="1"/>
    </row>
    <row r="78" spans="1:201">
      <c r="A78" s="40">
        <v>72</v>
      </c>
      <c r="B78" s="84"/>
      <c r="C78" s="83"/>
      <c r="D78" s="88"/>
      <c r="E78" s="87"/>
      <c r="F78" s="87"/>
      <c r="G78" s="87"/>
      <c r="H78" s="87"/>
      <c r="I78" s="76"/>
      <c r="J78" s="76"/>
      <c r="K78" s="76"/>
      <c r="L78" s="238"/>
      <c r="M78" s="238"/>
      <c r="N78" s="76"/>
      <c r="O78" s="76"/>
      <c r="P78" s="76"/>
      <c r="Q78" s="77"/>
      <c r="R78" s="41">
        <f t="shared" si="94"/>
        <v>0</v>
      </c>
      <c r="S78" s="55">
        <f t="shared" si="74"/>
        <v>0</v>
      </c>
      <c r="T78" s="54">
        <f t="shared" si="75"/>
        <v>0</v>
      </c>
      <c r="U78" s="97">
        <f t="shared" si="76"/>
        <v>0</v>
      </c>
      <c r="V78" s="54">
        <f t="shared" si="95"/>
        <v>0</v>
      </c>
      <c r="W78" s="97">
        <f t="shared" si="96"/>
        <v>0</v>
      </c>
      <c r="X78" s="96">
        <f t="shared" si="77"/>
        <v>0</v>
      </c>
      <c r="Y78" s="96">
        <f t="shared" si="78"/>
        <v>0</v>
      </c>
      <c r="Z78" s="96">
        <f t="shared" si="79"/>
        <v>0</v>
      </c>
      <c r="AA78" s="96">
        <f t="shared" si="80"/>
        <v>0</v>
      </c>
      <c r="AB78" s="96">
        <f t="shared" si="81"/>
        <v>0</v>
      </c>
      <c r="AC78" s="96">
        <f t="shared" si="82"/>
        <v>0</v>
      </c>
      <c r="AD78" s="96">
        <f t="shared" si="83"/>
        <v>0</v>
      </c>
      <c r="AE78" s="96">
        <f t="shared" si="97"/>
        <v>0</v>
      </c>
      <c r="AF78" s="96">
        <f t="shared" si="98"/>
        <v>0</v>
      </c>
      <c r="AG78" s="96">
        <f t="shared" si="99"/>
        <v>0</v>
      </c>
      <c r="AH78" s="96">
        <f t="shared" si="100"/>
        <v>0</v>
      </c>
      <c r="AI78" s="96">
        <f t="shared" si="101"/>
        <v>0</v>
      </c>
      <c r="AJ78" s="96">
        <f t="shared" si="102"/>
        <v>0</v>
      </c>
      <c r="AK78" s="96">
        <f t="shared" si="103"/>
        <v>0</v>
      </c>
      <c r="AL78" s="96">
        <f t="shared" si="104"/>
        <v>0</v>
      </c>
      <c r="AM78" s="96">
        <f t="shared" si="105"/>
        <v>0</v>
      </c>
      <c r="AN78" s="96">
        <f t="shared" si="106"/>
        <v>0</v>
      </c>
      <c r="AO78" s="96">
        <f t="shared" si="107"/>
        <v>0</v>
      </c>
      <c r="AP78" s="96">
        <f t="shared" si="108"/>
        <v>0</v>
      </c>
      <c r="AQ78" s="96">
        <f t="shared" si="109"/>
        <v>0</v>
      </c>
      <c r="AR78" s="96">
        <f t="shared" si="110"/>
        <v>0</v>
      </c>
      <c r="AS78" s="96">
        <f t="shared" si="111"/>
        <v>0</v>
      </c>
      <c r="AT78" s="54">
        <f t="shared" si="112"/>
        <v>0</v>
      </c>
      <c r="AU78" s="54">
        <f t="shared" si="113"/>
        <v>0</v>
      </c>
      <c r="AV78" s="54">
        <f t="shared" si="114"/>
        <v>0</v>
      </c>
      <c r="AW78" s="54">
        <f t="shared" si="115"/>
        <v>0</v>
      </c>
      <c r="AX78" s="54">
        <f t="shared" si="116"/>
        <v>0</v>
      </c>
      <c r="AY78" s="54">
        <f t="shared" si="117"/>
        <v>0</v>
      </c>
      <c r="AZ78" s="54"/>
      <c r="BA78" s="54"/>
      <c r="BB78" s="137">
        <f t="shared" si="84"/>
        <v>0</v>
      </c>
      <c r="BC78" s="137">
        <f t="shared" si="85"/>
        <v>0</v>
      </c>
      <c r="BD78" s="137">
        <f t="shared" si="86"/>
        <v>0</v>
      </c>
      <c r="BE78" s="137">
        <f t="shared" si="87"/>
        <v>0</v>
      </c>
      <c r="BF78" s="137">
        <f t="shared" si="88"/>
        <v>0</v>
      </c>
      <c r="BG78" s="137">
        <f t="shared" si="89"/>
        <v>0</v>
      </c>
      <c r="BH78" s="137">
        <f t="shared" si="90"/>
        <v>0</v>
      </c>
      <c r="BI78" s="137">
        <f t="shared" si="91"/>
        <v>0</v>
      </c>
      <c r="BJ78" s="137">
        <f t="shared" si="92"/>
        <v>0</v>
      </c>
      <c r="BK78" s="137">
        <f t="shared" si="93"/>
        <v>0</v>
      </c>
      <c r="BL78" s="137">
        <f t="shared" si="118"/>
        <v>0</v>
      </c>
      <c r="BM78" s="137">
        <f t="shared" si="119"/>
        <v>0</v>
      </c>
      <c r="BN78" s="137">
        <f t="shared" si="120"/>
        <v>0</v>
      </c>
      <c r="BO78" s="137">
        <f t="shared" si="121"/>
        <v>0</v>
      </c>
      <c r="BP78" s="137">
        <f t="shared" si="122"/>
        <v>0</v>
      </c>
      <c r="BQ78" s="137">
        <f t="shared" si="123"/>
        <v>0</v>
      </c>
      <c r="BR78" s="137">
        <f t="shared" si="124"/>
        <v>0</v>
      </c>
      <c r="BS78" s="137">
        <f t="shared" si="125"/>
        <v>0</v>
      </c>
      <c r="BT78" s="137">
        <f t="shared" si="126"/>
        <v>0</v>
      </c>
      <c r="BU78" s="137">
        <f t="shared" si="127"/>
        <v>0</v>
      </c>
      <c r="BV78" s="137">
        <f t="shared" si="128"/>
        <v>0</v>
      </c>
      <c r="BW78" s="137">
        <f t="shared" si="129"/>
        <v>0</v>
      </c>
      <c r="BX78" s="137">
        <f t="shared" si="130"/>
        <v>0</v>
      </c>
      <c r="BY78" s="137">
        <f t="shared" si="131"/>
        <v>0</v>
      </c>
      <c r="BZ78" s="137">
        <f t="shared" si="132"/>
        <v>0</v>
      </c>
      <c r="CA78" s="137">
        <f t="shared" si="133"/>
        <v>0</v>
      </c>
      <c r="CB78" s="137">
        <f t="shared" si="134"/>
        <v>0</v>
      </c>
      <c r="CC78" s="137">
        <f t="shared" si="135"/>
        <v>0</v>
      </c>
      <c r="CD78" s="137">
        <f t="shared" si="136"/>
        <v>0</v>
      </c>
      <c r="CE78" s="137">
        <f t="shared" si="137"/>
        <v>0</v>
      </c>
      <c r="CF78" s="137">
        <f t="shared" si="138"/>
        <v>0</v>
      </c>
      <c r="CG78" s="137">
        <f t="shared" si="139"/>
        <v>0</v>
      </c>
      <c r="CH78" s="137">
        <f t="shared" si="140"/>
        <v>0</v>
      </c>
      <c r="CI78" s="137">
        <f t="shared" si="141"/>
        <v>0</v>
      </c>
      <c r="CJ78" s="137">
        <f t="shared" si="142"/>
        <v>0</v>
      </c>
      <c r="CK78" s="137">
        <f t="shared" si="143"/>
        <v>0</v>
      </c>
      <c r="CL78" s="137">
        <f t="shared" si="144"/>
        <v>0</v>
      </c>
      <c r="CM78" s="137">
        <f t="shared" si="145"/>
        <v>0</v>
      </c>
      <c r="CN78" s="137">
        <f t="shared" si="146"/>
        <v>0</v>
      </c>
      <c r="CO78" s="137">
        <f t="shared" si="147"/>
        <v>0</v>
      </c>
      <c r="CP78" s="97"/>
      <c r="CQ78" s="97"/>
      <c r="CR78" s="47"/>
      <c r="CS78" s="47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GO78" s="1"/>
      <c r="GP78" s="1"/>
      <c r="GQ78" s="1"/>
      <c r="GR78" s="1"/>
      <c r="GS78" s="1"/>
    </row>
    <row r="79" spans="1:201">
      <c r="A79" s="40">
        <v>73</v>
      </c>
      <c r="B79" s="84"/>
      <c r="C79" s="83"/>
      <c r="D79" s="88"/>
      <c r="E79" s="87"/>
      <c r="F79" s="87"/>
      <c r="G79" s="87"/>
      <c r="H79" s="87"/>
      <c r="I79" s="76"/>
      <c r="J79" s="76"/>
      <c r="K79" s="76"/>
      <c r="L79" s="238"/>
      <c r="M79" s="238"/>
      <c r="N79" s="76"/>
      <c r="O79" s="76"/>
      <c r="P79" s="76"/>
      <c r="Q79" s="77"/>
      <c r="R79" s="41">
        <f t="shared" si="94"/>
        <v>0</v>
      </c>
      <c r="S79" s="55">
        <f t="shared" si="74"/>
        <v>0</v>
      </c>
      <c r="T79" s="54">
        <f t="shared" si="75"/>
        <v>0</v>
      </c>
      <c r="U79" s="97">
        <f t="shared" si="76"/>
        <v>0</v>
      </c>
      <c r="V79" s="54">
        <f t="shared" si="95"/>
        <v>0</v>
      </c>
      <c r="W79" s="97">
        <f t="shared" si="96"/>
        <v>0</v>
      </c>
      <c r="X79" s="96">
        <f t="shared" si="77"/>
        <v>0</v>
      </c>
      <c r="Y79" s="96">
        <f t="shared" si="78"/>
        <v>0</v>
      </c>
      <c r="Z79" s="96">
        <f t="shared" si="79"/>
        <v>0</v>
      </c>
      <c r="AA79" s="96">
        <f t="shared" si="80"/>
        <v>0</v>
      </c>
      <c r="AB79" s="96">
        <f t="shared" si="81"/>
        <v>0</v>
      </c>
      <c r="AC79" s="96">
        <f t="shared" si="82"/>
        <v>0</v>
      </c>
      <c r="AD79" s="96">
        <f t="shared" si="83"/>
        <v>0</v>
      </c>
      <c r="AE79" s="96">
        <f t="shared" si="97"/>
        <v>0</v>
      </c>
      <c r="AF79" s="96">
        <f t="shared" si="98"/>
        <v>0</v>
      </c>
      <c r="AG79" s="96">
        <f t="shared" si="99"/>
        <v>0</v>
      </c>
      <c r="AH79" s="96">
        <f t="shared" si="100"/>
        <v>0</v>
      </c>
      <c r="AI79" s="96">
        <f t="shared" si="101"/>
        <v>0</v>
      </c>
      <c r="AJ79" s="96">
        <f t="shared" si="102"/>
        <v>0</v>
      </c>
      <c r="AK79" s="96">
        <f t="shared" si="103"/>
        <v>0</v>
      </c>
      <c r="AL79" s="96">
        <f t="shared" si="104"/>
        <v>0</v>
      </c>
      <c r="AM79" s="96">
        <f t="shared" si="105"/>
        <v>0</v>
      </c>
      <c r="AN79" s="96">
        <f t="shared" si="106"/>
        <v>0</v>
      </c>
      <c r="AO79" s="96">
        <f t="shared" si="107"/>
        <v>0</v>
      </c>
      <c r="AP79" s="96">
        <f t="shared" si="108"/>
        <v>0</v>
      </c>
      <c r="AQ79" s="96">
        <f t="shared" si="109"/>
        <v>0</v>
      </c>
      <c r="AR79" s="96">
        <f t="shared" si="110"/>
        <v>0</v>
      </c>
      <c r="AS79" s="96">
        <f t="shared" si="111"/>
        <v>0</v>
      </c>
      <c r="AT79" s="54">
        <f t="shared" si="112"/>
        <v>0</v>
      </c>
      <c r="AU79" s="54">
        <f t="shared" si="113"/>
        <v>0</v>
      </c>
      <c r="AV79" s="54">
        <f t="shared" si="114"/>
        <v>0</v>
      </c>
      <c r="AW79" s="54">
        <f t="shared" si="115"/>
        <v>0</v>
      </c>
      <c r="AX79" s="54">
        <f t="shared" si="116"/>
        <v>0</v>
      </c>
      <c r="AY79" s="54">
        <f t="shared" si="117"/>
        <v>0</v>
      </c>
      <c r="AZ79" s="54"/>
      <c r="BA79" s="54"/>
      <c r="BB79" s="137">
        <f t="shared" si="84"/>
        <v>0</v>
      </c>
      <c r="BC79" s="137">
        <f t="shared" si="85"/>
        <v>0</v>
      </c>
      <c r="BD79" s="137">
        <f t="shared" si="86"/>
        <v>0</v>
      </c>
      <c r="BE79" s="137">
        <f t="shared" si="87"/>
        <v>0</v>
      </c>
      <c r="BF79" s="137">
        <f t="shared" si="88"/>
        <v>0</v>
      </c>
      <c r="BG79" s="137">
        <f t="shared" si="89"/>
        <v>0</v>
      </c>
      <c r="BH79" s="137">
        <f t="shared" si="90"/>
        <v>0</v>
      </c>
      <c r="BI79" s="137">
        <f t="shared" si="91"/>
        <v>0</v>
      </c>
      <c r="BJ79" s="137">
        <f t="shared" si="92"/>
        <v>0</v>
      </c>
      <c r="BK79" s="137">
        <f t="shared" si="93"/>
        <v>0</v>
      </c>
      <c r="BL79" s="137">
        <f t="shared" si="118"/>
        <v>0</v>
      </c>
      <c r="BM79" s="137">
        <f t="shared" si="119"/>
        <v>0</v>
      </c>
      <c r="BN79" s="137">
        <f t="shared" si="120"/>
        <v>0</v>
      </c>
      <c r="BO79" s="137">
        <f t="shared" si="121"/>
        <v>0</v>
      </c>
      <c r="BP79" s="137">
        <f t="shared" si="122"/>
        <v>0</v>
      </c>
      <c r="BQ79" s="137">
        <f t="shared" si="123"/>
        <v>0</v>
      </c>
      <c r="BR79" s="137">
        <f t="shared" si="124"/>
        <v>0</v>
      </c>
      <c r="BS79" s="137">
        <f t="shared" si="125"/>
        <v>0</v>
      </c>
      <c r="BT79" s="137">
        <f t="shared" si="126"/>
        <v>0</v>
      </c>
      <c r="BU79" s="137">
        <f t="shared" si="127"/>
        <v>0</v>
      </c>
      <c r="BV79" s="137">
        <f t="shared" si="128"/>
        <v>0</v>
      </c>
      <c r="BW79" s="137">
        <f t="shared" si="129"/>
        <v>0</v>
      </c>
      <c r="BX79" s="137">
        <f t="shared" si="130"/>
        <v>0</v>
      </c>
      <c r="BY79" s="137">
        <f t="shared" si="131"/>
        <v>0</v>
      </c>
      <c r="BZ79" s="137">
        <f t="shared" si="132"/>
        <v>0</v>
      </c>
      <c r="CA79" s="137">
        <f t="shared" si="133"/>
        <v>0</v>
      </c>
      <c r="CB79" s="137">
        <f t="shared" si="134"/>
        <v>0</v>
      </c>
      <c r="CC79" s="137">
        <f t="shared" si="135"/>
        <v>0</v>
      </c>
      <c r="CD79" s="137">
        <f t="shared" si="136"/>
        <v>0</v>
      </c>
      <c r="CE79" s="137">
        <f t="shared" si="137"/>
        <v>0</v>
      </c>
      <c r="CF79" s="137">
        <f t="shared" si="138"/>
        <v>0</v>
      </c>
      <c r="CG79" s="137">
        <f t="shared" si="139"/>
        <v>0</v>
      </c>
      <c r="CH79" s="137">
        <f t="shared" si="140"/>
        <v>0</v>
      </c>
      <c r="CI79" s="137">
        <f t="shared" si="141"/>
        <v>0</v>
      </c>
      <c r="CJ79" s="137">
        <f t="shared" si="142"/>
        <v>0</v>
      </c>
      <c r="CK79" s="137">
        <f t="shared" si="143"/>
        <v>0</v>
      </c>
      <c r="CL79" s="137">
        <f t="shared" si="144"/>
        <v>0</v>
      </c>
      <c r="CM79" s="137">
        <f t="shared" si="145"/>
        <v>0</v>
      </c>
      <c r="CN79" s="137">
        <f t="shared" si="146"/>
        <v>0</v>
      </c>
      <c r="CO79" s="137">
        <f t="shared" si="147"/>
        <v>0</v>
      </c>
      <c r="CP79" s="97"/>
      <c r="CQ79" s="97"/>
      <c r="CR79" s="47"/>
      <c r="CS79" s="47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GO79" s="1"/>
      <c r="GP79" s="1"/>
      <c r="GQ79" s="1"/>
      <c r="GR79" s="1"/>
      <c r="GS79" s="1"/>
    </row>
    <row r="80" spans="1:201">
      <c r="A80" s="40">
        <v>74</v>
      </c>
      <c r="B80" s="84"/>
      <c r="C80" s="83"/>
      <c r="D80" s="88"/>
      <c r="E80" s="87"/>
      <c r="F80" s="87"/>
      <c r="G80" s="87"/>
      <c r="H80" s="87"/>
      <c r="I80" s="76"/>
      <c r="J80" s="76"/>
      <c r="K80" s="76"/>
      <c r="L80" s="238"/>
      <c r="M80" s="238"/>
      <c r="N80" s="76"/>
      <c r="O80" s="76"/>
      <c r="P80" s="76"/>
      <c r="Q80" s="77"/>
      <c r="R80" s="41">
        <f t="shared" si="94"/>
        <v>0</v>
      </c>
      <c r="S80" s="55">
        <f t="shared" si="74"/>
        <v>0</v>
      </c>
      <c r="T80" s="54">
        <f t="shared" si="75"/>
        <v>0</v>
      </c>
      <c r="U80" s="97">
        <f t="shared" si="76"/>
        <v>0</v>
      </c>
      <c r="V80" s="54">
        <f t="shared" si="95"/>
        <v>0</v>
      </c>
      <c r="W80" s="97">
        <f t="shared" si="96"/>
        <v>0</v>
      </c>
      <c r="X80" s="96">
        <f t="shared" si="77"/>
        <v>0</v>
      </c>
      <c r="Y80" s="96">
        <f t="shared" si="78"/>
        <v>0</v>
      </c>
      <c r="Z80" s="96">
        <f t="shared" si="79"/>
        <v>0</v>
      </c>
      <c r="AA80" s="96">
        <f t="shared" si="80"/>
        <v>0</v>
      </c>
      <c r="AB80" s="96">
        <f t="shared" si="81"/>
        <v>0</v>
      </c>
      <c r="AC80" s="96">
        <f t="shared" si="82"/>
        <v>0</v>
      </c>
      <c r="AD80" s="96">
        <f t="shared" si="83"/>
        <v>0</v>
      </c>
      <c r="AE80" s="96">
        <f t="shared" si="97"/>
        <v>0</v>
      </c>
      <c r="AF80" s="96">
        <f t="shared" si="98"/>
        <v>0</v>
      </c>
      <c r="AG80" s="96">
        <f t="shared" si="99"/>
        <v>0</v>
      </c>
      <c r="AH80" s="96">
        <f t="shared" si="100"/>
        <v>0</v>
      </c>
      <c r="AI80" s="96">
        <f t="shared" si="101"/>
        <v>0</v>
      </c>
      <c r="AJ80" s="96">
        <f t="shared" si="102"/>
        <v>0</v>
      </c>
      <c r="AK80" s="96">
        <f t="shared" si="103"/>
        <v>0</v>
      </c>
      <c r="AL80" s="96">
        <f t="shared" si="104"/>
        <v>0</v>
      </c>
      <c r="AM80" s="96">
        <f t="shared" si="105"/>
        <v>0</v>
      </c>
      <c r="AN80" s="96">
        <f t="shared" si="106"/>
        <v>0</v>
      </c>
      <c r="AO80" s="96">
        <f t="shared" si="107"/>
        <v>0</v>
      </c>
      <c r="AP80" s="96">
        <f t="shared" si="108"/>
        <v>0</v>
      </c>
      <c r="AQ80" s="96">
        <f t="shared" si="109"/>
        <v>0</v>
      </c>
      <c r="AR80" s="96">
        <f t="shared" si="110"/>
        <v>0</v>
      </c>
      <c r="AS80" s="96">
        <f t="shared" si="111"/>
        <v>0</v>
      </c>
      <c r="AT80" s="54">
        <f t="shared" si="112"/>
        <v>0</v>
      </c>
      <c r="AU80" s="54">
        <f t="shared" si="113"/>
        <v>0</v>
      </c>
      <c r="AV80" s="54">
        <f t="shared" si="114"/>
        <v>0</v>
      </c>
      <c r="AW80" s="54">
        <f t="shared" si="115"/>
        <v>0</v>
      </c>
      <c r="AX80" s="54">
        <f t="shared" si="116"/>
        <v>0</v>
      </c>
      <c r="AY80" s="54">
        <f t="shared" si="117"/>
        <v>0</v>
      </c>
      <c r="AZ80" s="54"/>
      <c r="BA80" s="54"/>
      <c r="BB80" s="137">
        <f t="shared" si="84"/>
        <v>0</v>
      </c>
      <c r="BC80" s="137">
        <f t="shared" si="85"/>
        <v>0</v>
      </c>
      <c r="BD80" s="137">
        <f t="shared" si="86"/>
        <v>0</v>
      </c>
      <c r="BE80" s="137">
        <f t="shared" si="87"/>
        <v>0</v>
      </c>
      <c r="BF80" s="137">
        <f t="shared" si="88"/>
        <v>0</v>
      </c>
      <c r="BG80" s="137">
        <f t="shared" si="89"/>
        <v>0</v>
      </c>
      <c r="BH80" s="137">
        <f t="shared" si="90"/>
        <v>0</v>
      </c>
      <c r="BI80" s="137">
        <f t="shared" si="91"/>
        <v>0</v>
      </c>
      <c r="BJ80" s="137">
        <f t="shared" si="92"/>
        <v>0</v>
      </c>
      <c r="BK80" s="137">
        <f t="shared" si="93"/>
        <v>0</v>
      </c>
      <c r="BL80" s="137">
        <f t="shared" si="118"/>
        <v>0</v>
      </c>
      <c r="BM80" s="137">
        <f t="shared" si="119"/>
        <v>0</v>
      </c>
      <c r="BN80" s="137">
        <f t="shared" si="120"/>
        <v>0</v>
      </c>
      <c r="BO80" s="137">
        <f t="shared" si="121"/>
        <v>0</v>
      </c>
      <c r="BP80" s="137">
        <f t="shared" si="122"/>
        <v>0</v>
      </c>
      <c r="BQ80" s="137">
        <f t="shared" si="123"/>
        <v>0</v>
      </c>
      <c r="BR80" s="137">
        <f t="shared" si="124"/>
        <v>0</v>
      </c>
      <c r="BS80" s="137">
        <f t="shared" si="125"/>
        <v>0</v>
      </c>
      <c r="BT80" s="137">
        <f t="shared" si="126"/>
        <v>0</v>
      </c>
      <c r="BU80" s="137">
        <f t="shared" si="127"/>
        <v>0</v>
      </c>
      <c r="BV80" s="137">
        <f t="shared" si="128"/>
        <v>0</v>
      </c>
      <c r="BW80" s="137">
        <f t="shared" si="129"/>
        <v>0</v>
      </c>
      <c r="BX80" s="137">
        <f t="shared" si="130"/>
        <v>0</v>
      </c>
      <c r="BY80" s="137">
        <f t="shared" si="131"/>
        <v>0</v>
      </c>
      <c r="BZ80" s="137">
        <f t="shared" si="132"/>
        <v>0</v>
      </c>
      <c r="CA80" s="137">
        <f t="shared" si="133"/>
        <v>0</v>
      </c>
      <c r="CB80" s="137">
        <f t="shared" si="134"/>
        <v>0</v>
      </c>
      <c r="CC80" s="137">
        <f t="shared" si="135"/>
        <v>0</v>
      </c>
      <c r="CD80" s="137">
        <f t="shared" si="136"/>
        <v>0</v>
      </c>
      <c r="CE80" s="137">
        <f t="shared" si="137"/>
        <v>0</v>
      </c>
      <c r="CF80" s="137">
        <f t="shared" si="138"/>
        <v>0</v>
      </c>
      <c r="CG80" s="137">
        <f t="shared" si="139"/>
        <v>0</v>
      </c>
      <c r="CH80" s="137">
        <f t="shared" si="140"/>
        <v>0</v>
      </c>
      <c r="CI80" s="137">
        <f t="shared" si="141"/>
        <v>0</v>
      </c>
      <c r="CJ80" s="137">
        <f t="shared" si="142"/>
        <v>0</v>
      </c>
      <c r="CK80" s="137">
        <f t="shared" si="143"/>
        <v>0</v>
      </c>
      <c r="CL80" s="137">
        <f t="shared" si="144"/>
        <v>0</v>
      </c>
      <c r="CM80" s="137">
        <f t="shared" si="145"/>
        <v>0</v>
      </c>
      <c r="CN80" s="137">
        <f t="shared" si="146"/>
        <v>0</v>
      </c>
      <c r="CO80" s="137">
        <f t="shared" si="147"/>
        <v>0</v>
      </c>
      <c r="CP80" s="97"/>
      <c r="CQ80" s="97"/>
      <c r="CR80" s="47"/>
      <c r="CS80" s="47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GO80" s="1"/>
      <c r="GP80" s="1"/>
      <c r="GQ80" s="1"/>
      <c r="GR80" s="1"/>
      <c r="GS80" s="1"/>
    </row>
    <row r="81" spans="1:201">
      <c r="A81" s="40">
        <v>75</v>
      </c>
      <c r="B81" s="84"/>
      <c r="C81" s="83"/>
      <c r="D81" s="88"/>
      <c r="E81" s="87"/>
      <c r="F81" s="87"/>
      <c r="G81" s="87"/>
      <c r="H81" s="87"/>
      <c r="I81" s="76"/>
      <c r="J81" s="76"/>
      <c r="K81" s="76"/>
      <c r="L81" s="238"/>
      <c r="M81" s="238"/>
      <c r="N81" s="76"/>
      <c r="O81" s="76"/>
      <c r="P81" s="76"/>
      <c r="Q81" s="77"/>
      <c r="R81" s="41">
        <f t="shared" si="94"/>
        <v>0</v>
      </c>
      <c r="S81" s="55">
        <f t="shared" si="74"/>
        <v>0</v>
      </c>
      <c r="T81" s="54">
        <f t="shared" si="75"/>
        <v>0</v>
      </c>
      <c r="U81" s="97">
        <f t="shared" si="76"/>
        <v>0</v>
      </c>
      <c r="V81" s="54">
        <f t="shared" si="95"/>
        <v>0</v>
      </c>
      <c r="W81" s="97">
        <f t="shared" si="96"/>
        <v>0</v>
      </c>
      <c r="X81" s="96">
        <f t="shared" si="77"/>
        <v>0</v>
      </c>
      <c r="Y81" s="96">
        <f t="shared" si="78"/>
        <v>0</v>
      </c>
      <c r="Z81" s="96">
        <f t="shared" si="79"/>
        <v>0</v>
      </c>
      <c r="AA81" s="96">
        <f t="shared" si="80"/>
        <v>0</v>
      </c>
      <c r="AB81" s="96">
        <f t="shared" si="81"/>
        <v>0</v>
      </c>
      <c r="AC81" s="96">
        <f t="shared" si="82"/>
        <v>0</v>
      </c>
      <c r="AD81" s="96">
        <f t="shared" si="83"/>
        <v>0</v>
      </c>
      <c r="AE81" s="96">
        <f t="shared" si="97"/>
        <v>0</v>
      </c>
      <c r="AF81" s="96">
        <f t="shared" si="98"/>
        <v>0</v>
      </c>
      <c r="AG81" s="96">
        <f t="shared" si="99"/>
        <v>0</v>
      </c>
      <c r="AH81" s="96">
        <f t="shared" si="100"/>
        <v>0</v>
      </c>
      <c r="AI81" s="96">
        <f t="shared" si="101"/>
        <v>0</v>
      </c>
      <c r="AJ81" s="96">
        <f t="shared" si="102"/>
        <v>0</v>
      </c>
      <c r="AK81" s="96">
        <f t="shared" si="103"/>
        <v>0</v>
      </c>
      <c r="AL81" s="96">
        <f t="shared" si="104"/>
        <v>0</v>
      </c>
      <c r="AM81" s="96">
        <f t="shared" si="105"/>
        <v>0</v>
      </c>
      <c r="AN81" s="96">
        <f t="shared" si="106"/>
        <v>0</v>
      </c>
      <c r="AO81" s="96">
        <f t="shared" si="107"/>
        <v>0</v>
      </c>
      <c r="AP81" s="96">
        <f t="shared" si="108"/>
        <v>0</v>
      </c>
      <c r="AQ81" s="96">
        <f t="shared" si="109"/>
        <v>0</v>
      </c>
      <c r="AR81" s="96">
        <f t="shared" si="110"/>
        <v>0</v>
      </c>
      <c r="AS81" s="96">
        <f t="shared" si="111"/>
        <v>0</v>
      </c>
      <c r="AT81" s="54">
        <f t="shared" si="112"/>
        <v>0</v>
      </c>
      <c r="AU81" s="54">
        <f t="shared" si="113"/>
        <v>0</v>
      </c>
      <c r="AV81" s="54">
        <f t="shared" si="114"/>
        <v>0</v>
      </c>
      <c r="AW81" s="54">
        <f t="shared" si="115"/>
        <v>0</v>
      </c>
      <c r="AX81" s="54">
        <f t="shared" si="116"/>
        <v>0</v>
      </c>
      <c r="AY81" s="54">
        <f t="shared" si="117"/>
        <v>0</v>
      </c>
      <c r="AZ81" s="54"/>
      <c r="BA81" s="54"/>
      <c r="BB81" s="137">
        <f t="shared" si="84"/>
        <v>0</v>
      </c>
      <c r="BC81" s="137">
        <f t="shared" si="85"/>
        <v>0</v>
      </c>
      <c r="BD81" s="137">
        <f t="shared" si="86"/>
        <v>0</v>
      </c>
      <c r="BE81" s="137">
        <f t="shared" si="87"/>
        <v>0</v>
      </c>
      <c r="BF81" s="137">
        <f t="shared" si="88"/>
        <v>0</v>
      </c>
      <c r="BG81" s="137">
        <f t="shared" si="89"/>
        <v>0</v>
      </c>
      <c r="BH81" s="137">
        <f t="shared" si="90"/>
        <v>0</v>
      </c>
      <c r="BI81" s="137">
        <f t="shared" si="91"/>
        <v>0</v>
      </c>
      <c r="BJ81" s="137">
        <f t="shared" si="92"/>
        <v>0</v>
      </c>
      <c r="BK81" s="137">
        <f t="shared" si="93"/>
        <v>0</v>
      </c>
      <c r="BL81" s="137">
        <f t="shared" si="118"/>
        <v>0</v>
      </c>
      <c r="BM81" s="137">
        <f t="shared" si="119"/>
        <v>0</v>
      </c>
      <c r="BN81" s="137">
        <f t="shared" si="120"/>
        <v>0</v>
      </c>
      <c r="BO81" s="137">
        <f t="shared" si="121"/>
        <v>0</v>
      </c>
      <c r="BP81" s="137">
        <f t="shared" si="122"/>
        <v>0</v>
      </c>
      <c r="BQ81" s="137">
        <f t="shared" si="123"/>
        <v>0</v>
      </c>
      <c r="BR81" s="137">
        <f t="shared" si="124"/>
        <v>0</v>
      </c>
      <c r="BS81" s="137">
        <f t="shared" si="125"/>
        <v>0</v>
      </c>
      <c r="BT81" s="137">
        <f t="shared" si="126"/>
        <v>0</v>
      </c>
      <c r="BU81" s="137">
        <f t="shared" si="127"/>
        <v>0</v>
      </c>
      <c r="BV81" s="137">
        <f t="shared" si="128"/>
        <v>0</v>
      </c>
      <c r="BW81" s="137">
        <f t="shared" si="129"/>
        <v>0</v>
      </c>
      <c r="BX81" s="137">
        <f t="shared" si="130"/>
        <v>0</v>
      </c>
      <c r="BY81" s="137">
        <f t="shared" si="131"/>
        <v>0</v>
      </c>
      <c r="BZ81" s="137">
        <f t="shared" si="132"/>
        <v>0</v>
      </c>
      <c r="CA81" s="137">
        <f t="shared" si="133"/>
        <v>0</v>
      </c>
      <c r="CB81" s="137">
        <f t="shared" si="134"/>
        <v>0</v>
      </c>
      <c r="CC81" s="137">
        <f t="shared" si="135"/>
        <v>0</v>
      </c>
      <c r="CD81" s="137">
        <f t="shared" si="136"/>
        <v>0</v>
      </c>
      <c r="CE81" s="137">
        <f t="shared" si="137"/>
        <v>0</v>
      </c>
      <c r="CF81" s="137">
        <f t="shared" si="138"/>
        <v>0</v>
      </c>
      <c r="CG81" s="137">
        <f t="shared" si="139"/>
        <v>0</v>
      </c>
      <c r="CH81" s="137">
        <f t="shared" si="140"/>
        <v>0</v>
      </c>
      <c r="CI81" s="137">
        <f t="shared" si="141"/>
        <v>0</v>
      </c>
      <c r="CJ81" s="137">
        <f t="shared" si="142"/>
        <v>0</v>
      </c>
      <c r="CK81" s="137">
        <f t="shared" si="143"/>
        <v>0</v>
      </c>
      <c r="CL81" s="137">
        <f t="shared" si="144"/>
        <v>0</v>
      </c>
      <c r="CM81" s="137">
        <f t="shared" si="145"/>
        <v>0</v>
      </c>
      <c r="CN81" s="137">
        <f t="shared" si="146"/>
        <v>0</v>
      </c>
      <c r="CO81" s="137">
        <f t="shared" si="147"/>
        <v>0</v>
      </c>
      <c r="CP81" s="97"/>
      <c r="CQ81" s="97"/>
      <c r="CR81" s="47"/>
      <c r="CS81" s="47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GO81" s="1"/>
      <c r="GP81" s="1"/>
      <c r="GQ81" s="1"/>
      <c r="GR81" s="1"/>
      <c r="GS81" s="1"/>
    </row>
    <row r="82" spans="1:201">
      <c r="A82" s="40">
        <v>76</v>
      </c>
      <c r="B82" s="84"/>
      <c r="C82" s="83"/>
      <c r="D82" s="88"/>
      <c r="E82" s="87"/>
      <c r="F82" s="87"/>
      <c r="G82" s="87"/>
      <c r="H82" s="87"/>
      <c r="I82" s="76"/>
      <c r="J82" s="76"/>
      <c r="K82" s="76"/>
      <c r="L82" s="238"/>
      <c r="M82" s="238"/>
      <c r="N82" s="76"/>
      <c r="O82" s="76"/>
      <c r="P82" s="76"/>
      <c r="Q82" s="77"/>
      <c r="R82" s="41">
        <f t="shared" si="94"/>
        <v>0</v>
      </c>
      <c r="S82" s="55">
        <f t="shared" si="74"/>
        <v>0</v>
      </c>
      <c r="T82" s="54">
        <f t="shared" si="75"/>
        <v>0</v>
      </c>
      <c r="U82" s="97">
        <f t="shared" si="76"/>
        <v>0</v>
      </c>
      <c r="V82" s="54">
        <f t="shared" si="95"/>
        <v>0</v>
      </c>
      <c r="W82" s="97">
        <f t="shared" si="96"/>
        <v>0</v>
      </c>
      <c r="X82" s="96">
        <f t="shared" si="77"/>
        <v>0</v>
      </c>
      <c r="Y82" s="96">
        <f t="shared" si="78"/>
        <v>0</v>
      </c>
      <c r="Z82" s="96">
        <f t="shared" si="79"/>
        <v>0</v>
      </c>
      <c r="AA82" s="96">
        <f t="shared" si="80"/>
        <v>0</v>
      </c>
      <c r="AB82" s="96">
        <f t="shared" si="81"/>
        <v>0</v>
      </c>
      <c r="AC82" s="96">
        <f t="shared" si="82"/>
        <v>0</v>
      </c>
      <c r="AD82" s="96">
        <f t="shared" si="83"/>
        <v>0</v>
      </c>
      <c r="AE82" s="96">
        <f t="shared" si="97"/>
        <v>0</v>
      </c>
      <c r="AF82" s="96">
        <f t="shared" si="98"/>
        <v>0</v>
      </c>
      <c r="AG82" s="96">
        <f t="shared" si="99"/>
        <v>0</v>
      </c>
      <c r="AH82" s="96">
        <f t="shared" si="100"/>
        <v>0</v>
      </c>
      <c r="AI82" s="96">
        <f t="shared" si="101"/>
        <v>0</v>
      </c>
      <c r="AJ82" s="96">
        <f t="shared" si="102"/>
        <v>0</v>
      </c>
      <c r="AK82" s="96">
        <f t="shared" si="103"/>
        <v>0</v>
      </c>
      <c r="AL82" s="96">
        <f t="shared" si="104"/>
        <v>0</v>
      </c>
      <c r="AM82" s="96">
        <f t="shared" si="105"/>
        <v>0</v>
      </c>
      <c r="AN82" s="96">
        <f t="shared" si="106"/>
        <v>0</v>
      </c>
      <c r="AO82" s="96">
        <f t="shared" si="107"/>
        <v>0</v>
      </c>
      <c r="AP82" s="96">
        <f t="shared" si="108"/>
        <v>0</v>
      </c>
      <c r="AQ82" s="96">
        <f t="shared" si="109"/>
        <v>0</v>
      </c>
      <c r="AR82" s="96">
        <f t="shared" si="110"/>
        <v>0</v>
      </c>
      <c r="AS82" s="96">
        <f t="shared" si="111"/>
        <v>0</v>
      </c>
      <c r="AT82" s="54">
        <f t="shared" si="112"/>
        <v>0</v>
      </c>
      <c r="AU82" s="54">
        <f t="shared" si="113"/>
        <v>0</v>
      </c>
      <c r="AV82" s="54">
        <f t="shared" si="114"/>
        <v>0</v>
      </c>
      <c r="AW82" s="54">
        <f t="shared" si="115"/>
        <v>0</v>
      </c>
      <c r="AX82" s="54">
        <f t="shared" si="116"/>
        <v>0</v>
      </c>
      <c r="AY82" s="54">
        <f t="shared" si="117"/>
        <v>0</v>
      </c>
      <c r="AZ82" s="54"/>
      <c r="BA82" s="54"/>
      <c r="BB82" s="137">
        <f t="shared" si="84"/>
        <v>0</v>
      </c>
      <c r="BC82" s="137">
        <f t="shared" si="85"/>
        <v>0</v>
      </c>
      <c r="BD82" s="137">
        <f t="shared" si="86"/>
        <v>0</v>
      </c>
      <c r="BE82" s="137">
        <f t="shared" si="87"/>
        <v>0</v>
      </c>
      <c r="BF82" s="137">
        <f t="shared" si="88"/>
        <v>0</v>
      </c>
      <c r="BG82" s="137">
        <f t="shared" si="89"/>
        <v>0</v>
      </c>
      <c r="BH82" s="137">
        <f t="shared" si="90"/>
        <v>0</v>
      </c>
      <c r="BI82" s="137">
        <f t="shared" si="91"/>
        <v>0</v>
      </c>
      <c r="BJ82" s="137">
        <f t="shared" si="92"/>
        <v>0</v>
      </c>
      <c r="BK82" s="137">
        <f t="shared" si="93"/>
        <v>0</v>
      </c>
      <c r="BL82" s="137">
        <f t="shared" si="118"/>
        <v>0</v>
      </c>
      <c r="BM82" s="137">
        <f t="shared" si="119"/>
        <v>0</v>
      </c>
      <c r="BN82" s="137">
        <f t="shared" si="120"/>
        <v>0</v>
      </c>
      <c r="BO82" s="137">
        <f t="shared" si="121"/>
        <v>0</v>
      </c>
      <c r="BP82" s="137">
        <f t="shared" si="122"/>
        <v>0</v>
      </c>
      <c r="BQ82" s="137">
        <f t="shared" si="123"/>
        <v>0</v>
      </c>
      <c r="BR82" s="137">
        <f t="shared" si="124"/>
        <v>0</v>
      </c>
      <c r="BS82" s="137">
        <f t="shared" si="125"/>
        <v>0</v>
      </c>
      <c r="BT82" s="137">
        <f t="shared" si="126"/>
        <v>0</v>
      </c>
      <c r="BU82" s="137">
        <f t="shared" si="127"/>
        <v>0</v>
      </c>
      <c r="BV82" s="137">
        <f t="shared" si="128"/>
        <v>0</v>
      </c>
      <c r="BW82" s="137">
        <f t="shared" si="129"/>
        <v>0</v>
      </c>
      <c r="BX82" s="137">
        <f t="shared" si="130"/>
        <v>0</v>
      </c>
      <c r="BY82" s="137">
        <f t="shared" si="131"/>
        <v>0</v>
      </c>
      <c r="BZ82" s="137">
        <f t="shared" si="132"/>
        <v>0</v>
      </c>
      <c r="CA82" s="137">
        <f t="shared" si="133"/>
        <v>0</v>
      </c>
      <c r="CB82" s="137">
        <f t="shared" si="134"/>
        <v>0</v>
      </c>
      <c r="CC82" s="137">
        <f t="shared" si="135"/>
        <v>0</v>
      </c>
      <c r="CD82" s="137">
        <f t="shared" si="136"/>
        <v>0</v>
      </c>
      <c r="CE82" s="137">
        <f t="shared" si="137"/>
        <v>0</v>
      </c>
      <c r="CF82" s="137">
        <f t="shared" si="138"/>
        <v>0</v>
      </c>
      <c r="CG82" s="137">
        <f t="shared" si="139"/>
        <v>0</v>
      </c>
      <c r="CH82" s="137">
        <f t="shared" si="140"/>
        <v>0</v>
      </c>
      <c r="CI82" s="137">
        <f t="shared" si="141"/>
        <v>0</v>
      </c>
      <c r="CJ82" s="137">
        <f t="shared" si="142"/>
        <v>0</v>
      </c>
      <c r="CK82" s="137">
        <f t="shared" si="143"/>
        <v>0</v>
      </c>
      <c r="CL82" s="137">
        <f t="shared" si="144"/>
        <v>0</v>
      </c>
      <c r="CM82" s="137">
        <f t="shared" si="145"/>
        <v>0</v>
      </c>
      <c r="CN82" s="137">
        <f t="shared" si="146"/>
        <v>0</v>
      </c>
      <c r="CO82" s="137">
        <f t="shared" si="147"/>
        <v>0</v>
      </c>
      <c r="CP82" s="97"/>
      <c r="CQ82" s="97"/>
      <c r="CR82" s="47"/>
      <c r="CS82" s="47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GO82" s="1"/>
      <c r="GP82" s="1"/>
      <c r="GQ82" s="1"/>
      <c r="GR82" s="1"/>
      <c r="GS82" s="1"/>
    </row>
    <row r="83" spans="1:201">
      <c r="A83" s="40">
        <v>77</v>
      </c>
      <c r="B83" s="84"/>
      <c r="C83" s="83"/>
      <c r="D83" s="88"/>
      <c r="E83" s="87"/>
      <c r="F83" s="87"/>
      <c r="G83" s="87"/>
      <c r="H83" s="87"/>
      <c r="I83" s="76"/>
      <c r="J83" s="76"/>
      <c r="K83" s="76"/>
      <c r="L83" s="238"/>
      <c r="M83" s="238"/>
      <c r="N83" s="76"/>
      <c r="O83" s="76"/>
      <c r="P83" s="76"/>
      <c r="Q83" s="77"/>
      <c r="R83" s="41">
        <f t="shared" si="94"/>
        <v>0</v>
      </c>
      <c r="S83" s="55">
        <f t="shared" si="74"/>
        <v>0</v>
      </c>
      <c r="T83" s="54">
        <f t="shared" si="75"/>
        <v>0</v>
      </c>
      <c r="U83" s="97">
        <f t="shared" si="76"/>
        <v>0</v>
      </c>
      <c r="V83" s="54">
        <f t="shared" si="95"/>
        <v>0</v>
      </c>
      <c r="W83" s="97">
        <f t="shared" si="96"/>
        <v>0</v>
      </c>
      <c r="X83" s="96">
        <f t="shared" si="77"/>
        <v>0</v>
      </c>
      <c r="Y83" s="96">
        <f t="shared" si="78"/>
        <v>0</v>
      </c>
      <c r="Z83" s="96">
        <f t="shared" si="79"/>
        <v>0</v>
      </c>
      <c r="AA83" s="96">
        <f t="shared" si="80"/>
        <v>0</v>
      </c>
      <c r="AB83" s="96">
        <f t="shared" si="81"/>
        <v>0</v>
      </c>
      <c r="AC83" s="96">
        <f t="shared" si="82"/>
        <v>0</v>
      </c>
      <c r="AD83" s="96">
        <f t="shared" si="83"/>
        <v>0</v>
      </c>
      <c r="AE83" s="96">
        <f t="shared" si="97"/>
        <v>0</v>
      </c>
      <c r="AF83" s="96">
        <f t="shared" si="98"/>
        <v>0</v>
      </c>
      <c r="AG83" s="96">
        <f t="shared" si="99"/>
        <v>0</v>
      </c>
      <c r="AH83" s="96">
        <f t="shared" si="100"/>
        <v>0</v>
      </c>
      <c r="AI83" s="96">
        <f t="shared" si="101"/>
        <v>0</v>
      </c>
      <c r="AJ83" s="96">
        <f t="shared" si="102"/>
        <v>0</v>
      </c>
      <c r="AK83" s="96">
        <f t="shared" si="103"/>
        <v>0</v>
      </c>
      <c r="AL83" s="96">
        <f t="shared" si="104"/>
        <v>0</v>
      </c>
      <c r="AM83" s="96">
        <f t="shared" si="105"/>
        <v>0</v>
      </c>
      <c r="AN83" s="96">
        <f t="shared" si="106"/>
        <v>0</v>
      </c>
      <c r="AO83" s="96">
        <f t="shared" si="107"/>
        <v>0</v>
      </c>
      <c r="AP83" s="96">
        <f t="shared" si="108"/>
        <v>0</v>
      </c>
      <c r="AQ83" s="96">
        <f t="shared" si="109"/>
        <v>0</v>
      </c>
      <c r="AR83" s="96">
        <f t="shared" si="110"/>
        <v>0</v>
      </c>
      <c r="AS83" s="96">
        <f t="shared" si="111"/>
        <v>0</v>
      </c>
      <c r="AT83" s="54">
        <f t="shared" si="112"/>
        <v>0</v>
      </c>
      <c r="AU83" s="54">
        <f t="shared" si="113"/>
        <v>0</v>
      </c>
      <c r="AV83" s="54">
        <f t="shared" si="114"/>
        <v>0</v>
      </c>
      <c r="AW83" s="54">
        <f t="shared" si="115"/>
        <v>0</v>
      </c>
      <c r="AX83" s="54">
        <f t="shared" si="116"/>
        <v>0</v>
      </c>
      <c r="AY83" s="54">
        <f t="shared" si="117"/>
        <v>0</v>
      </c>
      <c r="AZ83" s="54"/>
      <c r="BA83" s="54"/>
      <c r="BB83" s="137">
        <f t="shared" si="84"/>
        <v>0</v>
      </c>
      <c r="BC83" s="137">
        <f t="shared" si="85"/>
        <v>0</v>
      </c>
      <c r="BD83" s="137">
        <f t="shared" si="86"/>
        <v>0</v>
      </c>
      <c r="BE83" s="137">
        <f t="shared" si="87"/>
        <v>0</v>
      </c>
      <c r="BF83" s="137">
        <f t="shared" si="88"/>
        <v>0</v>
      </c>
      <c r="BG83" s="137">
        <f t="shared" si="89"/>
        <v>0</v>
      </c>
      <c r="BH83" s="137">
        <f t="shared" si="90"/>
        <v>0</v>
      </c>
      <c r="BI83" s="137">
        <f t="shared" si="91"/>
        <v>0</v>
      </c>
      <c r="BJ83" s="137">
        <f t="shared" si="92"/>
        <v>0</v>
      </c>
      <c r="BK83" s="137">
        <f t="shared" si="93"/>
        <v>0</v>
      </c>
      <c r="BL83" s="137">
        <f t="shared" si="118"/>
        <v>0</v>
      </c>
      <c r="BM83" s="137">
        <f t="shared" si="119"/>
        <v>0</v>
      </c>
      <c r="BN83" s="137">
        <f t="shared" si="120"/>
        <v>0</v>
      </c>
      <c r="BO83" s="137">
        <f t="shared" si="121"/>
        <v>0</v>
      </c>
      <c r="BP83" s="137">
        <f t="shared" si="122"/>
        <v>0</v>
      </c>
      <c r="BQ83" s="137">
        <f t="shared" si="123"/>
        <v>0</v>
      </c>
      <c r="BR83" s="137">
        <f t="shared" si="124"/>
        <v>0</v>
      </c>
      <c r="BS83" s="137">
        <f t="shared" si="125"/>
        <v>0</v>
      </c>
      <c r="BT83" s="137">
        <f t="shared" si="126"/>
        <v>0</v>
      </c>
      <c r="BU83" s="137">
        <f t="shared" si="127"/>
        <v>0</v>
      </c>
      <c r="BV83" s="137">
        <f t="shared" si="128"/>
        <v>0</v>
      </c>
      <c r="BW83" s="137">
        <f t="shared" si="129"/>
        <v>0</v>
      </c>
      <c r="BX83" s="137">
        <f t="shared" si="130"/>
        <v>0</v>
      </c>
      <c r="BY83" s="137">
        <f t="shared" si="131"/>
        <v>0</v>
      </c>
      <c r="BZ83" s="137">
        <f t="shared" si="132"/>
        <v>0</v>
      </c>
      <c r="CA83" s="137">
        <f t="shared" si="133"/>
        <v>0</v>
      </c>
      <c r="CB83" s="137">
        <f t="shared" si="134"/>
        <v>0</v>
      </c>
      <c r="CC83" s="137">
        <f t="shared" si="135"/>
        <v>0</v>
      </c>
      <c r="CD83" s="137">
        <f t="shared" si="136"/>
        <v>0</v>
      </c>
      <c r="CE83" s="137">
        <f t="shared" si="137"/>
        <v>0</v>
      </c>
      <c r="CF83" s="137">
        <f t="shared" si="138"/>
        <v>0</v>
      </c>
      <c r="CG83" s="137">
        <f t="shared" si="139"/>
        <v>0</v>
      </c>
      <c r="CH83" s="137">
        <f t="shared" si="140"/>
        <v>0</v>
      </c>
      <c r="CI83" s="137">
        <f t="shared" si="141"/>
        <v>0</v>
      </c>
      <c r="CJ83" s="137">
        <f t="shared" si="142"/>
        <v>0</v>
      </c>
      <c r="CK83" s="137">
        <f t="shared" si="143"/>
        <v>0</v>
      </c>
      <c r="CL83" s="137">
        <f t="shared" si="144"/>
        <v>0</v>
      </c>
      <c r="CM83" s="137">
        <f t="shared" si="145"/>
        <v>0</v>
      </c>
      <c r="CN83" s="137">
        <f t="shared" si="146"/>
        <v>0</v>
      </c>
      <c r="CO83" s="137">
        <f t="shared" si="147"/>
        <v>0</v>
      </c>
      <c r="CP83" s="97"/>
      <c r="CQ83" s="97"/>
      <c r="CR83" s="47"/>
      <c r="CS83" s="47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GO83" s="1"/>
      <c r="GP83" s="1"/>
      <c r="GQ83" s="1"/>
      <c r="GR83" s="1"/>
      <c r="GS83" s="1"/>
    </row>
    <row r="84" spans="1:201">
      <c r="A84" s="40">
        <v>78</v>
      </c>
      <c r="B84" s="84"/>
      <c r="C84" s="83"/>
      <c r="D84" s="88"/>
      <c r="E84" s="87"/>
      <c r="F84" s="87"/>
      <c r="G84" s="87"/>
      <c r="H84" s="87"/>
      <c r="I84" s="76"/>
      <c r="J84" s="76"/>
      <c r="K84" s="76"/>
      <c r="L84" s="238"/>
      <c r="M84" s="238"/>
      <c r="N84" s="76"/>
      <c r="O84" s="76"/>
      <c r="P84" s="76"/>
      <c r="Q84" s="77"/>
      <c r="R84" s="41">
        <f t="shared" si="94"/>
        <v>0</v>
      </c>
      <c r="S84" s="55">
        <f t="shared" si="74"/>
        <v>0</v>
      </c>
      <c r="T84" s="54">
        <f t="shared" si="75"/>
        <v>0</v>
      </c>
      <c r="U84" s="97">
        <f t="shared" si="76"/>
        <v>0</v>
      </c>
      <c r="V84" s="54">
        <f t="shared" si="95"/>
        <v>0</v>
      </c>
      <c r="W84" s="97">
        <f t="shared" si="96"/>
        <v>0</v>
      </c>
      <c r="X84" s="96">
        <f t="shared" si="77"/>
        <v>0</v>
      </c>
      <c r="Y84" s="96">
        <f t="shared" si="78"/>
        <v>0</v>
      </c>
      <c r="Z84" s="96">
        <f t="shared" si="79"/>
        <v>0</v>
      </c>
      <c r="AA84" s="96">
        <f t="shared" si="80"/>
        <v>0</v>
      </c>
      <c r="AB84" s="96">
        <f t="shared" si="81"/>
        <v>0</v>
      </c>
      <c r="AC84" s="96">
        <f t="shared" si="82"/>
        <v>0</v>
      </c>
      <c r="AD84" s="96">
        <f t="shared" si="83"/>
        <v>0</v>
      </c>
      <c r="AE84" s="96">
        <f t="shared" si="97"/>
        <v>0</v>
      </c>
      <c r="AF84" s="96">
        <f t="shared" si="98"/>
        <v>0</v>
      </c>
      <c r="AG84" s="96">
        <f t="shared" si="99"/>
        <v>0</v>
      </c>
      <c r="AH84" s="96">
        <f t="shared" si="100"/>
        <v>0</v>
      </c>
      <c r="AI84" s="96">
        <f t="shared" si="101"/>
        <v>0</v>
      </c>
      <c r="AJ84" s="96">
        <f t="shared" si="102"/>
        <v>0</v>
      </c>
      <c r="AK84" s="96">
        <f t="shared" si="103"/>
        <v>0</v>
      </c>
      <c r="AL84" s="96">
        <f t="shared" si="104"/>
        <v>0</v>
      </c>
      <c r="AM84" s="96">
        <f t="shared" si="105"/>
        <v>0</v>
      </c>
      <c r="AN84" s="96">
        <f t="shared" si="106"/>
        <v>0</v>
      </c>
      <c r="AO84" s="96">
        <f t="shared" si="107"/>
        <v>0</v>
      </c>
      <c r="AP84" s="96">
        <f t="shared" si="108"/>
        <v>0</v>
      </c>
      <c r="AQ84" s="96">
        <f t="shared" si="109"/>
        <v>0</v>
      </c>
      <c r="AR84" s="96">
        <f t="shared" si="110"/>
        <v>0</v>
      </c>
      <c r="AS84" s="96">
        <f t="shared" si="111"/>
        <v>0</v>
      </c>
      <c r="AT84" s="54">
        <f t="shared" si="112"/>
        <v>0</v>
      </c>
      <c r="AU84" s="54">
        <f t="shared" si="113"/>
        <v>0</v>
      </c>
      <c r="AV84" s="54">
        <f t="shared" si="114"/>
        <v>0</v>
      </c>
      <c r="AW84" s="54">
        <f t="shared" si="115"/>
        <v>0</v>
      </c>
      <c r="AX84" s="54">
        <f t="shared" si="116"/>
        <v>0</v>
      </c>
      <c r="AY84" s="54">
        <f t="shared" si="117"/>
        <v>0</v>
      </c>
      <c r="AZ84" s="54"/>
      <c r="BA84" s="54"/>
      <c r="BB84" s="137">
        <f t="shared" si="84"/>
        <v>0</v>
      </c>
      <c r="BC84" s="137">
        <f t="shared" si="85"/>
        <v>0</v>
      </c>
      <c r="BD84" s="137">
        <f t="shared" si="86"/>
        <v>0</v>
      </c>
      <c r="BE84" s="137">
        <f t="shared" si="87"/>
        <v>0</v>
      </c>
      <c r="BF84" s="137">
        <f t="shared" si="88"/>
        <v>0</v>
      </c>
      <c r="BG84" s="137">
        <f t="shared" si="89"/>
        <v>0</v>
      </c>
      <c r="BH84" s="137">
        <f t="shared" si="90"/>
        <v>0</v>
      </c>
      <c r="BI84" s="137">
        <f t="shared" si="91"/>
        <v>0</v>
      </c>
      <c r="BJ84" s="137">
        <f t="shared" si="92"/>
        <v>0</v>
      </c>
      <c r="BK84" s="137">
        <f t="shared" si="93"/>
        <v>0</v>
      </c>
      <c r="BL84" s="137">
        <f t="shared" si="118"/>
        <v>0</v>
      </c>
      <c r="BM84" s="137">
        <f t="shared" si="119"/>
        <v>0</v>
      </c>
      <c r="BN84" s="137">
        <f t="shared" si="120"/>
        <v>0</v>
      </c>
      <c r="BO84" s="137">
        <f t="shared" si="121"/>
        <v>0</v>
      </c>
      <c r="BP84" s="137">
        <f t="shared" si="122"/>
        <v>0</v>
      </c>
      <c r="BQ84" s="137">
        <f t="shared" si="123"/>
        <v>0</v>
      </c>
      <c r="BR84" s="137">
        <f t="shared" si="124"/>
        <v>0</v>
      </c>
      <c r="BS84" s="137">
        <f t="shared" si="125"/>
        <v>0</v>
      </c>
      <c r="BT84" s="137">
        <f t="shared" si="126"/>
        <v>0</v>
      </c>
      <c r="BU84" s="137">
        <f t="shared" si="127"/>
        <v>0</v>
      </c>
      <c r="BV84" s="137">
        <f t="shared" si="128"/>
        <v>0</v>
      </c>
      <c r="BW84" s="137">
        <f t="shared" si="129"/>
        <v>0</v>
      </c>
      <c r="BX84" s="137">
        <f t="shared" si="130"/>
        <v>0</v>
      </c>
      <c r="BY84" s="137">
        <f t="shared" si="131"/>
        <v>0</v>
      </c>
      <c r="BZ84" s="137">
        <f t="shared" si="132"/>
        <v>0</v>
      </c>
      <c r="CA84" s="137">
        <f t="shared" si="133"/>
        <v>0</v>
      </c>
      <c r="CB84" s="137">
        <f t="shared" si="134"/>
        <v>0</v>
      </c>
      <c r="CC84" s="137">
        <f t="shared" si="135"/>
        <v>0</v>
      </c>
      <c r="CD84" s="137">
        <f t="shared" si="136"/>
        <v>0</v>
      </c>
      <c r="CE84" s="137">
        <f t="shared" si="137"/>
        <v>0</v>
      </c>
      <c r="CF84" s="137">
        <f t="shared" si="138"/>
        <v>0</v>
      </c>
      <c r="CG84" s="137">
        <f t="shared" si="139"/>
        <v>0</v>
      </c>
      <c r="CH84" s="137">
        <f t="shared" si="140"/>
        <v>0</v>
      </c>
      <c r="CI84" s="137">
        <f t="shared" si="141"/>
        <v>0</v>
      </c>
      <c r="CJ84" s="137">
        <f t="shared" si="142"/>
        <v>0</v>
      </c>
      <c r="CK84" s="137">
        <f t="shared" si="143"/>
        <v>0</v>
      </c>
      <c r="CL84" s="137">
        <f t="shared" si="144"/>
        <v>0</v>
      </c>
      <c r="CM84" s="137">
        <f t="shared" si="145"/>
        <v>0</v>
      </c>
      <c r="CN84" s="137">
        <f t="shared" si="146"/>
        <v>0</v>
      </c>
      <c r="CO84" s="137">
        <f t="shared" si="147"/>
        <v>0</v>
      </c>
      <c r="CP84" s="97"/>
      <c r="CQ84" s="97"/>
      <c r="CR84" s="47"/>
      <c r="CS84" s="47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GO84" s="1"/>
      <c r="GP84" s="1"/>
      <c r="GQ84" s="1"/>
      <c r="GR84" s="1"/>
      <c r="GS84" s="1"/>
    </row>
    <row r="85" spans="1:201">
      <c r="A85" s="40">
        <v>79</v>
      </c>
      <c r="B85" s="84"/>
      <c r="C85" s="83"/>
      <c r="D85" s="88"/>
      <c r="E85" s="87"/>
      <c r="F85" s="87"/>
      <c r="G85" s="87"/>
      <c r="H85" s="87"/>
      <c r="I85" s="76"/>
      <c r="J85" s="76"/>
      <c r="K85" s="76"/>
      <c r="L85" s="238"/>
      <c r="M85" s="238"/>
      <c r="N85" s="76"/>
      <c r="O85" s="76"/>
      <c r="P85" s="76"/>
      <c r="Q85" s="77"/>
      <c r="R85" s="41">
        <f t="shared" si="94"/>
        <v>0</v>
      </c>
      <c r="S85" s="55">
        <f t="shared" si="74"/>
        <v>0</v>
      </c>
      <c r="T85" s="54">
        <f t="shared" si="75"/>
        <v>0</v>
      </c>
      <c r="U85" s="97">
        <f t="shared" si="76"/>
        <v>0</v>
      </c>
      <c r="V85" s="54">
        <f t="shared" si="95"/>
        <v>0</v>
      </c>
      <c r="W85" s="97">
        <f t="shared" si="96"/>
        <v>0</v>
      </c>
      <c r="X85" s="96">
        <f t="shared" si="77"/>
        <v>0</v>
      </c>
      <c r="Y85" s="96">
        <f t="shared" si="78"/>
        <v>0</v>
      </c>
      <c r="Z85" s="96">
        <f t="shared" si="79"/>
        <v>0</v>
      </c>
      <c r="AA85" s="96">
        <f t="shared" si="80"/>
        <v>0</v>
      </c>
      <c r="AB85" s="96">
        <f t="shared" si="81"/>
        <v>0</v>
      </c>
      <c r="AC85" s="96">
        <f t="shared" si="82"/>
        <v>0</v>
      </c>
      <c r="AD85" s="96">
        <f t="shared" si="83"/>
        <v>0</v>
      </c>
      <c r="AE85" s="96">
        <f t="shared" si="97"/>
        <v>0</v>
      </c>
      <c r="AF85" s="96">
        <f t="shared" si="98"/>
        <v>0</v>
      </c>
      <c r="AG85" s="96">
        <f t="shared" si="99"/>
        <v>0</v>
      </c>
      <c r="AH85" s="96">
        <f t="shared" si="100"/>
        <v>0</v>
      </c>
      <c r="AI85" s="96">
        <f t="shared" si="101"/>
        <v>0</v>
      </c>
      <c r="AJ85" s="96">
        <f t="shared" si="102"/>
        <v>0</v>
      </c>
      <c r="AK85" s="96">
        <f t="shared" si="103"/>
        <v>0</v>
      </c>
      <c r="AL85" s="96">
        <f t="shared" si="104"/>
        <v>0</v>
      </c>
      <c r="AM85" s="96">
        <f t="shared" si="105"/>
        <v>0</v>
      </c>
      <c r="AN85" s="96">
        <f t="shared" si="106"/>
        <v>0</v>
      </c>
      <c r="AO85" s="96">
        <f t="shared" si="107"/>
        <v>0</v>
      </c>
      <c r="AP85" s="96">
        <f t="shared" si="108"/>
        <v>0</v>
      </c>
      <c r="AQ85" s="96">
        <f t="shared" si="109"/>
        <v>0</v>
      </c>
      <c r="AR85" s="96">
        <f t="shared" si="110"/>
        <v>0</v>
      </c>
      <c r="AS85" s="96">
        <f t="shared" si="111"/>
        <v>0</v>
      </c>
      <c r="AT85" s="54">
        <f t="shared" si="112"/>
        <v>0</v>
      </c>
      <c r="AU85" s="54">
        <f t="shared" si="113"/>
        <v>0</v>
      </c>
      <c r="AV85" s="54">
        <f t="shared" si="114"/>
        <v>0</v>
      </c>
      <c r="AW85" s="54">
        <f t="shared" si="115"/>
        <v>0</v>
      </c>
      <c r="AX85" s="54">
        <f t="shared" si="116"/>
        <v>0</v>
      </c>
      <c r="AY85" s="54">
        <f t="shared" si="117"/>
        <v>0</v>
      </c>
      <c r="AZ85" s="54"/>
      <c r="BA85" s="54"/>
      <c r="BB85" s="137">
        <f t="shared" si="84"/>
        <v>0</v>
      </c>
      <c r="BC85" s="137">
        <f t="shared" si="85"/>
        <v>0</v>
      </c>
      <c r="BD85" s="137">
        <f t="shared" si="86"/>
        <v>0</v>
      </c>
      <c r="BE85" s="137">
        <f t="shared" si="87"/>
        <v>0</v>
      </c>
      <c r="BF85" s="137">
        <f t="shared" si="88"/>
        <v>0</v>
      </c>
      <c r="BG85" s="137">
        <f t="shared" si="89"/>
        <v>0</v>
      </c>
      <c r="BH85" s="137">
        <f t="shared" si="90"/>
        <v>0</v>
      </c>
      <c r="BI85" s="137">
        <f t="shared" si="91"/>
        <v>0</v>
      </c>
      <c r="BJ85" s="137">
        <f t="shared" si="92"/>
        <v>0</v>
      </c>
      <c r="BK85" s="137">
        <f t="shared" si="93"/>
        <v>0</v>
      </c>
      <c r="BL85" s="137">
        <f t="shared" si="118"/>
        <v>0</v>
      </c>
      <c r="BM85" s="137">
        <f t="shared" si="119"/>
        <v>0</v>
      </c>
      <c r="BN85" s="137">
        <f t="shared" si="120"/>
        <v>0</v>
      </c>
      <c r="BO85" s="137">
        <f t="shared" si="121"/>
        <v>0</v>
      </c>
      <c r="BP85" s="137">
        <f t="shared" si="122"/>
        <v>0</v>
      </c>
      <c r="BQ85" s="137">
        <f t="shared" si="123"/>
        <v>0</v>
      </c>
      <c r="BR85" s="137">
        <f t="shared" si="124"/>
        <v>0</v>
      </c>
      <c r="BS85" s="137">
        <f t="shared" si="125"/>
        <v>0</v>
      </c>
      <c r="BT85" s="137">
        <f t="shared" si="126"/>
        <v>0</v>
      </c>
      <c r="BU85" s="137">
        <f t="shared" si="127"/>
        <v>0</v>
      </c>
      <c r="BV85" s="137">
        <f t="shared" si="128"/>
        <v>0</v>
      </c>
      <c r="BW85" s="137">
        <f t="shared" si="129"/>
        <v>0</v>
      </c>
      <c r="BX85" s="137">
        <f t="shared" si="130"/>
        <v>0</v>
      </c>
      <c r="BY85" s="137">
        <f t="shared" si="131"/>
        <v>0</v>
      </c>
      <c r="BZ85" s="137">
        <f t="shared" si="132"/>
        <v>0</v>
      </c>
      <c r="CA85" s="137">
        <f t="shared" si="133"/>
        <v>0</v>
      </c>
      <c r="CB85" s="137">
        <f t="shared" si="134"/>
        <v>0</v>
      </c>
      <c r="CC85" s="137">
        <f t="shared" si="135"/>
        <v>0</v>
      </c>
      <c r="CD85" s="137">
        <f t="shared" si="136"/>
        <v>0</v>
      </c>
      <c r="CE85" s="137">
        <f t="shared" si="137"/>
        <v>0</v>
      </c>
      <c r="CF85" s="137">
        <f t="shared" si="138"/>
        <v>0</v>
      </c>
      <c r="CG85" s="137">
        <f t="shared" si="139"/>
        <v>0</v>
      </c>
      <c r="CH85" s="137">
        <f t="shared" si="140"/>
        <v>0</v>
      </c>
      <c r="CI85" s="137">
        <f t="shared" si="141"/>
        <v>0</v>
      </c>
      <c r="CJ85" s="137">
        <f t="shared" si="142"/>
        <v>0</v>
      </c>
      <c r="CK85" s="137">
        <f t="shared" si="143"/>
        <v>0</v>
      </c>
      <c r="CL85" s="137">
        <f t="shared" si="144"/>
        <v>0</v>
      </c>
      <c r="CM85" s="137">
        <f t="shared" si="145"/>
        <v>0</v>
      </c>
      <c r="CN85" s="137">
        <f t="shared" si="146"/>
        <v>0</v>
      </c>
      <c r="CO85" s="137">
        <f t="shared" si="147"/>
        <v>0</v>
      </c>
      <c r="CP85" s="97"/>
      <c r="CQ85" s="97"/>
      <c r="CR85" s="47"/>
      <c r="CS85" s="47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GO85" s="1"/>
      <c r="GP85" s="1"/>
      <c r="GQ85" s="1"/>
      <c r="GR85" s="1"/>
      <c r="GS85" s="1"/>
    </row>
    <row r="86" spans="1:201">
      <c r="A86" s="40">
        <v>80</v>
      </c>
      <c r="B86" s="84"/>
      <c r="C86" s="83"/>
      <c r="D86" s="88"/>
      <c r="E86" s="87"/>
      <c r="F86" s="87"/>
      <c r="G86" s="87"/>
      <c r="H86" s="87"/>
      <c r="I86" s="76"/>
      <c r="J86" s="76"/>
      <c r="K86" s="76"/>
      <c r="L86" s="238"/>
      <c r="M86" s="238"/>
      <c r="N86" s="76"/>
      <c r="O86" s="76"/>
      <c r="P86" s="76"/>
      <c r="Q86" s="77"/>
      <c r="R86" s="41">
        <f t="shared" si="94"/>
        <v>0</v>
      </c>
      <c r="S86" s="55">
        <f t="shared" si="74"/>
        <v>0</v>
      </c>
      <c r="T86" s="54">
        <f t="shared" si="75"/>
        <v>0</v>
      </c>
      <c r="U86" s="97">
        <f t="shared" si="76"/>
        <v>0</v>
      </c>
      <c r="V86" s="54">
        <f t="shared" si="95"/>
        <v>0</v>
      </c>
      <c r="W86" s="97">
        <f t="shared" si="96"/>
        <v>0</v>
      </c>
      <c r="X86" s="96">
        <f t="shared" si="77"/>
        <v>0</v>
      </c>
      <c r="Y86" s="96">
        <f t="shared" si="78"/>
        <v>0</v>
      </c>
      <c r="Z86" s="96">
        <f t="shared" si="79"/>
        <v>0</v>
      </c>
      <c r="AA86" s="96">
        <f t="shared" si="80"/>
        <v>0</v>
      </c>
      <c r="AB86" s="96">
        <f t="shared" si="81"/>
        <v>0</v>
      </c>
      <c r="AC86" s="96">
        <f t="shared" si="82"/>
        <v>0</v>
      </c>
      <c r="AD86" s="96">
        <f t="shared" si="83"/>
        <v>0</v>
      </c>
      <c r="AE86" s="96">
        <f t="shared" si="97"/>
        <v>0</v>
      </c>
      <c r="AF86" s="96">
        <f t="shared" si="98"/>
        <v>0</v>
      </c>
      <c r="AG86" s="96">
        <f t="shared" si="99"/>
        <v>0</v>
      </c>
      <c r="AH86" s="96">
        <f t="shared" si="100"/>
        <v>0</v>
      </c>
      <c r="AI86" s="96">
        <f t="shared" si="101"/>
        <v>0</v>
      </c>
      <c r="AJ86" s="96">
        <f t="shared" si="102"/>
        <v>0</v>
      </c>
      <c r="AK86" s="96">
        <f t="shared" si="103"/>
        <v>0</v>
      </c>
      <c r="AL86" s="96">
        <f t="shared" si="104"/>
        <v>0</v>
      </c>
      <c r="AM86" s="96">
        <f t="shared" si="105"/>
        <v>0</v>
      </c>
      <c r="AN86" s="96">
        <f t="shared" si="106"/>
        <v>0</v>
      </c>
      <c r="AO86" s="96">
        <f t="shared" si="107"/>
        <v>0</v>
      </c>
      <c r="AP86" s="96">
        <f t="shared" si="108"/>
        <v>0</v>
      </c>
      <c r="AQ86" s="96">
        <f t="shared" si="109"/>
        <v>0</v>
      </c>
      <c r="AR86" s="96">
        <f t="shared" si="110"/>
        <v>0</v>
      </c>
      <c r="AS86" s="96">
        <f t="shared" si="111"/>
        <v>0</v>
      </c>
      <c r="AT86" s="54">
        <f t="shared" si="112"/>
        <v>0</v>
      </c>
      <c r="AU86" s="54">
        <f t="shared" si="113"/>
        <v>0</v>
      </c>
      <c r="AV86" s="54">
        <f t="shared" si="114"/>
        <v>0</v>
      </c>
      <c r="AW86" s="54">
        <f t="shared" si="115"/>
        <v>0</v>
      </c>
      <c r="AX86" s="54">
        <f t="shared" si="116"/>
        <v>0</v>
      </c>
      <c r="AY86" s="54">
        <f t="shared" si="117"/>
        <v>0</v>
      </c>
      <c r="AZ86" s="54"/>
      <c r="BA86" s="54"/>
      <c r="BB86" s="137">
        <f t="shared" si="84"/>
        <v>0</v>
      </c>
      <c r="BC86" s="137">
        <f t="shared" si="85"/>
        <v>0</v>
      </c>
      <c r="BD86" s="137">
        <f t="shared" si="86"/>
        <v>0</v>
      </c>
      <c r="BE86" s="137">
        <f t="shared" si="87"/>
        <v>0</v>
      </c>
      <c r="BF86" s="137">
        <f t="shared" si="88"/>
        <v>0</v>
      </c>
      <c r="BG86" s="137">
        <f t="shared" si="89"/>
        <v>0</v>
      </c>
      <c r="BH86" s="137">
        <f t="shared" si="90"/>
        <v>0</v>
      </c>
      <c r="BI86" s="137">
        <f t="shared" si="91"/>
        <v>0</v>
      </c>
      <c r="BJ86" s="137">
        <f t="shared" si="92"/>
        <v>0</v>
      </c>
      <c r="BK86" s="137">
        <f t="shared" si="93"/>
        <v>0</v>
      </c>
      <c r="BL86" s="137">
        <f t="shared" si="118"/>
        <v>0</v>
      </c>
      <c r="BM86" s="137">
        <f t="shared" si="119"/>
        <v>0</v>
      </c>
      <c r="BN86" s="137">
        <f t="shared" si="120"/>
        <v>0</v>
      </c>
      <c r="BO86" s="137">
        <f t="shared" si="121"/>
        <v>0</v>
      </c>
      <c r="BP86" s="137">
        <f t="shared" si="122"/>
        <v>0</v>
      </c>
      <c r="BQ86" s="137">
        <f t="shared" si="123"/>
        <v>0</v>
      </c>
      <c r="BR86" s="137">
        <f t="shared" si="124"/>
        <v>0</v>
      </c>
      <c r="BS86" s="137">
        <f t="shared" si="125"/>
        <v>0</v>
      </c>
      <c r="BT86" s="137">
        <f t="shared" si="126"/>
        <v>0</v>
      </c>
      <c r="BU86" s="137">
        <f t="shared" si="127"/>
        <v>0</v>
      </c>
      <c r="BV86" s="137">
        <f t="shared" si="128"/>
        <v>0</v>
      </c>
      <c r="BW86" s="137">
        <f t="shared" si="129"/>
        <v>0</v>
      </c>
      <c r="BX86" s="137">
        <f t="shared" si="130"/>
        <v>0</v>
      </c>
      <c r="BY86" s="137">
        <f t="shared" si="131"/>
        <v>0</v>
      </c>
      <c r="BZ86" s="137">
        <f t="shared" si="132"/>
        <v>0</v>
      </c>
      <c r="CA86" s="137">
        <f t="shared" si="133"/>
        <v>0</v>
      </c>
      <c r="CB86" s="137">
        <f t="shared" si="134"/>
        <v>0</v>
      </c>
      <c r="CC86" s="137">
        <f t="shared" si="135"/>
        <v>0</v>
      </c>
      <c r="CD86" s="137">
        <f t="shared" si="136"/>
        <v>0</v>
      </c>
      <c r="CE86" s="137">
        <f t="shared" si="137"/>
        <v>0</v>
      </c>
      <c r="CF86" s="137">
        <f t="shared" si="138"/>
        <v>0</v>
      </c>
      <c r="CG86" s="137">
        <f t="shared" si="139"/>
        <v>0</v>
      </c>
      <c r="CH86" s="137">
        <f t="shared" si="140"/>
        <v>0</v>
      </c>
      <c r="CI86" s="137">
        <f t="shared" si="141"/>
        <v>0</v>
      </c>
      <c r="CJ86" s="137">
        <f t="shared" si="142"/>
        <v>0</v>
      </c>
      <c r="CK86" s="137">
        <f t="shared" si="143"/>
        <v>0</v>
      </c>
      <c r="CL86" s="137">
        <f t="shared" si="144"/>
        <v>0</v>
      </c>
      <c r="CM86" s="137">
        <f t="shared" si="145"/>
        <v>0</v>
      </c>
      <c r="CN86" s="137">
        <f t="shared" si="146"/>
        <v>0</v>
      </c>
      <c r="CO86" s="137">
        <f t="shared" si="147"/>
        <v>0</v>
      </c>
      <c r="CP86" s="97"/>
      <c r="CQ86" s="97"/>
      <c r="CR86" s="47"/>
      <c r="CS86" s="47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GO86" s="1"/>
      <c r="GP86" s="1"/>
      <c r="GQ86" s="1"/>
      <c r="GR86" s="1"/>
      <c r="GS86" s="1"/>
    </row>
    <row r="87" spans="1:201">
      <c r="A87" s="40">
        <v>81</v>
      </c>
      <c r="B87" s="84"/>
      <c r="C87" s="83"/>
      <c r="D87" s="88"/>
      <c r="E87" s="87"/>
      <c r="F87" s="87"/>
      <c r="G87" s="87"/>
      <c r="H87" s="87"/>
      <c r="I87" s="76"/>
      <c r="J87" s="76"/>
      <c r="K87" s="76"/>
      <c r="L87" s="238"/>
      <c r="M87" s="238"/>
      <c r="N87" s="76"/>
      <c r="O87" s="76"/>
      <c r="P87" s="76"/>
      <c r="Q87" s="77"/>
      <c r="R87" s="41">
        <f t="shared" si="94"/>
        <v>0</v>
      </c>
      <c r="S87" s="55">
        <f t="shared" si="74"/>
        <v>0</v>
      </c>
      <c r="T87" s="54">
        <f t="shared" si="75"/>
        <v>0</v>
      </c>
      <c r="U87" s="97">
        <f t="shared" si="76"/>
        <v>0</v>
      </c>
      <c r="V87" s="54">
        <f t="shared" si="95"/>
        <v>0</v>
      </c>
      <c r="W87" s="97">
        <f t="shared" si="96"/>
        <v>0</v>
      </c>
      <c r="X87" s="96">
        <f t="shared" si="77"/>
        <v>0</v>
      </c>
      <c r="Y87" s="96">
        <f t="shared" si="78"/>
        <v>0</v>
      </c>
      <c r="Z87" s="96">
        <f t="shared" si="79"/>
        <v>0</v>
      </c>
      <c r="AA87" s="96">
        <f t="shared" si="80"/>
        <v>0</v>
      </c>
      <c r="AB87" s="96">
        <f t="shared" si="81"/>
        <v>0</v>
      </c>
      <c r="AC87" s="96">
        <f t="shared" si="82"/>
        <v>0</v>
      </c>
      <c r="AD87" s="96">
        <f t="shared" si="83"/>
        <v>0</v>
      </c>
      <c r="AE87" s="96">
        <f t="shared" si="97"/>
        <v>0</v>
      </c>
      <c r="AF87" s="96">
        <f t="shared" si="98"/>
        <v>0</v>
      </c>
      <c r="AG87" s="96">
        <f t="shared" si="99"/>
        <v>0</v>
      </c>
      <c r="AH87" s="96">
        <f t="shared" si="100"/>
        <v>0</v>
      </c>
      <c r="AI87" s="96">
        <f t="shared" si="101"/>
        <v>0</v>
      </c>
      <c r="AJ87" s="96">
        <f t="shared" si="102"/>
        <v>0</v>
      </c>
      <c r="AK87" s="96">
        <f t="shared" si="103"/>
        <v>0</v>
      </c>
      <c r="AL87" s="96">
        <f t="shared" si="104"/>
        <v>0</v>
      </c>
      <c r="AM87" s="96">
        <f t="shared" si="105"/>
        <v>0</v>
      </c>
      <c r="AN87" s="96">
        <f t="shared" si="106"/>
        <v>0</v>
      </c>
      <c r="AO87" s="96">
        <f t="shared" si="107"/>
        <v>0</v>
      </c>
      <c r="AP87" s="96">
        <f t="shared" si="108"/>
        <v>0</v>
      </c>
      <c r="AQ87" s="96">
        <f t="shared" si="109"/>
        <v>0</v>
      </c>
      <c r="AR87" s="96">
        <f t="shared" si="110"/>
        <v>0</v>
      </c>
      <c r="AS87" s="96">
        <f t="shared" si="111"/>
        <v>0</v>
      </c>
      <c r="AT87" s="54">
        <f t="shared" si="112"/>
        <v>0</v>
      </c>
      <c r="AU87" s="54">
        <f t="shared" si="113"/>
        <v>0</v>
      </c>
      <c r="AV87" s="54">
        <f t="shared" si="114"/>
        <v>0</v>
      </c>
      <c r="AW87" s="54">
        <f t="shared" si="115"/>
        <v>0</v>
      </c>
      <c r="AX87" s="54">
        <f t="shared" si="116"/>
        <v>0</v>
      </c>
      <c r="AY87" s="54">
        <f t="shared" si="117"/>
        <v>0</v>
      </c>
      <c r="AZ87" s="54"/>
      <c r="BA87" s="54"/>
      <c r="BB87" s="137">
        <f t="shared" si="84"/>
        <v>0</v>
      </c>
      <c r="BC87" s="137">
        <f t="shared" si="85"/>
        <v>0</v>
      </c>
      <c r="BD87" s="137">
        <f t="shared" si="86"/>
        <v>0</v>
      </c>
      <c r="BE87" s="137">
        <f t="shared" si="87"/>
        <v>0</v>
      </c>
      <c r="BF87" s="137">
        <f t="shared" si="88"/>
        <v>0</v>
      </c>
      <c r="BG87" s="137">
        <f t="shared" si="89"/>
        <v>0</v>
      </c>
      <c r="BH87" s="137">
        <f t="shared" si="90"/>
        <v>0</v>
      </c>
      <c r="BI87" s="137">
        <f t="shared" si="91"/>
        <v>0</v>
      </c>
      <c r="BJ87" s="137">
        <f t="shared" si="92"/>
        <v>0</v>
      </c>
      <c r="BK87" s="137">
        <f t="shared" si="93"/>
        <v>0</v>
      </c>
      <c r="BL87" s="137">
        <f t="shared" si="118"/>
        <v>0</v>
      </c>
      <c r="BM87" s="137">
        <f t="shared" si="119"/>
        <v>0</v>
      </c>
      <c r="BN87" s="137">
        <f t="shared" si="120"/>
        <v>0</v>
      </c>
      <c r="BO87" s="137">
        <f t="shared" si="121"/>
        <v>0</v>
      </c>
      <c r="BP87" s="137">
        <f t="shared" si="122"/>
        <v>0</v>
      </c>
      <c r="BQ87" s="137">
        <f t="shared" si="123"/>
        <v>0</v>
      </c>
      <c r="BR87" s="137">
        <f t="shared" si="124"/>
        <v>0</v>
      </c>
      <c r="BS87" s="137">
        <f t="shared" si="125"/>
        <v>0</v>
      </c>
      <c r="BT87" s="137">
        <f t="shared" si="126"/>
        <v>0</v>
      </c>
      <c r="BU87" s="137">
        <f t="shared" si="127"/>
        <v>0</v>
      </c>
      <c r="BV87" s="137">
        <f t="shared" si="128"/>
        <v>0</v>
      </c>
      <c r="BW87" s="137">
        <f t="shared" si="129"/>
        <v>0</v>
      </c>
      <c r="BX87" s="137">
        <f t="shared" si="130"/>
        <v>0</v>
      </c>
      <c r="BY87" s="137">
        <f t="shared" si="131"/>
        <v>0</v>
      </c>
      <c r="BZ87" s="137">
        <f t="shared" si="132"/>
        <v>0</v>
      </c>
      <c r="CA87" s="137">
        <f t="shared" si="133"/>
        <v>0</v>
      </c>
      <c r="CB87" s="137">
        <f t="shared" si="134"/>
        <v>0</v>
      </c>
      <c r="CC87" s="137">
        <f t="shared" si="135"/>
        <v>0</v>
      </c>
      <c r="CD87" s="137">
        <f t="shared" si="136"/>
        <v>0</v>
      </c>
      <c r="CE87" s="137">
        <f t="shared" si="137"/>
        <v>0</v>
      </c>
      <c r="CF87" s="137">
        <f t="shared" si="138"/>
        <v>0</v>
      </c>
      <c r="CG87" s="137">
        <f t="shared" si="139"/>
        <v>0</v>
      </c>
      <c r="CH87" s="137">
        <f t="shared" si="140"/>
        <v>0</v>
      </c>
      <c r="CI87" s="137">
        <f t="shared" si="141"/>
        <v>0</v>
      </c>
      <c r="CJ87" s="137">
        <f t="shared" si="142"/>
        <v>0</v>
      </c>
      <c r="CK87" s="137">
        <f t="shared" si="143"/>
        <v>0</v>
      </c>
      <c r="CL87" s="137">
        <f t="shared" si="144"/>
        <v>0</v>
      </c>
      <c r="CM87" s="137">
        <f t="shared" si="145"/>
        <v>0</v>
      </c>
      <c r="CN87" s="137">
        <f t="shared" si="146"/>
        <v>0</v>
      </c>
      <c r="CO87" s="137">
        <f t="shared" si="147"/>
        <v>0</v>
      </c>
      <c r="CP87" s="97"/>
      <c r="CQ87" s="97"/>
      <c r="CR87" s="47"/>
      <c r="CS87" s="47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GO87" s="1"/>
      <c r="GP87" s="1"/>
      <c r="GQ87" s="1"/>
      <c r="GR87" s="1"/>
      <c r="GS87" s="1"/>
    </row>
    <row r="88" spans="1:201">
      <c r="A88" s="40">
        <v>82</v>
      </c>
      <c r="B88" s="84"/>
      <c r="C88" s="83"/>
      <c r="D88" s="88"/>
      <c r="E88" s="87"/>
      <c r="F88" s="87"/>
      <c r="G88" s="87"/>
      <c r="H88" s="87"/>
      <c r="I88" s="76"/>
      <c r="J88" s="76"/>
      <c r="K88" s="76"/>
      <c r="L88" s="238"/>
      <c r="M88" s="238"/>
      <c r="N88" s="76"/>
      <c r="O88" s="76"/>
      <c r="P88" s="76"/>
      <c r="Q88" s="77"/>
      <c r="R88" s="41">
        <f t="shared" si="94"/>
        <v>0</v>
      </c>
      <c r="S88" s="55">
        <f t="shared" si="74"/>
        <v>0</v>
      </c>
      <c r="T88" s="54">
        <f t="shared" si="75"/>
        <v>0</v>
      </c>
      <c r="U88" s="97">
        <f t="shared" si="76"/>
        <v>0</v>
      </c>
      <c r="V88" s="54">
        <f t="shared" si="95"/>
        <v>0</v>
      </c>
      <c r="W88" s="97">
        <f t="shared" si="96"/>
        <v>0</v>
      </c>
      <c r="X88" s="96">
        <f t="shared" si="77"/>
        <v>0</v>
      </c>
      <c r="Y88" s="96">
        <f t="shared" si="78"/>
        <v>0</v>
      </c>
      <c r="Z88" s="96">
        <f t="shared" si="79"/>
        <v>0</v>
      </c>
      <c r="AA88" s="96">
        <f t="shared" si="80"/>
        <v>0</v>
      </c>
      <c r="AB88" s="96">
        <f t="shared" si="81"/>
        <v>0</v>
      </c>
      <c r="AC88" s="96">
        <f t="shared" si="82"/>
        <v>0</v>
      </c>
      <c r="AD88" s="96">
        <f t="shared" si="83"/>
        <v>0</v>
      </c>
      <c r="AE88" s="96">
        <f t="shared" si="97"/>
        <v>0</v>
      </c>
      <c r="AF88" s="96">
        <f t="shared" si="98"/>
        <v>0</v>
      </c>
      <c r="AG88" s="96">
        <f t="shared" si="99"/>
        <v>0</v>
      </c>
      <c r="AH88" s="96">
        <f t="shared" si="100"/>
        <v>0</v>
      </c>
      <c r="AI88" s="96">
        <f t="shared" si="101"/>
        <v>0</v>
      </c>
      <c r="AJ88" s="96">
        <f t="shared" si="102"/>
        <v>0</v>
      </c>
      <c r="AK88" s="96">
        <f t="shared" si="103"/>
        <v>0</v>
      </c>
      <c r="AL88" s="96">
        <f t="shared" si="104"/>
        <v>0</v>
      </c>
      <c r="AM88" s="96">
        <f t="shared" si="105"/>
        <v>0</v>
      </c>
      <c r="AN88" s="96">
        <f t="shared" si="106"/>
        <v>0</v>
      </c>
      <c r="AO88" s="96">
        <f t="shared" si="107"/>
        <v>0</v>
      </c>
      <c r="AP88" s="96">
        <f t="shared" si="108"/>
        <v>0</v>
      </c>
      <c r="AQ88" s="96">
        <f t="shared" si="109"/>
        <v>0</v>
      </c>
      <c r="AR88" s="96">
        <f t="shared" si="110"/>
        <v>0</v>
      </c>
      <c r="AS88" s="96">
        <f t="shared" si="111"/>
        <v>0</v>
      </c>
      <c r="AT88" s="54">
        <f t="shared" si="112"/>
        <v>0</v>
      </c>
      <c r="AU88" s="54">
        <f t="shared" si="113"/>
        <v>0</v>
      </c>
      <c r="AV88" s="54">
        <f t="shared" si="114"/>
        <v>0</v>
      </c>
      <c r="AW88" s="54">
        <f t="shared" si="115"/>
        <v>0</v>
      </c>
      <c r="AX88" s="54">
        <f t="shared" si="116"/>
        <v>0</v>
      </c>
      <c r="AY88" s="54">
        <f t="shared" si="117"/>
        <v>0</v>
      </c>
      <c r="AZ88" s="54"/>
      <c r="BA88" s="54"/>
      <c r="BB88" s="137">
        <f t="shared" si="84"/>
        <v>0</v>
      </c>
      <c r="BC88" s="137">
        <f t="shared" si="85"/>
        <v>0</v>
      </c>
      <c r="BD88" s="137">
        <f t="shared" si="86"/>
        <v>0</v>
      </c>
      <c r="BE88" s="137">
        <f t="shared" si="87"/>
        <v>0</v>
      </c>
      <c r="BF88" s="137">
        <f t="shared" si="88"/>
        <v>0</v>
      </c>
      <c r="BG88" s="137">
        <f t="shared" si="89"/>
        <v>0</v>
      </c>
      <c r="BH88" s="137">
        <f t="shared" si="90"/>
        <v>0</v>
      </c>
      <c r="BI88" s="137">
        <f t="shared" si="91"/>
        <v>0</v>
      </c>
      <c r="BJ88" s="137">
        <f t="shared" si="92"/>
        <v>0</v>
      </c>
      <c r="BK88" s="137">
        <f t="shared" si="93"/>
        <v>0</v>
      </c>
      <c r="BL88" s="137">
        <f t="shared" si="118"/>
        <v>0</v>
      </c>
      <c r="BM88" s="137">
        <f t="shared" si="119"/>
        <v>0</v>
      </c>
      <c r="BN88" s="137">
        <f t="shared" si="120"/>
        <v>0</v>
      </c>
      <c r="BO88" s="137">
        <f t="shared" si="121"/>
        <v>0</v>
      </c>
      <c r="BP88" s="137">
        <f t="shared" si="122"/>
        <v>0</v>
      </c>
      <c r="BQ88" s="137">
        <f t="shared" si="123"/>
        <v>0</v>
      </c>
      <c r="BR88" s="137">
        <f t="shared" si="124"/>
        <v>0</v>
      </c>
      <c r="BS88" s="137">
        <f t="shared" si="125"/>
        <v>0</v>
      </c>
      <c r="BT88" s="137">
        <f t="shared" si="126"/>
        <v>0</v>
      </c>
      <c r="BU88" s="137">
        <f t="shared" si="127"/>
        <v>0</v>
      </c>
      <c r="BV88" s="137">
        <f t="shared" si="128"/>
        <v>0</v>
      </c>
      <c r="BW88" s="137">
        <f t="shared" si="129"/>
        <v>0</v>
      </c>
      <c r="BX88" s="137">
        <f t="shared" si="130"/>
        <v>0</v>
      </c>
      <c r="BY88" s="137">
        <f t="shared" si="131"/>
        <v>0</v>
      </c>
      <c r="BZ88" s="137">
        <f t="shared" si="132"/>
        <v>0</v>
      </c>
      <c r="CA88" s="137">
        <f t="shared" si="133"/>
        <v>0</v>
      </c>
      <c r="CB88" s="137">
        <f t="shared" si="134"/>
        <v>0</v>
      </c>
      <c r="CC88" s="137">
        <f t="shared" si="135"/>
        <v>0</v>
      </c>
      <c r="CD88" s="137">
        <f t="shared" si="136"/>
        <v>0</v>
      </c>
      <c r="CE88" s="137">
        <f t="shared" si="137"/>
        <v>0</v>
      </c>
      <c r="CF88" s="137">
        <f t="shared" si="138"/>
        <v>0</v>
      </c>
      <c r="CG88" s="137">
        <f t="shared" si="139"/>
        <v>0</v>
      </c>
      <c r="CH88" s="137">
        <f t="shared" si="140"/>
        <v>0</v>
      </c>
      <c r="CI88" s="137">
        <f t="shared" si="141"/>
        <v>0</v>
      </c>
      <c r="CJ88" s="137">
        <f t="shared" si="142"/>
        <v>0</v>
      </c>
      <c r="CK88" s="137">
        <f t="shared" si="143"/>
        <v>0</v>
      </c>
      <c r="CL88" s="137">
        <f t="shared" si="144"/>
        <v>0</v>
      </c>
      <c r="CM88" s="137">
        <f t="shared" si="145"/>
        <v>0</v>
      </c>
      <c r="CN88" s="137">
        <f t="shared" si="146"/>
        <v>0</v>
      </c>
      <c r="CO88" s="137">
        <f t="shared" si="147"/>
        <v>0</v>
      </c>
      <c r="CP88" s="97"/>
      <c r="CQ88" s="97"/>
      <c r="CR88" s="47"/>
      <c r="CS88" s="47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GO88" s="1"/>
      <c r="GP88" s="1"/>
      <c r="GQ88" s="1"/>
      <c r="GR88" s="1"/>
      <c r="GS88" s="1"/>
    </row>
    <row r="89" spans="1:201">
      <c r="A89" s="40">
        <v>83</v>
      </c>
      <c r="B89" s="84"/>
      <c r="C89" s="83"/>
      <c r="D89" s="88"/>
      <c r="E89" s="87"/>
      <c r="F89" s="87"/>
      <c r="G89" s="87"/>
      <c r="H89" s="87"/>
      <c r="I89" s="76"/>
      <c r="J89" s="76"/>
      <c r="K89" s="76"/>
      <c r="L89" s="238"/>
      <c r="M89" s="238"/>
      <c r="N89" s="76"/>
      <c r="O89" s="76"/>
      <c r="P89" s="76"/>
      <c r="Q89" s="77"/>
      <c r="R89" s="41">
        <f t="shared" si="94"/>
        <v>0</v>
      </c>
      <c r="S89" s="55">
        <f t="shared" si="74"/>
        <v>0</v>
      </c>
      <c r="T89" s="54">
        <f t="shared" si="75"/>
        <v>0</v>
      </c>
      <c r="U89" s="97">
        <f t="shared" si="76"/>
        <v>0</v>
      </c>
      <c r="V89" s="54">
        <f t="shared" si="95"/>
        <v>0</v>
      </c>
      <c r="W89" s="97">
        <f t="shared" si="96"/>
        <v>0</v>
      </c>
      <c r="X89" s="96">
        <f t="shared" si="77"/>
        <v>0</v>
      </c>
      <c r="Y89" s="96">
        <f t="shared" si="78"/>
        <v>0</v>
      </c>
      <c r="Z89" s="96">
        <f t="shared" si="79"/>
        <v>0</v>
      </c>
      <c r="AA89" s="96">
        <f t="shared" si="80"/>
        <v>0</v>
      </c>
      <c r="AB89" s="96">
        <f t="shared" si="81"/>
        <v>0</v>
      </c>
      <c r="AC89" s="96">
        <f t="shared" si="82"/>
        <v>0</v>
      </c>
      <c r="AD89" s="96">
        <f t="shared" si="83"/>
        <v>0</v>
      </c>
      <c r="AE89" s="96">
        <f t="shared" si="97"/>
        <v>0</v>
      </c>
      <c r="AF89" s="96">
        <f t="shared" si="98"/>
        <v>0</v>
      </c>
      <c r="AG89" s="96">
        <f t="shared" si="99"/>
        <v>0</v>
      </c>
      <c r="AH89" s="96">
        <f t="shared" si="100"/>
        <v>0</v>
      </c>
      <c r="AI89" s="96">
        <f t="shared" si="101"/>
        <v>0</v>
      </c>
      <c r="AJ89" s="96">
        <f t="shared" si="102"/>
        <v>0</v>
      </c>
      <c r="AK89" s="96">
        <f t="shared" si="103"/>
        <v>0</v>
      </c>
      <c r="AL89" s="96">
        <f t="shared" si="104"/>
        <v>0</v>
      </c>
      <c r="AM89" s="96">
        <f t="shared" si="105"/>
        <v>0</v>
      </c>
      <c r="AN89" s="96">
        <f t="shared" si="106"/>
        <v>0</v>
      </c>
      <c r="AO89" s="96">
        <f t="shared" si="107"/>
        <v>0</v>
      </c>
      <c r="AP89" s="96">
        <f t="shared" si="108"/>
        <v>0</v>
      </c>
      <c r="AQ89" s="96">
        <f t="shared" si="109"/>
        <v>0</v>
      </c>
      <c r="AR89" s="96">
        <f t="shared" si="110"/>
        <v>0</v>
      </c>
      <c r="AS89" s="96">
        <f t="shared" si="111"/>
        <v>0</v>
      </c>
      <c r="AT89" s="54">
        <f t="shared" si="112"/>
        <v>0</v>
      </c>
      <c r="AU89" s="54">
        <f t="shared" si="113"/>
        <v>0</v>
      </c>
      <c r="AV89" s="54">
        <f t="shared" si="114"/>
        <v>0</v>
      </c>
      <c r="AW89" s="54">
        <f t="shared" si="115"/>
        <v>0</v>
      </c>
      <c r="AX89" s="54">
        <f t="shared" si="116"/>
        <v>0</v>
      </c>
      <c r="AY89" s="54">
        <f t="shared" si="117"/>
        <v>0</v>
      </c>
      <c r="AZ89" s="54"/>
      <c r="BA89" s="54"/>
      <c r="BB89" s="137">
        <f t="shared" si="84"/>
        <v>0</v>
      </c>
      <c r="BC89" s="137">
        <f t="shared" si="85"/>
        <v>0</v>
      </c>
      <c r="BD89" s="137">
        <f t="shared" si="86"/>
        <v>0</v>
      </c>
      <c r="BE89" s="137">
        <f t="shared" si="87"/>
        <v>0</v>
      </c>
      <c r="BF89" s="137">
        <f t="shared" si="88"/>
        <v>0</v>
      </c>
      <c r="BG89" s="137">
        <f t="shared" si="89"/>
        <v>0</v>
      </c>
      <c r="BH89" s="137">
        <f t="shared" si="90"/>
        <v>0</v>
      </c>
      <c r="BI89" s="137">
        <f t="shared" si="91"/>
        <v>0</v>
      </c>
      <c r="BJ89" s="137">
        <f t="shared" si="92"/>
        <v>0</v>
      </c>
      <c r="BK89" s="137">
        <f t="shared" si="93"/>
        <v>0</v>
      </c>
      <c r="BL89" s="137">
        <f t="shared" si="118"/>
        <v>0</v>
      </c>
      <c r="BM89" s="137">
        <f t="shared" si="119"/>
        <v>0</v>
      </c>
      <c r="BN89" s="137">
        <f t="shared" si="120"/>
        <v>0</v>
      </c>
      <c r="BO89" s="137">
        <f t="shared" si="121"/>
        <v>0</v>
      </c>
      <c r="BP89" s="137">
        <f t="shared" si="122"/>
        <v>0</v>
      </c>
      <c r="BQ89" s="137">
        <f t="shared" si="123"/>
        <v>0</v>
      </c>
      <c r="BR89" s="137">
        <f t="shared" si="124"/>
        <v>0</v>
      </c>
      <c r="BS89" s="137">
        <f t="shared" si="125"/>
        <v>0</v>
      </c>
      <c r="BT89" s="137">
        <f t="shared" si="126"/>
        <v>0</v>
      </c>
      <c r="BU89" s="137">
        <f t="shared" si="127"/>
        <v>0</v>
      </c>
      <c r="BV89" s="137">
        <f t="shared" si="128"/>
        <v>0</v>
      </c>
      <c r="BW89" s="137">
        <f t="shared" si="129"/>
        <v>0</v>
      </c>
      <c r="BX89" s="137">
        <f t="shared" si="130"/>
        <v>0</v>
      </c>
      <c r="BY89" s="137">
        <f t="shared" si="131"/>
        <v>0</v>
      </c>
      <c r="BZ89" s="137">
        <f t="shared" si="132"/>
        <v>0</v>
      </c>
      <c r="CA89" s="137">
        <f t="shared" si="133"/>
        <v>0</v>
      </c>
      <c r="CB89" s="137">
        <f t="shared" si="134"/>
        <v>0</v>
      </c>
      <c r="CC89" s="137">
        <f t="shared" si="135"/>
        <v>0</v>
      </c>
      <c r="CD89" s="137">
        <f t="shared" si="136"/>
        <v>0</v>
      </c>
      <c r="CE89" s="137">
        <f t="shared" si="137"/>
        <v>0</v>
      </c>
      <c r="CF89" s="137">
        <f t="shared" si="138"/>
        <v>0</v>
      </c>
      <c r="CG89" s="137">
        <f t="shared" si="139"/>
        <v>0</v>
      </c>
      <c r="CH89" s="137">
        <f t="shared" si="140"/>
        <v>0</v>
      </c>
      <c r="CI89" s="137">
        <f t="shared" si="141"/>
        <v>0</v>
      </c>
      <c r="CJ89" s="137">
        <f t="shared" si="142"/>
        <v>0</v>
      </c>
      <c r="CK89" s="137">
        <f t="shared" si="143"/>
        <v>0</v>
      </c>
      <c r="CL89" s="137">
        <f t="shared" si="144"/>
        <v>0</v>
      </c>
      <c r="CM89" s="137">
        <f t="shared" si="145"/>
        <v>0</v>
      </c>
      <c r="CN89" s="137">
        <f t="shared" si="146"/>
        <v>0</v>
      </c>
      <c r="CO89" s="137">
        <f t="shared" si="147"/>
        <v>0</v>
      </c>
      <c r="CP89" s="97"/>
      <c r="CQ89" s="97"/>
      <c r="CR89" s="47"/>
      <c r="CS89" s="47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GO89" s="1"/>
      <c r="GP89" s="1"/>
      <c r="GQ89" s="1"/>
      <c r="GR89" s="1"/>
      <c r="GS89" s="1"/>
    </row>
    <row r="90" spans="1:201">
      <c r="A90" s="40">
        <v>84</v>
      </c>
      <c r="B90" s="84"/>
      <c r="C90" s="83"/>
      <c r="D90" s="88"/>
      <c r="E90" s="87"/>
      <c r="F90" s="87"/>
      <c r="G90" s="87"/>
      <c r="H90" s="87"/>
      <c r="I90" s="76"/>
      <c r="J90" s="76"/>
      <c r="K90" s="76"/>
      <c r="L90" s="238"/>
      <c r="M90" s="238"/>
      <c r="N90" s="76"/>
      <c r="O90" s="76"/>
      <c r="P90" s="76"/>
      <c r="Q90" s="77"/>
      <c r="R90" s="41">
        <f t="shared" si="94"/>
        <v>0</v>
      </c>
      <c r="S90" s="55">
        <f t="shared" si="74"/>
        <v>0</v>
      </c>
      <c r="T90" s="54">
        <f t="shared" si="75"/>
        <v>0</v>
      </c>
      <c r="U90" s="97">
        <f t="shared" si="76"/>
        <v>0</v>
      </c>
      <c r="V90" s="54">
        <f t="shared" si="95"/>
        <v>0</v>
      </c>
      <c r="W90" s="97">
        <f t="shared" si="96"/>
        <v>0</v>
      </c>
      <c r="X90" s="96">
        <f t="shared" si="77"/>
        <v>0</v>
      </c>
      <c r="Y90" s="96">
        <f t="shared" si="78"/>
        <v>0</v>
      </c>
      <c r="Z90" s="96">
        <f t="shared" si="79"/>
        <v>0</v>
      </c>
      <c r="AA90" s="96">
        <f t="shared" si="80"/>
        <v>0</v>
      </c>
      <c r="AB90" s="96">
        <f t="shared" si="81"/>
        <v>0</v>
      </c>
      <c r="AC90" s="96">
        <f t="shared" si="82"/>
        <v>0</v>
      </c>
      <c r="AD90" s="96">
        <f t="shared" si="83"/>
        <v>0</v>
      </c>
      <c r="AE90" s="96">
        <f t="shared" si="97"/>
        <v>0</v>
      </c>
      <c r="AF90" s="96">
        <f t="shared" si="98"/>
        <v>0</v>
      </c>
      <c r="AG90" s="96">
        <f t="shared" si="99"/>
        <v>0</v>
      </c>
      <c r="AH90" s="96">
        <f t="shared" si="100"/>
        <v>0</v>
      </c>
      <c r="AI90" s="96">
        <f t="shared" si="101"/>
        <v>0</v>
      </c>
      <c r="AJ90" s="96">
        <f t="shared" si="102"/>
        <v>0</v>
      </c>
      <c r="AK90" s="96">
        <f t="shared" si="103"/>
        <v>0</v>
      </c>
      <c r="AL90" s="96">
        <f t="shared" si="104"/>
        <v>0</v>
      </c>
      <c r="AM90" s="96">
        <f t="shared" si="105"/>
        <v>0</v>
      </c>
      <c r="AN90" s="96">
        <f t="shared" si="106"/>
        <v>0</v>
      </c>
      <c r="AO90" s="96">
        <f t="shared" si="107"/>
        <v>0</v>
      </c>
      <c r="AP90" s="96">
        <f t="shared" si="108"/>
        <v>0</v>
      </c>
      <c r="AQ90" s="96">
        <f t="shared" si="109"/>
        <v>0</v>
      </c>
      <c r="AR90" s="96">
        <f t="shared" si="110"/>
        <v>0</v>
      </c>
      <c r="AS90" s="96">
        <f t="shared" si="111"/>
        <v>0</v>
      </c>
      <c r="AT90" s="54">
        <f t="shared" si="112"/>
        <v>0</v>
      </c>
      <c r="AU90" s="54">
        <f t="shared" si="113"/>
        <v>0</v>
      </c>
      <c r="AV90" s="54">
        <f t="shared" si="114"/>
        <v>0</v>
      </c>
      <c r="AW90" s="54">
        <f t="shared" si="115"/>
        <v>0</v>
      </c>
      <c r="AX90" s="54">
        <f t="shared" si="116"/>
        <v>0</v>
      </c>
      <c r="AY90" s="54">
        <f t="shared" si="117"/>
        <v>0</v>
      </c>
      <c r="AZ90" s="54"/>
      <c r="BA90" s="54"/>
      <c r="BB90" s="137">
        <f t="shared" si="84"/>
        <v>0</v>
      </c>
      <c r="BC90" s="137">
        <f t="shared" si="85"/>
        <v>0</v>
      </c>
      <c r="BD90" s="137">
        <f t="shared" si="86"/>
        <v>0</v>
      </c>
      <c r="BE90" s="137">
        <f t="shared" si="87"/>
        <v>0</v>
      </c>
      <c r="BF90" s="137">
        <f t="shared" si="88"/>
        <v>0</v>
      </c>
      <c r="BG90" s="137">
        <f t="shared" si="89"/>
        <v>0</v>
      </c>
      <c r="BH90" s="137">
        <f t="shared" si="90"/>
        <v>0</v>
      </c>
      <c r="BI90" s="137">
        <f t="shared" si="91"/>
        <v>0</v>
      </c>
      <c r="BJ90" s="137">
        <f t="shared" si="92"/>
        <v>0</v>
      </c>
      <c r="BK90" s="137">
        <f t="shared" si="93"/>
        <v>0</v>
      </c>
      <c r="BL90" s="137">
        <f t="shared" si="118"/>
        <v>0</v>
      </c>
      <c r="BM90" s="137">
        <f t="shared" si="119"/>
        <v>0</v>
      </c>
      <c r="BN90" s="137">
        <f t="shared" si="120"/>
        <v>0</v>
      </c>
      <c r="BO90" s="137">
        <f t="shared" si="121"/>
        <v>0</v>
      </c>
      <c r="BP90" s="137">
        <f t="shared" si="122"/>
        <v>0</v>
      </c>
      <c r="BQ90" s="137">
        <f t="shared" si="123"/>
        <v>0</v>
      </c>
      <c r="BR90" s="137">
        <f t="shared" si="124"/>
        <v>0</v>
      </c>
      <c r="BS90" s="137">
        <f t="shared" si="125"/>
        <v>0</v>
      </c>
      <c r="BT90" s="137">
        <f t="shared" si="126"/>
        <v>0</v>
      </c>
      <c r="BU90" s="137">
        <f t="shared" si="127"/>
        <v>0</v>
      </c>
      <c r="BV90" s="137">
        <f t="shared" si="128"/>
        <v>0</v>
      </c>
      <c r="BW90" s="137">
        <f t="shared" si="129"/>
        <v>0</v>
      </c>
      <c r="BX90" s="137">
        <f t="shared" si="130"/>
        <v>0</v>
      </c>
      <c r="BY90" s="137">
        <f t="shared" si="131"/>
        <v>0</v>
      </c>
      <c r="BZ90" s="137">
        <f t="shared" si="132"/>
        <v>0</v>
      </c>
      <c r="CA90" s="137">
        <f t="shared" si="133"/>
        <v>0</v>
      </c>
      <c r="CB90" s="137">
        <f t="shared" si="134"/>
        <v>0</v>
      </c>
      <c r="CC90" s="137">
        <f t="shared" si="135"/>
        <v>0</v>
      </c>
      <c r="CD90" s="137">
        <f t="shared" si="136"/>
        <v>0</v>
      </c>
      <c r="CE90" s="137">
        <f t="shared" si="137"/>
        <v>0</v>
      </c>
      <c r="CF90" s="137">
        <f t="shared" si="138"/>
        <v>0</v>
      </c>
      <c r="CG90" s="137">
        <f t="shared" si="139"/>
        <v>0</v>
      </c>
      <c r="CH90" s="137">
        <f t="shared" si="140"/>
        <v>0</v>
      </c>
      <c r="CI90" s="137">
        <f t="shared" si="141"/>
        <v>0</v>
      </c>
      <c r="CJ90" s="137">
        <f t="shared" si="142"/>
        <v>0</v>
      </c>
      <c r="CK90" s="137">
        <f t="shared" si="143"/>
        <v>0</v>
      </c>
      <c r="CL90" s="137">
        <f t="shared" si="144"/>
        <v>0</v>
      </c>
      <c r="CM90" s="137">
        <f t="shared" si="145"/>
        <v>0</v>
      </c>
      <c r="CN90" s="137">
        <f t="shared" si="146"/>
        <v>0</v>
      </c>
      <c r="CO90" s="137">
        <f t="shared" si="147"/>
        <v>0</v>
      </c>
      <c r="CP90" s="97"/>
      <c r="CQ90" s="97"/>
      <c r="CR90" s="47"/>
      <c r="CS90" s="47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GO90" s="1"/>
      <c r="GP90" s="1"/>
      <c r="GQ90" s="1"/>
      <c r="GR90" s="1"/>
      <c r="GS90" s="1"/>
    </row>
    <row r="91" spans="1:201">
      <c r="A91" s="40">
        <v>85</v>
      </c>
      <c r="B91" s="84"/>
      <c r="C91" s="83"/>
      <c r="D91" s="88"/>
      <c r="E91" s="87"/>
      <c r="F91" s="87"/>
      <c r="G91" s="87"/>
      <c r="H91" s="87"/>
      <c r="I91" s="76"/>
      <c r="J91" s="76"/>
      <c r="K91" s="76"/>
      <c r="L91" s="238"/>
      <c r="M91" s="238"/>
      <c r="N91" s="76"/>
      <c r="O91" s="76"/>
      <c r="P91" s="76"/>
      <c r="Q91" s="77"/>
      <c r="R91" s="41">
        <f t="shared" si="94"/>
        <v>0</v>
      </c>
      <c r="S91" s="55">
        <f t="shared" si="74"/>
        <v>0</v>
      </c>
      <c r="T91" s="54">
        <f t="shared" si="75"/>
        <v>0</v>
      </c>
      <c r="U91" s="97">
        <f t="shared" si="76"/>
        <v>0</v>
      </c>
      <c r="V91" s="54">
        <f t="shared" si="95"/>
        <v>0</v>
      </c>
      <c r="W91" s="97">
        <f t="shared" si="96"/>
        <v>0</v>
      </c>
      <c r="X91" s="96">
        <f t="shared" si="77"/>
        <v>0</v>
      </c>
      <c r="Y91" s="96">
        <f t="shared" si="78"/>
        <v>0</v>
      </c>
      <c r="Z91" s="96">
        <f t="shared" si="79"/>
        <v>0</v>
      </c>
      <c r="AA91" s="96">
        <f t="shared" si="80"/>
        <v>0</v>
      </c>
      <c r="AB91" s="96">
        <f t="shared" si="81"/>
        <v>0</v>
      </c>
      <c r="AC91" s="96">
        <f t="shared" si="82"/>
        <v>0</v>
      </c>
      <c r="AD91" s="96">
        <f t="shared" si="83"/>
        <v>0</v>
      </c>
      <c r="AE91" s="96">
        <f t="shared" si="97"/>
        <v>0</v>
      </c>
      <c r="AF91" s="96">
        <f t="shared" si="98"/>
        <v>0</v>
      </c>
      <c r="AG91" s="96">
        <f t="shared" si="99"/>
        <v>0</v>
      </c>
      <c r="AH91" s="96">
        <f t="shared" si="100"/>
        <v>0</v>
      </c>
      <c r="AI91" s="96">
        <f t="shared" si="101"/>
        <v>0</v>
      </c>
      <c r="AJ91" s="96">
        <f t="shared" si="102"/>
        <v>0</v>
      </c>
      <c r="AK91" s="96">
        <f t="shared" si="103"/>
        <v>0</v>
      </c>
      <c r="AL91" s="96">
        <f t="shared" si="104"/>
        <v>0</v>
      </c>
      <c r="AM91" s="96">
        <f t="shared" si="105"/>
        <v>0</v>
      </c>
      <c r="AN91" s="96">
        <f t="shared" si="106"/>
        <v>0</v>
      </c>
      <c r="AO91" s="96">
        <f t="shared" si="107"/>
        <v>0</v>
      </c>
      <c r="AP91" s="96">
        <f t="shared" si="108"/>
        <v>0</v>
      </c>
      <c r="AQ91" s="96">
        <f t="shared" si="109"/>
        <v>0</v>
      </c>
      <c r="AR91" s="96">
        <f t="shared" si="110"/>
        <v>0</v>
      </c>
      <c r="AS91" s="96">
        <f t="shared" si="111"/>
        <v>0</v>
      </c>
      <c r="AT91" s="54">
        <f t="shared" si="112"/>
        <v>0</v>
      </c>
      <c r="AU91" s="54">
        <f t="shared" si="113"/>
        <v>0</v>
      </c>
      <c r="AV91" s="54">
        <f t="shared" si="114"/>
        <v>0</v>
      </c>
      <c r="AW91" s="54">
        <f t="shared" si="115"/>
        <v>0</v>
      </c>
      <c r="AX91" s="54">
        <f t="shared" si="116"/>
        <v>0</v>
      </c>
      <c r="AY91" s="54">
        <f t="shared" si="117"/>
        <v>0</v>
      </c>
      <c r="AZ91" s="54"/>
      <c r="BA91" s="54"/>
      <c r="BB91" s="137">
        <f t="shared" si="84"/>
        <v>0</v>
      </c>
      <c r="BC91" s="137">
        <f t="shared" si="85"/>
        <v>0</v>
      </c>
      <c r="BD91" s="137">
        <f t="shared" si="86"/>
        <v>0</v>
      </c>
      <c r="BE91" s="137">
        <f t="shared" si="87"/>
        <v>0</v>
      </c>
      <c r="BF91" s="137">
        <f t="shared" si="88"/>
        <v>0</v>
      </c>
      <c r="BG91" s="137">
        <f t="shared" si="89"/>
        <v>0</v>
      </c>
      <c r="BH91" s="137">
        <f t="shared" si="90"/>
        <v>0</v>
      </c>
      <c r="BI91" s="137">
        <f t="shared" si="91"/>
        <v>0</v>
      </c>
      <c r="BJ91" s="137">
        <f t="shared" si="92"/>
        <v>0</v>
      </c>
      <c r="BK91" s="137">
        <f t="shared" si="93"/>
        <v>0</v>
      </c>
      <c r="BL91" s="137">
        <f t="shared" si="118"/>
        <v>0</v>
      </c>
      <c r="BM91" s="137">
        <f t="shared" si="119"/>
        <v>0</v>
      </c>
      <c r="BN91" s="137">
        <f t="shared" si="120"/>
        <v>0</v>
      </c>
      <c r="BO91" s="137">
        <f t="shared" si="121"/>
        <v>0</v>
      </c>
      <c r="BP91" s="137">
        <f t="shared" si="122"/>
        <v>0</v>
      </c>
      <c r="BQ91" s="137">
        <f t="shared" si="123"/>
        <v>0</v>
      </c>
      <c r="BR91" s="137">
        <f t="shared" si="124"/>
        <v>0</v>
      </c>
      <c r="BS91" s="137">
        <f t="shared" si="125"/>
        <v>0</v>
      </c>
      <c r="BT91" s="137">
        <f t="shared" si="126"/>
        <v>0</v>
      </c>
      <c r="BU91" s="137">
        <f t="shared" si="127"/>
        <v>0</v>
      </c>
      <c r="BV91" s="137">
        <f t="shared" si="128"/>
        <v>0</v>
      </c>
      <c r="BW91" s="137">
        <f t="shared" si="129"/>
        <v>0</v>
      </c>
      <c r="BX91" s="137">
        <f t="shared" si="130"/>
        <v>0</v>
      </c>
      <c r="BY91" s="137">
        <f t="shared" si="131"/>
        <v>0</v>
      </c>
      <c r="BZ91" s="137">
        <f t="shared" si="132"/>
        <v>0</v>
      </c>
      <c r="CA91" s="137">
        <f t="shared" si="133"/>
        <v>0</v>
      </c>
      <c r="CB91" s="137">
        <f t="shared" si="134"/>
        <v>0</v>
      </c>
      <c r="CC91" s="137">
        <f t="shared" si="135"/>
        <v>0</v>
      </c>
      <c r="CD91" s="137">
        <f t="shared" si="136"/>
        <v>0</v>
      </c>
      <c r="CE91" s="137">
        <f t="shared" si="137"/>
        <v>0</v>
      </c>
      <c r="CF91" s="137">
        <f t="shared" si="138"/>
        <v>0</v>
      </c>
      <c r="CG91" s="137">
        <f t="shared" si="139"/>
        <v>0</v>
      </c>
      <c r="CH91" s="137">
        <f t="shared" si="140"/>
        <v>0</v>
      </c>
      <c r="CI91" s="137">
        <f t="shared" si="141"/>
        <v>0</v>
      </c>
      <c r="CJ91" s="137">
        <f t="shared" si="142"/>
        <v>0</v>
      </c>
      <c r="CK91" s="137">
        <f t="shared" si="143"/>
        <v>0</v>
      </c>
      <c r="CL91" s="137">
        <f t="shared" si="144"/>
        <v>0</v>
      </c>
      <c r="CM91" s="137">
        <f t="shared" si="145"/>
        <v>0</v>
      </c>
      <c r="CN91" s="137">
        <f t="shared" si="146"/>
        <v>0</v>
      </c>
      <c r="CO91" s="137">
        <f t="shared" si="147"/>
        <v>0</v>
      </c>
      <c r="CP91" s="97"/>
      <c r="CQ91" s="97"/>
      <c r="CR91" s="47"/>
      <c r="CS91" s="47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GO91" s="1"/>
      <c r="GP91" s="1"/>
      <c r="GQ91" s="1"/>
      <c r="GR91" s="1"/>
      <c r="GS91" s="1"/>
    </row>
    <row r="92" spans="1:201">
      <c r="A92" s="40">
        <v>86</v>
      </c>
      <c r="B92" s="84"/>
      <c r="C92" s="83"/>
      <c r="D92" s="88"/>
      <c r="E92" s="87"/>
      <c r="F92" s="87"/>
      <c r="G92" s="87"/>
      <c r="H92" s="87"/>
      <c r="I92" s="76"/>
      <c r="J92" s="76"/>
      <c r="K92" s="76"/>
      <c r="L92" s="238"/>
      <c r="M92" s="238"/>
      <c r="N92" s="76"/>
      <c r="O92" s="76"/>
      <c r="P92" s="76"/>
      <c r="Q92" s="77"/>
      <c r="R92" s="41">
        <f t="shared" si="94"/>
        <v>0</v>
      </c>
      <c r="S92" s="55">
        <f t="shared" si="74"/>
        <v>0</v>
      </c>
      <c r="T92" s="54">
        <f t="shared" si="75"/>
        <v>0</v>
      </c>
      <c r="U92" s="97">
        <f t="shared" si="76"/>
        <v>0</v>
      </c>
      <c r="V92" s="54">
        <f t="shared" si="95"/>
        <v>0</v>
      </c>
      <c r="W92" s="97">
        <f t="shared" si="96"/>
        <v>0</v>
      </c>
      <c r="X92" s="96">
        <f t="shared" si="77"/>
        <v>0</v>
      </c>
      <c r="Y92" s="96">
        <f t="shared" si="78"/>
        <v>0</v>
      </c>
      <c r="Z92" s="96">
        <f t="shared" si="79"/>
        <v>0</v>
      </c>
      <c r="AA92" s="96">
        <f t="shared" si="80"/>
        <v>0</v>
      </c>
      <c r="AB92" s="96">
        <f t="shared" si="81"/>
        <v>0</v>
      </c>
      <c r="AC92" s="96">
        <f t="shared" si="82"/>
        <v>0</v>
      </c>
      <c r="AD92" s="96">
        <f t="shared" si="83"/>
        <v>0</v>
      </c>
      <c r="AE92" s="96">
        <f t="shared" si="97"/>
        <v>0</v>
      </c>
      <c r="AF92" s="96">
        <f t="shared" si="98"/>
        <v>0</v>
      </c>
      <c r="AG92" s="96">
        <f t="shared" si="99"/>
        <v>0</v>
      </c>
      <c r="AH92" s="96">
        <f t="shared" si="100"/>
        <v>0</v>
      </c>
      <c r="AI92" s="96">
        <f t="shared" si="101"/>
        <v>0</v>
      </c>
      <c r="AJ92" s="96">
        <f t="shared" si="102"/>
        <v>0</v>
      </c>
      <c r="AK92" s="96">
        <f t="shared" si="103"/>
        <v>0</v>
      </c>
      <c r="AL92" s="96">
        <f t="shared" si="104"/>
        <v>0</v>
      </c>
      <c r="AM92" s="96">
        <f t="shared" si="105"/>
        <v>0</v>
      </c>
      <c r="AN92" s="96">
        <f t="shared" si="106"/>
        <v>0</v>
      </c>
      <c r="AO92" s="96">
        <f t="shared" si="107"/>
        <v>0</v>
      </c>
      <c r="AP92" s="96">
        <f t="shared" si="108"/>
        <v>0</v>
      </c>
      <c r="AQ92" s="96">
        <f t="shared" si="109"/>
        <v>0</v>
      </c>
      <c r="AR92" s="96">
        <f t="shared" si="110"/>
        <v>0</v>
      </c>
      <c r="AS92" s="96">
        <f t="shared" si="111"/>
        <v>0</v>
      </c>
      <c r="AT92" s="54">
        <f t="shared" si="112"/>
        <v>0</v>
      </c>
      <c r="AU92" s="54">
        <f t="shared" si="113"/>
        <v>0</v>
      </c>
      <c r="AV92" s="54">
        <f t="shared" si="114"/>
        <v>0</v>
      </c>
      <c r="AW92" s="54">
        <f t="shared" si="115"/>
        <v>0</v>
      </c>
      <c r="AX92" s="54">
        <f t="shared" si="116"/>
        <v>0</v>
      </c>
      <c r="AY92" s="54">
        <f t="shared" si="117"/>
        <v>0</v>
      </c>
      <c r="AZ92" s="54"/>
      <c r="BA92" s="54"/>
      <c r="BB92" s="137">
        <f t="shared" si="84"/>
        <v>0</v>
      </c>
      <c r="BC92" s="137">
        <f t="shared" si="85"/>
        <v>0</v>
      </c>
      <c r="BD92" s="137">
        <f t="shared" si="86"/>
        <v>0</v>
      </c>
      <c r="BE92" s="137">
        <f t="shared" si="87"/>
        <v>0</v>
      </c>
      <c r="BF92" s="137">
        <f t="shared" si="88"/>
        <v>0</v>
      </c>
      <c r="BG92" s="137">
        <f t="shared" si="89"/>
        <v>0</v>
      </c>
      <c r="BH92" s="137">
        <f t="shared" si="90"/>
        <v>0</v>
      </c>
      <c r="BI92" s="137">
        <f t="shared" si="91"/>
        <v>0</v>
      </c>
      <c r="BJ92" s="137">
        <f t="shared" si="92"/>
        <v>0</v>
      </c>
      <c r="BK92" s="137">
        <f t="shared" si="93"/>
        <v>0</v>
      </c>
      <c r="BL92" s="137">
        <f t="shared" si="118"/>
        <v>0</v>
      </c>
      <c r="BM92" s="137">
        <f t="shared" si="119"/>
        <v>0</v>
      </c>
      <c r="BN92" s="137">
        <f t="shared" si="120"/>
        <v>0</v>
      </c>
      <c r="BO92" s="137">
        <f t="shared" si="121"/>
        <v>0</v>
      </c>
      <c r="BP92" s="137">
        <f t="shared" si="122"/>
        <v>0</v>
      </c>
      <c r="BQ92" s="137">
        <f t="shared" si="123"/>
        <v>0</v>
      </c>
      <c r="BR92" s="137">
        <f t="shared" si="124"/>
        <v>0</v>
      </c>
      <c r="BS92" s="137">
        <f t="shared" si="125"/>
        <v>0</v>
      </c>
      <c r="BT92" s="137">
        <f t="shared" si="126"/>
        <v>0</v>
      </c>
      <c r="BU92" s="137">
        <f t="shared" si="127"/>
        <v>0</v>
      </c>
      <c r="BV92" s="137">
        <f t="shared" si="128"/>
        <v>0</v>
      </c>
      <c r="BW92" s="137">
        <f t="shared" si="129"/>
        <v>0</v>
      </c>
      <c r="BX92" s="137">
        <f t="shared" si="130"/>
        <v>0</v>
      </c>
      <c r="BY92" s="137">
        <f t="shared" si="131"/>
        <v>0</v>
      </c>
      <c r="BZ92" s="137">
        <f t="shared" si="132"/>
        <v>0</v>
      </c>
      <c r="CA92" s="137">
        <f t="shared" si="133"/>
        <v>0</v>
      </c>
      <c r="CB92" s="137">
        <f t="shared" si="134"/>
        <v>0</v>
      </c>
      <c r="CC92" s="137">
        <f t="shared" si="135"/>
        <v>0</v>
      </c>
      <c r="CD92" s="137">
        <f t="shared" si="136"/>
        <v>0</v>
      </c>
      <c r="CE92" s="137">
        <f t="shared" si="137"/>
        <v>0</v>
      </c>
      <c r="CF92" s="137">
        <f t="shared" si="138"/>
        <v>0</v>
      </c>
      <c r="CG92" s="137">
        <f t="shared" si="139"/>
        <v>0</v>
      </c>
      <c r="CH92" s="137">
        <f t="shared" si="140"/>
        <v>0</v>
      </c>
      <c r="CI92" s="137">
        <f t="shared" si="141"/>
        <v>0</v>
      </c>
      <c r="CJ92" s="137">
        <f t="shared" si="142"/>
        <v>0</v>
      </c>
      <c r="CK92" s="137">
        <f t="shared" si="143"/>
        <v>0</v>
      </c>
      <c r="CL92" s="137">
        <f t="shared" si="144"/>
        <v>0</v>
      </c>
      <c r="CM92" s="137">
        <f t="shared" si="145"/>
        <v>0</v>
      </c>
      <c r="CN92" s="137">
        <f t="shared" si="146"/>
        <v>0</v>
      </c>
      <c r="CO92" s="137">
        <f t="shared" si="147"/>
        <v>0</v>
      </c>
      <c r="CP92" s="97"/>
      <c r="CQ92" s="97"/>
      <c r="CR92" s="47"/>
      <c r="CS92" s="47"/>
      <c r="CT92" s="1"/>
      <c r="CU92" s="1"/>
      <c r="CV92" s="93" t="s">
        <v>100</v>
      </c>
      <c r="CW92" s="105" t="s">
        <v>72</v>
      </c>
      <c r="CX92" s="1"/>
      <c r="CY92" s="1"/>
      <c r="CZ92" s="1"/>
      <c r="DA92" s="1"/>
      <c r="DB92" s="1"/>
      <c r="DC92" s="1"/>
      <c r="DD92" s="1"/>
      <c r="DE92" s="1"/>
      <c r="DF92" s="1"/>
      <c r="GO92" s="1"/>
      <c r="GP92" s="1"/>
      <c r="GQ92" s="1"/>
      <c r="GR92" s="1"/>
      <c r="GS92" s="1"/>
    </row>
    <row r="93" spans="1:201">
      <c r="A93" s="40">
        <v>87</v>
      </c>
      <c r="B93" s="84"/>
      <c r="C93" s="83"/>
      <c r="D93" s="88"/>
      <c r="E93" s="87"/>
      <c r="F93" s="87"/>
      <c r="G93" s="87"/>
      <c r="H93" s="87"/>
      <c r="I93" s="76"/>
      <c r="J93" s="76"/>
      <c r="K93" s="76"/>
      <c r="L93" s="238"/>
      <c r="M93" s="238"/>
      <c r="N93" s="76"/>
      <c r="O93" s="76"/>
      <c r="P93" s="76"/>
      <c r="Q93" s="77"/>
      <c r="R93" s="41">
        <f t="shared" si="94"/>
        <v>0</v>
      </c>
      <c r="S93" s="55">
        <f t="shared" si="74"/>
        <v>0</v>
      </c>
      <c r="T93" s="54">
        <f t="shared" si="75"/>
        <v>0</v>
      </c>
      <c r="U93" s="97">
        <f t="shared" si="76"/>
        <v>0</v>
      </c>
      <c r="V93" s="54">
        <f t="shared" si="95"/>
        <v>0</v>
      </c>
      <c r="W93" s="97">
        <f t="shared" si="96"/>
        <v>0</v>
      </c>
      <c r="X93" s="96">
        <f t="shared" si="77"/>
        <v>0</v>
      </c>
      <c r="Y93" s="96">
        <f t="shared" si="78"/>
        <v>0</v>
      </c>
      <c r="Z93" s="96">
        <f t="shared" si="79"/>
        <v>0</v>
      </c>
      <c r="AA93" s="96">
        <f t="shared" si="80"/>
        <v>0</v>
      </c>
      <c r="AB93" s="96">
        <f t="shared" si="81"/>
        <v>0</v>
      </c>
      <c r="AC93" s="96">
        <f t="shared" si="82"/>
        <v>0</v>
      </c>
      <c r="AD93" s="96">
        <f t="shared" si="83"/>
        <v>0</v>
      </c>
      <c r="AE93" s="96">
        <f t="shared" si="97"/>
        <v>0</v>
      </c>
      <c r="AF93" s="96">
        <f t="shared" si="98"/>
        <v>0</v>
      </c>
      <c r="AG93" s="96">
        <f t="shared" si="99"/>
        <v>0</v>
      </c>
      <c r="AH93" s="96">
        <f t="shared" si="100"/>
        <v>0</v>
      </c>
      <c r="AI93" s="96">
        <f t="shared" si="101"/>
        <v>0</v>
      </c>
      <c r="AJ93" s="96">
        <f t="shared" si="102"/>
        <v>0</v>
      </c>
      <c r="AK93" s="96">
        <f t="shared" si="103"/>
        <v>0</v>
      </c>
      <c r="AL93" s="96">
        <f t="shared" si="104"/>
        <v>0</v>
      </c>
      <c r="AM93" s="96">
        <f t="shared" si="105"/>
        <v>0</v>
      </c>
      <c r="AN93" s="96">
        <f t="shared" si="106"/>
        <v>0</v>
      </c>
      <c r="AO93" s="96">
        <f t="shared" si="107"/>
        <v>0</v>
      </c>
      <c r="AP93" s="96">
        <f t="shared" si="108"/>
        <v>0</v>
      </c>
      <c r="AQ93" s="96">
        <f t="shared" si="109"/>
        <v>0</v>
      </c>
      <c r="AR93" s="96">
        <f t="shared" si="110"/>
        <v>0</v>
      </c>
      <c r="AS93" s="96">
        <f t="shared" si="111"/>
        <v>0</v>
      </c>
      <c r="AT93" s="54">
        <f t="shared" si="112"/>
        <v>0</v>
      </c>
      <c r="AU93" s="54">
        <f t="shared" si="113"/>
        <v>0</v>
      </c>
      <c r="AV93" s="54">
        <f t="shared" si="114"/>
        <v>0</v>
      </c>
      <c r="AW93" s="54">
        <f t="shared" si="115"/>
        <v>0</v>
      </c>
      <c r="AX93" s="54">
        <f t="shared" si="116"/>
        <v>0</v>
      </c>
      <c r="AY93" s="54">
        <f t="shared" si="117"/>
        <v>0</v>
      </c>
      <c r="AZ93" s="54"/>
      <c r="BA93" s="54"/>
      <c r="BB93" s="137">
        <f t="shared" si="84"/>
        <v>0</v>
      </c>
      <c r="BC93" s="137">
        <f t="shared" si="85"/>
        <v>0</v>
      </c>
      <c r="BD93" s="137">
        <f t="shared" si="86"/>
        <v>0</v>
      </c>
      <c r="BE93" s="137">
        <f t="shared" si="87"/>
        <v>0</v>
      </c>
      <c r="BF93" s="137">
        <f t="shared" si="88"/>
        <v>0</v>
      </c>
      <c r="BG93" s="137">
        <f t="shared" si="89"/>
        <v>0</v>
      </c>
      <c r="BH93" s="137">
        <f t="shared" si="90"/>
        <v>0</v>
      </c>
      <c r="BI93" s="137">
        <f t="shared" si="91"/>
        <v>0</v>
      </c>
      <c r="BJ93" s="137">
        <f t="shared" si="92"/>
        <v>0</v>
      </c>
      <c r="BK93" s="137">
        <f t="shared" si="93"/>
        <v>0</v>
      </c>
      <c r="BL93" s="137">
        <f t="shared" si="118"/>
        <v>0</v>
      </c>
      <c r="BM93" s="137">
        <f t="shared" si="119"/>
        <v>0</v>
      </c>
      <c r="BN93" s="137">
        <f t="shared" si="120"/>
        <v>0</v>
      </c>
      <c r="BO93" s="137">
        <f t="shared" si="121"/>
        <v>0</v>
      </c>
      <c r="BP93" s="137">
        <f t="shared" si="122"/>
        <v>0</v>
      </c>
      <c r="BQ93" s="137">
        <f t="shared" si="123"/>
        <v>0</v>
      </c>
      <c r="BR93" s="137">
        <f t="shared" si="124"/>
        <v>0</v>
      </c>
      <c r="BS93" s="137">
        <f t="shared" si="125"/>
        <v>0</v>
      </c>
      <c r="BT93" s="137">
        <f t="shared" si="126"/>
        <v>0</v>
      </c>
      <c r="BU93" s="137">
        <f t="shared" si="127"/>
        <v>0</v>
      </c>
      <c r="BV93" s="137">
        <f t="shared" si="128"/>
        <v>0</v>
      </c>
      <c r="BW93" s="137">
        <f t="shared" si="129"/>
        <v>0</v>
      </c>
      <c r="BX93" s="137">
        <f t="shared" si="130"/>
        <v>0</v>
      </c>
      <c r="BY93" s="137">
        <f t="shared" si="131"/>
        <v>0</v>
      </c>
      <c r="BZ93" s="137">
        <f t="shared" si="132"/>
        <v>0</v>
      </c>
      <c r="CA93" s="137">
        <f t="shared" si="133"/>
        <v>0</v>
      </c>
      <c r="CB93" s="137">
        <f t="shared" si="134"/>
        <v>0</v>
      </c>
      <c r="CC93" s="137">
        <f t="shared" si="135"/>
        <v>0</v>
      </c>
      <c r="CD93" s="137">
        <f t="shared" si="136"/>
        <v>0</v>
      </c>
      <c r="CE93" s="137">
        <f t="shared" si="137"/>
        <v>0</v>
      </c>
      <c r="CF93" s="137">
        <f t="shared" si="138"/>
        <v>0</v>
      </c>
      <c r="CG93" s="137">
        <f t="shared" si="139"/>
        <v>0</v>
      </c>
      <c r="CH93" s="137">
        <f t="shared" si="140"/>
        <v>0</v>
      </c>
      <c r="CI93" s="137">
        <f t="shared" si="141"/>
        <v>0</v>
      </c>
      <c r="CJ93" s="137">
        <f t="shared" si="142"/>
        <v>0</v>
      </c>
      <c r="CK93" s="137">
        <f t="shared" si="143"/>
        <v>0</v>
      </c>
      <c r="CL93" s="137">
        <f t="shared" si="144"/>
        <v>0</v>
      </c>
      <c r="CM93" s="137">
        <f t="shared" si="145"/>
        <v>0</v>
      </c>
      <c r="CN93" s="137">
        <f t="shared" si="146"/>
        <v>0</v>
      </c>
      <c r="CO93" s="137">
        <f t="shared" si="147"/>
        <v>0</v>
      </c>
      <c r="CP93" s="97"/>
      <c r="CQ93" s="97"/>
      <c r="CR93" s="47"/>
      <c r="CS93" s="47"/>
      <c r="CT93" s="1"/>
      <c r="CU93" s="1"/>
      <c r="CV93" s="93" t="s">
        <v>100</v>
      </c>
      <c r="CW93" s="105" t="s">
        <v>98</v>
      </c>
      <c r="CX93" s="1"/>
      <c r="CY93" s="1"/>
      <c r="CZ93" s="1"/>
      <c r="DA93" s="1"/>
      <c r="DB93" s="1"/>
      <c r="DC93" s="1"/>
      <c r="DD93" s="1"/>
      <c r="DE93" s="1"/>
      <c r="DF93" s="1"/>
      <c r="GO93" s="1"/>
      <c r="GP93" s="1"/>
      <c r="GQ93" s="1"/>
      <c r="GR93" s="1"/>
      <c r="GS93" s="1"/>
    </row>
    <row r="94" spans="1:201">
      <c r="A94" s="40">
        <v>88</v>
      </c>
      <c r="B94" s="84"/>
      <c r="C94" s="83"/>
      <c r="D94" s="88"/>
      <c r="E94" s="87"/>
      <c r="F94" s="87"/>
      <c r="G94" s="87"/>
      <c r="H94" s="87"/>
      <c r="I94" s="76"/>
      <c r="J94" s="76"/>
      <c r="K94" s="76"/>
      <c r="L94" s="238"/>
      <c r="M94" s="238"/>
      <c r="N94" s="76"/>
      <c r="O94" s="76"/>
      <c r="P94" s="76"/>
      <c r="Q94" s="77"/>
      <c r="R94" s="41">
        <f t="shared" si="94"/>
        <v>0</v>
      </c>
      <c r="S94" s="55">
        <f t="shared" si="74"/>
        <v>0</v>
      </c>
      <c r="T94" s="54">
        <f t="shared" si="75"/>
        <v>0</v>
      </c>
      <c r="U94" s="97">
        <f t="shared" si="76"/>
        <v>0</v>
      </c>
      <c r="V94" s="54">
        <f t="shared" si="95"/>
        <v>0</v>
      </c>
      <c r="W94" s="97">
        <f t="shared" si="96"/>
        <v>0</v>
      </c>
      <c r="X94" s="96">
        <f t="shared" si="77"/>
        <v>0</v>
      </c>
      <c r="Y94" s="96">
        <f t="shared" si="78"/>
        <v>0</v>
      </c>
      <c r="Z94" s="96">
        <f t="shared" si="79"/>
        <v>0</v>
      </c>
      <c r="AA94" s="96">
        <f t="shared" si="80"/>
        <v>0</v>
      </c>
      <c r="AB94" s="96">
        <f t="shared" si="81"/>
        <v>0</v>
      </c>
      <c r="AC94" s="96">
        <f t="shared" si="82"/>
        <v>0</v>
      </c>
      <c r="AD94" s="96">
        <f t="shared" si="83"/>
        <v>0</v>
      </c>
      <c r="AE94" s="96">
        <f t="shared" si="97"/>
        <v>0</v>
      </c>
      <c r="AF94" s="96">
        <f t="shared" si="98"/>
        <v>0</v>
      </c>
      <c r="AG94" s="96">
        <f t="shared" si="99"/>
        <v>0</v>
      </c>
      <c r="AH94" s="96">
        <f t="shared" si="100"/>
        <v>0</v>
      </c>
      <c r="AI94" s="96">
        <f t="shared" si="101"/>
        <v>0</v>
      </c>
      <c r="AJ94" s="96">
        <f t="shared" si="102"/>
        <v>0</v>
      </c>
      <c r="AK94" s="96">
        <f t="shared" si="103"/>
        <v>0</v>
      </c>
      <c r="AL94" s="96">
        <f t="shared" si="104"/>
        <v>0</v>
      </c>
      <c r="AM94" s="96">
        <f t="shared" si="105"/>
        <v>0</v>
      </c>
      <c r="AN94" s="96">
        <f t="shared" si="106"/>
        <v>0</v>
      </c>
      <c r="AO94" s="96">
        <f t="shared" si="107"/>
        <v>0</v>
      </c>
      <c r="AP94" s="96">
        <f t="shared" si="108"/>
        <v>0</v>
      </c>
      <c r="AQ94" s="96">
        <f t="shared" si="109"/>
        <v>0</v>
      </c>
      <c r="AR94" s="96">
        <f t="shared" si="110"/>
        <v>0</v>
      </c>
      <c r="AS94" s="96">
        <f t="shared" si="111"/>
        <v>0</v>
      </c>
      <c r="AT94" s="54">
        <f t="shared" si="112"/>
        <v>0</v>
      </c>
      <c r="AU94" s="54">
        <f t="shared" si="113"/>
        <v>0</v>
      </c>
      <c r="AV94" s="54">
        <f t="shared" si="114"/>
        <v>0</v>
      </c>
      <c r="AW94" s="54">
        <f t="shared" si="115"/>
        <v>0</v>
      </c>
      <c r="AX94" s="54">
        <f t="shared" si="116"/>
        <v>0</v>
      </c>
      <c r="AY94" s="54">
        <f t="shared" si="117"/>
        <v>0</v>
      </c>
      <c r="AZ94" s="54"/>
      <c r="BA94" s="54"/>
      <c r="BB94" s="137">
        <f t="shared" si="84"/>
        <v>0</v>
      </c>
      <c r="BC94" s="137">
        <f t="shared" si="85"/>
        <v>0</v>
      </c>
      <c r="BD94" s="137">
        <f t="shared" si="86"/>
        <v>0</v>
      </c>
      <c r="BE94" s="137">
        <f t="shared" si="87"/>
        <v>0</v>
      </c>
      <c r="BF94" s="137">
        <f t="shared" si="88"/>
        <v>0</v>
      </c>
      <c r="BG94" s="137">
        <f t="shared" si="89"/>
        <v>0</v>
      </c>
      <c r="BH94" s="137">
        <f t="shared" si="90"/>
        <v>0</v>
      </c>
      <c r="BI94" s="137">
        <f t="shared" si="91"/>
        <v>0</v>
      </c>
      <c r="BJ94" s="137">
        <f t="shared" si="92"/>
        <v>0</v>
      </c>
      <c r="BK94" s="137">
        <f t="shared" si="93"/>
        <v>0</v>
      </c>
      <c r="BL94" s="137">
        <f t="shared" si="118"/>
        <v>0</v>
      </c>
      <c r="BM94" s="137">
        <f t="shared" si="119"/>
        <v>0</v>
      </c>
      <c r="BN94" s="137">
        <f t="shared" si="120"/>
        <v>0</v>
      </c>
      <c r="BO94" s="137">
        <f t="shared" si="121"/>
        <v>0</v>
      </c>
      <c r="BP94" s="137">
        <f t="shared" si="122"/>
        <v>0</v>
      </c>
      <c r="BQ94" s="137">
        <f t="shared" si="123"/>
        <v>0</v>
      </c>
      <c r="BR94" s="137">
        <f t="shared" si="124"/>
        <v>0</v>
      </c>
      <c r="BS94" s="137">
        <f t="shared" si="125"/>
        <v>0</v>
      </c>
      <c r="BT94" s="137">
        <f t="shared" si="126"/>
        <v>0</v>
      </c>
      <c r="BU94" s="137">
        <f t="shared" si="127"/>
        <v>0</v>
      </c>
      <c r="BV94" s="137">
        <f t="shared" si="128"/>
        <v>0</v>
      </c>
      <c r="BW94" s="137">
        <f t="shared" si="129"/>
        <v>0</v>
      </c>
      <c r="BX94" s="137">
        <f t="shared" si="130"/>
        <v>0</v>
      </c>
      <c r="BY94" s="137">
        <f t="shared" si="131"/>
        <v>0</v>
      </c>
      <c r="BZ94" s="137">
        <f t="shared" si="132"/>
        <v>0</v>
      </c>
      <c r="CA94" s="137">
        <f t="shared" si="133"/>
        <v>0</v>
      </c>
      <c r="CB94" s="137">
        <f t="shared" si="134"/>
        <v>0</v>
      </c>
      <c r="CC94" s="137">
        <f t="shared" si="135"/>
        <v>0</v>
      </c>
      <c r="CD94" s="137">
        <f t="shared" si="136"/>
        <v>0</v>
      </c>
      <c r="CE94" s="137">
        <f t="shared" si="137"/>
        <v>0</v>
      </c>
      <c r="CF94" s="137">
        <f t="shared" si="138"/>
        <v>0</v>
      </c>
      <c r="CG94" s="137">
        <f t="shared" si="139"/>
        <v>0</v>
      </c>
      <c r="CH94" s="137">
        <f t="shared" si="140"/>
        <v>0</v>
      </c>
      <c r="CI94" s="137">
        <f t="shared" si="141"/>
        <v>0</v>
      </c>
      <c r="CJ94" s="137">
        <f t="shared" si="142"/>
        <v>0</v>
      </c>
      <c r="CK94" s="137">
        <f t="shared" si="143"/>
        <v>0</v>
      </c>
      <c r="CL94" s="137">
        <f t="shared" si="144"/>
        <v>0</v>
      </c>
      <c r="CM94" s="137">
        <f t="shared" si="145"/>
        <v>0</v>
      </c>
      <c r="CN94" s="137">
        <f t="shared" si="146"/>
        <v>0</v>
      </c>
      <c r="CO94" s="137">
        <f t="shared" si="147"/>
        <v>0</v>
      </c>
      <c r="CP94" s="97"/>
      <c r="CQ94" s="97"/>
      <c r="CR94" s="47"/>
      <c r="CS94" s="47"/>
      <c r="CT94" s="1"/>
      <c r="CU94" s="1"/>
      <c r="CV94" s="93" t="s">
        <v>100</v>
      </c>
      <c r="CW94" s="105" t="s">
        <v>99</v>
      </c>
      <c r="CX94" s="1"/>
      <c r="CY94" s="1"/>
      <c r="CZ94" s="1"/>
      <c r="DA94" s="1"/>
      <c r="DB94" s="1"/>
      <c r="DC94" s="1"/>
      <c r="DD94" s="1"/>
      <c r="DE94" s="1"/>
      <c r="DF94" s="1"/>
      <c r="GO94" s="1"/>
      <c r="GP94" s="1"/>
      <c r="GQ94" s="1"/>
      <c r="GR94" s="1"/>
      <c r="GS94" s="1"/>
    </row>
    <row r="95" spans="1:201">
      <c r="A95" s="40">
        <v>89</v>
      </c>
      <c r="B95" s="84"/>
      <c r="C95" s="83"/>
      <c r="D95" s="88"/>
      <c r="E95" s="87"/>
      <c r="F95" s="87"/>
      <c r="G95" s="87"/>
      <c r="H95" s="87"/>
      <c r="I95" s="76"/>
      <c r="J95" s="76"/>
      <c r="K95" s="76"/>
      <c r="L95" s="238"/>
      <c r="M95" s="238"/>
      <c r="N95" s="76"/>
      <c r="O95" s="76"/>
      <c r="P95" s="76"/>
      <c r="Q95" s="77"/>
      <c r="R95" s="41">
        <f t="shared" si="94"/>
        <v>0</v>
      </c>
      <c r="S95" s="55">
        <f t="shared" si="74"/>
        <v>0</v>
      </c>
      <c r="T95" s="54">
        <f t="shared" si="75"/>
        <v>0</v>
      </c>
      <c r="U95" s="97">
        <f t="shared" si="76"/>
        <v>0</v>
      </c>
      <c r="V95" s="54">
        <f t="shared" si="95"/>
        <v>0</v>
      </c>
      <c r="W95" s="97">
        <f t="shared" si="96"/>
        <v>0</v>
      </c>
      <c r="X95" s="96">
        <f t="shared" si="77"/>
        <v>0</v>
      </c>
      <c r="Y95" s="96">
        <f t="shared" si="78"/>
        <v>0</v>
      </c>
      <c r="Z95" s="96">
        <f t="shared" si="79"/>
        <v>0</v>
      </c>
      <c r="AA95" s="96">
        <f t="shared" si="80"/>
        <v>0</v>
      </c>
      <c r="AB95" s="96">
        <f t="shared" si="81"/>
        <v>0</v>
      </c>
      <c r="AC95" s="96">
        <f t="shared" si="82"/>
        <v>0</v>
      </c>
      <c r="AD95" s="96">
        <f t="shared" si="83"/>
        <v>0</v>
      </c>
      <c r="AE95" s="96">
        <f t="shared" si="97"/>
        <v>0</v>
      </c>
      <c r="AF95" s="96">
        <f t="shared" si="98"/>
        <v>0</v>
      </c>
      <c r="AG95" s="96">
        <f t="shared" si="99"/>
        <v>0</v>
      </c>
      <c r="AH95" s="96">
        <f t="shared" si="100"/>
        <v>0</v>
      </c>
      <c r="AI95" s="96">
        <f t="shared" si="101"/>
        <v>0</v>
      </c>
      <c r="AJ95" s="96">
        <f t="shared" si="102"/>
        <v>0</v>
      </c>
      <c r="AK95" s="96">
        <f t="shared" si="103"/>
        <v>0</v>
      </c>
      <c r="AL95" s="96">
        <f t="shared" si="104"/>
        <v>0</v>
      </c>
      <c r="AM95" s="96">
        <f t="shared" si="105"/>
        <v>0</v>
      </c>
      <c r="AN95" s="96">
        <f t="shared" si="106"/>
        <v>0</v>
      </c>
      <c r="AO95" s="96">
        <f t="shared" si="107"/>
        <v>0</v>
      </c>
      <c r="AP95" s="96">
        <f t="shared" si="108"/>
        <v>0</v>
      </c>
      <c r="AQ95" s="96">
        <f t="shared" si="109"/>
        <v>0</v>
      </c>
      <c r="AR95" s="96">
        <f t="shared" si="110"/>
        <v>0</v>
      </c>
      <c r="AS95" s="96">
        <f t="shared" si="111"/>
        <v>0</v>
      </c>
      <c r="AT95" s="54">
        <f t="shared" si="112"/>
        <v>0</v>
      </c>
      <c r="AU95" s="54">
        <f t="shared" si="113"/>
        <v>0</v>
      </c>
      <c r="AV95" s="54">
        <f t="shared" si="114"/>
        <v>0</v>
      </c>
      <c r="AW95" s="54">
        <f t="shared" si="115"/>
        <v>0</v>
      </c>
      <c r="AX95" s="54">
        <f t="shared" si="116"/>
        <v>0</v>
      </c>
      <c r="AY95" s="54">
        <f t="shared" si="117"/>
        <v>0</v>
      </c>
      <c r="AZ95" s="54"/>
      <c r="BA95" s="54"/>
      <c r="BB95" s="137">
        <f t="shared" si="84"/>
        <v>0</v>
      </c>
      <c r="BC95" s="137">
        <f t="shared" si="85"/>
        <v>0</v>
      </c>
      <c r="BD95" s="137">
        <f t="shared" si="86"/>
        <v>0</v>
      </c>
      <c r="BE95" s="137">
        <f t="shared" si="87"/>
        <v>0</v>
      </c>
      <c r="BF95" s="137">
        <f t="shared" si="88"/>
        <v>0</v>
      </c>
      <c r="BG95" s="137">
        <f t="shared" si="89"/>
        <v>0</v>
      </c>
      <c r="BH95" s="137">
        <f t="shared" si="90"/>
        <v>0</v>
      </c>
      <c r="BI95" s="137">
        <f t="shared" si="91"/>
        <v>0</v>
      </c>
      <c r="BJ95" s="137">
        <f t="shared" si="92"/>
        <v>0</v>
      </c>
      <c r="BK95" s="137">
        <f t="shared" si="93"/>
        <v>0</v>
      </c>
      <c r="BL95" s="137">
        <f t="shared" si="118"/>
        <v>0</v>
      </c>
      <c r="BM95" s="137">
        <f t="shared" si="119"/>
        <v>0</v>
      </c>
      <c r="BN95" s="137">
        <f t="shared" si="120"/>
        <v>0</v>
      </c>
      <c r="BO95" s="137">
        <f t="shared" si="121"/>
        <v>0</v>
      </c>
      <c r="BP95" s="137">
        <f t="shared" si="122"/>
        <v>0</v>
      </c>
      <c r="BQ95" s="137">
        <f t="shared" si="123"/>
        <v>0</v>
      </c>
      <c r="BR95" s="137">
        <f t="shared" si="124"/>
        <v>0</v>
      </c>
      <c r="BS95" s="137">
        <f t="shared" si="125"/>
        <v>0</v>
      </c>
      <c r="BT95" s="137">
        <f t="shared" si="126"/>
        <v>0</v>
      </c>
      <c r="BU95" s="137">
        <f t="shared" si="127"/>
        <v>0</v>
      </c>
      <c r="BV95" s="137">
        <f t="shared" si="128"/>
        <v>0</v>
      </c>
      <c r="BW95" s="137">
        <f t="shared" si="129"/>
        <v>0</v>
      </c>
      <c r="BX95" s="137">
        <f t="shared" si="130"/>
        <v>0</v>
      </c>
      <c r="BY95" s="137">
        <f t="shared" si="131"/>
        <v>0</v>
      </c>
      <c r="BZ95" s="137">
        <f t="shared" si="132"/>
        <v>0</v>
      </c>
      <c r="CA95" s="137">
        <f t="shared" si="133"/>
        <v>0</v>
      </c>
      <c r="CB95" s="137">
        <f t="shared" si="134"/>
        <v>0</v>
      </c>
      <c r="CC95" s="137">
        <f t="shared" si="135"/>
        <v>0</v>
      </c>
      <c r="CD95" s="137">
        <f t="shared" si="136"/>
        <v>0</v>
      </c>
      <c r="CE95" s="137">
        <f t="shared" si="137"/>
        <v>0</v>
      </c>
      <c r="CF95" s="137">
        <f t="shared" si="138"/>
        <v>0</v>
      </c>
      <c r="CG95" s="137">
        <f t="shared" si="139"/>
        <v>0</v>
      </c>
      <c r="CH95" s="137">
        <f t="shared" si="140"/>
        <v>0</v>
      </c>
      <c r="CI95" s="137">
        <f t="shared" si="141"/>
        <v>0</v>
      </c>
      <c r="CJ95" s="137">
        <f t="shared" si="142"/>
        <v>0</v>
      </c>
      <c r="CK95" s="137">
        <f t="shared" si="143"/>
        <v>0</v>
      </c>
      <c r="CL95" s="137">
        <f t="shared" si="144"/>
        <v>0</v>
      </c>
      <c r="CM95" s="137">
        <f t="shared" si="145"/>
        <v>0</v>
      </c>
      <c r="CN95" s="137">
        <f t="shared" si="146"/>
        <v>0</v>
      </c>
      <c r="CO95" s="137">
        <f t="shared" si="147"/>
        <v>0</v>
      </c>
      <c r="CP95" s="97"/>
      <c r="CQ95" s="97"/>
      <c r="CR95" s="47"/>
      <c r="CS95" s="47"/>
      <c r="CT95" s="1"/>
      <c r="CU95" s="1"/>
      <c r="CV95" s="93" t="s">
        <v>100</v>
      </c>
      <c r="CW95" s="105" t="s">
        <v>40</v>
      </c>
      <c r="CX95" s="1"/>
      <c r="CY95" s="1"/>
      <c r="CZ95" s="1"/>
      <c r="DA95" s="1"/>
      <c r="DB95" s="1"/>
      <c r="DC95" s="1"/>
      <c r="DD95" s="1"/>
      <c r="DE95" s="1"/>
      <c r="DF95" s="1"/>
      <c r="GO95" s="1"/>
      <c r="GP95" s="1"/>
      <c r="GQ95" s="1"/>
      <c r="GR95" s="1"/>
      <c r="GS95" s="1"/>
    </row>
    <row r="96" spans="1:201">
      <c r="A96" s="40">
        <v>90</v>
      </c>
      <c r="B96" s="84"/>
      <c r="C96" s="83"/>
      <c r="D96" s="88"/>
      <c r="E96" s="87"/>
      <c r="F96" s="87"/>
      <c r="G96" s="87"/>
      <c r="H96" s="87"/>
      <c r="I96" s="76"/>
      <c r="J96" s="76"/>
      <c r="K96" s="76"/>
      <c r="L96" s="238"/>
      <c r="M96" s="238"/>
      <c r="N96" s="76"/>
      <c r="O96" s="76"/>
      <c r="P96" s="76"/>
      <c r="Q96" s="77"/>
      <c r="R96" s="41">
        <f t="shared" si="94"/>
        <v>0</v>
      </c>
      <c r="S96" s="55">
        <f t="shared" si="74"/>
        <v>0</v>
      </c>
      <c r="T96" s="54">
        <f t="shared" si="75"/>
        <v>0</v>
      </c>
      <c r="U96" s="97">
        <f t="shared" si="76"/>
        <v>0</v>
      </c>
      <c r="V96" s="54">
        <f t="shared" si="95"/>
        <v>0</v>
      </c>
      <c r="W96" s="97">
        <f t="shared" si="96"/>
        <v>0</v>
      </c>
      <c r="X96" s="96">
        <f t="shared" si="77"/>
        <v>0</v>
      </c>
      <c r="Y96" s="96">
        <f t="shared" si="78"/>
        <v>0</v>
      </c>
      <c r="Z96" s="96">
        <f t="shared" si="79"/>
        <v>0</v>
      </c>
      <c r="AA96" s="96">
        <f t="shared" si="80"/>
        <v>0</v>
      </c>
      <c r="AB96" s="96">
        <f t="shared" si="81"/>
        <v>0</v>
      </c>
      <c r="AC96" s="96">
        <f t="shared" si="82"/>
        <v>0</v>
      </c>
      <c r="AD96" s="96">
        <f t="shared" si="83"/>
        <v>0</v>
      </c>
      <c r="AE96" s="96">
        <f t="shared" si="97"/>
        <v>0</v>
      </c>
      <c r="AF96" s="96">
        <f t="shared" si="98"/>
        <v>0</v>
      </c>
      <c r="AG96" s="96">
        <f t="shared" si="99"/>
        <v>0</v>
      </c>
      <c r="AH96" s="96">
        <f t="shared" si="100"/>
        <v>0</v>
      </c>
      <c r="AI96" s="96">
        <f t="shared" si="101"/>
        <v>0</v>
      </c>
      <c r="AJ96" s="96">
        <f t="shared" si="102"/>
        <v>0</v>
      </c>
      <c r="AK96" s="96">
        <f t="shared" si="103"/>
        <v>0</v>
      </c>
      <c r="AL96" s="96">
        <f t="shared" si="104"/>
        <v>0</v>
      </c>
      <c r="AM96" s="96">
        <f t="shared" si="105"/>
        <v>0</v>
      </c>
      <c r="AN96" s="96">
        <f t="shared" si="106"/>
        <v>0</v>
      </c>
      <c r="AO96" s="96">
        <f t="shared" si="107"/>
        <v>0</v>
      </c>
      <c r="AP96" s="96">
        <f t="shared" si="108"/>
        <v>0</v>
      </c>
      <c r="AQ96" s="96">
        <f t="shared" si="109"/>
        <v>0</v>
      </c>
      <c r="AR96" s="96">
        <f t="shared" si="110"/>
        <v>0</v>
      </c>
      <c r="AS96" s="96">
        <f t="shared" si="111"/>
        <v>0</v>
      </c>
      <c r="AT96" s="54">
        <f t="shared" si="112"/>
        <v>0</v>
      </c>
      <c r="AU96" s="54">
        <f t="shared" si="113"/>
        <v>0</v>
      </c>
      <c r="AV96" s="54">
        <f t="shared" si="114"/>
        <v>0</v>
      </c>
      <c r="AW96" s="54">
        <f t="shared" si="115"/>
        <v>0</v>
      </c>
      <c r="AX96" s="54">
        <f t="shared" si="116"/>
        <v>0</v>
      </c>
      <c r="AY96" s="54">
        <f t="shared" si="117"/>
        <v>0</v>
      </c>
      <c r="AZ96" s="54"/>
      <c r="BA96" s="54"/>
      <c r="BB96" s="137">
        <f t="shared" si="84"/>
        <v>0</v>
      </c>
      <c r="BC96" s="137">
        <f t="shared" si="85"/>
        <v>0</v>
      </c>
      <c r="BD96" s="137">
        <f t="shared" si="86"/>
        <v>0</v>
      </c>
      <c r="BE96" s="137">
        <f t="shared" si="87"/>
        <v>0</v>
      </c>
      <c r="BF96" s="137">
        <f t="shared" si="88"/>
        <v>0</v>
      </c>
      <c r="BG96" s="137">
        <f t="shared" si="89"/>
        <v>0</v>
      </c>
      <c r="BH96" s="137">
        <f t="shared" si="90"/>
        <v>0</v>
      </c>
      <c r="BI96" s="137">
        <f t="shared" si="91"/>
        <v>0</v>
      </c>
      <c r="BJ96" s="137">
        <f t="shared" si="92"/>
        <v>0</v>
      </c>
      <c r="BK96" s="137">
        <f t="shared" si="93"/>
        <v>0</v>
      </c>
      <c r="BL96" s="137">
        <f t="shared" si="118"/>
        <v>0</v>
      </c>
      <c r="BM96" s="137">
        <f t="shared" si="119"/>
        <v>0</v>
      </c>
      <c r="BN96" s="137">
        <f t="shared" si="120"/>
        <v>0</v>
      </c>
      <c r="BO96" s="137">
        <f t="shared" si="121"/>
        <v>0</v>
      </c>
      <c r="BP96" s="137">
        <f t="shared" si="122"/>
        <v>0</v>
      </c>
      <c r="BQ96" s="137">
        <f t="shared" si="123"/>
        <v>0</v>
      </c>
      <c r="BR96" s="137">
        <f t="shared" si="124"/>
        <v>0</v>
      </c>
      <c r="BS96" s="137">
        <f t="shared" si="125"/>
        <v>0</v>
      </c>
      <c r="BT96" s="137">
        <f t="shared" si="126"/>
        <v>0</v>
      </c>
      <c r="BU96" s="137">
        <f t="shared" si="127"/>
        <v>0</v>
      </c>
      <c r="BV96" s="137">
        <f t="shared" si="128"/>
        <v>0</v>
      </c>
      <c r="BW96" s="137">
        <f t="shared" si="129"/>
        <v>0</v>
      </c>
      <c r="BX96" s="137">
        <f t="shared" si="130"/>
        <v>0</v>
      </c>
      <c r="BY96" s="137">
        <f t="shared" si="131"/>
        <v>0</v>
      </c>
      <c r="BZ96" s="137">
        <f t="shared" si="132"/>
        <v>0</v>
      </c>
      <c r="CA96" s="137">
        <f t="shared" si="133"/>
        <v>0</v>
      </c>
      <c r="CB96" s="137">
        <f t="shared" si="134"/>
        <v>0</v>
      </c>
      <c r="CC96" s="137">
        <f t="shared" si="135"/>
        <v>0</v>
      </c>
      <c r="CD96" s="137">
        <f t="shared" si="136"/>
        <v>0</v>
      </c>
      <c r="CE96" s="137">
        <f t="shared" si="137"/>
        <v>0</v>
      </c>
      <c r="CF96" s="137">
        <f t="shared" si="138"/>
        <v>0</v>
      </c>
      <c r="CG96" s="137">
        <f t="shared" si="139"/>
        <v>0</v>
      </c>
      <c r="CH96" s="137">
        <f t="shared" si="140"/>
        <v>0</v>
      </c>
      <c r="CI96" s="137">
        <f t="shared" si="141"/>
        <v>0</v>
      </c>
      <c r="CJ96" s="137">
        <f t="shared" si="142"/>
        <v>0</v>
      </c>
      <c r="CK96" s="137">
        <f t="shared" si="143"/>
        <v>0</v>
      </c>
      <c r="CL96" s="137">
        <f t="shared" si="144"/>
        <v>0</v>
      </c>
      <c r="CM96" s="137">
        <f t="shared" si="145"/>
        <v>0</v>
      </c>
      <c r="CN96" s="137">
        <f t="shared" si="146"/>
        <v>0</v>
      </c>
      <c r="CO96" s="137">
        <f t="shared" si="147"/>
        <v>0</v>
      </c>
      <c r="CP96" s="97"/>
      <c r="CQ96" s="97"/>
      <c r="CR96" s="47"/>
      <c r="CS96" s="47"/>
      <c r="CT96" s="1"/>
      <c r="CU96" s="1"/>
      <c r="CV96" s="93" t="s">
        <v>100</v>
      </c>
      <c r="CW96" s="105" t="s">
        <v>41</v>
      </c>
      <c r="CX96" s="1"/>
      <c r="CY96" s="1"/>
      <c r="CZ96" s="1"/>
      <c r="DA96" s="1"/>
      <c r="DB96" s="1"/>
      <c r="DC96" s="1"/>
      <c r="DD96" s="1"/>
      <c r="DE96" s="1"/>
      <c r="DF96" s="1"/>
      <c r="GO96" s="1"/>
      <c r="GP96" s="1"/>
      <c r="GQ96" s="1"/>
      <c r="GR96" s="1"/>
      <c r="GS96" s="1"/>
    </row>
    <row r="97" spans="1:201">
      <c r="A97" s="40">
        <v>91</v>
      </c>
      <c r="B97" s="84"/>
      <c r="C97" s="83"/>
      <c r="D97" s="88"/>
      <c r="E97" s="87"/>
      <c r="F97" s="87"/>
      <c r="G97" s="87"/>
      <c r="H97" s="87"/>
      <c r="I97" s="76"/>
      <c r="J97" s="76"/>
      <c r="K97" s="76"/>
      <c r="L97" s="238"/>
      <c r="M97" s="238"/>
      <c r="N97" s="76"/>
      <c r="O97" s="76"/>
      <c r="P97" s="76"/>
      <c r="Q97" s="77"/>
      <c r="R97" s="41">
        <f t="shared" si="94"/>
        <v>0</v>
      </c>
      <c r="S97" s="55">
        <f t="shared" si="74"/>
        <v>0</v>
      </c>
      <c r="T97" s="54">
        <f t="shared" si="75"/>
        <v>0</v>
      </c>
      <c r="U97" s="97">
        <f t="shared" si="76"/>
        <v>0</v>
      </c>
      <c r="V97" s="54">
        <f t="shared" si="95"/>
        <v>0</v>
      </c>
      <c r="W97" s="97">
        <f t="shared" si="96"/>
        <v>0</v>
      </c>
      <c r="X97" s="96">
        <f t="shared" si="77"/>
        <v>0</v>
      </c>
      <c r="Y97" s="96">
        <f t="shared" si="78"/>
        <v>0</v>
      </c>
      <c r="Z97" s="96">
        <f t="shared" si="79"/>
        <v>0</v>
      </c>
      <c r="AA97" s="96">
        <f t="shared" si="80"/>
        <v>0</v>
      </c>
      <c r="AB97" s="96">
        <f t="shared" si="81"/>
        <v>0</v>
      </c>
      <c r="AC97" s="96">
        <f t="shared" si="82"/>
        <v>0</v>
      </c>
      <c r="AD97" s="96">
        <f t="shared" si="83"/>
        <v>0</v>
      </c>
      <c r="AE97" s="96">
        <f t="shared" si="97"/>
        <v>0</v>
      </c>
      <c r="AF97" s="96">
        <f t="shared" si="98"/>
        <v>0</v>
      </c>
      <c r="AG97" s="96">
        <f t="shared" si="99"/>
        <v>0</v>
      </c>
      <c r="AH97" s="96">
        <f t="shared" si="100"/>
        <v>0</v>
      </c>
      <c r="AI97" s="96">
        <f t="shared" si="101"/>
        <v>0</v>
      </c>
      <c r="AJ97" s="96">
        <f t="shared" si="102"/>
        <v>0</v>
      </c>
      <c r="AK97" s="96">
        <f t="shared" si="103"/>
        <v>0</v>
      </c>
      <c r="AL97" s="96">
        <f t="shared" si="104"/>
        <v>0</v>
      </c>
      <c r="AM97" s="96">
        <f t="shared" si="105"/>
        <v>0</v>
      </c>
      <c r="AN97" s="96">
        <f t="shared" si="106"/>
        <v>0</v>
      </c>
      <c r="AO97" s="96">
        <f t="shared" si="107"/>
        <v>0</v>
      </c>
      <c r="AP97" s="96">
        <f t="shared" si="108"/>
        <v>0</v>
      </c>
      <c r="AQ97" s="96">
        <f t="shared" si="109"/>
        <v>0</v>
      </c>
      <c r="AR97" s="96">
        <f t="shared" si="110"/>
        <v>0</v>
      </c>
      <c r="AS97" s="96">
        <f t="shared" si="111"/>
        <v>0</v>
      </c>
      <c r="AT97" s="54">
        <f t="shared" si="112"/>
        <v>0</v>
      </c>
      <c r="AU97" s="54">
        <f t="shared" si="113"/>
        <v>0</v>
      </c>
      <c r="AV97" s="54">
        <f t="shared" si="114"/>
        <v>0</v>
      </c>
      <c r="AW97" s="54">
        <f t="shared" si="115"/>
        <v>0</v>
      </c>
      <c r="AX97" s="54">
        <f t="shared" si="116"/>
        <v>0</v>
      </c>
      <c r="AY97" s="54">
        <f t="shared" si="117"/>
        <v>0</v>
      </c>
      <c r="AZ97" s="54"/>
      <c r="BA97" s="54"/>
      <c r="BB97" s="137">
        <f t="shared" si="84"/>
        <v>0</v>
      </c>
      <c r="BC97" s="137">
        <f t="shared" si="85"/>
        <v>0</v>
      </c>
      <c r="BD97" s="137">
        <f t="shared" si="86"/>
        <v>0</v>
      </c>
      <c r="BE97" s="137">
        <f t="shared" si="87"/>
        <v>0</v>
      </c>
      <c r="BF97" s="137">
        <f t="shared" si="88"/>
        <v>0</v>
      </c>
      <c r="BG97" s="137">
        <f t="shared" si="89"/>
        <v>0</v>
      </c>
      <c r="BH97" s="137">
        <f t="shared" si="90"/>
        <v>0</v>
      </c>
      <c r="BI97" s="137">
        <f t="shared" si="91"/>
        <v>0</v>
      </c>
      <c r="BJ97" s="137">
        <f t="shared" si="92"/>
        <v>0</v>
      </c>
      <c r="BK97" s="137">
        <f t="shared" si="93"/>
        <v>0</v>
      </c>
      <c r="BL97" s="137">
        <f t="shared" si="118"/>
        <v>0</v>
      </c>
      <c r="BM97" s="137">
        <f t="shared" si="119"/>
        <v>0</v>
      </c>
      <c r="BN97" s="137">
        <f t="shared" si="120"/>
        <v>0</v>
      </c>
      <c r="BO97" s="137">
        <f t="shared" si="121"/>
        <v>0</v>
      </c>
      <c r="BP97" s="137">
        <f t="shared" si="122"/>
        <v>0</v>
      </c>
      <c r="BQ97" s="137">
        <f t="shared" si="123"/>
        <v>0</v>
      </c>
      <c r="BR97" s="137">
        <f t="shared" si="124"/>
        <v>0</v>
      </c>
      <c r="BS97" s="137">
        <f t="shared" si="125"/>
        <v>0</v>
      </c>
      <c r="BT97" s="137">
        <f t="shared" si="126"/>
        <v>0</v>
      </c>
      <c r="BU97" s="137">
        <f t="shared" si="127"/>
        <v>0</v>
      </c>
      <c r="BV97" s="137">
        <f t="shared" si="128"/>
        <v>0</v>
      </c>
      <c r="BW97" s="137">
        <f t="shared" si="129"/>
        <v>0</v>
      </c>
      <c r="BX97" s="137">
        <f t="shared" si="130"/>
        <v>0</v>
      </c>
      <c r="BY97" s="137">
        <f t="shared" si="131"/>
        <v>0</v>
      </c>
      <c r="BZ97" s="137">
        <f t="shared" si="132"/>
        <v>0</v>
      </c>
      <c r="CA97" s="137">
        <f t="shared" si="133"/>
        <v>0</v>
      </c>
      <c r="CB97" s="137">
        <f t="shared" si="134"/>
        <v>0</v>
      </c>
      <c r="CC97" s="137">
        <f t="shared" si="135"/>
        <v>0</v>
      </c>
      <c r="CD97" s="137">
        <f t="shared" si="136"/>
        <v>0</v>
      </c>
      <c r="CE97" s="137">
        <f t="shared" si="137"/>
        <v>0</v>
      </c>
      <c r="CF97" s="137">
        <f t="shared" si="138"/>
        <v>0</v>
      </c>
      <c r="CG97" s="137">
        <f t="shared" si="139"/>
        <v>0</v>
      </c>
      <c r="CH97" s="137">
        <f t="shared" si="140"/>
        <v>0</v>
      </c>
      <c r="CI97" s="137">
        <f t="shared" si="141"/>
        <v>0</v>
      </c>
      <c r="CJ97" s="137">
        <f t="shared" si="142"/>
        <v>0</v>
      </c>
      <c r="CK97" s="137">
        <f t="shared" si="143"/>
        <v>0</v>
      </c>
      <c r="CL97" s="137">
        <f t="shared" si="144"/>
        <v>0</v>
      </c>
      <c r="CM97" s="137">
        <f t="shared" si="145"/>
        <v>0</v>
      </c>
      <c r="CN97" s="137">
        <f t="shared" si="146"/>
        <v>0</v>
      </c>
      <c r="CO97" s="137">
        <f t="shared" si="147"/>
        <v>0</v>
      </c>
      <c r="CP97" s="97"/>
      <c r="CQ97" s="97"/>
      <c r="CR97" s="47"/>
      <c r="CS97" s="47"/>
      <c r="CT97" s="1"/>
      <c r="CU97" s="1"/>
      <c r="CV97" s="93" t="s">
        <v>100</v>
      </c>
      <c r="CW97" s="105" t="s">
        <v>78</v>
      </c>
      <c r="CX97" s="1"/>
      <c r="CY97" s="1"/>
      <c r="CZ97" s="1"/>
      <c r="DA97" s="1"/>
      <c r="DB97" s="1"/>
      <c r="DC97" s="1"/>
      <c r="DD97" s="1"/>
      <c r="DE97" s="1"/>
      <c r="DF97" s="1"/>
      <c r="GO97" s="1"/>
      <c r="GP97" s="1"/>
      <c r="GQ97" s="1"/>
      <c r="GR97" s="1"/>
      <c r="GS97" s="1"/>
    </row>
    <row r="98" spans="1:201">
      <c r="A98" s="40">
        <v>92</v>
      </c>
      <c r="B98" s="84"/>
      <c r="C98" s="83"/>
      <c r="D98" s="88"/>
      <c r="E98" s="87"/>
      <c r="F98" s="87"/>
      <c r="G98" s="87"/>
      <c r="H98" s="87"/>
      <c r="I98" s="76"/>
      <c r="J98" s="76"/>
      <c r="K98" s="76"/>
      <c r="L98" s="238"/>
      <c r="M98" s="238"/>
      <c r="N98" s="76"/>
      <c r="O98" s="76"/>
      <c r="P98" s="76"/>
      <c r="Q98" s="77"/>
      <c r="R98" s="41">
        <f t="shared" si="94"/>
        <v>0</v>
      </c>
      <c r="S98" s="55">
        <f t="shared" si="74"/>
        <v>0</v>
      </c>
      <c r="T98" s="54">
        <f t="shared" si="75"/>
        <v>0</v>
      </c>
      <c r="U98" s="97">
        <f t="shared" si="76"/>
        <v>0</v>
      </c>
      <c r="V98" s="54">
        <f t="shared" si="95"/>
        <v>0</v>
      </c>
      <c r="W98" s="97">
        <f t="shared" si="96"/>
        <v>0</v>
      </c>
      <c r="X98" s="96">
        <f t="shared" si="77"/>
        <v>0</v>
      </c>
      <c r="Y98" s="96">
        <f t="shared" si="78"/>
        <v>0</v>
      </c>
      <c r="Z98" s="96">
        <f t="shared" si="79"/>
        <v>0</v>
      </c>
      <c r="AA98" s="96">
        <f t="shared" si="80"/>
        <v>0</v>
      </c>
      <c r="AB98" s="96">
        <f t="shared" si="81"/>
        <v>0</v>
      </c>
      <c r="AC98" s="96">
        <f t="shared" si="82"/>
        <v>0</v>
      </c>
      <c r="AD98" s="96">
        <f t="shared" si="83"/>
        <v>0</v>
      </c>
      <c r="AE98" s="96">
        <f t="shared" si="97"/>
        <v>0</v>
      </c>
      <c r="AF98" s="96">
        <f t="shared" si="98"/>
        <v>0</v>
      </c>
      <c r="AG98" s="96">
        <f t="shared" si="99"/>
        <v>0</v>
      </c>
      <c r="AH98" s="96">
        <f t="shared" si="100"/>
        <v>0</v>
      </c>
      <c r="AI98" s="96">
        <f t="shared" si="101"/>
        <v>0</v>
      </c>
      <c r="AJ98" s="96">
        <f t="shared" si="102"/>
        <v>0</v>
      </c>
      <c r="AK98" s="96">
        <f t="shared" si="103"/>
        <v>0</v>
      </c>
      <c r="AL98" s="96">
        <f t="shared" si="104"/>
        <v>0</v>
      </c>
      <c r="AM98" s="96">
        <f t="shared" si="105"/>
        <v>0</v>
      </c>
      <c r="AN98" s="96">
        <f t="shared" si="106"/>
        <v>0</v>
      </c>
      <c r="AO98" s="96">
        <f t="shared" si="107"/>
        <v>0</v>
      </c>
      <c r="AP98" s="96">
        <f t="shared" si="108"/>
        <v>0</v>
      </c>
      <c r="AQ98" s="96">
        <f t="shared" si="109"/>
        <v>0</v>
      </c>
      <c r="AR98" s="96">
        <f t="shared" si="110"/>
        <v>0</v>
      </c>
      <c r="AS98" s="96">
        <f t="shared" si="111"/>
        <v>0</v>
      </c>
      <c r="AT98" s="54">
        <f t="shared" si="112"/>
        <v>0</v>
      </c>
      <c r="AU98" s="54">
        <f t="shared" si="113"/>
        <v>0</v>
      </c>
      <c r="AV98" s="54">
        <f t="shared" si="114"/>
        <v>0</v>
      </c>
      <c r="AW98" s="54">
        <f t="shared" si="115"/>
        <v>0</v>
      </c>
      <c r="AX98" s="54">
        <f t="shared" si="116"/>
        <v>0</v>
      </c>
      <c r="AY98" s="54">
        <f t="shared" si="117"/>
        <v>0</v>
      </c>
      <c r="AZ98" s="54"/>
      <c r="BA98" s="54"/>
      <c r="BB98" s="137">
        <f t="shared" si="84"/>
        <v>0</v>
      </c>
      <c r="BC98" s="137">
        <f t="shared" si="85"/>
        <v>0</v>
      </c>
      <c r="BD98" s="137">
        <f t="shared" si="86"/>
        <v>0</v>
      </c>
      <c r="BE98" s="137">
        <f t="shared" si="87"/>
        <v>0</v>
      </c>
      <c r="BF98" s="137">
        <f t="shared" si="88"/>
        <v>0</v>
      </c>
      <c r="BG98" s="137">
        <f t="shared" si="89"/>
        <v>0</v>
      </c>
      <c r="BH98" s="137">
        <f t="shared" si="90"/>
        <v>0</v>
      </c>
      <c r="BI98" s="137">
        <f t="shared" si="91"/>
        <v>0</v>
      </c>
      <c r="BJ98" s="137">
        <f t="shared" si="92"/>
        <v>0</v>
      </c>
      <c r="BK98" s="137">
        <f t="shared" si="93"/>
        <v>0</v>
      </c>
      <c r="BL98" s="137">
        <f t="shared" si="118"/>
        <v>0</v>
      </c>
      <c r="BM98" s="137">
        <f t="shared" si="119"/>
        <v>0</v>
      </c>
      <c r="BN98" s="137">
        <f t="shared" si="120"/>
        <v>0</v>
      </c>
      <c r="BO98" s="137">
        <f t="shared" si="121"/>
        <v>0</v>
      </c>
      <c r="BP98" s="137">
        <f t="shared" si="122"/>
        <v>0</v>
      </c>
      <c r="BQ98" s="137">
        <f t="shared" si="123"/>
        <v>0</v>
      </c>
      <c r="BR98" s="137">
        <f t="shared" si="124"/>
        <v>0</v>
      </c>
      <c r="BS98" s="137">
        <f t="shared" si="125"/>
        <v>0</v>
      </c>
      <c r="BT98" s="137">
        <f t="shared" si="126"/>
        <v>0</v>
      </c>
      <c r="BU98" s="137">
        <f t="shared" si="127"/>
        <v>0</v>
      </c>
      <c r="BV98" s="137">
        <f t="shared" si="128"/>
        <v>0</v>
      </c>
      <c r="BW98" s="137">
        <f t="shared" si="129"/>
        <v>0</v>
      </c>
      <c r="BX98" s="137">
        <f t="shared" si="130"/>
        <v>0</v>
      </c>
      <c r="BY98" s="137">
        <f t="shared" si="131"/>
        <v>0</v>
      </c>
      <c r="BZ98" s="137">
        <f t="shared" si="132"/>
        <v>0</v>
      </c>
      <c r="CA98" s="137">
        <f t="shared" si="133"/>
        <v>0</v>
      </c>
      <c r="CB98" s="137">
        <f t="shared" si="134"/>
        <v>0</v>
      </c>
      <c r="CC98" s="137">
        <f t="shared" si="135"/>
        <v>0</v>
      </c>
      <c r="CD98" s="137">
        <f t="shared" si="136"/>
        <v>0</v>
      </c>
      <c r="CE98" s="137">
        <f t="shared" si="137"/>
        <v>0</v>
      </c>
      <c r="CF98" s="137">
        <f t="shared" si="138"/>
        <v>0</v>
      </c>
      <c r="CG98" s="137">
        <f t="shared" si="139"/>
        <v>0</v>
      </c>
      <c r="CH98" s="137">
        <f t="shared" si="140"/>
        <v>0</v>
      </c>
      <c r="CI98" s="137">
        <f t="shared" si="141"/>
        <v>0</v>
      </c>
      <c r="CJ98" s="137">
        <f t="shared" si="142"/>
        <v>0</v>
      </c>
      <c r="CK98" s="137">
        <f t="shared" si="143"/>
        <v>0</v>
      </c>
      <c r="CL98" s="137">
        <f t="shared" si="144"/>
        <v>0</v>
      </c>
      <c r="CM98" s="137">
        <f t="shared" si="145"/>
        <v>0</v>
      </c>
      <c r="CN98" s="137">
        <f t="shared" si="146"/>
        <v>0</v>
      </c>
      <c r="CO98" s="137">
        <f t="shared" si="147"/>
        <v>0</v>
      </c>
      <c r="CP98" s="97"/>
      <c r="CQ98" s="97"/>
      <c r="CR98" s="47"/>
      <c r="CS98" s="47"/>
      <c r="CT98" s="1"/>
      <c r="CU98" s="1"/>
      <c r="CV98" s="93" t="s">
        <v>101</v>
      </c>
      <c r="CW98" s="105" t="s">
        <v>72</v>
      </c>
      <c r="CX98" s="1"/>
      <c r="CY98" s="1"/>
      <c r="CZ98" s="1"/>
      <c r="DA98" s="1"/>
      <c r="DB98" s="1"/>
      <c r="DC98" s="1"/>
      <c r="DD98" s="1"/>
      <c r="DE98" s="1"/>
      <c r="DF98" s="1"/>
      <c r="GO98" s="1"/>
      <c r="GP98" s="1"/>
      <c r="GQ98" s="1"/>
      <c r="GR98" s="1"/>
      <c r="GS98" s="1"/>
    </row>
    <row r="99" spans="1:201">
      <c r="A99" s="40">
        <v>93</v>
      </c>
      <c r="B99" s="84"/>
      <c r="C99" s="83"/>
      <c r="D99" s="88"/>
      <c r="E99" s="87"/>
      <c r="F99" s="87"/>
      <c r="G99" s="87"/>
      <c r="H99" s="87"/>
      <c r="I99" s="76"/>
      <c r="J99" s="76"/>
      <c r="K99" s="76"/>
      <c r="L99" s="238"/>
      <c r="M99" s="238"/>
      <c r="N99" s="76"/>
      <c r="O99" s="76"/>
      <c r="P99" s="76"/>
      <c r="Q99" s="77"/>
      <c r="R99" s="41">
        <f t="shared" si="94"/>
        <v>0</v>
      </c>
      <c r="S99" s="55">
        <f t="shared" si="74"/>
        <v>0</v>
      </c>
      <c r="T99" s="54">
        <f t="shared" si="75"/>
        <v>0</v>
      </c>
      <c r="U99" s="97">
        <f t="shared" si="76"/>
        <v>0</v>
      </c>
      <c r="V99" s="54">
        <f t="shared" si="95"/>
        <v>0</v>
      </c>
      <c r="W99" s="97">
        <f t="shared" si="96"/>
        <v>0</v>
      </c>
      <c r="X99" s="96">
        <f t="shared" si="77"/>
        <v>0</v>
      </c>
      <c r="Y99" s="96">
        <f t="shared" si="78"/>
        <v>0</v>
      </c>
      <c r="Z99" s="96">
        <f t="shared" si="79"/>
        <v>0</v>
      </c>
      <c r="AA99" s="96">
        <f t="shared" si="80"/>
        <v>0</v>
      </c>
      <c r="AB99" s="96">
        <f t="shared" si="81"/>
        <v>0</v>
      </c>
      <c r="AC99" s="96">
        <f t="shared" si="82"/>
        <v>0</v>
      </c>
      <c r="AD99" s="96">
        <f t="shared" si="83"/>
        <v>0</v>
      </c>
      <c r="AE99" s="96">
        <f t="shared" si="97"/>
        <v>0</v>
      </c>
      <c r="AF99" s="96">
        <f t="shared" si="98"/>
        <v>0</v>
      </c>
      <c r="AG99" s="96">
        <f t="shared" si="99"/>
        <v>0</v>
      </c>
      <c r="AH99" s="96">
        <f t="shared" si="100"/>
        <v>0</v>
      </c>
      <c r="AI99" s="96">
        <f t="shared" si="101"/>
        <v>0</v>
      </c>
      <c r="AJ99" s="96">
        <f t="shared" si="102"/>
        <v>0</v>
      </c>
      <c r="AK99" s="96">
        <f t="shared" si="103"/>
        <v>0</v>
      </c>
      <c r="AL99" s="96">
        <f t="shared" si="104"/>
        <v>0</v>
      </c>
      <c r="AM99" s="96">
        <f t="shared" si="105"/>
        <v>0</v>
      </c>
      <c r="AN99" s="96">
        <f t="shared" si="106"/>
        <v>0</v>
      </c>
      <c r="AO99" s="96">
        <f t="shared" si="107"/>
        <v>0</v>
      </c>
      <c r="AP99" s="96">
        <f t="shared" si="108"/>
        <v>0</v>
      </c>
      <c r="AQ99" s="96">
        <f t="shared" si="109"/>
        <v>0</v>
      </c>
      <c r="AR99" s="96">
        <f t="shared" si="110"/>
        <v>0</v>
      </c>
      <c r="AS99" s="96">
        <f t="shared" si="111"/>
        <v>0</v>
      </c>
      <c r="AT99" s="54">
        <f t="shared" si="112"/>
        <v>0</v>
      </c>
      <c r="AU99" s="54">
        <f t="shared" si="113"/>
        <v>0</v>
      </c>
      <c r="AV99" s="54">
        <f t="shared" si="114"/>
        <v>0</v>
      </c>
      <c r="AW99" s="54">
        <f t="shared" si="115"/>
        <v>0</v>
      </c>
      <c r="AX99" s="54">
        <f t="shared" si="116"/>
        <v>0</v>
      </c>
      <c r="AY99" s="54">
        <f t="shared" si="117"/>
        <v>0</v>
      </c>
      <c r="AZ99" s="54"/>
      <c r="BA99" s="54"/>
      <c r="BB99" s="137">
        <f t="shared" si="84"/>
        <v>0</v>
      </c>
      <c r="BC99" s="137">
        <f t="shared" si="85"/>
        <v>0</v>
      </c>
      <c r="BD99" s="137">
        <f t="shared" si="86"/>
        <v>0</v>
      </c>
      <c r="BE99" s="137">
        <f t="shared" si="87"/>
        <v>0</v>
      </c>
      <c r="BF99" s="137">
        <f t="shared" si="88"/>
        <v>0</v>
      </c>
      <c r="BG99" s="137">
        <f t="shared" si="89"/>
        <v>0</v>
      </c>
      <c r="BH99" s="137">
        <f t="shared" si="90"/>
        <v>0</v>
      </c>
      <c r="BI99" s="137">
        <f t="shared" si="91"/>
        <v>0</v>
      </c>
      <c r="BJ99" s="137">
        <f t="shared" si="92"/>
        <v>0</v>
      </c>
      <c r="BK99" s="137">
        <f t="shared" si="93"/>
        <v>0</v>
      </c>
      <c r="BL99" s="137">
        <f t="shared" si="118"/>
        <v>0</v>
      </c>
      <c r="BM99" s="137">
        <f t="shared" si="119"/>
        <v>0</v>
      </c>
      <c r="BN99" s="137">
        <f t="shared" si="120"/>
        <v>0</v>
      </c>
      <c r="BO99" s="137">
        <f t="shared" si="121"/>
        <v>0</v>
      </c>
      <c r="BP99" s="137">
        <f t="shared" si="122"/>
        <v>0</v>
      </c>
      <c r="BQ99" s="137">
        <f t="shared" si="123"/>
        <v>0</v>
      </c>
      <c r="BR99" s="137">
        <f t="shared" si="124"/>
        <v>0</v>
      </c>
      <c r="BS99" s="137">
        <f t="shared" si="125"/>
        <v>0</v>
      </c>
      <c r="BT99" s="137">
        <f t="shared" si="126"/>
        <v>0</v>
      </c>
      <c r="BU99" s="137">
        <f t="shared" si="127"/>
        <v>0</v>
      </c>
      <c r="BV99" s="137">
        <f t="shared" si="128"/>
        <v>0</v>
      </c>
      <c r="BW99" s="137">
        <f t="shared" si="129"/>
        <v>0</v>
      </c>
      <c r="BX99" s="137">
        <f t="shared" si="130"/>
        <v>0</v>
      </c>
      <c r="BY99" s="137">
        <f t="shared" si="131"/>
        <v>0</v>
      </c>
      <c r="BZ99" s="137">
        <f t="shared" si="132"/>
        <v>0</v>
      </c>
      <c r="CA99" s="137">
        <f t="shared" si="133"/>
        <v>0</v>
      </c>
      <c r="CB99" s="137">
        <f t="shared" si="134"/>
        <v>0</v>
      </c>
      <c r="CC99" s="137">
        <f t="shared" si="135"/>
        <v>0</v>
      </c>
      <c r="CD99" s="137">
        <f t="shared" si="136"/>
        <v>0</v>
      </c>
      <c r="CE99" s="137">
        <f t="shared" si="137"/>
        <v>0</v>
      </c>
      <c r="CF99" s="137">
        <f t="shared" si="138"/>
        <v>0</v>
      </c>
      <c r="CG99" s="137">
        <f t="shared" si="139"/>
        <v>0</v>
      </c>
      <c r="CH99" s="137">
        <f t="shared" si="140"/>
        <v>0</v>
      </c>
      <c r="CI99" s="137">
        <f t="shared" si="141"/>
        <v>0</v>
      </c>
      <c r="CJ99" s="137">
        <f t="shared" si="142"/>
        <v>0</v>
      </c>
      <c r="CK99" s="137">
        <f t="shared" si="143"/>
        <v>0</v>
      </c>
      <c r="CL99" s="137">
        <f t="shared" si="144"/>
        <v>0</v>
      </c>
      <c r="CM99" s="137">
        <f t="shared" si="145"/>
        <v>0</v>
      </c>
      <c r="CN99" s="137">
        <f t="shared" si="146"/>
        <v>0</v>
      </c>
      <c r="CO99" s="137">
        <f t="shared" si="147"/>
        <v>0</v>
      </c>
      <c r="CP99" s="97"/>
      <c r="CQ99" s="97"/>
      <c r="CR99" s="47"/>
      <c r="CS99" s="47"/>
      <c r="CT99" s="1"/>
      <c r="CU99" s="1"/>
      <c r="CV99" s="93" t="s">
        <v>101</v>
      </c>
      <c r="CW99" s="105" t="s">
        <v>98</v>
      </c>
      <c r="CX99" s="1"/>
      <c r="CY99" s="1"/>
      <c r="CZ99" s="1"/>
      <c r="DA99" s="1"/>
      <c r="DB99" s="1"/>
      <c r="DC99" s="1"/>
      <c r="DD99" s="1"/>
      <c r="DE99" s="1"/>
      <c r="DF99" s="1"/>
      <c r="GO99" s="1"/>
      <c r="GP99" s="1"/>
      <c r="GQ99" s="1"/>
      <c r="GR99" s="1"/>
      <c r="GS99" s="1"/>
    </row>
    <row r="100" spans="1:201">
      <c r="A100" s="40">
        <v>94</v>
      </c>
      <c r="B100" s="84"/>
      <c r="C100" s="83"/>
      <c r="D100" s="88"/>
      <c r="E100" s="87"/>
      <c r="F100" s="87"/>
      <c r="G100" s="87"/>
      <c r="H100" s="87"/>
      <c r="I100" s="76"/>
      <c r="J100" s="76"/>
      <c r="K100" s="76"/>
      <c r="L100" s="238"/>
      <c r="M100" s="238"/>
      <c r="N100" s="76"/>
      <c r="O100" s="76"/>
      <c r="P100" s="76"/>
      <c r="Q100" s="77"/>
      <c r="R100" s="41">
        <f t="shared" si="94"/>
        <v>0</v>
      </c>
      <c r="S100" s="55">
        <f t="shared" si="74"/>
        <v>0</v>
      </c>
      <c r="T100" s="54">
        <f t="shared" si="75"/>
        <v>0</v>
      </c>
      <c r="U100" s="97">
        <f t="shared" si="76"/>
        <v>0</v>
      </c>
      <c r="V100" s="54">
        <f t="shared" si="95"/>
        <v>0</v>
      </c>
      <c r="W100" s="97">
        <f t="shared" si="96"/>
        <v>0</v>
      </c>
      <c r="X100" s="96">
        <f t="shared" si="77"/>
        <v>0</v>
      </c>
      <c r="Y100" s="96">
        <f t="shared" si="78"/>
        <v>0</v>
      </c>
      <c r="Z100" s="96">
        <f t="shared" si="79"/>
        <v>0</v>
      </c>
      <c r="AA100" s="96">
        <f t="shared" si="80"/>
        <v>0</v>
      </c>
      <c r="AB100" s="96">
        <f t="shared" si="81"/>
        <v>0</v>
      </c>
      <c r="AC100" s="96">
        <f t="shared" si="82"/>
        <v>0</v>
      </c>
      <c r="AD100" s="96">
        <f t="shared" si="83"/>
        <v>0</v>
      </c>
      <c r="AE100" s="96">
        <f t="shared" si="97"/>
        <v>0</v>
      </c>
      <c r="AF100" s="96">
        <f t="shared" si="98"/>
        <v>0</v>
      </c>
      <c r="AG100" s="96">
        <f t="shared" si="99"/>
        <v>0</v>
      </c>
      <c r="AH100" s="96">
        <f t="shared" si="100"/>
        <v>0</v>
      </c>
      <c r="AI100" s="96">
        <f t="shared" si="101"/>
        <v>0</v>
      </c>
      <c r="AJ100" s="96">
        <f t="shared" si="102"/>
        <v>0</v>
      </c>
      <c r="AK100" s="96">
        <f t="shared" si="103"/>
        <v>0</v>
      </c>
      <c r="AL100" s="96">
        <f t="shared" si="104"/>
        <v>0</v>
      </c>
      <c r="AM100" s="96">
        <f t="shared" si="105"/>
        <v>0</v>
      </c>
      <c r="AN100" s="96">
        <f t="shared" si="106"/>
        <v>0</v>
      </c>
      <c r="AO100" s="96">
        <f t="shared" si="107"/>
        <v>0</v>
      </c>
      <c r="AP100" s="96">
        <f t="shared" si="108"/>
        <v>0</v>
      </c>
      <c r="AQ100" s="96">
        <f t="shared" si="109"/>
        <v>0</v>
      </c>
      <c r="AR100" s="96">
        <f t="shared" si="110"/>
        <v>0</v>
      </c>
      <c r="AS100" s="96">
        <f t="shared" si="111"/>
        <v>0</v>
      </c>
      <c r="AT100" s="54">
        <f t="shared" si="112"/>
        <v>0</v>
      </c>
      <c r="AU100" s="54">
        <f t="shared" si="113"/>
        <v>0</v>
      </c>
      <c r="AV100" s="54">
        <f t="shared" si="114"/>
        <v>0</v>
      </c>
      <c r="AW100" s="54">
        <f t="shared" si="115"/>
        <v>0</v>
      </c>
      <c r="AX100" s="54">
        <f t="shared" si="116"/>
        <v>0</v>
      </c>
      <c r="AY100" s="54">
        <f t="shared" si="117"/>
        <v>0</v>
      </c>
      <c r="AZ100" s="54"/>
      <c r="BA100" s="54"/>
      <c r="BB100" s="137">
        <f t="shared" si="84"/>
        <v>0</v>
      </c>
      <c r="BC100" s="137">
        <f t="shared" si="85"/>
        <v>0</v>
      </c>
      <c r="BD100" s="137">
        <f t="shared" si="86"/>
        <v>0</v>
      </c>
      <c r="BE100" s="137">
        <f t="shared" si="87"/>
        <v>0</v>
      </c>
      <c r="BF100" s="137">
        <f t="shared" si="88"/>
        <v>0</v>
      </c>
      <c r="BG100" s="137">
        <f t="shared" si="89"/>
        <v>0</v>
      </c>
      <c r="BH100" s="137">
        <f t="shared" si="90"/>
        <v>0</v>
      </c>
      <c r="BI100" s="137">
        <f t="shared" si="91"/>
        <v>0</v>
      </c>
      <c r="BJ100" s="137">
        <f t="shared" si="92"/>
        <v>0</v>
      </c>
      <c r="BK100" s="137">
        <f t="shared" si="93"/>
        <v>0</v>
      </c>
      <c r="BL100" s="137">
        <f t="shared" si="118"/>
        <v>0</v>
      </c>
      <c r="BM100" s="137">
        <f t="shared" si="119"/>
        <v>0</v>
      </c>
      <c r="BN100" s="137">
        <f t="shared" si="120"/>
        <v>0</v>
      </c>
      <c r="BO100" s="137">
        <f t="shared" si="121"/>
        <v>0</v>
      </c>
      <c r="BP100" s="137">
        <f t="shared" si="122"/>
        <v>0</v>
      </c>
      <c r="BQ100" s="137">
        <f t="shared" si="123"/>
        <v>0</v>
      </c>
      <c r="BR100" s="137">
        <f t="shared" si="124"/>
        <v>0</v>
      </c>
      <c r="BS100" s="137">
        <f t="shared" si="125"/>
        <v>0</v>
      </c>
      <c r="BT100" s="137">
        <f t="shared" si="126"/>
        <v>0</v>
      </c>
      <c r="BU100" s="137">
        <f t="shared" si="127"/>
        <v>0</v>
      </c>
      <c r="BV100" s="137">
        <f t="shared" si="128"/>
        <v>0</v>
      </c>
      <c r="BW100" s="137">
        <f t="shared" si="129"/>
        <v>0</v>
      </c>
      <c r="BX100" s="137">
        <f t="shared" si="130"/>
        <v>0</v>
      </c>
      <c r="BY100" s="137">
        <f t="shared" si="131"/>
        <v>0</v>
      </c>
      <c r="BZ100" s="137">
        <f t="shared" si="132"/>
        <v>0</v>
      </c>
      <c r="CA100" s="137">
        <f t="shared" si="133"/>
        <v>0</v>
      </c>
      <c r="CB100" s="137">
        <f t="shared" si="134"/>
        <v>0</v>
      </c>
      <c r="CC100" s="137">
        <f t="shared" si="135"/>
        <v>0</v>
      </c>
      <c r="CD100" s="137">
        <f t="shared" si="136"/>
        <v>0</v>
      </c>
      <c r="CE100" s="137">
        <f t="shared" si="137"/>
        <v>0</v>
      </c>
      <c r="CF100" s="137">
        <f t="shared" si="138"/>
        <v>0</v>
      </c>
      <c r="CG100" s="137">
        <f t="shared" si="139"/>
        <v>0</v>
      </c>
      <c r="CH100" s="137">
        <f t="shared" si="140"/>
        <v>0</v>
      </c>
      <c r="CI100" s="137">
        <f t="shared" si="141"/>
        <v>0</v>
      </c>
      <c r="CJ100" s="137">
        <f t="shared" si="142"/>
        <v>0</v>
      </c>
      <c r="CK100" s="137">
        <f t="shared" si="143"/>
        <v>0</v>
      </c>
      <c r="CL100" s="137">
        <f t="shared" si="144"/>
        <v>0</v>
      </c>
      <c r="CM100" s="137">
        <f t="shared" si="145"/>
        <v>0</v>
      </c>
      <c r="CN100" s="137">
        <f t="shared" si="146"/>
        <v>0</v>
      </c>
      <c r="CO100" s="137">
        <f t="shared" si="147"/>
        <v>0</v>
      </c>
      <c r="CP100" s="97"/>
      <c r="CQ100" s="97"/>
      <c r="CR100" s="47"/>
      <c r="CS100" s="47"/>
      <c r="CT100" s="1"/>
      <c r="CU100" s="1"/>
      <c r="CV100" s="93" t="s">
        <v>101</v>
      </c>
      <c r="CW100" s="105" t="s">
        <v>99</v>
      </c>
      <c r="CX100" s="1"/>
      <c r="CY100" s="1"/>
      <c r="CZ100" s="1"/>
      <c r="DA100" s="1"/>
      <c r="DB100" s="1"/>
      <c r="DC100" s="1"/>
      <c r="DD100" s="1"/>
      <c r="DE100" s="1"/>
      <c r="DF100" s="1"/>
      <c r="GO100" s="1"/>
      <c r="GP100" s="1"/>
      <c r="GQ100" s="1"/>
      <c r="GR100" s="1"/>
      <c r="GS100" s="1"/>
    </row>
    <row r="101" spans="1:201">
      <c r="A101" s="40">
        <v>95</v>
      </c>
      <c r="B101" s="84"/>
      <c r="C101" s="83"/>
      <c r="D101" s="88"/>
      <c r="E101" s="87"/>
      <c r="F101" s="87"/>
      <c r="G101" s="87"/>
      <c r="H101" s="87"/>
      <c r="I101" s="76"/>
      <c r="J101" s="76"/>
      <c r="K101" s="76"/>
      <c r="L101" s="238"/>
      <c r="M101" s="238"/>
      <c r="N101" s="76"/>
      <c r="O101" s="76"/>
      <c r="P101" s="76"/>
      <c r="Q101" s="77"/>
      <c r="R101" s="41">
        <f t="shared" si="94"/>
        <v>0</v>
      </c>
      <c r="S101" s="55">
        <f t="shared" si="74"/>
        <v>0</v>
      </c>
      <c r="T101" s="54">
        <f t="shared" si="75"/>
        <v>0</v>
      </c>
      <c r="U101" s="97">
        <f t="shared" si="76"/>
        <v>0</v>
      </c>
      <c r="V101" s="54">
        <f t="shared" si="95"/>
        <v>0</v>
      </c>
      <c r="W101" s="97">
        <f t="shared" si="96"/>
        <v>0</v>
      </c>
      <c r="X101" s="96">
        <f t="shared" si="77"/>
        <v>0</v>
      </c>
      <c r="Y101" s="96">
        <f t="shared" si="78"/>
        <v>0</v>
      </c>
      <c r="Z101" s="96">
        <f t="shared" si="79"/>
        <v>0</v>
      </c>
      <c r="AA101" s="96">
        <f t="shared" si="80"/>
        <v>0</v>
      </c>
      <c r="AB101" s="96">
        <f t="shared" si="81"/>
        <v>0</v>
      </c>
      <c r="AC101" s="96">
        <f t="shared" si="82"/>
        <v>0</v>
      </c>
      <c r="AD101" s="96">
        <f t="shared" si="83"/>
        <v>0</v>
      </c>
      <c r="AE101" s="96">
        <f t="shared" si="97"/>
        <v>0</v>
      </c>
      <c r="AF101" s="96">
        <f t="shared" si="98"/>
        <v>0</v>
      </c>
      <c r="AG101" s="96">
        <f t="shared" si="99"/>
        <v>0</v>
      </c>
      <c r="AH101" s="96">
        <f t="shared" si="100"/>
        <v>0</v>
      </c>
      <c r="AI101" s="96">
        <f t="shared" si="101"/>
        <v>0</v>
      </c>
      <c r="AJ101" s="96">
        <f t="shared" si="102"/>
        <v>0</v>
      </c>
      <c r="AK101" s="96">
        <f t="shared" si="103"/>
        <v>0</v>
      </c>
      <c r="AL101" s="96">
        <f t="shared" si="104"/>
        <v>0</v>
      </c>
      <c r="AM101" s="96">
        <f t="shared" si="105"/>
        <v>0</v>
      </c>
      <c r="AN101" s="96">
        <f t="shared" si="106"/>
        <v>0</v>
      </c>
      <c r="AO101" s="96">
        <f t="shared" si="107"/>
        <v>0</v>
      </c>
      <c r="AP101" s="96">
        <f t="shared" si="108"/>
        <v>0</v>
      </c>
      <c r="AQ101" s="96">
        <f t="shared" si="109"/>
        <v>0</v>
      </c>
      <c r="AR101" s="96">
        <f t="shared" si="110"/>
        <v>0</v>
      </c>
      <c r="AS101" s="96">
        <f t="shared" si="111"/>
        <v>0</v>
      </c>
      <c r="AT101" s="54">
        <f t="shared" si="112"/>
        <v>0</v>
      </c>
      <c r="AU101" s="54">
        <f t="shared" si="113"/>
        <v>0</v>
      </c>
      <c r="AV101" s="54">
        <f t="shared" si="114"/>
        <v>0</v>
      </c>
      <c r="AW101" s="54">
        <f t="shared" si="115"/>
        <v>0</v>
      </c>
      <c r="AX101" s="54">
        <f t="shared" si="116"/>
        <v>0</v>
      </c>
      <c r="AY101" s="54">
        <f t="shared" si="117"/>
        <v>0</v>
      </c>
      <c r="AZ101" s="54"/>
      <c r="BA101" s="54"/>
      <c r="BB101" s="137">
        <f t="shared" si="84"/>
        <v>0</v>
      </c>
      <c r="BC101" s="137">
        <f t="shared" si="85"/>
        <v>0</v>
      </c>
      <c r="BD101" s="137">
        <f t="shared" si="86"/>
        <v>0</v>
      </c>
      <c r="BE101" s="137">
        <f t="shared" si="87"/>
        <v>0</v>
      </c>
      <c r="BF101" s="137">
        <f t="shared" si="88"/>
        <v>0</v>
      </c>
      <c r="BG101" s="137">
        <f t="shared" si="89"/>
        <v>0</v>
      </c>
      <c r="BH101" s="137">
        <f t="shared" si="90"/>
        <v>0</v>
      </c>
      <c r="BI101" s="137">
        <f t="shared" si="91"/>
        <v>0</v>
      </c>
      <c r="BJ101" s="137">
        <f t="shared" si="92"/>
        <v>0</v>
      </c>
      <c r="BK101" s="137">
        <f t="shared" si="93"/>
        <v>0</v>
      </c>
      <c r="BL101" s="137">
        <f t="shared" si="118"/>
        <v>0</v>
      </c>
      <c r="BM101" s="137">
        <f t="shared" si="119"/>
        <v>0</v>
      </c>
      <c r="BN101" s="137">
        <f t="shared" si="120"/>
        <v>0</v>
      </c>
      <c r="BO101" s="137">
        <f t="shared" si="121"/>
        <v>0</v>
      </c>
      <c r="BP101" s="137">
        <f t="shared" si="122"/>
        <v>0</v>
      </c>
      <c r="BQ101" s="137">
        <f t="shared" si="123"/>
        <v>0</v>
      </c>
      <c r="BR101" s="137">
        <f t="shared" si="124"/>
        <v>0</v>
      </c>
      <c r="BS101" s="137">
        <f t="shared" si="125"/>
        <v>0</v>
      </c>
      <c r="BT101" s="137">
        <f t="shared" si="126"/>
        <v>0</v>
      </c>
      <c r="BU101" s="137">
        <f t="shared" si="127"/>
        <v>0</v>
      </c>
      <c r="BV101" s="137">
        <f t="shared" si="128"/>
        <v>0</v>
      </c>
      <c r="BW101" s="137">
        <f t="shared" si="129"/>
        <v>0</v>
      </c>
      <c r="BX101" s="137">
        <f t="shared" si="130"/>
        <v>0</v>
      </c>
      <c r="BY101" s="137">
        <f t="shared" si="131"/>
        <v>0</v>
      </c>
      <c r="BZ101" s="137">
        <f t="shared" si="132"/>
        <v>0</v>
      </c>
      <c r="CA101" s="137">
        <f t="shared" si="133"/>
        <v>0</v>
      </c>
      <c r="CB101" s="137">
        <f t="shared" si="134"/>
        <v>0</v>
      </c>
      <c r="CC101" s="137">
        <f t="shared" si="135"/>
        <v>0</v>
      </c>
      <c r="CD101" s="137">
        <f t="shared" si="136"/>
        <v>0</v>
      </c>
      <c r="CE101" s="137">
        <f t="shared" si="137"/>
        <v>0</v>
      </c>
      <c r="CF101" s="137">
        <f t="shared" si="138"/>
        <v>0</v>
      </c>
      <c r="CG101" s="137">
        <f t="shared" si="139"/>
        <v>0</v>
      </c>
      <c r="CH101" s="137">
        <f t="shared" si="140"/>
        <v>0</v>
      </c>
      <c r="CI101" s="137">
        <f t="shared" si="141"/>
        <v>0</v>
      </c>
      <c r="CJ101" s="137">
        <f t="shared" si="142"/>
        <v>0</v>
      </c>
      <c r="CK101" s="137">
        <f t="shared" si="143"/>
        <v>0</v>
      </c>
      <c r="CL101" s="137">
        <f t="shared" si="144"/>
        <v>0</v>
      </c>
      <c r="CM101" s="137">
        <f t="shared" si="145"/>
        <v>0</v>
      </c>
      <c r="CN101" s="137">
        <f t="shared" si="146"/>
        <v>0</v>
      </c>
      <c r="CO101" s="137">
        <f t="shared" si="147"/>
        <v>0</v>
      </c>
      <c r="CP101" s="97"/>
      <c r="CQ101" s="97"/>
      <c r="CR101" s="47"/>
      <c r="CS101" s="47"/>
      <c r="CT101" s="1"/>
      <c r="CU101" s="1"/>
      <c r="CV101" s="93" t="s">
        <v>101</v>
      </c>
      <c r="CW101" s="105" t="s">
        <v>40</v>
      </c>
      <c r="CX101" s="1"/>
      <c r="CY101" s="1"/>
      <c r="CZ101" s="1"/>
      <c r="DA101" s="1"/>
      <c r="DB101" s="1"/>
      <c r="DC101" s="1"/>
      <c r="DD101" s="1"/>
      <c r="DE101" s="1"/>
      <c r="DF101" s="1"/>
      <c r="GO101" s="1"/>
      <c r="GP101" s="1"/>
      <c r="GQ101" s="1"/>
      <c r="GR101" s="1"/>
      <c r="GS101" s="1"/>
    </row>
    <row r="102" spans="1:201">
      <c r="A102" s="40">
        <v>96</v>
      </c>
      <c r="B102" s="84"/>
      <c r="C102" s="83"/>
      <c r="D102" s="88"/>
      <c r="E102" s="87"/>
      <c r="F102" s="87"/>
      <c r="G102" s="87"/>
      <c r="H102" s="87"/>
      <c r="I102" s="76"/>
      <c r="J102" s="76"/>
      <c r="K102" s="76"/>
      <c r="L102" s="238"/>
      <c r="M102" s="238"/>
      <c r="N102" s="76"/>
      <c r="O102" s="76"/>
      <c r="P102" s="76"/>
      <c r="Q102" s="77"/>
      <c r="R102" s="41">
        <f t="shared" si="94"/>
        <v>0</v>
      </c>
      <c r="S102" s="55">
        <f t="shared" si="74"/>
        <v>0</v>
      </c>
      <c r="T102" s="54">
        <f t="shared" si="75"/>
        <v>0</v>
      </c>
      <c r="U102" s="97">
        <f t="shared" si="76"/>
        <v>0</v>
      </c>
      <c r="V102" s="54">
        <f t="shared" si="95"/>
        <v>0</v>
      </c>
      <c r="W102" s="97">
        <f t="shared" si="96"/>
        <v>0</v>
      </c>
      <c r="X102" s="96">
        <f t="shared" si="77"/>
        <v>0</v>
      </c>
      <c r="Y102" s="96">
        <f t="shared" si="78"/>
        <v>0</v>
      </c>
      <c r="Z102" s="96">
        <f t="shared" si="79"/>
        <v>0</v>
      </c>
      <c r="AA102" s="96">
        <f t="shared" si="80"/>
        <v>0</v>
      </c>
      <c r="AB102" s="96">
        <f t="shared" si="81"/>
        <v>0</v>
      </c>
      <c r="AC102" s="96">
        <f t="shared" si="82"/>
        <v>0</v>
      </c>
      <c r="AD102" s="96">
        <f t="shared" si="83"/>
        <v>0</v>
      </c>
      <c r="AE102" s="96">
        <f t="shared" si="97"/>
        <v>0</v>
      </c>
      <c r="AF102" s="96">
        <f t="shared" si="98"/>
        <v>0</v>
      </c>
      <c r="AG102" s="96">
        <f t="shared" si="99"/>
        <v>0</v>
      </c>
      <c r="AH102" s="96">
        <f t="shared" si="100"/>
        <v>0</v>
      </c>
      <c r="AI102" s="96">
        <f t="shared" si="101"/>
        <v>0</v>
      </c>
      <c r="AJ102" s="96">
        <f t="shared" si="102"/>
        <v>0</v>
      </c>
      <c r="AK102" s="96">
        <f t="shared" si="103"/>
        <v>0</v>
      </c>
      <c r="AL102" s="96">
        <f t="shared" si="104"/>
        <v>0</v>
      </c>
      <c r="AM102" s="96">
        <f t="shared" si="105"/>
        <v>0</v>
      </c>
      <c r="AN102" s="96">
        <f t="shared" si="106"/>
        <v>0</v>
      </c>
      <c r="AO102" s="96">
        <f t="shared" si="107"/>
        <v>0</v>
      </c>
      <c r="AP102" s="96">
        <f t="shared" si="108"/>
        <v>0</v>
      </c>
      <c r="AQ102" s="96">
        <f t="shared" si="109"/>
        <v>0</v>
      </c>
      <c r="AR102" s="96">
        <f t="shared" si="110"/>
        <v>0</v>
      </c>
      <c r="AS102" s="96">
        <f t="shared" si="111"/>
        <v>0</v>
      </c>
      <c r="AT102" s="54">
        <f t="shared" si="112"/>
        <v>0</v>
      </c>
      <c r="AU102" s="54">
        <f t="shared" si="113"/>
        <v>0</v>
      </c>
      <c r="AV102" s="54">
        <f t="shared" si="114"/>
        <v>0</v>
      </c>
      <c r="AW102" s="54">
        <f t="shared" si="115"/>
        <v>0</v>
      </c>
      <c r="AX102" s="54">
        <f t="shared" si="116"/>
        <v>0</v>
      </c>
      <c r="AY102" s="54">
        <f t="shared" si="117"/>
        <v>0</v>
      </c>
      <c r="AZ102" s="54"/>
      <c r="BA102" s="54"/>
      <c r="BB102" s="137">
        <f t="shared" si="84"/>
        <v>0</v>
      </c>
      <c r="BC102" s="137">
        <f t="shared" si="85"/>
        <v>0</v>
      </c>
      <c r="BD102" s="137">
        <f t="shared" si="86"/>
        <v>0</v>
      </c>
      <c r="BE102" s="137">
        <f t="shared" si="87"/>
        <v>0</v>
      </c>
      <c r="BF102" s="137">
        <f t="shared" si="88"/>
        <v>0</v>
      </c>
      <c r="BG102" s="137">
        <f t="shared" si="89"/>
        <v>0</v>
      </c>
      <c r="BH102" s="137">
        <f t="shared" si="90"/>
        <v>0</v>
      </c>
      <c r="BI102" s="137">
        <f t="shared" si="91"/>
        <v>0</v>
      </c>
      <c r="BJ102" s="137">
        <f t="shared" si="92"/>
        <v>0</v>
      </c>
      <c r="BK102" s="137">
        <f t="shared" si="93"/>
        <v>0</v>
      </c>
      <c r="BL102" s="137">
        <f t="shared" si="118"/>
        <v>0</v>
      </c>
      <c r="BM102" s="137">
        <f t="shared" si="119"/>
        <v>0</v>
      </c>
      <c r="BN102" s="137">
        <f t="shared" si="120"/>
        <v>0</v>
      </c>
      <c r="BO102" s="137">
        <f t="shared" si="121"/>
        <v>0</v>
      </c>
      <c r="BP102" s="137">
        <f t="shared" si="122"/>
        <v>0</v>
      </c>
      <c r="BQ102" s="137">
        <f t="shared" si="123"/>
        <v>0</v>
      </c>
      <c r="BR102" s="137">
        <f t="shared" si="124"/>
        <v>0</v>
      </c>
      <c r="BS102" s="137">
        <f t="shared" si="125"/>
        <v>0</v>
      </c>
      <c r="BT102" s="137">
        <f t="shared" si="126"/>
        <v>0</v>
      </c>
      <c r="BU102" s="137">
        <f t="shared" si="127"/>
        <v>0</v>
      </c>
      <c r="BV102" s="137">
        <f t="shared" si="128"/>
        <v>0</v>
      </c>
      <c r="BW102" s="137">
        <f t="shared" si="129"/>
        <v>0</v>
      </c>
      <c r="BX102" s="137">
        <f t="shared" si="130"/>
        <v>0</v>
      </c>
      <c r="BY102" s="137">
        <f t="shared" si="131"/>
        <v>0</v>
      </c>
      <c r="BZ102" s="137">
        <f t="shared" si="132"/>
        <v>0</v>
      </c>
      <c r="CA102" s="137">
        <f t="shared" si="133"/>
        <v>0</v>
      </c>
      <c r="CB102" s="137">
        <f t="shared" si="134"/>
        <v>0</v>
      </c>
      <c r="CC102" s="137">
        <f t="shared" si="135"/>
        <v>0</v>
      </c>
      <c r="CD102" s="137">
        <f t="shared" si="136"/>
        <v>0</v>
      </c>
      <c r="CE102" s="137">
        <f t="shared" si="137"/>
        <v>0</v>
      </c>
      <c r="CF102" s="137">
        <f t="shared" si="138"/>
        <v>0</v>
      </c>
      <c r="CG102" s="137">
        <f t="shared" si="139"/>
        <v>0</v>
      </c>
      <c r="CH102" s="137">
        <f t="shared" si="140"/>
        <v>0</v>
      </c>
      <c r="CI102" s="137">
        <f t="shared" si="141"/>
        <v>0</v>
      </c>
      <c r="CJ102" s="137">
        <f t="shared" si="142"/>
        <v>0</v>
      </c>
      <c r="CK102" s="137">
        <f t="shared" si="143"/>
        <v>0</v>
      </c>
      <c r="CL102" s="137">
        <f t="shared" si="144"/>
        <v>0</v>
      </c>
      <c r="CM102" s="137">
        <f t="shared" si="145"/>
        <v>0</v>
      </c>
      <c r="CN102" s="137">
        <f t="shared" si="146"/>
        <v>0</v>
      </c>
      <c r="CO102" s="137">
        <f t="shared" si="147"/>
        <v>0</v>
      </c>
      <c r="CP102" s="97"/>
      <c r="CQ102" s="97"/>
      <c r="CR102" s="47"/>
      <c r="CS102" s="47"/>
      <c r="CT102" s="1"/>
      <c r="CU102" s="1"/>
      <c r="CV102" s="93" t="s">
        <v>101</v>
      </c>
      <c r="CW102" s="105" t="s">
        <v>41</v>
      </c>
      <c r="CX102" s="1"/>
      <c r="CY102" s="1"/>
      <c r="CZ102" s="1"/>
      <c r="DA102" s="1"/>
      <c r="DB102" s="1"/>
      <c r="DC102" s="1"/>
      <c r="DD102" s="1"/>
      <c r="DE102" s="1"/>
      <c r="DF102" s="1"/>
      <c r="GO102" s="1"/>
      <c r="GP102" s="1"/>
      <c r="GQ102" s="1"/>
      <c r="GR102" s="1"/>
      <c r="GS102" s="1"/>
    </row>
    <row r="103" spans="1:201">
      <c r="A103" s="40">
        <v>97</v>
      </c>
      <c r="B103" s="84"/>
      <c r="C103" s="83"/>
      <c r="D103" s="88"/>
      <c r="E103" s="87"/>
      <c r="F103" s="87"/>
      <c r="G103" s="87"/>
      <c r="H103" s="87"/>
      <c r="I103" s="76"/>
      <c r="J103" s="76"/>
      <c r="K103" s="76"/>
      <c r="L103" s="238"/>
      <c r="M103" s="238"/>
      <c r="N103" s="76"/>
      <c r="O103" s="76"/>
      <c r="P103" s="76"/>
      <c r="Q103" s="77"/>
      <c r="R103" s="41">
        <f t="shared" si="94"/>
        <v>0</v>
      </c>
      <c r="S103" s="55">
        <f t="shared" si="74"/>
        <v>0</v>
      </c>
      <c r="T103" s="54">
        <f t="shared" si="75"/>
        <v>0</v>
      </c>
      <c r="U103" s="97">
        <f t="shared" si="76"/>
        <v>0</v>
      </c>
      <c r="V103" s="54">
        <f t="shared" si="95"/>
        <v>0</v>
      </c>
      <c r="W103" s="97">
        <f t="shared" si="96"/>
        <v>0</v>
      </c>
      <c r="X103" s="96">
        <f t="shared" si="77"/>
        <v>0</v>
      </c>
      <c r="Y103" s="96">
        <f t="shared" si="78"/>
        <v>0</v>
      </c>
      <c r="Z103" s="96">
        <f t="shared" si="79"/>
        <v>0</v>
      </c>
      <c r="AA103" s="96">
        <f t="shared" si="80"/>
        <v>0</v>
      </c>
      <c r="AB103" s="96">
        <f t="shared" si="81"/>
        <v>0</v>
      </c>
      <c r="AC103" s="96">
        <f t="shared" si="82"/>
        <v>0</v>
      </c>
      <c r="AD103" s="96">
        <f t="shared" si="83"/>
        <v>0</v>
      </c>
      <c r="AE103" s="96">
        <f t="shared" si="97"/>
        <v>0</v>
      </c>
      <c r="AF103" s="96">
        <f t="shared" si="98"/>
        <v>0</v>
      </c>
      <c r="AG103" s="96">
        <f t="shared" si="99"/>
        <v>0</v>
      </c>
      <c r="AH103" s="96">
        <f t="shared" si="100"/>
        <v>0</v>
      </c>
      <c r="AI103" s="96">
        <f t="shared" si="101"/>
        <v>0</v>
      </c>
      <c r="AJ103" s="96">
        <f t="shared" si="102"/>
        <v>0</v>
      </c>
      <c r="AK103" s="96">
        <f t="shared" si="103"/>
        <v>0</v>
      </c>
      <c r="AL103" s="96">
        <f t="shared" si="104"/>
        <v>0</v>
      </c>
      <c r="AM103" s="96">
        <f t="shared" si="105"/>
        <v>0</v>
      </c>
      <c r="AN103" s="96">
        <f t="shared" si="106"/>
        <v>0</v>
      </c>
      <c r="AO103" s="96">
        <f t="shared" si="107"/>
        <v>0</v>
      </c>
      <c r="AP103" s="96">
        <f t="shared" si="108"/>
        <v>0</v>
      </c>
      <c r="AQ103" s="96">
        <f t="shared" si="109"/>
        <v>0</v>
      </c>
      <c r="AR103" s="96">
        <f t="shared" si="110"/>
        <v>0</v>
      </c>
      <c r="AS103" s="96">
        <f t="shared" si="111"/>
        <v>0</v>
      </c>
      <c r="AT103" s="54">
        <f t="shared" si="112"/>
        <v>0</v>
      </c>
      <c r="AU103" s="54">
        <f t="shared" si="113"/>
        <v>0</v>
      </c>
      <c r="AV103" s="54">
        <f t="shared" si="114"/>
        <v>0</v>
      </c>
      <c r="AW103" s="54">
        <f t="shared" si="115"/>
        <v>0</v>
      </c>
      <c r="AX103" s="54">
        <f t="shared" si="116"/>
        <v>0</v>
      </c>
      <c r="AY103" s="54">
        <f t="shared" si="117"/>
        <v>0</v>
      </c>
      <c r="AZ103" s="54"/>
      <c r="BA103" s="54"/>
      <c r="BB103" s="137">
        <f t="shared" si="84"/>
        <v>0</v>
      </c>
      <c r="BC103" s="137">
        <f t="shared" si="85"/>
        <v>0</v>
      </c>
      <c r="BD103" s="137">
        <f t="shared" si="86"/>
        <v>0</v>
      </c>
      <c r="BE103" s="137">
        <f t="shared" si="87"/>
        <v>0</v>
      </c>
      <c r="BF103" s="137">
        <f t="shared" si="88"/>
        <v>0</v>
      </c>
      <c r="BG103" s="137">
        <f t="shared" si="89"/>
        <v>0</v>
      </c>
      <c r="BH103" s="137">
        <f t="shared" si="90"/>
        <v>0</v>
      </c>
      <c r="BI103" s="137">
        <f t="shared" si="91"/>
        <v>0</v>
      </c>
      <c r="BJ103" s="137">
        <f t="shared" si="92"/>
        <v>0</v>
      </c>
      <c r="BK103" s="137">
        <f t="shared" si="93"/>
        <v>0</v>
      </c>
      <c r="BL103" s="137">
        <f t="shared" si="118"/>
        <v>0</v>
      </c>
      <c r="BM103" s="137">
        <f t="shared" si="119"/>
        <v>0</v>
      </c>
      <c r="BN103" s="137">
        <f t="shared" si="120"/>
        <v>0</v>
      </c>
      <c r="BO103" s="137">
        <f t="shared" si="121"/>
        <v>0</v>
      </c>
      <c r="BP103" s="137">
        <f t="shared" si="122"/>
        <v>0</v>
      </c>
      <c r="BQ103" s="137">
        <f t="shared" si="123"/>
        <v>0</v>
      </c>
      <c r="BR103" s="137">
        <f t="shared" si="124"/>
        <v>0</v>
      </c>
      <c r="BS103" s="137">
        <f t="shared" si="125"/>
        <v>0</v>
      </c>
      <c r="BT103" s="137">
        <f t="shared" si="126"/>
        <v>0</v>
      </c>
      <c r="BU103" s="137">
        <f t="shared" si="127"/>
        <v>0</v>
      </c>
      <c r="BV103" s="137">
        <f t="shared" si="128"/>
        <v>0</v>
      </c>
      <c r="BW103" s="137">
        <f t="shared" si="129"/>
        <v>0</v>
      </c>
      <c r="BX103" s="137">
        <f t="shared" si="130"/>
        <v>0</v>
      </c>
      <c r="BY103" s="137">
        <f t="shared" si="131"/>
        <v>0</v>
      </c>
      <c r="BZ103" s="137">
        <f t="shared" si="132"/>
        <v>0</v>
      </c>
      <c r="CA103" s="137">
        <f t="shared" si="133"/>
        <v>0</v>
      </c>
      <c r="CB103" s="137">
        <f t="shared" si="134"/>
        <v>0</v>
      </c>
      <c r="CC103" s="137">
        <f t="shared" si="135"/>
        <v>0</v>
      </c>
      <c r="CD103" s="137">
        <f t="shared" si="136"/>
        <v>0</v>
      </c>
      <c r="CE103" s="137">
        <f t="shared" si="137"/>
        <v>0</v>
      </c>
      <c r="CF103" s="137">
        <f t="shared" si="138"/>
        <v>0</v>
      </c>
      <c r="CG103" s="137">
        <f t="shared" si="139"/>
        <v>0</v>
      </c>
      <c r="CH103" s="137">
        <f t="shared" si="140"/>
        <v>0</v>
      </c>
      <c r="CI103" s="137">
        <f t="shared" si="141"/>
        <v>0</v>
      </c>
      <c r="CJ103" s="137">
        <f t="shared" si="142"/>
        <v>0</v>
      </c>
      <c r="CK103" s="137">
        <f t="shared" si="143"/>
        <v>0</v>
      </c>
      <c r="CL103" s="137">
        <f t="shared" si="144"/>
        <v>0</v>
      </c>
      <c r="CM103" s="137">
        <f t="shared" si="145"/>
        <v>0</v>
      </c>
      <c r="CN103" s="137">
        <f t="shared" si="146"/>
        <v>0</v>
      </c>
      <c r="CO103" s="137">
        <f t="shared" si="147"/>
        <v>0</v>
      </c>
      <c r="CP103" s="97"/>
      <c r="CQ103" s="97"/>
      <c r="CR103" s="47"/>
      <c r="CS103" s="47"/>
      <c r="CT103" s="1"/>
      <c r="CU103" s="1"/>
      <c r="CV103" s="93" t="s">
        <v>101</v>
      </c>
      <c r="CW103" s="105" t="s">
        <v>78</v>
      </c>
      <c r="CX103" s="1"/>
      <c r="CY103" s="1"/>
      <c r="CZ103" s="1"/>
      <c r="DA103" s="1"/>
      <c r="DB103" s="1"/>
      <c r="DC103" s="1"/>
      <c r="DD103" s="1"/>
      <c r="DE103" s="1"/>
      <c r="DF103" s="1"/>
      <c r="GO103" s="1"/>
      <c r="GP103" s="1"/>
      <c r="GQ103" s="1"/>
      <c r="GR103" s="1"/>
      <c r="GS103" s="1"/>
    </row>
    <row r="104" spans="1:201">
      <c r="A104" s="40">
        <v>98</v>
      </c>
      <c r="B104" s="84"/>
      <c r="C104" s="83"/>
      <c r="D104" s="88"/>
      <c r="E104" s="87"/>
      <c r="F104" s="87"/>
      <c r="G104" s="87"/>
      <c r="H104" s="87"/>
      <c r="I104" s="76"/>
      <c r="J104" s="76"/>
      <c r="K104" s="76"/>
      <c r="L104" s="238"/>
      <c r="M104" s="238"/>
      <c r="N104" s="76"/>
      <c r="O104" s="76"/>
      <c r="P104" s="76"/>
      <c r="Q104" s="77"/>
      <c r="R104" s="41">
        <f t="shared" si="94"/>
        <v>0</v>
      </c>
      <c r="S104" s="55">
        <f t="shared" si="74"/>
        <v>0</v>
      </c>
      <c r="T104" s="54">
        <f t="shared" si="75"/>
        <v>0</v>
      </c>
      <c r="U104" s="97">
        <f t="shared" si="76"/>
        <v>0</v>
      </c>
      <c r="V104" s="54">
        <f t="shared" si="95"/>
        <v>0</v>
      </c>
      <c r="W104" s="97">
        <f t="shared" si="96"/>
        <v>0</v>
      </c>
      <c r="X104" s="96">
        <f t="shared" si="77"/>
        <v>0</v>
      </c>
      <c r="Y104" s="96">
        <f t="shared" si="78"/>
        <v>0</v>
      </c>
      <c r="Z104" s="96">
        <f t="shared" si="79"/>
        <v>0</v>
      </c>
      <c r="AA104" s="96">
        <f t="shared" si="80"/>
        <v>0</v>
      </c>
      <c r="AB104" s="96">
        <f t="shared" si="81"/>
        <v>0</v>
      </c>
      <c r="AC104" s="96">
        <f t="shared" si="82"/>
        <v>0</v>
      </c>
      <c r="AD104" s="96">
        <f t="shared" si="83"/>
        <v>0</v>
      </c>
      <c r="AE104" s="96">
        <f t="shared" si="97"/>
        <v>0</v>
      </c>
      <c r="AF104" s="96">
        <f t="shared" si="98"/>
        <v>0</v>
      </c>
      <c r="AG104" s="96">
        <f t="shared" si="99"/>
        <v>0</v>
      </c>
      <c r="AH104" s="96">
        <f t="shared" si="100"/>
        <v>0</v>
      </c>
      <c r="AI104" s="96">
        <f t="shared" si="101"/>
        <v>0</v>
      </c>
      <c r="AJ104" s="96">
        <f t="shared" si="102"/>
        <v>0</v>
      </c>
      <c r="AK104" s="96">
        <f t="shared" si="103"/>
        <v>0</v>
      </c>
      <c r="AL104" s="96">
        <f t="shared" si="104"/>
        <v>0</v>
      </c>
      <c r="AM104" s="96">
        <f t="shared" si="105"/>
        <v>0</v>
      </c>
      <c r="AN104" s="96">
        <f t="shared" si="106"/>
        <v>0</v>
      </c>
      <c r="AO104" s="96">
        <f t="shared" si="107"/>
        <v>0</v>
      </c>
      <c r="AP104" s="96">
        <f t="shared" si="108"/>
        <v>0</v>
      </c>
      <c r="AQ104" s="96">
        <f t="shared" si="109"/>
        <v>0</v>
      </c>
      <c r="AR104" s="96">
        <f t="shared" si="110"/>
        <v>0</v>
      </c>
      <c r="AS104" s="96">
        <f t="shared" si="111"/>
        <v>0</v>
      </c>
      <c r="AT104" s="54">
        <f t="shared" si="112"/>
        <v>0</v>
      </c>
      <c r="AU104" s="54">
        <f t="shared" si="113"/>
        <v>0</v>
      </c>
      <c r="AV104" s="54">
        <f t="shared" si="114"/>
        <v>0</v>
      </c>
      <c r="AW104" s="54">
        <f t="shared" si="115"/>
        <v>0</v>
      </c>
      <c r="AX104" s="54">
        <f t="shared" si="116"/>
        <v>0</v>
      </c>
      <c r="AY104" s="54">
        <f t="shared" si="117"/>
        <v>0</v>
      </c>
      <c r="AZ104" s="54"/>
      <c r="BA104" s="54"/>
      <c r="BB104" s="137">
        <f t="shared" si="84"/>
        <v>0</v>
      </c>
      <c r="BC104" s="137">
        <f t="shared" si="85"/>
        <v>0</v>
      </c>
      <c r="BD104" s="137">
        <f t="shared" si="86"/>
        <v>0</v>
      </c>
      <c r="BE104" s="137">
        <f t="shared" si="87"/>
        <v>0</v>
      </c>
      <c r="BF104" s="137">
        <f t="shared" si="88"/>
        <v>0</v>
      </c>
      <c r="BG104" s="137">
        <f t="shared" si="89"/>
        <v>0</v>
      </c>
      <c r="BH104" s="137">
        <f t="shared" si="90"/>
        <v>0</v>
      </c>
      <c r="BI104" s="137">
        <f t="shared" si="91"/>
        <v>0</v>
      </c>
      <c r="BJ104" s="137">
        <f t="shared" si="92"/>
        <v>0</v>
      </c>
      <c r="BK104" s="137">
        <f t="shared" si="93"/>
        <v>0</v>
      </c>
      <c r="BL104" s="137">
        <f t="shared" si="118"/>
        <v>0</v>
      </c>
      <c r="BM104" s="137">
        <f t="shared" si="119"/>
        <v>0</v>
      </c>
      <c r="BN104" s="137">
        <f t="shared" si="120"/>
        <v>0</v>
      </c>
      <c r="BO104" s="137">
        <f t="shared" si="121"/>
        <v>0</v>
      </c>
      <c r="BP104" s="137">
        <f t="shared" si="122"/>
        <v>0</v>
      </c>
      <c r="BQ104" s="137">
        <f t="shared" si="123"/>
        <v>0</v>
      </c>
      <c r="BR104" s="137">
        <f t="shared" si="124"/>
        <v>0</v>
      </c>
      <c r="BS104" s="137">
        <f t="shared" si="125"/>
        <v>0</v>
      </c>
      <c r="BT104" s="137">
        <f t="shared" si="126"/>
        <v>0</v>
      </c>
      <c r="BU104" s="137">
        <f t="shared" si="127"/>
        <v>0</v>
      </c>
      <c r="BV104" s="137">
        <f t="shared" si="128"/>
        <v>0</v>
      </c>
      <c r="BW104" s="137">
        <f t="shared" si="129"/>
        <v>0</v>
      </c>
      <c r="BX104" s="137">
        <f t="shared" si="130"/>
        <v>0</v>
      </c>
      <c r="BY104" s="137">
        <f t="shared" si="131"/>
        <v>0</v>
      </c>
      <c r="BZ104" s="137">
        <f t="shared" si="132"/>
        <v>0</v>
      </c>
      <c r="CA104" s="137">
        <f t="shared" si="133"/>
        <v>0</v>
      </c>
      <c r="CB104" s="137">
        <f t="shared" si="134"/>
        <v>0</v>
      </c>
      <c r="CC104" s="137">
        <f t="shared" si="135"/>
        <v>0</v>
      </c>
      <c r="CD104" s="137">
        <f t="shared" si="136"/>
        <v>0</v>
      </c>
      <c r="CE104" s="137">
        <f t="shared" si="137"/>
        <v>0</v>
      </c>
      <c r="CF104" s="137">
        <f t="shared" si="138"/>
        <v>0</v>
      </c>
      <c r="CG104" s="137">
        <f t="shared" si="139"/>
        <v>0</v>
      </c>
      <c r="CH104" s="137">
        <f t="shared" si="140"/>
        <v>0</v>
      </c>
      <c r="CI104" s="137">
        <f t="shared" si="141"/>
        <v>0</v>
      </c>
      <c r="CJ104" s="137">
        <f t="shared" si="142"/>
        <v>0</v>
      </c>
      <c r="CK104" s="137">
        <f t="shared" si="143"/>
        <v>0</v>
      </c>
      <c r="CL104" s="137">
        <f t="shared" si="144"/>
        <v>0</v>
      </c>
      <c r="CM104" s="137">
        <f t="shared" si="145"/>
        <v>0</v>
      </c>
      <c r="CN104" s="137">
        <f t="shared" si="146"/>
        <v>0</v>
      </c>
      <c r="CO104" s="137">
        <f t="shared" si="147"/>
        <v>0</v>
      </c>
      <c r="CP104" s="97"/>
      <c r="CQ104" s="97"/>
      <c r="CR104" s="47"/>
      <c r="CS104" s="47"/>
      <c r="CT104" s="1"/>
      <c r="CU104" s="1"/>
      <c r="CV104" s="93" t="s">
        <v>101</v>
      </c>
      <c r="CW104" s="105" t="s">
        <v>103</v>
      </c>
      <c r="CX104" s="1"/>
      <c r="CY104" s="1"/>
      <c r="CZ104" s="1"/>
      <c r="DA104" s="1"/>
      <c r="DB104" s="1"/>
      <c r="DC104" s="1"/>
      <c r="DD104" s="1"/>
      <c r="DE104" s="1"/>
      <c r="DF104" s="1"/>
      <c r="GO104" s="1"/>
      <c r="GP104" s="1"/>
      <c r="GQ104" s="1"/>
      <c r="GR104" s="1"/>
      <c r="GS104" s="1"/>
    </row>
    <row r="105" spans="1:201">
      <c r="A105" s="40">
        <v>99</v>
      </c>
      <c r="B105" s="84"/>
      <c r="C105" s="83"/>
      <c r="D105" s="88"/>
      <c r="E105" s="87"/>
      <c r="F105" s="87"/>
      <c r="G105" s="87"/>
      <c r="H105" s="87"/>
      <c r="I105" s="76"/>
      <c r="J105" s="76"/>
      <c r="K105" s="76"/>
      <c r="L105" s="238"/>
      <c r="M105" s="238"/>
      <c r="N105" s="76"/>
      <c r="O105" s="76"/>
      <c r="P105" s="76"/>
      <c r="Q105" s="77"/>
      <c r="R105" s="41">
        <f t="shared" si="94"/>
        <v>0</v>
      </c>
      <c r="S105" s="55">
        <f t="shared" si="74"/>
        <v>0</v>
      </c>
      <c r="T105" s="54">
        <f t="shared" si="75"/>
        <v>0</v>
      </c>
      <c r="U105" s="97">
        <f t="shared" si="76"/>
        <v>0</v>
      </c>
      <c r="V105" s="54">
        <f t="shared" si="95"/>
        <v>0</v>
      </c>
      <c r="W105" s="97">
        <f t="shared" si="96"/>
        <v>0</v>
      </c>
      <c r="X105" s="96">
        <f t="shared" si="77"/>
        <v>0</v>
      </c>
      <c r="Y105" s="96">
        <f t="shared" si="78"/>
        <v>0</v>
      </c>
      <c r="Z105" s="96">
        <f t="shared" si="79"/>
        <v>0</v>
      </c>
      <c r="AA105" s="96">
        <f t="shared" si="80"/>
        <v>0</v>
      </c>
      <c r="AB105" s="96">
        <f t="shared" si="81"/>
        <v>0</v>
      </c>
      <c r="AC105" s="96">
        <f t="shared" si="82"/>
        <v>0</v>
      </c>
      <c r="AD105" s="96">
        <f t="shared" si="83"/>
        <v>0</v>
      </c>
      <c r="AE105" s="96">
        <f t="shared" si="97"/>
        <v>0</v>
      </c>
      <c r="AF105" s="96">
        <f t="shared" si="98"/>
        <v>0</v>
      </c>
      <c r="AG105" s="96">
        <f t="shared" si="99"/>
        <v>0</v>
      </c>
      <c r="AH105" s="96">
        <f t="shared" si="100"/>
        <v>0</v>
      </c>
      <c r="AI105" s="96">
        <f t="shared" si="101"/>
        <v>0</v>
      </c>
      <c r="AJ105" s="96">
        <f t="shared" si="102"/>
        <v>0</v>
      </c>
      <c r="AK105" s="96">
        <f t="shared" si="103"/>
        <v>0</v>
      </c>
      <c r="AL105" s="96">
        <f t="shared" si="104"/>
        <v>0</v>
      </c>
      <c r="AM105" s="96">
        <f t="shared" si="105"/>
        <v>0</v>
      </c>
      <c r="AN105" s="96">
        <f t="shared" si="106"/>
        <v>0</v>
      </c>
      <c r="AO105" s="96">
        <f t="shared" si="107"/>
        <v>0</v>
      </c>
      <c r="AP105" s="96">
        <f t="shared" si="108"/>
        <v>0</v>
      </c>
      <c r="AQ105" s="96">
        <f t="shared" si="109"/>
        <v>0</v>
      </c>
      <c r="AR105" s="96">
        <f t="shared" si="110"/>
        <v>0</v>
      </c>
      <c r="AS105" s="96">
        <f t="shared" si="111"/>
        <v>0</v>
      </c>
      <c r="AT105" s="54">
        <f t="shared" si="112"/>
        <v>0</v>
      </c>
      <c r="AU105" s="54">
        <f t="shared" si="113"/>
        <v>0</v>
      </c>
      <c r="AV105" s="54">
        <f t="shared" si="114"/>
        <v>0</v>
      </c>
      <c r="AW105" s="54">
        <f t="shared" si="115"/>
        <v>0</v>
      </c>
      <c r="AX105" s="54">
        <f t="shared" si="116"/>
        <v>0</v>
      </c>
      <c r="AY105" s="54">
        <f t="shared" si="117"/>
        <v>0</v>
      </c>
      <c r="AZ105" s="54"/>
      <c r="BA105" s="54"/>
      <c r="BB105" s="137">
        <f t="shared" si="84"/>
        <v>0</v>
      </c>
      <c r="BC105" s="137">
        <f t="shared" si="85"/>
        <v>0</v>
      </c>
      <c r="BD105" s="137">
        <f t="shared" si="86"/>
        <v>0</v>
      </c>
      <c r="BE105" s="137">
        <f t="shared" si="87"/>
        <v>0</v>
      </c>
      <c r="BF105" s="137">
        <f t="shared" si="88"/>
        <v>0</v>
      </c>
      <c r="BG105" s="137">
        <f t="shared" si="89"/>
        <v>0</v>
      </c>
      <c r="BH105" s="137">
        <f t="shared" si="90"/>
        <v>0</v>
      </c>
      <c r="BI105" s="137">
        <f t="shared" si="91"/>
        <v>0</v>
      </c>
      <c r="BJ105" s="137">
        <f t="shared" si="92"/>
        <v>0</v>
      </c>
      <c r="BK105" s="137">
        <f t="shared" si="93"/>
        <v>0</v>
      </c>
      <c r="BL105" s="137">
        <f t="shared" si="118"/>
        <v>0</v>
      </c>
      <c r="BM105" s="137">
        <f t="shared" si="119"/>
        <v>0</v>
      </c>
      <c r="BN105" s="137">
        <f t="shared" si="120"/>
        <v>0</v>
      </c>
      <c r="BO105" s="137">
        <f t="shared" si="121"/>
        <v>0</v>
      </c>
      <c r="BP105" s="137">
        <f t="shared" si="122"/>
        <v>0</v>
      </c>
      <c r="BQ105" s="137">
        <f t="shared" si="123"/>
        <v>0</v>
      </c>
      <c r="BR105" s="137">
        <f t="shared" si="124"/>
        <v>0</v>
      </c>
      <c r="BS105" s="137">
        <f t="shared" si="125"/>
        <v>0</v>
      </c>
      <c r="BT105" s="137">
        <f t="shared" si="126"/>
        <v>0</v>
      </c>
      <c r="BU105" s="137">
        <f t="shared" si="127"/>
        <v>0</v>
      </c>
      <c r="BV105" s="137">
        <f t="shared" si="128"/>
        <v>0</v>
      </c>
      <c r="BW105" s="137">
        <f t="shared" si="129"/>
        <v>0</v>
      </c>
      <c r="BX105" s="137">
        <f t="shared" si="130"/>
        <v>0</v>
      </c>
      <c r="BY105" s="137">
        <f t="shared" si="131"/>
        <v>0</v>
      </c>
      <c r="BZ105" s="137">
        <f t="shared" si="132"/>
        <v>0</v>
      </c>
      <c r="CA105" s="137">
        <f t="shared" si="133"/>
        <v>0</v>
      </c>
      <c r="CB105" s="137">
        <f t="shared" si="134"/>
        <v>0</v>
      </c>
      <c r="CC105" s="137">
        <f t="shared" si="135"/>
        <v>0</v>
      </c>
      <c r="CD105" s="137">
        <f t="shared" si="136"/>
        <v>0</v>
      </c>
      <c r="CE105" s="137">
        <f t="shared" si="137"/>
        <v>0</v>
      </c>
      <c r="CF105" s="137">
        <f t="shared" si="138"/>
        <v>0</v>
      </c>
      <c r="CG105" s="137">
        <f t="shared" si="139"/>
        <v>0</v>
      </c>
      <c r="CH105" s="137">
        <f t="shared" si="140"/>
        <v>0</v>
      </c>
      <c r="CI105" s="137">
        <f t="shared" si="141"/>
        <v>0</v>
      </c>
      <c r="CJ105" s="137">
        <f t="shared" si="142"/>
        <v>0</v>
      </c>
      <c r="CK105" s="137">
        <f t="shared" si="143"/>
        <v>0</v>
      </c>
      <c r="CL105" s="137">
        <f t="shared" si="144"/>
        <v>0</v>
      </c>
      <c r="CM105" s="137">
        <f t="shared" si="145"/>
        <v>0</v>
      </c>
      <c r="CN105" s="137">
        <f t="shared" si="146"/>
        <v>0</v>
      </c>
      <c r="CO105" s="137">
        <f t="shared" si="147"/>
        <v>0</v>
      </c>
      <c r="CP105" s="97"/>
      <c r="CQ105" s="97"/>
      <c r="CR105" s="47"/>
      <c r="CS105" s="47"/>
      <c r="CT105" s="1"/>
      <c r="CU105" s="1"/>
      <c r="CV105" s="93" t="s">
        <v>102</v>
      </c>
      <c r="CW105" s="105" t="s">
        <v>72</v>
      </c>
      <c r="CX105" s="1"/>
      <c r="CY105" s="1"/>
      <c r="CZ105" s="1"/>
      <c r="DA105" s="1"/>
      <c r="DB105" s="1"/>
      <c r="DC105" s="1"/>
      <c r="DD105" s="1"/>
      <c r="DE105" s="1"/>
      <c r="DF105" s="1"/>
      <c r="GO105" s="1"/>
      <c r="GP105" s="1"/>
      <c r="GQ105" s="1"/>
      <c r="GR105" s="1"/>
      <c r="GS105" s="1"/>
    </row>
    <row r="106" spans="1:201">
      <c r="A106" s="40">
        <v>100</v>
      </c>
      <c r="B106" s="84"/>
      <c r="C106" s="83"/>
      <c r="D106" s="88"/>
      <c r="E106" s="87"/>
      <c r="F106" s="87"/>
      <c r="G106" s="87"/>
      <c r="H106" s="87"/>
      <c r="I106" s="76"/>
      <c r="J106" s="76"/>
      <c r="K106" s="76"/>
      <c r="L106" s="238"/>
      <c r="M106" s="238"/>
      <c r="N106" s="76"/>
      <c r="O106" s="76"/>
      <c r="P106" s="76"/>
      <c r="Q106" s="77"/>
      <c r="R106" s="41">
        <f t="shared" si="94"/>
        <v>0</v>
      </c>
      <c r="S106" s="55">
        <f t="shared" si="74"/>
        <v>0</v>
      </c>
      <c r="T106" s="54">
        <f t="shared" si="75"/>
        <v>0</v>
      </c>
      <c r="U106" s="97">
        <f t="shared" si="76"/>
        <v>0</v>
      </c>
      <c r="V106" s="54">
        <f t="shared" si="95"/>
        <v>0</v>
      </c>
      <c r="W106" s="97">
        <f t="shared" si="96"/>
        <v>0</v>
      </c>
      <c r="X106" s="96">
        <f t="shared" si="77"/>
        <v>0</v>
      </c>
      <c r="Y106" s="96">
        <f t="shared" si="78"/>
        <v>0</v>
      </c>
      <c r="Z106" s="96">
        <f t="shared" si="79"/>
        <v>0</v>
      </c>
      <c r="AA106" s="96">
        <f t="shared" si="80"/>
        <v>0</v>
      </c>
      <c r="AB106" s="96">
        <f t="shared" si="81"/>
        <v>0</v>
      </c>
      <c r="AC106" s="96">
        <f t="shared" si="82"/>
        <v>0</v>
      </c>
      <c r="AD106" s="96">
        <f t="shared" si="83"/>
        <v>0</v>
      </c>
      <c r="AE106" s="96">
        <f t="shared" si="97"/>
        <v>0</v>
      </c>
      <c r="AF106" s="96">
        <f t="shared" si="98"/>
        <v>0</v>
      </c>
      <c r="AG106" s="96">
        <f t="shared" si="99"/>
        <v>0</v>
      </c>
      <c r="AH106" s="96">
        <f t="shared" si="100"/>
        <v>0</v>
      </c>
      <c r="AI106" s="96">
        <f t="shared" si="101"/>
        <v>0</v>
      </c>
      <c r="AJ106" s="96">
        <f t="shared" si="102"/>
        <v>0</v>
      </c>
      <c r="AK106" s="96">
        <f t="shared" si="103"/>
        <v>0</v>
      </c>
      <c r="AL106" s="96">
        <f t="shared" si="104"/>
        <v>0</v>
      </c>
      <c r="AM106" s="96">
        <f t="shared" si="105"/>
        <v>0</v>
      </c>
      <c r="AN106" s="96">
        <f t="shared" si="106"/>
        <v>0</v>
      </c>
      <c r="AO106" s="96">
        <f t="shared" si="107"/>
        <v>0</v>
      </c>
      <c r="AP106" s="96">
        <f t="shared" si="108"/>
        <v>0</v>
      </c>
      <c r="AQ106" s="96">
        <f t="shared" si="109"/>
        <v>0</v>
      </c>
      <c r="AR106" s="96">
        <f t="shared" si="110"/>
        <v>0</v>
      </c>
      <c r="AS106" s="96">
        <f t="shared" si="111"/>
        <v>0</v>
      </c>
      <c r="AT106" s="54">
        <f t="shared" si="112"/>
        <v>0</v>
      </c>
      <c r="AU106" s="54">
        <f t="shared" si="113"/>
        <v>0</v>
      </c>
      <c r="AV106" s="54">
        <f t="shared" si="114"/>
        <v>0</v>
      </c>
      <c r="AW106" s="54">
        <f t="shared" si="115"/>
        <v>0</v>
      </c>
      <c r="AX106" s="54">
        <f t="shared" si="116"/>
        <v>0</v>
      </c>
      <c r="AY106" s="54">
        <f t="shared" si="117"/>
        <v>0</v>
      </c>
      <c r="AZ106" s="54"/>
      <c r="BA106" s="54"/>
      <c r="BB106" s="137">
        <f t="shared" si="84"/>
        <v>0</v>
      </c>
      <c r="BC106" s="137">
        <f t="shared" si="85"/>
        <v>0</v>
      </c>
      <c r="BD106" s="137">
        <f t="shared" si="86"/>
        <v>0</v>
      </c>
      <c r="BE106" s="137">
        <f t="shared" si="87"/>
        <v>0</v>
      </c>
      <c r="BF106" s="137">
        <f t="shared" si="88"/>
        <v>0</v>
      </c>
      <c r="BG106" s="137">
        <f t="shared" si="89"/>
        <v>0</v>
      </c>
      <c r="BH106" s="137">
        <f t="shared" si="90"/>
        <v>0</v>
      </c>
      <c r="BI106" s="137">
        <f t="shared" si="91"/>
        <v>0</v>
      </c>
      <c r="BJ106" s="137">
        <f t="shared" si="92"/>
        <v>0</v>
      </c>
      <c r="BK106" s="137">
        <f t="shared" si="93"/>
        <v>0</v>
      </c>
      <c r="BL106" s="137">
        <f t="shared" si="118"/>
        <v>0</v>
      </c>
      <c r="BM106" s="137">
        <f t="shared" si="119"/>
        <v>0</v>
      </c>
      <c r="BN106" s="137">
        <f t="shared" si="120"/>
        <v>0</v>
      </c>
      <c r="BO106" s="137">
        <f t="shared" si="121"/>
        <v>0</v>
      </c>
      <c r="BP106" s="137">
        <f t="shared" si="122"/>
        <v>0</v>
      </c>
      <c r="BQ106" s="137">
        <f t="shared" si="123"/>
        <v>0</v>
      </c>
      <c r="BR106" s="137">
        <f t="shared" si="124"/>
        <v>0</v>
      </c>
      <c r="BS106" s="137">
        <f t="shared" si="125"/>
        <v>0</v>
      </c>
      <c r="BT106" s="137">
        <f t="shared" si="126"/>
        <v>0</v>
      </c>
      <c r="BU106" s="137">
        <f t="shared" si="127"/>
        <v>0</v>
      </c>
      <c r="BV106" s="137">
        <f t="shared" si="128"/>
        <v>0</v>
      </c>
      <c r="BW106" s="137">
        <f t="shared" si="129"/>
        <v>0</v>
      </c>
      <c r="BX106" s="137">
        <f t="shared" si="130"/>
        <v>0</v>
      </c>
      <c r="BY106" s="137">
        <f t="shared" si="131"/>
        <v>0</v>
      </c>
      <c r="BZ106" s="137">
        <f t="shared" si="132"/>
        <v>0</v>
      </c>
      <c r="CA106" s="137">
        <f t="shared" si="133"/>
        <v>0</v>
      </c>
      <c r="CB106" s="137">
        <f t="shared" si="134"/>
        <v>0</v>
      </c>
      <c r="CC106" s="137">
        <f t="shared" si="135"/>
        <v>0</v>
      </c>
      <c r="CD106" s="137">
        <f t="shared" si="136"/>
        <v>0</v>
      </c>
      <c r="CE106" s="137">
        <f t="shared" si="137"/>
        <v>0</v>
      </c>
      <c r="CF106" s="137">
        <f t="shared" si="138"/>
        <v>0</v>
      </c>
      <c r="CG106" s="137">
        <f t="shared" si="139"/>
        <v>0</v>
      </c>
      <c r="CH106" s="137">
        <f t="shared" si="140"/>
        <v>0</v>
      </c>
      <c r="CI106" s="137">
        <f t="shared" si="141"/>
        <v>0</v>
      </c>
      <c r="CJ106" s="137">
        <f t="shared" si="142"/>
        <v>0</v>
      </c>
      <c r="CK106" s="137">
        <f t="shared" si="143"/>
        <v>0</v>
      </c>
      <c r="CL106" s="137">
        <f t="shared" si="144"/>
        <v>0</v>
      </c>
      <c r="CM106" s="137">
        <f t="shared" si="145"/>
        <v>0</v>
      </c>
      <c r="CN106" s="137">
        <f t="shared" si="146"/>
        <v>0</v>
      </c>
      <c r="CO106" s="137">
        <f t="shared" si="147"/>
        <v>0</v>
      </c>
      <c r="CP106" s="97"/>
      <c r="CQ106" s="97"/>
      <c r="CR106" s="47"/>
      <c r="CS106" s="47"/>
      <c r="CT106" s="1"/>
      <c r="CU106" s="1"/>
      <c r="CV106" s="93" t="s">
        <v>102</v>
      </c>
      <c r="CW106" s="105" t="s">
        <v>98</v>
      </c>
      <c r="CX106" s="1"/>
      <c r="CY106" s="1"/>
      <c r="CZ106" s="1"/>
      <c r="DA106" s="1"/>
      <c r="DB106" s="1"/>
      <c r="DC106" s="1"/>
      <c r="DD106" s="1"/>
      <c r="DE106" s="1"/>
      <c r="DF106" s="1"/>
      <c r="GO106" s="1"/>
      <c r="GP106" s="1"/>
      <c r="GQ106" s="1"/>
      <c r="GR106" s="1"/>
      <c r="GS106" s="1"/>
    </row>
    <row r="107" spans="1:201">
      <c r="A107" s="40">
        <v>101</v>
      </c>
      <c r="B107" s="84"/>
      <c r="C107" s="83"/>
      <c r="D107" s="88"/>
      <c r="E107" s="87"/>
      <c r="F107" s="87"/>
      <c r="G107" s="87"/>
      <c r="H107" s="87"/>
      <c r="I107" s="76"/>
      <c r="J107" s="76"/>
      <c r="K107" s="76"/>
      <c r="L107" s="238"/>
      <c r="M107" s="238"/>
      <c r="N107" s="76"/>
      <c r="O107" s="76"/>
      <c r="P107" s="76"/>
      <c r="Q107" s="77"/>
      <c r="R107" s="41">
        <f t="shared" si="94"/>
        <v>0</v>
      </c>
      <c r="S107" s="55">
        <f t="shared" si="74"/>
        <v>0</v>
      </c>
      <c r="T107" s="54">
        <f t="shared" si="75"/>
        <v>0</v>
      </c>
      <c r="U107" s="97">
        <f t="shared" si="76"/>
        <v>0</v>
      </c>
      <c r="V107" s="54">
        <f t="shared" si="95"/>
        <v>0</v>
      </c>
      <c r="W107" s="97">
        <f t="shared" si="96"/>
        <v>0</v>
      </c>
      <c r="X107" s="96">
        <f t="shared" si="77"/>
        <v>0</v>
      </c>
      <c r="Y107" s="96">
        <f t="shared" si="78"/>
        <v>0</v>
      </c>
      <c r="Z107" s="96">
        <f t="shared" si="79"/>
        <v>0</v>
      </c>
      <c r="AA107" s="96">
        <f t="shared" si="80"/>
        <v>0</v>
      </c>
      <c r="AB107" s="96">
        <f t="shared" si="81"/>
        <v>0</v>
      </c>
      <c r="AC107" s="96">
        <f t="shared" si="82"/>
        <v>0</v>
      </c>
      <c r="AD107" s="96">
        <f t="shared" si="83"/>
        <v>0</v>
      </c>
      <c r="AE107" s="96">
        <f t="shared" si="97"/>
        <v>0</v>
      </c>
      <c r="AF107" s="96">
        <f t="shared" si="98"/>
        <v>0</v>
      </c>
      <c r="AG107" s="96">
        <f t="shared" si="99"/>
        <v>0</v>
      </c>
      <c r="AH107" s="96">
        <f t="shared" si="100"/>
        <v>0</v>
      </c>
      <c r="AI107" s="96">
        <f t="shared" si="101"/>
        <v>0</v>
      </c>
      <c r="AJ107" s="96">
        <f t="shared" si="102"/>
        <v>0</v>
      </c>
      <c r="AK107" s="96">
        <f t="shared" si="103"/>
        <v>0</v>
      </c>
      <c r="AL107" s="96">
        <f t="shared" si="104"/>
        <v>0</v>
      </c>
      <c r="AM107" s="96">
        <f t="shared" si="105"/>
        <v>0</v>
      </c>
      <c r="AN107" s="96">
        <f t="shared" si="106"/>
        <v>0</v>
      </c>
      <c r="AO107" s="96">
        <f t="shared" si="107"/>
        <v>0</v>
      </c>
      <c r="AP107" s="96">
        <f t="shared" si="108"/>
        <v>0</v>
      </c>
      <c r="AQ107" s="96">
        <f t="shared" si="109"/>
        <v>0</v>
      </c>
      <c r="AR107" s="96">
        <f t="shared" si="110"/>
        <v>0</v>
      </c>
      <c r="AS107" s="96">
        <f t="shared" si="111"/>
        <v>0</v>
      </c>
      <c r="AT107" s="54">
        <f t="shared" si="112"/>
        <v>0</v>
      </c>
      <c r="AU107" s="54">
        <f t="shared" si="113"/>
        <v>0</v>
      </c>
      <c r="AV107" s="54">
        <f t="shared" si="114"/>
        <v>0</v>
      </c>
      <c r="AW107" s="54">
        <f t="shared" si="115"/>
        <v>0</v>
      </c>
      <c r="AX107" s="54">
        <f t="shared" si="116"/>
        <v>0</v>
      </c>
      <c r="AY107" s="54">
        <f t="shared" si="117"/>
        <v>0</v>
      </c>
      <c r="AZ107" s="54"/>
      <c r="BA107" s="54"/>
      <c r="BB107" s="137">
        <f t="shared" si="84"/>
        <v>0</v>
      </c>
      <c r="BC107" s="137">
        <f t="shared" si="85"/>
        <v>0</v>
      </c>
      <c r="BD107" s="137">
        <f t="shared" si="86"/>
        <v>0</v>
      </c>
      <c r="BE107" s="137">
        <f t="shared" si="87"/>
        <v>0</v>
      </c>
      <c r="BF107" s="137">
        <f t="shared" si="88"/>
        <v>0</v>
      </c>
      <c r="BG107" s="137">
        <f t="shared" si="89"/>
        <v>0</v>
      </c>
      <c r="BH107" s="137">
        <f t="shared" si="90"/>
        <v>0</v>
      </c>
      <c r="BI107" s="137">
        <f t="shared" si="91"/>
        <v>0</v>
      </c>
      <c r="BJ107" s="137">
        <f t="shared" si="92"/>
        <v>0</v>
      </c>
      <c r="BK107" s="137">
        <f t="shared" si="93"/>
        <v>0</v>
      </c>
      <c r="BL107" s="137">
        <f t="shared" si="118"/>
        <v>0</v>
      </c>
      <c r="BM107" s="137">
        <f t="shared" si="119"/>
        <v>0</v>
      </c>
      <c r="BN107" s="137">
        <f t="shared" si="120"/>
        <v>0</v>
      </c>
      <c r="BO107" s="137">
        <f t="shared" si="121"/>
        <v>0</v>
      </c>
      <c r="BP107" s="137">
        <f t="shared" si="122"/>
        <v>0</v>
      </c>
      <c r="BQ107" s="137">
        <f t="shared" si="123"/>
        <v>0</v>
      </c>
      <c r="BR107" s="137">
        <f t="shared" si="124"/>
        <v>0</v>
      </c>
      <c r="BS107" s="137">
        <f t="shared" si="125"/>
        <v>0</v>
      </c>
      <c r="BT107" s="137">
        <f t="shared" si="126"/>
        <v>0</v>
      </c>
      <c r="BU107" s="137">
        <f t="shared" si="127"/>
        <v>0</v>
      </c>
      <c r="BV107" s="137">
        <f t="shared" si="128"/>
        <v>0</v>
      </c>
      <c r="BW107" s="137">
        <f t="shared" si="129"/>
        <v>0</v>
      </c>
      <c r="BX107" s="137">
        <f t="shared" si="130"/>
        <v>0</v>
      </c>
      <c r="BY107" s="137">
        <f t="shared" si="131"/>
        <v>0</v>
      </c>
      <c r="BZ107" s="137">
        <f t="shared" si="132"/>
        <v>0</v>
      </c>
      <c r="CA107" s="137">
        <f t="shared" si="133"/>
        <v>0</v>
      </c>
      <c r="CB107" s="137">
        <f t="shared" si="134"/>
        <v>0</v>
      </c>
      <c r="CC107" s="137">
        <f t="shared" si="135"/>
        <v>0</v>
      </c>
      <c r="CD107" s="137">
        <f t="shared" si="136"/>
        <v>0</v>
      </c>
      <c r="CE107" s="137">
        <f t="shared" si="137"/>
        <v>0</v>
      </c>
      <c r="CF107" s="137">
        <f t="shared" si="138"/>
        <v>0</v>
      </c>
      <c r="CG107" s="137">
        <f t="shared" si="139"/>
        <v>0</v>
      </c>
      <c r="CH107" s="137">
        <f t="shared" si="140"/>
        <v>0</v>
      </c>
      <c r="CI107" s="137">
        <f t="shared" si="141"/>
        <v>0</v>
      </c>
      <c r="CJ107" s="137">
        <f t="shared" si="142"/>
        <v>0</v>
      </c>
      <c r="CK107" s="137">
        <f t="shared" si="143"/>
        <v>0</v>
      </c>
      <c r="CL107" s="137">
        <f t="shared" si="144"/>
        <v>0</v>
      </c>
      <c r="CM107" s="137">
        <f t="shared" si="145"/>
        <v>0</v>
      </c>
      <c r="CN107" s="137">
        <f t="shared" si="146"/>
        <v>0</v>
      </c>
      <c r="CO107" s="137">
        <f t="shared" si="147"/>
        <v>0</v>
      </c>
      <c r="CP107" s="97"/>
      <c r="CQ107" s="97"/>
      <c r="CR107" s="47"/>
      <c r="CS107" s="47"/>
      <c r="CT107" s="1"/>
      <c r="CU107" s="1"/>
      <c r="CV107" s="93" t="s">
        <v>102</v>
      </c>
      <c r="CW107" s="105" t="s">
        <v>99</v>
      </c>
      <c r="CX107" s="1"/>
      <c r="CY107" s="1"/>
      <c r="CZ107" s="1"/>
      <c r="DA107" s="1"/>
      <c r="DB107" s="1"/>
      <c r="DC107" s="1"/>
      <c r="DD107" s="1"/>
      <c r="DE107" s="1"/>
      <c r="DF107" s="1"/>
      <c r="GO107" s="1"/>
      <c r="GP107" s="1"/>
      <c r="GQ107" s="1"/>
      <c r="GR107" s="1"/>
      <c r="GS107" s="1"/>
    </row>
    <row r="108" spans="1:201">
      <c r="A108" s="40">
        <v>102</v>
      </c>
      <c r="B108" s="84"/>
      <c r="C108" s="83"/>
      <c r="D108" s="88"/>
      <c r="E108" s="87"/>
      <c r="F108" s="87"/>
      <c r="G108" s="87"/>
      <c r="H108" s="87"/>
      <c r="I108" s="76"/>
      <c r="J108" s="76"/>
      <c r="K108" s="76"/>
      <c r="L108" s="238"/>
      <c r="M108" s="238"/>
      <c r="N108" s="76"/>
      <c r="O108" s="76"/>
      <c r="P108" s="76"/>
      <c r="Q108" s="77"/>
      <c r="R108" s="41">
        <f t="shared" si="94"/>
        <v>0</v>
      </c>
      <c r="S108" s="55">
        <f t="shared" si="74"/>
        <v>0</v>
      </c>
      <c r="T108" s="54">
        <f t="shared" si="75"/>
        <v>0</v>
      </c>
      <c r="U108" s="97">
        <f t="shared" si="76"/>
        <v>0</v>
      </c>
      <c r="V108" s="54">
        <f t="shared" si="95"/>
        <v>0</v>
      </c>
      <c r="W108" s="97">
        <f t="shared" si="96"/>
        <v>0</v>
      </c>
      <c r="X108" s="96">
        <f t="shared" si="77"/>
        <v>0</v>
      </c>
      <c r="Y108" s="96">
        <f t="shared" si="78"/>
        <v>0</v>
      </c>
      <c r="Z108" s="96">
        <f t="shared" si="79"/>
        <v>0</v>
      </c>
      <c r="AA108" s="96">
        <f t="shared" si="80"/>
        <v>0</v>
      </c>
      <c r="AB108" s="96">
        <f t="shared" si="81"/>
        <v>0</v>
      </c>
      <c r="AC108" s="96">
        <f t="shared" si="82"/>
        <v>0</v>
      </c>
      <c r="AD108" s="96">
        <f t="shared" si="83"/>
        <v>0</v>
      </c>
      <c r="AE108" s="96">
        <f t="shared" si="97"/>
        <v>0</v>
      </c>
      <c r="AF108" s="96">
        <f t="shared" si="98"/>
        <v>0</v>
      </c>
      <c r="AG108" s="96">
        <f t="shared" si="99"/>
        <v>0</v>
      </c>
      <c r="AH108" s="96">
        <f t="shared" si="100"/>
        <v>0</v>
      </c>
      <c r="AI108" s="96">
        <f t="shared" si="101"/>
        <v>0</v>
      </c>
      <c r="AJ108" s="96">
        <f t="shared" si="102"/>
        <v>0</v>
      </c>
      <c r="AK108" s="96">
        <f t="shared" si="103"/>
        <v>0</v>
      </c>
      <c r="AL108" s="96">
        <f t="shared" si="104"/>
        <v>0</v>
      </c>
      <c r="AM108" s="96">
        <f t="shared" si="105"/>
        <v>0</v>
      </c>
      <c r="AN108" s="96">
        <f t="shared" si="106"/>
        <v>0</v>
      </c>
      <c r="AO108" s="96">
        <f t="shared" si="107"/>
        <v>0</v>
      </c>
      <c r="AP108" s="96">
        <f t="shared" si="108"/>
        <v>0</v>
      </c>
      <c r="AQ108" s="96">
        <f t="shared" si="109"/>
        <v>0</v>
      </c>
      <c r="AR108" s="96">
        <f t="shared" si="110"/>
        <v>0</v>
      </c>
      <c r="AS108" s="96">
        <f t="shared" si="111"/>
        <v>0</v>
      </c>
      <c r="AT108" s="54">
        <f t="shared" si="112"/>
        <v>0</v>
      </c>
      <c r="AU108" s="54">
        <f t="shared" si="113"/>
        <v>0</v>
      </c>
      <c r="AV108" s="54">
        <f t="shared" si="114"/>
        <v>0</v>
      </c>
      <c r="AW108" s="54">
        <f t="shared" si="115"/>
        <v>0</v>
      </c>
      <c r="AX108" s="54">
        <f t="shared" si="116"/>
        <v>0</v>
      </c>
      <c r="AY108" s="54">
        <f t="shared" si="117"/>
        <v>0</v>
      </c>
      <c r="AZ108" s="54"/>
      <c r="BA108" s="54"/>
      <c r="BB108" s="137">
        <f t="shared" si="84"/>
        <v>0</v>
      </c>
      <c r="BC108" s="137">
        <f t="shared" si="85"/>
        <v>0</v>
      </c>
      <c r="BD108" s="137">
        <f t="shared" si="86"/>
        <v>0</v>
      </c>
      <c r="BE108" s="137">
        <f t="shared" si="87"/>
        <v>0</v>
      </c>
      <c r="BF108" s="137">
        <f t="shared" si="88"/>
        <v>0</v>
      </c>
      <c r="BG108" s="137">
        <f t="shared" si="89"/>
        <v>0</v>
      </c>
      <c r="BH108" s="137">
        <f t="shared" si="90"/>
        <v>0</v>
      </c>
      <c r="BI108" s="137">
        <f t="shared" si="91"/>
        <v>0</v>
      </c>
      <c r="BJ108" s="137">
        <f t="shared" si="92"/>
        <v>0</v>
      </c>
      <c r="BK108" s="137">
        <f t="shared" si="93"/>
        <v>0</v>
      </c>
      <c r="BL108" s="137">
        <f t="shared" si="118"/>
        <v>0</v>
      </c>
      <c r="BM108" s="137">
        <f t="shared" si="119"/>
        <v>0</v>
      </c>
      <c r="BN108" s="137">
        <f t="shared" si="120"/>
        <v>0</v>
      </c>
      <c r="BO108" s="137">
        <f t="shared" si="121"/>
        <v>0</v>
      </c>
      <c r="BP108" s="137">
        <f t="shared" si="122"/>
        <v>0</v>
      </c>
      <c r="BQ108" s="137">
        <f t="shared" si="123"/>
        <v>0</v>
      </c>
      <c r="BR108" s="137">
        <f t="shared" si="124"/>
        <v>0</v>
      </c>
      <c r="BS108" s="137">
        <f t="shared" si="125"/>
        <v>0</v>
      </c>
      <c r="BT108" s="137">
        <f t="shared" si="126"/>
        <v>0</v>
      </c>
      <c r="BU108" s="137">
        <f t="shared" si="127"/>
        <v>0</v>
      </c>
      <c r="BV108" s="137">
        <f t="shared" si="128"/>
        <v>0</v>
      </c>
      <c r="BW108" s="137">
        <f t="shared" si="129"/>
        <v>0</v>
      </c>
      <c r="BX108" s="137">
        <f t="shared" si="130"/>
        <v>0</v>
      </c>
      <c r="BY108" s="137">
        <f t="shared" si="131"/>
        <v>0</v>
      </c>
      <c r="BZ108" s="137">
        <f t="shared" si="132"/>
        <v>0</v>
      </c>
      <c r="CA108" s="137">
        <f t="shared" si="133"/>
        <v>0</v>
      </c>
      <c r="CB108" s="137">
        <f t="shared" si="134"/>
        <v>0</v>
      </c>
      <c r="CC108" s="137">
        <f t="shared" si="135"/>
        <v>0</v>
      </c>
      <c r="CD108" s="137">
        <f t="shared" si="136"/>
        <v>0</v>
      </c>
      <c r="CE108" s="137">
        <f t="shared" si="137"/>
        <v>0</v>
      </c>
      <c r="CF108" s="137">
        <f t="shared" si="138"/>
        <v>0</v>
      </c>
      <c r="CG108" s="137">
        <f t="shared" si="139"/>
        <v>0</v>
      </c>
      <c r="CH108" s="137">
        <f t="shared" si="140"/>
        <v>0</v>
      </c>
      <c r="CI108" s="137">
        <f t="shared" si="141"/>
        <v>0</v>
      </c>
      <c r="CJ108" s="137">
        <f t="shared" si="142"/>
        <v>0</v>
      </c>
      <c r="CK108" s="137">
        <f t="shared" si="143"/>
        <v>0</v>
      </c>
      <c r="CL108" s="137">
        <f t="shared" si="144"/>
        <v>0</v>
      </c>
      <c r="CM108" s="137">
        <f t="shared" si="145"/>
        <v>0</v>
      </c>
      <c r="CN108" s="137">
        <f t="shared" si="146"/>
        <v>0</v>
      </c>
      <c r="CO108" s="137">
        <f t="shared" si="147"/>
        <v>0</v>
      </c>
      <c r="CP108" s="97"/>
      <c r="CQ108" s="97"/>
      <c r="CR108" s="47"/>
      <c r="CS108" s="47"/>
      <c r="CT108" s="1"/>
      <c r="CU108" s="1"/>
      <c r="CV108" s="93" t="s">
        <v>102</v>
      </c>
      <c r="CW108" s="105" t="s">
        <v>40</v>
      </c>
      <c r="CX108" s="1"/>
      <c r="CY108" s="1"/>
      <c r="CZ108" s="1"/>
      <c r="DA108" s="1"/>
      <c r="DB108" s="1"/>
      <c r="DC108" s="1"/>
      <c r="DD108" s="1"/>
      <c r="DE108" s="1"/>
      <c r="DF108" s="1"/>
      <c r="GO108" s="1"/>
      <c r="GP108" s="1"/>
      <c r="GQ108" s="1"/>
      <c r="GR108" s="1"/>
      <c r="GS108" s="1"/>
    </row>
    <row r="109" spans="1:201">
      <c r="A109" s="40">
        <v>103</v>
      </c>
      <c r="B109" s="84"/>
      <c r="C109" s="83"/>
      <c r="D109" s="88"/>
      <c r="E109" s="87"/>
      <c r="F109" s="87"/>
      <c r="G109" s="87"/>
      <c r="H109" s="87"/>
      <c r="I109" s="76"/>
      <c r="J109" s="76"/>
      <c r="K109" s="76"/>
      <c r="L109" s="238"/>
      <c r="M109" s="238"/>
      <c r="N109" s="76"/>
      <c r="O109" s="76"/>
      <c r="P109" s="76"/>
      <c r="Q109" s="77"/>
      <c r="R109" s="41">
        <f t="shared" si="94"/>
        <v>0</v>
      </c>
      <c r="S109" s="55">
        <f t="shared" si="74"/>
        <v>0</v>
      </c>
      <c r="T109" s="54">
        <f t="shared" si="75"/>
        <v>0</v>
      </c>
      <c r="U109" s="97">
        <f t="shared" si="76"/>
        <v>0</v>
      </c>
      <c r="V109" s="54">
        <f t="shared" si="95"/>
        <v>0</v>
      </c>
      <c r="W109" s="97">
        <f t="shared" si="96"/>
        <v>0</v>
      </c>
      <c r="X109" s="96">
        <f t="shared" si="77"/>
        <v>0</v>
      </c>
      <c r="Y109" s="96">
        <f t="shared" si="78"/>
        <v>0</v>
      </c>
      <c r="Z109" s="96">
        <f t="shared" si="79"/>
        <v>0</v>
      </c>
      <c r="AA109" s="96">
        <f t="shared" si="80"/>
        <v>0</v>
      </c>
      <c r="AB109" s="96">
        <f t="shared" si="81"/>
        <v>0</v>
      </c>
      <c r="AC109" s="96">
        <f t="shared" si="82"/>
        <v>0</v>
      </c>
      <c r="AD109" s="96">
        <f t="shared" si="83"/>
        <v>0</v>
      </c>
      <c r="AE109" s="96">
        <f t="shared" si="97"/>
        <v>0</v>
      </c>
      <c r="AF109" s="96">
        <f t="shared" si="98"/>
        <v>0</v>
      </c>
      <c r="AG109" s="96">
        <f t="shared" si="99"/>
        <v>0</v>
      </c>
      <c r="AH109" s="96">
        <f t="shared" si="100"/>
        <v>0</v>
      </c>
      <c r="AI109" s="96">
        <f t="shared" si="101"/>
        <v>0</v>
      </c>
      <c r="AJ109" s="96">
        <f t="shared" si="102"/>
        <v>0</v>
      </c>
      <c r="AK109" s="96">
        <f t="shared" si="103"/>
        <v>0</v>
      </c>
      <c r="AL109" s="96">
        <f t="shared" si="104"/>
        <v>0</v>
      </c>
      <c r="AM109" s="96">
        <f t="shared" si="105"/>
        <v>0</v>
      </c>
      <c r="AN109" s="96">
        <f t="shared" si="106"/>
        <v>0</v>
      </c>
      <c r="AO109" s="96">
        <f t="shared" si="107"/>
        <v>0</v>
      </c>
      <c r="AP109" s="96">
        <f t="shared" si="108"/>
        <v>0</v>
      </c>
      <c r="AQ109" s="96">
        <f t="shared" si="109"/>
        <v>0</v>
      </c>
      <c r="AR109" s="96">
        <f t="shared" si="110"/>
        <v>0</v>
      </c>
      <c r="AS109" s="96">
        <f t="shared" si="111"/>
        <v>0</v>
      </c>
      <c r="AT109" s="54">
        <f t="shared" si="112"/>
        <v>0</v>
      </c>
      <c r="AU109" s="54">
        <f t="shared" si="113"/>
        <v>0</v>
      </c>
      <c r="AV109" s="54">
        <f t="shared" si="114"/>
        <v>0</v>
      </c>
      <c r="AW109" s="54">
        <f t="shared" si="115"/>
        <v>0</v>
      </c>
      <c r="AX109" s="54">
        <f t="shared" si="116"/>
        <v>0</v>
      </c>
      <c r="AY109" s="54">
        <f t="shared" si="117"/>
        <v>0</v>
      </c>
      <c r="AZ109" s="54"/>
      <c r="BA109" s="54"/>
      <c r="BB109" s="137">
        <f t="shared" si="84"/>
        <v>0</v>
      </c>
      <c r="BC109" s="137">
        <f t="shared" si="85"/>
        <v>0</v>
      </c>
      <c r="BD109" s="137">
        <f t="shared" si="86"/>
        <v>0</v>
      </c>
      <c r="BE109" s="137">
        <f t="shared" si="87"/>
        <v>0</v>
      </c>
      <c r="BF109" s="137">
        <f t="shared" si="88"/>
        <v>0</v>
      </c>
      <c r="BG109" s="137">
        <f t="shared" si="89"/>
        <v>0</v>
      </c>
      <c r="BH109" s="137">
        <f t="shared" si="90"/>
        <v>0</v>
      </c>
      <c r="BI109" s="137">
        <f t="shared" si="91"/>
        <v>0</v>
      </c>
      <c r="BJ109" s="137">
        <f t="shared" si="92"/>
        <v>0</v>
      </c>
      <c r="BK109" s="137">
        <f t="shared" si="93"/>
        <v>0</v>
      </c>
      <c r="BL109" s="137">
        <f t="shared" si="118"/>
        <v>0</v>
      </c>
      <c r="BM109" s="137">
        <f t="shared" si="119"/>
        <v>0</v>
      </c>
      <c r="BN109" s="137">
        <f t="shared" si="120"/>
        <v>0</v>
      </c>
      <c r="BO109" s="137">
        <f t="shared" si="121"/>
        <v>0</v>
      </c>
      <c r="BP109" s="137">
        <f t="shared" si="122"/>
        <v>0</v>
      </c>
      <c r="BQ109" s="137">
        <f t="shared" si="123"/>
        <v>0</v>
      </c>
      <c r="BR109" s="137">
        <f t="shared" si="124"/>
        <v>0</v>
      </c>
      <c r="BS109" s="137">
        <f t="shared" si="125"/>
        <v>0</v>
      </c>
      <c r="BT109" s="137">
        <f t="shared" si="126"/>
        <v>0</v>
      </c>
      <c r="BU109" s="137">
        <f t="shared" si="127"/>
        <v>0</v>
      </c>
      <c r="BV109" s="137">
        <f t="shared" si="128"/>
        <v>0</v>
      </c>
      <c r="BW109" s="137">
        <f t="shared" si="129"/>
        <v>0</v>
      </c>
      <c r="BX109" s="137">
        <f t="shared" si="130"/>
        <v>0</v>
      </c>
      <c r="BY109" s="137">
        <f t="shared" si="131"/>
        <v>0</v>
      </c>
      <c r="BZ109" s="137">
        <f t="shared" si="132"/>
        <v>0</v>
      </c>
      <c r="CA109" s="137">
        <f t="shared" si="133"/>
        <v>0</v>
      </c>
      <c r="CB109" s="137">
        <f t="shared" si="134"/>
        <v>0</v>
      </c>
      <c r="CC109" s="137">
        <f t="shared" si="135"/>
        <v>0</v>
      </c>
      <c r="CD109" s="137">
        <f t="shared" si="136"/>
        <v>0</v>
      </c>
      <c r="CE109" s="137">
        <f t="shared" si="137"/>
        <v>0</v>
      </c>
      <c r="CF109" s="137">
        <f t="shared" si="138"/>
        <v>0</v>
      </c>
      <c r="CG109" s="137">
        <f t="shared" si="139"/>
        <v>0</v>
      </c>
      <c r="CH109" s="137">
        <f t="shared" si="140"/>
        <v>0</v>
      </c>
      <c r="CI109" s="137">
        <f t="shared" si="141"/>
        <v>0</v>
      </c>
      <c r="CJ109" s="137">
        <f t="shared" si="142"/>
        <v>0</v>
      </c>
      <c r="CK109" s="137">
        <f t="shared" si="143"/>
        <v>0</v>
      </c>
      <c r="CL109" s="137">
        <f t="shared" si="144"/>
        <v>0</v>
      </c>
      <c r="CM109" s="137">
        <f t="shared" si="145"/>
        <v>0</v>
      </c>
      <c r="CN109" s="137">
        <f t="shared" si="146"/>
        <v>0</v>
      </c>
      <c r="CO109" s="137">
        <f t="shared" si="147"/>
        <v>0</v>
      </c>
      <c r="CP109" s="97"/>
      <c r="CQ109" s="97"/>
      <c r="CR109" s="47"/>
      <c r="CS109" s="47"/>
      <c r="CT109" s="1"/>
      <c r="CU109" s="1"/>
      <c r="CV109" s="93" t="s">
        <v>102</v>
      </c>
      <c r="CW109" s="105" t="s">
        <v>41</v>
      </c>
      <c r="CX109" s="1"/>
      <c r="CY109" s="1"/>
      <c r="CZ109" s="1"/>
      <c r="DA109" s="1"/>
      <c r="DB109" s="1"/>
      <c r="DC109" s="1"/>
      <c r="DD109" s="1"/>
      <c r="DE109" s="1"/>
      <c r="DF109" s="1"/>
      <c r="GO109" s="1"/>
      <c r="GP109" s="1"/>
      <c r="GQ109" s="1"/>
      <c r="GR109" s="1"/>
      <c r="GS109" s="1"/>
    </row>
    <row r="110" spans="1:201">
      <c r="A110" s="40">
        <v>104</v>
      </c>
      <c r="B110" s="84"/>
      <c r="C110" s="83"/>
      <c r="D110" s="88"/>
      <c r="E110" s="87"/>
      <c r="F110" s="87"/>
      <c r="G110" s="87"/>
      <c r="H110" s="87"/>
      <c r="I110" s="76"/>
      <c r="J110" s="76"/>
      <c r="K110" s="76"/>
      <c r="L110" s="238"/>
      <c r="M110" s="238"/>
      <c r="N110" s="76"/>
      <c r="O110" s="76"/>
      <c r="P110" s="76"/>
      <c r="Q110" s="77"/>
      <c r="R110" s="41">
        <f t="shared" si="94"/>
        <v>0</v>
      </c>
      <c r="S110" s="55">
        <f t="shared" si="74"/>
        <v>0</v>
      </c>
      <c r="T110" s="54">
        <f t="shared" si="75"/>
        <v>0</v>
      </c>
      <c r="U110" s="97">
        <f t="shared" si="76"/>
        <v>0</v>
      </c>
      <c r="V110" s="54">
        <f t="shared" si="95"/>
        <v>0</v>
      </c>
      <c r="W110" s="97">
        <f t="shared" si="96"/>
        <v>0</v>
      </c>
      <c r="X110" s="96">
        <f t="shared" si="77"/>
        <v>0</v>
      </c>
      <c r="Y110" s="96">
        <f t="shared" si="78"/>
        <v>0</v>
      </c>
      <c r="Z110" s="96">
        <f t="shared" si="79"/>
        <v>0</v>
      </c>
      <c r="AA110" s="96">
        <f t="shared" si="80"/>
        <v>0</v>
      </c>
      <c r="AB110" s="96">
        <f t="shared" si="81"/>
        <v>0</v>
      </c>
      <c r="AC110" s="96">
        <f t="shared" si="82"/>
        <v>0</v>
      </c>
      <c r="AD110" s="96">
        <f t="shared" si="83"/>
        <v>0</v>
      </c>
      <c r="AE110" s="96">
        <f t="shared" si="97"/>
        <v>0</v>
      </c>
      <c r="AF110" s="96">
        <f t="shared" si="98"/>
        <v>0</v>
      </c>
      <c r="AG110" s="96">
        <f t="shared" si="99"/>
        <v>0</v>
      </c>
      <c r="AH110" s="96">
        <f t="shared" si="100"/>
        <v>0</v>
      </c>
      <c r="AI110" s="96">
        <f t="shared" si="101"/>
        <v>0</v>
      </c>
      <c r="AJ110" s="96">
        <f t="shared" si="102"/>
        <v>0</v>
      </c>
      <c r="AK110" s="96">
        <f t="shared" si="103"/>
        <v>0</v>
      </c>
      <c r="AL110" s="96">
        <f t="shared" si="104"/>
        <v>0</v>
      </c>
      <c r="AM110" s="96">
        <f t="shared" si="105"/>
        <v>0</v>
      </c>
      <c r="AN110" s="96">
        <f t="shared" si="106"/>
        <v>0</v>
      </c>
      <c r="AO110" s="96">
        <f t="shared" si="107"/>
        <v>0</v>
      </c>
      <c r="AP110" s="96">
        <f t="shared" si="108"/>
        <v>0</v>
      </c>
      <c r="AQ110" s="96">
        <f t="shared" si="109"/>
        <v>0</v>
      </c>
      <c r="AR110" s="96">
        <f t="shared" si="110"/>
        <v>0</v>
      </c>
      <c r="AS110" s="96">
        <f t="shared" si="111"/>
        <v>0</v>
      </c>
      <c r="AT110" s="54">
        <f t="shared" si="112"/>
        <v>0</v>
      </c>
      <c r="AU110" s="54">
        <f t="shared" si="113"/>
        <v>0</v>
      </c>
      <c r="AV110" s="54">
        <f t="shared" si="114"/>
        <v>0</v>
      </c>
      <c r="AW110" s="54">
        <f t="shared" si="115"/>
        <v>0</v>
      </c>
      <c r="AX110" s="54">
        <f t="shared" si="116"/>
        <v>0</v>
      </c>
      <c r="AY110" s="54">
        <f t="shared" si="117"/>
        <v>0</v>
      </c>
      <c r="AZ110" s="54"/>
      <c r="BA110" s="54"/>
      <c r="BB110" s="137">
        <f t="shared" si="84"/>
        <v>0</v>
      </c>
      <c r="BC110" s="137">
        <f t="shared" si="85"/>
        <v>0</v>
      </c>
      <c r="BD110" s="137">
        <f t="shared" si="86"/>
        <v>0</v>
      </c>
      <c r="BE110" s="137">
        <f t="shared" si="87"/>
        <v>0</v>
      </c>
      <c r="BF110" s="137">
        <f t="shared" si="88"/>
        <v>0</v>
      </c>
      <c r="BG110" s="137">
        <f t="shared" si="89"/>
        <v>0</v>
      </c>
      <c r="BH110" s="137">
        <f t="shared" si="90"/>
        <v>0</v>
      </c>
      <c r="BI110" s="137">
        <f t="shared" si="91"/>
        <v>0</v>
      </c>
      <c r="BJ110" s="137">
        <f t="shared" si="92"/>
        <v>0</v>
      </c>
      <c r="BK110" s="137">
        <f t="shared" si="93"/>
        <v>0</v>
      </c>
      <c r="BL110" s="137">
        <f t="shared" si="118"/>
        <v>0</v>
      </c>
      <c r="BM110" s="137">
        <f t="shared" si="119"/>
        <v>0</v>
      </c>
      <c r="BN110" s="137">
        <f t="shared" si="120"/>
        <v>0</v>
      </c>
      <c r="BO110" s="137">
        <f t="shared" si="121"/>
        <v>0</v>
      </c>
      <c r="BP110" s="137">
        <f t="shared" si="122"/>
        <v>0</v>
      </c>
      <c r="BQ110" s="137">
        <f t="shared" si="123"/>
        <v>0</v>
      </c>
      <c r="BR110" s="137">
        <f t="shared" si="124"/>
        <v>0</v>
      </c>
      <c r="BS110" s="137">
        <f t="shared" si="125"/>
        <v>0</v>
      </c>
      <c r="BT110" s="137">
        <f t="shared" si="126"/>
        <v>0</v>
      </c>
      <c r="BU110" s="137">
        <f t="shared" si="127"/>
        <v>0</v>
      </c>
      <c r="BV110" s="137">
        <f t="shared" si="128"/>
        <v>0</v>
      </c>
      <c r="BW110" s="137">
        <f t="shared" si="129"/>
        <v>0</v>
      </c>
      <c r="BX110" s="137">
        <f t="shared" si="130"/>
        <v>0</v>
      </c>
      <c r="BY110" s="137">
        <f t="shared" si="131"/>
        <v>0</v>
      </c>
      <c r="BZ110" s="137">
        <f t="shared" si="132"/>
        <v>0</v>
      </c>
      <c r="CA110" s="137">
        <f t="shared" si="133"/>
        <v>0</v>
      </c>
      <c r="CB110" s="137">
        <f t="shared" si="134"/>
        <v>0</v>
      </c>
      <c r="CC110" s="137">
        <f t="shared" si="135"/>
        <v>0</v>
      </c>
      <c r="CD110" s="137">
        <f t="shared" si="136"/>
        <v>0</v>
      </c>
      <c r="CE110" s="137">
        <f t="shared" si="137"/>
        <v>0</v>
      </c>
      <c r="CF110" s="137">
        <f t="shared" si="138"/>
        <v>0</v>
      </c>
      <c r="CG110" s="137">
        <f t="shared" si="139"/>
        <v>0</v>
      </c>
      <c r="CH110" s="137">
        <f t="shared" si="140"/>
        <v>0</v>
      </c>
      <c r="CI110" s="137">
        <f t="shared" si="141"/>
        <v>0</v>
      </c>
      <c r="CJ110" s="137">
        <f t="shared" si="142"/>
        <v>0</v>
      </c>
      <c r="CK110" s="137">
        <f t="shared" si="143"/>
        <v>0</v>
      </c>
      <c r="CL110" s="137">
        <f t="shared" si="144"/>
        <v>0</v>
      </c>
      <c r="CM110" s="137">
        <f t="shared" si="145"/>
        <v>0</v>
      </c>
      <c r="CN110" s="137">
        <f t="shared" si="146"/>
        <v>0</v>
      </c>
      <c r="CO110" s="137">
        <f t="shared" si="147"/>
        <v>0</v>
      </c>
      <c r="CP110" s="97"/>
      <c r="CQ110" s="97"/>
      <c r="CR110" s="47"/>
      <c r="CS110" s="47"/>
      <c r="CT110" s="1"/>
      <c r="CU110" s="1"/>
      <c r="CV110" s="93" t="s">
        <v>102</v>
      </c>
      <c r="CW110" s="105" t="s">
        <v>78</v>
      </c>
      <c r="CX110" s="1"/>
      <c r="CY110" s="1"/>
      <c r="CZ110" s="1"/>
      <c r="DA110" s="1"/>
      <c r="DB110" s="1"/>
      <c r="DC110" s="1"/>
      <c r="DD110" s="1"/>
      <c r="DE110" s="1"/>
      <c r="DF110" s="1"/>
      <c r="GO110" s="1"/>
      <c r="GP110" s="1"/>
      <c r="GQ110" s="1"/>
      <c r="GR110" s="1"/>
      <c r="GS110" s="1"/>
    </row>
    <row r="111" spans="1:201">
      <c r="A111" s="40">
        <v>105</v>
      </c>
      <c r="B111" s="84"/>
      <c r="C111" s="83"/>
      <c r="D111" s="88"/>
      <c r="E111" s="87"/>
      <c r="F111" s="87"/>
      <c r="G111" s="87"/>
      <c r="H111" s="87"/>
      <c r="I111" s="76"/>
      <c r="J111" s="76"/>
      <c r="K111" s="76"/>
      <c r="L111" s="238"/>
      <c r="M111" s="238"/>
      <c r="N111" s="76"/>
      <c r="O111" s="76"/>
      <c r="P111" s="76"/>
      <c r="Q111" s="77"/>
      <c r="R111" s="41">
        <f t="shared" si="94"/>
        <v>0</v>
      </c>
      <c r="S111" s="55">
        <f t="shared" si="74"/>
        <v>0</v>
      </c>
      <c r="T111" s="54">
        <f t="shared" si="75"/>
        <v>0</v>
      </c>
      <c r="U111" s="97">
        <f t="shared" si="76"/>
        <v>0</v>
      </c>
      <c r="V111" s="54">
        <f t="shared" si="95"/>
        <v>0</v>
      </c>
      <c r="W111" s="97">
        <f t="shared" si="96"/>
        <v>0</v>
      </c>
      <c r="X111" s="96">
        <f t="shared" si="77"/>
        <v>0</v>
      </c>
      <c r="Y111" s="96">
        <f t="shared" si="78"/>
        <v>0</v>
      </c>
      <c r="Z111" s="96">
        <f t="shared" si="79"/>
        <v>0</v>
      </c>
      <c r="AA111" s="96">
        <f t="shared" si="80"/>
        <v>0</v>
      </c>
      <c r="AB111" s="96">
        <f t="shared" si="81"/>
        <v>0</v>
      </c>
      <c r="AC111" s="96">
        <f t="shared" si="82"/>
        <v>0</v>
      </c>
      <c r="AD111" s="96">
        <f t="shared" si="83"/>
        <v>0</v>
      </c>
      <c r="AE111" s="96">
        <f t="shared" si="97"/>
        <v>0</v>
      </c>
      <c r="AF111" s="96">
        <f t="shared" si="98"/>
        <v>0</v>
      </c>
      <c r="AG111" s="96">
        <f t="shared" si="99"/>
        <v>0</v>
      </c>
      <c r="AH111" s="96">
        <f t="shared" si="100"/>
        <v>0</v>
      </c>
      <c r="AI111" s="96">
        <f t="shared" si="101"/>
        <v>0</v>
      </c>
      <c r="AJ111" s="96">
        <f t="shared" si="102"/>
        <v>0</v>
      </c>
      <c r="AK111" s="96">
        <f t="shared" si="103"/>
        <v>0</v>
      </c>
      <c r="AL111" s="96">
        <f t="shared" si="104"/>
        <v>0</v>
      </c>
      <c r="AM111" s="96">
        <f t="shared" si="105"/>
        <v>0</v>
      </c>
      <c r="AN111" s="96">
        <f t="shared" si="106"/>
        <v>0</v>
      </c>
      <c r="AO111" s="96">
        <f t="shared" si="107"/>
        <v>0</v>
      </c>
      <c r="AP111" s="96">
        <f t="shared" si="108"/>
        <v>0</v>
      </c>
      <c r="AQ111" s="96">
        <f t="shared" si="109"/>
        <v>0</v>
      </c>
      <c r="AR111" s="96">
        <f t="shared" si="110"/>
        <v>0</v>
      </c>
      <c r="AS111" s="96">
        <f t="shared" si="111"/>
        <v>0</v>
      </c>
      <c r="AT111" s="54">
        <f t="shared" si="112"/>
        <v>0</v>
      </c>
      <c r="AU111" s="54">
        <f t="shared" si="113"/>
        <v>0</v>
      </c>
      <c r="AV111" s="54">
        <f t="shared" si="114"/>
        <v>0</v>
      </c>
      <c r="AW111" s="54">
        <f t="shared" si="115"/>
        <v>0</v>
      </c>
      <c r="AX111" s="54">
        <f t="shared" si="116"/>
        <v>0</v>
      </c>
      <c r="AY111" s="54">
        <f t="shared" si="117"/>
        <v>0</v>
      </c>
      <c r="AZ111" s="54"/>
      <c r="BA111" s="54"/>
      <c r="BB111" s="137">
        <f t="shared" si="84"/>
        <v>0</v>
      </c>
      <c r="BC111" s="137">
        <f t="shared" si="85"/>
        <v>0</v>
      </c>
      <c r="BD111" s="137">
        <f t="shared" si="86"/>
        <v>0</v>
      </c>
      <c r="BE111" s="137">
        <f t="shared" si="87"/>
        <v>0</v>
      </c>
      <c r="BF111" s="137">
        <f t="shared" si="88"/>
        <v>0</v>
      </c>
      <c r="BG111" s="137">
        <f t="shared" si="89"/>
        <v>0</v>
      </c>
      <c r="BH111" s="137">
        <f t="shared" si="90"/>
        <v>0</v>
      </c>
      <c r="BI111" s="137">
        <f t="shared" si="91"/>
        <v>0</v>
      </c>
      <c r="BJ111" s="137">
        <f t="shared" si="92"/>
        <v>0</v>
      </c>
      <c r="BK111" s="137">
        <f t="shared" si="93"/>
        <v>0</v>
      </c>
      <c r="BL111" s="137">
        <f t="shared" si="118"/>
        <v>0</v>
      </c>
      <c r="BM111" s="137">
        <f t="shared" si="119"/>
        <v>0</v>
      </c>
      <c r="BN111" s="137">
        <f t="shared" si="120"/>
        <v>0</v>
      </c>
      <c r="BO111" s="137">
        <f t="shared" si="121"/>
        <v>0</v>
      </c>
      <c r="BP111" s="137">
        <f t="shared" si="122"/>
        <v>0</v>
      </c>
      <c r="BQ111" s="137">
        <f t="shared" si="123"/>
        <v>0</v>
      </c>
      <c r="BR111" s="137">
        <f t="shared" si="124"/>
        <v>0</v>
      </c>
      <c r="BS111" s="137">
        <f t="shared" si="125"/>
        <v>0</v>
      </c>
      <c r="BT111" s="137">
        <f t="shared" si="126"/>
        <v>0</v>
      </c>
      <c r="BU111" s="137">
        <f t="shared" si="127"/>
        <v>0</v>
      </c>
      <c r="BV111" s="137">
        <f t="shared" si="128"/>
        <v>0</v>
      </c>
      <c r="BW111" s="137">
        <f t="shared" si="129"/>
        <v>0</v>
      </c>
      <c r="BX111" s="137">
        <f t="shared" si="130"/>
        <v>0</v>
      </c>
      <c r="BY111" s="137">
        <f t="shared" si="131"/>
        <v>0</v>
      </c>
      <c r="BZ111" s="137">
        <f t="shared" si="132"/>
        <v>0</v>
      </c>
      <c r="CA111" s="137">
        <f t="shared" si="133"/>
        <v>0</v>
      </c>
      <c r="CB111" s="137">
        <f t="shared" si="134"/>
        <v>0</v>
      </c>
      <c r="CC111" s="137">
        <f t="shared" si="135"/>
        <v>0</v>
      </c>
      <c r="CD111" s="137">
        <f t="shared" si="136"/>
        <v>0</v>
      </c>
      <c r="CE111" s="137">
        <f t="shared" si="137"/>
        <v>0</v>
      </c>
      <c r="CF111" s="137">
        <f t="shared" si="138"/>
        <v>0</v>
      </c>
      <c r="CG111" s="137">
        <f t="shared" si="139"/>
        <v>0</v>
      </c>
      <c r="CH111" s="137">
        <f t="shared" si="140"/>
        <v>0</v>
      </c>
      <c r="CI111" s="137">
        <f t="shared" si="141"/>
        <v>0</v>
      </c>
      <c r="CJ111" s="137">
        <f t="shared" si="142"/>
        <v>0</v>
      </c>
      <c r="CK111" s="137">
        <f t="shared" si="143"/>
        <v>0</v>
      </c>
      <c r="CL111" s="137">
        <f t="shared" si="144"/>
        <v>0</v>
      </c>
      <c r="CM111" s="137">
        <f t="shared" si="145"/>
        <v>0</v>
      </c>
      <c r="CN111" s="137">
        <f t="shared" si="146"/>
        <v>0</v>
      </c>
      <c r="CO111" s="137">
        <f t="shared" si="147"/>
        <v>0</v>
      </c>
      <c r="CP111" s="97"/>
      <c r="CQ111" s="97"/>
      <c r="CR111" s="47"/>
      <c r="CS111" s="47"/>
      <c r="CT111" s="1"/>
      <c r="CU111" s="1"/>
      <c r="CV111" s="93" t="s">
        <v>102</v>
      </c>
      <c r="CW111" s="105" t="s">
        <v>103</v>
      </c>
      <c r="CX111" s="1"/>
      <c r="CY111" s="1"/>
      <c r="CZ111" s="1"/>
      <c r="DA111" s="1"/>
      <c r="DB111" s="1"/>
      <c r="DC111" s="1"/>
      <c r="DD111" s="1"/>
      <c r="DE111" s="1"/>
      <c r="DF111" s="1"/>
      <c r="GO111" s="1"/>
      <c r="GP111" s="1"/>
      <c r="GQ111" s="1"/>
      <c r="GR111" s="1"/>
      <c r="GS111" s="1"/>
    </row>
    <row r="112" spans="1:201">
      <c r="A112" s="40">
        <v>106</v>
      </c>
      <c r="B112" s="84"/>
      <c r="C112" s="83"/>
      <c r="D112" s="88"/>
      <c r="E112" s="87"/>
      <c r="F112" s="87"/>
      <c r="G112" s="87"/>
      <c r="H112" s="87"/>
      <c r="I112" s="76"/>
      <c r="J112" s="76"/>
      <c r="K112" s="76"/>
      <c r="L112" s="238"/>
      <c r="M112" s="238"/>
      <c r="N112" s="76"/>
      <c r="O112" s="76"/>
      <c r="P112" s="76"/>
      <c r="Q112" s="77"/>
      <c r="R112" s="41">
        <f t="shared" si="94"/>
        <v>0</v>
      </c>
      <c r="S112" s="55">
        <f t="shared" si="74"/>
        <v>0</v>
      </c>
      <c r="T112" s="54">
        <f t="shared" si="75"/>
        <v>0</v>
      </c>
      <c r="U112" s="97">
        <f t="shared" si="76"/>
        <v>0</v>
      </c>
      <c r="V112" s="54">
        <f t="shared" si="95"/>
        <v>0</v>
      </c>
      <c r="W112" s="97">
        <f t="shared" si="96"/>
        <v>0</v>
      </c>
      <c r="X112" s="96">
        <f t="shared" si="77"/>
        <v>0</v>
      </c>
      <c r="Y112" s="96">
        <f t="shared" si="78"/>
        <v>0</v>
      </c>
      <c r="Z112" s="96">
        <f t="shared" si="79"/>
        <v>0</v>
      </c>
      <c r="AA112" s="96">
        <f t="shared" si="80"/>
        <v>0</v>
      </c>
      <c r="AB112" s="96">
        <f t="shared" si="81"/>
        <v>0</v>
      </c>
      <c r="AC112" s="96">
        <f t="shared" si="82"/>
        <v>0</v>
      </c>
      <c r="AD112" s="96">
        <f t="shared" si="83"/>
        <v>0</v>
      </c>
      <c r="AE112" s="96">
        <f t="shared" si="97"/>
        <v>0</v>
      </c>
      <c r="AF112" s="96">
        <f t="shared" si="98"/>
        <v>0</v>
      </c>
      <c r="AG112" s="96">
        <f t="shared" si="99"/>
        <v>0</v>
      </c>
      <c r="AH112" s="96">
        <f t="shared" si="100"/>
        <v>0</v>
      </c>
      <c r="AI112" s="96">
        <f t="shared" si="101"/>
        <v>0</v>
      </c>
      <c r="AJ112" s="96">
        <f t="shared" si="102"/>
        <v>0</v>
      </c>
      <c r="AK112" s="96">
        <f t="shared" si="103"/>
        <v>0</v>
      </c>
      <c r="AL112" s="96">
        <f t="shared" si="104"/>
        <v>0</v>
      </c>
      <c r="AM112" s="96">
        <f t="shared" si="105"/>
        <v>0</v>
      </c>
      <c r="AN112" s="96">
        <f t="shared" si="106"/>
        <v>0</v>
      </c>
      <c r="AO112" s="96">
        <f t="shared" si="107"/>
        <v>0</v>
      </c>
      <c r="AP112" s="96">
        <f t="shared" si="108"/>
        <v>0</v>
      </c>
      <c r="AQ112" s="96">
        <f t="shared" si="109"/>
        <v>0</v>
      </c>
      <c r="AR112" s="96">
        <f t="shared" si="110"/>
        <v>0</v>
      </c>
      <c r="AS112" s="96">
        <f t="shared" si="111"/>
        <v>0</v>
      </c>
      <c r="AT112" s="54">
        <f t="shared" si="112"/>
        <v>0</v>
      </c>
      <c r="AU112" s="54">
        <f t="shared" si="113"/>
        <v>0</v>
      </c>
      <c r="AV112" s="54">
        <f t="shared" si="114"/>
        <v>0</v>
      </c>
      <c r="AW112" s="54">
        <f t="shared" si="115"/>
        <v>0</v>
      </c>
      <c r="AX112" s="54">
        <f t="shared" si="116"/>
        <v>0</v>
      </c>
      <c r="AY112" s="54">
        <f t="shared" si="117"/>
        <v>0</v>
      </c>
      <c r="AZ112" s="54"/>
      <c r="BA112" s="54"/>
      <c r="BB112" s="137">
        <f t="shared" si="84"/>
        <v>0</v>
      </c>
      <c r="BC112" s="137">
        <f t="shared" si="85"/>
        <v>0</v>
      </c>
      <c r="BD112" s="137">
        <f t="shared" si="86"/>
        <v>0</v>
      </c>
      <c r="BE112" s="137">
        <f t="shared" si="87"/>
        <v>0</v>
      </c>
      <c r="BF112" s="137">
        <f t="shared" si="88"/>
        <v>0</v>
      </c>
      <c r="BG112" s="137">
        <f t="shared" si="89"/>
        <v>0</v>
      </c>
      <c r="BH112" s="137">
        <f t="shared" si="90"/>
        <v>0</v>
      </c>
      <c r="BI112" s="137">
        <f t="shared" si="91"/>
        <v>0</v>
      </c>
      <c r="BJ112" s="137">
        <f t="shared" si="92"/>
        <v>0</v>
      </c>
      <c r="BK112" s="137">
        <f t="shared" si="93"/>
        <v>0</v>
      </c>
      <c r="BL112" s="137">
        <f t="shared" si="118"/>
        <v>0</v>
      </c>
      <c r="BM112" s="137">
        <f t="shared" si="119"/>
        <v>0</v>
      </c>
      <c r="BN112" s="137">
        <f t="shared" si="120"/>
        <v>0</v>
      </c>
      <c r="BO112" s="137">
        <f t="shared" si="121"/>
        <v>0</v>
      </c>
      <c r="BP112" s="137">
        <f t="shared" si="122"/>
        <v>0</v>
      </c>
      <c r="BQ112" s="137">
        <f t="shared" si="123"/>
        <v>0</v>
      </c>
      <c r="BR112" s="137">
        <f t="shared" si="124"/>
        <v>0</v>
      </c>
      <c r="BS112" s="137">
        <f t="shared" si="125"/>
        <v>0</v>
      </c>
      <c r="BT112" s="137">
        <f t="shared" si="126"/>
        <v>0</v>
      </c>
      <c r="BU112" s="137">
        <f t="shared" si="127"/>
        <v>0</v>
      </c>
      <c r="BV112" s="137">
        <f t="shared" si="128"/>
        <v>0</v>
      </c>
      <c r="BW112" s="137">
        <f t="shared" si="129"/>
        <v>0</v>
      </c>
      <c r="BX112" s="137">
        <f t="shared" si="130"/>
        <v>0</v>
      </c>
      <c r="BY112" s="137">
        <f t="shared" si="131"/>
        <v>0</v>
      </c>
      <c r="BZ112" s="137">
        <f t="shared" si="132"/>
        <v>0</v>
      </c>
      <c r="CA112" s="137">
        <f t="shared" si="133"/>
        <v>0</v>
      </c>
      <c r="CB112" s="137">
        <f t="shared" si="134"/>
        <v>0</v>
      </c>
      <c r="CC112" s="137">
        <f t="shared" si="135"/>
        <v>0</v>
      </c>
      <c r="CD112" s="137">
        <f t="shared" si="136"/>
        <v>0</v>
      </c>
      <c r="CE112" s="137">
        <f t="shared" si="137"/>
        <v>0</v>
      </c>
      <c r="CF112" s="137">
        <f t="shared" si="138"/>
        <v>0</v>
      </c>
      <c r="CG112" s="137">
        <f t="shared" si="139"/>
        <v>0</v>
      </c>
      <c r="CH112" s="137">
        <f t="shared" si="140"/>
        <v>0</v>
      </c>
      <c r="CI112" s="137">
        <f t="shared" si="141"/>
        <v>0</v>
      </c>
      <c r="CJ112" s="137">
        <f t="shared" si="142"/>
        <v>0</v>
      </c>
      <c r="CK112" s="137">
        <f t="shared" si="143"/>
        <v>0</v>
      </c>
      <c r="CL112" s="137">
        <f t="shared" si="144"/>
        <v>0</v>
      </c>
      <c r="CM112" s="137">
        <f t="shared" si="145"/>
        <v>0</v>
      </c>
      <c r="CN112" s="137">
        <f t="shared" si="146"/>
        <v>0</v>
      </c>
      <c r="CO112" s="137">
        <f t="shared" si="147"/>
        <v>0</v>
      </c>
      <c r="CP112" s="97"/>
      <c r="CQ112" s="97"/>
      <c r="CR112" s="47"/>
      <c r="CS112" s="47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GO112" s="1"/>
      <c r="GP112" s="1"/>
      <c r="GQ112" s="1"/>
      <c r="GR112" s="1"/>
      <c r="GS112" s="1"/>
    </row>
    <row r="113" spans="1:201">
      <c r="A113" s="40">
        <v>107</v>
      </c>
      <c r="B113" s="84"/>
      <c r="C113" s="83"/>
      <c r="D113" s="88"/>
      <c r="E113" s="87"/>
      <c r="F113" s="87"/>
      <c r="G113" s="87"/>
      <c r="H113" s="87"/>
      <c r="I113" s="76"/>
      <c r="J113" s="76"/>
      <c r="K113" s="76"/>
      <c r="L113" s="238"/>
      <c r="M113" s="238"/>
      <c r="N113" s="76"/>
      <c r="O113" s="76"/>
      <c r="P113" s="76"/>
      <c r="Q113" s="77"/>
      <c r="R113" s="41">
        <f t="shared" si="94"/>
        <v>0</v>
      </c>
      <c r="S113" s="55">
        <f t="shared" si="74"/>
        <v>0</v>
      </c>
      <c r="T113" s="54">
        <f t="shared" si="75"/>
        <v>0</v>
      </c>
      <c r="U113" s="97">
        <f t="shared" si="76"/>
        <v>0</v>
      </c>
      <c r="V113" s="54">
        <f t="shared" si="95"/>
        <v>0</v>
      </c>
      <c r="W113" s="97">
        <f t="shared" si="96"/>
        <v>0</v>
      </c>
      <c r="X113" s="96">
        <f t="shared" si="77"/>
        <v>0</v>
      </c>
      <c r="Y113" s="96">
        <f t="shared" si="78"/>
        <v>0</v>
      </c>
      <c r="Z113" s="96">
        <f t="shared" si="79"/>
        <v>0</v>
      </c>
      <c r="AA113" s="96">
        <f t="shared" si="80"/>
        <v>0</v>
      </c>
      <c r="AB113" s="96">
        <f t="shared" si="81"/>
        <v>0</v>
      </c>
      <c r="AC113" s="96">
        <f t="shared" si="82"/>
        <v>0</v>
      </c>
      <c r="AD113" s="96">
        <f t="shared" si="83"/>
        <v>0</v>
      </c>
      <c r="AE113" s="96">
        <f t="shared" si="97"/>
        <v>0</v>
      </c>
      <c r="AF113" s="96">
        <f t="shared" si="98"/>
        <v>0</v>
      </c>
      <c r="AG113" s="96">
        <f t="shared" si="99"/>
        <v>0</v>
      </c>
      <c r="AH113" s="96">
        <f t="shared" si="100"/>
        <v>0</v>
      </c>
      <c r="AI113" s="96">
        <f t="shared" si="101"/>
        <v>0</v>
      </c>
      <c r="AJ113" s="96">
        <f t="shared" si="102"/>
        <v>0</v>
      </c>
      <c r="AK113" s="96">
        <f t="shared" si="103"/>
        <v>0</v>
      </c>
      <c r="AL113" s="96">
        <f t="shared" si="104"/>
        <v>0</v>
      </c>
      <c r="AM113" s="96">
        <f t="shared" si="105"/>
        <v>0</v>
      </c>
      <c r="AN113" s="96">
        <f t="shared" si="106"/>
        <v>0</v>
      </c>
      <c r="AO113" s="96">
        <f t="shared" si="107"/>
        <v>0</v>
      </c>
      <c r="AP113" s="96">
        <f t="shared" si="108"/>
        <v>0</v>
      </c>
      <c r="AQ113" s="96">
        <f t="shared" si="109"/>
        <v>0</v>
      </c>
      <c r="AR113" s="96">
        <f t="shared" si="110"/>
        <v>0</v>
      </c>
      <c r="AS113" s="96">
        <f t="shared" si="111"/>
        <v>0</v>
      </c>
      <c r="AT113" s="54">
        <f t="shared" si="112"/>
        <v>0</v>
      </c>
      <c r="AU113" s="54">
        <f t="shared" si="113"/>
        <v>0</v>
      </c>
      <c r="AV113" s="54">
        <f t="shared" si="114"/>
        <v>0</v>
      </c>
      <c r="AW113" s="54">
        <f t="shared" si="115"/>
        <v>0</v>
      </c>
      <c r="AX113" s="54">
        <f t="shared" si="116"/>
        <v>0</v>
      </c>
      <c r="AY113" s="54">
        <f t="shared" si="117"/>
        <v>0</v>
      </c>
      <c r="AZ113" s="54"/>
      <c r="BA113" s="54"/>
      <c r="BB113" s="137">
        <f t="shared" si="84"/>
        <v>0</v>
      </c>
      <c r="BC113" s="137">
        <f t="shared" si="85"/>
        <v>0</v>
      </c>
      <c r="BD113" s="137">
        <f t="shared" si="86"/>
        <v>0</v>
      </c>
      <c r="BE113" s="137">
        <f t="shared" si="87"/>
        <v>0</v>
      </c>
      <c r="BF113" s="137">
        <f t="shared" si="88"/>
        <v>0</v>
      </c>
      <c r="BG113" s="137">
        <f t="shared" si="89"/>
        <v>0</v>
      </c>
      <c r="BH113" s="137">
        <f t="shared" si="90"/>
        <v>0</v>
      </c>
      <c r="BI113" s="137">
        <f t="shared" si="91"/>
        <v>0</v>
      </c>
      <c r="BJ113" s="137">
        <f t="shared" si="92"/>
        <v>0</v>
      </c>
      <c r="BK113" s="137">
        <f t="shared" si="93"/>
        <v>0</v>
      </c>
      <c r="BL113" s="137">
        <f t="shared" si="118"/>
        <v>0</v>
      </c>
      <c r="BM113" s="137">
        <f t="shared" si="119"/>
        <v>0</v>
      </c>
      <c r="BN113" s="137">
        <f t="shared" si="120"/>
        <v>0</v>
      </c>
      <c r="BO113" s="137">
        <f t="shared" si="121"/>
        <v>0</v>
      </c>
      <c r="BP113" s="137">
        <f t="shared" si="122"/>
        <v>0</v>
      </c>
      <c r="BQ113" s="137">
        <f t="shared" si="123"/>
        <v>0</v>
      </c>
      <c r="BR113" s="137">
        <f t="shared" si="124"/>
        <v>0</v>
      </c>
      <c r="BS113" s="137">
        <f t="shared" si="125"/>
        <v>0</v>
      </c>
      <c r="BT113" s="137">
        <f t="shared" si="126"/>
        <v>0</v>
      </c>
      <c r="BU113" s="137">
        <f t="shared" si="127"/>
        <v>0</v>
      </c>
      <c r="BV113" s="137">
        <f t="shared" si="128"/>
        <v>0</v>
      </c>
      <c r="BW113" s="137">
        <f t="shared" si="129"/>
        <v>0</v>
      </c>
      <c r="BX113" s="137">
        <f t="shared" si="130"/>
        <v>0</v>
      </c>
      <c r="BY113" s="137">
        <f t="shared" si="131"/>
        <v>0</v>
      </c>
      <c r="BZ113" s="137">
        <f t="shared" si="132"/>
        <v>0</v>
      </c>
      <c r="CA113" s="137">
        <f t="shared" si="133"/>
        <v>0</v>
      </c>
      <c r="CB113" s="137">
        <f t="shared" si="134"/>
        <v>0</v>
      </c>
      <c r="CC113" s="137">
        <f t="shared" si="135"/>
        <v>0</v>
      </c>
      <c r="CD113" s="137">
        <f t="shared" si="136"/>
        <v>0</v>
      </c>
      <c r="CE113" s="137">
        <f t="shared" si="137"/>
        <v>0</v>
      </c>
      <c r="CF113" s="137">
        <f t="shared" si="138"/>
        <v>0</v>
      </c>
      <c r="CG113" s="137">
        <f t="shared" si="139"/>
        <v>0</v>
      </c>
      <c r="CH113" s="137">
        <f t="shared" si="140"/>
        <v>0</v>
      </c>
      <c r="CI113" s="137">
        <f t="shared" si="141"/>
        <v>0</v>
      </c>
      <c r="CJ113" s="137">
        <f t="shared" si="142"/>
        <v>0</v>
      </c>
      <c r="CK113" s="137">
        <f t="shared" si="143"/>
        <v>0</v>
      </c>
      <c r="CL113" s="137">
        <f t="shared" si="144"/>
        <v>0</v>
      </c>
      <c r="CM113" s="137">
        <f t="shared" si="145"/>
        <v>0</v>
      </c>
      <c r="CN113" s="137">
        <f t="shared" si="146"/>
        <v>0</v>
      </c>
      <c r="CO113" s="137">
        <f t="shared" si="147"/>
        <v>0</v>
      </c>
      <c r="CP113" s="97"/>
      <c r="CQ113" s="97"/>
      <c r="CR113" s="47"/>
      <c r="CS113" s="47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GO113" s="1"/>
      <c r="GP113" s="1"/>
      <c r="GQ113" s="1"/>
      <c r="GR113" s="1"/>
      <c r="GS113" s="1"/>
    </row>
    <row r="114" spans="1:201">
      <c r="A114" s="40">
        <v>108</v>
      </c>
      <c r="B114" s="84"/>
      <c r="C114" s="83"/>
      <c r="D114" s="88"/>
      <c r="E114" s="87"/>
      <c r="F114" s="87"/>
      <c r="G114" s="87"/>
      <c r="H114" s="87"/>
      <c r="I114" s="76"/>
      <c r="J114" s="76"/>
      <c r="K114" s="76"/>
      <c r="L114" s="238"/>
      <c r="M114" s="238"/>
      <c r="N114" s="76"/>
      <c r="O114" s="76"/>
      <c r="P114" s="76"/>
      <c r="Q114" s="77"/>
      <c r="R114" s="41">
        <f t="shared" si="94"/>
        <v>0</v>
      </c>
      <c r="S114" s="55">
        <f t="shared" si="74"/>
        <v>0</v>
      </c>
      <c r="T114" s="54">
        <f t="shared" si="75"/>
        <v>0</v>
      </c>
      <c r="U114" s="97">
        <f t="shared" si="76"/>
        <v>0</v>
      </c>
      <c r="V114" s="54">
        <f t="shared" si="95"/>
        <v>0</v>
      </c>
      <c r="W114" s="97">
        <f t="shared" si="96"/>
        <v>0</v>
      </c>
      <c r="X114" s="96">
        <f t="shared" si="77"/>
        <v>0</v>
      </c>
      <c r="Y114" s="96">
        <f t="shared" si="78"/>
        <v>0</v>
      </c>
      <c r="Z114" s="96">
        <f t="shared" si="79"/>
        <v>0</v>
      </c>
      <c r="AA114" s="96">
        <f t="shared" si="80"/>
        <v>0</v>
      </c>
      <c r="AB114" s="96">
        <f t="shared" si="81"/>
        <v>0</v>
      </c>
      <c r="AC114" s="96">
        <f t="shared" si="82"/>
        <v>0</v>
      </c>
      <c r="AD114" s="96">
        <f t="shared" si="83"/>
        <v>0</v>
      </c>
      <c r="AE114" s="96">
        <f t="shared" si="97"/>
        <v>0</v>
      </c>
      <c r="AF114" s="96">
        <f t="shared" si="98"/>
        <v>0</v>
      </c>
      <c r="AG114" s="96">
        <f t="shared" si="99"/>
        <v>0</v>
      </c>
      <c r="AH114" s="96">
        <f t="shared" si="100"/>
        <v>0</v>
      </c>
      <c r="AI114" s="96">
        <f t="shared" si="101"/>
        <v>0</v>
      </c>
      <c r="AJ114" s="96">
        <f t="shared" si="102"/>
        <v>0</v>
      </c>
      <c r="AK114" s="96">
        <f t="shared" si="103"/>
        <v>0</v>
      </c>
      <c r="AL114" s="96">
        <f t="shared" si="104"/>
        <v>0</v>
      </c>
      <c r="AM114" s="96">
        <f t="shared" si="105"/>
        <v>0</v>
      </c>
      <c r="AN114" s="96">
        <f t="shared" si="106"/>
        <v>0</v>
      </c>
      <c r="AO114" s="96">
        <f t="shared" si="107"/>
        <v>0</v>
      </c>
      <c r="AP114" s="96">
        <f t="shared" si="108"/>
        <v>0</v>
      </c>
      <c r="AQ114" s="96">
        <f t="shared" si="109"/>
        <v>0</v>
      </c>
      <c r="AR114" s="96">
        <f t="shared" si="110"/>
        <v>0</v>
      </c>
      <c r="AS114" s="96">
        <f t="shared" si="111"/>
        <v>0</v>
      </c>
      <c r="AT114" s="54">
        <f t="shared" si="112"/>
        <v>0</v>
      </c>
      <c r="AU114" s="54">
        <f t="shared" si="113"/>
        <v>0</v>
      </c>
      <c r="AV114" s="54">
        <f t="shared" si="114"/>
        <v>0</v>
      </c>
      <c r="AW114" s="54">
        <f t="shared" si="115"/>
        <v>0</v>
      </c>
      <c r="AX114" s="54">
        <f t="shared" si="116"/>
        <v>0</v>
      </c>
      <c r="AY114" s="54">
        <f t="shared" si="117"/>
        <v>0</v>
      </c>
      <c r="AZ114" s="54"/>
      <c r="BA114" s="54"/>
      <c r="BB114" s="137">
        <f t="shared" si="84"/>
        <v>0</v>
      </c>
      <c r="BC114" s="137">
        <f t="shared" si="85"/>
        <v>0</v>
      </c>
      <c r="BD114" s="137">
        <f t="shared" si="86"/>
        <v>0</v>
      </c>
      <c r="BE114" s="137">
        <f t="shared" si="87"/>
        <v>0</v>
      </c>
      <c r="BF114" s="137">
        <f t="shared" si="88"/>
        <v>0</v>
      </c>
      <c r="BG114" s="137">
        <f t="shared" si="89"/>
        <v>0</v>
      </c>
      <c r="BH114" s="137">
        <f t="shared" si="90"/>
        <v>0</v>
      </c>
      <c r="BI114" s="137">
        <f t="shared" si="91"/>
        <v>0</v>
      </c>
      <c r="BJ114" s="137">
        <f t="shared" si="92"/>
        <v>0</v>
      </c>
      <c r="BK114" s="137">
        <f t="shared" si="93"/>
        <v>0</v>
      </c>
      <c r="BL114" s="137">
        <f t="shared" si="118"/>
        <v>0</v>
      </c>
      <c r="BM114" s="137">
        <f t="shared" si="119"/>
        <v>0</v>
      </c>
      <c r="BN114" s="137">
        <f t="shared" si="120"/>
        <v>0</v>
      </c>
      <c r="BO114" s="137">
        <f t="shared" si="121"/>
        <v>0</v>
      </c>
      <c r="BP114" s="137">
        <f t="shared" si="122"/>
        <v>0</v>
      </c>
      <c r="BQ114" s="137">
        <f t="shared" si="123"/>
        <v>0</v>
      </c>
      <c r="BR114" s="137">
        <f t="shared" si="124"/>
        <v>0</v>
      </c>
      <c r="BS114" s="137">
        <f t="shared" si="125"/>
        <v>0</v>
      </c>
      <c r="BT114" s="137">
        <f t="shared" si="126"/>
        <v>0</v>
      </c>
      <c r="BU114" s="137">
        <f t="shared" si="127"/>
        <v>0</v>
      </c>
      <c r="BV114" s="137">
        <f t="shared" si="128"/>
        <v>0</v>
      </c>
      <c r="BW114" s="137">
        <f t="shared" si="129"/>
        <v>0</v>
      </c>
      <c r="BX114" s="137">
        <f t="shared" si="130"/>
        <v>0</v>
      </c>
      <c r="BY114" s="137">
        <f t="shared" si="131"/>
        <v>0</v>
      </c>
      <c r="BZ114" s="137">
        <f t="shared" si="132"/>
        <v>0</v>
      </c>
      <c r="CA114" s="137">
        <f t="shared" si="133"/>
        <v>0</v>
      </c>
      <c r="CB114" s="137">
        <f t="shared" si="134"/>
        <v>0</v>
      </c>
      <c r="CC114" s="137">
        <f t="shared" si="135"/>
        <v>0</v>
      </c>
      <c r="CD114" s="137">
        <f t="shared" si="136"/>
        <v>0</v>
      </c>
      <c r="CE114" s="137">
        <f t="shared" si="137"/>
        <v>0</v>
      </c>
      <c r="CF114" s="137">
        <f t="shared" si="138"/>
        <v>0</v>
      </c>
      <c r="CG114" s="137">
        <f t="shared" si="139"/>
        <v>0</v>
      </c>
      <c r="CH114" s="137">
        <f t="shared" si="140"/>
        <v>0</v>
      </c>
      <c r="CI114" s="137">
        <f t="shared" si="141"/>
        <v>0</v>
      </c>
      <c r="CJ114" s="137">
        <f t="shared" si="142"/>
        <v>0</v>
      </c>
      <c r="CK114" s="137">
        <f t="shared" si="143"/>
        <v>0</v>
      </c>
      <c r="CL114" s="137">
        <f t="shared" si="144"/>
        <v>0</v>
      </c>
      <c r="CM114" s="137">
        <f t="shared" si="145"/>
        <v>0</v>
      </c>
      <c r="CN114" s="137">
        <f t="shared" si="146"/>
        <v>0</v>
      </c>
      <c r="CO114" s="137">
        <f t="shared" si="147"/>
        <v>0</v>
      </c>
      <c r="CP114" s="97"/>
      <c r="CQ114" s="97"/>
      <c r="CR114" s="47"/>
      <c r="CS114" s="47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GO114" s="1"/>
      <c r="GP114" s="1"/>
      <c r="GQ114" s="1"/>
      <c r="GR114" s="1"/>
      <c r="GS114" s="1"/>
    </row>
    <row r="115" spans="1:201">
      <c r="A115" s="40">
        <v>109</v>
      </c>
      <c r="B115" s="84"/>
      <c r="C115" s="83"/>
      <c r="D115" s="88"/>
      <c r="E115" s="87"/>
      <c r="F115" s="87"/>
      <c r="G115" s="87"/>
      <c r="H115" s="87"/>
      <c r="I115" s="76"/>
      <c r="J115" s="76"/>
      <c r="K115" s="76"/>
      <c r="L115" s="238"/>
      <c r="M115" s="238"/>
      <c r="N115" s="76"/>
      <c r="O115" s="76"/>
      <c r="P115" s="76"/>
      <c r="Q115" s="77"/>
      <c r="R115" s="41">
        <f t="shared" si="94"/>
        <v>0</v>
      </c>
      <c r="S115" s="55">
        <f t="shared" si="74"/>
        <v>0</v>
      </c>
      <c r="T115" s="54">
        <f t="shared" si="75"/>
        <v>0</v>
      </c>
      <c r="U115" s="97">
        <f t="shared" si="76"/>
        <v>0</v>
      </c>
      <c r="V115" s="54">
        <f t="shared" si="95"/>
        <v>0</v>
      </c>
      <c r="W115" s="97">
        <f t="shared" si="96"/>
        <v>0</v>
      </c>
      <c r="X115" s="96">
        <f t="shared" si="77"/>
        <v>0</v>
      </c>
      <c r="Y115" s="96">
        <f t="shared" si="78"/>
        <v>0</v>
      </c>
      <c r="Z115" s="96">
        <f t="shared" si="79"/>
        <v>0</v>
      </c>
      <c r="AA115" s="96">
        <f t="shared" si="80"/>
        <v>0</v>
      </c>
      <c r="AB115" s="96">
        <f t="shared" si="81"/>
        <v>0</v>
      </c>
      <c r="AC115" s="96">
        <f t="shared" si="82"/>
        <v>0</v>
      </c>
      <c r="AD115" s="96">
        <f t="shared" si="83"/>
        <v>0</v>
      </c>
      <c r="AE115" s="96">
        <f t="shared" si="97"/>
        <v>0</v>
      </c>
      <c r="AF115" s="96">
        <f t="shared" si="98"/>
        <v>0</v>
      </c>
      <c r="AG115" s="96">
        <f t="shared" si="99"/>
        <v>0</v>
      </c>
      <c r="AH115" s="96">
        <f t="shared" si="100"/>
        <v>0</v>
      </c>
      <c r="AI115" s="96">
        <f t="shared" si="101"/>
        <v>0</v>
      </c>
      <c r="AJ115" s="96">
        <f t="shared" si="102"/>
        <v>0</v>
      </c>
      <c r="AK115" s="96">
        <f t="shared" si="103"/>
        <v>0</v>
      </c>
      <c r="AL115" s="96">
        <f t="shared" si="104"/>
        <v>0</v>
      </c>
      <c r="AM115" s="96">
        <f t="shared" si="105"/>
        <v>0</v>
      </c>
      <c r="AN115" s="96">
        <f t="shared" si="106"/>
        <v>0</v>
      </c>
      <c r="AO115" s="96">
        <f t="shared" si="107"/>
        <v>0</v>
      </c>
      <c r="AP115" s="96">
        <f t="shared" si="108"/>
        <v>0</v>
      </c>
      <c r="AQ115" s="96">
        <f t="shared" si="109"/>
        <v>0</v>
      </c>
      <c r="AR115" s="96">
        <f t="shared" si="110"/>
        <v>0</v>
      </c>
      <c r="AS115" s="96">
        <f t="shared" si="111"/>
        <v>0</v>
      </c>
      <c r="AT115" s="54">
        <f t="shared" si="112"/>
        <v>0</v>
      </c>
      <c r="AU115" s="54">
        <f t="shared" si="113"/>
        <v>0</v>
      </c>
      <c r="AV115" s="54">
        <f t="shared" si="114"/>
        <v>0</v>
      </c>
      <c r="AW115" s="54">
        <f t="shared" si="115"/>
        <v>0</v>
      </c>
      <c r="AX115" s="54">
        <f t="shared" si="116"/>
        <v>0</v>
      </c>
      <c r="AY115" s="54">
        <f t="shared" si="117"/>
        <v>0</v>
      </c>
      <c r="AZ115" s="54"/>
      <c r="BA115" s="54"/>
      <c r="BB115" s="137">
        <f t="shared" si="84"/>
        <v>0</v>
      </c>
      <c r="BC115" s="137">
        <f t="shared" si="85"/>
        <v>0</v>
      </c>
      <c r="BD115" s="137">
        <f t="shared" si="86"/>
        <v>0</v>
      </c>
      <c r="BE115" s="137">
        <f t="shared" si="87"/>
        <v>0</v>
      </c>
      <c r="BF115" s="137">
        <f t="shared" si="88"/>
        <v>0</v>
      </c>
      <c r="BG115" s="137">
        <f t="shared" si="89"/>
        <v>0</v>
      </c>
      <c r="BH115" s="137">
        <f t="shared" si="90"/>
        <v>0</v>
      </c>
      <c r="BI115" s="137">
        <f t="shared" si="91"/>
        <v>0</v>
      </c>
      <c r="BJ115" s="137">
        <f t="shared" si="92"/>
        <v>0</v>
      </c>
      <c r="BK115" s="137">
        <f t="shared" si="93"/>
        <v>0</v>
      </c>
      <c r="BL115" s="137">
        <f t="shared" si="118"/>
        <v>0</v>
      </c>
      <c r="BM115" s="137">
        <f t="shared" si="119"/>
        <v>0</v>
      </c>
      <c r="BN115" s="137">
        <f t="shared" si="120"/>
        <v>0</v>
      </c>
      <c r="BO115" s="137">
        <f t="shared" si="121"/>
        <v>0</v>
      </c>
      <c r="BP115" s="137">
        <f t="shared" si="122"/>
        <v>0</v>
      </c>
      <c r="BQ115" s="137">
        <f t="shared" si="123"/>
        <v>0</v>
      </c>
      <c r="BR115" s="137">
        <f t="shared" si="124"/>
        <v>0</v>
      </c>
      <c r="BS115" s="137">
        <f t="shared" si="125"/>
        <v>0</v>
      </c>
      <c r="BT115" s="137">
        <f t="shared" si="126"/>
        <v>0</v>
      </c>
      <c r="BU115" s="137">
        <f t="shared" si="127"/>
        <v>0</v>
      </c>
      <c r="BV115" s="137">
        <f t="shared" si="128"/>
        <v>0</v>
      </c>
      <c r="BW115" s="137">
        <f t="shared" si="129"/>
        <v>0</v>
      </c>
      <c r="BX115" s="137">
        <f t="shared" si="130"/>
        <v>0</v>
      </c>
      <c r="BY115" s="137">
        <f t="shared" si="131"/>
        <v>0</v>
      </c>
      <c r="BZ115" s="137">
        <f t="shared" si="132"/>
        <v>0</v>
      </c>
      <c r="CA115" s="137">
        <f t="shared" si="133"/>
        <v>0</v>
      </c>
      <c r="CB115" s="137">
        <f t="shared" si="134"/>
        <v>0</v>
      </c>
      <c r="CC115" s="137">
        <f t="shared" si="135"/>
        <v>0</v>
      </c>
      <c r="CD115" s="137">
        <f t="shared" si="136"/>
        <v>0</v>
      </c>
      <c r="CE115" s="137">
        <f t="shared" si="137"/>
        <v>0</v>
      </c>
      <c r="CF115" s="137">
        <f t="shared" si="138"/>
        <v>0</v>
      </c>
      <c r="CG115" s="137">
        <f t="shared" si="139"/>
        <v>0</v>
      </c>
      <c r="CH115" s="137">
        <f t="shared" si="140"/>
        <v>0</v>
      </c>
      <c r="CI115" s="137">
        <f t="shared" si="141"/>
        <v>0</v>
      </c>
      <c r="CJ115" s="137">
        <f t="shared" si="142"/>
        <v>0</v>
      </c>
      <c r="CK115" s="137">
        <f t="shared" si="143"/>
        <v>0</v>
      </c>
      <c r="CL115" s="137">
        <f t="shared" si="144"/>
        <v>0</v>
      </c>
      <c r="CM115" s="137">
        <f t="shared" si="145"/>
        <v>0</v>
      </c>
      <c r="CN115" s="137">
        <f t="shared" si="146"/>
        <v>0</v>
      </c>
      <c r="CO115" s="137">
        <f t="shared" si="147"/>
        <v>0</v>
      </c>
      <c r="CP115" s="97"/>
      <c r="CQ115" s="97"/>
      <c r="CR115" s="47"/>
      <c r="CS115" s="47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GO115" s="1"/>
      <c r="GP115" s="1"/>
      <c r="GQ115" s="1"/>
      <c r="GR115" s="1"/>
      <c r="GS115" s="1"/>
    </row>
    <row r="116" spans="1:201">
      <c r="A116" s="40">
        <v>110</v>
      </c>
      <c r="B116" s="84"/>
      <c r="C116" s="83"/>
      <c r="D116" s="88"/>
      <c r="E116" s="87"/>
      <c r="F116" s="87"/>
      <c r="G116" s="87"/>
      <c r="H116" s="87"/>
      <c r="I116" s="76"/>
      <c r="J116" s="76"/>
      <c r="K116" s="76"/>
      <c r="L116" s="238"/>
      <c r="M116" s="238"/>
      <c r="N116" s="76"/>
      <c r="O116" s="76"/>
      <c r="P116" s="76"/>
      <c r="Q116" s="77"/>
      <c r="R116" s="41">
        <f t="shared" si="94"/>
        <v>0</v>
      </c>
      <c r="S116" s="55">
        <f t="shared" si="74"/>
        <v>0</v>
      </c>
      <c r="T116" s="54">
        <f t="shared" si="75"/>
        <v>0</v>
      </c>
      <c r="U116" s="97">
        <f t="shared" si="76"/>
        <v>0</v>
      </c>
      <c r="V116" s="54">
        <f t="shared" si="95"/>
        <v>0</v>
      </c>
      <c r="W116" s="97">
        <f t="shared" si="96"/>
        <v>0</v>
      </c>
      <c r="X116" s="96">
        <f t="shared" si="77"/>
        <v>0</v>
      </c>
      <c r="Y116" s="96">
        <f t="shared" si="78"/>
        <v>0</v>
      </c>
      <c r="Z116" s="96">
        <f t="shared" si="79"/>
        <v>0</v>
      </c>
      <c r="AA116" s="96">
        <f t="shared" si="80"/>
        <v>0</v>
      </c>
      <c r="AB116" s="96">
        <f t="shared" si="81"/>
        <v>0</v>
      </c>
      <c r="AC116" s="96">
        <f t="shared" si="82"/>
        <v>0</v>
      </c>
      <c r="AD116" s="96">
        <f t="shared" si="83"/>
        <v>0</v>
      </c>
      <c r="AE116" s="96">
        <f t="shared" si="97"/>
        <v>0</v>
      </c>
      <c r="AF116" s="96">
        <f t="shared" si="98"/>
        <v>0</v>
      </c>
      <c r="AG116" s="96">
        <f t="shared" si="99"/>
        <v>0</v>
      </c>
      <c r="AH116" s="96">
        <f t="shared" si="100"/>
        <v>0</v>
      </c>
      <c r="AI116" s="96">
        <f t="shared" si="101"/>
        <v>0</v>
      </c>
      <c r="AJ116" s="96">
        <f t="shared" si="102"/>
        <v>0</v>
      </c>
      <c r="AK116" s="96">
        <f t="shared" si="103"/>
        <v>0</v>
      </c>
      <c r="AL116" s="96">
        <f t="shared" si="104"/>
        <v>0</v>
      </c>
      <c r="AM116" s="96">
        <f t="shared" si="105"/>
        <v>0</v>
      </c>
      <c r="AN116" s="96">
        <f t="shared" si="106"/>
        <v>0</v>
      </c>
      <c r="AO116" s="96">
        <f t="shared" si="107"/>
        <v>0</v>
      </c>
      <c r="AP116" s="96">
        <f t="shared" si="108"/>
        <v>0</v>
      </c>
      <c r="AQ116" s="96">
        <f t="shared" si="109"/>
        <v>0</v>
      </c>
      <c r="AR116" s="96">
        <f t="shared" si="110"/>
        <v>0</v>
      </c>
      <c r="AS116" s="96">
        <f t="shared" si="111"/>
        <v>0</v>
      </c>
      <c r="AT116" s="54">
        <f t="shared" si="112"/>
        <v>0</v>
      </c>
      <c r="AU116" s="54">
        <f t="shared" si="113"/>
        <v>0</v>
      </c>
      <c r="AV116" s="54">
        <f t="shared" si="114"/>
        <v>0</v>
      </c>
      <c r="AW116" s="54">
        <f t="shared" si="115"/>
        <v>0</v>
      </c>
      <c r="AX116" s="54">
        <f t="shared" si="116"/>
        <v>0</v>
      </c>
      <c r="AY116" s="54">
        <f t="shared" si="117"/>
        <v>0</v>
      </c>
      <c r="AZ116" s="54"/>
      <c r="BA116" s="54"/>
      <c r="BB116" s="137">
        <f t="shared" si="84"/>
        <v>0</v>
      </c>
      <c r="BC116" s="137">
        <f t="shared" si="85"/>
        <v>0</v>
      </c>
      <c r="BD116" s="137">
        <f t="shared" si="86"/>
        <v>0</v>
      </c>
      <c r="BE116" s="137">
        <f t="shared" si="87"/>
        <v>0</v>
      </c>
      <c r="BF116" s="137">
        <f t="shared" si="88"/>
        <v>0</v>
      </c>
      <c r="BG116" s="137">
        <f t="shared" si="89"/>
        <v>0</v>
      </c>
      <c r="BH116" s="137">
        <f t="shared" si="90"/>
        <v>0</v>
      </c>
      <c r="BI116" s="137">
        <f t="shared" si="91"/>
        <v>0</v>
      </c>
      <c r="BJ116" s="137">
        <f t="shared" si="92"/>
        <v>0</v>
      </c>
      <c r="BK116" s="137">
        <f t="shared" si="93"/>
        <v>0</v>
      </c>
      <c r="BL116" s="137">
        <f t="shared" si="118"/>
        <v>0</v>
      </c>
      <c r="BM116" s="137">
        <f t="shared" si="119"/>
        <v>0</v>
      </c>
      <c r="BN116" s="137">
        <f t="shared" si="120"/>
        <v>0</v>
      </c>
      <c r="BO116" s="137">
        <f t="shared" si="121"/>
        <v>0</v>
      </c>
      <c r="BP116" s="137">
        <f t="shared" si="122"/>
        <v>0</v>
      </c>
      <c r="BQ116" s="137">
        <f t="shared" si="123"/>
        <v>0</v>
      </c>
      <c r="BR116" s="137">
        <f t="shared" si="124"/>
        <v>0</v>
      </c>
      <c r="BS116" s="137">
        <f t="shared" si="125"/>
        <v>0</v>
      </c>
      <c r="BT116" s="137">
        <f t="shared" si="126"/>
        <v>0</v>
      </c>
      <c r="BU116" s="137">
        <f t="shared" si="127"/>
        <v>0</v>
      </c>
      <c r="BV116" s="137">
        <f t="shared" si="128"/>
        <v>0</v>
      </c>
      <c r="BW116" s="137">
        <f t="shared" si="129"/>
        <v>0</v>
      </c>
      <c r="BX116" s="137">
        <f t="shared" si="130"/>
        <v>0</v>
      </c>
      <c r="BY116" s="137">
        <f t="shared" si="131"/>
        <v>0</v>
      </c>
      <c r="BZ116" s="137">
        <f t="shared" si="132"/>
        <v>0</v>
      </c>
      <c r="CA116" s="137">
        <f t="shared" si="133"/>
        <v>0</v>
      </c>
      <c r="CB116" s="137">
        <f t="shared" si="134"/>
        <v>0</v>
      </c>
      <c r="CC116" s="137">
        <f t="shared" si="135"/>
        <v>0</v>
      </c>
      <c r="CD116" s="137">
        <f t="shared" si="136"/>
        <v>0</v>
      </c>
      <c r="CE116" s="137">
        <f t="shared" si="137"/>
        <v>0</v>
      </c>
      <c r="CF116" s="137">
        <f t="shared" si="138"/>
        <v>0</v>
      </c>
      <c r="CG116" s="137">
        <f t="shared" si="139"/>
        <v>0</v>
      </c>
      <c r="CH116" s="137">
        <f t="shared" si="140"/>
        <v>0</v>
      </c>
      <c r="CI116" s="137">
        <f t="shared" si="141"/>
        <v>0</v>
      </c>
      <c r="CJ116" s="137">
        <f t="shared" si="142"/>
        <v>0</v>
      </c>
      <c r="CK116" s="137">
        <f t="shared" si="143"/>
        <v>0</v>
      </c>
      <c r="CL116" s="137">
        <f t="shared" si="144"/>
        <v>0</v>
      </c>
      <c r="CM116" s="137">
        <f t="shared" si="145"/>
        <v>0</v>
      </c>
      <c r="CN116" s="137">
        <f t="shared" si="146"/>
        <v>0</v>
      </c>
      <c r="CO116" s="137">
        <f t="shared" si="147"/>
        <v>0</v>
      </c>
      <c r="CP116" s="97"/>
      <c r="CQ116" s="97"/>
      <c r="CR116" s="47"/>
      <c r="CS116" s="47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GO116" s="1"/>
      <c r="GP116" s="1"/>
      <c r="GQ116" s="1"/>
      <c r="GR116" s="1"/>
      <c r="GS116" s="1"/>
    </row>
    <row r="117" spans="1:201">
      <c r="A117" s="40">
        <v>111</v>
      </c>
      <c r="B117" s="84"/>
      <c r="C117" s="83"/>
      <c r="D117" s="88"/>
      <c r="E117" s="87"/>
      <c r="F117" s="87"/>
      <c r="G117" s="87"/>
      <c r="H117" s="87"/>
      <c r="I117" s="76"/>
      <c r="J117" s="76"/>
      <c r="K117" s="76"/>
      <c r="L117" s="238"/>
      <c r="M117" s="238"/>
      <c r="N117" s="76"/>
      <c r="O117" s="76"/>
      <c r="P117" s="76"/>
      <c r="Q117" s="77"/>
      <c r="R117" s="41">
        <f t="shared" si="94"/>
        <v>0</v>
      </c>
      <c r="S117" s="55">
        <f t="shared" si="74"/>
        <v>0</v>
      </c>
      <c r="T117" s="54">
        <f t="shared" si="75"/>
        <v>0</v>
      </c>
      <c r="U117" s="97">
        <f t="shared" si="76"/>
        <v>0</v>
      </c>
      <c r="V117" s="54">
        <f t="shared" si="95"/>
        <v>0</v>
      </c>
      <c r="W117" s="97">
        <f t="shared" si="96"/>
        <v>0</v>
      </c>
      <c r="X117" s="96">
        <f t="shared" si="77"/>
        <v>0</v>
      </c>
      <c r="Y117" s="96">
        <f t="shared" si="78"/>
        <v>0</v>
      </c>
      <c r="Z117" s="96">
        <f t="shared" si="79"/>
        <v>0</v>
      </c>
      <c r="AA117" s="96">
        <f t="shared" si="80"/>
        <v>0</v>
      </c>
      <c r="AB117" s="96">
        <f t="shared" si="81"/>
        <v>0</v>
      </c>
      <c r="AC117" s="96">
        <f t="shared" si="82"/>
        <v>0</v>
      </c>
      <c r="AD117" s="96">
        <f t="shared" si="83"/>
        <v>0</v>
      </c>
      <c r="AE117" s="96">
        <f t="shared" si="97"/>
        <v>0</v>
      </c>
      <c r="AF117" s="96">
        <f t="shared" si="98"/>
        <v>0</v>
      </c>
      <c r="AG117" s="96">
        <f t="shared" si="99"/>
        <v>0</v>
      </c>
      <c r="AH117" s="96">
        <f t="shared" si="100"/>
        <v>0</v>
      </c>
      <c r="AI117" s="96">
        <f t="shared" si="101"/>
        <v>0</v>
      </c>
      <c r="AJ117" s="96">
        <f t="shared" si="102"/>
        <v>0</v>
      </c>
      <c r="AK117" s="96">
        <f t="shared" si="103"/>
        <v>0</v>
      </c>
      <c r="AL117" s="96">
        <f t="shared" si="104"/>
        <v>0</v>
      </c>
      <c r="AM117" s="96">
        <f t="shared" si="105"/>
        <v>0</v>
      </c>
      <c r="AN117" s="96">
        <f t="shared" si="106"/>
        <v>0</v>
      </c>
      <c r="AO117" s="96">
        <f t="shared" si="107"/>
        <v>0</v>
      </c>
      <c r="AP117" s="96">
        <f t="shared" si="108"/>
        <v>0</v>
      </c>
      <c r="AQ117" s="96">
        <f t="shared" si="109"/>
        <v>0</v>
      </c>
      <c r="AR117" s="96">
        <f t="shared" si="110"/>
        <v>0</v>
      </c>
      <c r="AS117" s="96">
        <f t="shared" si="111"/>
        <v>0</v>
      </c>
      <c r="AT117" s="54">
        <f t="shared" si="112"/>
        <v>0</v>
      </c>
      <c r="AU117" s="54">
        <f t="shared" si="113"/>
        <v>0</v>
      </c>
      <c r="AV117" s="54">
        <f t="shared" si="114"/>
        <v>0</v>
      </c>
      <c r="AW117" s="54">
        <f t="shared" si="115"/>
        <v>0</v>
      </c>
      <c r="AX117" s="54">
        <f t="shared" si="116"/>
        <v>0</v>
      </c>
      <c r="AY117" s="54">
        <f t="shared" si="117"/>
        <v>0</v>
      </c>
      <c r="AZ117" s="54"/>
      <c r="BA117" s="54"/>
      <c r="BB117" s="137">
        <f t="shared" si="84"/>
        <v>0</v>
      </c>
      <c r="BC117" s="137">
        <f t="shared" si="85"/>
        <v>0</v>
      </c>
      <c r="BD117" s="137">
        <f t="shared" si="86"/>
        <v>0</v>
      </c>
      <c r="BE117" s="137">
        <f t="shared" si="87"/>
        <v>0</v>
      </c>
      <c r="BF117" s="137">
        <f t="shared" si="88"/>
        <v>0</v>
      </c>
      <c r="BG117" s="137">
        <f t="shared" si="89"/>
        <v>0</v>
      </c>
      <c r="BH117" s="137">
        <f t="shared" si="90"/>
        <v>0</v>
      </c>
      <c r="BI117" s="137">
        <f t="shared" si="91"/>
        <v>0</v>
      </c>
      <c r="BJ117" s="137">
        <f t="shared" si="92"/>
        <v>0</v>
      </c>
      <c r="BK117" s="137">
        <f t="shared" si="93"/>
        <v>0</v>
      </c>
      <c r="BL117" s="137">
        <f t="shared" si="118"/>
        <v>0</v>
      </c>
      <c r="BM117" s="137">
        <f t="shared" si="119"/>
        <v>0</v>
      </c>
      <c r="BN117" s="137">
        <f t="shared" si="120"/>
        <v>0</v>
      </c>
      <c r="BO117" s="137">
        <f t="shared" si="121"/>
        <v>0</v>
      </c>
      <c r="BP117" s="137">
        <f t="shared" si="122"/>
        <v>0</v>
      </c>
      <c r="BQ117" s="137">
        <f t="shared" si="123"/>
        <v>0</v>
      </c>
      <c r="BR117" s="137">
        <f t="shared" si="124"/>
        <v>0</v>
      </c>
      <c r="BS117" s="137">
        <f t="shared" si="125"/>
        <v>0</v>
      </c>
      <c r="BT117" s="137">
        <f t="shared" si="126"/>
        <v>0</v>
      </c>
      <c r="BU117" s="137">
        <f t="shared" si="127"/>
        <v>0</v>
      </c>
      <c r="BV117" s="137">
        <f t="shared" si="128"/>
        <v>0</v>
      </c>
      <c r="BW117" s="137">
        <f t="shared" si="129"/>
        <v>0</v>
      </c>
      <c r="BX117" s="137">
        <f t="shared" si="130"/>
        <v>0</v>
      </c>
      <c r="BY117" s="137">
        <f t="shared" si="131"/>
        <v>0</v>
      </c>
      <c r="BZ117" s="137">
        <f t="shared" si="132"/>
        <v>0</v>
      </c>
      <c r="CA117" s="137">
        <f t="shared" si="133"/>
        <v>0</v>
      </c>
      <c r="CB117" s="137">
        <f t="shared" si="134"/>
        <v>0</v>
      </c>
      <c r="CC117" s="137">
        <f t="shared" si="135"/>
        <v>0</v>
      </c>
      <c r="CD117" s="137">
        <f t="shared" si="136"/>
        <v>0</v>
      </c>
      <c r="CE117" s="137">
        <f t="shared" si="137"/>
        <v>0</v>
      </c>
      <c r="CF117" s="137">
        <f t="shared" si="138"/>
        <v>0</v>
      </c>
      <c r="CG117" s="137">
        <f t="shared" si="139"/>
        <v>0</v>
      </c>
      <c r="CH117" s="137">
        <f t="shared" si="140"/>
        <v>0</v>
      </c>
      <c r="CI117" s="137">
        <f t="shared" si="141"/>
        <v>0</v>
      </c>
      <c r="CJ117" s="137">
        <f t="shared" si="142"/>
        <v>0</v>
      </c>
      <c r="CK117" s="137">
        <f t="shared" si="143"/>
        <v>0</v>
      </c>
      <c r="CL117" s="137">
        <f t="shared" si="144"/>
        <v>0</v>
      </c>
      <c r="CM117" s="137">
        <f t="shared" si="145"/>
        <v>0</v>
      </c>
      <c r="CN117" s="137">
        <f t="shared" si="146"/>
        <v>0</v>
      </c>
      <c r="CO117" s="137">
        <f t="shared" si="147"/>
        <v>0</v>
      </c>
      <c r="CP117" s="97"/>
      <c r="CQ117" s="97"/>
      <c r="CR117" s="47"/>
      <c r="CS117" s="47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GO117" s="1"/>
      <c r="GP117" s="1"/>
      <c r="GQ117" s="1"/>
      <c r="GR117" s="1"/>
      <c r="GS117" s="1"/>
    </row>
    <row r="118" spans="1:201">
      <c r="A118" s="40">
        <v>112</v>
      </c>
      <c r="B118" s="84"/>
      <c r="C118" s="83"/>
      <c r="D118" s="88"/>
      <c r="E118" s="87"/>
      <c r="F118" s="87"/>
      <c r="G118" s="87"/>
      <c r="H118" s="87"/>
      <c r="I118" s="76"/>
      <c r="J118" s="76"/>
      <c r="K118" s="76"/>
      <c r="L118" s="238"/>
      <c r="M118" s="238"/>
      <c r="N118" s="76"/>
      <c r="O118" s="76"/>
      <c r="P118" s="76"/>
      <c r="Q118" s="77"/>
      <c r="R118" s="41">
        <f t="shared" si="94"/>
        <v>0</v>
      </c>
      <c r="S118" s="55">
        <f t="shared" si="74"/>
        <v>0</v>
      </c>
      <c r="T118" s="54">
        <f t="shared" si="75"/>
        <v>0</v>
      </c>
      <c r="U118" s="97">
        <f t="shared" si="76"/>
        <v>0</v>
      </c>
      <c r="V118" s="54">
        <f t="shared" si="95"/>
        <v>0</v>
      </c>
      <c r="W118" s="97">
        <f t="shared" si="96"/>
        <v>0</v>
      </c>
      <c r="X118" s="96">
        <f t="shared" si="77"/>
        <v>0</v>
      </c>
      <c r="Y118" s="96">
        <f t="shared" si="78"/>
        <v>0</v>
      </c>
      <c r="Z118" s="96">
        <f t="shared" si="79"/>
        <v>0</v>
      </c>
      <c r="AA118" s="96">
        <f t="shared" si="80"/>
        <v>0</v>
      </c>
      <c r="AB118" s="96">
        <f t="shared" si="81"/>
        <v>0</v>
      </c>
      <c r="AC118" s="96">
        <f t="shared" si="82"/>
        <v>0</v>
      </c>
      <c r="AD118" s="96">
        <f t="shared" si="83"/>
        <v>0</v>
      </c>
      <c r="AE118" s="96">
        <f t="shared" si="97"/>
        <v>0</v>
      </c>
      <c r="AF118" s="96">
        <f t="shared" si="98"/>
        <v>0</v>
      </c>
      <c r="AG118" s="96">
        <f t="shared" si="99"/>
        <v>0</v>
      </c>
      <c r="AH118" s="96">
        <f t="shared" si="100"/>
        <v>0</v>
      </c>
      <c r="AI118" s="96">
        <f t="shared" si="101"/>
        <v>0</v>
      </c>
      <c r="AJ118" s="96">
        <f t="shared" si="102"/>
        <v>0</v>
      </c>
      <c r="AK118" s="96">
        <f t="shared" si="103"/>
        <v>0</v>
      </c>
      <c r="AL118" s="96">
        <f t="shared" si="104"/>
        <v>0</v>
      </c>
      <c r="AM118" s="96">
        <f t="shared" si="105"/>
        <v>0</v>
      </c>
      <c r="AN118" s="96">
        <f t="shared" si="106"/>
        <v>0</v>
      </c>
      <c r="AO118" s="96">
        <f t="shared" si="107"/>
        <v>0</v>
      </c>
      <c r="AP118" s="96">
        <f t="shared" si="108"/>
        <v>0</v>
      </c>
      <c r="AQ118" s="96">
        <f t="shared" si="109"/>
        <v>0</v>
      </c>
      <c r="AR118" s="96">
        <f t="shared" si="110"/>
        <v>0</v>
      </c>
      <c r="AS118" s="96">
        <f t="shared" si="111"/>
        <v>0</v>
      </c>
      <c r="AT118" s="54">
        <f t="shared" si="112"/>
        <v>0</v>
      </c>
      <c r="AU118" s="54">
        <f t="shared" si="113"/>
        <v>0</v>
      </c>
      <c r="AV118" s="54">
        <f t="shared" si="114"/>
        <v>0</v>
      </c>
      <c r="AW118" s="54">
        <f t="shared" si="115"/>
        <v>0</v>
      </c>
      <c r="AX118" s="54">
        <f t="shared" si="116"/>
        <v>0</v>
      </c>
      <c r="AY118" s="54">
        <f t="shared" si="117"/>
        <v>0</v>
      </c>
      <c r="AZ118" s="54"/>
      <c r="BA118" s="54"/>
      <c r="BB118" s="137">
        <f t="shared" si="84"/>
        <v>0</v>
      </c>
      <c r="BC118" s="137">
        <f t="shared" si="85"/>
        <v>0</v>
      </c>
      <c r="BD118" s="137">
        <f t="shared" si="86"/>
        <v>0</v>
      </c>
      <c r="BE118" s="137">
        <f t="shared" si="87"/>
        <v>0</v>
      </c>
      <c r="BF118" s="137">
        <f t="shared" si="88"/>
        <v>0</v>
      </c>
      <c r="BG118" s="137">
        <f t="shared" si="89"/>
        <v>0</v>
      </c>
      <c r="BH118" s="137">
        <f t="shared" si="90"/>
        <v>0</v>
      </c>
      <c r="BI118" s="137">
        <f t="shared" si="91"/>
        <v>0</v>
      </c>
      <c r="BJ118" s="137">
        <f t="shared" si="92"/>
        <v>0</v>
      </c>
      <c r="BK118" s="137">
        <f t="shared" si="93"/>
        <v>0</v>
      </c>
      <c r="BL118" s="137">
        <f t="shared" si="118"/>
        <v>0</v>
      </c>
      <c r="BM118" s="137">
        <f t="shared" si="119"/>
        <v>0</v>
      </c>
      <c r="BN118" s="137">
        <f t="shared" si="120"/>
        <v>0</v>
      </c>
      <c r="BO118" s="137">
        <f t="shared" si="121"/>
        <v>0</v>
      </c>
      <c r="BP118" s="137">
        <f t="shared" si="122"/>
        <v>0</v>
      </c>
      <c r="BQ118" s="137">
        <f t="shared" si="123"/>
        <v>0</v>
      </c>
      <c r="BR118" s="137">
        <f t="shared" si="124"/>
        <v>0</v>
      </c>
      <c r="BS118" s="137">
        <f t="shared" si="125"/>
        <v>0</v>
      </c>
      <c r="BT118" s="137">
        <f t="shared" si="126"/>
        <v>0</v>
      </c>
      <c r="BU118" s="137">
        <f t="shared" si="127"/>
        <v>0</v>
      </c>
      <c r="BV118" s="137">
        <f t="shared" si="128"/>
        <v>0</v>
      </c>
      <c r="BW118" s="137">
        <f t="shared" si="129"/>
        <v>0</v>
      </c>
      <c r="BX118" s="137">
        <f t="shared" si="130"/>
        <v>0</v>
      </c>
      <c r="BY118" s="137">
        <f t="shared" si="131"/>
        <v>0</v>
      </c>
      <c r="BZ118" s="137">
        <f t="shared" si="132"/>
        <v>0</v>
      </c>
      <c r="CA118" s="137">
        <f t="shared" si="133"/>
        <v>0</v>
      </c>
      <c r="CB118" s="137">
        <f t="shared" si="134"/>
        <v>0</v>
      </c>
      <c r="CC118" s="137">
        <f t="shared" si="135"/>
        <v>0</v>
      </c>
      <c r="CD118" s="137">
        <f t="shared" si="136"/>
        <v>0</v>
      </c>
      <c r="CE118" s="137">
        <f t="shared" si="137"/>
        <v>0</v>
      </c>
      <c r="CF118" s="137">
        <f t="shared" si="138"/>
        <v>0</v>
      </c>
      <c r="CG118" s="137">
        <f t="shared" si="139"/>
        <v>0</v>
      </c>
      <c r="CH118" s="137">
        <f t="shared" si="140"/>
        <v>0</v>
      </c>
      <c r="CI118" s="137">
        <f t="shared" si="141"/>
        <v>0</v>
      </c>
      <c r="CJ118" s="137">
        <f t="shared" si="142"/>
        <v>0</v>
      </c>
      <c r="CK118" s="137">
        <f t="shared" si="143"/>
        <v>0</v>
      </c>
      <c r="CL118" s="137">
        <f t="shared" si="144"/>
        <v>0</v>
      </c>
      <c r="CM118" s="137">
        <f t="shared" si="145"/>
        <v>0</v>
      </c>
      <c r="CN118" s="137">
        <f t="shared" si="146"/>
        <v>0</v>
      </c>
      <c r="CO118" s="137">
        <f t="shared" si="147"/>
        <v>0</v>
      </c>
      <c r="CP118" s="97"/>
      <c r="CQ118" s="97"/>
      <c r="CR118" s="47"/>
      <c r="CS118" s="47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GO118" s="1"/>
      <c r="GP118" s="1"/>
      <c r="GQ118" s="1"/>
      <c r="GR118" s="1"/>
      <c r="GS118" s="1"/>
    </row>
    <row r="119" spans="1:201">
      <c r="A119" s="40">
        <v>113</v>
      </c>
      <c r="B119" s="84"/>
      <c r="C119" s="83"/>
      <c r="D119" s="88"/>
      <c r="E119" s="87"/>
      <c r="F119" s="87"/>
      <c r="G119" s="87"/>
      <c r="H119" s="87"/>
      <c r="I119" s="76"/>
      <c r="J119" s="76"/>
      <c r="K119" s="76"/>
      <c r="L119" s="238"/>
      <c r="M119" s="238"/>
      <c r="N119" s="76"/>
      <c r="O119" s="76"/>
      <c r="P119" s="76"/>
      <c r="Q119" s="77"/>
      <c r="R119" s="41">
        <f t="shared" si="94"/>
        <v>0</v>
      </c>
      <c r="S119" s="55">
        <f t="shared" si="74"/>
        <v>0</v>
      </c>
      <c r="T119" s="54">
        <f t="shared" si="75"/>
        <v>0</v>
      </c>
      <c r="U119" s="97">
        <f t="shared" si="76"/>
        <v>0</v>
      </c>
      <c r="V119" s="54">
        <f t="shared" si="95"/>
        <v>0</v>
      </c>
      <c r="W119" s="97">
        <f t="shared" si="96"/>
        <v>0</v>
      </c>
      <c r="X119" s="96">
        <f t="shared" si="77"/>
        <v>0</v>
      </c>
      <c r="Y119" s="96">
        <f t="shared" si="78"/>
        <v>0</v>
      </c>
      <c r="Z119" s="96">
        <f t="shared" si="79"/>
        <v>0</v>
      </c>
      <c r="AA119" s="96">
        <f t="shared" si="80"/>
        <v>0</v>
      </c>
      <c r="AB119" s="96">
        <f t="shared" si="81"/>
        <v>0</v>
      </c>
      <c r="AC119" s="96">
        <f t="shared" si="82"/>
        <v>0</v>
      </c>
      <c r="AD119" s="96">
        <f t="shared" si="83"/>
        <v>0</v>
      </c>
      <c r="AE119" s="96">
        <f t="shared" si="97"/>
        <v>0</v>
      </c>
      <c r="AF119" s="96">
        <f t="shared" si="98"/>
        <v>0</v>
      </c>
      <c r="AG119" s="96">
        <f t="shared" si="99"/>
        <v>0</v>
      </c>
      <c r="AH119" s="96">
        <f t="shared" si="100"/>
        <v>0</v>
      </c>
      <c r="AI119" s="96">
        <f t="shared" si="101"/>
        <v>0</v>
      </c>
      <c r="AJ119" s="96">
        <f t="shared" si="102"/>
        <v>0</v>
      </c>
      <c r="AK119" s="96">
        <f t="shared" si="103"/>
        <v>0</v>
      </c>
      <c r="AL119" s="96">
        <f t="shared" si="104"/>
        <v>0</v>
      </c>
      <c r="AM119" s="96">
        <f t="shared" si="105"/>
        <v>0</v>
      </c>
      <c r="AN119" s="96">
        <f t="shared" si="106"/>
        <v>0</v>
      </c>
      <c r="AO119" s="96">
        <f t="shared" si="107"/>
        <v>0</v>
      </c>
      <c r="AP119" s="96">
        <f t="shared" si="108"/>
        <v>0</v>
      </c>
      <c r="AQ119" s="96">
        <f t="shared" si="109"/>
        <v>0</v>
      </c>
      <c r="AR119" s="96">
        <f t="shared" si="110"/>
        <v>0</v>
      </c>
      <c r="AS119" s="96">
        <f t="shared" si="111"/>
        <v>0</v>
      </c>
      <c r="AT119" s="54">
        <f t="shared" si="112"/>
        <v>0</v>
      </c>
      <c r="AU119" s="54">
        <f t="shared" si="113"/>
        <v>0</v>
      </c>
      <c r="AV119" s="54">
        <f t="shared" si="114"/>
        <v>0</v>
      </c>
      <c r="AW119" s="54">
        <f t="shared" si="115"/>
        <v>0</v>
      </c>
      <c r="AX119" s="54">
        <f t="shared" si="116"/>
        <v>0</v>
      </c>
      <c r="AY119" s="54">
        <f t="shared" si="117"/>
        <v>0</v>
      </c>
      <c r="AZ119" s="54"/>
      <c r="BA119" s="54"/>
      <c r="BB119" s="137">
        <f t="shared" si="84"/>
        <v>0</v>
      </c>
      <c r="BC119" s="137">
        <f t="shared" si="85"/>
        <v>0</v>
      </c>
      <c r="BD119" s="137">
        <f t="shared" si="86"/>
        <v>0</v>
      </c>
      <c r="BE119" s="137">
        <f t="shared" si="87"/>
        <v>0</v>
      </c>
      <c r="BF119" s="137">
        <f t="shared" si="88"/>
        <v>0</v>
      </c>
      <c r="BG119" s="137">
        <f t="shared" si="89"/>
        <v>0</v>
      </c>
      <c r="BH119" s="137">
        <f t="shared" si="90"/>
        <v>0</v>
      </c>
      <c r="BI119" s="137">
        <f t="shared" si="91"/>
        <v>0</v>
      </c>
      <c r="BJ119" s="137">
        <f t="shared" si="92"/>
        <v>0</v>
      </c>
      <c r="BK119" s="137">
        <f t="shared" si="93"/>
        <v>0</v>
      </c>
      <c r="BL119" s="137">
        <f t="shared" si="118"/>
        <v>0</v>
      </c>
      <c r="BM119" s="137">
        <f t="shared" si="119"/>
        <v>0</v>
      </c>
      <c r="BN119" s="137">
        <f t="shared" si="120"/>
        <v>0</v>
      </c>
      <c r="BO119" s="137">
        <f t="shared" si="121"/>
        <v>0</v>
      </c>
      <c r="BP119" s="137">
        <f t="shared" si="122"/>
        <v>0</v>
      </c>
      <c r="BQ119" s="137">
        <f t="shared" si="123"/>
        <v>0</v>
      </c>
      <c r="BR119" s="137">
        <f t="shared" si="124"/>
        <v>0</v>
      </c>
      <c r="BS119" s="137">
        <f t="shared" si="125"/>
        <v>0</v>
      </c>
      <c r="BT119" s="137">
        <f t="shared" si="126"/>
        <v>0</v>
      </c>
      <c r="BU119" s="137">
        <f t="shared" si="127"/>
        <v>0</v>
      </c>
      <c r="BV119" s="137">
        <f t="shared" si="128"/>
        <v>0</v>
      </c>
      <c r="BW119" s="137">
        <f t="shared" si="129"/>
        <v>0</v>
      </c>
      <c r="BX119" s="137">
        <f t="shared" si="130"/>
        <v>0</v>
      </c>
      <c r="BY119" s="137">
        <f t="shared" si="131"/>
        <v>0</v>
      </c>
      <c r="BZ119" s="137">
        <f t="shared" si="132"/>
        <v>0</v>
      </c>
      <c r="CA119" s="137">
        <f t="shared" si="133"/>
        <v>0</v>
      </c>
      <c r="CB119" s="137">
        <f t="shared" si="134"/>
        <v>0</v>
      </c>
      <c r="CC119" s="137">
        <f t="shared" si="135"/>
        <v>0</v>
      </c>
      <c r="CD119" s="137">
        <f t="shared" si="136"/>
        <v>0</v>
      </c>
      <c r="CE119" s="137">
        <f t="shared" si="137"/>
        <v>0</v>
      </c>
      <c r="CF119" s="137">
        <f t="shared" si="138"/>
        <v>0</v>
      </c>
      <c r="CG119" s="137">
        <f t="shared" si="139"/>
        <v>0</v>
      </c>
      <c r="CH119" s="137">
        <f t="shared" si="140"/>
        <v>0</v>
      </c>
      <c r="CI119" s="137">
        <f t="shared" si="141"/>
        <v>0</v>
      </c>
      <c r="CJ119" s="137">
        <f t="shared" si="142"/>
        <v>0</v>
      </c>
      <c r="CK119" s="137">
        <f t="shared" si="143"/>
        <v>0</v>
      </c>
      <c r="CL119" s="137">
        <f t="shared" si="144"/>
        <v>0</v>
      </c>
      <c r="CM119" s="137">
        <f t="shared" si="145"/>
        <v>0</v>
      </c>
      <c r="CN119" s="137">
        <f t="shared" si="146"/>
        <v>0</v>
      </c>
      <c r="CO119" s="137">
        <f t="shared" si="147"/>
        <v>0</v>
      </c>
      <c r="CP119" s="97"/>
      <c r="CQ119" s="97"/>
      <c r="CR119" s="47"/>
      <c r="CS119" s="47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GO119" s="1"/>
      <c r="GP119" s="1"/>
      <c r="GQ119" s="1"/>
      <c r="GR119" s="1"/>
      <c r="GS119" s="1"/>
    </row>
    <row r="120" spans="1:201">
      <c r="A120" s="40">
        <v>114</v>
      </c>
      <c r="B120" s="84"/>
      <c r="C120" s="83"/>
      <c r="D120" s="88"/>
      <c r="E120" s="87"/>
      <c r="F120" s="87"/>
      <c r="G120" s="87"/>
      <c r="H120" s="87"/>
      <c r="I120" s="76"/>
      <c r="J120" s="76"/>
      <c r="K120" s="76"/>
      <c r="L120" s="238"/>
      <c r="M120" s="238"/>
      <c r="N120" s="76"/>
      <c r="O120" s="76"/>
      <c r="P120" s="76"/>
      <c r="Q120" s="77"/>
      <c r="R120" s="41">
        <f t="shared" si="94"/>
        <v>0</v>
      </c>
      <c r="S120" s="55">
        <f t="shared" si="74"/>
        <v>0</v>
      </c>
      <c r="T120" s="54">
        <f t="shared" si="75"/>
        <v>0</v>
      </c>
      <c r="U120" s="97">
        <f t="shared" si="76"/>
        <v>0</v>
      </c>
      <c r="V120" s="54">
        <f t="shared" si="95"/>
        <v>0</v>
      </c>
      <c r="W120" s="97">
        <f t="shared" si="96"/>
        <v>0</v>
      </c>
      <c r="X120" s="96">
        <f t="shared" si="77"/>
        <v>0</v>
      </c>
      <c r="Y120" s="96">
        <f t="shared" si="78"/>
        <v>0</v>
      </c>
      <c r="Z120" s="96">
        <f t="shared" si="79"/>
        <v>0</v>
      </c>
      <c r="AA120" s="96">
        <f t="shared" si="80"/>
        <v>0</v>
      </c>
      <c r="AB120" s="96">
        <f t="shared" si="81"/>
        <v>0</v>
      </c>
      <c r="AC120" s="96">
        <f t="shared" si="82"/>
        <v>0</v>
      </c>
      <c r="AD120" s="96">
        <f t="shared" si="83"/>
        <v>0</v>
      </c>
      <c r="AE120" s="96">
        <f t="shared" si="97"/>
        <v>0</v>
      </c>
      <c r="AF120" s="96">
        <f t="shared" si="98"/>
        <v>0</v>
      </c>
      <c r="AG120" s="96">
        <f t="shared" si="99"/>
        <v>0</v>
      </c>
      <c r="AH120" s="96">
        <f t="shared" si="100"/>
        <v>0</v>
      </c>
      <c r="AI120" s="96">
        <f t="shared" si="101"/>
        <v>0</v>
      </c>
      <c r="AJ120" s="96">
        <f t="shared" si="102"/>
        <v>0</v>
      </c>
      <c r="AK120" s="96">
        <f t="shared" si="103"/>
        <v>0</v>
      </c>
      <c r="AL120" s="96">
        <f t="shared" si="104"/>
        <v>0</v>
      </c>
      <c r="AM120" s="96">
        <f t="shared" si="105"/>
        <v>0</v>
      </c>
      <c r="AN120" s="96">
        <f t="shared" si="106"/>
        <v>0</v>
      </c>
      <c r="AO120" s="96">
        <f t="shared" si="107"/>
        <v>0</v>
      </c>
      <c r="AP120" s="96">
        <f t="shared" si="108"/>
        <v>0</v>
      </c>
      <c r="AQ120" s="96">
        <f t="shared" si="109"/>
        <v>0</v>
      </c>
      <c r="AR120" s="96">
        <f t="shared" si="110"/>
        <v>0</v>
      </c>
      <c r="AS120" s="96">
        <f t="shared" si="111"/>
        <v>0</v>
      </c>
      <c r="AT120" s="54">
        <f t="shared" si="112"/>
        <v>0</v>
      </c>
      <c r="AU120" s="54">
        <f t="shared" si="113"/>
        <v>0</v>
      </c>
      <c r="AV120" s="54">
        <f t="shared" si="114"/>
        <v>0</v>
      </c>
      <c r="AW120" s="54">
        <f t="shared" si="115"/>
        <v>0</v>
      </c>
      <c r="AX120" s="54">
        <f t="shared" si="116"/>
        <v>0</v>
      </c>
      <c r="AY120" s="54">
        <f t="shared" si="117"/>
        <v>0</v>
      </c>
      <c r="AZ120" s="54"/>
      <c r="BA120" s="54"/>
      <c r="BB120" s="137">
        <f t="shared" si="84"/>
        <v>0</v>
      </c>
      <c r="BC120" s="137">
        <f t="shared" si="85"/>
        <v>0</v>
      </c>
      <c r="BD120" s="137">
        <f t="shared" si="86"/>
        <v>0</v>
      </c>
      <c r="BE120" s="137">
        <f t="shared" si="87"/>
        <v>0</v>
      </c>
      <c r="BF120" s="137">
        <f t="shared" si="88"/>
        <v>0</v>
      </c>
      <c r="BG120" s="137">
        <f t="shared" si="89"/>
        <v>0</v>
      </c>
      <c r="BH120" s="137">
        <f t="shared" si="90"/>
        <v>0</v>
      </c>
      <c r="BI120" s="137">
        <f t="shared" si="91"/>
        <v>0</v>
      </c>
      <c r="BJ120" s="137">
        <f t="shared" si="92"/>
        <v>0</v>
      </c>
      <c r="BK120" s="137">
        <f t="shared" si="93"/>
        <v>0</v>
      </c>
      <c r="BL120" s="137">
        <f t="shared" si="118"/>
        <v>0</v>
      </c>
      <c r="BM120" s="137">
        <f t="shared" si="119"/>
        <v>0</v>
      </c>
      <c r="BN120" s="137">
        <f t="shared" si="120"/>
        <v>0</v>
      </c>
      <c r="BO120" s="137">
        <f t="shared" si="121"/>
        <v>0</v>
      </c>
      <c r="BP120" s="137">
        <f t="shared" si="122"/>
        <v>0</v>
      </c>
      <c r="BQ120" s="137">
        <f t="shared" si="123"/>
        <v>0</v>
      </c>
      <c r="BR120" s="137">
        <f t="shared" si="124"/>
        <v>0</v>
      </c>
      <c r="BS120" s="137">
        <f t="shared" si="125"/>
        <v>0</v>
      </c>
      <c r="BT120" s="137">
        <f t="shared" si="126"/>
        <v>0</v>
      </c>
      <c r="BU120" s="137">
        <f t="shared" si="127"/>
        <v>0</v>
      </c>
      <c r="BV120" s="137">
        <f t="shared" si="128"/>
        <v>0</v>
      </c>
      <c r="BW120" s="137">
        <f t="shared" si="129"/>
        <v>0</v>
      </c>
      <c r="BX120" s="137">
        <f t="shared" si="130"/>
        <v>0</v>
      </c>
      <c r="BY120" s="137">
        <f t="shared" si="131"/>
        <v>0</v>
      </c>
      <c r="BZ120" s="137">
        <f t="shared" si="132"/>
        <v>0</v>
      </c>
      <c r="CA120" s="137">
        <f t="shared" si="133"/>
        <v>0</v>
      </c>
      <c r="CB120" s="137">
        <f t="shared" si="134"/>
        <v>0</v>
      </c>
      <c r="CC120" s="137">
        <f t="shared" si="135"/>
        <v>0</v>
      </c>
      <c r="CD120" s="137">
        <f t="shared" si="136"/>
        <v>0</v>
      </c>
      <c r="CE120" s="137">
        <f t="shared" si="137"/>
        <v>0</v>
      </c>
      <c r="CF120" s="137">
        <f t="shared" si="138"/>
        <v>0</v>
      </c>
      <c r="CG120" s="137">
        <f t="shared" si="139"/>
        <v>0</v>
      </c>
      <c r="CH120" s="137">
        <f t="shared" si="140"/>
        <v>0</v>
      </c>
      <c r="CI120" s="137">
        <f t="shared" si="141"/>
        <v>0</v>
      </c>
      <c r="CJ120" s="137">
        <f t="shared" si="142"/>
        <v>0</v>
      </c>
      <c r="CK120" s="137">
        <f t="shared" si="143"/>
        <v>0</v>
      </c>
      <c r="CL120" s="137">
        <f t="shared" si="144"/>
        <v>0</v>
      </c>
      <c r="CM120" s="137">
        <f t="shared" si="145"/>
        <v>0</v>
      </c>
      <c r="CN120" s="137">
        <f t="shared" si="146"/>
        <v>0</v>
      </c>
      <c r="CO120" s="137">
        <f t="shared" si="147"/>
        <v>0</v>
      </c>
      <c r="CP120" s="97"/>
      <c r="CQ120" s="97"/>
      <c r="CR120" s="47"/>
      <c r="CS120" s="47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GO120" s="1"/>
      <c r="GP120" s="1"/>
      <c r="GQ120" s="1"/>
      <c r="GR120" s="1"/>
      <c r="GS120" s="1"/>
    </row>
    <row r="121" spans="1:201">
      <c r="A121" s="40">
        <v>115</v>
      </c>
      <c r="B121" s="84"/>
      <c r="C121" s="83"/>
      <c r="D121" s="88"/>
      <c r="E121" s="87"/>
      <c r="F121" s="87"/>
      <c r="G121" s="87"/>
      <c r="H121" s="87"/>
      <c r="I121" s="76"/>
      <c r="J121" s="76"/>
      <c r="K121" s="76"/>
      <c r="L121" s="238"/>
      <c r="M121" s="238"/>
      <c r="N121" s="76"/>
      <c r="O121" s="76"/>
      <c r="P121" s="76"/>
      <c r="Q121" s="77"/>
      <c r="R121" s="41">
        <f t="shared" si="94"/>
        <v>0</v>
      </c>
      <c r="S121" s="55">
        <f t="shared" si="74"/>
        <v>0</v>
      </c>
      <c r="T121" s="54">
        <f t="shared" si="75"/>
        <v>0</v>
      </c>
      <c r="U121" s="97">
        <f t="shared" si="76"/>
        <v>0</v>
      </c>
      <c r="V121" s="54">
        <f t="shared" si="95"/>
        <v>0</v>
      </c>
      <c r="W121" s="97">
        <f t="shared" si="96"/>
        <v>0</v>
      </c>
      <c r="X121" s="96">
        <f t="shared" si="77"/>
        <v>0</v>
      </c>
      <c r="Y121" s="96">
        <f t="shared" si="78"/>
        <v>0</v>
      </c>
      <c r="Z121" s="96">
        <f t="shared" si="79"/>
        <v>0</v>
      </c>
      <c r="AA121" s="96">
        <f t="shared" si="80"/>
        <v>0</v>
      </c>
      <c r="AB121" s="96">
        <f t="shared" si="81"/>
        <v>0</v>
      </c>
      <c r="AC121" s="96">
        <f t="shared" si="82"/>
        <v>0</v>
      </c>
      <c r="AD121" s="96">
        <f t="shared" si="83"/>
        <v>0</v>
      </c>
      <c r="AE121" s="96">
        <f t="shared" si="97"/>
        <v>0</v>
      </c>
      <c r="AF121" s="96">
        <f t="shared" si="98"/>
        <v>0</v>
      </c>
      <c r="AG121" s="96">
        <f t="shared" si="99"/>
        <v>0</v>
      </c>
      <c r="AH121" s="96">
        <f t="shared" si="100"/>
        <v>0</v>
      </c>
      <c r="AI121" s="96">
        <f t="shared" si="101"/>
        <v>0</v>
      </c>
      <c r="AJ121" s="96">
        <f t="shared" si="102"/>
        <v>0</v>
      </c>
      <c r="AK121" s="96">
        <f t="shared" si="103"/>
        <v>0</v>
      </c>
      <c r="AL121" s="96">
        <f t="shared" si="104"/>
        <v>0</v>
      </c>
      <c r="AM121" s="96">
        <f t="shared" si="105"/>
        <v>0</v>
      </c>
      <c r="AN121" s="96">
        <f t="shared" si="106"/>
        <v>0</v>
      </c>
      <c r="AO121" s="96">
        <f t="shared" si="107"/>
        <v>0</v>
      </c>
      <c r="AP121" s="96">
        <f t="shared" si="108"/>
        <v>0</v>
      </c>
      <c r="AQ121" s="96">
        <f t="shared" si="109"/>
        <v>0</v>
      </c>
      <c r="AR121" s="96">
        <f t="shared" si="110"/>
        <v>0</v>
      </c>
      <c r="AS121" s="96">
        <f t="shared" si="111"/>
        <v>0</v>
      </c>
      <c r="AT121" s="54">
        <f t="shared" si="112"/>
        <v>0</v>
      </c>
      <c r="AU121" s="54">
        <f t="shared" si="113"/>
        <v>0</v>
      </c>
      <c r="AV121" s="54">
        <f t="shared" si="114"/>
        <v>0</v>
      </c>
      <c r="AW121" s="54">
        <f t="shared" si="115"/>
        <v>0</v>
      </c>
      <c r="AX121" s="54">
        <f t="shared" si="116"/>
        <v>0</v>
      </c>
      <c r="AY121" s="54">
        <f t="shared" si="117"/>
        <v>0</v>
      </c>
      <c r="AZ121" s="54"/>
      <c r="BA121" s="54"/>
      <c r="BB121" s="137">
        <f t="shared" si="84"/>
        <v>0</v>
      </c>
      <c r="BC121" s="137">
        <f t="shared" si="85"/>
        <v>0</v>
      </c>
      <c r="BD121" s="137">
        <f t="shared" si="86"/>
        <v>0</v>
      </c>
      <c r="BE121" s="137">
        <f t="shared" si="87"/>
        <v>0</v>
      </c>
      <c r="BF121" s="137">
        <f t="shared" si="88"/>
        <v>0</v>
      </c>
      <c r="BG121" s="137">
        <f t="shared" si="89"/>
        <v>0</v>
      </c>
      <c r="BH121" s="137">
        <f t="shared" si="90"/>
        <v>0</v>
      </c>
      <c r="BI121" s="137">
        <f t="shared" si="91"/>
        <v>0</v>
      </c>
      <c r="BJ121" s="137">
        <f t="shared" si="92"/>
        <v>0</v>
      </c>
      <c r="BK121" s="137">
        <f t="shared" si="93"/>
        <v>0</v>
      </c>
      <c r="BL121" s="137">
        <f t="shared" si="118"/>
        <v>0</v>
      </c>
      <c r="BM121" s="137">
        <f t="shared" si="119"/>
        <v>0</v>
      </c>
      <c r="BN121" s="137">
        <f t="shared" si="120"/>
        <v>0</v>
      </c>
      <c r="BO121" s="137">
        <f t="shared" si="121"/>
        <v>0</v>
      </c>
      <c r="BP121" s="137">
        <f t="shared" si="122"/>
        <v>0</v>
      </c>
      <c r="BQ121" s="137">
        <f t="shared" si="123"/>
        <v>0</v>
      </c>
      <c r="BR121" s="137">
        <f t="shared" si="124"/>
        <v>0</v>
      </c>
      <c r="BS121" s="137">
        <f t="shared" si="125"/>
        <v>0</v>
      </c>
      <c r="BT121" s="137">
        <f t="shared" si="126"/>
        <v>0</v>
      </c>
      <c r="BU121" s="137">
        <f t="shared" si="127"/>
        <v>0</v>
      </c>
      <c r="BV121" s="137">
        <f t="shared" si="128"/>
        <v>0</v>
      </c>
      <c r="BW121" s="137">
        <f t="shared" si="129"/>
        <v>0</v>
      </c>
      <c r="BX121" s="137">
        <f t="shared" si="130"/>
        <v>0</v>
      </c>
      <c r="BY121" s="137">
        <f t="shared" si="131"/>
        <v>0</v>
      </c>
      <c r="BZ121" s="137">
        <f t="shared" si="132"/>
        <v>0</v>
      </c>
      <c r="CA121" s="137">
        <f t="shared" si="133"/>
        <v>0</v>
      </c>
      <c r="CB121" s="137">
        <f t="shared" si="134"/>
        <v>0</v>
      </c>
      <c r="CC121" s="137">
        <f t="shared" si="135"/>
        <v>0</v>
      </c>
      <c r="CD121" s="137">
        <f t="shared" si="136"/>
        <v>0</v>
      </c>
      <c r="CE121" s="137">
        <f t="shared" si="137"/>
        <v>0</v>
      </c>
      <c r="CF121" s="137">
        <f t="shared" si="138"/>
        <v>0</v>
      </c>
      <c r="CG121" s="137">
        <f t="shared" si="139"/>
        <v>0</v>
      </c>
      <c r="CH121" s="137">
        <f t="shared" si="140"/>
        <v>0</v>
      </c>
      <c r="CI121" s="137">
        <f t="shared" si="141"/>
        <v>0</v>
      </c>
      <c r="CJ121" s="137">
        <f t="shared" si="142"/>
        <v>0</v>
      </c>
      <c r="CK121" s="137">
        <f t="shared" si="143"/>
        <v>0</v>
      </c>
      <c r="CL121" s="137">
        <f t="shared" si="144"/>
        <v>0</v>
      </c>
      <c r="CM121" s="137">
        <f t="shared" si="145"/>
        <v>0</v>
      </c>
      <c r="CN121" s="137">
        <f t="shared" si="146"/>
        <v>0</v>
      </c>
      <c r="CO121" s="137">
        <f t="shared" si="147"/>
        <v>0</v>
      </c>
      <c r="CP121" s="97"/>
      <c r="CQ121" s="97"/>
      <c r="CR121" s="47"/>
      <c r="CS121" s="47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GO121" s="1"/>
      <c r="GP121" s="1"/>
      <c r="GQ121" s="1"/>
      <c r="GR121" s="1"/>
      <c r="GS121" s="1"/>
    </row>
    <row r="122" spans="1:201">
      <c r="A122" s="40">
        <v>116</v>
      </c>
      <c r="B122" s="84"/>
      <c r="C122" s="83"/>
      <c r="D122" s="88"/>
      <c r="E122" s="87"/>
      <c r="F122" s="87"/>
      <c r="G122" s="87"/>
      <c r="H122" s="87"/>
      <c r="I122" s="76"/>
      <c r="J122" s="76"/>
      <c r="K122" s="76"/>
      <c r="L122" s="238"/>
      <c r="M122" s="238"/>
      <c r="N122" s="76"/>
      <c r="O122" s="76"/>
      <c r="P122" s="76"/>
      <c r="Q122" s="77"/>
      <c r="R122" s="41">
        <f t="shared" si="94"/>
        <v>0</v>
      </c>
      <c r="S122" s="55">
        <f t="shared" si="74"/>
        <v>0</v>
      </c>
      <c r="T122" s="54">
        <f t="shared" si="75"/>
        <v>0</v>
      </c>
      <c r="U122" s="97">
        <f t="shared" si="76"/>
        <v>0</v>
      </c>
      <c r="V122" s="54">
        <f t="shared" si="95"/>
        <v>0</v>
      </c>
      <c r="W122" s="97">
        <f t="shared" si="96"/>
        <v>0</v>
      </c>
      <c r="X122" s="96">
        <f t="shared" si="77"/>
        <v>0</v>
      </c>
      <c r="Y122" s="96">
        <f t="shared" si="78"/>
        <v>0</v>
      </c>
      <c r="Z122" s="96">
        <f t="shared" si="79"/>
        <v>0</v>
      </c>
      <c r="AA122" s="96">
        <f t="shared" si="80"/>
        <v>0</v>
      </c>
      <c r="AB122" s="96">
        <f t="shared" si="81"/>
        <v>0</v>
      </c>
      <c r="AC122" s="96">
        <f t="shared" si="82"/>
        <v>0</v>
      </c>
      <c r="AD122" s="96">
        <f t="shared" si="83"/>
        <v>0</v>
      </c>
      <c r="AE122" s="96">
        <f t="shared" si="97"/>
        <v>0</v>
      </c>
      <c r="AF122" s="96">
        <f t="shared" si="98"/>
        <v>0</v>
      </c>
      <c r="AG122" s="96">
        <f t="shared" si="99"/>
        <v>0</v>
      </c>
      <c r="AH122" s="96">
        <f t="shared" si="100"/>
        <v>0</v>
      </c>
      <c r="AI122" s="96">
        <f t="shared" si="101"/>
        <v>0</v>
      </c>
      <c r="AJ122" s="96">
        <f t="shared" si="102"/>
        <v>0</v>
      </c>
      <c r="AK122" s="96">
        <f t="shared" si="103"/>
        <v>0</v>
      </c>
      <c r="AL122" s="96">
        <f t="shared" si="104"/>
        <v>0</v>
      </c>
      <c r="AM122" s="96">
        <f t="shared" si="105"/>
        <v>0</v>
      </c>
      <c r="AN122" s="96">
        <f t="shared" si="106"/>
        <v>0</v>
      </c>
      <c r="AO122" s="96">
        <f t="shared" si="107"/>
        <v>0</v>
      </c>
      <c r="AP122" s="96">
        <f t="shared" si="108"/>
        <v>0</v>
      </c>
      <c r="AQ122" s="96">
        <f t="shared" si="109"/>
        <v>0</v>
      </c>
      <c r="AR122" s="96">
        <f t="shared" si="110"/>
        <v>0</v>
      </c>
      <c r="AS122" s="96">
        <f t="shared" si="111"/>
        <v>0</v>
      </c>
      <c r="AT122" s="54">
        <f t="shared" si="112"/>
        <v>0</v>
      </c>
      <c r="AU122" s="54">
        <f t="shared" si="113"/>
        <v>0</v>
      </c>
      <c r="AV122" s="54">
        <f t="shared" si="114"/>
        <v>0</v>
      </c>
      <c r="AW122" s="54">
        <f t="shared" si="115"/>
        <v>0</v>
      </c>
      <c r="AX122" s="54">
        <f t="shared" si="116"/>
        <v>0</v>
      </c>
      <c r="AY122" s="54">
        <f t="shared" si="117"/>
        <v>0</v>
      </c>
      <c r="AZ122" s="54"/>
      <c r="BA122" s="54"/>
      <c r="BB122" s="137">
        <f t="shared" si="84"/>
        <v>0</v>
      </c>
      <c r="BC122" s="137">
        <f t="shared" si="85"/>
        <v>0</v>
      </c>
      <c r="BD122" s="137">
        <f t="shared" si="86"/>
        <v>0</v>
      </c>
      <c r="BE122" s="137">
        <f t="shared" si="87"/>
        <v>0</v>
      </c>
      <c r="BF122" s="137">
        <f t="shared" si="88"/>
        <v>0</v>
      </c>
      <c r="BG122" s="137">
        <f t="shared" si="89"/>
        <v>0</v>
      </c>
      <c r="BH122" s="137">
        <f t="shared" si="90"/>
        <v>0</v>
      </c>
      <c r="BI122" s="137">
        <f t="shared" si="91"/>
        <v>0</v>
      </c>
      <c r="BJ122" s="137">
        <f t="shared" si="92"/>
        <v>0</v>
      </c>
      <c r="BK122" s="137">
        <f t="shared" si="93"/>
        <v>0</v>
      </c>
      <c r="BL122" s="137">
        <f t="shared" si="118"/>
        <v>0</v>
      </c>
      <c r="BM122" s="137">
        <f t="shared" si="119"/>
        <v>0</v>
      </c>
      <c r="BN122" s="137">
        <f t="shared" si="120"/>
        <v>0</v>
      </c>
      <c r="BO122" s="137">
        <f t="shared" si="121"/>
        <v>0</v>
      </c>
      <c r="BP122" s="137">
        <f t="shared" si="122"/>
        <v>0</v>
      </c>
      <c r="BQ122" s="137">
        <f t="shared" si="123"/>
        <v>0</v>
      </c>
      <c r="BR122" s="137">
        <f t="shared" si="124"/>
        <v>0</v>
      </c>
      <c r="BS122" s="137">
        <f t="shared" si="125"/>
        <v>0</v>
      </c>
      <c r="BT122" s="137">
        <f t="shared" si="126"/>
        <v>0</v>
      </c>
      <c r="BU122" s="137">
        <f t="shared" si="127"/>
        <v>0</v>
      </c>
      <c r="BV122" s="137">
        <f t="shared" si="128"/>
        <v>0</v>
      </c>
      <c r="BW122" s="137">
        <f t="shared" si="129"/>
        <v>0</v>
      </c>
      <c r="BX122" s="137">
        <f t="shared" si="130"/>
        <v>0</v>
      </c>
      <c r="BY122" s="137">
        <f t="shared" si="131"/>
        <v>0</v>
      </c>
      <c r="BZ122" s="137">
        <f t="shared" si="132"/>
        <v>0</v>
      </c>
      <c r="CA122" s="137">
        <f t="shared" si="133"/>
        <v>0</v>
      </c>
      <c r="CB122" s="137">
        <f t="shared" si="134"/>
        <v>0</v>
      </c>
      <c r="CC122" s="137">
        <f t="shared" si="135"/>
        <v>0</v>
      </c>
      <c r="CD122" s="137">
        <f t="shared" si="136"/>
        <v>0</v>
      </c>
      <c r="CE122" s="137">
        <f t="shared" si="137"/>
        <v>0</v>
      </c>
      <c r="CF122" s="137">
        <f t="shared" si="138"/>
        <v>0</v>
      </c>
      <c r="CG122" s="137">
        <f t="shared" si="139"/>
        <v>0</v>
      </c>
      <c r="CH122" s="137">
        <f t="shared" si="140"/>
        <v>0</v>
      </c>
      <c r="CI122" s="137">
        <f t="shared" si="141"/>
        <v>0</v>
      </c>
      <c r="CJ122" s="137">
        <f t="shared" si="142"/>
        <v>0</v>
      </c>
      <c r="CK122" s="137">
        <f t="shared" si="143"/>
        <v>0</v>
      </c>
      <c r="CL122" s="137">
        <f t="shared" si="144"/>
        <v>0</v>
      </c>
      <c r="CM122" s="137">
        <f t="shared" si="145"/>
        <v>0</v>
      </c>
      <c r="CN122" s="137">
        <f t="shared" si="146"/>
        <v>0</v>
      </c>
      <c r="CO122" s="137">
        <f t="shared" si="147"/>
        <v>0</v>
      </c>
      <c r="CP122" s="97"/>
      <c r="CQ122" s="97"/>
      <c r="CR122" s="47"/>
      <c r="CS122" s="47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GO122" s="1"/>
      <c r="GP122" s="1"/>
      <c r="GQ122" s="1"/>
      <c r="GR122" s="1"/>
      <c r="GS122" s="1"/>
    </row>
    <row r="123" spans="1:201">
      <c r="A123" s="40">
        <v>117</v>
      </c>
      <c r="B123" s="84"/>
      <c r="C123" s="83"/>
      <c r="D123" s="88"/>
      <c r="E123" s="87"/>
      <c r="F123" s="87"/>
      <c r="G123" s="87"/>
      <c r="H123" s="87"/>
      <c r="I123" s="76"/>
      <c r="J123" s="76"/>
      <c r="K123" s="76"/>
      <c r="L123" s="238"/>
      <c r="M123" s="238"/>
      <c r="N123" s="76"/>
      <c r="O123" s="76"/>
      <c r="P123" s="76"/>
      <c r="Q123" s="77"/>
      <c r="R123" s="41">
        <f t="shared" si="94"/>
        <v>0</v>
      </c>
      <c r="S123" s="55">
        <f t="shared" si="74"/>
        <v>0</v>
      </c>
      <c r="T123" s="54">
        <f t="shared" si="75"/>
        <v>0</v>
      </c>
      <c r="U123" s="97">
        <f t="shared" si="76"/>
        <v>0</v>
      </c>
      <c r="V123" s="54">
        <f t="shared" si="95"/>
        <v>0</v>
      </c>
      <c r="W123" s="97">
        <f t="shared" si="96"/>
        <v>0</v>
      </c>
      <c r="X123" s="96">
        <f t="shared" si="77"/>
        <v>0</v>
      </c>
      <c r="Y123" s="96">
        <f t="shared" si="78"/>
        <v>0</v>
      </c>
      <c r="Z123" s="96">
        <f t="shared" si="79"/>
        <v>0</v>
      </c>
      <c r="AA123" s="96">
        <f t="shared" si="80"/>
        <v>0</v>
      </c>
      <c r="AB123" s="96">
        <f t="shared" si="81"/>
        <v>0</v>
      </c>
      <c r="AC123" s="96">
        <f t="shared" si="82"/>
        <v>0</v>
      </c>
      <c r="AD123" s="96">
        <f t="shared" si="83"/>
        <v>0</v>
      </c>
      <c r="AE123" s="96">
        <f t="shared" si="97"/>
        <v>0</v>
      </c>
      <c r="AF123" s="96">
        <f t="shared" si="98"/>
        <v>0</v>
      </c>
      <c r="AG123" s="96">
        <f t="shared" si="99"/>
        <v>0</v>
      </c>
      <c r="AH123" s="96">
        <f t="shared" si="100"/>
        <v>0</v>
      </c>
      <c r="AI123" s="96">
        <f t="shared" si="101"/>
        <v>0</v>
      </c>
      <c r="AJ123" s="96">
        <f t="shared" si="102"/>
        <v>0</v>
      </c>
      <c r="AK123" s="96">
        <f t="shared" si="103"/>
        <v>0</v>
      </c>
      <c r="AL123" s="96">
        <f t="shared" si="104"/>
        <v>0</v>
      </c>
      <c r="AM123" s="96">
        <f t="shared" si="105"/>
        <v>0</v>
      </c>
      <c r="AN123" s="96">
        <f t="shared" si="106"/>
        <v>0</v>
      </c>
      <c r="AO123" s="96">
        <f t="shared" si="107"/>
        <v>0</v>
      </c>
      <c r="AP123" s="96">
        <f t="shared" si="108"/>
        <v>0</v>
      </c>
      <c r="AQ123" s="96">
        <f t="shared" si="109"/>
        <v>0</v>
      </c>
      <c r="AR123" s="96">
        <f t="shared" si="110"/>
        <v>0</v>
      </c>
      <c r="AS123" s="96">
        <f t="shared" si="111"/>
        <v>0</v>
      </c>
      <c r="AT123" s="54">
        <f t="shared" si="112"/>
        <v>0</v>
      </c>
      <c r="AU123" s="54">
        <f t="shared" si="113"/>
        <v>0</v>
      </c>
      <c r="AV123" s="54">
        <f t="shared" si="114"/>
        <v>0</v>
      </c>
      <c r="AW123" s="54">
        <f t="shared" si="115"/>
        <v>0</v>
      </c>
      <c r="AX123" s="54">
        <f t="shared" si="116"/>
        <v>0</v>
      </c>
      <c r="AY123" s="54">
        <f t="shared" si="117"/>
        <v>0</v>
      </c>
      <c r="AZ123" s="54"/>
      <c r="BA123" s="54"/>
      <c r="BB123" s="137">
        <f t="shared" si="84"/>
        <v>0</v>
      </c>
      <c r="BC123" s="137">
        <f t="shared" si="85"/>
        <v>0</v>
      </c>
      <c r="BD123" s="137">
        <f t="shared" si="86"/>
        <v>0</v>
      </c>
      <c r="BE123" s="137">
        <f t="shared" si="87"/>
        <v>0</v>
      </c>
      <c r="BF123" s="137">
        <f t="shared" si="88"/>
        <v>0</v>
      </c>
      <c r="BG123" s="137">
        <f t="shared" si="89"/>
        <v>0</v>
      </c>
      <c r="BH123" s="137">
        <f t="shared" si="90"/>
        <v>0</v>
      </c>
      <c r="BI123" s="137">
        <f t="shared" si="91"/>
        <v>0</v>
      </c>
      <c r="BJ123" s="137">
        <f t="shared" si="92"/>
        <v>0</v>
      </c>
      <c r="BK123" s="137">
        <f t="shared" si="93"/>
        <v>0</v>
      </c>
      <c r="BL123" s="137">
        <f t="shared" si="118"/>
        <v>0</v>
      </c>
      <c r="BM123" s="137">
        <f t="shared" si="119"/>
        <v>0</v>
      </c>
      <c r="BN123" s="137">
        <f t="shared" si="120"/>
        <v>0</v>
      </c>
      <c r="BO123" s="137">
        <f t="shared" si="121"/>
        <v>0</v>
      </c>
      <c r="BP123" s="137">
        <f t="shared" si="122"/>
        <v>0</v>
      </c>
      <c r="BQ123" s="137">
        <f t="shared" si="123"/>
        <v>0</v>
      </c>
      <c r="BR123" s="137">
        <f t="shared" si="124"/>
        <v>0</v>
      </c>
      <c r="BS123" s="137">
        <f t="shared" si="125"/>
        <v>0</v>
      </c>
      <c r="BT123" s="137">
        <f t="shared" si="126"/>
        <v>0</v>
      </c>
      <c r="BU123" s="137">
        <f t="shared" si="127"/>
        <v>0</v>
      </c>
      <c r="BV123" s="137">
        <f t="shared" si="128"/>
        <v>0</v>
      </c>
      <c r="BW123" s="137">
        <f t="shared" si="129"/>
        <v>0</v>
      </c>
      <c r="BX123" s="137">
        <f t="shared" si="130"/>
        <v>0</v>
      </c>
      <c r="BY123" s="137">
        <f t="shared" si="131"/>
        <v>0</v>
      </c>
      <c r="BZ123" s="137">
        <f t="shared" si="132"/>
        <v>0</v>
      </c>
      <c r="CA123" s="137">
        <f t="shared" si="133"/>
        <v>0</v>
      </c>
      <c r="CB123" s="137">
        <f t="shared" si="134"/>
        <v>0</v>
      </c>
      <c r="CC123" s="137">
        <f t="shared" si="135"/>
        <v>0</v>
      </c>
      <c r="CD123" s="137">
        <f t="shared" si="136"/>
        <v>0</v>
      </c>
      <c r="CE123" s="137">
        <f t="shared" si="137"/>
        <v>0</v>
      </c>
      <c r="CF123" s="137">
        <f t="shared" si="138"/>
        <v>0</v>
      </c>
      <c r="CG123" s="137">
        <f t="shared" si="139"/>
        <v>0</v>
      </c>
      <c r="CH123" s="137">
        <f t="shared" si="140"/>
        <v>0</v>
      </c>
      <c r="CI123" s="137">
        <f t="shared" si="141"/>
        <v>0</v>
      </c>
      <c r="CJ123" s="137">
        <f t="shared" si="142"/>
        <v>0</v>
      </c>
      <c r="CK123" s="137">
        <f t="shared" si="143"/>
        <v>0</v>
      </c>
      <c r="CL123" s="137">
        <f t="shared" si="144"/>
        <v>0</v>
      </c>
      <c r="CM123" s="137">
        <f t="shared" si="145"/>
        <v>0</v>
      </c>
      <c r="CN123" s="137">
        <f t="shared" si="146"/>
        <v>0</v>
      </c>
      <c r="CO123" s="137">
        <f t="shared" si="147"/>
        <v>0</v>
      </c>
      <c r="CP123" s="97"/>
      <c r="CQ123" s="97"/>
      <c r="CR123" s="47"/>
      <c r="CS123" s="47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GO123" s="1"/>
      <c r="GP123" s="1"/>
      <c r="GQ123" s="1"/>
      <c r="GR123" s="1"/>
      <c r="GS123" s="1"/>
    </row>
    <row r="124" spans="1:201">
      <c r="A124" s="40">
        <v>118</v>
      </c>
      <c r="B124" s="84"/>
      <c r="C124" s="83"/>
      <c r="D124" s="88"/>
      <c r="E124" s="87"/>
      <c r="F124" s="87"/>
      <c r="G124" s="87"/>
      <c r="H124" s="87"/>
      <c r="I124" s="76"/>
      <c r="J124" s="76"/>
      <c r="K124" s="76"/>
      <c r="L124" s="238"/>
      <c r="M124" s="238"/>
      <c r="N124" s="76"/>
      <c r="O124" s="76"/>
      <c r="P124" s="76"/>
      <c r="Q124" s="77"/>
      <c r="R124" s="41">
        <f t="shared" si="94"/>
        <v>0</v>
      </c>
      <c r="S124" s="55">
        <f t="shared" si="74"/>
        <v>0</v>
      </c>
      <c r="T124" s="54">
        <f t="shared" si="75"/>
        <v>0</v>
      </c>
      <c r="U124" s="97">
        <f t="shared" si="76"/>
        <v>0</v>
      </c>
      <c r="V124" s="54">
        <f t="shared" si="95"/>
        <v>0</v>
      </c>
      <c r="W124" s="97">
        <f t="shared" si="96"/>
        <v>0</v>
      </c>
      <c r="X124" s="96">
        <f t="shared" si="77"/>
        <v>0</v>
      </c>
      <c r="Y124" s="96">
        <f t="shared" si="78"/>
        <v>0</v>
      </c>
      <c r="Z124" s="96">
        <f t="shared" si="79"/>
        <v>0</v>
      </c>
      <c r="AA124" s="96">
        <f t="shared" si="80"/>
        <v>0</v>
      </c>
      <c r="AB124" s="96">
        <f t="shared" si="81"/>
        <v>0</v>
      </c>
      <c r="AC124" s="96">
        <f t="shared" si="82"/>
        <v>0</v>
      </c>
      <c r="AD124" s="96">
        <f t="shared" si="83"/>
        <v>0</v>
      </c>
      <c r="AE124" s="96">
        <f t="shared" si="97"/>
        <v>0</v>
      </c>
      <c r="AF124" s="96">
        <f t="shared" si="98"/>
        <v>0</v>
      </c>
      <c r="AG124" s="96">
        <f t="shared" si="99"/>
        <v>0</v>
      </c>
      <c r="AH124" s="96">
        <f t="shared" si="100"/>
        <v>0</v>
      </c>
      <c r="AI124" s="96">
        <f t="shared" si="101"/>
        <v>0</v>
      </c>
      <c r="AJ124" s="96">
        <f t="shared" si="102"/>
        <v>0</v>
      </c>
      <c r="AK124" s="96">
        <f t="shared" si="103"/>
        <v>0</v>
      </c>
      <c r="AL124" s="96">
        <f t="shared" si="104"/>
        <v>0</v>
      </c>
      <c r="AM124" s="96">
        <f t="shared" si="105"/>
        <v>0</v>
      </c>
      <c r="AN124" s="96">
        <f t="shared" si="106"/>
        <v>0</v>
      </c>
      <c r="AO124" s="96">
        <f t="shared" si="107"/>
        <v>0</v>
      </c>
      <c r="AP124" s="96">
        <f t="shared" si="108"/>
        <v>0</v>
      </c>
      <c r="AQ124" s="96">
        <f t="shared" si="109"/>
        <v>0</v>
      </c>
      <c r="AR124" s="96">
        <f t="shared" si="110"/>
        <v>0</v>
      </c>
      <c r="AS124" s="96">
        <f t="shared" si="111"/>
        <v>0</v>
      </c>
      <c r="AT124" s="54">
        <f t="shared" si="112"/>
        <v>0</v>
      </c>
      <c r="AU124" s="54">
        <f t="shared" si="113"/>
        <v>0</v>
      </c>
      <c r="AV124" s="54">
        <f t="shared" si="114"/>
        <v>0</v>
      </c>
      <c r="AW124" s="54">
        <f t="shared" si="115"/>
        <v>0</v>
      </c>
      <c r="AX124" s="54">
        <f t="shared" si="116"/>
        <v>0</v>
      </c>
      <c r="AY124" s="54">
        <f t="shared" si="117"/>
        <v>0</v>
      </c>
      <c r="AZ124" s="54"/>
      <c r="BA124" s="54"/>
      <c r="BB124" s="137">
        <f t="shared" si="84"/>
        <v>0</v>
      </c>
      <c r="BC124" s="137">
        <f t="shared" si="85"/>
        <v>0</v>
      </c>
      <c r="BD124" s="137">
        <f t="shared" si="86"/>
        <v>0</v>
      </c>
      <c r="BE124" s="137">
        <f t="shared" si="87"/>
        <v>0</v>
      </c>
      <c r="BF124" s="137">
        <f t="shared" si="88"/>
        <v>0</v>
      </c>
      <c r="BG124" s="137">
        <f t="shared" si="89"/>
        <v>0</v>
      </c>
      <c r="BH124" s="137">
        <f t="shared" si="90"/>
        <v>0</v>
      </c>
      <c r="BI124" s="137">
        <f t="shared" si="91"/>
        <v>0</v>
      </c>
      <c r="BJ124" s="137">
        <f t="shared" si="92"/>
        <v>0</v>
      </c>
      <c r="BK124" s="137">
        <f t="shared" si="93"/>
        <v>0</v>
      </c>
      <c r="BL124" s="137">
        <f t="shared" si="118"/>
        <v>0</v>
      </c>
      <c r="BM124" s="137">
        <f t="shared" si="119"/>
        <v>0</v>
      </c>
      <c r="BN124" s="137">
        <f t="shared" si="120"/>
        <v>0</v>
      </c>
      <c r="BO124" s="137">
        <f t="shared" si="121"/>
        <v>0</v>
      </c>
      <c r="BP124" s="137">
        <f t="shared" si="122"/>
        <v>0</v>
      </c>
      <c r="BQ124" s="137">
        <f t="shared" si="123"/>
        <v>0</v>
      </c>
      <c r="BR124" s="137">
        <f t="shared" si="124"/>
        <v>0</v>
      </c>
      <c r="BS124" s="137">
        <f t="shared" si="125"/>
        <v>0</v>
      </c>
      <c r="BT124" s="137">
        <f t="shared" si="126"/>
        <v>0</v>
      </c>
      <c r="BU124" s="137">
        <f t="shared" si="127"/>
        <v>0</v>
      </c>
      <c r="BV124" s="137">
        <f t="shared" si="128"/>
        <v>0</v>
      </c>
      <c r="BW124" s="137">
        <f t="shared" si="129"/>
        <v>0</v>
      </c>
      <c r="BX124" s="137">
        <f t="shared" si="130"/>
        <v>0</v>
      </c>
      <c r="BY124" s="137">
        <f t="shared" si="131"/>
        <v>0</v>
      </c>
      <c r="BZ124" s="137">
        <f t="shared" si="132"/>
        <v>0</v>
      </c>
      <c r="CA124" s="137">
        <f t="shared" si="133"/>
        <v>0</v>
      </c>
      <c r="CB124" s="137">
        <f t="shared" si="134"/>
        <v>0</v>
      </c>
      <c r="CC124" s="137">
        <f t="shared" si="135"/>
        <v>0</v>
      </c>
      <c r="CD124" s="137">
        <f t="shared" si="136"/>
        <v>0</v>
      </c>
      <c r="CE124" s="137">
        <f t="shared" si="137"/>
        <v>0</v>
      </c>
      <c r="CF124" s="137">
        <f t="shared" si="138"/>
        <v>0</v>
      </c>
      <c r="CG124" s="137">
        <f t="shared" si="139"/>
        <v>0</v>
      </c>
      <c r="CH124" s="137">
        <f t="shared" si="140"/>
        <v>0</v>
      </c>
      <c r="CI124" s="137">
        <f t="shared" si="141"/>
        <v>0</v>
      </c>
      <c r="CJ124" s="137">
        <f t="shared" si="142"/>
        <v>0</v>
      </c>
      <c r="CK124" s="137">
        <f t="shared" si="143"/>
        <v>0</v>
      </c>
      <c r="CL124" s="137">
        <f t="shared" si="144"/>
        <v>0</v>
      </c>
      <c r="CM124" s="137">
        <f t="shared" si="145"/>
        <v>0</v>
      </c>
      <c r="CN124" s="137">
        <f t="shared" si="146"/>
        <v>0</v>
      </c>
      <c r="CO124" s="137">
        <f t="shared" si="147"/>
        <v>0</v>
      </c>
      <c r="CP124" s="97"/>
      <c r="CQ124" s="97"/>
      <c r="CR124" s="47"/>
      <c r="CS124" s="47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GO124" s="1"/>
      <c r="GP124" s="1"/>
      <c r="GQ124" s="1"/>
      <c r="GR124" s="1"/>
      <c r="GS124" s="1"/>
    </row>
    <row r="125" spans="1:201">
      <c r="A125" s="40">
        <v>119</v>
      </c>
      <c r="B125" s="84"/>
      <c r="C125" s="83"/>
      <c r="D125" s="88"/>
      <c r="E125" s="87"/>
      <c r="F125" s="87"/>
      <c r="G125" s="87"/>
      <c r="H125" s="87"/>
      <c r="I125" s="76"/>
      <c r="J125" s="76"/>
      <c r="K125" s="76"/>
      <c r="L125" s="238"/>
      <c r="M125" s="238"/>
      <c r="N125" s="76"/>
      <c r="O125" s="76"/>
      <c r="P125" s="76"/>
      <c r="Q125" s="77"/>
      <c r="R125" s="41">
        <f t="shared" si="94"/>
        <v>0</v>
      </c>
      <c r="S125" s="55">
        <f t="shared" si="74"/>
        <v>0</v>
      </c>
      <c r="T125" s="54">
        <f t="shared" si="75"/>
        <v>0</v>
      </c>
      <c r="U125" s="97">
        <f t="shared" si="76"/>
        <v>0</v>
      </c>
      <c r="V125" s="54">
        <f t="shared" si="95"/>
        <v>0</v>
      </c>
      <c r="W125" s="97">
        <f t="shared" si="96"/>
        <v>0</v>
      </c>
      <c r="X125" s="96">
        <f t="shared" si="77"/>
        <v>0</v>
      </c>
      <c r="Y125" s="96">
        <f t="shared" si="78"/>
        <v>0</v>
      </c>
      <c r="Z125" s="96">
        <f t="shared" si="79"/>
        <v>0</v>
      </c>
      <c r="AA125" s="96">
        <f t="shared" si="80"/>
        <v>0</v>
      </c>
      <c r="AB125" s="96">
        <f t="shared" si="81"/>
        <v>0</v>
      </c>
      <c r="AC125" s="96">
        <f t="shared" si="82"/>
        <v>0</v>
      </c>
      <c r="AD125" s="96">
        <f t="shared" si="83"/>
        <v>0</v>
      </c>
      <c r="AE125" s="96">
        <f t="shared" si="97"/>
        <v>0</v>
      </c>
      <c r="AF125" s="96">
        <f t="shared" si="98"/>
        <v>0</v>
      </c>
      <c r="AG125" s="96">
        <f t="shared" si="99"/>
        <v>0</v>
      </c>
      <c r="AH125" s="96">
        <f t="shared" si="100"/>
        <v>0</v>
      </c>
      <c r="AI125" s="96">
        <f t="shared" si="101"/>
        <v>0</v>
      </c>
      <c r="AJ125" s="96">
        <f t="shared" si="102"/>
        <v>0</v>
      </c>
      <c r="AK125" s="96">
        <f t="shared" si="103"/>
        <v>0</v>
      </c>
      <c r="AL125" s="96">
        <f t="shared" si="104"/>
        <v>0</v>
      </c>
      <c r="AM125" s="96">
        <f t="shared" si="105"/>
        <v>0</v>
      </c>
      <c r="AN125" s="96">
        <f t="shared" si="106"/>
        <v>0</v>
      </c>
      <c r="AO125" s="96">
        <f t="shared" si="107"/>
        <v>0</v>
      </c>
      <c r="AP125" s="96">
        <f t="shared" si="108"/>
        <v>0</v>
      </c>
      <c r="AQ125" s="96">
        <f t="shared" si="109"/>
        <v>0</v>
      </c>
      <c r="AR125" s="96">
        <f t="shared" si="110"/>
        <v>0</v>
      </c>
      <c r="AS125" s="96">
        <f t="shared" si="111"/>
        <v>0</v>
      </c>
      <c r="AT125" s="54">
        <f t="shared" si="112"/>
        <v>0</v>
      </c>
      <c r="AU125" s="54">
        <f t="shared" si="113"/>
        <v>0</v>
      </c>
      <c r="AV125" s="54">
        <f t="shared" si="114"/>
        <v>0</v>
      </c>
      <c r="AW125" s="54">
        <f t="shared" si="115"/>
        <v>0</v>
      </c>
      <c r="AX125" s="54">
        <f t="shared" si="116"/>
        <v>0</v>
      </c>
      <c r="AY125" s="54">
        <f t="shared" si="117"/>
        <v>0</v>
      </c>
      <c r="AZ125" s="54"/>
      <c r="BA125" s="54"/>
      <c r="BB125" s="137">
        <f t="shared" si="84"/>
        <v>0</v>
      </c>
      <c r="BC125" s="137">
        <f t="shared" si="85"/>
        <v>0</v>
      </c>
      <c r="BD125" s="137">
        <f t="shared" si="86"/>
        <v>0</v>
      </c>
      <c r="BE125" s="137">
        <f t="shared" si="87"/>
        <v>0</v>
      </c>
      <c r="BF125" s="137">
        <f t="shared" si="88"/>
        <v>0</v>
      </c>
      <c r="BG125" s="137">
        <f t="shared" si="89"/>
        <v>0</v>
      </c>
      <c r="BH125" s="137">
        <f t="shared" si="90"/>
        <v>0</v>
      </c>
      <c r="BI125" s="137">
        <f t="shared" si="91"/>
        <v>0</v>
      </c>
      <c r="BJ125" s="137">
        <f t="shared" si="92"/>
        <v>0</v>
      </c>
      <c r="BK125" s="137">
        <f t="shared" si="93"/>
        <v>0</v>
      </c>
      <c r="BL125" s="137">
        <f t="shared" si="118"/>
        <v>0</v>
      </c>
      <c r="BM125" s="137">
        <f t="shared" si="119"/>
        <v>0</v>
      </c>
      <c r="BN125" s="137">
        <f t="shared" si="120"/>
        <v>0</v>
      </c>
      <c r="BO125" s="137">
        <f t="shared" si="121"/>
        <v>0</v>
      </c>
      <c r="BP125" s="137">
        <f t="shared" si="122"/>
        <v>0</v>
      </c>
      <c r="BQ125" s="137">
        <f t="shared" si="123"/>
        <v>0</v>
      </c>
      <c r="BR125" s="137">
        <f t="shared" si="124"/>
        <v>0</v>
      </c>
      <c r="BS125" s="137">
        <f t="shared" si="125"/>
        <v>0</v>
      </c>
      <c r="BT125" s="137">
        <f t="shared" si="126"/>
        <v>0</v>
      </c>
      <c r="BU125" s="137">
        <f t="shared" si="127"/>
        <v>0</v>
      </c>
      <c r="BV125" s="137">
        <f t="shared" si="128"/>
        <v>0</v>
      </c>
      <c r="BW125" s="137">
        <f t="shared" si="129"/>
        <v>0</v>
      </c>
      <c r="BX125" s="137">
        <f t="shared" si="130"/>
        <v>0</v>
      </c>
      <c r="BY125" s="137">
        <f t="shared" si="131"/>
        <v>0</v>
      </c>
      <c r="BZ125" s="137">
        <f t="shared" si="132"/>
        <v>0</v>
      </c>
      <c r="CA125" s="137">
        <f t="shared" si="133"/>
        <v>0</v>
      </c>
      <c r="CB125" s="137">
        <f t="shared" si="134"/>
        <v>0</v>
      </c>
      <c r="CC125" s="137">
        <f t="shared" si="135"/>
        <v>0</v>
      </c>
      <c r="CD125" s="137">
        <f t="shared" si="136"/>
        <v>0</v>
      </c>
      <c r="CE125" s="137">
        <f t="shared" si="137"/>
        <v>0</v>
      </c>
      <c r="CF125" s="137">
        <f t="shared" si="138"/>
        <v>0</v>
      </c>
      <c r="CG125" s="137">
        <f t="shared" si="139"/>
        <v>0</v>
      </c>
      <c r="CH125" s="137">
        <f t="shared" si="140"/>
        <v>0</v>
      </c>
      <c r="CI125" s="137">
        <f t="shared" si="141"/>
        <v>0</v>
      </c>
      <c r="CJ125" s="137">
        <f t="shared" si="142"/>
        <v>0</v>
      </c>
      <c r="CK125" s="137">
        <f t="shared" si="143"/>
        <v>0</v>
      </c>
      <c r="CL125" s="137">
        <f t="shared" si="144"/>
        <v>0</v>
      </c>
      <c r="CM125" s="137">
        <f t="shared" si="145"/>
        <v>0</v>
      </c>
      <c r="CN125" s="137">
        <f t="shared" si="146"/>
        <v>0</v>
      </c>
      <c r="CO125" s="137">
        <f t="shared" si="147"/>
        <v>0</v>
      </c>
      <c r="CP125" s="97"/>
      <c r="CQ125" s="97"/>
      <c r="CR125" s="47"/>
      <c r="CS125" s="47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GO125" s="1"/>
      <c r="GP125" s="1"/>
      <c r="GQ125" s="1"/>
      <c r="GR125" s="1"/>
      <c r="GS125" s="1"/>
    </row>
    <row r="126" spans="1:201">
      <c r="A126" s="40">
        <v>120</v>
      </c>
      <c r="B126" s="84"/>
      <c r="C126" s="83"/>
      <c r="D126" s="88"/>
      <c r="E126" s="87"/>
      <c r="F126" s="87"/>
      <c r="G126" s="87"/>
      <c r="H126" s="87"/>
      <c r="I126" s="76"/>
      <c r="J126" s="76"/>
      <c r="K126" s="76"/>
      <c r="L126" s="238"/>
      <c r="M126" s="238"/>
      <c r="N126" s="76"/>
      <c r="O126" s="76"/>
      <c r="P126" s="76"/>
      <c r="Q126" s="77"/>
      <c r="R126" s="41">
        <f t="shared" si="94"/>
        <v>0</v>
      </c>
      <c r="S126" s="55">
        <f t="shared" si="74"/>
        <v>0</v>
      </c>
      <c r="T126" s="54">
        <f t="shared" si="75"/>
        <v>0</v>
      </c>
      <c r="U126" s="97">
        <f t="shared" si="76"/>
        <v>0</v>
      </c>
      <c r="V126" s="54">
        <f t="shared" si="95"/>
        <v>0</v>
      </c>
      <c r="W126" s="97">
        <f t="shared" si="96"/>
        <v>0</v>
      </c>
      <c r="X126" s="96">
        <f t="shared" si="77"/>
        <v>0</v>
      </c>
      <c r="Y126" s="96">
        <f t="shared" si="78"/>
        <v>0</v>
      </c>
      <c r="Z126" s="96">
        <f t="shared" si="79"/>
        <v>0</v>
      </c>
      <c r="AA126" s="96">
        <f t="shared" si="80"/>
        <v>0</v>
      </c>
      <c r="AB126" s="96">
        <f t="shared" si="81"/>
        <v>0</v>
      </c>
      <c r="AC126" s="96">
        <f t="shared" si="82"/>
        <v>0</v>
      </c>
      <c r="AD126" s="96">
        <f t="shared" si="83"/>
        <v>0</v>
      </c>
      <c r="AE126" s="96">
        <f t="shared" si="97"/>
        <v>0</v>
      </c>
      <c r="AF126" s="96">
        <f t="shared" si="98"/>
        <v>0</v>
      </c>
      <c r="AG126" s="96">
        <f t="shared" si="99"/>
        <v>0</v>
      </c>
      <c r="AH126" s="96">
        <f t="shared" si="100"/>
        <v>0</v>
      </c>
      <c r="AI126" s="96">
        <f t="shared" si="101"/>
        <v>0</v>
      </c>
      <c r="AJ126" s="96">
        <f t="shared" si="102"/>
        <v>0</v>
      </c>
      <c r="AK126" s="96">
        <f t="shared" si="103"/>
        <v>0</v>
      </c>
      <c r="AL126" s="96">
        <f t="shared" si="104"/>
        <v>0</v>
      </c>
      <c r="AM126" s="96">
        <f t="shared" si="105"/>
        <v>0</v>
      </c>
      <c r="AN126" s="96">
        <f t="shared" si="106"/>
        <v>0</v>
      </c>
      <c r="AO126" s="96">
        <f t="shared" si="107"/>
        <v>0</v>
      </c>
      <c r="AP126" s="96">
        <f t="shared" si="108"/>
        <v>0</v>
      </c>
      <c r="AQ126" s="96">
        <f t="shared" si="109"/>
        <v>0</v>
      </c>
      <c r="AR126" s="96">
        <f t="shared" si="110"/>
        <v>0</v>
      </c>
      <c r="AS126" s="96">
        <f t="shared" si="111"/>
        <v>0</v>
      </c>
      <c r="AT126" s="54">
        <f t="shared" si="112"/>
        <v>0</v>
      </c>
      <c r="AU126" s="54">
        <f t="shared" si="113"/>
        <v>0</v>
      </c>
      <c r="AV126" s="54">
        <f t="shared" si="114"/>
        <v>0</v>
      </c>
      <c r="AW126" s="54">
        <f t="shared" si="115"/>
        <v>0</v>
      </c>
      <c r="AX126" s="54">
        <f t="shared" si="116"/>
        <v>0</v>
      </c>
      <c r="AY126" s="54">
        <f t="shared" si="117"/>
        <v>0</v>
      </c>
      <c r="AZ126" s="54"/>
      <c r="BA126" s="54"/>
      <c r="BB126" s="137">
        <f t="shared" si="84"/>
        <v>0</v>
      </c>
      <c r="BC126" s="137">
        <f t="shared" si="85"/>
        <v>0</v>
      </c>
      <c r="BD126" s="137">
        <f t="shared" si="86"/>
        <v>0</v>
      </c>
      <c r="BE126" s="137">
        <f t="shared" si="87"/>
        <v>0</v>
      </c>
      <c r="BF126" s="137">
        <f t="shared" si="88"/>
        <v>0</v>
      </c>
      <c r="BG126" s="137">
        <f t="shared" si="89"/>
        <v>0</v>
      </c>
      <c r="BH126" s="137">
        <f t="shared" si="90"/>
        <v>0</v>
      </c>
      <c r="BI126" s="137">
        <f t="shared" si="91"/>
        <v>0</v>
      </c>
      <c r="BJ126" s="137">
        <f t="shared" si="92"/>
        <v>0</v>
      </c>
      <c r="BK126" s="137">
        <f t="shared" si="93"/>
        <v>0</v>
      </c>
      <c r="BL126" s="137">
        <f t="shared" si="118"/>
        <v>0</v>
      </c>
      <c r="BM126" s="137">
        <f t="shared" si="119"/>
        <v>0</v>
      </c>
      <c r="BN126" s="137">
        <f t="shared" si="120"/>
        <v>0</v>
      </c>
      <c r="BO126" s="137">
        <f t="shared" si="121"/>
        <v>0</v>
      </c>
      <c r="BP126" s="137">
        <f t="shared" si="122"/>
        <v>0</v>
      </c>
      <c r="BQ126" s="137">
        <f t="shared" si="123"/>
        <v>0</v>
      </c>
      <c r="BR126" s="137">
        <f t="shared" si="124"/>
        <v>0</v>
      </c>
      <c r="BS126" s="137">
        <f t="shared" si="125"/>
        <v>0</v>
      </c>
      <c r="BT126" s="137">
        <f t="shared" si="126"/>
        <v>0</v>
      </c>
      <c r="BU126" s="137">
        <f t="shared" si="127"/>
        <v>0</v>
      </c>
      <c r="BV126" s="137">
        <f t="shared" si="128"/>
        <v>0</v>
      </c>
      <c r="BW126" s="137">
        <f t="shared" si="129"/>
        <v>0</v>
      </c>
      <c r="BX126" s="137">
        <f t="shared" si="130"/>
        <v>0</v>
      </c>
      <c r="BY126" s="137">
        <f t="shared" si="131"/>
        <v>0</v>
      </c>
      <c r="BZ126" s="137">
        <f t="shared" si="132"/>
        <v>0</v>
      </c>
      <c r="CA126" s="137">
        <f t="shared" si="133"/>
        <v>0</v>
      </c>
      <c r="CB126" s="137">
        <f t="shared" si="134"/>
        <v>0</v>
      </c>
      <c r="CC126" s="137">
        <f t="shared" si="135"/>
        <v>0</v>
      </c>
      <c r="CD126" s="137">
        <f t="shared" si="136"/>
        <v>0</v>
      </c>
      <c r="CE126" s="137">
        <f t="shared" si="137"/>
        <v>0</v>
      </c>
      <c r="CF126" s="137">
        <f t="shared" si="138"/>
        <v>0</v>
      </c>
      <c r="CG126" s="137">
        <f t="shared" si="139"/>
        <v>0</v>
      </c>
      <c r="CH126" s="137">
        <f t="shared" si="140"/>
        <v>0</v>
      </c>
      <c r="CI126" s="137">
        <f t="shared" si="141"/>
        <v>0</v>
      </c>
      <c r="CJ126" s="137">
        <f t="shared" si="142"/>
        <v>0</v>
      </c>
      <c r="CK126" s="137">
        <f t="shared" si="143"/>
        <v>0</v>
      </c>
      <c r="CL126" s="137">
        <f t="shared" si="144"/>
        <v>0</v>
      </c>
      <c r="CM126" s="137">
        <f t="shared" si="145"/>
        <v>0</v>
      </c>
      <c r="CN126" s="137">
        <f t="shared" si="146"/>
        <v>0</v>
      </c>
      <c r="CO126" s="137">
        <f t="shared" si="147"/>
        <v>0</v>
      </c>
      <c r="CP126" s="97"/>
      <c r="CQ126" s="97"/>
      <c r="CR126" s="47"/>
      <c r="CS126" s="47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GO126" s="1"/>
      <c r="GP126" s="1"/>
      <c r="GQ126" s="1"/>
      <c r="GR126" s="1"/>
      <c r="GS126" s="1"/>
    </row>
    <row r="127" spans="1:201">
      <c r="A127" s="40">
        <v>121</v>
      </c>
      <c r="B127" s="84"/>
      <c r="C127" s="83"/>
      <c r="D127" s="88"/>
      <c r="E127" s="87"/>
      <c r="F127" s="87"/>
      <c r="G127" s="87"/>
      <c r="H127" s="87"/>
      <c r="I127" s="76"/>
      <c r="J127" s="76"/>
      <c r="K127" s="76"/>
      <c r="L127" s="238"/>
      <c r="M127" s="238"/>
      <c r="N127" s="76"/>
      <c r="O127" s="76"/>
      <c r="P127" s="76"/>
      <c r="Q127" s="77"/>
      <c r="R127" s="41">
        <f t="shared" si="94"/>
        <v>0</v>
      </c>
      <c r="S127" s="55">
        <f t="shared" si="74"/>
        <v>0</v>
      </c>
      <c r="T127" s="54">
        <f t="shared" si="75"/>
        <v>0</v>
      </c>
      <c r="U127" s="97">
        <f t="shared" si="76"/>
        <v>0</v>
      </c>
      <c r="V127" s="54">
        <f t="shared" si="95"/>
        <v>0</v>
      </c>
      <c r="W127" s="97">
        <f t="shared" si="96"/>
        <v>0</v>
      </c>
      <c r="X127" s="96">
        <f t="shared" si="77"/>
        <v>0</v>
      </c>
      <c r="Y127" s="96">
        <f t="shared" si="78"/>
        <v>0</v>
      </c>
      <c r="Z127" s="96">
        <f t="shared" si="79"/>
        <v>0</v>
      </c>
      <c r="AA127" s="96">
        <f t="shared" si="80"/>
        <v>0</v>
      </c>
      <c r="AB127" s="96">
        <f t="shared" si="81"/>
        <v>0</v>
      </c>
      <c r="AC127" s="96">
        <f t="shared" si="82"/>
        <v>0</v>
      </c>
      <c r="AD127" s="96">
        <f t="shared" si="83"/>
        <v>0</v>
      </c>
      <c r="AE127" s="96">
        <f t="shared" si="97"/>
        <v>0</v>
      </c>
      <c r="AF127" s="96">
        <f t="shared" si="98"/>
        <v>0</v>
      </c>
      <c r="AG127" s="96">
        <f t="shared" si="99"/>
        <v>0</v>
      </c>
      <c r="AH127" s="96">
        <f t="shared" si="100"/>
        <v>0</v>
      </c>
      <c r="AI127" s="96">
        <f t="shared" si="101"/>
        <v>0</v>
      </c>
      <c r="AJ127" s="96">
        <f t="shared" si="102"/>
        <v>0</v>
      </c>
      <c r="AK127" s="96">
        <f t="shared" si="103"/>
        <v>0</v>
      </c>
      <c r="AL127" s="96">
        <f t="shared" si="104"/>
        <v>0</v>
      </c>
      <c r="AM127" s="96">
        <f t="shared" si="105"/>
        <v>0</v>
      </c>
      <c r="AN127" s="96">
        <f t="shared" si="106"/>
        <v>0</v>
      </c>
      <c r="AO127" s="96">
        <f t="shared" si="107"/>
        <v>0</v>
      </c>
      <c r="AP127" s="96">
        <f t="shared" si="108"/>
        <v>0</v>
      </c>
      <c r="AQ127" s="96">
        <f t="shared" si="109"/>
        <v>0</v>
      </c>
      <c r="AR127" s="96">
        <f t="shared" si="110"/>
        <v>0</v>
      </c>
      <c r="AS127" s="96">
        <f t="shared" si="111"/>
        <v>0</v>
      </c>
      <c r="AT127" s="54">
        <f t="shared" si="112"/>
        <v>0</v>
      </c>
      <c r="AU127" s="54">
        <f t="shared" si="113"/>
        <v>0</v>
      </c>
      <c r="AV127" s="54">
        <f t="shared" si="114"/>
        <v>0</v>
      </c>
      <c r="AW127" s="54">
        <f t="shared" si="115"/>
        <v>0</v>
      </c>
      <c r="AX127" s="54">
        <f t="shared" si="116"/>
        <v>0</v>
      </c>
      <c r="AY127" s="54">
        <f t="shared" si="117"/>
        <v>0</v>
      </c>
      <c r="AZ127" s="54"/>
      <c r="BA127" s="54"/>
      <c r="BB127" s="137">
        <f t="shared" si="84"/>
        <v>0</v>
      </c>
      <c r="BC127" s="137">
        <f t="shared" si="85"/>
        <v>0</v>
      </c>
      <c r="BD127" s="137">
        <f t="shared" si="86"/>
        <v>0</v>
      </c>
      <c r="BE127" s="137">
        <f t="shared" si="87"/>
        <v>0</v>
      </c>
      <c r="BF127" s="137">
        <f t="shared" si="88"/>
        <v>0</v>
      </c>
      <c r="BG127" s="137">
        <f t="shared" si="89"/>
        <v>0</v>
      </c>
      <c r="BH127" s="137">
        <f t="shared" si="90"/>
        <v>0</v>
      </c>
      <c r="BI127" s="137">
        <f t="shared" si="91"/>
        <v>0</v>
      </c>
      <c r="BJ127" s="137">
        <f t="shared" si="92"/>
        <v>0</v>
      </c>
      <c r="BK127" s="137">
        <f t="shared" si="93"/>
        <v>0</v>
      </c>
      <c r="BL127" s="137">
        <f t="shared" si="118"/>
        <v>0</v>
      </c>
      <c r="BM127" s="137">
        <f t="shared" si="119"/>
        <v>0</v>
      </c>
      <c r="BN127" s="137">
        <f t="shared" si="120"/>
        <v>0</v>
      </c>
      <c r="BO127" s="137">
        <f t="shared" si="121"/>
        <v>0</v>
      </c>
      <c r="BP127" s="137">
        <f t="shared" si="122"/>
        <v>0</v>
      </c>
      <c r="BQ127" s="137">
        <f t="shared" si="123"/>
        <v>0</v>
      </c>
      <c r="BR127" s="137">
        <f t="shared" si="124"/>
        <v>0</v>
      </c>
      <c r="BS127" s="137">
        <f t="shared" si="125"/>
        <v>0</v>
      </c>
      <c r="BT127" s="137">
        <f t="shared" si="126"/>
        <v>0</v>
      </c>
      <c r="BU127" s="137">
        <f t="shared" si="127"/>
        <v>0</v>
      </c>
      <c r="BV127" s="137">
        <f t="shared" si="128"/>
        <v>0</v>
      </c>
      <c r="BW127" s="137">
        <f t="shared" si="129"/>
        <v>0</v>
      </c>
      <c r="BX127" s="137">
        <f t="shared" si="130"/>
        <v>0</v>
      </c>
      <c r="BY127" s="137">
        <f t="shared" si="131"/>
        <v>0</v>
      </c>
      <c r="BZ127" s="137">
        <f t="shared" si="132"/>
        <v>0</v>
      </c>
      <c r="CA127" s="137">
        <f t="shared" si="133"/>
        <v>0</v>
      </c>
      <c r="CB127" s="137">
        <f t="shared" si="134"/>
        <v>0</v>
      </c>
      <c r="CC127" s="137">
        <f t="shared" si="135"/>
        <v>0</v>
      </c>
      <c r="CD127" s="137">
        <f t="shared" si="136"/>
        <v>0</v>
      </c>
      <c r="CE127" s="137">
        <f t="shared" si="137"/>
        <v>0</v>
      </c>
      <c r="CF127" s="137">
        <f t="shared" si="138"/>
        <v>0</v>
      </c>
      <c r="CG127" s="137">
        <f t="shared" si="139"/>
        <v>0</v>
      </c>
      <c r="CH127" s="137">
        <f t="shared" si="140"/>
        <v>0</v>
      </c>
      <c r="CI127" s="137">
        <f t="shared" si="141"/>
        <v>0</v>
      </c>
      <c r="CJ127" s="137">
        <f t="shared" si="142"/>
        <v>0</v>
      </c>
      <c r="CK127" s="137">
        <f t="shared" si="143"/>
        <v>0</v>
      </c>
      <c r="CL127" s="137">
        <f t="shared" si="144"/>
        <v>0</v>
      </c>
      <c r="CM127" s="137">
        <f t="shared" si="145"/>
        <v>0</v>
      </c>
      <c r="CN127" s="137">
        <f t="shared" si="146"/>
        <v>0</v>
      </c>
      <c r="CO127" s="137">
        <f t="shared" si="147"/>
        <v>0</v>
      </c>
      <c r="CP127" s="97"/>
      <c r="CQ127" s="97"/>
      <c r="CR127" s="47"/>
      <c r="CS127" s="47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GO127" s="1"/>
      <c r="GP127" s="1"/>
      <c r="GQ127" s="1"/>
      <c r="GR127" s="1"/>
      <c r="GS127" s="1"/>
    </row>
    <row r="128" spans="1:201">
      <c r="A128" s="40">
        <v>122</v>
      </c>
      <c r="B128" s="84"/>
      <c r="C128" s="83"/>
      <c r="D128" s="88"/>
      <c r="E128" s="87"/>
      <c r="F128" s="87"/>
      <c r="G128" s="87"/>
      <c r="H128" s="87"/>
      <c r="I128" s="76"/>
      <c r="J128" s="76"/>
      <c r="K128" s="76"/>
      <c r="L128" s="238"/>
      <c r="M128" s="238"/>
      <c r="N128" s="76"/>
      <c r="O128" s="76"/>
      <c r="P128" s="76"/>
      <c r="Q128" s="77"/>
      <c r="R128" s="41">
        <f t="shared" si="94"/>
        <v>0</v>
      </c>
      <c r="S128" s="55">
        <f t="shared" si="74"/>
        <v>0</v>
      </c>
      <c r="T128" s="54">
        <f t="shared" si="75"/>
        <v>0</v>
      </c>
      <c r="U128" s="97">
        <f t="shared" si="76"/>
        <v>0</v>
      </c>
      <c r="V128" s="54">
        <f t="shared" si="95"/>
        <v>0</v>
      </c>
      <c r="W128" s="97">
        <f t="shared" si="96"/>
        <v>0</v>
      </c>
      <c r="X128" s="96">
        <f t="shared" si="77"/>
        <v>0</v>
      </c>
      <c r="Y128" s="96">
        <f t="shared" si="78"/>
        <v>0</v>
      </c>
      <c r="Z128" s="96">
        <f t="shared" si="79"/>
        <v>0</v>
      </c>
      <c r="AA128" s="96">
        <f t="shared" si="80"/>
        <v>0</v>
      </c>
      <c r="AB128" s="96">
        <f t="shared" si="81"/>
        <v>0</v>
      </c>
      <c r="AC128" s="96">
        <f t="shared" si="82"/>
        <v>0</v>
      </c>
      <c r="AD128" s="96">
        <f t="shared" si="83"/>
        <v>0</v>
      </c>
      <c r="AE128" s="96">
        <f t="shared" si="97"/>
        <v>0</v>
      </c>
      <c r="AF128" s="96">
        <f t="shared" si="98"/>
        <v>0</v>
      </c>
      <c r="AG128" s="96">
        <f t="shared" si="99"/>
        <v>0</v>
      </c>
      <c r="AH128" s="96">
        <f t="shared" si="100"/>
        <v>0</v>
      </c>
      <c r="AI128" s="96">
        <f t="shared" si="101"/>
        <v>0</v>
      </c>
      <c r="AJ128" s="96">
        <f t="shared" si="102"/>
        <v>0</v>
      </c>
      <c r="AK128" s="96">
        <f t="shared" si="103"/>
        <v>0</v>
      </c>
      <c r="AL128" s="96">
        <f t="shared" si="104"/>
        <v>0</v>
      </c>
      <c r="AM128" s="96">
        <f t="shared" si="105"/>
        <v>0</v>
      </c>
      <c r="AN128" s="96">
        <f t="shared" si="106"/>
        <v>0</v>
      </c>
      <c r="AO128" s="96">
        <f t="shared" si="107"/>
        <v>0</v>
      </c>
      <c r="AP128" s="96">
        <f t="shared" si="108"/>
        <v>0</v>
      </c>
      <c r="AQ128" s="96">
        <f t="shared" si="109"/>
        <v>0</v>
      </c>
      <c r="AR128" s="96">
        <f t="shared" si="110"/>
        <v>0</v>
      </c>
      <c r="AS128" s="96">
        <f t="shared" si="111"/>
        <v>0</v>
      </c>
      <c r="AT128" s="54">
        <f t="shared" si="112"/>
        <v>0</v>
      </c>
      <c r="AU128" s="54">
        <f t="shared" si="113"/>
        <v>0</v>
      </c>
      <c r="AV128" s="54">
        <f t="shared" si="114"/>
        <v>0</v>
      </c>
      <c r="AW128" s="54">
        <f t="shared" si="115"/>
        <v>0</v>
      </c>
      <c r="AX128" s="54">
        <f t="shared" si="116"/>
        <v>0</v>
      </c>
      <c r="AY128" s="54">
        <f t="shared" si="117"/>
        <v>0</v>
      </c>
      <c r="AZ128" s="54"/>
      <c r="BA128" s="54"/>
      <c r="BB128" s="137">
        <f t="shared" si="84"/>
        <v>0</v>
      </c>
      <c r="BC128" s="137">
        <f t="shared" si="85"/>
        <v>0</v>
      </c>
      <c r="BD128" s="137">
        <f t="shared" si="86"/>
        <v>0</v>
      </c>
      <c r="BE128" s="137">
        <f t="shared" si="87"/>
        <v>0</v>
      </c>
      <c r="BF128" s="137">
        <f t="shared" si="88"/>
        <v>0</v>
      </c>
      <c r="BG128" s="137">
        <f t="shared" si="89"/>
        <v>0</v>
      </c>
      <c r="BH128" s="137">
        <f t="shared" si="90"/>
        <v>0</v>
      </c>
      <c r="BI128" s="137">
        <f t="shared" si="91"/>
        <v>0</v>
      </c>
      <c r="BJ128" s="137">
        <f t="shared" si="92"/>
        <v>0</v>
      </c>
      <c r="BK128" s="137">
        <f t="shared" si="93"/>
        <v>0</v>
      </c>
      <c r="BL128" s="137">
        <f t="shared" si="118"/>
        <v>0</v>
      </c>
      <c r="BM128" s="137">
        <f t="shared" si="119"/>
        <v>0</v>
      </c>
      <c r="BN128" s="137">
        <f t="shared" si="120"/>
        <v>0</v>
      </c>
      <c r="BO128" s="137">
        <f t="shared" si="121"/>
        <v>0</v>
      </c>
      <c r="BP128" s="137">
        <f t="shared" si="122"/>
        <v>0</v>
      </c>
      <c r="BQ128" s="137">
        <f t="shared" si="123"/>
        <v>0</v>
      </c>
      <c r="BR128" s="137">
        <f t="shared" si="124"/>
        <v>0</v>
      </c>
      <c r="BS128" s="137">
        <f t="shared" si="125"/>
        <v>0</v>
      </c>
      <c r="BT128" s="137">
        <f t="shared" si="126"/>
        <v>0</v>
      </c>
      <c r="BU128" s="137">
        <f t="shared" si="127"/>
        <v>0</v>
      </c>
      <c r="BV128" s="137">
        <f t="shared" si="128"/>
        <v>0</v>
      </c>
      <c r="BW128" s="137">
        <f t="shared" si="129"/>
        <v>0</v>
      </c>
      <c r="BX128" s="137">
        <f t="shared" si="130"/>
        <v>0</v>
      </c>
      <c r="BY128" s="137">
        <f t="shared" si="131"/>
        <v>0</v>
      </c>
      <c r="BZ128" s="137">
        <f t="shared" si="132"/>
        <v>0</v>
      </c>
      <c r="CA128" s="137">
        <f t="shared" si="133"/>
        <v>0</v>
      </c>
      <c r="CB128" s="137">
        <f t="shared" si="134"/>
        <v>0</v>
      </c>
      <c r="CC128" s="137">
        <f t="shared" si="135"/>
        <v>0</v>
      </c>
      <c r="CD128" s="137">
        <f t="shared" si="136"/>
        <v>0</v>
      </c>
      <c r="CE128" s="137">
        <f t="shared" si="137"/>
        <v>0</v>
      </c>
      <c r="CF128" s="137">
        <f t="shared" si="138"/>
        <v>0</v>
      </c>
      <c r="CG128" s="137">
        <f t="shared" si="139"/>
        <v>0</v>
      </c>
      <c r="CH128" s="137">
        <f t="shared" si="140"/>
        <v>0</v>
      </c>
      <c r="CI128" s="137">
        <f t="shared" si="141"/>
        <v>0</v>
      </c>
      <c r="CJ128" s="137">
        <f t="shared" si="142"/>
        <v>0</v>
      </c>
      <c r="CK128" s="137">
        <f t="shared" si="143"/>
        <v>0</v>
      </c>
      <c r="CL128" s="137">
        <f t="shared" si="144"/>
        <v>0</v>
      </c>
      <c r="CM128" s="137">
        <f t="shared" si="145"/>
        <v>0</v>
      </c>
      <c r="CN128" s="137">
        <f t="shared" si="146"/>
        <v>0</v>
      </c>
      <c r="CO128" s="137">
        <f t="shared" si="147"/>
        <v>0</v>
      </c>
      <c r="CP128" s="97"/>
      <c r="CQ128" s="97"/>
      <c r="CR128" s="47"/>
      <c r="CS128" s="47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GO128" s="1"/>
      <c r="GP128" s="1"/>
      <c r="GQ128" s="1"/>
      <c r="GR128" s="1"/>
      <c r="GS128" s="1"/>
    </row>
    <row r="129" spans="1:201">
      <c r="A129" s="40">
        <v>123</v>
      </c>
      <c r="B129" s="84"/>
      <c r="C129" s="83"/>
      <c r="D129" s="88"/>
      <c r="E129" s="87"/>
      <c r="F129" s="87"/>
      <c r="G129" s="87"/>
      <c r="H129" s="87"/>
      <c r="I129" s="76"/>
      <c r="J129" s="76"/>
      <c r="K129" s="76"/>
      <c r="L129" s="238"/>
      <c r="M129" s="238"/>
      <c r="N129" s="76"/>
      <c r="O129" s="76"/>
      <c r="P129" s="76"/>
      <c r="Q129" s="77"/>
      <c r="R129" s="41">
        <f t="shared" si="94"/>
        <v>0</v>
      </c>
      <c r="S129" s="55">
        <f t="shared" si="74"/>
        <v>0</v>
      </c>
      <c r="T129" s="54">
        <f t="shared" si="75"/>
        <v>0</v>
      </c>
      <c r="U129" s="97">
        <f t="shared" si="76"/>
        <v>0</v>
      </c>
      <c r="V129" s="54">
        <f t="shared" si="95"/>
        <v>0</v>
      </c>
      <c r="W129" s="97">
        <f t="shared" si="96"/>
        <v>0</v>
      </c>
      <c r="X129" s="96">
        <f t="shared" si="77"/>
        <v>0</v>
      </c>
      <c r="Y129" s="96">
        <f t="shared" si="78"/>
        <v>0</v>
      </c>
      <c r="Z129" s="96">
        <f t="shared" si="79"/>
        <v>0</v>
      </c>
      <c r="AA129" s="96">
        <f t="shared" si="80"/>
        <v>0</v>
      </c>
      <c r="AB129" s="96">
        <f t="shared" si="81"/>
        <v>0</v>
      </c>
      <c r="AC129" s="96">
        <f t="shared" si="82"/>
        <v>0</v>
      </c>
      <c r="AD129" s="96">
        <f t="shared" si="83"/>
        <v>0</v>
      </c>
      <c r="AE129" s="96">
        <f t="shared" si="97"/>
        <v>0</v>
      </c>
      <c r="AF129" s="96">
        <f t="shared" si="98"/>
        <v>0</v>
      </c>
      <c r="AG129" s="96">
        <f t="shared" si="99"/>
        <v>0</v>
      </c>
      <c r="AH129" s="96">
        <f t="shared" si="100"/>
        <v>0</v>
      </c>
      <c r="AI129" s="96">
        <f t="shared" si="101"/>
        <v>0</v>
      </c>
      <c r="AJ129" s="96">
        <f t="shared" si="102"/>
        <v>0</v>
      </c>
      <c r="AK129" s="96">
        <f t="shared" si="103"/>
        <v>0</v>
      </c>
      <c r="AL129" s="96">
        <f t="shared" si="104"/>
        <v>0</v>
      </c>
      <c r="AM129" s="96">
        <f t="shared" si="105"/>
        <v>0</v>
      </c>
      <c r="AN129" s="96">
        <f t="shared" si="106"/>
        <v>0</v>
      </c>
      <c r="AO129" s="96">
        <f t="shared" si="107"/>
        <v>0</v>
      </c>
      <c r="AP129" s="96">
        <f t="shared" si="108"/>
        <v>0</v>
      </c>
      <c r="AQ129" s="96">
        <f t="shared" si="109"/>
        <v>0</v>
      </c>
      <c r="AR129" s="96">
        <f t="shared" si="110"/>
        <v>0</v>
      </c>
      <c r="AS129" s="96">
        <f t="shared" si="111"/>
        <v>0</v>
      </c>
      <c r="AT129" s="54">
        <f t="shared" si="112"/>
        <v>0</v>
      </c>
      <c r="AU129" s="54">
        <f t="shared" si="113"/>
        <v>0</v>
      </c>
      <c r="AV129" s="54">
        <f t="shared" si="114"/>
        <v>0</v>
      </c>
      <c r="AW129" s="54">
        <f t="shared" si="115"/>
        <v>0</v>
      </c>
      <c r="AX129" s="54">
        <f t="shared" si="116"/>
        <v>0</v>
      </c>
      <c r="AY129" s="54">
        <f t="shared" si="117"/>
        <v>0</v>
      </c>
      <c r="AZ129" s="54"/>
      <c r="BA129" s="54"/>
      <c r="BB129" s="137">
        <f t="shared" si="84"/>
        <v>0</v>
      </c>
      <c r="BC129" s="137">
        <f t="shared" si="85"/>
        <v>0</v>
      </c>
      <c r="BD129" s="137">
        <f t="shared" si="86"/>
        <v>0</v>
      </c>
      <c r="BE129" s="137">
        <f t="shared" si="87"/>
        <v>0</v>
      </c>
      <c r="BF129" s="137">
        <f t="shared" si="88"/>
        <v>0</v>
      </c>
      <c r="BG129" s="137">
        <f t="shared" si="89"/>
        <v>0</v>
      </c>
      <c r="BH129" s="137">
        <f t="shared" si="90"/>
        <v>0</v>
      </c>
      <c r="BI129" s="137">
        <f t="shared" si="91"/>
        <v>0</v>
      </c>
      <c r="BJ129" s="137">
        <f t="shared" si="92"/>
        <v>0</v>
      </c>
      <c r="BK129" s="137">
        <f t="shared" si="93"/>
        <v>0</v>
      </c>
      <c r="BL129" s="137">
        <f t="shared" si="118"/>
        <v>0</v>
      </c>
      <c r="BM129" s="137">
        <f t="shared" si="119"/>
        <v>0</v>
      </c>
      <c r="BN129" s="137">
        <f t="shared" si="120"/>
        <v>0</v>
      </c>
      <c r="BO129" s="137">
        <f t="shared" si="121"/>
        <v>0</v>
      </c>
      <c r="BP129" s="137">
        <f t="shared" si="122"/>
        <v>0</v>
      </c>
      <c r="BQ129" s="137">
        <f t="shared" si="123"/>
        <v>0</v>
      </c>
      <c r="BR129" s="137">
        <f t="shared" si="124"/>
        <v>0</v>
      </c>
      <c r="BS129" s="137">
        <f t="shared" si="125"/>
        <v>0</v>
      </c>
      <c r="BT129" s="137">
        <f t="shared" si="126"/>
        <v>0</v>
      </c>
      <c r="BU129" s="137">
        <f t="shared" si="127"/>
        <v>0</v>
      </c>
      <c r="BV129" s="137">
        <f t="shared" si="128"/>
        <v>0</v>
      </c>
      <c r="BW129" s="137">
        <f t="shared" si="129"/>
        <v>0</v>
      </c>
      <c r="BX129" s="137">
        <f t="shared" si="130"/>
        <v>0</v>
      </c>
      <c r="BY129" s="137">
        <f t="shared" si="131"/>
        <v>0</v>
      </c>
      <c r="BZ129" s="137">
        <f t="shared" si="132"/>
        <v>0</v>
      </c>
      <c r="CA129" s="137">
        <f t="shared" si="133"/>
        <v>0</v>
      </c>
      <c r="CB129" s="137">
        <f t="shared" si="134"/>
        <v>0</v>
      </c>
      <c r="CC129" s="137">
        <f t="shared" si="135"/>
        <v>0</v>
      </c>
      <c r="CD129" s="137">
        <f t="shared" si="136"/>
        <v>0</v>
      </c>
      <c r="CE129" s="137">
        <f t="shared" si="137"/>
        <v>0</v>
      </c>
      <c r="CF129" s="137">
        <f t="shared" si="138"/>
        <v>0</v>
      </c>
      <c r="CG129" s="137">
        <f t="shared" si="139"/>
        <v>0</v>
      </c>
      <c r="CH129" s="137">
        <f t="shared" si="140"/>
        <v>0</v>
      </c>
      <c r="CI129" s="137">
        <f t="shared" si="141"/>
        <v>0</v>
      </c>
      <c r="CJ129" s="137">
        <f t="shared" si="142"/>
        <v>0</v>
      </c>
      <c r="CK129" s="137">
        <f t="shared" si="143"/>
        <v>0</v>
      </c>
      <c r="CL129" s="137">
        <f t="shared" si="144"/>
        <v>0</v>
      </c>
      <c r="CM129" s="137">
        <f t="shared" si="145"/>
        <v>0</v>
      </c>
      <c r="CN129" s="137">
        <f t="shared" si="146"/>
        <v>0</v>
      </c>
      <c r="CO129" s="137">
        <f t="shared" si="147"/>
        <v>0</v>
      </c>
      <c r="CP129" s="97"/>
      <c r="CQ129" s="97"/>
      <c r="CR129" s="47"/>
      <c r="CS129" s="47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GO129" s="1"/>
      <c r="GP129" s="1"/>
      <c r="GQ129" s="1"/>
      <c r="GR129" s="1"/>
      <c r="GS129" s="1"/>
    </row>
    <row r="130" spans="1:201">
      <c r="A130" s="40">
        <v>124</v>
      </c>
      <c r="B130" s="84"/>
      <c r="C130" s="83"/>
      <c r="D130" s="88"/>
      <c r="E130" s="87"/>
      <c r="F130" s="87"/>
      <c r="G130" s="87"/>
      <c r="H130" s="87"/>
      <c r="I130" s="76"/>
      <c r="J130" s="76"/>
      <c r="K130" s="76"/>
      <c r="L130" s="238"/>
      <c r="M130" s="238"/>
      <c r="N130" s="76"/>
      <c r="O130" s="76"/>
      <c r="P130" s="76"/>
      <c r="Q130" s="77"/>
      <c r="R130" s="41">
        <f t="shared" si="94"/>
        <v>0</v>
      </c>
      <c r="S130" s="55">
        <f t="shared" si="74"/>
        <v>0</v>
      </c>
      <c r="T130" s="54">
        <f t="shared" si="75"/>
        <v>0</v>
      </c>
      <c r="U130" s="97">
        <f t="shared" si="76"/>
        <v>0</v>
      </c>
      <c r="V130" s="54">
        <f t="shared" si="95"/>
        <v>0</v>
      </c>
      <c r="W130" s="97">
        <f t="shared" si="96"/>
        <v>0</v>
      </c>
      <c r="X130" s="96">
        <f t="shared" si="77"/>
        <v>0</v>
      </c>
      <c r="Y130" s="96">
        <f t="shared" si="78"/>
        <v>0</v>
      </c>
      <c r="Z130" s="96">
        <f t="shared" si="79"/>
        <v>0</v>
      </c>
      <c r="AA130" s="96">
        <f t="shared" si="80"/>
        <v>0</v>
      </c>
      <c r="AB130" s="96">
        <f t="shared" si="81"/>
        <v>0</v>
      </c>
      <c r="AC130" s="96">
        <f t="shared" si="82"/>
        <v>0</v>
      </c>
      <c r="AD130" s="96">
        <f t="shared" si="83"/>
        <v>0</v>
      </c>
      <c r="AE130" s="96">
        <f t="shared" si="97"/>
        <v>0</v>
      </c>
      <c r="AF130" s="96">
        <f t="shared" si="98"/>
        <v>0</v>
      </c>
      <c r="AG130" s="96">
        <f t="shared" si="99"/>
        <v>0</v>
      </c>
      <c r="AH130" s="96">
        <f t="shared" si="100"/>
        <v>0</v>
      </c>
      <c r="AI130" s="96">
        <f t="shared" si="101"/>
        <v>0</v>
      </c>
      <c r="AJ130" s="96">
        <f t="shared" si="102"/>
        <v>0</v>
      </c>
      <c r="AK130" s="96">
        <f t="shared" si="103"/>
        <v>0</v>
      </c>
      <c r="AL130" s="96">
        <f t="shared" si="104"/>
        <v>0</v>
      </c>
      <c r="AM130" s="96">
        <f t="shared" si="105"/>
        <v>0</v>
      </c>
      <c r="AN130" s="96">
        <f t="shared" si="106"/>
        <v>0</v>
      </c>
      <c r="AO130" s="96">
        <f t="shared" si="107"/>
        <v>0</v>
      </c>
      <c r="AP130" s="96">
        <f t="shared" si="108"/>
        <v>0</v>
      </c>
      <c r="AQ130" s="96">
        <f t="shared" si="109"/>
        <v>0</v>
      </c>
      <c r="AR130" s="96">
        <f t="shared" si="110"/>
        <v>0</v>
      </c>
      <c r="AS130" s="96">
        <f t="shared" si="111"/>
        <v>0</v>
      </c>
      <c r="AT130" s="54">
        <f t="shared" si="112"/>
        <v>0</v>
      </c>
      <c r="AU130" s="54">
        <f t="shared" si="113"/>
        <v>0</v>
      </c>
      <c r="AV130" s="54">
        <f t="shared" si="114"/>
        <v>0</v>
      </c>
      <c r="AW130" s="54">
        <f t="shared" si="115"/>
        <v>0</v>
      </c>
      <c r="AX130" s="54">
        <f t="shared" si="116"/>
        <v>0</v>
      </c>
      <c r="AY130" s="54">
        <f t="shared" si="117"/>
        <v>0</v>
      </c>
      <c r="AZ130" s="54"/>
      <c r="BA130" s="54"/>
      <c r="BB130" s="137">
        <f t="shared" si="84"/>
        <v>0</v>
      </c>
      <c r="BC130" s="137">
        <f t="shared" si="85"/>
        <v>0</v>
      </c>
      <c r="BD130" s="137">
        <f t="shared" si="86"/>
        <v>0</v>
      </c>
      <c r="BE130" s="137">
        <f t="shared" si="87"/>
        <v>0</v>
      </c>
      <c r="BF130" s="137">
        <f t="shared" si="88"/>
        <v>0</v>
      </c>
      <c r="BG130" s="137">
        <f t="shared" si="89"/>
        <v>0</v>
      </c>
      <c r="BH130" s="137">
        <f t="shared" si="90"/>
        <v>0</v>
      </c>
      <c r="BI130" s="137">
        <f t="shared" si="91"/>
        <v>0</v>
      </c>
      <c r="BJ130" s="137">
        <f t="shared" si="92"/>
        <v>0</v>
      </c>
      <c r="BK130" s="137">
        <f t="shared" si="93"/>
        <v>0</v>
      </c>
      <c r="BL130" s="137">
        <f t="shared" si="118"/>
        <v>0</v>
      </c>
      <c r="BM130" s="137">
        <f t="shared" si="119"/>
        <v>0</v>
      </c>
      <c r="BN130" s="137">
        <f t="shared" si="120"/>
        <v>0</v>
      </c>
      <c r="BO130" s="137">
        <f t="shared" si="121"/>
        <v>0</v>
      </c>
      <c r="BP130" s="137">
        <f t="shared" si="122"/>
        <v>0</v>
      </c>
      <c r="BQ130" s="137">
        <f t="shared" si="123"/>
        <v>0</v>
      </c>
      <c r="BR130" s="137">
        <f t="shared" si="124"/>
        <v>0</v>
      </c>
      <c r="BS130" s="137">
        <f t="shared" si="125"/>
        <v>0</v>
      </c>
      <c r="BT130" s="137">
        <f t="shared" si="126"/>
        <v>0</v>
      </c>
      <c r="BU130" s="137">
        <f t="shared" si="127"/>
        <v>0</v>
      </c>
      <c r="BV130" s="137">
        <f t="shared" si="128"/>
        <v>0</v>
      </c>
      <c r="BW130" s="137">
        <f t="shared" si="129"/>
        <v>0</v>
      </c>
      <c r="BX130" s="137">
        <f t="shared" si="130"/>
        <v>0</v>
      </c>
      <c r="BY130" s="137">
        <f t="shared" si="131"/>
        <v>0</v>
      </c>
      <c r="BZ130" s="137">
        <f t="shared" si="132"/>
        <v>0</v>
      </c>
      <c r="CA130" s="137">
        <f t="shared" si="133"/>
        <v>0</v>
      </c>
      <c r="CB130" s="137">
        <f t="shared" si="134"/>
        <v>0</v>
      </c>
      <c r="CC130" s="137">
        <f t="shared" si="135"/>
        <v>0</v>
      </c>
      <c r="CD130" s="137">
        <f t="shared" si="136"/>
        <v>0</v>
      </c>
      <c r="CE130" s="137">
        <f t="shared" si="137"/>
        <v>0</v>
      </c>
      <c r="CF130" s="137">
        <f t="shared" si="138"/>
        <v>0</v>
      </c>
      <c r="CG130" s="137">
        <f t="shared" si="139"/>
        <v>0</v>
      </c>
      <c r="CH130" s="137">
        <f t="shared" si="140"/>
        <v>0</v>
      </c>
      <c r="CI130" s="137">
        <f t="shared" si="141"/>
        <v>0</v>
      </c>
      <c r="CJ130" s="137">
        <f t="shared" si="142"/>
        <v>0</v>
      </c>
      <c r="CK130" s="137">
        <f t="shared" si="143"/>
        <v>0</v>
      </c>
      <c r="CL130" s="137">
        <f t="shared" si="144"/>
        <v>0</v>
      </c>
      <c r="CM130" s="137">
        <f t="shared" si="145"/>
        <v>0</v>
      </c>
      <c r="CN130" s="137">
        <f t="shared" si="146"/>
        <v>0</v>
      </c>
      <c r="CO130" s="137">
        <f t="shared" si="147"/>
        <v>0</v>
      </c>
      <c r="CP130" s="97"/>
      <c r="CQ130" s="97"/>
      <c r="CR130" s="47"/>
      <c r="CS130" s="47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GO130" s="1"/>
      <c r="GP130" s="1"/>
      <c r="GQ130" s="1"/>
      <c r="GR130" s="1"/>
      <c r="GS130" s="1"/>
    </row>
    <row r="131" spans="1:201">
      <c r="A131" s="40">
        <v>125</v>
      </c>
      <c r="B131" s="84"/>
      <c r="C131" s="83"/>
      <c r="D131" s="88"/>
      <c r="E131" s="87"/>
      <c r="F131" s="87"/>
      <c r="G131" s="87"/>
      <c r="H131" s="87"/>
      <c r="I131" s="76"/>
      <c r="J131" s="76"/>
      <c r="K131" s="76"/>
      <c r="L131" s="238"/>
      <c r="M131" s="238"/>
      <c r="N131" s="76"/>
      <c r="O131" s="76"/>
      <c r="P131" s="76"/>
      <c r="Q131" s="77"/>
      <c r="R131" s="41">
        <f t="shared" si="94"/>
        <v>0</v>
      </c>
      <c r="S131" s="55">
        <f t="shared" si="74"/>
        <v>0</v>
      </c>
      <c r="T131" s="54">
        <f t="shared" si="75"/>
        <v>0</v>
      </c>
      <c r="U131" s="97">
        <f t="shared" si="76"/>
        <v>0</v>
      </c>
      <c r="V131" s="54">
        <f t="shared" si="95"/>
        <v>0</v>
      </c>
      <c r="W131" s="97">
        <f t="shared" si="96"/>
        <v>0</v>
      </c>
      <c r="X131" s="96">
        <f t="shared" si="77"/>
        <v>0</v>
      </c>
      <c r="Y131" s="96">
        <f t="shared" si="78"/>
        <v>0</v>
      </c>
      <c r="Z131" s="96">
        <f t="shared" si="79"/>
        <v>0</v>
      </c>
      <c r="AA131" s="96">
        <f t="shared" si="80"/>
        <v>0</v>
      </c>
      <c r="AB131" s="96">
        <f t="shared" si="81"/>
        <v>0</v>
      </c>
      <c r="AC131" s="96">
        <f t="shared" si="82"/>
        <v>0</v>
      </c>
      <c r="AD131" s="96">
        <f t="shared" si="83"/>
        <v>0</v>
      </c>
      <c r="AE131" s="96">
        <f t="shared" si="97"/>
        <v>0</v>
      </c>
      <c r="AF131" s="96">
        <f t="shared" si="98"/>
        <v>0</v>
      </c>
      <c r="AG131" s="96">
        <f t="shared" si="99"/>
        <v>0</v>
      </c>
      <c r="AH131" s="96">
        <f t="shared" si="100"/>
        <v>0</v>
      </c>
      <c r="AI131" s="96">
        <f t="shared" si="101"/>
        <v>0</v>
      </c>
      <c r="AJ131" s="96">
        <f t="shared" si="102"/>
        <v>0</v>
      </c>
      <c r="AK131" s="96">
        <f t="shared" si="103"/>
        <v>0</v>
      </c>
      <c r="AL131" s="96">
        <f t="shared" si="104"/>
        <v>0</v>
      </c>
      <c r="AM131" s="96">
        <f t="shared" si="105"/>
        <v>0</v>
      </c>
      <c r="AN131" s="96">
        <f t="shared" si="106"/>
        <v>0</v>
      </c>
      <c r="AO131" s="96">
        <f t="shared" si="107"/>
        <v>0</v>
      </c>
      <c r="AP131" s="96">
        <f t="shared" si="108"/>
        <v>0</v>
      </c>
      <c r="AQ131" s="96">
        <f t="shared" si="109"/>
        <v>0</v>
      </c>
      <c r="AR131" s="96">
        <f t="shared" si="110"/>
        <v>0</v>
      </c>
      <c r="AS131" s="96">
        <f t="shared" si="111"/>
        <v>0</v>
      </c>
      <c r="AT131" s="54">
        <f t="shared" si="112"/>
        <v>0</v>
      </c>
      <c r="AU131" s="54">
        <f t="shared" si="113"/>
        <v>0</v>
      </c>
      <c r="AV131" s="54">
        <f t="shared" si="114"/>
        <v>0</v>
      </c>
      <c r="AW131" s="54">
        <f t="shared" si="115"/>
        <v>0</v>
      </c>
      <c r="AX131" s="54">
        <f t="shared" si="116"/>
        <v>0</v>
      </c>
      <c r="AY131" s="54">
        <f t="shared" si="117"/>
        <v>0</v>
      </c>
      <c r="AZ131" s="54"/>
      <c r="BA131" s="54"/>
      <c r="BB131" s="137">
        <f t="shared" si="84"/>
        <v>0</v>
      </c>
      <c r="BC131" s="137">
        <f t="shared" si="85"/>
        <v>0</v>
      </c>
      <c r="BD131" s="137">
        <f t="shared" si="86"/>
        <v>0</v>
      </c>
      <c r="BE131" s="137">
        <f t="shared" si="87"/>
        <v>0</v>
      </c>
      <c r="BF131" s="137">
        <f t="shared" si="88"/>
        <v>0</v>
      </c>
      <c r="BG131" s="137">
        <f t="shared" si="89"/>
        <v>0</v>
      </c>
      <c r="BH131" s="137">
        <f t="shared" si="90"/>
        <v>0</v>
      </c>
      <c r="BI131" s="137">
        <f t="shared" si="91"/>
        <v>0</v>
      </c>
      <c r="BJ131" s="137">
        <f t="shared" si="92"/>
        <v>0</v>
      </c>
      <c r="BK131" s="137">
        <f t="shared" si="93"/>
        <v>0</v>
      </c>
      <c r="BL131" s="137">
        <f t="shared" si="118"/>
        <v>0</v>
      </c>
      <c r="BM131" s="137">
        <f t="shared" si="119"/>
        <v>0</v>
      </c>
      <c r="BN131" s="137">
        <f t="shared" si="120"/>
        <v>0</v>
      </c>
      <c r="BO131" s="137">
        <f t="shared" si="121"/>
        <v>0</v>
      </c>
      <c r="BP131" s="137">
        <f t="shared" si="122"/>
        <v>0</v>
      </c>
      <c r="BQ131" s="137">
        <f t="shared" si="123"/>
        <v>0</v>
      </c>
      <c r="BR131" s="137">
        <f t="shared" si="124"/>
        <v>0</v>
      </c>
      <c r="BS131" s="137">
        <f t="shared" si="125"/>
        <v>0</v>
      </c>
      <c r="BT131" s="137">
        <f t="shared" si="126"/>
        <v>0</v>
      </c>
      <c r="BU131" s="137">
        <f t="shared" si="127"/>
        <v>0</v>
      </c>
      <c r="BV131" s="137">
        <f t="shared" si="128"/>
        <v>0</v>
      </c>
      <c r="BW131" s="137">
        <f t="shared" si="129"/>
        <v>0</v>
      </c>
      <c r="BX131" s="137">
        <f t="shared" si="130"/>
        <v>0</v>
      </c>
      <c r="BY131" s="137">
        <f t="shared" si="131"/>
        <v>0</v>
      </c>
      <c r="BZ131" s="137">
        <f t="shared" si="132"/>
        <v>0</v>
      </c>
      <c r="CA131" s="137">
        <f t="shared" si="133"/>
        <v>0</v>
      </c>
      <c r="CB131" s="137">
        <f t="shared" si="134"/>
        <v>0</v>
      </c>
      <c r="CC131" s="137">
        <f t="shared" si="135"/>
        <v>0</v>
      </c>
      <c r="CD131" s="137">
        <f t="shared" si="136"/>
        <v>0</v>
      </c>
      <c r="CE131" s="137">
        <f t="shared" si="137"/>
        <v>0</v>
      </c>
      <c r="CF131" s="137">
        <f t="shared" si="138"/>
        <v>0</v>
      </c>
      <c r="CG131" s="137">
        <f t="shared" si="139"/>
        <v>0</v>
      </c>
      <c r="CH131" s="137">
        <f t="shared" si="140"/>
        <v>0</v>
      </c>
      <c r="CI131" s="137">
        <f t="shared" si="141"/>
        <v>0</v>
      </c>
      <c r="CJ131" s="137">
        <f t="shared" si="142"/>
        <v>0</v>
      </c>
      <c r="CK131" s="137">
        <f t="shared" si="143"/>
        <v>0</v>
      </c>
      <c r="CL131" s="137">
        <f t="shared" si="144"/>
        <v>0</v>
      </c>
      <c r="CM131" s="137">
        <f t="shared" si="145"/>
        <v>0</v>
      </c>
      <c r="CN131" s="137">
        <f t="shared" si="146"/>
        <v>0</v>
      </c>
      <c r="CO131" s="137">
        <f t="shared" si="147"/>
        <v>0</v>
      </c>
      <c r="CP131" s="97"/>
      <c r="CQ131" s="97"/>
      <c r="CR131" s="47"/>
      <c r="CS131" s="47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GO131" s="1"/>
      <c r="GP131" s="1"/>
      <c r="GQ131" s="1"/>
      <c r="GR131" s="1"/>
      <c r="GS131" s="1"/>
    </row>
    <row r="132" spans="1:201">
      <c r="A132" s="40">
        <v>126</v>
      </c>
      <c r="B132" s="84"/>
      <c r="C132" s="83"/>
      <c r="D132" s="88"/>
      <c r="E132" s="87"/>
      <c r="F132" s="87"/>
      <c r="G132" s="87"/>
      <c r="H132" s="87"/>
      <c r="I132" s="76"/>
      <c r="J132" s="76"/>
      <c r="K132" s="76"/>
      <c r="L132" s="238"/>
      <c r="M132" s="238"/>
      <c r="N132" s="76"/>
      <c r="O132" s="76"/>
      <c r="P132" s="76"/>
      <c r="Q132" s="77"/>
      <c r="R132" s="41">
        <f t="shared" si="94"/>
        <v>0</v>
      </c>
      <c r="S132" s="55">
        <f t="shared" si="74"/>
        <v>0</v>
      </c>
      <c r="T132" s="54">
        <f t="shared" si="75"/>
        <v>0</v>
      </c>
      <c r="U132" s="97">
        <f t="shared" si="76"/>
        <v>0</v>
      </c>
      <c r="V132" s="54">
        <f t="shared" si="95"/>
        <v>0</v>
      </c>
      <c r="W132" s="97">
        <f t="shared" si="96"/>
        <v>0</v>
      </c>
      <c r="X132" s="96">
        <f t="shared" si="77"/>
        <v>0</v>
      </c>
      <c r="Y132" s="96">
        <f t="shared" si="78"/>
        <v>0</v>
      </c>
      <c r="Z132" s="96">
        <f t="shared" si="79"/>
        <v>0</v>
      </c>
      <c r="AA132" s="96">
        <f t="shared" si="80"/>
        <v>0</v>
      </c>
      <c r="AB132" s="96">
        <f t="shared" si="81"/>
        <v>0</v>
      </c>
      <c r="AC132" s="96">
        <f t="shared" si="82"/>
        <v>0</v>
      </c>
      <c r="AD132" s="96">
        <f t="shared" si="83"/>
        <v>0</v>
      </c>
      <c r="AE132" s="96">
        <f t="shared" si="97"/>
        <v>0</v>
      </c>
      <c r="AF132" s="96">
        <f t="shared" si="98"/>
        <v>0</v>
      </c>
      <c r="AG132" s="96">
        <f t="shared" si="99"/>
        <v>0</v>
      </c>
      <c r="AH132" s="96">
        <f t="shared" si="100"/>
        <v>0</v>
      </c>
      <c r="AI132" s="96">
        <f t="shared" si="101"/>
        <v>0</v>
      </c>
      <c r="AJ132" s="96">
        <f t="shared" si="102"/>
        <v>0</v>
      </c>
      <c r="AK132" s="96">
        <f t="shared" si="103"/>
        <v>0</v>
      </c>
      <c r="AL132" s="96">
        <f t="shared" si="104"/>
        <v>0</v>
      </c>
      <c r="AM132" s="96">
        <f t="shared" si="105"/>
        <v>0</v>
      </c>
      <c r="AN132" s="96">
        <f t="shared" si="106"/>
        <v>0</v>
      </c>
      <c r="AO132" s="96">
        <f t="shared" si="107"/>
        <v>0</v>
      </c>
      <c r="AP132" s="96">
        <f t="shared" si="108"/>
        <v>0</v>
      </c>
      <c r="AQ132" s="96">
        <f t="shared" si="109"/>
        <v>0</v>
      </c>
      <c r="AR132" s="96">
        <f t="shared" si="110"/>
        <v>0</v>
      </c>
      <c r="AS132" s="96">
        <f t="shared" si="111"/>
        <v>0</v>
      </c>
      <c r="AT132" s="54">
        <f t="shared" si="112"/>
        <v>0</v>
      </c>
      <c r="AU132" s="54">
        <f t="shared" si="113"/>
        <v>0</v>
      </c>
      <c r="AV132" s="54">
        <f t="shared" si="114"/>
        <v>0</v>
      </c>
      <c r="AW132" s="54">
        <f t="shared" si="115"/>
        <v>0</v>
      </c>
      <c r="AX132" s="54">
        <f t="shared" si="116"/>
        <v>0</v>
      </c>
      <c r="AY132" s="54">
        <f t="shared" si="117"/>
        <v>0</v>
      </c>
      <c r="AZ132" s="54"/>
      <c r="BA132" s="54"/>
      <c r="BB132" s="137">
        <f t="shared" si="84"/>
        <v>0</v>
      </c>
      <c r="BC132" s="137">
        <f t="shared" si="85"/>
        <v>0</v>
      </c>
      <c r="BD132" s="137">
        <f t="shared" si="86"/>
        <v>0</v>
      </c>
      <c r="BE132" s="137">
        <f t="shared" si="87"/>
        <v>0</v>
      </c>
      <c r="BF132" s="137">
        <f t="shared" si="88"/>
        <v>0</v>
      </c>
      <c r="BG132" s="137">
        <f t="shared" si="89"/>
        <v>0</v>
      </c>
      <c r="BH132" s="137">
        <f t="shared" si="90"/>
        <v>0</v>
      </c>
      <c r="BI132" s="137">
        <f t="shared" si="91"/>
        <v>0</v>
      </c>
      <c r="BJ132" s="137">
        <f t="shared" si="92"/>
        <v>0</v>
      </c>
      <c r="BK132" s="137">
        <f t="shared" si="93"/>
        <v>0</v>
      </c>
      <c r="BL132" s="137">
        <f t="shared" si="118"/>
        <v>0</v>
      </c>
      <c r="BM132" s="137">
        <f t="shared" si="119"/>
        <v>0</v>
      </c>
      <c r="BN132" s="137">
        <f t="shared" si="120"/>
        <v>0</v>
      </c>
      <c r="BO132" s="137">
        <f t="shared" si="121"/>
        <v>0</v>
      </c>
      <c r="BP132" s="137">
        <f t="shared" si="122"/>
        <v>0</v>
      </c>
      <c r="BQ132" s="137">
        <f t="shared" si="123"/>
        <v>0</v>
      </c>
      <c r="BR132" s="137">
        <f t="shared" si="124"/>
        <v>0</v>
      </c>
      <c r="BS132" s="137">
        <f t="shared" si="125"/>
        <v>0</v>
      </c>
      <c r="BT132" s="137">
        <f t="shared" si="126"/>
        <v>0</v>
      </c>
      <c r="BU132" s="137">
        <f t="shared" si="127"/>
        <v>0</v>
      </c>
      <c r="BV132" s="137">
        <f t="shared" si="128"/>
        <v>0</v>
      </c>
      <c r="BW132" s="137">
        <f t="shared" si="129"/>
        <v>0</v>
      </c>
      <c r="BX132" s="137">
        <f t="shared" si="130"/>
        <v>0</v>
      </c>
      <c r="BY132" s="137">
        <f t="shared" si="131"/>
        <v>0</v>
      </c>
      <c r="BZ132" s="137">
        <f t="shared" si="132"/>
        <v>0</v>
      </c>
      <c r="CA132" s="137">
        <f t="shared" si="133"/>
        <v>0</v>
      </c>
      <c r="CB132" s="137">
        <f t="shared" si="134"/>
        <v>0</v>
      </c>
      <c r="CC132" s="137">
        <f t="shared" si="135"/>
        <v>0</v>
      </c>
      <c r="CD132" s="137">
        <f t="shared" si="136"/>
        <v>0</v>
      </c>
      <c r="CE132" s="137">
        <f t="shared" si="137"/>
        <v>0</v>
      </c>
      <c r="CF132" s="137">
        <f t="shared" si="138"/>
        <v>0</v>
      </c>
      <c r="CG132" s="137">
        <f t="shared" si="139"/>
        <v>0</v>
      </c>
      <c r="CH132" s="137">
        <f t="shared" si="140"/>
        <v>0</v>
      </c>
      <c r="CI132" s="137">
        <f t="shared" si="141"/>
        <v>0</v>
      </c>
      <c r="CJ132" s="137">
        <f t="shared" si="142"/>
        <v>0</v>
      </c>
      <c r="CK132" s="137">
        <f t="shared" si="143"/>
        <v>0</v>
      </c>
      <c r="CL132" s="137">
        <f t="shared" si="144"/>
        <v>0</v>
      </c>
      <c r="CM132" s="137">
        <f t="shared" si="145"/>
        <v>0</v>
      </c>
      <c r="CN132" s="137">
        <f t="shared" si="146"/>
        <v>0</v>
      </c>
      <c r="CO132" s="137">
        <f t="shared" si="147"/>
        <v>0</v>
      </c>
      <c r="CP132" s="97"/>
      <c r="CQ132" s="97"/>
      <c r="CR132" s="47"/>
      <c r="CS132" s="47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GO132" s="1"/>
      <c r="GP132" s="1"/>
      <c r="GQ132" s="1"/>
      <c r="GR132" s="1"/>
      <c r="GS132" s="1"/>
    </row>
    <row r="133" spans="1:201">
      <c r="A133" s="40">
        <v>127</v>
      </c>
      <c r="B133" s="84"/>
      <c r="C133" s="83"/>
      <c r="D133" s="88"/>
      <c r="E133" s="87"/>
      <c r="F133" s="87"/>
      <c r="G133" s="87"/>
      <c r="H133" s="87"/>
      <c r="I133" s="76"/>
      <c r="J133" s="76"/>
      <c r="K133" s="76"/>
      <c r="L133" s="238"/>
      <c r="M133" s="238"/>
      <c r="N133" s="76"/>
      <c r="O133" s="76"/>
      <c r="P133" s="76"/>
      <c r="Q133" s="77"/>
      <c r="R133" s="41">
        <f t="shared" si="94"/>
        <v>0</v>
      </c>
      <c r="S133" s="55">
        <f t="shared" si="74"/>
        <v>0</v>
      </c>
      <c r="T133" s="54">
        <f t="shared" si="75"/>
        <v>0</v>
      </c>
      <c r="U133" s="97">
        <f t="shared" si="76"/>
        <v>0</v>
      </c>
      <c r="V133" s="54">
        <f t="shared" si="95"/>
        <v>0</v>
      </c>
      <c r="W133" s="97">
        <f t="shared" si="96"/>
        <v>0</v>
      </c>
      <c r="X133" s="96">
        <f t="shared" si="77"/>
        <v>0</v>
      </c>
      <c r="Y133" s="96">
        <f t="shared" si="78"/>
        <v>0</v>
      </c>
      <c r="Z133" s="96">
        <f t="shared" si="79"/>
        <v>0</v>
      </c>
      <c r="AA133" s="96">
        <f t="shared" si="80"/>
        <v>0</v>
      </c>
      <c r="AB133" s="96">
        <f t="shared" si="81"/>
        <v>0</v>
      </c>
      <c r="AC133" s="96">
        <f t="shared" si="82"/>
        <v>0</v>
      </c>
      <c r="AD133" s="96">
        <f t="shared" si="83"/>
        <v>0</v>
      </c>
      <c r="AE133" s="96">
        <f t="shared" si="97"/>
        <v>0</v>
      </c>
      <c r="AF133" s="96">
        <f t="shared" si="98"/>
        <v>0</v>
      </c>
      <c r="AG133" s="96">
        <f t="shared" si="99"/>
        <v>0</v>
      </c>
      <c r="AH133" s="96">
        <f t="shared" si="100"/>
        <v>0</v>
      </c>
      <c r="AI133" s="96">
        <f t="shared" si="101"/>
        <v>0</v>
      </c>
      <c r="AJ133" s="96">
        <f t="shared" si="102"/>
        <v>0</v>
      </c>
      <c r="AK133" s="96">
        <f t="shared" si="103"/>
        <v>0</v>
      </c>
      <c r="AL133" s="96">
        <f t="shared" si="104"/>
        <v>0</v>
      </c>
      <c r="AM133" s="96">
        <f t="shared" si="105"/>
        <v>0</v>
      </c>
      <c r="AN133" s="96">
        <f t="shared" si="106"/>
        <v>0</v>
      </c>
      <c r="AO133" s="96">
        <f t="shared" si="107"/>
        <v>0</v>
      </c>
      <c r="AP133" s="96">
        <f t="shared" si="108"/>
        <v>0</v>
      </c>
      <c r="AQ133" s="96">
        <f t="shared" si="109"/>
        <v>0</v>
      </c>
      <c r="AR133" s="96">
        <f t="shared" si="110"/>
        <v>0</v>
      </c>
      <c r="AS133" s="96">
        <f t="shared" si="111"/>
        <v>0</v>
      </c>
      <c r="AT133" s="54">
        <f t="shared" si="112"/>
        <v>0</v>
      </c>
      <c r="AU133" s="54">
        <f t="shared" si="113"/>
        <v>0</v>
      </c>
      <c r="AV133" s="54">
        <f t="shared" si="114"/>
        <v>0</v>
      </c>
      <c r="AW133" s="54">
        <f t="shared" si="115"/>
        <v>0</v>
      </c>
      <c r="AX133" s="54">
        <f t="shared" si="116"/>
        <v>0</v>
      </c>
      <c r="AY133" s="54">
        <f t="shared" si="117"/>
        <v>0</v>
      </c>
      <c r="AZ133" s="54"/>
      <c r="BA133" s="54"/>
      <c r="BB133" s="137">
        <f t="shared" si="84"/>
        <v>0</v>
      </c>
      <c r="BC133" s="137">
        <f t="shared" si="85"/>
        <v>0</v>
      </c>
      <c r="BD133" s="137">
        <f t="shared" si="86"/>
        <v>0</v>
      </c>
      <c r="BE133" s="137">
        <f t="shared" si="87"/>
        <v>0</v>
      </c>
      <c r="BF133" s="137">
        <f t="shared" si="88"/>
        <v>0</v>
      </c>
      <c r="BG133" s="137">
        <f t="shared" si="89"/>
        <v>0</v>
      </c>
      <c r="BH133" s="137">
        <f t="shared" si="90"/>
        <v>0</v>
      </c>
      <c r="BI133" s="137">
        <f t="shared" si="91"/>
        <v>0</v>
      </c>
      <c r="BJ133" s="137">
        <f t="shared" si="92"/>
        <v>0</v>
      </c>
      <c r="BK133" s="137">
        <f t="shared" si="93"/>
        <v>0</v>
      </c>
      <c r="BL133" s="137">
        <f t="shared" si="118"/>
        <v>0</v>
      </c>
      <c r="BM133" s="137">
        <f t="shared" si="119"/>
        <v>0</v>
      </c>
      <c r="BN133" s="137">
        <f t="shared" si="120"/>
        <v>0</v>
      </c>
      <c r="BO133" s="137">
        <f t="shared" si="121"/>
        <v>0</v>
      </c>
      <c r="BP133" s="137">
        <f t="shared" si="122"/>
        <v>0</v>
      </c>
      <c r="BQ133" s="137">
        <f t="shared" si="123"/>
        <v>0</v>
      </c>
      <c r="BR133" s="137">
        <f t="shared" si="124"/>
        <v>0</v>
      </c>
      <c r="BS133" s="137">
        <f t="shared" si="125"/>
        <v>0</v>
      </c>
      <c r="BT133" s="137">
        <f t="shared" si="126"/>
        <v>0</v>
      </c>
      <c r="BU133" s="137">
        <f t="shared" si="127"/>
        <v>0</v>
      </c>
      <c r="BV133" s="137">
        <f t="shared" si="128"/>
        <v>0</v>
      </c>
      <c r="BW133" s="137">
        <f t="shared" si="129"/>
        <v>0</v>
      </c>
      <c r="BX133" s="137">
        <f t="shared" si="130"/>
        <v>0</v>
      </c>
      <c r="BY133" s="137">
        <f t="shared" si="131"/>
        <v>0</v>
      </c>
      <c r="BZ133" s="137">
        <f t="shared" si="132"/>
        <v>0</v>
      </c>
      <c r="CA133" s="137">
        <f t="shared" si="133"/>
        <v>0</v>
      </c>
      <c r="CB133" s="137">
        <f t="shared" si="134"/>
        <v>0</v>
      </c>
      <c r="CC133" s="137">
        <f t="shared" si="135"/>
        <v>0</v>
      </c>
      <c r="CD133" s="137">
        <f t="shared" si="136"/>
        <v>0</v>
      </c>
      <c r="CE133" s="137">
        <f t="shared" si="137"/>
        <v>0</v>
      </c>
      <c r="CF133" s="137">
        <f t="shared" si="138"/>
        <v>0</v>
      </c>
      <c r="CG133" s="137">
        <f t="shared" si="139"/>
        <v>0</v>
      </c>
      <c r="CH133" s="137">
        <f t="shared" si="140"/>
        <v>0</v>
      </c>
      <c r="CI133" s="137">
        <f t="shared" si="141"/>
        <v>0</v>
      </c>
      <c r="CJ133" s="137">
        <f t="shared" si="142"/>
        <v>0</v>
      </c>
      <c r="CK133" s="137">
        <f t="shared" si="143"/>
        <v>0</v>
      </c>
      <c r="CL133" s="137">
        <f t="shared" si="144"/>
        <v>0</v>
      </c>
      <c r="CM133" s="137">
        <f t="shared" si="145"/>
        <v>0</v>
      </c>
      <c r="CN133" s="137">
        <f t="shared" si="146"/>
        <v>0</v>
      </c>
      <c r="CO133" s="137">
        <f t="shared" si="147"/>
        <v>0</v>
      </c>
      <c r="CP133" s="97"/>
      <c r="CQ133" s="97"/>
      <c r="CR133" s="47"/>
      <c r="CS133" s="47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GO133" s="1"/>
      <c r="GP133" s="1"/>
      <c r="GQ133" s="1"/>
      <c r="GR133" s="1"/>
      <c r="GS133" s="1"/>
    </row>
    <row r="134" spans="1:201">
      <c r="A134" s="40">
        <v>128</v>
      </c>
      <c r="B134" s="84"/>
      <c r="C134" s="83"/>
      <c r="D134" s="88"/>
      <c r="E134" s="87"/>
      <c r="F134" s="87"/>
      <c r="G134" s="87"/>
      <c r="H134" s="87"/>
      <c r="I134" s="76"/>
      <c r="J134" s="76"/>
      <c r="K134" s="76"/>
      <c r="L134" s="238"/>
      <c r="M134" s="238"/>
      <c r="N134" s="76"/>
      <c r="O134" s="76"/>
      <c r="P134" s="76"/>
      <c r="Q134" s="77"/>
      <c r="R134" s="41">
        <f t="shared" si="94"/>
        <v>0</v>
      </c>
      <c r="S134" s="55">
        <f t="shared" si="74"/>
        <v>0</v>
      </c>
      <c r="T134" s="54">
        <f t="shared" si="75"/>
        <v>0</v>
      </c>
      <c r="U134" s="97">
        <f t="shared" si="76"/>
        <v>0</v>
      </c>
      <c r="V134" s="54">
        <f t="shared" si="95"/>
        <v>0</v>
      </c>
      <c r="W134" s="97">
        <f t="shared" si="96"/>
        <v>0</v>
      </c>
      <c r="X134" s="96">
        <f t="shared" si="77"/>
        <v>0</v>
      </c>
      <c r="Y134" s="96">
        <f t="shared" si="78"/>
        <v>0</v>
      </c>
      <c r="Z134" s="96">
        <f t="shared" si="79"/>
        <v>0</v>
      </c>
      <c r="AA134" s="96">
        <f t="shared" si="80"/>
        <v>0</v>
      </c>
      <c r="AB134" s="96">
        <f t="shared" si="81"/>
        <v>0</v>
      </c>
      <c r="AC134" s="96">
        <f t="shared" si="82"/>
        <v>0</v>
      </c>
      <c r="AD134" s="96">
        <f t="shared" si="83"/>
        <v>0</v>
      </c>
      <c r="AE134" s="96">
        <f t="shared" si="97"/>
        <v>0</v>
      </c>
      <c r="AF134" s="96">
        <f t="shared" si="98"/>
        <v>0</v>
      </c>
      <c r="AG134" s="96">
        <f t="shared" si="99"/>
        <v>0</v>
      </c>
      <c r="AH134" s="96">
        <f t="shared" si="100"/>
        <v>0</v>
      </c>
      <c r="AI134" s="96">
        <f t="shared" si="101"/>
        <v>0</v>
      </c>
      <c r="AJ134" s="96">
        <f t="shared" si="102"/>
        <v>0</v>
      </c>
      <c r="AK134" s="96">
        <f t="shared" si="103"/>
        <v>0</v>
      </c>
      <c r="AL134" s="96">
        <f t="shared" si="104"/>
        <v>0</v>
      </c>
      <c r="AM134" s="96">
        <f t="shared" si="105"/>
        <v>0</v>
      </c>
      <c r="AN134" s="96">
        <f t="shared" si="106"/>
        <v>0</v>
      </c>
      <c r="AO134" s="96">
        <f t="shared" si="107"/>
        <v>0</v>
      </c>
      <c r="AP134" s="96">
        <f t="shared" si="108"/>
        <v>0</v>
      </c>
      <c r="AQ134" s="96">
        <f t="shared" si="109"/>
        <v>0</v>
      </c>
      <c r="AR134" s="96">
        <f t="shared" si="110"/>
        <v>0</v>
      </c>
      <c r="AS134" s="96">
        <f t="shared" si="111"/>
        <v>0</v>
      </c>
      <c r="AT134" s="54">
        <f t="shared" si="112"/>
        <v>0</v>
      </c>
      <c r="AU134" s="54">
        <f t="shared" si="113"/>
        <v>0</v>
      </c>
      <c r="AV134" s="54">
        <f t="shared" si="114"/>
        <v>0</v>
      </c>
      <c r="AW134" s="54">
        <f t="shared" si="115"/>
        <v>0</v>
      </c>
      <c r="AX134" s="54">
        <f t="shared" si="116"/>
        <v>0</v>
      </c>
      <c r="AY134" s="54">
        <f t="shared" si="117"/>
        <v>0</v>
      </c>
      <c r="AZ134" s="54"/>
      <c r="BA134" s="54"/>
      <c r="BB134" s="137">
        <f t="shared" si="84"/>
        <v>0</v>
      </c>
      <c r="BC134" s="137">
        <f t="shared" si="85"/>
        <v>0</v>
      </c>
      <c r="BD134" s="137">
        <f t="shared" si="86"/>
        <v>0</v>
      </c>
      <c r="BE134" s="137">
        <f t="shared" si="87"/>
        <v>0</v>
      </c>
      <c r="BF134" s="137">
        <f t="shared" si="88"/>
        <v>0</v>
      </c>
      <c r="BG134" s="137">
        <f t="shared" si="89"/>
        <v>0</v>
      </c>
      <c r="BH134" s="137">
        <f t="shared" si="90"/>
        <v>0</v>
      </c>
      <c r="BI134" s="137">
        <f t="shared" si="91"/>
        <v>0</v>
      </c>
      <c r="BJ134" s="137">
        <f t="shared" si="92"/>
        <v>0</v>
      </c>
      <c r="BK134" s="137">
        <f t="shared" si="93"/>
        <v>0</v>
      </c>
      <c r="BL134" s="137">
        <f t="shared" si="118"/>
        <v>0</v>
      </c>
      <c r="BM134" s="137">
        <f t="shared" si="119"/>
        <v>0</v>
      </c>
      <c r="BN134" s="137">
        <f t="shared" si="120"/>
        <v>0</v>
      </c>
      <c r="BO134" s="137">
        <f t="shared" si="121"/>
        <v>0</v>
      </c>
      <c r="BP134" s="137">
        <f t="shared" si="122"/>
        <v>0</v>
      </c>
      <c r="BQ134" s="137">
        <f t="shared" si="123"/>
        <v>0</v>
      </c>
      <c r="BR134" s="137">
        <f t="shared" si="124"/>
        <v>0</v>
      </c>
      <c r="BS134" s="137">
        <f t="shared" si="125"/>
        <v>0</v>
      </c>
      <c r="BT134" s="137">
        <f t="shared" si="126"/>
        <v>0</v>
      </c>
      <c r="BU134" s="137">
        <f t="shared" si="127"/>
        <v>0</v>
      </c>
      <c r="BV134" s="137">
        <f t="shared" si="128"/>
        <v>0</v>
      </c>
      <c r="BW134" s="137">
        <f t="shared" si="129"/>
        <v>0</v>
      </c>
      <c r="BX134" s="137">
        <f t="shared" si="130"/>
        <v>0</v>
      </c>
      <c r="BY134" s="137">
        <f t="shared" si="131"/>
        <v>0</v>
      </c>
      <c r="BZ134" s="137">
        <f t="shared" si="132"/>
        <v>0</v>
      </c>
      <c r="CA134" s="137">
        <f t="shared" si="133"/>
        <v>0</v>
      </c>
      <c r="CB134" s="137">
        <f t="shared" si="134"/>
        <v>0</v>
      </c>
      <c r="CC134" s="137">
        <f t="shared" si="135"/>
        <v>0</v>
      </c>
      <c r="CD134" s="137">
        <f t="shared" si="136"/>
        <v>0</v>
      </c>
      <c r="CE134" s="137">
        <f t="shared" si="137"/>
        <v>0</v>
      </c>
      <c r="CF134" s="137">
        <f t="shared" si="138"/>
        <v>0</v>
      </c>
      <c r="CG134" s="137">
        <f t="shared" si="139"/>
        <v>0</v>
      </c>
      <c r="CH134" s="137">
        <f t="shared" si="140"/>
        <v>0</v>
      </c>
      <c r="CI134" s="137">
        <f t="shared" si="141"/>
        <v>0</v>
      </c>
      <c r="CJ134" s="137">
        <f t="shared" si="142"/>
        <v>0</v>
      </c>
      <c r="CK134" s="137">
        <f t="shared" si="143"/>
        <v>0</v>
      </c>
      <c r="CL134" s="137">
        <f t="shared" si="144"/>
        <v>0</v>
      </c>
      <c r="CM134" s="137">
        <f t="shared" si="145"/>
        <v>0</v>
      </c>
      <c r="CN134" s="137">
        <f t="shared" si="146"/>
        <v>0</v>
      </c>
      <c r="CO134" s="137">
        <f t="shared" si="147"/>
        <v>0</v>
      </c>
      <c r="CP134" s="97"/>
      <c r="CQ134" s="97"/>
      <c r="CR134" s="47"/>
      <c r="CS134" s="47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GO134" s="1"/>
      <c r="GP134" s="1"/>
      <c r="GQ134" s="1"/>
      <c r="GR134" s="1"/>
      <c r="GS134" s="1"/>
    </row>
    <row r="135" spans="1:201">
      <c r="A135" s="40">
        <v>129</v>
      </c>
      <c r="B135" s="84"/>
      <c r="C135" s="83"/>
      <c r="D135" s="88"/>
      <c r="E135" s="87"/>
      <c r="F135" s="87"/>
      <c r="G135" s="87"/>
      <c r="H135" s="87"/>
      <c r="I135" s="76"/>
      <c r="J135" s="76"/>
      <c r="K135" s="76"/>
      <c r="L135" s="238"/>
      <c r="M135" s="238"/>
      <c r="N135" s="76"/>
      <c r="O135" s="76"/>
      <c r="P135" s="76"/>
      <c r="Q135" s="77"/>
      <c r="R135" s="41">
        <f t="shared" si="94"/>
        <v>0</v>
      </c>
      <c r="S135" s="55">
        <f t="shared" ref="S135:S198" si="148">IF(R135=0,0,(YEAR($R$6)-YEAR(C135)))</f>
        <v>0</v>
      </c>
      <c r="T135" s="54">
        <f t="shared" ref="T135:T198" si="149">IF(OR($B135=0,$C135=0,$D135=0),0,IF(OR(AND($S135&lt;=20,$S135&gt;=7),AND($S135&gt;20,$E135=1)),1,0))</f>
        <v>0</v>
      </c>
      <c r="U135" s="97">
        <f t="shared" ref="U135:U198" si="150">IF(OR($B135=0,$C135=0,$D135=0,F135=100),0,IF(OR(AND($S135&lt;=$DA$32,$S135&gt;=$DA$33),AND($S135&lt;=$DA$37,$S135&gt;=$DA$38,$E135=1)),1,0))</f>
        <v>0</v>
      </c>
      <c r="V135" s="54">
        <f t="shared" si="95"/>
        <v>0</v>
      </c>
      <c r="W135" s="97">
        <f t="shared" si="96"/>
        <v>0</v>
      </c>
      <c r="X135" s="96">
        <f t="shared" ref="X135:X198" si="151">IF(AND($D135=1,OR($S135=7,$S135=8,$S135=9,$S135=10,$S135=11,$S135=12)),1,0)*X$6</f>
        <v>0</v>
      </c>
      <c r="Y135" s="96">
        <f t="shared" ref="Y135:Y198" si="152">IF(AND($D135=1,OR($S135=13,$S135=14,$S135=15,$S135=16)),1,0)*Y$6</f>
        <v>0</v>
      </c>
      <c r="Z135" s="96">
        <f t="shared" ref="Z135:Z198" si="153">IF(AND($D135=1,OR($S135=17,$S135=18,$S135=19,$S135=20)),1,0)*Z$6</f>
        <v>0</v>
      </c>
      <c r="AA135" s="96">
        <f t="shared" ref="AA135:AA198" si="154">IF($E135=1,0,IF(AND($D135=1,AND($S135&gt;20,$S135&lt;=35)),1,0)*AA$6)</f>
        <v>0</v>
      </c>
      <c r="AB135" s="96">
        <f t="shared" ref="AB135:AB198" si="155">IF($E135=1,0,IF(AND($D135=1,AND($S135&gt;35,$S135&lt;=50)),1,0)*AB$6)</f>
        <v>0</v>
      </c>
      <c r="AC135" s="96">
        <f t="shared" ref="AC135:AC198" si="156">IF($E135=1,0,IF(AND($D135=1,AND($S135&gt;50,$S135&lt;=65)),1,0)*AC$6)</f>
        <v>0</v>
      </c>
      <c r="AD135" s="96">
        <f t="shared" ref="AD135:AD198" si="157">IF($E135=1,0,IF(AND($D135=1,AND($S135&gt;65)),1,0)*AD$6)</f>
        <v>0</v>
      </c>
      <c r="AE135" s="96">
        <f t="shared" si="97"/>
        <v>0</v>
      </c>
      <c r="AF135" s="96">
        <f t="shared" si="98"/>
        <v>0</v>
      </c>
      <c r="AG135" s="96">
        <f t="shared" si="99"/>
        <v>0</v>
      </c>
      <c r="AH135" s="96">
        <f t="shared" si="100"/>
        <v>0</v>
      </c>
      <c r="AI135" s="96">
        <f t="shared" si="101"/>
        <v>0</v>
      </c>
      <c r="AJ135" s="96">
        <f t="shared" si="102"/>
        <v>0</v>
      </c>
      <c r="AK135" s="96">
        <f t="shared" si="103"/>
        <v>0</v>
      </c>
      <c r="AL135" s="96">
        <f t="shared" si="104"/>
        <v>0</v>
      </c>
      <c r="AM135" s="96">
        <f t="shared" si="105"/>
        <v>0</v>
      </c>
      <c r="AN135" s="96">
        <f t="shared" si="106"/>
        <v>0</v>
      </c>
      <c r="AO135" s="96">
        <f t="shared" si="107"/>
        <v>0</v>
      </c>
      <c r="AP135" s="96">
        <f t="shared" si="108"/>
        <v>0</v>
      </c>
      <c r="AQ135" s="96">
        <f t="shared" si="109"/>
        <v>0</v>
      </c>
      <c r="AR135" s="96">
        <f t="shared" si="110"/>
        <v>0</v>
      </c>
      <c r="AS135" s="96">
        <f t="shared" si="111"/>
        <v>0</v>
      </c>
      <c r="AT135" s="54">
        <f t="shared" si="112"/>
        <v>0</v>
      </c>
      <c r="AU135" s="54">
        <f t="shared" si="113"/>
        <v>0</v>
      </c>
      <c r="AV135" s="54">
        <f t="shared" si="114"/>
        <v>0</v>
      </c>
      <c r="AW135" s="54">
        <f t="shared" si="115"/>
        <v>0</v>
      </c>
      <c r="AX135" s="54">
        <f t="shared" si="116"/>
        <v>0</v>
      </c>
      <c r="AY135" s="54">
        <f t="shared" si="117"/>
        <v>0</v>
      </c>
      <c r="AZ135" s="54"/>
      <c r="BA135" s="54"/>
      <c r="BB135" s="137">
        <f t="shared" ref="BB135:BB198" si="158">IF(AND($D135=1,OR($S135=1,$S135=2,$S135=3,$S135=4,$S135=5,$S135=6)),1,0)*BB$6</f>
        <v>0</v>
      </c>
      <c r="BC135" s="137">
        <f t="shared" ref="BC135:BC198" si="159">IF(AND($D135=1,OR($S135=7,$S135=8,$S135=9)),1,0)*BC$6</f>
        <v>0</v>
      </c>
      <c r="BD135" s="137">
        <f t="shared" ref="BD135:BD198" si="160">IF(AND($D135=1,OR($S135=10,$S135=11,$S135=12)),1,0)*BD$6</f>
        <v>0</v>
      </c>
      <c r="BE135" s="137">
        <f t="shared" ref="BE135:BE198" si="161">IF(AND($D135=1,OR($S135=13,$S135=14,$S135=15,$S135=16)),1,0)*BE$6</f>
        <v>0</v>
      </c>
      <c r="BF135" s="137">
        <f t="shared" ref="BF135:BF198" si="162">IF(AND($D135=1,OR($S135=17,$S135=18,$S135=19,$S135=20)),1,0)*BF$6</f>
        <v>0</v>
      </c>
      <c r="BG135" s="137">
        <f t="shared" ref="BG135:BG198" si="163">IF(AND($D135=1,OR($S135=21,$S135=22,$S135=23,$S135=24,$S135=25)),1,0)*BG$6</f>
        <v>0</v>
      </c>
      <c r="BH135" s="137">
        <f t="shared" ref="BH135:BH198" si="164">IF($E135=1,0,IF(AND($D135=1,AND($S135&gt;25,$S135&lt;=35)),1,0)*BH$6)</f>
        <v>0</v>
      </c>
      <c r="BI135" s="137">
        <f t="shared" ref="BI135:BI198" si="165">IF($E135=1,0,IF(AND($D135=1,AND($S135&gt;35,$S135&lt;=50)),1,0)*BI$6)</f>
        <v>0</v>
      </c>
      <c r="BJ135" s="137">
        <f t="shared" ref="BJ135:BJ198" si="166">IF($E135=1,0,IF(AND($D135=1,AND($S135&gt;51,$S135&lt;=65)),1,0)*BJ$6)</f>
        <v>0</v>
      </c>
      <c r="BK135" s="137">
        <f t="shared" ref="BK135:BK198" si="167">IF($E135=1,0,IF(AND($D135=1,AND($S135&gt;65)),1,0)*BK$6)</f>
        <v>0</v>
      </c>
      <c r="BL135" s="137">
        <f t="shared" si="118"/>
        <v>0</v>
      </c>
      <c r="BM135" s="137">
        <f t="shared" si="119"/>
        <v>0</v>
      </c>
      <c r="BN135" s="137">
        <f t="shared" si="120"/>
        <v>0</v>
      </c>
      <c r="BO135" s="137">
        <f t="shared" si="121"/>
        <v>0</v>
      </c>
      <c r="BP135" s="137">
        <f t="shared" si="122"/>
        <v>0</v>
      </c>
      <c r="BQ135" s="137">
        <f t="shared" si="123"/>
        <v>0</v>
      </c>
      <c r="BR135" s="137">
        <f t="shared" si="124"/>
        <v>0</v>
      </c>
      <c r="BS135" s="137">
        <f t="shared" si="125"/>
        <v>0</v>
      </c>
      <c r="BT135" s="137">
        <f t="shared" si="126"/>
        <v>0</v>
      </c>
      <c r="BU135" s="137">
        <f t="shared" si="127"/>
        <v>0</v>
      </c>
      <c r="BV135" s="137">
        <f t="shared" si="128"/>
        <v>0</v>
      </c>
      <c r="BW135" s="137">
        <f t="shared" si="129"/>
        <v>0</v>
      </c>
      <c r="BX135" s="137">
        <f t="shared" si="130"/>
        <v>0</v>
      </c>
      <c r="BY135" s="137">
        <f t="shared" si="131"/>
        <v>0</v>
      </c>
      <c r="BZ135" s="137">
        <f t="shared" si="132"/>
        <v>0</v>
      </c>
      <c r="CA135" s="137">
        <f t="shared" si="133"/>
        <v>0</v>
      </c>
      <c r="CB135" s="137">
        <f t="shared" si="134"/>
        <v>0</v>
      </c>
      <c r="CC135" s="137">
        <f t="shared" si="135"/>
        <v>0</v>
      </c>
      <c r="CD135" s="137">
        <f t="shared" si="136"/>
        <v>0</v>
      </c>
      <c r="CE135" s="137">
        <f t="shared" si="137"/>
        <v>0</v>
      </c>
      <c r="CF135" s="137">
        <f t="shared" si="138"/>
        <v>0</v>
      </c>
      <c r="CG135" s="137">
        <f t="shared" si="139"/>
        <v>0</v>
      </c>
      <c r="CH135" s="137">
        <f t="shared" si="140"/>
        <v>0</v>
      </c>
      <c r="CI135" s="137">
        <f t="shared" si="141"/>
        <v>0</v>
      </c>
      <c r="CJ135" s="137">
        <f t="shared" si="142"/>
        <v>0</v>
      </c>
      <c r="CK135" s="137">
        <f t="shared" si="143"/>
        <v>0</v>
      </c>
      <c r="CL135" s="137">
        <f t="shared" si="144"/>
        <v>0</v>
      </c>
      <c r="CM135" s="137">
        <f t="shared" si="145"/>
        <v>0</v>
      </c>
      <c r="CN135" s="137">
        <f t="shared" si="146"/>
        <v>0</v>
      </c>
      <c r="CO135" s="137">
        <f t="shared" si="147"/>
        <v>0</v>
      </c>
      <c r="CP135" s="97"/>
      <c r="CQ135" s="97"/>
      <c r="CR135" s="47"/>
      <c r="CS135" s="47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GO135" s="1"/>
      <c r="GP135" s="1"/>
      <c r="GQ135" s="1"/>
      <c r="GR135" s="1"/>
      <c r="GS135" s="1"/>
    </row>
    <row r="136" spans="1:201">
      <c r="A136" s="40">
        <v>130</v>
      </c>
      <c r="B136" s="84"/>
      <c r="C136" s="83"/>
      <c r="D136" s="88"/>
      <c r="E136" s="87"/>
      <c r="F136" s="87"/>
      <c r="G136" s="87"/>
      <c r="H136" s="87"/>
      <c r="I136" s="76"/>
      <c r="J136" s="76"/>
      <c r="K136" s="76"/>
      <c r="L136" s="238"/>
      <c r="M136" s="238"/>
      <c r="N136" s="76"/>
      <c r="O136" s="76"/>
      <c r="P136" s="76"/>
      <c r="Q136" s="77"/>
      <c r="R136" s="41">
        <f t="shared" ref="R136:R199" si="168">IF(C136&gt;0,C136,0)</f>
        <v>0</v>
      </c>
      <c r="S136" s="55">
        <f t="shared" si="148"/>
        <v>0</v>
      </c>
      <c r="T136" s="54">
        <f t="shared" si="149"/>
        <v>0</v>
      </c>
      <c r="U136" s="97">
        <f t="shared" si="150"/>
        <v>0</v>
      </c>
      <c r="V136" s="54">
        <f t="shared" ref="V136:V199" si="169">MAX(X136:BA136)</f>
        <v>0</v>
      </c>
      <c r="W136" s="97">
        <f t="shared" ref="W136:W199" si="170">MAX(BB136:CQ136)</f>
        <v>0</v>
      </c>
      <c r="X136" s="96">
        <f t="shared" si="151"/>
        <v>0</v>
      </c>
      <c r="Y136" s="96">
        <f t="shared" si="152"/>
        <v>0</v>
      </c>
      <c r="Z136" s="96">
        <f t="shared" si="153"/>
        <v>0</v>
      </c>
      <c r="AA136" s="96">
        <f t="shared" si="154"/>
        <v>0</v>
      </c>
      <c r="AB136" s="96">
        <f t="shared" si="155"/>
        <v>0</v>
      </c>
      <c r="AC136" s="96">
        <f t="shared" si="156"/>
        <v>0</v>
      </c>
      <c r="AD136" s="96">
        <f t="shared" si="157"/>
        <v>0</v>
      </c>
      <c r="AE136" s="96">
        <f t="shared" ref="AE136:AE199" si="171">IF(AND($D136=1,$E136=1,OR($S136=7,$S136=8,$S136=9,$S136=10,$S136=11,$S136=12)),1,0)*AE$6</f>
        <v>0</v>
      </c>
      <c r="AF136" s="96">
        <f t="shared" ref="AF136:AF199" si="172">IF(AND($D136=1,$E136=1,OR($S136=13,$S136=14,$S136=15,$S136=16)),1,0)*AF$6</f>
        <v>0</v>
      </c>
      <c r="AG136" s="96">
        <f t="shared" ref="AG136:AG199" si="173">IF(AND($D136=1,$E136=1,OR($S136=17,$S136=18,$S136=19,$S136=20)),1,0)*AG$6</f>
        <v>0</v>
      </c>
      <c r="AH136" s="96">
        <f t="shared" ref="AH136:AH199" si="174">IF(AND($D136=1,$E136=1,AND($S136&gt;20,$S136&lt;=35)),1,0)*AH$6</f>
        <v>0</v>
      </c>
      <c r="AI136" s="96">
        <f t="shared" ref="AI136:AI199" si="175">IF(AND($D136=1,$E136=1,AND($S136&gt;35,$S136&lt;=50)),1,0)*AI$6</f>
        <v>0</v>
      </c>
      <c r="AJ136" s="96">
        <f t="shared" ref="AJ136:AJ199" si="176">IF(AND($D136=1,$E136=1,AND($S136&gt;50,$S136&lt;=65)),1,0)*AJ$6</f>
        <v>0</v>
      </c>
      <c r="AK136" s="96">
        <f t="shared" ref="AK136:AK199" si="177">IF(AND($D136=1,$E136=1,AND($S136&gt;65)),1,0)*AK$6</f>
        <v>0</v>
      </c>
      <c r="AL136" s="96">
        <f t="shared" ref="AL136:AL199" si="178">IF(AND($D136=2,OR($S136=7,$S136=8,$S136=9,$S136=10,$S136=11,$S136=12)),1,0)*AL$6</f>
        <v>0</v>
      </c>
      <c r="AM136" s="96">
        <f t="shared" ref="AM136:AM199" si="179">IF(AND($D136=2,OR($S136=13,$S136=14,$S136=15,$S136=16)),1,0)*AM$6</f>
        <v>0</v>
      </c>
      <c r="AN136" s="96">
        <f t="shared" ref="AN136:AN199" si="180">IF(AND($D136=2,OR($S136=17,$S136=18,$S136=19,$S136=20)),1,0)*AN$6</f>
        <v>0</v>
      </c>
      <c r="AO136" s="96">
        <f t="shared" ref="AO136:AO199" si="181">IF($E136=1,0,IF(AND($D136=2,AND($S136&gt;20,$S136&lt;=35)),1,0)*AO$6)</f>
        <v>0</v>
      </c>
      <c r="AP136" s="96">
        <f t="shared" ref="AP136:AP199" si="182">IF($E136=1,0,IF(AND($D136=2,AND($S136&gt;35,$S136&lt;=50)),1,0)*AP$6)</f>
        <v>0</v>
      </c>
      <c r="AQ136" s="96">
        <f t="shared" ref="AQ136:AQ199" si="183">IF($E136=1,0,IF(AND($D136=2,AND($S136&gt;50,$S136&lt;=65)),1,0)*AQ$6)</f>
        <v>0</v>
      </c>
      <c r="AR136" s="96">
        <f t="shared" ref="AR136:AR199" si="184">IF($E136=1,0,IF(AND($D136=2,AND($S136&gt;65)),1,0)*AR$6)</f>
        <v>0</v>
      </c>
      <c r="AS136" s="96">
        <f t="shared" ref="AS136:AS199" si="185">IF(AND($D136=2,$E136=1,OR($S136=7,$S136=8,$S136=9,$S136=10,$S136=11,$S136=12)),1,0)*AS$6</f>
        <v>0</v>
      </c>
      <c r="AT136" s="54">
        <f t="shared" ref="AT136:AT199" si="186">IF(AND($D136=2,$E136=1,OR($S136=13,$S136=14,$S136=15,$S136=16)),1,0)*AT$6</f>
        <v>0</v>
      </c>
      <c r="AU136" s="54">
        <f t="shared" ref="AU136:AU199" si="187">IF(AND($D136=2,$E136=1,OR($S136=17,$S136=18,$S136=19,$S136=20)),1,0)*AU$6</f>
        <v>0</v>
      </c>
      <c r="AV136" s="54">
        <f t="shared" ref="AV136:AV199" si="188">IF(AND($D136=2,$E136=1,AND($S136&gt;20,$S136&lt;=35)),1,0)*AV$6</f>
        <v>0</v>
      </c>
      <c r="AW136" s="54">
        <f t="shared" ref="AW136:AW199" si="189">IF(AND($D136=2,$E136=1,AND($S136&gt;35,$S136&lt;=50)),1,0)*AW$6</f>
        <v>0</v>
      </c>
      <c r="AX136" s="54">
        <f t="shared" ref="AX136:AX199" si="190">IF(AND($D136=2,$E136=1,AND($S136&gt;50,$S136&lt;=65)),1,0)*AX$6</f>
        <v>0</v>
      </c>
      <c r="AY136" s="54">
        <f t="shared" ref="AY136:AY199" si="191">IF(AND($D136=2,$E136=1,AND($S136&gt;65)),1,0)*AY$6</f>
        <v>0</v>
      </c>
      <c r="AZ136" s="54"/>
      <c r="BA136" s="54"/>
      <c r="BB136" s="137">
        <f t="shared" si="158"/>
        <v>0</v>
      </c>
      <c r="BC136" s="137">
        <f t="shared" si="159"/>
        <v>0</v>
      </c>
      <c r="BD136" s="137">
        <f t="shared" si="160"/>
        <v>0</v>
      </c>
      <c r="BE136" s="137">
        <f t="shared" si="161"/>
        <v>0</v>
      </c>
      <c r="BF136" s="137">
        <f t="shared" si="162"/>
        <v>0</v>
      </c>
      <c r="BG136" s="137">
        <f t="shared" si="163"/>
        <v>0</v>
      </c>
      <c r="BH136" s="137">
        <f t="shared" si="164"/>
        <v>0</v>
      </c>
      <c r="BI136" s="137">
        <f t="shared" si="165"/>
        <v>0</v>
      </c>
      <c r="BJ136" s="137">
        <f t="shared" si="166"/>
        <v>0</v>
      </c>
      <c r="BK136" s="137">
        <f t="shared" si="167"/>
        <v>0</v>
      </c>
      <c r="BL136" s="137">
        <f t="shared" ref="BL136:BL199" si="192">IF(AND($D136=1,$E136=1,OR($S136=1,$S136=2,$S136=3,$S136=4,$S136=5,$S136=6)),1,0)*BL$6</f>
        <v>0</v>
      </c>
      <c r="BM136" s="137">
        <f t="shared" ref="BM136:BM199" si="193">IF(AND($D136=1,$E136=1,OR($S136=7,$S136=8,$S136=9)),1,0)*BM$6</f>
        <v>0</v>
      </c>
      <c r="BN136" s="137">
        <f t="shared" ref="BN136:BN199" si="194">IF(AND($D136=1,$E136=1,OR($S136=10,$S136=11,$S136=12)),1,0)*BN$6</f>
        <v>0</v>
      </c>
      <c r="BO136" s="137">
        <f t="shared" ref="BO136:BO199" si="195">IF(AND($D136=1,$E136=1,OR($S136=13,$S136=14,$S136=15,$S136=16)),1,0)*BO$6</f>
        <v>0</v>
      </c>
      <c r="BP136" s="137">
        <f t="shared" ref="BP136:BP199" si="196">IF(AND($D136=1,$E136=1,OR($S136=17,$S136=18,$S136=19,$S136=20)),1,0)*BP$6</f>
        <v>0</v>
      </c>
      <c r="BQ136" s="137">
        <f t="shared" ref="BQ136:BQ199" si="197">IF(AND($D136=1,$E136=1,OR($S136=21,$S136=22,$S136=23,$S136=24,$S136=25)),1,0)*BQ$6</f>
        <v>0</v>
      </c>
      <c r="BR136" s="137">
        <f t="shared" ref="BR136:BR199" si="198">IF(AND($D136=1,$E136=1,AND($S136&gt;25,$S136&lt;=35)),1,0)*BR$6</f>
        <v>0</v>
      </c>
      <c r="BS136" s="137">
        <f t="shared" ref="BS136:BS199" si="199">IF(AND($D136=1,$E136=1,AND($S136&gt;35,$S136&lt;=50)),1,0)*BS$6</f>
        <v>0</v>
      </c>
      <c r="BT136" s="137">
        <f t="shared" ref="BT136:BT199" si="200">IF(AND($D136=1,$E136=1,AND($S136&gt;=51,$S136&lt;=65)),1,0)*BT$6</f>
        <v>0</v>
      </c>
      <c r="BU136" s="137">
        <f t="shared" ref="BU136:BU199" si="201">IF(AND($D136=1,$E136=1,AND($S136&gt;65)),1,0)*BU$6</f>
        <v>0</v>
      </c>
      <c r="BV136" s="137">
        <f t="shared" ref="BV136:BV199" si="202">IF(AND($D136=2,OR($S136=1,$S136=2,$S136=3,$S136=4,$S136=5,$S136=6)),1,0)*BV$6</f>
        <v>0</v>
      </c>
      <c r="BW136" s="137">
        <f t="shared" ref="BW136:BW199" si="203">IF(AND($D136=2,OR($S136=7,$S136=8,$S136=9)),1,0)*BW$6</f>
        <v>0</v>
      </c>
      <c r="BX136" s="137">
        <f t="shared" ref="BX136:BX199" si="204">IF(AND($D136=2,OR($S136=10,$S136=11,$S136=12)),1,0)*BX$6</f>
        <v>0</v>
      </c>
      <c r="BY136" s="137">
        <f t="shared" ref="BY136:BY199" si="205">IF(AND($D136=2,OR($S136=13,$S136=14,$S136=15,$S136=16)),1,0)*BY$6</f>
        <v>0</v>
      </c>
      <c r="BZ136" s="137">
        <f t="shared" ref="BZ136:BZ199" si="206">IF(AND($D136=2,OR($S136=17,$S136=18,$S136=19,$S136=20)),1,0)*BZ$6</f>
        <v>0</v>
      </c>
      <c r="CA136" s="137">
        <f t="shared" ref="CA136:CA199" si="207">IF(AND($D136=2,OR($S136=21,$S136=22,$S136=23,$S136=24,$S136=25)),1,0)*CA$6</f>
        <v>0</v>
      </c>
      <c r="CB136" s="137">
        <f t="shared" ref="CB136:CB199" si="208">IF($E136=1,0,IF(AND($D136=2,AND($S136&gt;25,$S136&lt;=35)),1,0)*CB$6)</f>
        <v>0</v>
      </c>
      <c r="CC136" s="137">
        <f t="shared" ref="CC136:CC199" si="209">IF($E136=1,0,IF(AND($D136=2,AND($S136&gt;35,$S136&lt;=50)),1,0)*CC$6)</f>
        <v>0</v>
      </c>
      <c r="CD136" s="137">
        <f t="shared" ref="CD136:CD199" si="210">IF($E136=1,0,IF(AND($D136=2,AND($S136&gt;51,$S136&lt;=65)),1,0)*CD$6)</f>
        <v>0</v>
      </c>
      <c r="CE136" s="137">
        <f t="shared" ref="CE136:CE199" si="211">IF($E136=1,0,IF(AND($D136=2,AND($S136&gt;65)),1,0)*CE$6)</f>
        <v>0</v>
      </c>
      <c r="CF136" s="137">
        <f t="shared" ref="CF136:CF199" si="212">IF(AND($D136=2,$E136=1,OR($S136=1,$S136=2,$S136=3,$S136=4,$S136=5,$S136=6)),1,0)*CF$6</f>
        <v>0</v>
      </c>
      <c r="CG136" s="137">
        <f t="shared" ref="CG136:CG199" si="213">IF(AND($D136=2,$E136=1,OR($S136=7,$S136=8,$S136=9)),1,0)*CG$6</f>
        <v>0</v>
      </c>
      <c r="CH136" s="137">
        <f t="shared" ref="CH136:CH199" si="214">IF(AND($D136=2,$E136=1,OR($S136=10,$S136=11,$S136=12)),1,0)*CH$6</f>
        <v>0</v>
      </c>
      <c r="CI136" s="137">
        <f t="shared" ref="CI136:CI199" si="215">IF(AND($D136=2,$E136=1,OR($S136=13,$S136=14,$S136=15,$S136=16)),1,0)*CI$6</f>
        <v>0</v>
      </c>
      <c r="CJ136" s="137">
        <f t="shared" ref="CJ136:CJ199" si="216">IF(AND($D136=2,$E136=1,OR($S136=17,$S136=18,$S136=19,$S136=20)),1,0)*CJ$6</f>
        <v>0</v>
      </c>
      <c r="CK136" s="137">
        <f t="shared" ref="CK136:CK199" si="217">IF(AND($D136=2,$E136=1,OR($S136=21,$S136=22,$S136=23,$S136=24,$S136=25)),1,0)*CK$6</f>
        <v>0</v>
      </c>
      <c r="CL136" s="137">
        <f t="shared" ref="CL136:CL199" si="218">IF(AND($D136=2,$E136=1,AND($S136&gt;25,$S136&lt;=35)),1,0)*CL$6</f>
        <v>0</v>
      </c>
      <c r="CM136" s="137">
        <f t="shared" ref="CM136:CM199" si="219">IF(AND($D136=2,$E136=1,AND($S136&gt;35,$S136&lt;=50)),1,0)*CM$6</f>
        <v>0</v>
      </c>
      <c r="CN136" s="137">
        <f t="shared" ref="CN136:CN199" si="220">IF(AND($D136=2,$E136=1,AND($S136&gt;51,$S136&lt;=65)),1,0)*CN$6</f>
        <v>0</v>
      </c>
      <c r="CO136" s="137">
        <f t="shared" ref="CO136:CO199" si="221">IF(AND($D136=2,$E136=1,AND($S136&gt;65)),1,0)*CO$6</f>
        <v>0</v>
      </c>
      <c r="CP136" s="97"/>
      <c r="CQ136" s="97"/>
      <c r="CR136" s="47"/>
      <c r="CS136" s="47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GO136" s="1"/>
      <c r="GP136" s="1"/>
      <c r="GQ136" s="1"/>
      <c r="GR136" s="1"/>
      <c r="GS136" s="1"/>
    </row>
    <row r="137" spans="1:201">
      <c r="A137" s="40">
        <v>131</v>
      </c>
      <c r="B137" s="84"/>
      <c r="C137" s="83"/>
      <c r="D137" s="88"/>
      <c r="E137" s="87"/>
      <c r="F137" s="87"/>
      <c r="G137" s="87"/>
      <c r="H137" s="87"/>
      <c r="I137" s="76"/>
      <c r="J137" s="76"/>
      <c r="K137" s="76"/>
      <c r="L137" s="238"/>
      <c r="M137" s="238"/>
      <c r="N137" s="76"/>
      <c r="O137" s="76"/>
      <c r="P137" s="76"/>
      <c r="Q137" s="77"/>
      <c r="R137" s="41">
        <f t="shared" si="168"/>
        <v>0</v>
      </c>
      <c r="S137" s="55">
        <f t="shared" si="148"/>
        <v>0</v>
      </c>
      <c r="T137" s="54">
        <f t="shared" si="149"/>
        <v>0</v>
      </c>
      <c r="U137" s="97">
        <f t="shared" si="150"/>
        <v>0</v>
      </c>
      <c r="V137" s="54">
        <f t="shared" si="169"/>
        <v>0</v>
      </c>
      <c r="W137" s="97">
        <f t="shared" si="170"/>
        <v>0</v>
      </c>
      <c r="X137" s="96">
        <f t="shared" si="151"/>
        <v>0</v>
      </c>
      <c r="Y137" s="96">
        <f t="shared" si="152"/>
        <v>0</v>
      </c>
      <c r="Z137" s="96">
        <f t="shared" si="153"/>
        <v>0</v>
      </c>
      <c r="AA137" s="96">
        <f t="shared" si="154"/>
        <v>0</v>
      </c>
      <c r="AB137" s="96">
        <f t="shared" si="155"/>
        <v>0</v>
      </c>
      <c r="AC137" s="96">
        <f t="shared" si="156"/>
        <v>0</v>
      </c>
      <c r="AD137" s="96">
        <f t="shared" si="157"/>
        <v>0</v>
      </c>
      <c r="AE137" s="96">
        <f t="shared" si="171"/>
        <v>0</v>
      </c>
      <c r="AF137" s="96">
        <f t="shared" si="172"/>
        <v>0</v>
      </c>
      <c r="AG137" s="96">
        <f t="shared" si="173"/>
        <v>0</v>
      </c>
      <c r="AH137" s="96">
        <f t="shared" si="174"/>
        <v>0</v>
      </c>
      <c r="AI137" s="96">
        <f t="shared" si="175"/>
        <v>0</v>
      </c>
      <c r="AJ137" s="96">
        <f t="shared" si="176"/>
        <v>0</v>
      </c>
      <c r="AK137" s="96">
        <f t="shared" si="177"/>
        <v>0</v>
      </c>
      <c r="AL137" s="96">
        <f t="shared" si="178"/>
        <v>0</v>
      </c>
      <c r="AM137" s="96">
        <f t="shared" si="179"/>
        <v>0</v>
      </c>
      <c r="AN137" s="96">
        <f t="shared" si="180"/>
        <v>0</v>
      </c>
      <c r="AO137" s="96">
        <f t="shared" si="181"/>
        <v>0</v>
      </c>
      <c r="AP137" s="96">
        <f t="shared" si="182"/>
        <v>0</v>
      </c>
      <c r="AQ137" s="96">
        <f t="shared" si="183"/>
        <v>0</v>
      </c>
      <c r="AR137" s="96">
        <f t="shared" si="184"/>
        <v>0</v>
      </c>
      <c r="AS137" s="96">
        <f t="shared" si="185"/>
        <v>0</v>
      </c>
      <c r="AT137" s="54">
        <f t="shared" si="186"/>
        <v>0</v>
      </c>
      <c r="AU137" s="54">
        <f t="shared" si="187"/>
        <v>0</v>
      </c>
      <c r="AV137" s="54">
        <f t="shared" si="188"/>
        <v>0</v>
      </c>
      <c r="AW137" s="54">
        <f t="shared" si="189"/>
        <v>0</v>
      </c>
      <c r="AX137" s="54">
        <f t="shared" si="190"/>
        <v>0</v>
      </c>
      <c r="AY137" s="54">
        <f t="shared" si="191"/>
        <v>0</v>
      </c>
      <c r="AZ137" s="54"/>
      <c r="BA137" s="54"/>
      <c r="BB137" s="137">
        <f t="shared" si="158"/>
        <v>0</v>
      </c>
      <c r="BC137" s="137">
        <f t="shared" si="159"/>
        <v>0</v>
      </c>
      <c r="BD137" s="137">
        <f t="shared" si="160"/>
        <v>0</v>
      </c>
      <c r="BE137" s="137">
        <f t="shared" si="161"/>
        <v>0</v>
      </c>
      <c r="BF137" s="137">
        <f t="shared" si="162"/>
        <v>0</v>
      </c>
      <c r="BG137" s="137">
        <f t="shared" si="163"/>
        <v>0</v>
      </c>
      <c r="BH137" s="137">
        <f t="shared" si="164"/>
        <v>0</v>
      </c>
      <c r="BI137" s="137">
        <f t="shared" si="165"/>
        <v>0</v>
      </c>
      <c r="BJ137" s="137">
        <f t="shared" si="166"/>
        <v>0</v>
      </c>
      <c r="BK137" s="137">
        <f t="shared" si="167"/>
        <v>0</v>
      </c>
      <c r="BL137" s="137">
        <f t="shared" si="192"/>
        <v>0</v>
      </c>
      <c r="BM137" s="137">
        <f t="shared" si="193"/>
        <v>0</v>
      </c>
      <c r="BN137" s="137">
        <f t="shared" si="194"/>
        <v>0</v>
      </c>
      <c r="BO137" s="137">
        <f t="shared" si="195"/>
        <v>0</v>
      </c>
      <c r="BP137" s="137">
        <f t="shared" si="196"/>
        <v>0</v>
      </c>
      <c r="BQ137" s="137">
        <f t="shared" si="197"/>
        <v>0</v>
      </c>
      <c r="BR137" s="137">
        <f t="shared" si="198"/>
        <v>0</v>
      </c>
      <c r="BS137" s="137">
        <f t="shared" si="199"/>
        <v>0</v>
      </c>
      <c r="BT137" s="137">
        <f t="shared" si="200"/>
        <v>0</v>
      </c>
      <c r="BU137" s="137">
        <f t="shared" si="201"/>
        <v>0</v>
      </c>
      <c r="BV137" s="137">
        <f t="shared" si="202"/>
        <v>0</v>
      </c>
      <c r="BW137" s="137">
        <f t="shared" si="203"/>
        <v>0</v>
      </c>
      <c r="BX137" s="137">
        <f t="shared" si="204"/>
        <v>0</v>
      </c>
      <c r="BY137" s="137">
        <f t="shared" si="205"/>
        <v>0</v>
      </c>
      <c r="BZ137" s="137">
        <f t="shared" si="206"/>
        <v>0</v>
      </c>
      <c r="CA137" s="137">
        <f t="shared" si="207"/>
        <v>0</v>
      </c>
      <c r="CB137" s="137">
        <f t="shared" si="208"/>
        <v>0</v>
      </c>
      <c r="CC137" s="137">
        <f t="shared" si="209"/>
        <v>0</v>
      </c>
      <c r="CD137" s="137">
        <f t="shared" si="210"/>
        <v>0</v>
      </c>
      <c r="CE137" s="137">
        <f t="shared" si="211"/>
        <v>0</v>
      </c>
      <c r="CF137" s="137">
        <f t="shared" si="212"/>
        <v>0</v>
      </c>
      <c r="CG137" s="137">
        <f t="shared" si="213"/>
        <v>0</v>
      </c>
      <c r="CH137" s="137">
        <f t="shared" si="214"/>
        <v>0</v>
      </c>
      <c r="CI137" s="137">
        <f t="shared" si="215"/>
        <v>0</v>
      </c>
      <c r="CJ137" s="137">
        <f t="shared" si="216"/>
        <v>0</v>
      </c>
      <c r="CK137" s="137">
        <f t="shared" si="217"/>
        <v>0</v>
      </c>
      <c r="CL137" s="137">
        <f t="shared" si="218"/>
        <v>0</v>
      </c>
      <c r="CM137" s="137">
        <f t="shared" si="219"/>
        <v>0</v>
      </c>
      <c r="CN137" s="137">
        <f t="shared" si="220"/>
        <v>0</v>
      </c>
      <c r="CO137" s="137">
        <f t="shared" si="221"/>
        <v>0</v>
      </c>
      <c r="CP137" s="97"/>
      <c r="CQ137" s="97"/>
      <c r="CR137" s="47"/>
      <c r="CS137" s="47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GO137" s="1"/>
      <c r="GP137" s="1"/>
      <c r="GQ137" s="1"/>
      <c r="GR137" s="1"/>
      <c r="GS137" s="1"/>
    </row>
    <row r="138" spans="1:201">
      <c r="A138" s="40">
        <v>132</v>
      </c>
      <c r="B138" s="84"/>
      <c r="C138" s="83"/>
      <c r="D138" s="88"/>
      <c r="E138" s="87"/>
      <c r="F138" s="87"/>
      <c r="G138" s="87"/>
      <c r="H138" s="87"/>
      <c r="I138" s="76"/>
      <c r="J138" s="76"/>
      <c r="K138" s="76"/>
      <c r="L138" s="238"/>
      <c r="M138" s="238"/>
      <c r="N138" s="76"/>
      <c r="O138" s="76"/>
      <c r="P138" s="76"/>
      <c r="Q138" s="77"/>
      <c r="R138" s="41">
        <f t="shared" si="168"/>
        <v>0</v>
      </c>
      <c r="S138" s="55">
        <f t="shared" si="148"/>
        <v>0</v>
      </c>
      <c r="T138" s="54">
        <f t="shared" si="149"/>
        <v>0</v>
      </c>
      <c r="U138" s="97">
        <f t="shared" si="150"/>
        <v>0</v>
      </c>
      <c r="V138" s="54">
        <f t="shared" si="169"/>
        <v>0</v>
      </c>
      <c r="W138" s="97">
        <f t="shared" si="170"/>
        <v>0</v>
      </c>
      <c r="X138" s="96">
        <f t="shared" si="151"/>
        <v>0</v>
      </c>
      <c r="Y138" s="96">
        <f t="shared" si="152"/>
        <v>0</v>
      </c>
      <c r="Z138" s="96">
        <f t="shared" si="153"/>
        <v>0</v>
      </c>
      <c r="AA138" s="96">
        <f t="shared" si="154"/>
        <v>0</v>
      </c>
      <c r="AB138" s="96">
        <f t="shared" si="155"/>
        <v>0</v>
      </c>
      <c r="AC138" s="96">
        <f t="shared" si="156"/>
        <v>0</v>
      </c>
      <c r="AD138" s="96">
        <f t="shared" si="157"/>
        <v>0</v>
      </c>
      <c r="AE138" s="96">
        <f t="shared" si="171"/>
        <v>0</v>
      </c>
      <c r="AF138" s="96">
        <f t="shared" si="172"/>
        <v>0</v>
      </c>
      <c r="AG138" s="96">
        <f t="shared" si="173"/>
        <v>0</v>
      </c>
      <c r="AH138" s="96">
        <f t="shared" si="174"/>
        <v>0</v>
      </c>
      <c r="AI138" s="96">
        <f t="shared" si="175"/>
        <v>0</v>
      </c>
      <c r="AJ138" s="96">
        <f t="shared" si="176"/>
        <v>0</v>
      </c>
      <c r="AK138" s="96">
        <f t="shared" si="177"/>
        <v>0</v>
      </c>
      <c r="AL138" s="96">
        <f t="shared" si="178"/>
        <v>0</v>
      </c>
      <c r="AM138" s="96">
        <f t="shared" si="179"/>
        <v>0</v>
      </c>
      <c r="AN138" s="96">
        <f t="shared" si="180"/>
        <v>0</v>
      </c>
      <c r="AO138" s="96">
        <f t="shared" si="181"/>
        <v>0</v>
      </c>
      <c r="AP138" s="96">
        <f t="shared" si="182"/>
        <v>0</v>
      </c>
      <c r="AQ138" s="96">
        <f t="shared" si="183"/>
        <v>0</v>
      </c>
      <c r="AR138" s="96">
        <f t="shared" si="184"/>
        <v>0</v>
      </c>
      <c r="AS138" s="96">
        <f t="shared" si="185"/>
        <v>0</v>
      </c>
      <c r="AT138" s="54">
        <f t="shared" si="186"/>
        <v>0</v>
      </c>
      <c r="AU138" s="54">
        <f t="shared" si="187"/>
        <v>0</v>
      </c>
      <c r="AV138" s="54">
        <f t="shared" si="188"/>
        <v>0</v>
      </c>
      <c r="AW138" s="54">
        <f t="shared" si="189"/>
        <v>0</v>
      </c>
      <c r="AX138" s="54">
        <f t="shared" si="190"/>
        <v>0</v>
      </c>
      <c r="AY138" s="54">
        <f t="shared" si="191"/>
        <v>0</v>
      </c>
      <c r="AZ138" s="54"/>
      <c r="BA138" s="54"/>
      <c r="BB138" s="137">
        <f t="shared" si="158"/>
        <v>0</v>
      </c>
      <c r="BC138" s="137">
        <f t="shared" si="159"/>
        <v>0</v>
      </c>
      <c r="BD138" s="137">
        <f t="shared" si="160"/>
        <v>0</v>
      </c>
      <c r="BE138" s="137">
        <f t="shared" si="161"/>
        <v>0</v>
      </c>
      <c r="BF138" s="137">
        <f t="shared" si="162"/>
        <v>0</v>
      </c>
      <c r="BG138" s="137">
        <f t="shared" si="163"/>
        <v>0</v>
      </c>
      <c r="BH138" s="137">
        <f t="shared" si="164"/>
        <v>0</v>
      </c>
      <c r="BI138" s="137">
        <f t="shared" si="165"/>
        <v>0</v>
      </c>
      <c r="BJ138" s="137">
        <f t="shared" si="166"/>
        <v>0</v>
      </c>
      <c r="BK138" s="137">
        <f t="shared" si="167"/>
        <v>0</v>
      </c>
      <c r="BL138" s="137">
        <f t="shared" si="192"/>
        <v>0</v>
      </c>
      <c r="BM138" s="137">
        <f t="shared" si="193"/>
        <v>0</v>
      </c>
      <c r="BN138" s="137">
        <f t="shared" si="194"/>
        <v>0</v>
      </c>
      <c r="BO138" s="137">
        <f t="shared" si="195"/>
        <v>0</v>
      </c>
      <c r="BP138" s="137">
        <f t="shared" si="196"/>
        <v>0</v>
      </c>
      <c r="BQ138" s="137">
        <f t="shared" si="197"/>
        <v>0</v>
      </c>
      <c r="BR138" s="137">
        <f t="shared" si="198"/>
        <v>0</v>
      </c>
      <c r="BS138" s="137">
        <f t="shared" si="199"/>
        <v>0</v>
      </c>
      <c r="BT138" s="137">
        <f t="shared" si="200"/>
        <v>0</v>
      </c>
      <c r="BU138" s="137">
        <f t="shared" si="201"/>
        <v>0</v>
      </c>
      <c r="BV138" s="137">
        <f t="shared" si="202"/>
        <v>0</v>
      </c>
      <c r="BW138" s="137">
        <f t="shared" si="203"/>
        <v>0</v>
      </c>
      <c r="BX138" s="137">
        <f t="shared" si="204"/>
        <v>0</v>
      </c>
      <c r="BY138" s="137">
        <f t="shared" si="205"/>
        <v>0</v>
      </c>
      <c r="BZ138" s="137">
        <f t="shared" si="206"/>
        <v>0</v>
      </c>
      <c r="CA138" s="137">
        <f t="shared" si="207"/>
        <v>0</v>
      </c>
      <c r="CB138" s="137">
        <f t="shared" si="208"/>
        <v>0</v>
      </c>
      <c r="CC138" s="137">
        <f t="shared" si="209"/>
        <v>0</v>
      </c>
      <c r="CD138" s="137">
        <f t="shared" si="210"/>
        <v>0</v>
      </c>
      <c r="CE138" s="137">
        <f t="shared" si="211"/>
        <v>0</v>
      </c>
      <c r="CF138" s="137">
        <f t="shared" si="212"/>
        <v>0</v>
      </c>
      <c r="CG138" s="137">
        <f t="shared" si="213"/>
        <v>0</v>
      </c>
      <c r="CH138" s="137">
        <f t="shared" si="214"/>
        <v>0</v>
      </c>
      <c r="CI138" s="137">
        <f t="shared" si="215"/>
        <v>0</v>
      </c>
      <c r="CJ138" s="137">
        <f t="shared" si="216"/>
        <v>0</v>
      </c>
      <c r="CK138" s="137">
        <f t="shared" si="217"/>
        <v>0</v>
      </c>
      <c r="CL138" s="137">
        <f t="shared" si="218"/>
        <v>0</v>
      </c>
      <c r="CM138" s="137">
        <f t="shared" si="219"/>
        <v>0</v>
      </c>
      <c r="CN138" s="137">
        <f t="shared" si="220"/>
        <v>0</v>
      </c>
      <c r="CO138" s="137">
        <f t="shared" si="221"/>
        <v>0</v>
      </c>
      <c r="CP138" s="97"/>
      <c r="CQ138" s="97"/>
      <c r="CR138" s="47"/>
      <c r="CS138" s="47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GO138" s="1"/>
      <c r="GP138" s="1"/>
      <c r="GQ138" s="1"/>
      <c r="GR138" s="1"/>
      <c r="GS138" s="1"/>
    </row>
    <row r="139" spans="1:201">
      <c r="A139" s="40">
        <v>133</v>
      </c>
      <c r="B139" s="84"/>
      <c r="C139" s="83"/>
      <c r="D139" s="88"/>
      <c r="E139" s="87"/>
      <c r="F139" s="87"/>
      <c r="G139" s="87"/>
      <c r="H139" s="87"/>
      <c r="I139" s="76"/>
      <c r="J139" s="76"/>
      <c r="K139" s="76"/>
      <c r="L139" s="238"/>
      <c r="M139" s="238"/>
      <c r="N139" s="76"/>
      <c r="O139" s="76"/>
      <c r="P139" s="76"/>
      <c r="Q139" s="77"/>
      <c r="R139" s="41">
        <f t="shared" si="168"/>
        <v>0</v>
      </c>
      <c r="S139" s="55">
        <f t="shared" si="148"/>
        <v>0</v>
      </c>
      <c r="T139" s="54">
        <f t="shared" si="149"/>
        <v>0</v>
      </c>
      <c r="U139" s="97">
        <f t="shared" si="150"/>
        <v>0</v>
      </c>
      <c r="V139" s="54">
        <f t="shared" si="169"/>
        <v>0</v>
      </c>
      <c r="W139" s="97">
        <f t="shared" si="170"/>
        <v>0</v>
      </c>
      <c r="X139" s="96">
        <f t="shared" si="151"/>
        <v>0</v>
      </c>
      <c r="Y139" s="96">
        <f t="shared" si="152"/>
        <v>0</v>
      </c>
      <c r="Z139" s="96">
        <f t="shared" si="153"/>
        <v>0</v>
      </c>
      <c r="AA139" s="96">
        <f t="shared" si="154"/>
        <v>0</v>
      </c>
      <c r="AB139" s="96">
        <f t="shared" si="155"/>
        <v>0</v>
      </c>
      <c r="AC139" s="96">
        <f t="shared" si="156"/>
        <v>0</v>
      </c>
      <c r="AD139" s="96">
        <f t="shared" si="157"/>
        <v>0</v>
      </c>
      <c r="AE139" s="96">
        <f t="shared" si="171"/>
        <v>0</v>
      </c>
      <c r="AF139" s="96">
        <f t="shared" si="172"/>
        <v>0</v>
      </c>
      <c r="AG139" s="96">
        <f t="shared" si="173"/>
        <v>0</v>
      </c>
      <c r="AH139" s="96">
        <f t="shared" si="174"/>
        <v>0</v>
      </c>
      <c r="AI139" s="96">
        <f t="shared" si="175"/>
        <v>0</v>
      </c>
      <c r="AJ139" s="96">
        <f t="shared" si="176"/>
        <v>0</v>
      </c>
      <c r="AK139" s="96">
        <f t="shared" si="177"/>
        <v>0</v>
      </c>
      <c r="AL139" s="96">
        <f t="shared" si="178"/>
        <v>0</v>
      </c>
      <c r="AM139" s="96">
        <f t="shared" si="179"/>
        <v>0</v>
      </c>
      <c r="AN139" s="96">
        <f t="shared" si="180"/>
        <v>0</v>
      </c>
      <c r="AO139" s="96">
        <f t="shared" si="181"/>
        <v>0</v>
      </c>
      <c r="AP139" s="96">
        <f t="shared" si="182"/>
        <v>0</v>
      </c>
      <c r="AQ139" s="96">
        <f t="shared" si="183"/>
        <v>0</v>
      </c>
      <c r="AR139" s="96">
        <f t="shared" si="184"/>
        <v>0</v>
      </c>
      <c r="AS139" s="96">
        <f t="shared" si="185"/>
        <v>0</v>
      </c>
      <c r="AT139" s="54">
        <f t="shared" si="186"/>
        <v>0</v>
      </c>
      <c r="AU139" s="54">
        <f t="shared" si="187"/>
        <v>0</v>
      </c>
      <c r="AV139" s="54">
        <f t="shared" si="188"/>
        <v>0</v>
      </c>
      <c r="AW139" s="54">
        <f t="shared" si="189"/>
        <v>0</v>
      </c>
      <c r="AX139" s="54">
        <f t="shared" si="190"/>
        <v>0</v>
      </c>
      <c r="AY139" s="54">
        <f t="shared" si="191"/>
        <v>0</v>
      </c>
      <c r="AZ139" s="54"/>
      <c r="BA139" s="54"/>
      <c r="BB139" s="137">
        <f t="shared" si="158"/>
        <v>0</v>
      </c>
      <c r="BC139" s="137">
        <f t="shared" si="159"/>
        <v>0</v>
      </c>
      <c r="BD139" s="137">
        <f t="shared" si="160"/>
        <v>0</v>
      </c>
      <c r="BE139" s="137">
        <f t="shared" si="161"/>
        <v>0</v>
      </c>
      <c r="BF139" s="137">
        <f t="shared" si="162"/>
        <v>0</v>
      </c>
      <c r="BG139" s="137">
        <f t="shared" si="163"/>
        <v>0</v>
      </c>
      <c r="BH139" s="137">
        <f t="shared" si="164"/>
        <v>0</v>
      </c>
      <c r="BI139" s="137">
        <f t="shared" si="165"/>
        <v>0</v>
      </c>
      <c r="BJ139" s="137">
        <f t="shared" si="166"/>
        <v>0</v>
      </c>
      <c r="BK139" s="137">
        <f t="shared" si="167"/>
        <v>0</v>
      </c>
      <c r="BL139" s="137">
        <f t="shared" si="192"/>
        <v>0</v>
      </c>
      <c r="BM139" s="137">
        <f t="shared" si="193"/>
        <v>0</v>
      </c>
      <c r="BN139" s="137">
        <f t="shared" si="194"/>
        <v>0</v>
      </c>
      <c r="BO139" s="137">
        <f t="shared" si="195"/>
        <v>0</v>
      </c>
      <c r="BP139" s="137">
        <f t="shared" si="196"/>
        <v>0</v>
      </c>
      <c r="BQ139" s="137">
        <f t="shared" si="197"/>
        <v>0</v>
      </c>
      <c r="BR139" s="137">
        <f t="shared" si="198"/>
        <v>0</v>
      </c>
      <c r="BS139" s="137">
        <f t="shared" si="199"/>
        <v>0</v>
      </c>
      <c r="BT139" s="137">
        <f t="shared" si="200"/>
        <v>0</v>
      </c>
      <c r="BU139" s="137">
        <f t="shared" si="201"/>
        <v>0</v>
      </c>
      <c r="BV139" s="137">
        <f t="shared" si="202"/>
        <v>0</v>
      </c>
      <c r="BW139" s="137">
        <f t="shared" si="203"/>
        <v>0</v>
      </c>
      <c r="BX139" s="137">
        <f t="shared" si="204"/>
        <v>0</v>
      </c>
      <c r="BY139" s="137">
        <f t="shared" si="205"/>
        <v>0</v>
      </c>
      <c r="BZ139" s="137">
        <f t="shared" si="206"/>
        <v>0</v>
      </c>
      <c r="CA139" s="137">
        <f t="shared" si="207"/>
        <v>0</v>
      </c>
      <c r="CB139" s="137">
        <f t="shared" si="208"/>
        <v>0</v>
      </c>
      <c r="CC139" s="137">
        <f t="shared" si="209"/>
        <v>0</v>
      </c>
      <c r="CD139" s="137">
        <f t="shared" si="210"/>
        <v>0</v>
      </c>
      <c r="CE139" s="137">
        <f t="shared" si="211"/>
        <v>0</v>
      </c>
      <c r="CF139" s="137">
        <f t="shared" si="212"/>
        <v>0</v>
      </c>
      <c r="CG139" s="137">
        <f t="shared" si="213"/>
        <v>0</v>
      </c>
      <c r="CH139" s="137">
        <f t="shared" si="214"/>
        <v>0</v>
      </c>
      <c r="CI139" s="137">
        <f t="shared" si="215"/>
        <v>0</v>
      </c>
      <c r="CJ139" s="137">
        <f t="shared" si="216"/>
        <v>0</v>
      </c>
      <c r="CK139" s="137">
        <f t="shared" si="217"/>
        <v>0</v>
      </c>
      <c r="CL139" s="137">
        <f t="shared" si="218"/>
        <v>0</v>
      </c>
      <c r="CM139" s="137">
        <f t="shared" si="219"/>
        <v>0</v>
      </c>
      <c r="CN139" s="137">
        <f t="shared" si="220"/>
        <v>0</v>
      </c>
      <c r="CO139" s="137">
        <f t="shared" si="221"/>
        <v>0</v>
      </c>
      <c r="CP139" s="97"/>
      <c r="CQ139" s="97"/>
      <c r="CR139" s="47"/>
      <c r="CS139" s="47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GO139" s="1"/>
      <c r="GP139" s="1"/>
      <c r="GQ139" s="1"/>
      <c r="GR139" s="1"/>
      <c r="GS139" s="1"/>
    </row>
    <row r="140" spans="1:201">
      <c r="A140" s="40">
        <v>134</v>
      </c>
      <c r="B140" s="84"/>
      <c r="C140" s="83"/>
      <c r="D140" s="88"/>
      <c r="E140" s="87"/>
      <c r="F140" s="87"/>
      <c r="G140" s="87"/>
      <c r="H140" s="87"/>
      <c r="I140" s="76"/>
      <c r="J140" s="76"/>
      <c r="K140" s="76"/>
      <c r="L140" s="238"/>
      <c r="M140" s="238"/>
      <c r="N140" s="76"/>
      <c r="O140" s="76"/>
      <c r="P140" s="76"/>
      <c r="Q140" s="77"/>
      <c r="R140" s="41">
        <f t="shared" si="168"/>
        <v>0</v>
      </c>
      <c r="S140" s="55">
        <f t="shared" si="148"/>
        <v>0</v>
      </c>
      <c r="T140" s="54">
        <f t="shared" si="149"/>
        <v>0</v>
      </c>
      <c r="U140" s="97">
        <f t="shared" si="150"/>
        <v>0</v>
      </c>
      <c r="V140" s="54">
        <f t="shared" si="169"/>
        <v>0</v>
      </c>
      <c r="W140" s="97">
        <f t="shared" si="170"/>
        <v>0</v>
      </c>
      <c r="X140" s="96">
        <f t="shared" si="151"/>
        <v>0</v>
      </c>
      <c r="Y140" s="96">
        <f t="shared" si="152"/>
        <v>0</v>
      </c>
      <c r="Z140" s="96">
        <f t="shared" si="153"/>
        <v>0</v>
      </c>
      <c r="AA140" s="96">
        <f t="shared" si="154"/>
        <v>0</v>
      </c>
      <c r="AB140" s="96">
        <f t="shared" si="155"/>
        <v>0</v>
      </c>
      <c r="AC140" s="96">
        <f t="shared" si="156"/>
        <v>0</v>
      </c>
      <c r="AD140" s="96">
        <f t="shared" si="157"/>
        <v>0</v>
      </c>
      <c r="AE140" s="96">
        <f t="shared" si="171"/>
        <v>0</v>
      </c>
      <c r="AF140" s="96">
        <f t="shared" si="172"/>
        <v>0</v>
      </c>
      <c r="AG140" s="96">
        <f t="shared" si="173"/>
        <v>0</v>
      </c>
      <c r="AH140" s="96">
        <f t="shared" si="174"/>
        <v>0</v>
      </c>
      <c r="AI140" s="96">
        <f t="shared" si="175"/>
        <v>0</v>
      </c>
      <c r="AJ140" s="96">
        <f t="shared" si="176"/>
        <v>0</v>
      </c>
      <c r="AK140" s="96">
        <f t="shared" si="177"/>
        <v>0</v>
      </c>
      <c r="AL140" s="96">
        <f t="shared" si="178"/>
        <v>0</v>
      </c>
      <c r="AM140" s="96">
        <f t="shared" si="179"/>
        <v>0</v>
      </c>
      <c r="AN140" s="96">
        <f t="shared" si="180"/>
        <v>0</v>
      </c>
      <c r="AO140" s="96">
        <f t="shared" si="181"/>
        <v>0</v>
      </c>
      <c r="AP140" s="96">
        <f t="shared" si="182"/>
        <v>0</v>
      </c>
      <c r="AQ140" s="96">
        <f t="shared" si="183"/>
        <v>0</v>
      </c>
      <c r="AR140" s="96">
        <f t="shared" si="184"/>
        <v>0</v>
      </c>
      <c r="AS140" s="96">
        <f t="shared" si="185"/>
        <v>0</v>
      </c>
      <c r="AT140" s="54">
        <f t="shared" si="186"/>
        <v>0</v>
      </c>
      <c r="AU140" s="54">
        <f t="shared" si="187"/>
        <v>0</v>
      </c>
      <c r="AV140" s="54">
        <f t="shared" si="188"/>
        <v>0</v>
      </c>
      <c r="AW140" s="54">
        <f t="shared" si="189"/>
        <v>0</v>
      </c>
      <c r="AX140" s="54">
        <f t="shared" si="190"/>
        <v>0</v>
      </c>
      <c r="AY140" s="54">
        <f t="shared" si="191"/>
        <v>0</v>
      </c>
      <c r="AZ140" s="54"/>
      <c r="BA140" s="54"/>
      <c r="BB140" s="137">
        <f t="shared" si="158"/>
        <v>0</v>
      </c>
      <c r="BC140" s="137">
        <f t="shared" si="159"/>
        <v>0</v>
      </c>
      <c r="BD140" s="137">
        <f t="shared" si="160"/>
        <v>0</v>
      </c>
      <c r="BE140" s="137">
        <f t="shared" si="161"/>
        <v>0</v>
      </c>
      <c r="BF140" s="137">
        <f t="shared" si="162"/>
        <v>0</v>
      </c>
      <c r="BG140" s="137">
        <f t="shared" si="163"/>
        <v>0</v>
      </c>
      <c r="BH140" s="137">
        <f t="shared" si="164"/>
        <v>0</v>
      </c>
      <c r="BI140" s="137">
        <f t="shared" si="165"/>
        <v>0</v>
      </c>
      <c r="BJ140" s="137">
        <f t="shared" si="166"/>
        <v>0</v>
      </c>
      <c r="BK140" s="137">
        <f t="shared" si="167"/>
        <v>0</v>
      </c>
      <c r="BL140" s="137">
        <f t="shared" si="192"/>
        <v>0</v>
      </c>
      <c r="BM140" s="137">
        <f t="shared" si="193"/>
        <v>0</v>
      </c>
      <c r="BN140" s="137">
        <f t="shared" si="194"/>
        <v>0</v>
      </c>
      <c r="BO140" s="137">
        <f t="shared" si="195"/>
        <v>0</v>
      </c>
      <c r="BP140" s="137">
        <f t="shared" si="196"/>
        <v>0</v>
      </c>
      <c r="BQ140" s="137">
        <f t="shared" si="197"/>
        <v>0</v>
      </c>
      <c r="BR140" s="137">
        <f t="shared" si="198"/>
        <v>0</v>
      </c>
      <c r="BS140" s="137">
        <f t="shared" si="199"/>
        <v>0</v>
      </c>
      <c r="BT140" s="137">
        <f t="shared" si="200"/>
        <v>0</v>
      </c>
      <c r="BU140" s="137">
        <f t="shared" si="201"/>
        <v>0</v>
      </c>
      <c r="BV140" s="137">
        <f t="shared" si="202"/>
        <v>0</v>
      </c>
      <c r="BW140" s="137">
        <f t="shared" si="203"/>
        <v>0</v>
      </c>
      <c r="BX140" s="137">
        <f t="shared" si="204"/>
        <v>0</v>
      </c>
      <c r="BY140" s="137">
        <f t="shared" si="205"/>
        <v>0</v>
      </c>
      <c r="BZ140" s="137">
        <f t="shared" si="206"/>
        <v>0</v>
      </c>
      <c r="CA140" s="137">
        <f t="shared" si="207"/>
        <v>0</v>
      </c>
      <c r="CB140" s="137">
        <f t="shared" si="208"/>
        <v>0</v>
      </c>
      <c r="CC140" s="137">
        <f t="shared" si="209"/>
        <v>0</v>
      </c>
      <c r="CD140" s="137">
        <f t="shared" si="210"/>
        <v>0</v>
      </c>
      <c r="CE140" s="137">
        <f t="shared" si="211"/>
        <v>0</v>
      </c>
      <c r="CF140" s="137">
        <f t="shared" si="212"/>
        <v>0</v>
      </c>
      <c r="CG140" s="137">
        <f t="shared" si="213"/>
        <v>0</v>
      </c>
      <c r="CH140" s="137">
        <f t="shared" si="214"/>
        <v>0</v>
      </c>
      <c r="CI140" s="137">
        <f t="shared" si="215"/>
        <v>0</v>
      </c>
      <c r="CJ140" s="137">
        <f t="shared" si="216"/>
        <v>0</v>
      </c>
      <c r="CK140" s="137">
        <f t="shared" si="217"/>
        <v>0</v>
      </c>
      <c r="CL140" s="137">
        <f t="shared" si="218"/>
        <v>0</v>
      </c>
      <c r="CM140" s="137">
        <f t="shared" si="219"/>
        <v>0</v>
      </c>
      <c r="CN140" s="137">
        <f t="shared" si="220"/>
        <v>0</v>
      </c>
      <c r="CO140" s="137">
        <f t="shared" si="221"/>
        <v>0</v>
      </c>
      <c r="CP140" s="97"/>
      <c r="CQ140" s="97"/>
      <c r="CR140" s="47"/>
      <c r="CS140" s="47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GO140" s="1"/>
      <c r="GP140" s="1"/>
      <c r="GQ140" s="1"/>
      <c r="GR140" s="1"/>
      <c r="GS140" s="1"/>
    </row>
    <row r="141" spans="1:201">
      <c r="A141" s="40">
        <v>135</v>
      </c>
      <c r="B141" s="84"/>
      <c r="C141" s="83"/>
      <c r="D141" s="88"/>
      <c r="E141" s="87"/>
      <c r="F141" s="87"/>
      <c r="G141" s="87"/>
      <c r="H141" s="87"/>
      <c r="I141" s="76"/>
      <c r="J141" s="76"/>
      <c r="K141" s="76"/>
      <c r="L141" s="238"/>
      <c r="M141" s="238"/>
      <c r="N141" s="76"/>
      <c r="O141" s="76"/>
      <c r="P141" s="76"/>
      <c r="Q141" s="77"/>
      <c r="R141" s="41">
        <f t="shared" si="168"/>
        <v>0</v>
      </c>
      <c r="S141" s="55">
        <f t="shared" si="148"/>
        <v>0</v>
      </c>
      <c r="T141" s="54">
        <f t="shared" si="149"/>
        <v>0</v>
      </c>
      <c r="U141" s="97">
        <f t="shared" si="150"/>
        <v>0</v>
      </c>
      <c r="V141" s="54">
        <f t="shared" si="169"/>
        <v>0</v>
      </c>
      <c r="W141" s="97">
        <f t="shared" si="170"/>
        <v>0</v>
      </c>
      <c r="X141" s="96">
        <f t="shared" si="151"/>
        <v>0</v>
      </c>
      <c r="Y141" s="96">
        <f t="shared" si="152"/>
        <v>0</v>
      </c>
      <c r="Z141" s="96">
        <f t="shared" si="153"/>
        <v>0</v>
      </c>
      <c r="AA141" s="96">
        <f t="shared" si="154"/>
        <v>0</v>
      </c>
      <c r="AB141" s="96">
        <f t="shared" si="155"/>
        <v>0</v>
      </c>
      <c r="AC141" s="96">
        <f t="shared" si="156"/>
        <v>0</v>
      </c>
      <c r="AD141" s="96">
        <f t="shared" si="157"/>
        <v>0</v>
      </c>
      <c r="AE141" s="96">
        <f t="shared" si="171"/>
        <v>0</v>
      </c>
      <c r="AF141" s="96">
        <f t="shared" si="172"/>
        <v>0</v>
      </c>
      <c r="AG141" s="96">
        <f t="shared" si="173"/>
        <v>0</v>
      </c>
      <c r="AH141" s="96">
        <f t="shared" si="174"/>
        <v>0</v>
      </c>
      <c r="AI141" s="96">
        <f t="shared" si="175"/>
        <v>0</v>
      </c>
      <c r="AJ141" s="96">
        <f t="shared" si="176"/>
        <v>0</v>
      </c>
      <c r="AK141" s="96">
        <f t="shared" si="177"/>
        <v>0</v>
      </c>
      <c r="AL141" s="96">
        <f t="shared" si="178"/>
        <v>0</v>
      </c>
      <c r="AM141" s="96">
        <f t="shared" si="179"/>
        <v>0</v>
      </c>
      <c r="AN141" s="96">
        <f t="shared" si="180"/>
        <v>0</v>
      </c>
      <c r="AO141" s="96">
        <f t="shared" si="181"/>
        <v>0</v>
      </c>
      <c r="AP141" s="96">
        <f t="shared" si="182"/>
        <v>0</v>
      </c>
      <c r="AQ141" s="96">
        <f t="shared" si="183"/>
        <v>0</v>
      </c>
      <c r="AR141" s="96">
        <f t="shared" si="184"/>
        <v>0</v>
      </c>
      <c r="AS141" s="96">
        <f t="shared" si="185"/>
        <v>0</v>
      </c>
      <c r="AT141" s="54">
        <f t="shared" si="186"/>
        <v>0</v>
      </c>
      <c r="AU141" s="54">
        <f t="shared" si="187"/>
        <v>0</v>
      </c>
      <c r="AV141" s="54">
        <f t="shared" si="188"/>
        <v>0</v>
      </c>
      <c r="AW141" s="54">
        <f t="shared" si="189"/>
        <v>0</v>
      </c>
      <c r="AX141" s="54">
        <f t="shared" si="190"/>
        <v>0</v>
      </c>
      <c r="AY141" s="54">
        <f t="shared" si="191"/>
        <v>0</v>
      </c>
      <c r="AZ141" s="54"/>
      <c r="BA141" s="54"/>
      <c r="BB141" s="137">
        <f t="shared" si="158"/>
        <v>0</v>
      </c>
      <c r="BC141" s="137">
        <f t="shared" si="159"/>
        <v>0</v>
      </c>
      <c r="BD141" s="137">
        <f t="shared" si="160"/>
        <v>0</v>
      </c>
      <c r="BE141" s="137">
        <f t="shared" si="161"/>
        <v>0</v>
      </c>
      <c r="BF141" s="137">
        <f t="shared" si="162"/>
        <v>0</v>
      </c>
      <c r="BG141" s="137">
        <f t="shared" si="163"/>
        <v>0</v>
      </c>
      <c r="BH141" s="137">
        <f t="shared" si="164"/>
        <v>0</v>
      </c>
      <c r="BI141" s="137">
        <f t="shared" si="165"/>
        <v>0</v>
      </c>
      <c r="BJ141" s="137">
        <f t="shared" si="166"/>
        <v>0</v>
      </c>
      <c r="BK141" s="137">
        <f t="shared" si="167"/>
        <v>0</v>
      </c>
      <c r="BL141" s="137">
        <f t="shared" si="192"/>
        <v>0</v>
      </c>
      <c r="BM141" s="137">
        <f t="shared" si="193"/>
        <v>0</v>
      </c>
      <c r="BN141" s="137">
        <f t="shared" si="194"/>
        <v>0</v>
      </c>
      <c r="BO141" s="137">
        <f t="shared" si="195"/>
        <v>0</v>
      </c>
      <c r="BP141" s="137">
        <f t="shared" si="196"/>
        <v>0</v>
      </c>
      <c r="BQ141" s="137">
        <f t="shared" si="197"/>
        <v>0</v>
      </c>
      <c r="BR141" s="137">
        <f t="shared" si="198"/>
        <v>0</v>
      </c>
      <c r="BS141" s="137">
        <f t="shared" si="199"/>
        <v>0</v>
      </c>
      <c r="BT141" s="137">
        <f t="shared" si="200"/>
        <v>0</v>
      </c>
      <c r="BU141" s="137">
        <f t="shared" si="201"/>
        <v>0</v>
      </c>
      <c r="BV141" s="137">
        <f t="shared" si="202"/>
        <v>0</v>
      </c>
      <c r="BW141" s="137">
        <f t="shared" si="203"/>
        <v>0</v>
      </c>
      <c r="BX141" s="137">
        <f t="shared" si="204"/>
        <v>0</v>
      </c>
      <c r="BY141" s="137">
        <f t="shared" si="205"/>
        <v>0</v>
      </c>
      <c r="BZ141" s="137">
        <f t="shared" si="206"/>
        <v>0</v>
      </c>
      <c r="CA141" s="137">
        <f t="shared" si="207"/>
        <v>0</v>
      </c>
      <c r="CB141" s="137">
        <f t="shared" si="208"/>
        <v>0</v>
      </c>
      <c r="CC141" s="137">
        <f t="shared" si="209"/>
        <v>0</v>
      </c>
      <c r="CD141" s="137">
        <f t="shared" si="210"/>
        <v>0</v>
      </c>
      <c r="CE141" s="137">
        <f t="shared" si="211"/>
        <v>0</v>
      </c>
      <c r="CF141" s="137">
        <f t="shared" si="212"/>
        <v>0</v>
      </c>
      <c r="CG141" s="137">
        <f t="shared" si="213"/>
        <v>0</v>
      </c>
      <c r="CH141" s="137">
        <f t="shared" si="214"/>
        <v>0</v>
      </c>
      <c r="CI141" s="137">
        <f t="shared" si="215"/>
        <v>0</v>
      </c>
      <c r="CJ141" s="137">
        <f t="shared" si="216"/>
        <v>0</v>
      </c>
      <c r="CK141" s="137">
        <f t="shared" si="217"/>
        <v>0</v>
      </c>
      <c r="CL141" s="137">
        <f t="shared" si="218"/>
        <v>0</v>
      </c>
      <c r="CM141" s="137">
        <f t="shared" si="219"/>
        <v>0</v>
      </c>
      <c r="CN141" s="137">
        <f t="shared" si="220"/>
        <v>0</v>
      </c>
      <c r="CO141" s="137">
        <f t="shared" si="221"/>
        <v>0</v>
      </c>
      <c r="CP141" s="97"/>
      <c r="CQ141" s="97"/>
      <c r="CR141" s="47"/>
      <c r="CS141" s="47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GO141" s="1"/>
      <c r="GP141" s="1"/>
      <c r="GQ141" s="1"/>
      <c r="GR141" s="1"/>
      <c r="GS141" s="1"/>
    </row>
    <row r="142" spans="1:201">
      <c r="A142" s="40">
        <v>136</v>
      </c>
      <c r="B142" s="84"/>
      <c r="C142" s="83"/>
      <c r="D142" s="88"/>
      <c r="E142" s="87"/>
      <c r="F142" s="87"/>
      <c r="G142" s="87"/>
      <c r="H142" s="87"/>
      <c r="I142" s="76"/>
      <c r="J142" s="76"/>
      <c r="K142" s="76"/>
      <c r="L142" s="238"/>
      <c r="M142" s="238"/>
      <c r="N142" s="76"/>
      <c r="O142" s="76"/>
      <c r="P142" s="76"/>
      <c r="Q142" s="77"/>
      <c r="R142" s="41">
        <f t="shared" si="168"/>
        <v>0</v>
      </c>
      <c r="S142" s="55">
        <f t="shared" si="148"/>
        <v>0</v>
      </c>
      <c r="T142" s="54">
        <f t="shared" si="149"/>
        <v>0</v>
      </c>
      <c r="U142" s="97">
        <f t="shared" si="150"/>
        <v>0</v>
      </c>
      <c r="V142" s="54">
        <f t="shared" si="169"/>
        <v>0</v>
      </c>
      <c r="W142" s="97">
        <f t="shared" si="170"/>
        <v>0</v>
      </c>
      <c r="X142" s="96">
        <f t="shared" si="151"/>
        <v>0</v>
      </c>
      <c r="Y142" s="96">
        <f t="shared" si="152"/>
        <v>0</v>
      </c>
      <c r="Z142" s="96">
        <f t="shared" si="153"/>
        <v>0</v>
      </c>
      <c r="AA142" s="96">
        <f t="shared" si="154"/>
        <v>0</v>
      </c>
      <c r="AB142" s="96">
        <f t="shared" si="155"/>
        <v>0</v>
      </c>
      <c r="AC142" s="96">
        <f t="shared" si="156"/>
        <v>0</v>
      </c>
      <c r="AD142" s="96">
        <f t="shared" si="157"/>
        <v>0</v>
      </c>
      <c r="AE142" s="96">
        <f t="shared" si="171"/>
        <v>0</v>
      </c>
      <c r="AF142" s="96">
        <f t="shared" si="172"/>
        <v>0</v>
      </c>
      <c r="AG142" s="96">
        <f t="shared" si="173"/>
        <v>0</v>
      </c>
      <c r="AH142" s="96">
        <f t="shared" si="174"/>
        <v>0</v>
      </c>
      <c r="AI142" s="96">
        <f t="shared" si="175"/>
        <v>0</v>
      </c>
      <c r="AJ142" s="96">
        <f t="shared" si="176"/>
        <v>0</v>
      </c>
      <c r="AK142" s="96">
        <f t="shared" si="177"/>
        <v>0</v>
      </c>
      <c r="AL142" s="96">
        <f t="shared" si="178"/>
        <v>0</v>
      </c>
      <c r="AM142" s="96">
        <f t="shared" si="179"/>
        <v>0</v>
      </c>
      <c r="AN142" s="96">
        <f t="shared" si="180"/>
        <v>0</v>
      </c>
      <c r="AO142" s="96">
        <f t="shared" si="181"/>
        <v>0</v>
      </c>
      <c r="AP142" s="96">
        <f t="shared" si="182"/>
        <v>0</v>
      </c>
      <c r="AQ142" s="96">
        <f t="shared" si="183"/>
        <v>0</v>
      </c>
      <c r="AR142" s="96">
        <f t="shared" si="184"/>
        <v>0</v>
      </c>
      <c r="AS142" s="96">
        <f t="shared" si="185"/>
        <v>0</v>
      </c>
      <c r="AT142" s="54">
        <f t="shared" si="186"/>
        <v>0</v>
      </c>
      <c r="AU142" s="54">
        <f t="shared" si="187"/>
        <v>0</v>
      </c>
      <c r="AV142" s="54">
        <f t="shared" si="188"/>
        <v>0</v>
      </c>
      <c r="AW142" s="54">
        <f t="shared" si="189"/>
        <v>0</v>
      </c>
      <c r="AX142" s="54">
        <f t="shared" si="190"/>
        <v>0</v>
      </c>
      <c r="AY142" s="54">
        <f t="shared" si="191"/>
        <v>0</v>
      </c>
      <c r="AZ142" s="54"/>
      <c r="BA142" s="54"/>
      <c r="BB142" s="137">
        <f t="shared" si="158"/>
        <v>0</v>
      </c>
      <c r="BC142" s="137">
        <f t="shared" si="159"/>
        <v>0</v>
      </c>
      <c r="BD142" s="137">
        <f t="shared" si="160"/>
        <v>0</v>
      </c>
      <c r="BE142" s="137">
        <f t="shared" si="161"/>
        <v>0</v>
      </c>
      <c r="BF142" s="137">
        <f t="shared" si="162"/>
        <v>0</v>
      </c>
      <c r="BG142" s="137">
        <f t="shared" si="163"/>
        <v>0</v>
      </c>
      <c r="BH142" s="137">
        <f t="shared" si="164"/>
        <v>0</v>
      </c>
      <c r="BI142" s="137">
        <f t="shared" si="165"/>
        <v>0</v>
      </c>
      <c r="BJ142" s="137">
        <f t="shared" si="166"/>
        <v>0</v>
      </c>
      <c r="BK142" s="137">
        <f t="shared" si="167"/>
        <v>0</v>
      </c>
      <c r="BL142" s="137">
        <f t="shared" si="192"/>
        <v>0</v>
      </c>
      <c r="BM142" s="137">
        <f t="shared" si="193"/>
        <v>0</v>
      </c>
      <c r="BN142" s="137">
        <f t="shared" si="194"/>
        <v>0</v>
      </c>
      <c r="BO142" s="137">
        <f t="shared" si="195"/>
        <v>0</v>
      </c>
      <c r="BP142" s="137">
        <f t="shared" si="196"/>
        <v>0</v>
      </c>
      <c r="BQ142" s="137">
        <f t="shared" si="197"/>
        <v>0</v>
      </c>
      <c r="BR142" s="137">
        <f t="shared" si="198"/>
        <v>0</v>
      </c>
      <c r="BS142" s="137">
        <f t="shared" si="199"/>
        <v>0</v>
      </c>
      <c r="BT142" s="137">
        <f t="shared" si="200"/>
        <v>0</v>
      </c>
      <c r="BU142" s="137">
        <f t="shared" si="201"/>
        <v>0</v>
      </c>
      <c r="BV142" s="137">
        <f t="shared" si="202"/>
        <v>0</v>
      </c>
      <c r="BW142" s="137">
        <f t="shared" si="203"/>
        <v>0</v>
      </c>
      <c r="BX142" s="137">
        <f t="shared" si="204"/>
        <v>0</v>
      </c>
      <c r="BY142" s="137">
        <f t="shared" si="205"/>
        <v>0</v>
      </c>
      <c r="BZ142" s="137">
        <f t="shared" si="206"/>
        <v>0</v>
      </c>
      <c r="CA142" s="137">
        <f t="shared" si="207"/>
        <v>0</v>
      </c>
      <c r="CB142" s="137">
        <f t="shared" si="208"/>
        <v>0</v>
      </c>
      <c r="CC142" s="137">
        <f t="shared" si="209"/>
        <v>0</v>
      </c>
      <c r="CD142" s="137">
        <f t="shared" si="210"/>
        <v>0</v>
      </c>
      <c r="CE142" s="137">
        <f t="shared" si="211"/>
        <v>0</v>
      </c>
      <c r="CF142" s="137">
        <f t="shared" si="212"/>
        <v>0</v>
      </c>
      <c r="CG142" s="137">
        <f t="shared" si="213"/>
        <v>0</v>
      </c>
      <c r="CH142" s="137">
        <f t="shared" si="214"/>
        <v>0</v>
      </c>
      <c r="CI142" s="137">
        <f t="shared" si="215"/>
        <v>0</v>
      </c>
      <c r="CJ142" s="137">
        <f t="shared" si="216"/>
        <v>0</v>
      </c>
      <c r="CK142" s="137">
        <f t="shared" si="217"/>
        <v>0</v>
      </c>
      <c r="CL142" s="137">
        <f t="shared" si="218"/>
        <v>0</v>
      </c>
      <c r="CM142" s="137">
        <f t="shared" si="219"/>
        <v>0</v>
      </c>
      <c r="CN142" s="137">
        <f t="shared" si="220"/>
        <v>0</v>
      </c>
      <c r="CO142" s="137">
        <f t="shared" si="221"/>
        <v>0</v>
      </c>
      <c r="CP142" s="97"/>
      <c r="CQ142" s="97"/>
      <c r="CR142" s="47"/>
      <c r="CS142" s="47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GO142" s="1"/>
      <c r="GP142" s="1"/>
      <c r="GQ142" s="1"/>
      <c r="GR142" s="1"/>
      <c r="GS142" s="1"/>
    </row>
    <row r="143" spans="1:201">
      <c r="A143" s="40">
        <v>137</v>
      </c>
      <c r="B143" s="84"/>
      <c r="C143" s="83"/>
      <c r="D143" s="88"/>
      <c r="E143" s="87"/>
      <c r="F143" s="87"/>
      <c r="G143" s="87"/>
      <c r="H143" s="87"/>
      <c r="I143" s="76"/>
      <c r="J143" s="76"/>
      <c r="K143" s="76"/>
      <c r="L143" s="238"/>
      <c r="M143" s="238"/>
      <c r="N143" s="76"/>
      <c r="O143" s="76"/>
      <c r="P143" s="76"/>
      <c r="Q143" s="77"/>
      <c r="R143" s="41">
        <f t="shared" si="168"/>
        <v>0</v>
      </c>
      <c r="S143" s="55">
        <f t="shared" si="148"/>
        <v>0</v>
      </c>
      <c r="T143" s="54">
        <f t="shared" si="149"/>
        <v>0</v>
      </c>
      <c r="U143" s="97">
        <f t="shared" si="150"/>
        <v>0</v>
      </c>
      <c r="V143" s="54">
        <f t="shared" si="169"/>
        <v>0</v>
      </c>
      <c r="W143" s="97">
        <f t="shared" si="170"/>
        <v>0</v>
      </c>
      <c r="X143" s="96">
        <f t="shared" si="151"/>
        <v>0</v>
      </c>
      <c r="Y143" s="96">
        <f t="shared" si="152"/>
        <v>0</v>
      </c>
      <c r="Z143" s="96">
        <f t="shared" si="153"/>
        <v>0</v>
      </c>
      <c r="AA143" s="96">
        <f t="shared" si="154"/>
        <v>0</v>
      </c>
      <c r="AB143" s="96">
        <f t="shared" si="155"/>
        <v>0</v>
      </c>
      <c r="AC143" s="96">
        <f t="shared" si="156"/>
        <v>0</v>
      </c>
      <c r="AD143" s="96">
        <f t="shared" si="157"/>
        <v>0</v>
      </c>
      <c r="AE143" s="96">
        <f t="shared" si="171"/>
        <v>0</v>
      </c>
      <c r="AF143" s="96">
        <f t="shared" si="172"/>
        <v>0</v>
      </c>
      <c r="AG143" s="96">
        <f t="shared" si="173"/>
        <v>0</v>
      </c>
      <c r="AH143" s="96">
        <f t="shared" si="174"/>
        <v>0</v>
      </c>
      <c r="AI143" s="96">
        <f t="shared" si="175"/>
        <v>0</v>
      </c>
      <c r="AJ143" s="96">
        <f t="shared" si="176"/>
        <v>0</v>
      </c>
      <c r="AK143" s="96">
        <f t="shared" si="177"/>
        <v>0</v>
      </c>
      <c r="AL143" s="96">
        <f t="shared" si="178"/>
        <v>0</v>
      </c>
      <c r="AM143" s="96">
        <f t="shared" si="179"/>
        <v>0</v>
      </c>
      <c r="AN143" s="96">
        <f t="shared" si="180"/>
        <v>0</v>
      </c>
      <c r="AO143" s="96">
        <f t="shared" si="181"/>
        <v>0</v>
      </c>
      <c r="AP143" s="96">
        <f t="shared" si="182"/>
        <v>0</v>
      </c>
      <c r="AQ143" s="96">
        <f t="shared" si="183"/>
        <v>0</v>
      </c>
      <c r="AR143" s="96">
        <f t="shared" si="184"/>
        <v>0</v>
      </c>
      <c r="AS143" s="96">
        <f t="shared" si="185"/>
        <v>0</v>
      </c>
      <c r="AT143" s="54">
        <f t="shared" si="186"/>
        <v>0</v>
      </c>
      <c r="AU143" s="54">
        <f t="shared" si="187"/>
        <v>0</v>
      </c>
      <c r="AV143" s="54">
        <f t="shared" si="188"/>
        <v>0</v>
      </c>
      <c r="AW143" s="54">
        <f t="shared" si="189"/>
        <v>0</v>
      </c>
      <c r="AX143" s="54">
        <f t="shared" si="190"/>
        <v>0</v>
      </c>
      <c r="AY143" s="54">
        <f t="shared" si="191"/>
        <v>0</v>
      </c>
      <c r="AZ143" s="54"/>
      <c r="BA143" s="54"/>
      <c r="BB143" s="137">
        <f t="shared" si="158"/>
        <v>0</v>
      </c>
      <c r="BC143" s="137">
        <f t="shared" si="159"/>
        <v>0</v>
      </c>
      <c r="BD143" s="137">
        <f t="shared" si="160"/>
        <v>0</v>
      </c>
      <c r="BE143" s="137">
        <f t="shared" si="161"/>
        <v>0</v>
      </c>
      <c r="BF143" s="137">
        <f t="shared" si="162"/>
        <v>0</v>
      </c>
      <c r="BG143" s="137">
        <f t="shared" si="163"/>
        <v>0</v>
      </c>
      <c r="BH143" s="137">
        <f t="shared" si="164"/>
        <v>0</v>
      </c>
      <c r="BI143" s="137">
        <f t="shared" si="165"/>
        <v>0</v>
      </c>
      <c r="BJ143" s="137">
        <f t="shared" si="166"/>
        <v>0</v>
      </c>
      <c r="BK143" s="137">
        <f t="shared" si="167"/>
        <v>0</v>
      </c>
      <c r="BL143" s="137">
        <f t="shared" si="192"/>
        <v>0</v>
      </c>
      <c r="BM143" s="137">
        <f t="shared" si="193"/>
        <v>0</v>
      </c>
      <c r="BN143" s="137">
        <f t="shared" si="194"/>
        <v>0</v>
      </c>
      <c r="BO143" s="137">
        <f t="shared" si="195"/>
        <v>0</v>
      </c>
      <c r="BP143" s="137">
        <f t="shared" si="196"/>
        <v>0</v>
      </c>
      <c r="BQ143" s="137">
        <f t="shared" si="197"/>
        <v>0</v>
      </c>
      <c r="BR143" s="137">
        <f t="shared" si="198"/>
        <v>0</v>
      </c>
      <c r="BS143" s="137">
        <f t="shared" si="199"/>
        <v>0</v>
      </c>
      <c r="BT143" s="137">
        <f t="shared" si="200"/>
        <v>0</v>
      </c>
      <c r="BU143" s="137">
        <f t="shared" si="201"/>
        <v>0</v>
      </c>
      <c r="BV143" s="137">
        <f t="shared" si="202"/>
        <v>0</v>
      </c>
      <c r="BW143" s="137">
        <f t="shared" si="203"/>
        <v>0</v>
      </c>
      <c r="BX143" s="137">
        <f t="shared" si="204"/>
        <v>0</v>
      </c>
      <c r="BY143" s="137">
        <f t="shared" si="205"/>
        <v>0</v>
      </c>
      <c r="BZ143" s="137">
        <f t="shared" si="206"/>
        <v>0</v>
      </c>
      <c r="CA143" s="137">
        <f t="shared" si="207"/>
        <v>0</v>
      </c>
      <c r="CB143" s="137">
        <f t="shared" si="208"/>
        <v>0</v>
      </c>
      <c r="CC143" s="137">
        <f t="shared" si="209"/>
        <v>0</v>
      </c>
      <c r="CD143" s="137">
        <f t="shared" si="210"/>
        <v>0</v>
      </c>
      <c r="CE143" s="137">
        <f t="shared" si="211"/>
        <v>0</v>
      </c>
      <c r="CF143" s="137">
        <f t="shared" si="212"/>
        <v>0</v>
      </c>
      <c r="CG143" s="137">
        <f t="shared" si="213"/>
        <v>0</v>
      </c>
      <c r="CH143" s="137">
        <f t="shared" si="214"/>
        <v>0</v>
      </c>
      <c r="CI143" s="137">
        <f t="shared" si="215"/>
        <v>0</v>
      </c>
      <c r="CJ143" s="137">
        <f t="shared" si="216"/>
        <v>0</v>
      </c>
      <c r="CK143" s="137">
        <f t="shared" si="217"/>
        <v>0</v>
      </c>
      <c r="CL143" s="137">
        <f t="shared" si="218"/>
        <v>0</v>
      </c>
      <c r="CM143" s="137">
        <f t="shared" si="219"/>
        <v>0</v>
      </c>
      <c r="CN143" s="137">
        <f t="shared" si="220"/>
        <v>0</v>
      </c>
      <c r="CO143" s="137">
        <f t="shared" si="221"/>
        <v>0</v>
      </c>
      <c r="CP143" s="97"/>
      <c r="CQ143" s="97"/>
      <c r="CR143" s="47"/>
      <c r="CS143" s="47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GO143" s="1"/>
      <c r="GP143" s="1"/>
      <c r="GQ143" s="1"/>
      <c r="GR143" s="1"/>
      <c r="GS143" s="1"/>
    </row>
    <row r="144" spans="1:201">
      <c r="A144" s="40">
        <v>138</v>
      </c>
      <c r="B144" s="84"/>
      <c r="C144" s="83"/>
      <c r="D144" s="88"/>
      <c r="E144" s="87"/>
      <c r="F144" s="87"/>
      <c r="G144" s="87"/>
      <c r="H144" s="87"/>
      <c r="I144" s="76"/>
      <c r="J144" s="76"/>
      <c r="K144" s="76"/>
      <c r="L144" s="238"/>
      <c r="M144" s="238"/>
      <c r="N144" s="76"/>
      <c r="O144" s="76"/>
      <c r="P144" s="76"/>
      <c r="Q144" s="77"/>
      <c r="R144" s="41">
        <f t="shared" si="168"/>
        <v>0</v>
      </c>
      <c r="S144" s="55">
        <f t="shared" si="148"/>
        <v>0</v>
      </c>
      <c r="T144" s="54">
        <f t="shared" si="149"/>
        <v>0</v>
      </c>
      <c r="U144" s="97">
        <f t="shared" si="150"/>
        <v>0</v>
      </c>
      <c r="V144" s="54">
        <f t="shared" si="169"/>
        <v>0</v>
      </c>
      <c r="W144" s="97">
        <f t="shared" si="170"/>
        <v>0</v>
      </c>
      <c r="X144" s="96">
        <f t="shared" si="151"/>
        <v>0</v>
      </c>
      <c r="Y144" s="96">
        <f t="shared" si="152"/>
        <v>0</v>
      </c>
      <c r="Z144" s="96">
        <f t="shared" si="153"/>
        <v>0</v>
      </c>
      <c r="AA144" s="96">
        <f t="shared" si="154"/>
        <v>0</v>
      </c>
      <c r="AB144" s="96">
        <f t="shared" si="155"/>
        <v>0</v>
      </c>
      <c r="AC144" s="96">
        <f t="shared" si="156"/>
        <v>0</v>
      </c>
      <c r="AD144" s="96">
        <f t="shared" si="157"/>
        <v>0</v>
      </c>
      <c r="AE144" s="96">
        <f t="shared" si="171"/>
        <v>0</v>
      </c>
      <c r="AF144" s="96">
        <f t="shared" si="172"/>
        <v>0</v>
      </c>
      <c r="AG144" s="96">
        <f t="shared" si="173"/>
        <v>0</v>
      </c>
      <c r="AH144" s="96">
        <f t="shared" si="174"/>
        <v>0</v>
      </c>
      <c r="AI144" s="96">
        <f t="shared" si="175"/>
        <v>0</v>
      </c>
      <c r="AJ144" s="96">
        <f t="shared" si="176"/>
        <v>0</v>
      </c>
      <c r="AK144" s="96">
        <f t="shared" si="177"/>
        <v>0</v>
      </c>
      <c r="AL144" s="96">
        <f t="shared" si="178"/>
        <v>0</v>
      </c>
      <c r="AM144" s="96">
        <f t="shared" si="179"/>
        <v>0</v>
      </c>
      <c r="AN144" s="96">
        <f t="shared" si="180"/>
        <v>0</v>
      </c>
      <c r="AO144" s="96">
        <f t="shared" si="181"/>
        <v>0</v>
      </c>
      <c r="AP144" s="96">
        <f t="shared" si="182"/>
        <v>0</v>
      </c>
      <c r="AQ144" s="96">
        <f t="shared" si="183"/>
        <v>0</v>
      </c>
      <c r="AR144" s="96">
        <f t="shared" si="184"/>
        <v>0</v>
      </c>
      <c r="AS144" s="96">
        <f t="shared" si="185"/>
        <v>0</v>
      </c>
      <c r="AT144" s="54">
        <f t="shared" si="186"/>
        <v>0</v>
      </c>
      <c r="AU144" s="54">
        <f t="shared" si="187"/>
        <v>0</v>
      </c>
      <c r="AV144" s="54">
        <f t="shared" si="188"/>
        <v>0</v>
      </c>
      <c r="AW144" s="54">
        <f t="shared" si="189"/>
        <v>0</v>
      </c>
      <c r="AX144" s="54">
        <f t="shared" si="190"/>
        <v>0</v>
      </c>
      <c r="AY144" s="54">
        <f t="shared" si="191"/>
        <v>0</v>
      </c>
      <c r="AZ144" s="54"/>
      <c r="BA144" s="54"/>
      <c r="BB144" s="137">
        <f t="shared" si="158"/>
        <v>0</v>
      </c>
      <c r="BC144" s="137">
        <f t="shared" si="159"/>
        <v>0</v>
      </c>
      <c r="BD144" s="137">
        <f t="shared" si="160"/>
        <v>0</v>
      </c>
      <c r="BE144" s="137">
        <f t="shared" si="161"/>
        <v>0</v>
      </c>
      <c r="BF144" s="137">
        <f t="shared" si="162"/>
        <v>0</v>
      </c>
      <c r="BG144" s="137">
        <f t="shared" si="163"/>
        <v>0</v>
      </c>
      <c r="BH144" s="137">
        <f t="shared" si="164"/>
        <v>0</v>
      </c>
      <c r="BI144" s="137">
        <f t="shared" si="165"/>
        <v>0</v>
      </c>
      <c r="BJ144" s="137">
        <f t="shared" si="166"/>
        <v>0</v>
      </c>
      <c r="BK144" s="137">
        <f t="shared" si="167"/>
        <v>0</v>
      </c>
      <c r="BL144" s="137">
        <f t="shared" si="192"/>
        <v>0</v>
      </c>
      <c r="BM144" s="137">
        <f t="shared" si="193"/>
        <v>0</v>
      </c>
      <c r="BN144" s="137">
        <f t="shared" si="194"/>
        <v>0</v>
      </c>
      <c r="BO144" s="137">
        <f t="shared" si="195"/>
        <v>0</v>
      </c>
      <c r="BP144" s="137">
        <f t="shared" si="196"/>
        <v>0</v>
      </c>
      <c r="BQ144" s="137">
        <f t="shared" si="197"/>
        <v>0</v>
      </c>
      <c r="BR144" s="137">
        <f t="shared" si="198"/>
        <v>0</v>
      </c>
      <c r="BS144" s="137">
        <f t="shared" si="199"/>
        <v>0</v>
      </c>
      <c r="BT144" s="137">
        <f t="shared" si="200"/>
        <v>0</v>
      </c>
      <c r="BU144" s="137">
        <f t="shared" si="201"/>
        <v>0</v>
      </c>
      <c r="BV144" s="137">
        <f t="shared" si="202"/>
        <v>0</v>
      </c>
      <c r="BW144" s="137">
        <f t="shared" si="203"/>
        <v>0</v>
      </c>
      <c r="BX144" s="137">
        <f t="shared" si="204"/>
        <v>0</v>
      </c>
      <c r="BY144" s="137">
        <f t="shared" si="205"/>
        <v>0</v>
      </c>
      <c r="BZ144" s="137">
        <f t="shared" si="206"/>
        <v>0</v>
      </c>
      <c r="CA144" s="137">
        <f t="shared" si="207"/>
        <v>0</v>
      </c>
      <c r="CB144" s="137">
        <f t="shared" si="208"/>
        <v>0</v>
      </c>
      <c r="CC144" s="137">
        <f t="shared" si="209"/>
        <v>0</v>
      </c>
      <c r="CD144" s="137">
        <f t="shared" si="210"/>
        <v>0</v>
      </c>
      <c r="CE144" s="137">
        <f t="shared" si="211"/>
        <v>0</v>
      </c>
      <c r="CF144" s="137">
        <f t="shared" si="212"/>
        <v>0</v>
      </c>
      <c r="CG144" s="137">
        <f t="shared" si="213"/>
        <v>0</v>
      </c>
      <c r="CH144" s="137">
        <f t="shared" si="214"/>
        <v>0</v>
      </c>
      <c r="CI144" s="137">
        <f t="shared" si="215"/>
        <v>0</v>
      </c>
      <c r="CJ144" s="137">
        <f t="shared" si="216"/>
        <v>0</v>
      </c>
      <c r="CK144" s="137">
        <f t="shared" si="217"/>
        <v>0</v>
      </c>
      <c r="CL144" s="137">
        <f t="shared" si="218"/>
        <v>0</v>
      </c>
      <c r="CM144" s="137">
        <f t="shared" si="219"/>
        <v>0</v>
      </c>
      <c r="CN144" s="137">
        <f t="shared" si="220"/>
        <v>0</v>
      </c>
      <c r="CO144" s="137">
        <f t="shared" si="221"/>
        <v>0</v>
      </c>
      <c r="CP144" s="97"/>
      <c r="CQ144" s="97"/>
      <c r="CR144" s="47"/>
      <c r="CS144" s="47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GO144" s="1"/>
      <c r="GP144" s="1"/>
      <c r="GQ144" s="1"/>
      <c r="GR144" s="1"/>
      <c r="GS144" s="1"/>
    </row>
    <row r="145" spans="1:201">
      <c r="A145" s="40">
        <v>139</v>
      </c>
      <c r="B145" s="84"/>
      <c r="C145" s="83"/>
      <c r="D145" s="88"/>
      <c r="E145" s="87"/>
      <c r="F145" s="87"/>
      <c r="G145" s="87"/>
      <c r="H145" s="87"/>
      <c r="I145" s="76"/>
      <c r="J145" s="76"/>
      <c r="K145" s="76"/>
      <c r="L145" s="238"/>
      <c r="M145" s="238"/>
      <c r="N145" s="76"/>
      <c r="O145" s="76"/>
      <c r="P145" s="76"/>
      <c r="Q145" s="77"/>
      <c r="R145" s="41">
        <f t="shared" si="168"/>
        <v>0</v>
      </c>
      <c r="S145" s="55">
        <f t="shared" si="148"/>
        <v>0</v>
      </c>
      <c r="T145" s="54">
        <f t="shared" si="149"/>
        <v>0</v>
      </c>
      <c r="U145" s="97">
        <f t="shared" si="150"/>
        <v>0</v>
      </c>
      <c r="V145" s="54">
        <f t="shared" si="169"/>
        <v>0</v>
      </c>
      <c r="W145" s="97">
        <f t="shared" si="170"/>
        <v>0</v>
      </c>
      <c r="X145" s="96">
        <f t="shared" si="151"/>
        <v>0</v>
      </c>
      <c r="Y145" s="96">
        <f t="shared" si="152"/>
        <v>0</v>
      </c>
      <c r="Z145" s="96">
        <f t="shared" si="153"/>
        <v>0</v>
      </c>
      <c r="AA145" s="96">
        <f t="shared" si="154"/>
        <v>0</v>
      </c>
      <c r="AB145" s="96">
        <f t="shared" si="155"/>
        <v>0</v>
      </c>
      <c r="AC145" s="96">
        <f t="shared" si="156"/>
        <v>0</v>
      </c>
      <c r="AD145" s="96">
        <f t="shared" si="157"/>
        <v>0</v>
      </c>
      <c r="AE145" s="96">
        <f t="shared" si="171"/>
        <v>0</v>
      </c>
      <c r="AF145" s="96">
        <f t="shared" si="172"/>
        <v>0</v>
      </c>
      <c r="AG145" s="96">
        <f t="shared" si="173"/>
        <v>0</v>
      </c>
      <c r="AH145" s="96">
        <f t="shared" si="174"/>
        <v>0</v>
      </c>
      <c r="AI145" s="96">
        <f t="shared" si="175"/>
        <v>0</v>
      </c>
      <c r="AJ145" s="96">
        <f t="shared" si="176"/>
        <v>0</v>
      </c>
      <c r="AK145" s="96">
        <f t="shared" si="177"/>
        <v>0</v>
      </c>
      <c r="AL145" s="96">
        <f t="shared" si="178"/>
        <v>0</v>
      </c>
      <c r="AM145" s="96">
        <f t="shared" si="179"/>
        <v>0</v>
      </c>
      <c r="AN145" s="96">
        <f t="shared" si="180"/>
        <v>0</v>
      </c>
      <c r="AO145" s="96">
        <f t="shared" si="181"/>
        <v>0</v>
      </c>
      <c r="AP145" s="96">
        <f t="shared" si="182"/>
        <v>0</v>
      </c>
      <c r="AQ145" s="96">
        <f t="shared" si="183"/>
        <v>0</v>
      </c>
      <c r="AR145" s="96">
        <f t="shared" si="184"/>
        <v>0</v>
      </c>
      <c r="AS145" s="96">
        <f t="shared" si="185"/>
        <v>0</v>
      </c>
      <c r="AT145" s="54">
        <f t="shared" si="186"/>
        <v>0</v>
      </c>
      <c r="AU145" s="54">
        <f t="shared" si="187"/>
        <v>0</v>
      </c>
      <c r="AV145" s="54">
        <f t="shared" si="188"/>
        <v>0</v>
      </c>
      <c r="AW145" s="54">
        <f t="shared" si="189"/>
        <v>0</v>
      </c>
      <c r="AX145" s="54">
        <f t="shared" si="190"/>
        <v>0</v>
      </c>
      <c r="AY145" s="54">
        <f t="shared" si="191"/>
        <v>0</v>
      </c>
      <c r="AZ145" s="54"/>
      <c r="BA145" s="54"/>
      <c r="BB145" s="137">
        <f t="shared" si="158"/>
        <v>0</v>
      </c>
      <c r="BC145" s="137">
        <f t="shared" si="159"/>
        <v>0</v>
      </c>
      <c r="BD145" s="137">
        <f t="shared" si="160"/>
        <v>0</v>
      </c>
      <c r="BE145" s="137">
        <f t="shared" si="161"/>
        <v>0</v>
      </c>
      <c r="BF145" s="137">
        <f t="shared" si="162"/>
        <v>0</v>
      </c>
      <c r="BG145" s="137">
        <f t="shared" si="163"/>
        <v>0</v>
      </c>
      <c r="BH145" s="137">
        <f t="shared" si="164"/>
        <v>0</v>
      </c>
      <c r="BI145" s="137">
        <f t="shared" si="165"/>
        <v>0</v>
      </c>
      <c r="BJ145" s="137">
        <f t="shared" si="166"/>
        <v>0</v>
      </c>
      <c r="BK145" s="137">
        <f t="shared" si="167"/>
        <v>0</v>
      </c>
      <c r="BL145" s="137">
        <f t="shared" si="192"/>
        <v>0</v>
      </c>
      <c r="BM145" s="137">
        <f t="shared" si="193"/>
        <v>0</v>
      </c>
      <c r="BN145" s="137">
        <f t="shared" si="194"/>
        <v>0</v>
      </c>
      <c r="BO145" s="137">
        <f t="shared" si="195"/>
        <v>0</v>
      </c>
      <c r="BP145" s="137">
        <f t="shared" si="196"/>
        <v>0</v>
      </c>
      <c r="BQ145" s="137">
        <f t="shared" si="197"/>
        <v>0</v>
      </c>
      <c r="BR145" s="137">
        <f t="shared" si="198"/>
        <v>0</v>
      </c>
      <c r="BS145" s="137">
        <f t="shared" si="199"/>
        <v>0</v>
      </c>
      <c r="BT145" s="137">
        <f t="shared" si="200"/>
        <v>0</v>
      </c>
      <c r="BU145" s="137">
        <f t="shared" si="201"/>
        <v>0</v>
      </c>
      <c r="BV145" s="137">
        <f t="shared" si="202"/>
        <v>0</v>
      </c>
      <c r="BW145" s="137">
        <f t="shared" si="203"/>
        <v>0</v>
      </c>
      <c r="BX145" s="137">
        <f t="shared" si="204"/>
        <v>0</v>
      </c>
      <c r="BY145" s="137">
        <f t="shared" si="205"/>
        <v>0</v>
      </c>
      <c r="BZ145" s="137">
        <f t="shared" si="206"/>
        <v>0</v>
      </c>
      <c r="CA145" s="137">
        <f t="shared" si="207"/>
        <v>0</v>
      </c>
      <c r="CB145" s="137">
        <f t="shared" si="208"/>
        <v>0</v>
      </c>
      <c r="CC145" s="137">
        <f t="shared" si="209"/>
        <v>0</v>
      </c>
      <c r="CD145" s="137">
        <f t="shared" si="210"/>
        <v>0</v>
      </c>
      <c r="CE145" s="137">
        <f t="shared" si="211"/>
        <v>0</v>
      </c>
      <c r="CF145" s="137">
        <f t="shared" si="212"/>
        <v>0</v>
      </c>
      <c r="CG145" s="137">
        <f t="shared" si="213"/>
        <v>0</v>
      </c>
      <c r="CH145" s="137">
        <f t="shared" si="214"/>
        <v>0</v>
      </c>
      <c r="CI145" s="137">
        <f t="shared" si="215"/>
        <v>0</v>
      </c>
      <c r="CJ145" s="137">
        <f t="shared" si="216"/>
        <v>0</v>
      </c>
      <c r="CK145" s="137">
        <f t="shared" si="217"/>
        <v>0</v>
      </c>
      <c r="CL145" s="137">
        <f t="shared" si="218"/>
        <v>0</v>
      </c>
      <c r="CM145" s="137">
        <f t="shared" si="219"/>
        <v>0</v>
      </c>
      <c r="CN145" s="137">
        <f t="shared" si="220"/>
        <v>0</v>
      </c>
      <c r="CO145" s="137">
        <f t="shared" si="221"/>
        <v>0</v>
      </c>
      <c r="CP145" s="97"/>
      <c r="CQ145" s="97"/>
      <c r="CR145" s="47"/>
      <c r="CS145" s="47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GO145" s="1"/>
      <c r="GP145" s="1"/>
      <c r="GQ145" s="1"/>
      <c r="GR145" s="1"/>
      <c r="GS145" s="1"/>
    </row>
    <row r="146" spans="1:201">
      <c r="A146" s="40">
        <v>140</v>
      </c>
      <c r="B146" s="84"/>
      <c r="C146" s="83"/>
      <c r="D146" s="88"/>
      <c r="E146" s="87"/>
      <c r="F146" s="87"/>
      <c r="G146" s="87"/>
      <c r="H146" s="87"/>
      <c r="I146" s="76"/>
      <c r="J146" s="76"/>
      <c r="K146" s="76"/>
      <c r="L146" s="238"/>
      <c r="M146" s="238"/>
      <c r="N146" s="76"/>
      <c r="O146" s="76"/>
      <c r="P146" s="76"/>
      <c r="Q146" s="77"/>
      <c r="R146" s="41">
        <f t="shared" si="168"/>
        <v>0</v>
      </c>
      <c r="S146" s="55">
        <f t="shared" si="148"/>
        <v>0</v>
      </c>
      <c r="T146" s="54">
        <f t="shared" si="149"/>
        <v>0</v>
      </c>
      <c r="U146" s="97">
        <f t="shared" si="150"/>
        <v>0</v>
      </c>
      <c r="V146" s="54">
        <f t="shared" si="169"/>
        <v>0</v>
      </c>
      <c r="W146" s="97">
        <f t="shared" si="170"/>
        <v>0</v>
      </c>
      <c r="X146" s="96">
        <f t="shared" si="151"/>
        <v>0</v>
      </c>
      <c r="Y146" s="96">
        <f t="shared" si="152"/>
        <v>0</v>
      </c>
      <c r="Z146" s="96">
        <f t="shared" si="153"/>
        <v>0</v>
      </c>
      <c r="AA146" s="96">
        <f t="shared" si="154"/>
        <v>0</v>
      </c>
      <c r="AB146" s="96">
        <f t="shared" si="155"/>
        <v>0</v>
      </c>
      <c r="AC146" s="96">
        <f t="shared" si="156"/>
        <v>0</v>
      </c>
      <c r="AD146" s="96">
        <f t="shared" si="157"/>
        <v>0</v>
      </c>
      <c r="AE146" s="96">
        <f t="shared" si="171"/>
        <v>0</v>
      </c>
      <c r="AF146" s="96">
        <f t="shared" si="172"/>
        <v>0</v>
      </c>
      <c r="AG146" s="96">
        <f t="shared" si="173"/>
        <v>0</v>
      </c>
      <c r="AH146" s="96">
        <f t="shared" si="174"/>
        <v>0</v>
      </c>
      <c r="AI146" s="96">
        <f t="shared" si="175"/>
        <v>0</v>
      </c>
      <c r="AJ146" s="96">
        <f t="shared" si="176"/>
        <v>0</v>
      </c>
      <c r="AK146" s="96">
        <f t="shared" si="177"/>
        <v>0</v>
      </c>
      <c r="AL146" s="96">
        <f t="shared" si="178"/>
        <v>0</v>
      </c>
      <c r="AM146" s="96">
        <f t="shared" si="179"/>
        <v>0</v>
      </c>
      <c r="AN146" s="96">
        <f t="shared" si="180"/>
        <v>0</v>
      </c>
      <c r="AO146" s="96">
        <f t="shared" si="181"/>
        <v>0</v>
      </c>
      <c r="AP146" s="96">
        <f t="shared" si="182"/>
        <v>0</v>
      </c>
      <c r="AQ146" s="96">
        <f t="shared" si="183"/>
        <v>0</v>
      </c>
      <c r="AR146" s="96">
        <f t="shared" si="184"/>
        <v>0</v>
      </c>
      <c r="AS146" s="96">
        <f t="shared" si="185"/>
        <v>0</v>
      </c>
      <c r="AT146" s="54">
        <f t="shared" si="186"/>
        <v>0</v>
      </c>
      <c r="AU146" s="54">
        <f t="shared" si="187"/>
        <v>0</v>
      </c>
      <c r="AV146" s="54">
        <f t="shared" si="188"/>
        <v>0</v>
      </c>
      <c r="AW146" s="54">
        <f t="shared" si="189"/>
        <v>0</v>
      </c>
      <c r="AX146" s="54">
        <f t="shared" si="190"/>
        <v>0</v>
      </c>
      <c r="AY146" s="54">
        <f t="shared" si="191"/>
        <v>0</v>
      </c>
      <c r="AZ146" s="54"/>
      <c r="BA146" s="54"/>
      <c r="BB146" s="137">
        <f t="shared" si="158"/>
        <v>0</v>
      </c>
      <c r="BC146" s="137">
        <f t="shared" si="159"/>
        <v>0</v>
      </c>
      <c r="BD146" s="137">
        <f t="shared" si="160"/>
        <v>0</v>
      </c>
      <c r="BE146" s="137">
        <f t="shared" si="161"/>
        <v>0</v>
      </c>
      <c r="BF146" s="137">
        <f t="shared" si="162"/>
        <v>0</v>
      </c>
      <c r="BG146" s="137">
        <f t="shared" si="163"/>
        <v>0</v>
      </c>
      <c r="BH146" s="137">
        <f t="shared" si="164"/>
        <v>0</v>
      </c>
      <c r="BI146" s="137">
        <f t="shared" si="165"/>
        <v>0</v>
      </c>
      <c r="BJ146" s="137">
        <f t="shared" si="166"/>
        <v>0</v>
      </c>
      <c r="BK146" s="137">
        <f t="shared" si="167"/>
        <v>0</v>
      </c>
      <c r="BL146" s="137">
        <f t="shared" si="192"/>
        <v>0</v>
      </c>
      <c r="BM146" s="137">
        <f t="shared" si="193"/>
        <v>0</v>
      </c>
      <c r="BN146" s="137">
        <f t="shared" si="194"/>
        <v>0</v>
      </c>
      <c r="BO146" s="137">
        <f t="shared" si="195"/>
        <v>0</v>
      </c>
      <c r="BP146" s="137">
        <f t="shared" si="196"/>
        <v>0</v>
      </c>
      <c r="BQ146" s="137">
        <f t="shared" si="197"/>
        <v>0</v>
      </c>
      <c r="BR146" s="137">
        <f t="shared" si="198"/>
        <v>0</v>
      </c>
      <c r="BS146" s="137">
        <f t="shared" si="199"/>
        <v>0</v>
      </c>
      <c r="BT146" s="137">
        <f t="shared" si="200"/>
        <v>0</v>
      </c>
      <c r="BU146" s="137">
        <f t="shared" si="201"/>
        <v>0</v>
      </c>
      <c r="BV146" s="137">
        <f t="shared" si="202"/>
        <v>0</v>
      </c>
      <c r="BW146" s="137">
        <f t="shared" si="203"/>
        <v>0</v>
      </c>
      <c r="BX146" s="137">
        <f t="shared" si="204"/>
        <v>0</v>
      </c>
      <c r="BY146" s="137">
        <f t="shared" si="205"/>
        <v>0</v>
      </c>
      <c r="BZ146" s="137">
        <f t="shared" si="206"/>
        <v>0</v>
      </c>
      <c r="CA146" s="137">
        <f t="shared" si="207"/>
        <v>0</v>
      </c>
      <c r="CB146" s="137">
        <f t="shared" si="208"/>
        <v>0</v>
      </c>
      <c r="CC146" s="137">
        <f t="shared" si="209"/>
        <v>0</v>
      </c>
      <c r="CD146" s="137">
        <f t="shared" si="210"/>
        <v>0</v>
      </c>
      <c r="CE146" s="137">
        <f t="shared" si="211"/>
        <v>0</v>
      </c>
      <c r="CF146" s="137">
        <f t="shared" si="212"/>
        <v>0</v>
      </c>
      <c r="CG146" s="137">
        <f t="shared" si="213"/>
        <v>0</v>
      </c>
      <c r="CH146" s="137">
        <f t="shared" si="214"/>
        <v>0</v>
      </c>
      <c r="CI146" s="137">
        <f t="shared" si="215"/>
        <v>0</v>
      </c>
      <c r="CJ146" s="137">
        <f t="shared" si="216"/>
        <v>0</v>
      </c>
      <c r="CK146" s="137">
        <f t="shared" si="217"/>
        <v>0</v>
      </c>
      <c r="CL146" s="137">
        <f t="shared" si="218"/>
        <v>0</v>
      </c>
      <c r="CM146" s="137">
        <f t="shared" si="219"/>
        <v>0</v>
      </c>
      <c r="CN146" s="137">
        <f t="shared" si="220"/>
        <v>0</v>
      </c>
      <c r="CO146" s="137">
        <f t="shared" si="221"/>
        <v>0</v>
      </c>
      <c r="CP146" s="97"/>
      <c r="CQ146" s="97"/>
      <c r="CR146" s="47"/>
      <c r="CS146" s="47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GO146" s="1"/>
      <c r="GP146" s="1"/>
      <c r="GQ146" s="1"/>
      <c r="GR146" s="1"/>
      <c r="GS146" s="1"/>
    </row>
    <row r="147" spans="1:201">
      <c r="A147" s="40">
        <v>141</v>
      </c>
      <c r="B147" s="84"/>
      <c r="C147" s="83"/>
      <c r="D147" s="88"/>
      <c r="E147" s="87"/>
      <c r="F147" s="87"/>
      <c r="G147" s="87"/>
      <c r="H147" s="87"/>
      <c r="I147" s="76"/>
      <c r="J147" s="76"/>
      <c r="K147" s="76"/>
      <c r="L147" s="238"/>
      <c r="M147" s="238"/>
      <c r="N147" s="76"/>
      <c r="O147" s="76"/>
      <c r="P147" s="76"/>
      <c r="Q147" s="77"/>
      <c r="R147" s="41">
        <f t="shared" si="168"/>
        <v>0</v>
      </c>
      <c r="S147" s="55">
        <f t="shared" si="148"/>
        <v>0</v>
      </c>
      <c r="T147" s="54">
        <f t="shared" si="149"/>
        <v>0</v>
      </c>
      <c r="U147" s="97">
        <f t="shared" si="150"/>
        <v>0</v>
      </c>
      <c r="V147" s="54">
        <f t="shared" si="169"/>
        <v>0</v>
      </c>
      <c r="W147" s="97">
        <f t="shared" si="170"/>
        <v>0</v>
      </c>
      <c r="X147" s="96">
        <f t="shared" si="151"/>
        <v>0</v>
      </c>
      <c r="Y147" s="96">
        <f t="shared" si="152"/>
        <v>0</v>
      </c>
      <c r="Z147" s="96">
        <f t="shared" si="153"/>
        <v>0</v>
      </c>
      <c r="AA147" s="96">
        <f t="shared" si="154"/>
        <v>0</v>
      </c>
      <c r="AB147" s="96">
        <f t="shared" si="155"/>
        <v>0</v>
      </c>
      <c r="AC147" s="96">
        <f t="shared" si="156"/>
        <v>0</v>
      </c>
      <c r="AD147" s="96">
        <f t="shared" si="157"/>
        <v>0</v>
      </c>
      <c r="AE147" s="96">
        <f t="shared" si="171"/>
        <v>0</v>
      </c>
      <c r="AF147" s="96">
        <f t="shared" si="172"/>
        <v>0</v>
      </c>
      <c r="AG147" s="96">
        <f t="shared" si="173"/>
        <v>0</v>
      </c>
      <c r="AH147" s="96">
        <f t="shared" si="174"/>
        <v>0</v>
      </c>
      <c r="AI147" s="96">
        <f t="shared" si="175"/>
        <v>0</v>
      </c>
      <c r="AJ147" s="96">
        <f t="shared" si="176"/>
        <v>0</v>
      </c>
      <c r="AK147" s="96">
        <f t="shared" si="177"/>
        <v>0</v>
      </c>
      <c r="AL147" s="96">
        <f t="shared" si="178"/>
        <v>0</v>
      </c>
      <c r="AM147" s="96">
        <f t="shared" si="179"/>
        <v>0</v>
      </c>
      <c r="AN147" s="96">
        <f t="shared" si="180"/>
        <v>0</v>
      </c>
      <c r="AO147" s="96">
        <f t="shared" si="181"/>
        <v>0</v>
      </c>
      <c r="AP147" s="96">
        <f t="shared" si="182"/>
        <v>0</v>
      </c>
      <c r="AQ147" s="96">
        <f t="shared" si="183"/>
        <v>0</v>
      </c>
      <c r="AR147" s="96">
        <f t="shared" si="184"/>
        <v>0</v>
      </c>
      <c r="AS147" s="96">
        <f t="shared" si="185"/>
        <v>0</v>
      </c>
      <c r="AT147" s="54">
        <f t="shared" si="186"/>
        <v>0</v>
      </c>
      <c r="AU147" s="54">
        <f t="shared" si="187"/>
        <v>0</v>
      </c>
      <c r="AV147" s="54">
        <f t="shared" si="188"/>
        <v>0</v>
      </c>
      <c r="AW147" s="54">
        <f t="shared" si="189"/>
        <v>0</v>
      </c>
      <c r="AX147" s="54">
        <f t="shared" si="190"/>
        <v>0</v>
      </c>
      <c r="AY147" s="54">
        <f t="shared" si="191"/>
        <v>0</v>
      </c>
      <c r="AZ147" s="54"/>
      <c r="BA147" s="54"/>
      <c r="BB147" s="137">
        <f t="shared" si="158"/>
        <v>0</v>
      </c>
      <c r="BC147" s="137">
        <f t="shared" si="159"/>
        <v>0</v>
      </c>
      <c r="BD147" s="137">
        <f t="shared" si="160"/>
        <v>0</v>
      </c>
      <c r="BE147" s="137">
        <f t="shared" si="161"/>
        <v>0</v>
      </c>
      <c r="BF147" s="137">
        <f t="shared" si="162"/>
        <v>0</v>
      </c>
      <c r="BG147" s="137">
        <f t="shared" si="163"/>
        <v>0</v>
      </c>
      <c r="BH147" s="137">
        <f t="shared" si="164"/>
        <v>0</v>
      </c>
      <c r="BI147" s="137">
        <f t="shared" si="165"/>
        <v>0</v>
      </c>
      <c r="BJ147" s="137">
        <f t="shared" si="166"/>
        <v>0</v>
      </c>
      <c r="BK147" s="137">
        <f t="shared" si="167"/>
        <v>0</v>
      </c>
      <c r="BL147" s="137">
        <f t="shared" si="192"/>
        <v>0</v>
      </c>
      <c r="BM147" s="137">
        <f t="shared" si="193"/>
        <v>0</v>
      </c>
      <c r="BN147" s="137">
        <f t="shared" si="194"/>
        <v>0</v>
      </c>
      <c r="BO147" s="137">
        <f t="shared" si="195"/>
        <v>0</v>
      </c>
      <c r="BP147" s="137">
        <f t="shared" si="196"/>
        <v>0</v>
      </c>
      <c r="BQ147" s="137">
        <f t="shared" si="197"/>
        <v>0</v>
      </c>
      <c r="BR147" s="137">
        <f t="shared" si="198"/>
        <v>0</v>
      </c>
      <c r="BS147" s="137">
        <f t="shared" si="199"/>
        <v>0</v>
      </c>
      <c r="BT147" s="137">
        <f t="shared" si="200"/>
        <v>0</v>
      </c>
      <c r="BU147" s="137">
        <f t="shared" si="201"/>
        <v>0</v>
      </c>
      <c r="BV147" s="137">
        <f t="shared" si="202"/>
        <v>0</v>
      </c>
      <c r="BW147" s="137">
        <f t="shared" si="203"/>
        <v>0</v>
      </c>
      <c r="BX147" s="137">
        <f t="shared" si="204"/>
        <v>0</v>
      </c>
      <c r="BY147" s="137">
        <f t="shared" si="205"/>
        <v>0</v>
      </c>
      <c r="BZ147" s="137">
        <f t="shared" si="206"/>
        <v>0</v>
      </c>
      <c r="CA147" s="137">
        <f t="shared" si="207"/>
        <v>0</v>
      </c>
      <c r="CB147" s="137">
        <f t="shared" si="208"/>
        <v>0</v>
      </c>
      <c r="CC147" s="137">
        <f t="shared" si="209"/>
        <v>0</v>
      </c>
      <c r="CD147" s="137">
        <f t="shared" si="210"/>
        <v>0</v>
      </c>
      <c r="CE147" s="137">
        <f t="shared" si="211"/>
        <v>0</v>
      </c>
      <c r="CF147" s="137">
        <f t="shared" si="212"/>
        <v>0</v>
      </c>
      <c r="CG147" s="137">
        <f t="shared" si="213"/>
        <v>0</v>
      </c>
      <c r="CH147" s="137">
        <f t="shared" si="214"/>
        <v>0</v>
      </c>
      <c r="CI147" s="137">
        <f t="shared" si="215"/>
        <v>0</v>
      </c>
      <c r="CJ147" s="137">
        <f t="shared" si="216"/>
        <v>0</v>
      </c>
      <c r="CK147" s="137">
        <f t="shared" si="217"/>
        <v>0</v>
      </c>
      <c r="CL147" s="137">
        <f t="shared" si="218"/>
        <v>0</v>
      </c>
      <c r="CM147" s="137">
        <f t="shared" si="219"/>
        <v>0</v>
      </c>
      <c r="CN147" s="137">
        <f t="shared" si="220"/>
        <v>0</v>
      </c>
      <c r="CO147" s="137">
        <f t="shared" si="221"/>
        <v>0</v>
      </c>
      <c r="CP147" s="97"/>
      <c r="CQ147" s="97"/>
      <c r="CR147" s="47"/>
      <c r="CS147" s="47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GO147" s="1"/>
      <c r="GP147" s="1"/>
      <c r="GQ147" s="1"/>
      <c r="GR147" s="1"/>
      <c r="GS147" s="1"/>
    </row>
    <row r="148" spans="1:201">
      <c r="A148" s="40">
        <v>142</v>
      </c>
      <c r="B148" s="84"/>
      <c r="C148" s="83"/>
      <c r="D148" s="88"/>
      <c r="E148" s="87"/>
      <c r="F148" s="87"/>
      <c r="G148" s="87"/>
      <c r="H148" s="87"/>
      <c r="I148" s="76"/>
      <c r="J148" s="76"/>
      <c r="K148" s="76"/>
      <c r="L148" s="238"/>
      <c r="M148" s="238"/>
      <c r="N148" s="76"/>
      <c r="O148" s="76"/>
      <c r="P148" s="76"/>
      <c r="Q148" s="77"/>
      <c r="R148" s="41">
        <f t="shared" si="168"/>
        <v>0</v>
      </c>
      <c r="S148" s="55">
        <f t="shared" si="148"/>
        <v>0</v>
      </c>
      <c r="T148" s="54">
        <f t="shared" si="149"/>
        <v>0</v>
      </c>
      <c r="U148" s="97">
        <f t="shared" si="150"/>
        <v>0</v>
      </c>
      <c r="V148" s="54">
        <f t="shared" si="169"/>
        <v>0</v>
      </c>
      <c r="W148" s="97">
        <f t="shared" si="170"/>
        <v>0</v>
      </c>
      <c r="X148" s="96">
        <f t="shared" si="151"/>
        <v>0</v>
      </c>
      <c r="Y148" s="96">
        <f t="shared" si="152"/>
        <v>0</v>
      </c>
      <c r="Z148" s="96">
        <f t="shared" si="153"/>
        <v>0</v>
      </c>
      <c r="AA148" s="96">
        <f t="shared" si="154"/>
        <v>0</v>
      </c>
      <c r="AB148" s="96">
        <f t="shared" si="155"/>
        <v>0</v>
      </c>
      <c r="AC148" s="96">
        <f t="shared" si="156"/>
        <v>0</v>
      </c>
      <c r="AD148" s="96">
        <f t="shared" si="157"/>
        <v>0</v>
      </c>
      <c r="AE148" s="96">
        <f t="shared" si="171"/>
        <v>0</v>
      </c>
      <c r="AF148" s="96">
        <f t="shared" si="172"/>
        <v>0</v>
      </c>
      <c r="AG148" s="96">
        <f t="shared" si="173"/>
        <v>0</v>
      </c>
      <c r="AH148" s="96">
        <f t="shared" si="174"/>
        <v>0</v>
      </c>
      <c r="AI148" s="96">
        <f t="shared" si="175"/>
        <v>0</v>
      </c>
      <c r="AJ148" s="96">
        <f t="shared" si="176"/>
        <v>0</v>
      </c>
      <c r="AK148" s="96">
        <f t="shared" si="177"/>
        <v>0</v>
      </c>
      <c r="AL148" s="96">
        <f t="shared" si="178"/>
        <v>0</v>
      </c>
      <c r="AM148" s="96">
        <f t="shared" si="179"/>
        <v>0</v>
      </c>
      <c r="AN148" s="96">
        <f t="shared" si="180"/>
        <v>0</v>
      </c>
      <c r="AO148" s="96">
        <f t="shared" si="181"/>
        <v>0</v>
      </c>
      <c r="AP148" s="96">
        <f t="shared" si="182"/>
        <v>0</v>
      </c>
      <c r="AQ148" s="96">
        <f t="shared" si="183"/>
        <v>0</v>
      </c>
      <c r="AR148" s="96">
        <f t="shared" si="184"/>
        <v>0</v>
      </c>
      <c r="AS148" s="96">
        <f t="shared" si="185"/>
        <v>0</v>
      </c>
      <c r="AT148" s="54">
        <f t="shared" si="186"/>
        <v>0</v>
      </c>
      <c r="AU148" s="54">
        <f t="shared" si="187"/>
        <v>0</v>
      </c>
      <c r="AV148" s="54">
        <f t="shared" si="188"/>
        <v>0</v>
      </c>
      <c r="AW148" s="54">
        <f t="shared" si="189"/>
        <v>0</v>
      </c>
      <c r="AX148" s="54">
        <f t="shared" si="190"/>
        <v>0</v>
      </c>
      <c r="AY148" s="54">
        <f t="shared" si="191"/>
        <v>0</v>
      </c>
      <c r="AZ148" s="54"/>
      <c r="BA148" s="54"/>
      <c r="BB148" s="137">
        <f t="shared" si="158"/>
        <v>0</v>
      </c>
      <c r="BC148" s="137">
        <f t="shared" si="159"/>
        <v>0</v>
      </c>
      <c r="BD148" s="137">
        <f t="shared" si="160"/>
        <v>0</v>
      </c>
      <c r="BE148" s="137">
        <f t="shared" si="161"/>
        <v>0</v>
      </c>
      <c r="BF148" s="137">
        <f t="shared" si="162"/>
        <v>0</v>
      </c>
      <c r="BG148" s="137">
        <f t="shared" si="163"/>
        <v>0</v>
      </c>
      <c r="BH148" s="137">
        <f t="shared" si="164"/>
        <v>0</v>
      </c>
      <c r="BI148" s="137">
        <f t="shared" si="165"/>
        <v>0</v>
      </c>
      <c r="BJ148" s="137">
        <f t="shared" si="166"/>
        <v>0</v>
      </c>
      <c r="BK148" s="137">
        <f t="shared" si="167"/>
        <v>0</v>
      </c>
      <c r="BL148" s="137">
        <f t="shared" si="192"/>
        <v>0</v>
      </c>
      <c r="BM148" s="137">
        <f t="shared" si="193"/>
        <v>0</v>
      </c>
      <c r="BN148" s="137">
        <f t="shared" si="194"/>
        <v>0</v>
      </c>
      <c r="BO148" s="137">
        <f t="shared" si="195"/>
        <v>0</v>
      </c>
      <c r="BP148" s="137">
        <f t="shared" si="196"/>
        <v>0</v>
      </c>
      <c r="BQ148" s="137">
        <f t="shared" si="197"/>
        <v>0</v>
      </c>
      <c r="BR148" s="137">
        <f t="shared" si="198"/>
        <v>0</v>
      </c>
      <c r="BS148" s="137">
        <f t="shared" si="199"/>
        <v>0</v>
      </c>
      <c r="BT148" s="137">
        <f t="shared" si="200"/>
        <v>0</v>
      </c>
      <c r="BU148" s="137">
        <f t="shared" si="201"/>
        <v>0</v>
      </c>
      <c r="BV148" s="137">
        <f t="shared" si="202"/>
        <v>0</v>
      </c>
      <c r="BW148" s="137">
        <f t="shared" si="203"/>
        <v>0</v>
      </c>
      <c r="BX148" s="137">
        <f t="shared" si="204"/>
        <v>0</v>
      </c>
      <c r="BY148" s="137">
        <f t="shared" si="205"/>
        <v>0</v>
      </c>
      <c r="BZ148" s="137">
        <f t="shared" si="206"/>
        <v>0</v>
      </c>
      <c r="CA148" s="137">
        <f t="shared" si="207"/>
        <v>0</v>
      </c>
      <c r="CB148" s="137">
        <f t="shared" si="208"/>
        <v>0</v>
      </c>
      <c r="CC148" s="137">
        <f t="shared" si="209"/>
        <v>0</v>
      </c>
      <c r="CD148" s="137">
        <f t="shared" si="210"/>
        <v>0</v>
      </c>
      <c r="CE148" s="137">
        <f t="shared" si="211"/>
        <v>0</v>
      </c>
      <c r="CF148" s="137">
        <f t="shared" si="212"/>
        <v>0</v>
      </c>
      <c r="CG148" s="137">
        <f t="shared" si="213"/>
        <v>0</v>
      </c>
      <c r="CH148" s="137">
        <f t="shared" si="214"/>
        <v>0</v>
      </c>
      <c r="CI148" s="137">
        <f t="shared" si="215"/>
        <v>0</v>
      </c>
      <c r="CJ148" s="137">
        <f t="shared" si="216"/>
        <v>0</v>
      </c>
      <c r="CK148" s="137">
        <f t="shared" si="217"/>
        <v>0</v>
      </c>
      <c r="CL148" s="137">
        <f t="shared" si="218"/>
        <v>0</v>
      </c>
      <c r="CM148" s="137">
        <f t="shared" si="219"/>
        <v>0</v>
      </c>
      <c r="CN148" s="137">
        <f t="shared" si="220"/>
        <v>0</v>
      </c>
      <c r="CO148" s="137">
        <f t="shared" si="221"/>
        <v>0</v>
      </c>
      <c r="CP148" s="97"/>
      <c r="CQ148" s="97"/>
      <c r="CR148" s="47"/>
      <c r="CS148" s="47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GO148" s="1"/>
      <c r="GP148" s="1"/>
      <c r="GQ148" s="1"/>
      <c r="GR148" s="1"/>
      <c r="GS148" s="1"/>
    </row>
    <row r="149" spans="1:201">
      <c r="A149" s="40">
        <v>143</v>
      </c>
      <c r="B149" s="84"/>
      <c r="C149" s="83"/>
      <c r="D149" s="88"/>
      <c r="E149" s="87"/>
      <c r="F149" s="87"/>
      <c r="G149" s="87"/>
      <c r="H149" s="87"/>
      <c r="I149" s="76"/>
      <c r="J149" s="76"/>
      <c r="K149" s="76"/>
      <c r="L149" s="238"/>
      <c r="M149" s="238"/>
      <c r="N149" s="76"/>
      <c r="O149" s="76"/>
      <c r="P149" s="76"/>
      <c r="Q149" s="77"/>
      <c r="R149" s="41">
        <f t="shared" si="168"/>
        <v>0</v>
      </c>
      <c r="S149" s="55">
        <f t="shared" si="148"/>
        <v>0</v>
      </c>
      <c r="T149" s="54">
        <f t="shared" si="149"/>
        <v>0</v>
      </c>
      <c r="U149" s="97">
        <f t="shared" si="150"/>
        <v>0</v>
      </c>
      <c r="V149" s="54">
        <f t="shared" si="169"/>
        <v>0</v>
      </c>
      <c r="W149" s="97">
        <f t="shared" si="170"/>
        <v>0</v>
      </c>
      <c r="X149" s="96">
        <f t="shared" si="151"/>
        <v>0</v>
      </c>
      <c r="Y149" s="96">
        <f t="shared" si="152"/>
        <v>0</v>
      </c>
      <c r="Z149" s="96">
        <f t="shared" si="153"/>
        <v>0</v>
      </c>
      <c r="AA149" s="96">
        <f t="shared" si="154"/>
        <v>0</v>
      </c>
      <c r="AB149" s="96">
        <f t="shared" si="155"/>
        <v>0</v>
      </c>
      <c r="AC149" s="96">
        <f t="shared" si="156"/>
        <v>0</v>
      </c>
      <c r="AD149" s="96">
        <f t="shared" si="157"/>
        <v>0</v>
      </c>
      <c r="AE149" s="96">
        <f t="shared" si="171"/>
        <v>0</v>
      </c>
      <c r="AF149" s="96">
        <f t="shared" si="172"/>
        <v>0</v>
      </c>
      <c r="AG149" s="96">
        <f t="shared" si="173"/>
        <v>0</v>
      </c>
      <c r="AH149" s="96">
        <f t="shared" si="174"/>
        <v>0</v>
      </c>
      <c r="AI149" s="96">
        <f t="shared" si="175"/>
        <v>0</v>
      </c>
      <c r="AJ149" s="96">
        <f t="shared" si="176"/>
        <v>0</v>
      </c>
      <c r="AK149" s="96">
        <f t="shared" si="177"/>
        <v>0</v>
      </c>
      <c r="AL149" s="96">
        <f t="shared" si="178"/>
        <v>0</v>
      </c>
      <c r="AM149" s="96">
        <f t="shared" si="179"/>
        <v>0</v>
      </c>
      <c r="AN149" s="96">
        <f t="shared" si="180"/>
        <v>0</v>
      </c>
      <c r="AO149" s="96">
        <f t="shared" si="181"/>
        <v>0</v>
      </c>
      <c r="AP149" s="96">
        <f t="shared" si="182"/>
        <v>0</v>
      </c>
      <c r="AQ149" s="96">
        <f t="shared" si="183"/>
        <v>0</v>
      </c>
      <c r="AR149" s="96">
        <f t="shared" si="184"/>
        <v>0</v>
      </c>
      <c r="AS149" s="96">
        <f t="shared" si="185"/>
        <v>0</v>
      </c>
      <c r="AT149" s="54">
        <f t="shared" si="186"/>
        <v>0</v>
      </c>
      <c r="AU149" s="54">
        <f t="shared" si="187"/>
        <v>0</v>
      </c>
      <c r="AV149" s="54">
        <f t="shared" si="188"/>
        <v>0</v>
      </c>
      <c r="AW149" s="54">
        <f t="shared" si="189"/>
        <v>0</v>
      </c>
      <c r="AX149" s="54">
        <f t="shared" si="190"/>
        <v>0</v>
      </c>
      <c r="AY149" s="54">
        <f t="shared" si="191"/>
        <v>0</v>
      </c>
      <c r="AZ149" s="54"/>
      <c r="BA149" s="54"/>
      <c r="BB149" s="137">
        <f t="shared" si="158"/>
        <v>0</v>
      </c>
      <c r="BC149" s="137">
        <f t="shared" si="159"/>
        <v>0</v>
      </c>
      <c r="BD149" s="137">
        <f t="shared" si="160"/>
        <v>0</v>
      </c>
      <c r="BE149" s="137">
        <f t="shared" si="161"/>
        <v>0</v>
      </c>
      <c r="BF149" s="137">
        <f t="shared" si="162"/>
        <v>0</v>
      </c>
      <c r="BG149" s="137">
        <f t="shared" si="163"/>
        <v>0</v>
      </c>
      <c r="BH149" s="137">
        <f t="shared" si="164"/>
        <v>0</v>
      </c>
      <c r="BI149" s="137">
        <f t="shared" si="165"/>
        <v>0</v>
      </c>
      <c r="BJ149" s="137">
        <f t="shared" si="166"/>
        <v>0</v>
      </c>
      <c r="BK149" s="137">
        <f t="shared" si="167"/>
        <v>0</v>
      </c>
      <c r="BL149" s="137">
        <f t="shared" si="192"/>
        <v>0</v>
      </c>
      <c r="BM149" s="137">
        <f t="shared" si="193"/>
        <v>0</v>
      </c>
      <c r="BN149" s="137">
        <f t="shared" si="194"/>
        <v>0</v>
      </c>
      <c r="BO149" s="137">
        <f t="shared" si="195"/>
        <v>0</v>
      </c>
      <c r="BP149" s="137">
        <f t="shared" si="196"/>
        <v>0</v>
      </c>
      <c r="BQ149" s="137">
        <f t="shared" si="197"/>
        <v>0</v>
      </c>
      <c r="BR149" s="137">
        <f t="shared" si="198"/>
        <v>0</v>
      </c>
      <c r="BS149" s="137">
        <f t="shared" si="199"/>
        <v>0</v>
      </c>
      <c r="BT149" s="137">
        <f t="shared" si="200"/>
        <v>0</v>
      </c>
      <c r="BU149" s="137">
        <f t="shared" si="201"/>
        <v>0</v>
      </c>
      <c r="BV149" s="137">
        <f t="shared" si="202"/>
        <v>0</v>
      </c>
      <c r="BW149" s="137">
        <f t="shared" si="203"/>
        <v>0</v>
      </c>
      <c r="BX149" s="137">
        <f t="shared" si="204"/>
        <v>0</v>
      </c>
      <c r="BY149" s="137">
        <f t="shared" si="205"/>
        <v>0</v>
      </c>
      <c r="BZ149" s="137">
        <f t="shared" si="206"/>
        <v>0</v>
      </c>
      <c r="CA149" s="137">
        <f t="shared" si="207"/>
        <v>0</v>
      </c>
      <c r="CB149" s="137">
        <f t="shared" si="208"/>
        <v>0</v>
      </c>
      <c r="CC149" s="137">
        <f t="shared" si="209"/>
        <v>0</v>
      </c>
      <c r="CD149" s="137">
        <f t="shared" si="210"/>
        <v>0</v>
      </c>
      <c r="CE149" s="137">
        <f t="shared" si="211"/>
        <v>0</v>
      </c>
      <c r="CF149" s="137">
        <f t="shared" si="212"/>
        <v>0</v>
      </c>
      <c r="CG149" s="137">
        <f t="shared" si="213"/>
        <v>0</v>
      </c>
      <c r="CH149" s="137">
        <f t="shared" si="214"/>
        <v>0</v>
      </c>
      <c r="CI149" s="137">
        <f t="shared" si="215"/>
        <v>0</v>
      </c>
      <c r="CJ149" s="137">
        <f t="shared" si="216"/>
        <v>0</v>
      </c>
      <c r="CK149" s="137">
        <f t="shared" si="217"/>
        <v>0</v>
      </c>
      <c r="CL149" s="137">
        <f t="shared" si="218"/>
        <v>0</v>
      </c>
      <c r="CM149" s="137">
        <f t="shared" si="219"/>
        <v>0</v>
      </c>
      <c r="CN149" s="137">
        <f t="shared" si="220"/>
        <v>0</v>
      </c>
      <c r="CO149" s="137">
        <f t="shared" si="221"/>
        <v>0</v>
      </c>
      <c r="CP149" s="97"/>
      <c r="CQ149" s="97"/>
      <c r="CR149" s="47"/>
      <c r="CS149" s="47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GO149" s="1"/>
      <c r="GP149" s="1"/>
      <c r="GQ149" s="1"/>
      <c r="GR149" s="1"/>
      <c r="GS149" s="1"/>
    </row>
    <row r="150" spans="1:201">
      <c r="A150" s="40">
        <v>144</v>
      </c>
      <c r="B150" s="84"/>
      <c r="C150" s="83"/>
      <c r="D150" s="88"/>
      <c r="E150" s="87"/>
      <c r="F150" s="87"/>
      <c r="G150" s="87"/>
      <c r="H150" s="87"/>
      <c r="I150" s="76"/>
      <c r="J150" s="76"/>
      <c r="K150" s="76"/>
      <c r="L150" s="238"/>
      <c r="M150" s="238"/>
      <c r="N150" s="76"/>
      <c r="O150" s="76"/>
      <c r="P150" s="76"/>
      <c r="Q150" s="77"/>
      <c r="R150" s="41">
        <f t="shared" si="168"/>
        <v>0</v>
      </c>
      <c r="S150" s="55">
        <f t="shared" si="148"/>
        <v>0</v>
      </c>
      <c r="T150" s="54">
        <f t="shared" si="149"/>
        <v>0</v>
      </c>
      <c r="U150" s="97">
        <f t="shared" si="150"/>
        <v>0</v>
      </c>
      <c r="V150" s="54">
        <f t="shared" si="169"/>
        <v>0</v>
      </c>
      <c r="W150" s="97">
        <f t="shared" si="170"/>
        <v>0</v>
      </c>
      <c r="X150" s="96">
        <f t="shared" si="151"/>
        <v>0</v>
      </c>
      <c r="Y150" s="96">
        <f t="shared" si="152"/>
        <v>0</v>
      </c>
      <c r="Z150" s="96">
        <f t="shared" si="153"/>
        <v>0</v>
      </c>
      <c r="AA150" s="96">
        <f t="shared" si="154"/>
        <v>0</v>
      </c>
      <c r="AB150" s="96">
        <f t="shared" si="155"/>
        <v>0</v>
      </c>
      <c r="AC150" s="96">
        <f t="shared" si="156"/>
        <v>0</v>
      </c>
      <c r="AD150" s="96">
        <f t="shared" si="157"/>
        <v>0</v>
      </c>
      <c r="AE150" s="96">
        <f t="shared" si="171"/>
        <v>0</v>
      </c>
      <c r="AF150" s="96">
        <f t="shared" si="172"/>
        <v>0</v>
      </c>
      <c r="AG150" s="96">
        <f t="shared" si="173"/>
        <v>0</v>
      </c>
      <c r="AH150" s="96">
        <f t="shared" si="174"/>
        <v>0</v>
      </c>
      <c r="AI150" s="96">
        <f t="shared" si="175"/>
        <v>0</v>
      </c>
      <c r="AJ150" s="96">
        <f t="shared" si="176"/>
        <v>0</v>
      </c>
      <c r="AK150" s="96">
        <f t="shared" si="177"/>
        <v>0</v>
      </c>
      <c r="AL150" s="96">
        <f t="shared" si="178"/>
        <v>0</v>
      </c>
      <c r="AM150" s="96">
        <f t="shared" si="179"/>
        <v>0</v>
      </c>
      <c r="AN150" s="96">
        <f t="shared" si="180"/>
        <v>0</v>
      </c>
      <c r="AO150" s="96">
        <f t="shared" si="181"/>
        <v>0</v>
      </c>
      <c r="AP150" s="96">
        <f t="shared" si="182"/>
        <v>0</v>
      </c>
      <c r="AQ150" s="96">
        <f t="shared" si="183"/>
        <v>0</v>
      </c>
      <c r="AR150" s="96">
        <f t="shared" si="184"/>
        <v>0</v>
      </c>
      <c r="AS150" s="96">
        <f t="shared" si="185"/>
        <v>0</v>
      </c>
      <c r="AT150" s="54">
        <f t="shared" si="186"/>
        <v>0</v>
      </c>
      <c r="AU150" s="54">
        <f t="shared" si="187"/>
        <v>0</v>
      </c>
      <c r="AV150" s="54">
        <f t="shared" si="188"/>
        <v>0</v>
      </c>
      <c r="AW150" s="54">
        <f t="shared" si="189"/>
        <v>0</v>
      </c>
      <c r="AX150" s="54">
        <f t="shared" si="190"/>
        <v>0</v>
      </c>
      <c r="AY150" s="54">
        <f t="shared" si="191"/>
        <v>0</v>
      </c>
      <c r="AZ150" s="54"/>
      <c r="BA150" s="54"/>
      <c r="BB150" s="137">
        <f t="shared" si="158"/>
        <v>0</v>
      </c>
      <c r="BC150" s="137">
        <f t="shared" si="159"/>
        <v>0</v>
      </c>
      <c r="BD150" s="137">
        <f t="shared" si="160"/>
        <v>0</v>
      </c>
      <c r="BE150" s="137">
        <f t="shared" si="161"/>
        <v>0</v>
      </c>
      <c r="BF150" s="137">
        <f t="shared" si="162"/>
        <v>0</v>
      </c>
      <c r="BG150" s="137">
        <f t="shared" si="163"/>
        <v>0</v>
      </c>
      <c r="BH150" s="137">
        <f t="shared" si="164"/>
        <v>0</v>
      </c>
      <c r="BI150" s="137">
        <f t="shared" si="165"/>
        <v>0</v>
      </c>
      <c r="BJ150" s="137">
        <f t="shared" si="166"/>
        <v>0</v>
      </c>
      <c r="BK150" s="137">
        <f t="shared" si="167"/>
        <v>0</v>
      </c>
      <c r="BL150" s="137">
        <f t="shared" si="192"/>
        <v>0</v>
      </c>
      <c r="BM150" s="137">
        <f t="shared" si="193"/>
        <v>0</v>
      </c>
      <c r="BN150" s="137">
        <f t="shared" si="194"/>
        <v>0</v>
      </c>
      <c r="BO150" s="137">
        <f t="shared" si="195"/>
        <v>0</v>
      </c>
      <c r="BP150" s="137">
        <f t="shared" si="196"/>
        <v>0</v>
      </c>
      <c r="BQ150" s="137">
        <f t="shared" si="197"/>
        <v>0</v>
      </c>
      <c r="BR150" s="137">
        <f t="shared" si="198"/>
        <v>0</v>
      </c>
      <c r="BS150" s="137">
        <f t="shared" si="199"/>
        <v>0</v>
      </c>
      <c r="BT150" s="137">
        <f t="shared" si="200"/>
        <v>0</v>
      </c>
      <c r="BU150" s="137">
        <f t="shared" si="201"/>
        <v>0</v>
      </c>
      <c r="BV150" s="137">
        <f t="shared" si="202"/>
        <v>0</v>
      </c>
      <c r="BW150" s="137">
        <f t="shared" si="203"/>
        <v>0</v>
      </c>
      <c r="BX150" s="137">
        <f t="shared" si="204"/>
        <v>0</v>
      </c>
      <c r="BY150" s="137">
        <f t="shared" si="205"/>
        <v>0</v>
      </c>
      <c r="BZ150" s="137">
        <f t="shared" si="206"/>
        <v>0</v>
      </c>
      <c r="CA150" s="137">
        <f t="shared" si="207"/>
        <v>0</v>
      </c>
      <c r="CB150" s="137">
        <f t="shared" si="208"/>
        <v>0</v>
      </c>
      <c r="CC150" s="137">
        <f t="shared" si="209"/>
        <v>0</v>
      </c>
      <c r="CD150" s="137">
        <f t="shared" si="210"/>
        <v>0</v>
      </c>
      <c r="CE150" s="137">
        <f t="shared" si="211"/>
        <v>0</v>
      </c>
      <c r="CF150" s="137">
        <f t="shared" si="212"/>
        <v>0</v>
      </c>
      <c r="CG150" s="137">
        <f t="shared" si="213"/>
        <v>0</v>
      </c>
      <c r="CH150" s="137">
        <f t="shared" si="214"/>
        <v>0</v>
      </c>
      <c r="CI150" s="137">
        <f t="shared" si="215"/>
        <v>0</v>
      </c>
      <c r="CJ150" s="137">
        <f t="shared" si="216"/>
        <v>0</v>
      </c>
      <c r="CK150" s="137">
        <f t="shared" si="217"/>
        <v>0</v>
      </c>
      <c r="CL150" s="137">
        <f t="shared" si="218"/>
        <v>0</v>
      </c>
      <c r="CM150" s="137">
        <f t="shared" si="219"/>
        <v>0</v>
      </c>
      <c r="CN150" s="137">
        <f t="shared" si="220"/>
        <v>0</v>
      </c>
      <c r="CO150" s="137">
        <f t="shared" si="221"/>
        <v>0</v>
      </c>
      <c r="CP150" s="97"/>
      <c r="CQ150" s="97"/>
      <c r="CR150" s="47"/>
      <c r="CS150" s="47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GO150" s="1"/>
      <c r="GP150" s="1"/>
      <c r="GQ150" s="1"/>
      <c r="GR150" s="1"/>
      <c r="GS150" s="1"/>
    </row>
    <row r="151" spans="1:201">
      <c r="A151" s="40">
        <v>145</v>
      </c>
      <c r="B151" s="84"/>
      <c r="C151" s="83"/>
      <c r="D151" s="88"/>
      <c r="E151" s="87"/>
      <c r="F151" s="87"/>
      <c r="G151" s="87"/>
      <c r="H151" s="87"/>
      <c r="I151" s="76"/>
      <c r="J151" s="76"/>
      <c r="K151" s="76"/>
      <c r="L151" s="238"/>
      <c r="M151" s="238"/>
      <c r="N151" s="76"/>
      <c r="O151" s="76"/>
      <c r="P151" s="76"/>
      <c r="Q151" s="77"/>
      <c r="R151" s="41">
        <f t="shared" si="168"/>
        <v>0</v>
      </c>
      <c r="S151" s="55">
        <f t="shared" si="148"/>
        <v>0</v>
      </c>
      <c r="T151" s="54">
        <f t="shared" si="149"/>
        <v>0</v>
      </c>
      <c r="U151" s="97">
        <f t="shared" si="150"/>
        <v>0</v>
      </c>
      <c r="V151" s="54">
        <f t="shared" si="169"/>
        <v>0</v>
      </c>
      <c r="W151" s="97">
        <f t="shared" si="170"/>
        <v>0</v>
      </c>
      <c r="X151" s="96">
        <f t="shared" si="151"/>
        <v>0</v>
      </c>
      <c r="Y151" s="96">
        <f t="shared" si="152"/>
        <v>0</v>
      </c>
      <c r="Z151" s="96">
        <f t="shared" si="153"/>
        <v>0</v>
      </c>
      <c r="AA151" s="96">
        <f t="shared" si="154"/>
        <v>0</v>
      </c>
      <c r="AB151" s="96">
        <f t="shared" si="155"/>
        <v>0</v>
      </c>
      <c r="AC151" s="96">
        <f t="shared" si="156"/>
        <v>0</v>
      </c>
      <c r="AD151" s="96">
        <f t="shared" si="157"/>
        <v>0</v>
      </c>
      <c r="AE151" s="96">
        <f t="shared" si="171"/>
        <v>0</v>
      </c>
      <c r="AF151" s="96">
        <f t="shared" si="172"/>
        <v>0</v>
      </c>
      <c r="AG151" s="96">
        <f t="shared" si="173"/>
        <v>0</v>
      </c>
      <c r="AH151" s="96">
        <f t="shared" si="174"/>
        <v>0</v>
      </c>
      <c r="AI151" s="96">
        <f t="shared" si="175"/>
        <v>0</v>
      </c>
      <c r="AJ151" s="96">
        <f t="shared" si="176"/>
        <v>0</v>
      </c>
      <c r="AK151" s="96">
        <f t="shared" si="177"/>
        <v>0</v>
      </c>
      <c r="AL151" s="96">
        <f t="shared" si="178"/>
        <v>0</v>
      </c>
      <c r="AM151" s="96">
        <f t="shared" si="179"/>
        <v>0</v>
      </c>
      <c r="AN151" s="96">
        <f t="shared" si="180"/>
        <v>0</v>
      </c>
      <c r="AO151" s="96">
        <f t="shared" si="181"/>
        <v>0</v>
      </c>
      <c r="AP151" s="96">
        <f t="shared" si="182"/>
        <v>0</v>
      </c>
      <c r="AQ151" s="96">
        <f t="shared" si="183"/>
        <v>0</v>
      </c>
      <c r="AR151" s="96">
        <f t="shared" si="184"/>
        <v>0</v>
      </c>
      <c r="AS151" s="96">
        <f t="shared" si="185"/>
        <v>0</v>
      </c>
      <c r="AT151" s="54">
        <f t="shared" si="186"/>
        <v>0</v>
      </c>
      <c r="AU151" s="54">
        <f t="shared" si="187"/>
        <v>0</v>
      </c>
      <c r="AV151" s="54">
        <f t="shared" si="188"/>
        <v>0</v>
      </c>
      <c r="AW151" s="54">
        <f t="shared" si="189"/>
        <v>0</v>
      </c>
      <c r="AX151" s="54">
        <f t="shared" si="190"/>
        <v>0</v>
      </c>
      <c r="AY151" s="54">
        <f t="shared" si="191"/>
        <v>0</v>
      </c>
      <c r="AZ151" s="54"/>
      <c r="BA151" s="54"/>
      <c r="BB151" s="137">
        <f t="shared" si="158"/>
        <v>0</v>
      </c>
      <c r="BC151" s="137">
        <f t="shared" si="159"/>
        <v>0</v>
      </c>
      <c r="BD151" s="137">
        <f t="shared" si="160"/>
        <v>0</v>
      </c>
      <c r="BE151" s="137">
        <f t="shared" si="161"/>
        <v>0</v>
      </c>
      <c r="BF151" s="137">
        <f t="shared" si="162"/>
        <v>0</v>
      </c>
      <c r="BG151" s="137">
        <f t="shared" si="163"/>
        <v>0</v>
      </c>
      <c r="BH151" s="137">
        <f t="shared" si="164"/>
        <v>0</v>
      </c>
      <c r="BI151" s="137">
        <f t="shared" si="165"/>
        <v>0</v>
      </c>
      <c r="BJ151" s="137">
        <f t="shared" si="166"/>
        <v>0</v>
      </c>
      <c r="BK151" s="137">
        <f t="shared" si="167"/>
        <v>0</v>
      </c>
      <c r="BL151" s="137">
        <f t="shared" si="192"/>
        <v>0</v>
      </c>
      <c r="BM151" s="137">
        <f t="shared" si="193"/>
        <v>0</v>
      </c>
      <c r="BN151" s="137">
        <f t="shared" si="194"/>
        <v>0</v>
      </c>
      <c r="BO151" s="137">
        <f t="shared" si="195"/>
        <v>0</v>
      </c>
      <c r="BP151" s="137">
        <f t="shared" si="196"/>
        <v>0</v>
      </c>
      <c r="BQ151" s="137">
        <f t="shared" si="197"/>
        <v>0</v>
      </c>
      <c r="BR151" s="137">
        <f t="shared" si="198"/>
        <v>0</v>
      </c>
      <c r="BS151" s="137">
        <f t="shared" si="199"/>
        <v>0</v>
      </c>
      <c r="BT151" s="137">
        <f t="shared" si="200"/>
        <v>0</v>
      </c>
      <c r="BU151" s="137">
        <f t="shared" si="201"/>
        <v>0</v>
      </c>
      <c r="BV151" s="137">
        <f t="shared" si="202"/>
        <v>0</v>
      </c>
      <c r="BW151" s="137">
        <f t="shared" si="203"/>
        <v>0</v>
      </c>
      <c r="BX151" s="137">
        <f t="shared" si="204"/>
        <v>0</v>
      </c>
      <c r="BY151" s="137">
        <f t="shared" si="205"/>
        <v>0</v>
      </c>
      <c r="BZ151" s="137">
        <f t="shared" si="206"/>
        <v>0</v>
      </c>
      <c r="CA151" s="137">
        <f t="shared" si="207"/>
        <v>0</v>
      </c>
      <c r="CB151" s="137">
        <f t="shared" si="208"/>
        <v>0</v>
      </c>
      <c r="CC151" s="137">
        <f t="shared" si="209"/>
        <v>0</v>
      </c>
      <c r="CD151" s="137">
        <f t="shared" si="210"/>
        <v>0</v>
      </c>
      <c r="CE151" s="137">
        <f t="shared" si="211"/>
        <v>0</v>
      </c>
      <c r="CF151" s="137">
        <f t="shared" si="212"/>
        <v>0</v>
      </c>
      <c r="CG151" s="137">
        <f t="shared" si="213"/>
        <v>0</v>
      </c>
      <c r="CH151" s="137">
        <f t="shared" si="214"/>
        <v>0</v>
      </c>
      <c r="CI151" s="137">
        <f t="shared" si="215"/>
        <v>0</v>
      </c>
      <c r="CJ151" s="137">
        <f t="shared" si="216"/>
        <v>0</v>
      </c>
      <c r="CK151" s="137">
        <f t="shared" si="217"/>
        <v>0</v>
      </c>
      <c r="CL151" s="137">
        <f t="shared" si="218"/>
        <v>0</v>
      </c>
      <c r="CM151" s="137">
        <f t="shared" si="219"/>
        <v>0</v>
      </c>
      <c r="CN151" s="137">
        <f t="shared" si="220"/>
        <v>0</v>
      </c>
      <c r="CO151" s="137">
        <f t="shared" si="221"/>
        <v>0</v>
      </c>
      <c r="CP151" s="97"/>
      <c r="CQ151" s="97"/>
      <c r="CR151" s="47"/>
      <c r="CS151" s="47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GO151" s="1"/>
      <c r="GP151" s="1"/>
      <c r="GQ151" s="1"/>
      <c r="GR151" s="1"/>
      <c r="GS151" s="1"/>
    </row>
    <row r="152" spans="1:201">
      <c r="A152" s="40">
        <v>146</v>
      </c>
      <c r="B152" s="84"/>
      <c r="C152" s="83"/>
      <c r="D152" s="88"/>
      <c r="E152" s="87"/>
      <c r="F152" s="87"/>
      <c r="G152" s="87"/>
      <c r="H152" s="87"/>
      <c r="I152" s="76"/>
      <c r="J152" s="76"/>
      <c r="K152" s="76"/>
      <c r="L152" s="238"/>
      <c r="M152" s="238"/>
      <c r="N152" s="76"/>
      <c r="O152" s="76"/>
      <c r="P152" s="76"/>
      <c r="Q152" s="77"/>
      <c r="R152" s="41">
        <f t="shared" si="168"/>
        <v>0</v>
      </c>
      <c r="S152" s="55">
        <f t="shared" si="148"/>
        <v>0</v>
      </c>
      <c r="T152" s="54">
        <f t="shared" si="149"/>
        <v>0</v>
      </c>
      <c r="U152" s="97">
        <f t="shared" si="150"/>
        <v>0</v>
      </c>
      <c r="V152" s="54">
        <f t="shared" si="169"/>
        <v>0</v>
      </c>
      <c r="W152" s="97">
        <f t="shared" si="170"/>
        <v>0</v>
      </c>
      <c r="X152" s="96">
        <f t="shared" si="151"/>
        <v>0</v>
      </c>
      <c r="Y152" s="96">
        <f t="shared" si="152"/>
        <v>0</v>
      </c>
      <c r="Z152" s="96">
        <f t="shared" si="153"/>
        <v>0</v>
      </c>
      <c r="AA152" s="96">
        <f t="shared" si="154"/>
        <v>0</v>
      </c>
      <c r="AB152" s="96">
        <f t="shared" si="155"/>
        <v>0</v>
      </c>
      <c r="AC152" s="96">
        <f t="shared" si="156"/>
        <v>0</v>
      </c>
      <c r="AD152" s="96">
        <f t="shared" si="157"/>
        <v>0</v>
      </c>
      <c r="AE152" s="96">
        <f t="shared" si="171"/>
        <v>0</v>
      </c>
      <c r="AF152" s="96">
        <f t="shared" si="172"/>
        <v>0</v>
      </c>
      <c r="AG152" s="96">
        <f t="shared" si="173"/>
        <v>0</v>
      </c>
      <c r="AH152" s="96">
        <f t="shared" si="174"/>
        <v>0</v>
      </c>
      <c r="AI152" s="96">
        <f t="shared" si="175"/>
        <v>0</v>
      </c>
      <c r="AJ152" s="96">
        <f t="shared" si="176"/>
        <v>0</v>
      </c>
      <c r="AK152" s="96">
        <f t="shared" si="177"/>
        <v>0</v>
      </c>
      <c r="AL152" s="96">
        <f t="shared" si="178"/>
        <v>0</v>
      </c>
      <c r="AM152" s="96">
        <f t="shared" si="179"/>
        <v>0</v>
      </c>
      <c r="AN152" s="96">
        <f t="shared" si="180"/>
        <v>0</v>
      </c>
      <c r="AO152" s="96">
        <f t="shared" si="181"/>
        <v>0</v>
      </c>
      <c r="AP152" s="96">
        <f t="shared" si="182"/>
        <v>0</v>
      </c>
      <c r="AQ152" s="96">
        <f t="shared" si="183"/>
        <v>0</v>
      </c>
      <c r="AR152" s="96">
        <f t="shared" si="184"/>
        <v>0</v>
      </c>
      <c r="AS152" s="96">
        <f t="shared" si="185"/>
        <v>0</v>
      </c>
      <c r="AT152" s="54">
        <f t="shared" si="186"/>
        <v>0</v>
      </c>
      <c r="AU152" s="54">
        <f t="shared" si="187"/>
        <v>0</v>
      </c>
      <c r="AV152" s="54">
        <f t="shared" si="188"/>
        <v>0</v>
      </c>
      <c r="AW152" s="54">
        <f t="shared" si="189"/>
        <v>0</v>
      </c>
      <c r="AX152" s="54">
        <f t="shared" si="190"/>
        <v>0</v>
      </c>
      <c r="AY152" s="54">
        <f t="shared" si="191"/>
        <v>0</v>
      </c>
      <c r="AZ152" s="54"/>
      <c r="BA152" s="54"/>
      <c r="BB152" s="137">
        <f t="shared" si="158"/>
        <v>0</v>
      </c>
      <c r="BC152" s="137">
        <f t="shared" si="159"/>
        <v>0</v>
      </c>
      <c r="BD152" s="137">
        <f t="shared" si="160"/>
        <v>0</v>
      </c>
      <c r="BE152" s="137">
        <f t="shared" si="161"/>
        <v>0</v>
      </c>
      <c r="BF152" s="137">
        <f t="shared" si="162"/>
        <v>0</v>
      </c>
      <c r="BG152" s="137">
        <f t="shared" si="163"/>
        <v>0</v>
      </c>
      <c r="BH152" s="137">
        <f t="shared" si="164"/>
        <v>0</v>
      </c>
      <c r="BI152" s="137">
        <f t="shared" si="165"/>
        <v>0</v>
      </c>
      <c r="BJ152" s="137">
        <f t="shared" si="166"/>
        <v>0</v>
      </c>
      <c r="BK152" s="137">
        <f t="shared" si="167"/>
        <v>0</v>
      </c>
      <c r="BL152" s="137">
        <f t="shared" si="192"/>
        <v>0</v>
      </c>
      <c r="BM152" s="137">
        <f t="shared" si="193"/>
        <v>0</v>
      </c>
      <c r="BN152" s="137">
        <f t="shared" si="194"/>
        <v>0</v>
      </c>
      <c r="BO152" s="137">
        <f t="shared" si="195"/>
        <v>0</v>
      </c>
      <c r="BP152" s="137">
        <f t="shared" si="196"/>
        <v>0</v>
      </c>
      <c r="BQ152" s="137">
        <f t="shared" si="197"/>
        <v>0</v>
      </c>
      <c r="BR152" s="137">
        <f t="shared" si="198"/>
        <v>0</v>
      </c>
      <c r="BS152" s="137">
        <f t="shared" si="199"/>
        <v>0</v>
      </c>
      <c r="BT152" s="137">
        <f t="shared" si="200"/>
        <v>0</v>
      </c>
      <c r="BU152" s="137">
        <f t="shared" si="201"/>
        <v>0</v>
      </c>
      <c r="BV152" s="137">
        <f t="shared" si="202"/>
        <v>0</v>
      </c>
      <c r="BW152" s="137">
        <f t="shared" si="203"/>
        <v>0</v>
      </c>
      <c r="BX152" s="137">
        <f t="shared" si="204"/>
        <v>0</v>
      </c>
      <c r="BY152" s="137">
        <f t="shared" si="205"/>
        <v>0</v>
      </c>
      <c r="BZ152" s="137">
        <f t="shared" si="206"/>
        <v>0</v>
      </c>
      <c r="CA152" s="137">
        <f t="shared" si="207"/>
        <v>0</v>
      </c>
      <c r="CB152" s="137">
        <f t="shared" si="208"/>
        <v>0</v>
      </c>
      <c r="CC152" s="137">
        <f t="shared" si="209"/>
        <v>0</v>
      </c>
      <c r="CD152" s="137">
        <f t="shared" si="210"/>
        <v>0</v>
      </c>
      <c r="CE152" s="137">
        <f t="shared" si="211"/>
        <v>0</v>
      </c>
      <c r="CF152" s="137">
        <f t="shared" si="212"/>
        <v>0</v>
      </c>
      <c r="CG152" s="137">
        <f t="shared" si="213"/>
        <v>0</v>
      </c>
      <c r="CH152" s="137">
        <f t="shared" si="214"/>
        <v>0</v>
      </c>
      <c r="CI152" s="137">
        <f t="shared" si="215"/>
        <v>0</v>
      </c>
      <c r="CJ152" s="137">
        <f t="shared" si="216"/>
        <v>0</v>
      </c>
      <c r="CK152" s="137">
        <f t="shared" si="217"/>
        <v>0</v>
      </c>
      <c r="CL152" s="137">
        <f t="shared" si="218"/>
        <v>0</v>
      </c>
      <c r="CM152" s="137">
        <f t="shared" si="219"/>
        <v>0</v>
      </c>
      <c r="CN152" s="137">
        <f t="shared" si="220"/>
        <v>0</v>
      </c>
      <c r="CO152" s="137">
        <f t="shared" si="221"/>
        <v>0</v>
      </c>
      <c r="CP152" s="97"/>
      <c r="CQ152" s="97"/>
      <c r="CR152" s="47"/>
      <c r="CS152" s="47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GO152" s="1"/>
      <c r="GP152" s="1"/>
      <c r="GQ152" s="1"/>
      <c r="GR152" s="1"/>
      <c r="GS152" s="1"/>
    </row>
    <row r="153" spans="1:201">
      <c r="A153" s="40">
        <v>147</v>
      </c>
      <c r="B153" s="84"/>
      <c r="C153" s="83"/>
      <c r="D153" s="88"/>
      <c r="E153" s="87"/>
      <c r="F153" s="87"/>
      <c r="G153" s="87"/>
      <c r="H153" s="87"/>
      <c r="I153" s="76"/>
      <c r="J153" s="76"/>
      <c r="K153" s="76"/>
      <c r="L153" s="238"/>
      <c r="M153" s="238"/>
      <c r="N153" s="76"/>
      <c r="O153" s="76"/>
      <c r="P153" s="76"/>
      <c r="Q153" s="77"/>
      <c r="R153" s="41">
        <f t="shared" si="168"/>
        <v>0</v>
      </c>
      <c r="S153" s="55">
        <f t="shared" si="148"/>
        <v>0</v>
      </c>
      <c r="T153" s="54">
        <f t="shared" si="149"/>
        <v>0</v>
      </c>
      <c r="U153" s="97">
        <f t="shared" si="150"/>
        <v>0</v>
      </c>
      <c r="V153" s="54">
        <f t="shared" si="169"/>
        <v>0</v>
      </c>
      <c r="W153" s="97">
        <f t="shared" si="170"/>
        <v>0</v>
      </c>
      <c r="X153" s="96">
        <f t="shared" si="151"/>
        <v>0</v>
      </c>
      <c r="Y153" s="96">
        <f t="shared" si="152"/>
        <v>0</v>
      </c>
      <c r="Z153" s="96">
        <f t="shared" si="153"/>
        <v>0</v>
      </c>
      <c r="AA153" s="96">
        <f t="shared" si="154"/>
        <v>0</v>
      </c>
      <c r="AB153" s="96">
        <f t="shared" si="155"/>
        <v>0</v>
      </c>
      <c r="AC153" s="96">
        <f t="shared" si="156"/>
        <v>0</v>
      </c>
      <c r="AD153" s="96">
        <f t="shared" si="157"/>
        <v>0</v>
      </c>
      <c r="AE153" s="96">
        <f t="shared" si="171"/>
        <v>0</v>
      </c>
      <c r="AF153" s="96">
        <f t="shared" si="172"/>
        <v>0</v>
      </c>
      <c r="AG153" s="96">
        <f t="shared" si="173"/>
        <v>0</v>
      </c>
      <c r="AH153" s="96">
        <f t="shared" si="174"/>
        <v>0</v>
      </c>
      <c r="AI153" s="96">
        <f t="shared" si="175"/>
        <v>0</v>
      </c>
      <c r="AJ153" s="96">
        <f t="shared" si="176"/>
        <v>0</v>
      </c>
      <c r="AK153" s="96">
        <f t="shared" si="177"/>
        <v>0</v>
      </c>
      <c r="AL153" s="96">
        <f t="shared" si="178"/>
        <v>0</v>
      </c>
      <c r="AM153" s="96">
        <f t="shared" si="179"/>
        <v>0</v>
      </c>
      <c r="AN153" s="96">
        <f t="shared" si="180"/>
        <v>0</v>
      </c>
      <c r="AO153" s="96">
        <f t="shared" si="181"/>
        <v>0</v>
      </c>
      <c r="AP153" s="96">
        <f t="shared" si="182"/>
        <v>0</v>
      </c>
      <c r="AQ153" s="96">
        <f t="shared" si="183"/>
        <v>0</v>
      </c>
      <c r="AR153" s="96">
        <f t="shared" si="184"/>
        <v>0</v>
      </c>
      <c r="AS153" s="96">
        <f t="shared" si="185"/>
        <v>0</v>
      </c>
      <c r="AT153" s="54">
        <f t="shared" si="186"/>
        <v>0</v>
      </c>
      <c r="AU153" s="54">
        <f t="shared" si="187"/>
        <v>0</v>
      </c>
      <c r="AV153" s="54">
        <f t="shared" si="188"/>
        <v>0</v>
      </c>
      <c r="AW153" s="54">
        <f t="shared" si="189"/>
        <v>0</v>
      </c>
      <c r="AX153" s="54">
        <f t="shared" si="190"/>
        <v>0</v>
      </c>
      <c r="AY153" s="54">
        <f t="shared" si="191"/>
        <v>0</v>
      </c>
      <c r="AZ153" s="54"/>
      <c r="BA153" s="54"/>
      <c r="BB153" s="137">
        <f t="shared" si="158"/>
        <v>0</v>
      </c>
      <c r="BC153" s="137">
        <f t="shared" si="159"/>
        <v>0</v>
      </c>
      <c r="BD153" s="137">
        <f t="shared" si="160"/>
        <v>0</v>
      </c>
      <c r="BE153" s="137">
        <f t="shared" si="161"/>
        <v>0</v>
      </c>
      <c r="BF153" s="137">
        <f t="shared" si="162"/>
        <v>0</v>
      </c>
      <c r="BG153" s="137">
        <f t="shared" si="163"/>
        <v>0</v>
      </c>
      <c r="BH153" s="137">
        <f t="shared" si="164"/>
        <v>0</v>
      </c>
      <c r="BI153" s="137">
        <f t="shared" si="165"/>
        <v>0</v>
      </c>
      <c r="BJ153" s="137">
        <f t="shared" si="166"/>
        <v>0</v>
      </c>
      <c r="BK153" s="137">
        <f t="shared" si="167"/>
        <v>0</v>
      </c>
      <c r="BL153" s="137">
        <f t="shared" si="192"/>
        <v>0</v>
      </c>
      <c r="BM153" s="137">
        <f t="shared" si="193"/>
        <v>0</v>
      </c>
      <c r="BN153" s="137">
        <f t="shared" si="194"/>
        <v>0</v>
      </c>
      <c r="BO153" s="137">
        <f t="shared" si="195"/>
        <v>0</v>
      </c>
      <c r="BP153" s="137">
        <f t="shared" si="196"/>
        <v>0</v>
      </c>
      <c r="BQ153" s="137">
        <f t="shared" si="197"/>
        <v>0</v>
      </c>
      <c r="BR153" s="137">
        <f t="shared" si="198"/>
        <v>0</v>
      </c>
      <c r="BS153" s="137">
        <f t="shared" si="199"/>
        <v>0</v>
      </c>
      <c r="BT153" s="137">
        <f t="shared" si="200"/>
        <v>0</v>
      </c>
      <c r="BU153" s="137">
        <f t="shared" si="201"/>
        <v>0</v>
      </c>
      <c r="BV153" s="137">
        <f t="shared" si="202"/>
        <v>0</v>
      </c>
      <c r="BW153" s="137">
        <f t="shared" si="203"/>
        <v>0</v>
      </c>
      <c r="BX153" s="137">
        <f t="shared" si="204"/>
        <v>0</v>
      </c>
      <c r="BY153" s="137">
        <f t="shared" si="205"/>
        <v>0</v>
      </c>
      <c r="BZ153" s="137">
        <f t="shared" si="206"/>
        <v>0</v>
      </c>
      <c r="CA153" s="137">
        <f t="shared" si="207"/>
        <v>0</v>
      </c>
      <c r="CB153" s="137">
        <f t="shared" si="208"/>
        <v>0</v>
      </c>
      <c r="CC153" s="137">
        <f t="shared" si="209"/>
        <v>0</v>
      </c>
      <c r="CD153" s="137">
        <f t="shared" si="210"/>
        <v>0</v>
      </c>
      <c r="CE153" s="137">
        <f t="shared" si="211"/>
        <v>0</v>
      </c>
      <c r="CF153" s="137">
        <f t="shared" si="212"/>
        <v>0</v>
      </c>
      <c r="CG153" s="137">
        <f t="shared" si="213"/>
        <v>0</v>
      </c>
      <c r="CH153" s="137">
        <f t="shared" si="214"/>
        <v>0</v>
      </c>
      <c r="CI153" s="137">
        <f t="shared" si="215"/>
        <v>0</v>
      </c>
      <c r="CJ153" s="137">
        <f t="shared" si="216"/>
        <v>0</v>
      </c>
      <c r="CK153" s="137">
        <f t="shared" si="217"/>
        <v>0</v>
      </c>
      <c r="CL153" s="137">
        <f t="shared" si="218"/>
        <v>0</v>
      </c>
      <c r="CM153" s="137">
        <f t="shared" si="219"/>
        <v>0</v>
      </c>
      <c r="CN153" s="137">
        <f t="shared" si="220"/>
        <v>0</v>
      </c>
      <c r="CO153" s="137">
        <f t="shared" si="221"/>
        <v>0</v>
      </c>
      <c r="CP153" s="97"/>
      <c r="CQ153" s="97"/>
      <c r="CR153" s="47"/>
      <c r="CS153" s="47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GO153" s="1"/>
      <c r="GP153" s="1"/>
      <c r="GQ153" s="1"/>
      <c r="GR153" s="1"/>
      <c r="GS153" s="1"/>
    </row>
    <row r="154" spans="1:201">
      <c r="A154" s="40">
        <v>148</v>
      </c>
      <c r="B154" s="84"/>
      <c r="C154" s="83"/>
      <c r="D154" s="88"/>
      <c r="E154" s="87"/>
      <c r="F154" s="87"/>
      <c r="G154" s="87"/>
      <c r="H154" s="87"/>
      <c r="I154" s="76"/>
      <c r="J154" s="76"/>
      <c r="K154" s="76"/>
      <c r="L154" s="238"/>
      <c r="M154" s="238"/>
      <c r="N154" s="76"/>
      <c r="O154" s="76"/>
      <c r="P154" s="76"/>
      <c r="Q154" s="77"/>
      <c r="R154" s="41">
        <f t="shared" si="168"/>
        <v>0</v>
      </c>
      <c r="S154" s="55">
        <f t="shared" si="148"/>
        <v>0</v>
      </c>
      <c r="T154" s="54">
        <f t="shared" si="149"/>
        <v>0</v>
      </c>
      <c r="U154" s="97">
        <f t="shared" si="150"/>
        <v>0</v>
      </c>
      <c r="V154" s="54">
        <f t="shared" si="169"/>
        <v>0</v>
      </c>
      <c r="W154" s="97">
        <f t="shared" si="170"/>
        <v>0</v>
      </c>
      <c r="X154" s="96">
        <f t="shared" si="151"/>
        <v>0</v>
      </c>
      <c r="Y154" s="96">
        <f t="shared" si="152"/>
        <v>0</v>
      </c>
      <c r="Z154" s="96">
        <f t="shared" si="153"/>
        <v>0</v>
      </c>
      <c r="AA154" s="96">
        <f t="shared" si="154"/>
        <v>0</v>
      </c>
      <c r="AB154" s="96">
        <f t="shared" si="155"/>
        <v>0</v>
      </c>
      <c r="AC154" s="96">
        <f t="shared" si="156"/>
        <v>0</v>
      </c>
      <c r="AD154" s="96">
        <f t="shared" si="157"/>
        <v>0</v>
      </c>
      <c r="AE154" s="96">
        <f t="shared" si="171"/>
        <v>0</v>
      </c>
      <c r="AF154" s="96">
        <f t="shared" si="172"/>
        <v>0</v>
      </c>
      <c r="AG154" s="96">
        <f t="shared" si="173"/>
        <v>0</v>
      </c>
      <c r="AH154" s="96">
        <f t="shared" si="174"/>
        <v>0</v>
      </c>
      <c r="AI154" s="96">
        <f t="shared" si="175"/>
        <v>0</v>
      </c>
      <c r="AJ154" s="96">
        <f t="shared" si="176"/>
        <v>0</v>
      </c>
      <c r="AK154" s="96">
        <f t="shared" si="177"/>
        <v>0</v>
      </c>
      <c r="AL154" s="96">
        <f t="shared" si="178"/>
        <v>0</v>
      </c>
      <c r="AM154" s="96">
        <f t="shared" si="179"/>
        <v>0</v>
      </c>
      <c r="AN154" s="96">
        <f t="shared" si="180"/>
        <v>0</v>
      </c>
      <c r="AO154" s="96">
        <f t="shared" si="181"/>
        <v>0</v>
      </c>
      <c r="AP154" s="96">
        <f t="shared" si="182"/>
        <v>0</v>
      </c>
      <c r="AQ154" s="96">
        <f t="shared" si="183"/>
        <v>0</v>
      </c>
      <c r="AR154" s="96">
        <f t="shared" si="184"/>
        <v>0</v>
      </c>
      <c r="AS154" s="96">
        <f t="shared" si="185"/>
        <v>0</v>
      </c>
      <c r="AT154" s="54">
        <f t="shared" si="186"/>
        <v>0</v>
      </c>
      <c r="AU154" s="54">
        <f t="shared" si="187"/>
        <v>0</v>
      </c>
      <c r="AV154" s="54">
        <f t="shared" si="188"/>
        <v>0</v>
      </c>
      <c r="AW154" s="54">
        <f t="shared" si="189"/>
        <v>0</v>
      </c>
      <c r="AX154" s="54">
        <f t="shared" si="190"/>
        <v>0</v>
      </c>
      <c r="AY154" s="54">
        <f t="shared" si="191"/>
        <v>0</v>
      </c>
      <c r="AZ154" s="54"/>
      <c r="BA154" s="54"/>
      <c r="BB154" s="137">
        <f t="shared" si="158"/>
        <v>0</v>
      </c>
      <c r="BC154" s="137">
        <f t="shared" si="159"/>
        <v>0</v>
      </c>
      <c r="BD154" s="137">
        <f t="shared" si="160"/>
        <v>0</v>
      </c>
      <c r="BE154" s="137">
        <f t="shared" si="161"/>
        <v>0</v>
      </c>
      <c r="BF154" s="137">
        <f t="shared" si="162"/>
        <v>0</v>
      </c>
      <c r="BG154" s="137">
        <f t="shared" si="163"/>
        <v>0</v>
      </c>
      <c r="BH154" s="137">
        <f t="shared" si="164"/>
        <v>0</v>
      </c>
      <c r="BI154" s="137">
        <f t="shared" si="165"/>
        <v>0</v>
      </c>
      <c r="BJ154" s="137">
        <f t="shared" si="166"/>
        <v>0</v>
      </c>
      <c r="BK154" s="137">
        <f t="shared" si="167"/>
        <v>0</v>
      </c>
      <c r="BL154" s="137">
        <f t="shared" si="192"/>
        <v>0</v>
      </c>
      <c r="BM154" s="137">
        <f t="shared" si="193"/>
        <v>0</v>
      </c>
      <c r="BN154" s="137">
        <f t="shared" si="194"/>
        <v>0</v>
      </c>
      <c r="BO154" s="137">
        <f t="shared" si="195"/>
        <v>0</v>
      </c>
      <c r="BP154" s="137">
        <f t="shared" si="196"/>
        <v>0</v>
      </c>
      <c r="BQ154" s="137">
        <f t="shared" si="197"/>
        <v>0</v>
      </c>
      <c r="BR154" s="137">
        <f t="shared" si="198"/>
        <v>0</v>
      </c>
      <c r="BS154" s="137">
        <f t="shared" si="199"/>
        <v>0</v>
      </c>
      <c r="BT154" s="137">
        <f t="shared" si="200"/>
        <v>0</v>
      </c>
      <c r="BU154" s="137">
        <f t="shared" si="201"/>
        <v>0</v>
      </c>
      <c r="BV154" s="137">
        <f t="shared" si="202"/>
        <v>0</v>
      </c>
      <c r="BW154" s="137">
        <f t="shared" si="203"/>
        <v>0</v>
      </c>
      <c r="BX154" s="137">
        <f t="shared" si="204"/>
        <v>0</v>
      </c>
      <c r="BY154" s="137">
        <f t="shared" si="205"/>
        <v>0</v>
      </c>
      <c r="BZ154" s="137">
        <f t="shared" si="206"/>
        <v>0</v>
      </c>
      <c r="CA154" s="137">
        <f t="shared" si="207"/>
        <v>0</v>
      </c>
      <c r="CB154" s="137">
        <f t="shared" si="208"/>
        <v>0</v>
      </c>
      <c r="CC154" s="137">
        <f t="shared" si="209"/>
        <v>0</v>
      </c>
      <c r="CD154" s="137">
        <f t="shared" si="210"/>
        <v>0</v>
      </c>
      <c r="CE154" s="137">
        <f t="shared" si="211"/>
        <v>0</v>
      </c>
      <c r="CF154" s="137">
        <f t="shared" si="212"/>
        <v>0</v>
      </c>
      <c r="CG154" s="137">
        <f t="shared" si="213"/>
        <v>0</v>
      </c>
      <c r="CH154" s="137">
        <f t="shared" si="214"/>
        <v>0</v>
      </c>
      <c r="CI154" s="137">
        <f t="shared" si="215"/>
        <v>0</v>
      </c>
      <c r="CJ154" s="137">
        <f t="shared" si="216"/>
        <v>0</v>
      </c>
      <c r="CK154" s="137">
        <f t="shared" si="217"/>
        <v>0</v>
      </c>
      <c r="CL154" s="137">
        <f t="shared" si="218"/>
        <v>0</v>
      </c>
      <c r="CM154" s="137">
        <f t="shared" si="219"/>
        <v>0</v>
      </c>
      <c r="CN154" s="137">
        <f t="shared" si="220"/>
        <v>0</v>
      </c>
      <c r="CO154" s="137">
        <f t="shared" si="221"/>
        <v>0</v>
      </c>
      <c r="CP154" s="97"/>
      <c r="CQ154" s="97"/>
      <c r="CR154" s="47"/>
      <c r="CS154" s="47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GO154" s="1"/>
      <c r="GP154" s="1"/>
      <c r="GQ154" s="1"/>
      <c r="GR154" s="1"/>
      <c r="GS154" s="1"/>
    </row>
    <row r="155" spans="1:201">
      <c r="A155" s="40">
        <v>149</v>
      </c>
      <c r="B155" s="84"/>
      <c r="C155" s="83"/>
      <c r="D155" s="88"/>
      <c r="E155" s="87"/>
      <c r="F155" s="87"/>
      <c r="G155" s="87"/>
      <c r="H155" s="87"/>
      <c r="I155" s="76"/>
      <c r="J155" s="76"/>
      <c r="K155" s="76"/>
      <c r="L155" s="238"/>
      <c r="M155" s="238"/>
      <c r="N155" s="76"/>
      <c r="O155" s="76"/>
      <c r="P155" s="76"/>
      <c r="Q155" s="77"/>
      <c r="R155" s="41">
        <f t="shared" si="168"/>
        <v>0</v>
      </c>
      <c r="S155" s="55">
        <f t="shared" si="148"/>
        <v>0</v>
      </c>
      <c r="T155" s="54">
        <f t="shared" si="149"/>
        <v>0</v>
      </c>
      <c r="U155" s="97">
        <f t="shared" si="150"/>
        <v>0</v>
      </c>
      <c r="V155" s="54">
        <f t="shared" si="169"/>
        <v>0</v>
      </c>
      <c r="W155" s="97">
        <f t="shared" si="170"/>
        <v>0</v>
      </c>
      <c r="X155" s="96">
        <f t="shared" si="151"/>
        <v>0</v>
      </c>
      <c r="Y155" s="96">
        <f t="shared" si="152"/>
        <v>0</v>
      </c>
      <c r="Z155" s="96">
        <f t="shared" si="153"/>
        <v>0</v>
      </c>
      <c r="AA155" s="96">
        <f t="shared" si="154"/>
        <v>0</v>
      </c>
      <c r="AB155" s="96">
        <f t="shared" si="155"/>
        <v>0</v>
      </c>
      <c r="AC155" s="96">
        <f t="shared" si="156"/>
        <v>0</v>
      </c>
      <c r="AD155" s="96">
        <f t="shared" si="157"/>
        <v>0</v>
      </c>
      <c r="AE155" s="96">
        <f t="shared" si="171"/>
        <v>0</v>
      </c>
      <c r="AF155" s="96">
        <f t="shared" si="172"/>
        <v>0</v>
      </c>
      <c r="AG155" s="96">
        <f t="shared" si="173"/>
        <v>0</v>
      </c>
      <c r="AH155" s="96">
        <f t="shared" si="174"/>
        <v>0</v>
      </c>
      <c r="AI155" s="96">
        <f t="shared" si="175"/>
        <v>0</v>
      </c>
      <c r="AJ155" s="96">
        <f t="shared" si="176"/>
        <v>0</v>
      </c>
      <c r="AK155" s="96">
        <f t="shared" si="177"/>
        <v>0</v>
      </c>
      <c r="AL155" s="96">
        <f t="shared" si="178"/>
        <v>0</v>
      </c>
      <c r="AM155" s="96">
        <f t="shared" si="179"/>
        <v>0</v>
      </c>
      <c r="AN155" s="96">
        <f t="shared" si="180"/>
        <v>0</v>
      </c>
      <c r="AO155" s="96">
        <f t="shared" si="181"/>
        <v>0</v>
      </c>
      <c r="AP155" s="96">
        <f t="shared" si="182"/>
        <v>0</v>
      </c>
      <c r="AQ155" s="96">
        <f t="shared" si="183"/>
        <v>0</v>
      </c>
      <c r="AR155" s="96">
        <f t="shared" si="184"/>
        <v>0</v>
      </c>
      <c r="AS155" s="96">
        <f t="shared" si="185"/>
        <v>0</v>
      </c>
      <c r="AT155" s="54">
        <f t="shared" si="186"/>
        <v>0</v>
      </c>
      <c r="AU155" s="54">
        <f t="shared" si="187"/>
        <v>0</v>
      </c>
      <c r="AV155" s="54">
        <f t="shared" si="188"/>
        <v>0</v>
      </c>
      <c r="AW155" s="54">
        <f t="shared" si="189"/>
        <v>0</v>
      </c>
      <c r="AX155" s="54">
        <f t="shared" si="190"/>
        <v>0</v>
      </c>
      <c r="AY155" s="54">
        <f t="shared" si="191"/>
        <v>0</v>
      </c>
      <c r="AZ155" s="54"/>
      <c r="BA155" s="54"/>
      <c r="BB155" s="137">
        <f t="shared" si="158"/>
        <v>0</v>
      </c>
      <c r="BC155" s="137">
        <f t="shared" si="159"/>
        <v>0</v>
      </c>
      <c r="BD155" s="137">
        <f t="shared" si="160"/>
        <v>0</v>
      </c>
      <c r="BE155" s="137">
        <f t="shared" si="161"/>
        <v>0</v>
      </c>
      <c r="BF155" s="137">
        <f t="shared" si="162"/>
        <v>0</v>
      </c>
      <c r="BG155" s="137">
        <f t="shared" si="163"/>
        <v>0</v>
      </c>
      <c r="BH155" s="137">
        <f t="shared" si="164"/>
        <v>0</v>
      </c>
      <c r="BI155" s="137">
        <f t="shared" si="165"/>
        <v>0</v>
      </c>
      <c r="BJ155" s="137">
        <f t="shared" si="166"/>
        <v>0</v>
      </c>
      <c r="BK155" s="137">
        <f t="shared" si="167"/>
        <v>0</v>
      </c>
      <c r="BL155" s="137">
        <f t="shared" si="192"/>
        <v>0</v>
      </c>
      <c r="BM155" s="137">
        <f t="shared" si="193"/>
        <v>0</v>
      </c>
      <c r="BN155" s="137">
        <f t="shared" si="194"/>
        <v>0</v>
      </c>
      <c r="BO155" s="137">
        <f t="shared" si="195"/>
        <v>0</v>
      </c>
      <c r="BP155" s="137">
        <f t="shared" si="196"/>
        <v>0</v>
      </c>
      <c r="BQ155" s="137">
        <f t="shared" si="197"/>
        <v>0</v>
      </c>
      <c r="BR155" s="137">
        <f t="shared" si="198"/>
        <v>0</v>
      </c>
      <c r="BS155" s="137">
        <f t="shared" si="199"/>
        <v>0</v>
      </c>
      <c r="BT155" s="137">
        <f t="shared" si="200"/>
        <v>0</v>
      </c>
      <c r="BU155" s="137">
        <f t="shared" si="201"/>
        <v>0</v>
      </c>
      <c r="BV155" s="137">
        <f t="shared" si="202"/>
        <v>0</v>
      </c>
      <c r="BW155" s="137">
        <f t="shared" si="203"/>
        <v>0</v>
      </c>
      <c r="BX155" s="137">
        <f t="shared" si="204"/>
        <v>0</v>
      </c>
      <c r="BY155" s="137">
        <f t="shared" si="205"/>
        <v>0</v>
      </c>
      <c r="BZ155" s="137">
        <f t="shared" si="206"/>
        <v>0</v>
      </c>
      <c r="CA155" s="137">
        <f t="shared" si="207"/>
        <v>0</v>
      </c>
      <c r="CB155" s="137">
        <f t="shared" si="208"/>
        <v>0</v>
      </c>
      <c r="CC155" s="137">
        <f t="shared" si="209"/>
        <v>0</v>
      </c>
      <c r="CD155" s="137">
        <f t="shared" si="210"/>
        <v>0</v>
      </c>
      <c r="CE155" s="137">
        <f t="shared" si="211"/>
        <v>0</v>
      </c>
      <c r="CF155" s="137">
        <f t="shared" si="212"/>
        <v>0</v>
      </c>
      <c r="CG155" s="137">
        <f t="shared" si="213"/>
        <v>0</v>
      </c>
      <c r="CH155" s="137">
        <f t="shared" si="214"/>
        <v>0</v>
      </c>
      <c r="CI155" s="137">
        <f t="shared" si="215"/>
        <v>0</v>
      </c>
      <c r="CJ155" s="137">
        <f t="shared" si="216"/>
        <v>0</v>
      </c>
      <c r="CK155" s="137">
        <f t="shared" si="217"/>
        <v>0</v>
      </c>
      <c r="CL155" s="137">
        <f t="shared" si="218"/>
        <v>0</v>
      </c>
      <c r="CM155" s="137">
        <f t="shared" si="219"/>
        <v>0</v>
      </c>
      <c r="CN155" s="137">
        <f t="shared" si="220"/>
        <v>0</v>
      </c>
      <c r="CO155" s="137">
        <f t="shared" si="221"/>
        <v>0</v>
      </c>
      <c r="CP155" s="97"/>
      <c r="CQ155" s="97"/>
      <c r="CR155" s="47"/>
      <c r="CS155" s="47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GO155" s="1"/>
      <c r="GP155" s="1"/>
      <c r="GQ155" s="1"/>
      <c r="GR155" s="1"/>
      <c r="GS155" s="1"/>
    </row>
    <row r="156" spans="1:201">
      <c r="A156" s="40">
        <v>150</v>
      </c>
      <c r="B156" s="84"/>
      <c r="C156" s="83"/>
      <c r="D156" s="88"/>
      <c r="E156" s="87"/>
      <c r="F156" s="87"/>
      <c r="G156" s="87"/>
      <c r="H156" s="87"/>
      <c r="I156" s="76"/>
      <c r="J156" s="76"/>
      <c r="K156" s="76"/>
      <c r="L156" s="238"/>
      <c r="M156" s="238"/>
      <c r="N156" s="76"/>
      <c r="O156" s="76"/>
      <c r="P156" s="76"/>
      <c r="Q156" s="77"/>
      <c r="R156" s="41">
        <f t="shared" si="168"/>
        <v>0</v>
      </c>
      <c r="S156" s="55">
        <f t="shared" si="148"/>
        <v>0</v>
      </c>
      <c r="T156" s="54">
        <f t="shared" si="149"/>
        <v>0</v>
      </c>
      <c r="U156" s="97">
        <f t="shared" si="150"/>
        <v>0</v>
      </c>
      <c r="V156" s="54">
        <f t="shared" si="169"/>
        <v>0</v>
      </c>
      <c r="W156" s="97">
        <f t="shared" si="170"/>
        <v>0</v>
      </c>
      <c r="X156" s="96">
        <f t="shared" si="151"/>
        <v>0</v>
      </c>
      <c r="Y156" s="96">
        <f t="shared" si="152"/>
        <v>0</v>
      </c>
      <c r="Z156" s="96">
        <f t="shared" si="153"/>
        <v>0</v>
      </c>
      <c r="AA156" s="96">
        <f t="shared" si="154"/>
        <v>0</v>
      </c>
      <c r="AB156" s="96">
        <f t="shared" si="155"/>
        <v>0</v>
      </c>
      <c r="AC156" s="96">
        <f t="shared" si="156"/>
        <v>0</v>
      </c>
      <c r="AD156" s="96">
        <f t="shared" si="157"/>
        <v>0</v>
      </c>
      <c r="AE156" s="96">
        <f t="shared" si="171"/>
        <v>0</v>
      </c>
      <c r="AF156" s="96">
        <f t="shared" si="172"/>
        <v>0</v>
      </c>
      <c r="AG156" s="96">
        <f t="shared" si="173"/>
        <v>0</v>
      </c>
      <c r="AH156" s="96">
        <f t="shared" si="174"/>
        <v>0</v>
      </c>
      <c r="AI156" s="96">
        <f t="shared" si="175"/>
        <v>0</v>
      </c>
      <c r="AJ156" s="96">
        <f t="shared" si="176"/>
        <v>0</v>
      </c>
      <c r="AK156" s="96">
        <f t="shared" si="177"/>
        <v>0</v>
      </c>
      <c r="AL156" s="96">
        <f t="shared" si="178"/>
        <v>0</v>
      </c>
      <c r="AM156" s="96">
        <f t="shared" si="179"/>
        <v>0</v>
      </c>
      <c r="AN156" s="96">
        <f t="shared" si="180"/>
        <v>0</v>
      </c>
      <c r="AO156" s="96">
        <f t="shared" si="181"/>
        <v>0</v>
      </c>
      <c r="AP156" s="96">
        <f t="shared" si="182"/>
        <v>0</v>
      </c>
      <c r="AQ156" s="96">
        <f t="shared" si="183"/>
        <v>0</v>
      </c>
      <c r="AR156" s="96">
        <f t="shared" si="184"/>
        <v>0</v>
      </c>
      <c r="AS156" s="96">
        <f t="shared" si="185"/>
        <v>0</v>
      </c>
      <c r="AT156" s="54">
        <f t="shared" si="186"/>
        <v>0</v>
      </c>
      <c r="AU156" s="54">
        <f t="shared" si="187"/>
        <v>0</v>
      </c>
      <c r="AV156" s="54">
        <f t="shared" si="188"/>
        <v>0</v>
      </c>
      <c r="AW156" s="54">
        <f t="shared" si="189"/>
        <v>0</v>
      </c>
      <c r="AX156" s="54">
        <f t="shared" si="190"/>
        <v>0</v>
      </c>
      <c r="AY156" s="54">
        <f t="shared" si="191"/>
        <v>0</v>
      </c>
      <c r="AZ156" s="54"/>
      <c r="BA156" s="54"/>
      <c r="BB156" s="137">
        <f t="shared" si="158"/>
        <v>0</v>
      </c>
      <c r="BC156" s="137">
        <f t="shared" si="159"/>
        <v>0</v>
      </c>
      <c r="BD156" s="137">
        <f t="shared" si="160"/>
        <v>0</v>
      </c>
      <c r="BE156" s="137">
        <f t="shared" si="161"/>
        <v>0</v>
      </c>
      <c r="BF156" s="137">
        <f t="shared" si="162"/>
        <v>0</v>
      </c>
      <c r="BG156" s="137">
        <f t="shared" si="163"/>
        <v>0</v>
      </c>
      <c r="BH156" s="137">
        <f t="shared" si="164"/>
        <v>0</v>
      </c>
      <c r="BI156" s="137">
        <f t="shared" si="165"/>
        <v>0</v>
      </c>
      <c r="BJ156" s="137">
        <f t="shared" si="166"/>
        <v>0</v>
      </c>
      <c r="BK156" s="137">
        <f t="shared" si="167"/>
        <v>0</v>
      </c>
      <c r="BL156" s="137">
        <f t="shared" si="192"/>
        <v>0</v>
      </c>
      <c r="BM156" s="137">
        <f t="shared" si="193"/>
        <v>0</v>
      </c>
      <c r="BN156" s="137">
        <f t="shared" si="194"/>
        <v>0</v>
      </c>
      <c r="BO156" s="137">
        <f t="shared" si="195"/>
        <v>0</v>
      </c>
      <c r="BP156" s="137">
        <f t="shared" si="196"/>
        <v>0</v>
      </c>
      <c r="BQ156" s="137">
        <f t="shared" si="197"/>
        <v>0</v>
      </c>
      <c r="BR156" s="137">
        <f t="shared" si="198"/>
        <v>0</v>
      </c>
      <c r="BS156" s="137">
        <f t="shared" si="199"/>
        <v>0</v>
      </c>
      <c r="BT156" s="137">
        <f t="shared" si="200"/>
        <v>0</v>
      </c>
      <c r="BU156" s="137">
        <f t="shared" si="201"/>
        <v>0</v>
      </c>
      <c r="BV156" s="137">
        <f t="shared" si="202"/>
        <v>0</v>
      </c>
      <c r="BW156" s="137">
        <f t="shared" si="203"/>
        <v>0</v>
      </c>
      <c r="BX156" s="137">
        <f t="shared" si="204"/>
        <v>0</v>
      </c>
      <c r="BY156" s="137">
        <f t="shared" si="205"/>
        <v>0</v>
      </c>
      <c r="BZ156" s="137">
        <f t="shared" si="206"/>
        <v>0</v>
      </c>
      <c r="CA156" s="137">
        <f t="shared" si="207"/>
        <v>0</v>
      </c>
      <c r="CB156" s="137">
        <f t="shared" si="208"/>
        <v>0</v>
      </c>
      <c r="CC156" s="137">
        <f t="shared" si="209"/>
        <v>0</v>
      </c>
      <c r="CD156" s="137">
        <f t="shared" si="210"/>
        <v>0</v>
      </c>
      <c r="CE156" s="137">
        <f t="shared" si="211"/>
        <v>0</v>
      </c>
      <c r="CF156" s="137">
        <f t="shared" si="212"/>
        <v>0</v>
      </c>
      <c r="CG156" s="137">
        <f t="shared" si="213"/>
        <v>0</v>
      </c>
      <c r="CH156" s="137">
        <f t="shared" si="214"/>
        <v>0</v>
      </c>
      <c r="CI156" s="137">
        <f t="shared" si="215"/>
        <v>0</v>
      </c>
      <c r="CJ156" s="137">
        <f t="shared" si="216"/>
        <v>0</v>
      </c>
      <c r="CK156" s="137">
        <f t="shared" si="217"/>
        <v>0</v>
      </c>
      <c r="CL156" s="137">
        <f t="shared" si="218"/>
        <v>0</v>
      </c>
      <c r="CM156" s="137">
        <f t="shared" si="219"/>
        <v>0</v>
      </c>
      <c r="CN156" s="137">
        <f t="shared" si="220"/>
        <v>0</v>
      </c>
      <c r="CO156" s="137">
        <f t="shared" si="221"/>
        <v>0</v>
      </c>
      <c r="CP156" s="97"/>
      <c r="CQ156" s="97"/>
      <c r="CR156" s="47"/>
      <c r="CS156" s="47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GO156" s="1"/>
      <c r="GP156" s="1"/>
      <c r="GQ156" s="1"/>
      <c r="GR156" s="1"/>
      <c r="GS156" s="1"/>
    </row>
    <row r="157" spans="1:201">
      <c r="A157" s="40">
        <v>151</v>
      </c>
      <c r="B157" s="84"/>
      <c r="C157" s="83"/>
      <c r="D157" s="88"/>
      <c r="E157" s="87"/>
      <c r="F157" s="87"/>
      <c r="G157" s="87"/>
      <c r="H157" s="87"/>
      <c r="I157" s="76"/>
      <c r="J157" s="76"/>
      <c r="K157" s="76"/>
      <c r="L157" s="238"/>
      <c r="M157" s="238"/>
      <c r="N157" s="76"/>
      <c r="O157" s="76"/>
      <c r="P157" s="76"/>
      <c r="Q157" s="77"/>
      <c r="R157" s="41">
        <f t="shared" si="168"/>
        <v>0</v>
      </c>
      <c r="S157" s="55">
        <f t="shared" si="148"/>
        <v>0</v>
      </c>
      <c r="T157" s="54">
        <f t="shared" si="149"/>
        <v>0</v>
      </c>
      <c r="U157" s="97">
        <f t="shared" si="150"/>
        <v>0</v>
      </c>
      <c r="V157" s="54">
        <f t="shared" si="169"/>
        <v>0</v>
      </c>
      <c r="W157" s="97">
        <f t="shared" si="170"/>
        <v>0</v>
      </c>
      <c r="X157" s="96">
        <f t="shared" si="151"/>
        <v>0</v>
      </c>
      <c r="Y157" s="96">
        <f t="shared" si="152"/>
        <v>0</v>
      </c>
      <c r="Z157" s="96">
        <f t="shared" si="153"/>
        <v>0</v>
      </c>
      <c r="AA157" s="96">
        <f t="shared" si="154"/>
        <v>0</v>
      </c>
      <c r="AB157" s="96">
        <f t="shared" si="155"/>
        <v>0</v>
      </c>
      <c r="AC157" s="96">
        <f t="shared" si="156"/>
        <v>0</v>
      </c>
      <c r="AD157" s="96">
        <f t="shared" si="157"/>
        <v>0</v>
      </c>
      <c r="AE157" s="96">
        <f t="shared" si="171"/>
        <v>0</v>
      </c>
      <c r="AF157" s="96">
        <f t="shared" si="172"/>
        <v>0</v>
      </c>
      <c r="AG157" s="96">
        <f t="shared" si="173"/>
        <v>0</v>
      </c>
      <c r="AH157" s="96">
        <f t="shared" si="174"/>
        <v>0</v>
      </c>
      <c r="AI157" s="96">
        <f t="shared" si="175"/>
        <v>0</v>
      </c>
      <c r="AJ157" s="96">
        <f t="shared" si="176"/>
        <v>0</v>
      </c>
      <c r="AK157" s="96">
        <f t="shared" si="177"/>
        <v>0</v>
      </c>
      <c r="AL157" s="96">
        <f t="shared" si="178"/>
        <v>0</v>
      </c>
      <c r="AM157" s="96">
        <f t="shared" si="179"/>
        <v>0</v>
      </c>
      <c r="AN157" s="96">
        <f t="shared" si="180"/>
        <v>0</v>
      </c>
      <c r="AO157" s="96">
        <f t="shared" si="181"/>
        <v>0</v>
      </c>
      <c r="AP157" s="96">
        <f t="shared" si="182"/>
        <v>0</v>
      </c>
      <c r="AQ157" s="96">
        <f t="shared" si="183"/>
        <v>0</v>
      </c>
      <c r="AR157" s="96">
        <f t="shared" si="184"/>
        <v>0</v>
      </c>
      <c r="AS157" s="96">
        <f t="shared" si="185"/>
        <v>0</v>
      </c>
      <c r="AT157" s="54">
        <f t="shared" si="186"/>
        <v>0</v>
      </c>
      <c r="AU157" s="54">
        <f t="shared" si="187"/>
        <v>0</v>
      </c>
      <c r="AV157" s="54">
        <f t="shared" si="188"/>
        <v>0</v>
      </c>
      <c r="AW157" s="54">
        <f t="shared" si="189"/>
        <v>0</v>
      </c>
      <c r="AX157" s="54">
        <f t="shared" si="190"/>
        <v>0</v>
      </c>
      <c r="AY157" s="54">
        <f t="shared" si="191"/>
        <v>0</v>
      </c>
      <c r="AZ157" s="54"/>
      <c r="BA157" s="54"/>
      <c r="BB157" s="137">
        <f t="shared" si="158"/>
        <v>0</v>
      </c>
      <c r="BC157" s="137">
        <f t="shared" si="159"/>
        <v>0</v>
      </c>
      <c r="BD157" s="137">
        <f t="shared" si="160"/>
        <v>0</v>
      </c>
      <c r="BE157" s="137">
        <f t="shared" si="161"/>
        <v>0</v>
      </c>
      <c r="BF157" s="137">
        <f t="shared" si="162"/>
        <v>0</v>
      </c>
      <c r="BG157" s="137">
        <f t="shared" si="163"/>
        <v>0</v>
      </c>
      <c r="BH157" s="137">
        <f t="shared" si="164"/>
        <v>0</v>
      </c>
      <c r="BI157" s="137">
        <f t="shared" si="165"/>
        <v>0</v>
      </c>
      <c r="BJ157" s="137">
        <f t="shared" si="166"/>
        <v>0</v>
      </c>
      <c r="BK157" s="137">
        <f t="shared" si="167"/>
        <v>0</v>
      </c>
      <c r="BL157" s="137">
        <f t="shared" si="192"/>
        <v>0</v>
      </c>
      <c r="BM157" s="137">
        <f t="shared" si="193"/>
        <v>0</v>
      </c>
      <c r="BN157" s="137">
        <f t="shared" si="194"/>
        <v>0</v>
      </c>
      <c r="BO157" s="137">
        <f t="shared" si="195"/>
        <v>0</v>
      </c>
      <c r="BP157" s="137">
        <f t="shared" si="196"/>
        <v>0</v>
      </c>
      <c r="BQ157" s="137">
        <f t="shared" si="197"/>
        <v>0</v>
      </c>
      <c r="BR157" s="137">
        <f t="shared" si="198"/>
        <v>0</v>
      </c>
      <c r="BS157" s="137">
        <f t="shared" si="199"/>
        <v>0</v>
      </c>
      <c r="BT157" s="137">
        <f t="shared" si="200"/>
        <v>0</v>
      </c>
      <c r="BU157" s="137">
        <f t="shared" si="201"/>
        <v>0</v>
      </c>
      <c r="BV157" s="137">
        <f t="shared" si="202"/>
        <v>0</v>
      </c>
      <c r="BW157" s="137">
        <f t="shared" si="203"/>
        <v>0</v>
      </c>
      <c r="BX157" s="137">
        <f t="shared" si="204"/>
        <v>0</v>
      </c>
      <c r="BY157" s="137">
        <f t="shared" si="205"/>
        <v>0</v>
      </c>
      <c r="BZ157" s="137">
        <f t="shared" si="206"/>
        <v>0</v>
      </c>
      <c r="CA157" s="137">
        <f t="shared" si="207"/>
        <v>0</v>
      </c>
      <c r="CB157" s="137">
        <f t="shared" si="208"/>
        <v>0</v>
      </c>
      <c r="CC157" s="137">
        <f t="shared" si="209"/>
        <v>0</v>
      </c>
      <c r="CD157" s="137">
        <f t="shared" si="210"/>
        <v>0</v>
      </c>
      <c r="CE157" s="137">
        <f t="shared" si="211"/>
        <v>0</v>
      </c>
      <c r="CF157" s="137">
        <f t="shared" si="212"/>
        <v>0</v>
      </c>
      <c r="CG157" s="137">
        <f t="shared" si="213"/>
        <v>0</v>
      </c>
      <c r="CH157" s="137">
        <f t="shared" si="214"/>
        <v>0</v>
      </c>
      <c r="CI157" s="137">
        <f t="shared" si="215"/>
        <v>0</v>
      </c>
      <c r="CJ157" s="137">
        <f t="shared" si="216"/>
        <v>0</v>
      </c>
      <c r="CK157" s="137">
        <f t="shared" si="217"/>
        <v>0</v>
      </c>
      <c r="CL157" s="137">
        <f t="shared" si="218"/>
        <v>0</v>
      </c>
      <c r="CM157" s="137">
        <f t="shared" si="219"/>
        <v>0</v>
      </c>
      <c r="CN157" s="137">
        <f t="shared" si="220"/>
        <v>0</v>
      </c>
      <c r="CO157" s="137">
        <f t="shared" si="221"/>
        <v>0</v>
      </c>
      <c r="CP157" s="97"/>
      <c r="CQ157" s="97"/>
      <c r="CR157" s="47"/>
      <c r="CS157" s="47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GO157" s="1"/>
      <c r="GP157" s="1"/>
      <c r="GQ157" s="1"/>
      <c r="GR157" s="1"/>
      <c r="GS157" s="1"/>
    </row>
    <row r="158" spans="1:201">
      <c r="A158" s="40">
        <v>152</v>
      </c>
      <c r="B158" s="84"/>
      <c r="C158" s="83"/>
      <c r="D158" s="88"/>
      <c r="E158" s="87"/>
      <c r="F158" s="87"/>
      <c r="G158" s="87"/>
      <c r="H158" s="87"/>
      <c r="I158" s="76"/>
      <c r="J158" s="76"/>
      <c r="K158" s="76"/>
      <c r="L158" s="238"/>
      <c r="M158" s="238"/>
      <c r="N158" s="76"/>
      <c r="O158" s="76"/>
      <c r="P158" s="76"/>
      <c r="Q158" s="77"/>
      <c r="R158" s="41">
        <f t="shared" si="168"/>
        <v>0</v>
      </c>
      <c r="S158" s="55">
        <f t="shared" si="148"/>
        <v>0</v>
      </c>
      <c r="T158" s="54">
        <f t="shared" si="149"/>
        <v>0</v>
      </c>
      <c r="U158" s="97">
        <f t="shared" si="150"/>
        <v>0</v>
      </c>
      <c r="V158" s="54">
        <f t="shared" si="169"/>
        <v>0</v>
      </c>
      <c r="W158" s="97">
        <f t="shared" si="170"/>
        <v>0</v>
      </c>
      <c r="X158" s="96">
        <f t="shared" si="151"/>
        <v>0</v>
      </c>
      <c r="Y158" s="96">
        <f t="shared" si="152"/>
        <v>0</v>
      </c>
      <c r="Z158" s="96">
        <f t="shared" si="153"/>
        <v>0</v>
      </c>
      <c r="AA158" s="96">
        <f t="shared" si="154"/>
        <v>0</v>
      </c>
      <c r="AB158" s="96">
        <f t="shared" si="155"/>
        <v>0</v>
      </c>
      <c r="AC158" s="96">
        <f t="shared" si="156"/>
        <v>0</v>
      </c>
      <c r="AD158" s="96">
        <f t="shared" si="157"/>
        <v>0</v>
      </c>
      <c r="AE158" s="96">
        <f t="shared" si="171"/>
        <v>0</v>
      </c>
      <c r="AF158" s="96">
        <f t="shared" si="172"/>
        <v>0</v>
      </c>
      <c r="AG158" s="96">
        <f t="shared" si="173"/>
        <v>0</v>
      </c>
      <c r="AH158" s="96">
        <f t="shared" si="174"/>
        <v>0</v>
      </c>
      <c r="AI158" s="96">
        <f t="shared" si="175"/>
        <v>0</v>
      </c>
      <c r="AJ158" s="96">
        <f t="shared" si="176"/>
        <v>0</v>
      </c>
      <c r="AK158" s="96">
        <f t="shared" si="177"/>
        <v>0</v>
      </c>
      <c r="AL158" s="96">
        <f t="shared" si="178"/>
        <v>0</v>
      </c>
      <c r="AM158" s="96">
        <f t="shared" si="179"/>
        <v>0</v>
      </c>
      <c r="AN158" s="96">
        <f t="shared" si="180"/>
        <v>0</v>
      </c>
      <c r="AO158" s="96">
        <f t="shared" si="181"/>
        <v>0</v>
      </c>
      <c r="AP158" s="96">
        <f t="shared" si="182"/>
        <v>0</v>
      </c>
      <c r="AQ158" s="96">
        <f t="shared" si="183"/>
        <v>0</v>
      </c>
      <c r="AR158" s="96">
        <f t="shared" si="184"/>
        <v>0</v>
      </c>
      <c r="AS158" s="96">
        <f t="shared" si="185"/>
        <v>0</v>
      </c>
      <c r="AT158" s="54">
        <f t="shared" si="186"/>
        <v>0</v>
      </c>
      <c r="AU158" s="54">
        <f t="shared" si="187"/>
        <v>0</v>
      </c>
      <c r="AV158" s="54">
        <f t="shared" si="188"/>
        <v>0</v>
      </c>
      <c r="AW158" s="54">
        <f t="shared" si="189"/>
        <v>0</v>
      </c>
      <c r="AX158" s="54">
        <f t="shared" si="190"/>
        <v>0</v>
      </c>
      <c r="AY158" s="54">
        <f t="shared" si="191"/>
        <v>0</v>
      </c>
      <c r="AZ158" s="54"/>
      <c r="BA158" s="54"/>
      <c r="BB158" s="137">
        <f t="shared" si="158"/>
        <v>0</v>
      </c>
      <c r="BC158" s="137">
        <f t="shared" si="159"/>
        <v>0</v>
      </c>
      <c r="BD158" s="137">
        <f t="shared" si="160"/>
        <v>0</v>
      </c>
      <c r="BE158" s="137">
        <f t="shared" si="161"/>
        <v>0</v>
      </c>
      <c r="BF158" s="137">
        <f t="shared" si="162"/>
        <v>0</v>
      </c>
      <c r="BG158" s="137">
        <f t="shared" si="163"/>
        <v>0</v>
      </c>
      <c r="BH158" s="137">
        <f t="shared" si="164"/>
        <v>0</v>
      </c>
      <c r="BI158" s="137">
        <f t="shared" si="165"/>
        <v>0</v>
      </c>
      <c r="BJ158" s="137">
        <f t="shared" si="166"/>
        <v>0</v>
      </c>
      <c r="BK158" s="137">
        <f t="shared" si="167"/>
        <v>0</v>
      </c>
      <c r="BL158" s="137">
        <f t="shared" si="192"/>
        <v>0</v>
      </c>
      <c r="BM158" s="137">
        <f t="shared" si="193"/>
        <v>0</v>
      </c>
      <c r="BN158" s="137">
        <f t="shared" si="194"/>
        <v>0</v>
      </c>
      <c r="BO158" s="137">
        <f t="shared" si="195"/>
        <v>0</v>
      </c>
      <c r="BP158" s="137">
        <f t="shared" si="196"/>
        <v>0</v>
      </c>
      <c r="BQ158" s="137">
        <f t="shared" si="197"/>
        <v>0</v>
      </c>
      <c r="BR158" s="137">
        <f t="shared" si="198"/>
        <v>0</v>
      </c>
      <c r="BS158" s="137">
        <f t="shared" si="199"/>
        <v>0</v>
      </c>
      <c r="BT158" s="137">
        <f t="shared" si="200"/>
        <v>0</v>
      </c>
      <c r="BU158" s="137">
        <f t="shared" si="201"/>
        <v>0</v>
      </c>
      <c r="BV158" s="137">
        <f t="shared" si="202"/>
        <v>0</v>
      </c>
      <c r="BW158" s="137">
        <f t="shared" si="203"/>
        <v>0</v>
      </c>
      <c r="BX158" s="137">
        <f t="shared" si="204"/>
        <v>0</v>
      </c>
      <c r="BY158" s="137">
        <f t="shared" si="205"/>
        <v>0</v>
      </c>
      <c r="BZ158" s="137">
        <f t="shared" si="206"/>
        <v>0</v>
      </c>
      <c r="CA158" s="137">
        <f t="shared" si="207"/>
        <v>0</v>
      </c>
      <c r="CB158" s="137">
        <f t="shared" si="208"/>
        <v>0</v>
      </c>
      <c r="CC158" s="137">
        <f t="shared" si="209"/>
        <v>0</v>
      </c>
      <c r="CD158" s="137">
        <f t="shared" si="210"/>
        <v>0</v>
      </c>
      <c r="CE158" s="137">
        <f t="shared" si="211"/>
        <v>0</v>
      </c>
      <c r="CF158" s="137">
        <f t="shared" si="212"/>
        <v>0</v>
      </c>
      <c r="CG158" s="137">
        <f t="shared" si="213"/>
        <v>0</v>
      </c>
      <c r="CH158" s="137">
        <f t="shared" si="214"/>
        <v>0</v>
      </c>
      <c r="CI158" s="137">
        <f t="shared" si="215"/>
        <v>0</v>
      </c>
      <c r="CJ158" s="137">
        <f t="shared" si="216"/>
        <v>0</v>
      </c>
      <c r="CK158" s="137">
        <f t="shared" si="217"/>
        <v>0</v>
      </c>
      <c r="CL158" s="137">
        <f t="shared" si="218"/>
        <v>0</v>
      </c>
      <c r="CM158" s="137">
        <f t="shared" si="219"/>
        <v>0</v>
      </c>
      <c r="CN158" s="137">
        <f t="shared" si="220"/>
        <v>0</v>
      </c>
      <c r="CO158" s="137">
        <f t="shared" si="221"/>
        <v>0</v>
      </c>
      <c r="CP158" s="97"/>
      <c r="CQ158" s="97"/>
      <c r="CR158" s="47"/>
      <c r="CS158" s="47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GO158" s="1"/>
      <c r="GP158" s="1"/>
      <c r="GQ158" s="1"/>
      <c r="GR158" s="1"/>
      <c r="GS158" s="1"/>
    </row>
    <row r="159" spans="1:201">
      <c r="A159" s="40">
        <v>153</v>
      </c>
      <c r="B159" s="84"/>
      <c r="C159" s="83"/>
      <c r="D159" s="88"/>
      <c r="E159" s="87"/>
      <c r="F159" s="87"/>
      <c r="G159" s="87"/>
      <c r="H159" s="87"/>
      <c r="I159" s="76"/>
      <c r="J159" s="76"/>
      <c r="K159" s="76"/>
      <c r="L159" s="238"/>
      <c r="M159" s="238"/>
      <c r="N159" s="76"/>
      <c r="O159" s="76"/>
      <c r="P159" s="76"/>
      <c r="Q159" s="77"/>
      <c r="R159" s="41">
        <f t="shared" si="168"/>
        <v>0</v>
      </c>
      <c r="S159" s="55">
        <f t="shared" si="148"/>
        <v>0</v>
      </c>
      <c r="T159" s="54">
        <f t="shared" si="149"/>
        <v>0</v>
      </c>
      <c r="U159" s="97">
        <f t="shared" si="150"/>
        <v>0</v>
      </c>
      <c r="V159" s="54">
        <f t="shared" si="169"/>
        <v>0</v>
      </c>
      <c r="W159" s="97">
        <f t="shared" si="170"/>
        <v>0</v>
      </c>
      <c r="X159" s="96">
        <f t="shared" si="151"/>
        <v>0</v>
      </c>
      <c r="Y159" s="96">
        <f t="shared" si="152"/>
        <v>0</v>
      </c>
      <c r="Z159" s="96">
        <f t="shared" si="153"/>
        <v>0</v>
      </c>
      <c r="AA159" s="96">
        <f t="shared" si="154"/>
        <v>0</v>
      </c>
      <c r="AB159" s="96">
        <f t="shared" si="155"/>
        <v>0</v>
      </c>
      <c r="AC159" s="96">
        <f t="shared" si="156"/>
        <v>0</v>
      </c>
      <c r="AD159" s="96">
        <f t="shared" si="157"/>
        <v>0</v>
      </c>
      <c r="AE159" s="96">
        <f t="shared" si="171"/>
        <v>0</v>
      </c>
      <c r="AF159" s="96">
        <f t="shared" si="172"/>
        <v>0</v>
      </c>
      <c r="AG159" s="96">
        <f t="shared" si="173"/>
        <v>0</v>
      </c>
      <c r="AH159" s="96">
        <f t="shared" si="174"/>
        <v>0</v>
      </c>
      <c r="AI159" s="96">
        <f t="shared" si="175"/>
        <v>0</v>
      </c>
      <c r="AJ159" s="96">
        <f t="shared" si="176"/>
        <v>0</v>
      </c>
      <c r="AK159" s="96">
        <f t="shared" si="177"/>
        <v>0</v>
      </c>
      <c r="AL159" s="96">
        <f t="shared" si="178"/>
        <v>0</v>
      </c>
      <c r="AM159" s="96">
        <f t="shared" si="179"/>
        <v>0</v>
      </c>
      <c r="AN159" s="96">
        <f t="shared" si="180"/>
        <v>0</v>
      </c>
      <c r="AO159" s="96">
        <f t="shared" si="181"/>
        <v>0</v>
      </c>
      <c r="AP159" s="96">
        <f t="shared" si="182"/>
        <v>0</v>
      </c>
      <c r="AQ159" s="96">
        <f t="shared" si="183"/>
        <v>0</v>
      </c>
      <c r="AR159" s="96">
        <f t="shared" si="184"/>
        <v>0</v>
      </c>
      <c r="AS159" s="96">
        <f t="shared" si="185"/>
        <v>0</v>
      </c>
      <c r="AT159" s="54">
        <f t="shared" si="186"/>
        <v>0</v>
      </c>
      <c r="AU159" s="54">
        <f t="shared" si="187"/>
        <v>0</v>
      </c>
      <c r="AV159" s="54">
        <f t="shared" si="188"/>
        <v>0</v>
      </c>
      <c r="AW159" s="54">
        <f t="shared" si="189"/>
        <v>0</v>
      </c>
      <c r="AX159" s="54">
        <f t="shared" si="190"/>
        <v>0</v>
      </c>
      <c r="AY159" s="54">
        <f t="shared" si="191"/>
        <v>0</v>
      </c>
      <c r="AZ159" s="54"/>
      <c r="BA159" s="54"/>
      <c r="BB159" s="137">
        <f t="shared" si="158"/>
        <v>0</v>
      </c>
      <c r="BC159" s="137">
        <f t="shared" si="159"/>
        <v>0</v>
      </c>
      <c r="BD159" s="137">
        <f t="shared" si="160"/>
        <v>0</v>
      </c>
      <c r="BE159" s="137">
        <f t="shared" si="161"/>
        <v>0</v>
      </c>
      <c r="BF159" s="137">
        <f t="shared" si="162"/>
        <v>0</v>
      </c>
      <c r="BG159" s="137">
        <f t="shared" si="163"/>
        <v>0</v>
      </c>
      <c r="BH159" s="137">
        <f t="shared" si="164"/>
        <v>0</v>
      </c>
      <c r="BI159" s="137">
        <f t="shared" si="165"/>
        <v>0</v>
      </c>
      <c r="BJ159" s="137">
        <f t="shared" si="166"/>
        <v>0</v>
      </c>
      <c r="BK159" s="137">
        <f t="shared" si="167"/>
        <v>0</v>
      </c>
      <c r="BL159" s="137">
        <f t="shared" si="192"/>
        <v>0</v>
      </c>
      <c r="BM159" s="137">
        <f t="shared" si="193"/>
        <v>0</v>
      </c>
      <c r="BN159" s="137">
        <f t="shared" si="194"/>
        <v>0</v>
      </c>
      <c r="BO159" s="137">
        <f t="shared" si="195"/>
        <v>0</v>
      </c>
      <c r="BP159" s="137">
        <f t="shared" si="196"/>
        <v>0</v>
      </c>
      <c r="BQ159" s="137">
        <f t="shared" si="197"/>
        <v>0</v>
      </c>
      <c r="BR159" s="137">
        <f t="shared" si="198"/>
        <v>0</v>
      </c>
      <c r="BS159" s="137">
        <f t="shared" si="199"/>
        <v>0</v>
      </c>
      <c r="BT159" s="137">
        <f t="shared" si="200"/>
        <v>0</v>
      </c>
      <c r="BU159" s="137">
        <f t="shared" si="201"/>
        <v>0</v>
      </c>
      <c r="BV159" s="137">
        <f t="shared" si="202"/>
        <v>0</v>
      </c>
      <c r="BW159" s="137">
        <f t="shared" si="203"/>
        <v>0</v>
      </c>
      <c r="BX159" s="137">
        <f t="shared" si="204"/>
        <v>0</v>
      </c>
      <c r="BY159" s="137">
        <f t="shared" si="205"/>
        <v>0</v>
      </c>
      <c r="BZ159" s="137">
        <f t="shared" si="206"/>
        <v>0</v>
      </c>
      <c r="CA159" s="137">
        <f t="shared" si="207"/>
        <v>0</v>
      </c>
      <c r="CB159" s="137">
        <f t="shared" si="208"/>
        <v>0</v>
      </c>
      <c r="CC159" s="137">
        <f t="shared" si="209"/>
        <v>0</v>
      </c>
      <c r="CD159" s="137">
        <f t="shared" si="210"/>
        <v>0</v>
      </c>
      <c r="CE159" s="137">
        <f t="shared" si="211"/>
        <v>0</v>
      </c>
      <c r="CF159" s="137">
        <f t="shared" si="212"/>
        <v>0</v>
      </c>
      <c r="CG159" s="137">
        <f t="shared" si="213"/>
        <v>0</v>
      </c>
      <c r="CH159" s="137">
        <f t="shared" si="214"/>
        <v>0</v>
      </c>
      <c r="CI159" s="137">
        <f t="shared" si="215"/>
        <v>0</v>
      </c>
      <c r="CJ159" s="137">
        <f t="shared" si="216"/>
        <v>0</v>
      </c>
      <c r="CK159" s="137">
        <f t="shared" si="217"/>
        <v>0</v>
      </c>
      <c r="CL159" s="137">
        <f t="shared" si="218"/>
        <v>0</v>
      </c>
      <c r="CM159" s="137">
        <f t="shared" si="219"/>
        <v>0</v>
      </c>
      <c r="CN159" s="137">
        <f t="shared" si="220"/>
        <v>0</v>
      </c>
      <c r="CO159" s="137">
        <f t="shared" si="221"/>
        <v>0</v>
      </c>
      <c r="CP159" s="97"/>
      <c r="CQ159" s="97"/>
      <c r="CR159" s="47"/>
      <c r="CS159" s="47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GO159" s="1"/>
      <c r="GP159" s="1"/>
      <c r="GQ159" s="1"/>
      <c r="GR159" s="1"/>
      <c r="GS159" s="1"/>
    </row>
    <row r="160" spans="1:201">
      <c r="A160" s="40">
        <v>154</v>
      </c>
      <c r="B160" s="84"/>
      <c r="C160" s="83"/>
      <c r="D160" s="88"/>
      <c r="E160" s="87"/>
      <c r="F160" s="87"/>
      <c r="G160" s="87"/>
      <c r="H160" s="87"/>
      <c r="I160" s="76"/>
      <c r="J160" s="76"/>
      <c r="K160" s="76"/>
      <c r="L160" s="238"/>
      <c r="M160" s="238"/>
      <c r="N160" s="76"/>
      <c r="O160" s="76"/>
      <c r="P160" s="76"/>
      <c r="Q160" s="77"/>
      <c r="R160" s="41">
        <f t="shared" si="168"/>
        <v>0</v>
      </c>
      <c r="S160" s="55">
        <f t="shared" si="148"/>
        <v>0</v>
      </c>
      <c r="T160" s="54">
        <f t="shared" si="149"/>
        <v>0</v>
      </c>
      <c r="U160" s="97">
        <f t="shared" si="150"/>
        <v>0</v>
      </c>
      <c r="V160" s="54">
        <f t="shared" si="169"/>
        <v>0</v>
      </c>
      <c r="W160" s="97">
        <f t="shared" si="170"/>
        <v>0</v>
      </c>
      <c r="X160" s="96">
        <f t="shared" si="151"/>
        <v>0</v>
      </c>
      <c r="Y160" s="96">
        <f t="shared" si="152"/>
        <v>0</v>
      </c>
      <c r="Z160" s="96">
        <f t="shared" si="153"/>
        <v>0</v>
      </c>
      <c r="AA160" s="96">
        <f t="shared" si="154"/>
        <v>0</v>
      </c>
      <c r="AB160" s="96">
        <f t="shared" si="155"/>
        <v>0</v>
      </c>
      <c r="AC160" s="96">
        <f t="shared" si="156"/>
        <v>0</v>
      </c>
      <c r="AD160" s="96">
        <f t="shared" si="157"/>
        <v>0</v>
      </c>
      <c r="AE160" s="96">
        <f t="shared" si="171"/>
        <v>0</v>
      </c>
      <c r="AF160" s="96">
        <f t="shared" si="172"/>
        <v>0</v>
      </c>
      <c r="AG160" s="96">
        <f t="shared" si="173"/>
        <v>0</v>
      </c>
      <c r="AH160" s="96">
        <f t="shared" si="174"/>
        <v>0</v>
      </c>
      <c r="AI160" s="96">
        <f t="shared" si="175"/>
        <v>0</v>
      </c>
      <c r="AJ160" s="96">
        <f t="shared" si="176"/>
        <v>0</v>
      </c>
      <c r="AK160" s="96">
        <f t="shared" si="177"/>
        <v>0</v>
      </c>
      <c r="AL160" s="96">
        <f t="shared" si="178"/>
        <v>0</v>
      </c>
      <c r="AM160" s="96">
        <f t="shared" si="179"/>
        <v>0</v>
      </c>
      <c r="AN160" s="96">
        <f t="shared" si="180"/>
        <v>0</v>
      </c>
      <c r="AO160" s="96">
        <f t="shared" si="181"/>
        <v>0</v>
      </c>
      <c r="AP160" s="96">
        <f t="shared" si="182"/>
        <v>0</v>
      </c>
      <c r="AQ160" s="96">
        <f t="shared" si="183"/>
        <v>0</v>
      </c>
      <c r="AR160" s="96">
        <f t="shared" si="184"/>
        <v>0</v>
      </c>
      <c r="AS160" s="96">
        <f t="shared" si="185"/>
        <v>0</v>
      </c>
      <c r="AT160" s="54">
        <f t="shared" si="186"/>
        <v>0</v>
      </c>
      <c r="AU160" s="54">
        <f t="shared" si="187"/>
        <v>0</v>
      </c>
      <c r="AV160" s="54">
        <f t="shared" si="188"/>
        <v>0</v>
      </c>
      <c r="AW160" s="54">
        <f t="shared" si="189"/>
        <v>0</v>
      </c>
      <c r="AX160" s="54">
        <f t="shared" si="190"/>
        <v>0</v>
      </c>
      <c r="AY160" s="54">
        <f t="shared" si="191"/>
        <v>0</v>
      </c>
      <c r="AZ160" s="54"/>
      <c r="BA160" s="54"/>
      <c r="BB160" s="137">
        <f t="shared" si="158"/>
        <v>0</v>
      </c>
      <c r="BC160" s="137">
        <f t="shared" si="159"/>
        <v>0</v>
      </c>
      <c r="BD160" s="137">
        <f t="shared" si="160"/>
        <v>0</v>
      </c>
      <c r="BE160" s="137">
        <f t="shared" si="161"/>
        <v>0</v>
      </c>
      <c r="BF160" s="137">
        <f t="shared" si="162"/>
        <v>0</v>
      </c>
      <c r="BG160" s="137">
        <f t="shared" si="163"/>
        <v>0</v>
      </c>
      <c r="BH160" s="137">
        <f t="shared" si="164"/>
        <v>0</v>
      </c>
      <c r="BI160" s="137">
        <f t="shared" si="165"/>
        <v>0</v>
      </c>
      <c r="BJ160" s="137">
        <f t="shared" si="166"/>
        <v>0</v>
      </c>
      <c r="BK160" s="137">
        <f t="shared" si="167"/>
        <v>0</v>
      </c>
      <c r="BL160" s="137">
        <f t="shared" si="192"/>
        <v>0</v>
      </c>
      <c r="BM160" s="137">
        <f t="shared" si="193"/>
        <v>0</v>
      </c>
      <c r="BN160" s="137">
        <f t="shared" si="194"/>
        <v>0</v>
      </c>
      <c r="BO160" s="137">
        <f t="shared" si="195"/>
        <v>0</v>
      </c>
      <c r="BP160" s="137">
        <f t="shared" si="196"/>
        <v>0</v>
      </c>
      <c r="BQ160" s="137">
        <f t="shared" si="197"/>
        <v>0</v>
      </c>
      <c r="BR160" s="137">
        <f t="shared" si="198"/>
        <v>0</v>
      </c>
      <c r="BS160" s="137">
        <f t="shared" si="199"/>
        <v>0</v>
      </c>
      <c r="BT160" s="137">
        <f t="shared" si="200"/>
        <v>0</v>
      </c>
      <c r="BU160" s="137">
        <f t="shared" si="201"/>
        <v>0</v>
      </c>
      <c r="BV160" s="137">
        <f t="shared" si="202"/>
        <v>0</v>
      </c>
      <c r="BW160" s="137">
        <f t="shared" si="203"/>
        <v>0</v>
      </c>
      <c r="BX160" s="137">
        <f t="shared" si="204"/>
        <v>0</v>
      </c>
      <c r="BY160" s="137">
        <f t="shared" si="205"/>
        <v>0</v>
      </c>
      <c r="BZ160" s="137">
        <f t="shared" si="206"/>
        <v>0</v>
      </c>
      <c r="CA160" s="137">
        <f t="shared" si="207"/>
        <v>0</v>
      </c>
      <c r="CB160" s="137">
        <f t="shared" si="208"/>
        <v>0</v>
      </c>
      <c r="CC160" s="137">
        <f t="shared" si="209"/>
        <v>0</v>
      </c>
      <c r="CD160" s="137">
        <f t="shared" si="210"/>
        <v>0</v>
      </c>
      <c r="CE160" s="137">
        <f t="shared" si="211"/>
        <v>0</v>
      </c>
      <c r="CF160" s="137">
        <f t="shared" si="212"/>
        <v>0</v>
      </c>
      <c r="CG160" s="137">
        <f t="shared" si="213"/>
        <v>0</v>
      </c>
      <c r="CH160" s="137">
        <f t="shared" si="214"/>
        <v>0</v>
      </c>
      <c r="CI160" s="137">
        <f t="shared" si="215"/>
        <v>0</v>
      </c>
      <c r="CJ160" s="137">
        <f t="shared" si="216"/>
        <v>0</v>
      </c>
      <c r="CK160" s="137">
        <f t="shared" si="217"/>
        <v>0</v>
      </c>
      <c r="CL160" s="137">
        <f t="shared" si="218"/>
        <v>0</v>
      </c>
      <c r="CM160" s="137">
        <f t="shared" si="219"/>
        <v>0</v>
      </c>
      <c r="CN160" s="137">
        <f t="shared" si="220"/>
        <v>0</v>
      </c>
      <c r="CO160" s="137">
        <f t="shared" si="221"/>
        <v>0</v>
      </c>
      <c r="CP160" s="97"/>
      <c r="CQ160" s="97"/>
      <c r="CR160" s="47"/>
      <c r="CS160" s="47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GO160" s="1"/>
      <c r="GP160" s="1"/>
      <c r="GQ160" s="1"/>
      <c r="GR160" s="1"/>
      <c r="GS160" s="1"/>
    </row>
    <row r="161" spans="1:201">
      <c r="A161" s="40">
        <v>155</v>
      </c>
      <c r="B161" s="84"/>
      <c r="C161" s="83"/>
      <c r="D161" s="88"/>
      <c r="E161" s="87"/>
      <c r="F161" s="87"/>
      <c r="G161" s="87"/>
      <c r="H161" s="87"/>
      <c r="I161" s="76"/>
      <c r="J161" s="76"/>
      <c r="K161" s="76"/>
      <c r="L161" s="238"/>
      <c r="M161" s="238"/>
      <c r="N161" s="76"/>
      <c r="O161" s="76"/>
      <c r="P161" s="76"/>
      <c r="Q161" s="77"/>
      <c r="R161" s="41">
        <f t="shared" si="168"/>
        <v>0</v>
      </c>
      <c r="S161" s="55">
        <f t="shared" si="148"/>
        <v>0</v>
      </c>
      <c r="T161" s="54">
        <f t="shared" si="149"/>
        <v>0</v>
      </c>
      <c r="U161" s="97">
        <f t="shared" si="150"/>
        <v>0</v>
      </c>
      <c r="V161" s="54">
        <f t="shared" si="169"/>
        <v>0</v>
      </c>
      <c r="W161" s="97">
        <f t="shared" si="170"/>
        <v>0</v>
      </c>
      <c r="X161" s="96">
        <f t="shared" si="151"/>
        <v>0</v>
      </c>
      <c r="Y161" s="96">
        <f t="shared" si="152"/>
        <v>0</v>
      </c>
      <c r="Z161" s="96">
        <f t="shared" si="153"/>
        <v>0</v>
      </c>
      <c r="AA161" s="96">
        <f t="shared" si="154"/>
        <v>0</v>
      </c>
      <c r="AB161" s="96">
        <f t="shared" si="155"/>
        <v>0</v>
      </c>
      <c r="AC161" s="96">
        <f t="shared" si="156"/>
        <v>0</v>
      </c>
      <c r="AD161" s="96">
        <f t="shared" si="157"/>
        <v>0</v>
      </c>
      <c r="AE161" s="96">
        <f t="shared" si="171"/>
        <v>0</v>
      </c>
      <c r="AF161" s="96">
        <f t="shared" si="172"/>
        <v>0</v>
      </c>
      <c r="AG161" s="96">
        <f t="shared" si="173"/>
        <v>0</v>
      </c>
      <c r="AH161" s="96">
        <f t="shared" si="174"/>
        <v>0</v>
      </c>
      <c r="AI161" s="96">
        <f t="shared" si="175"/>
        <v>0</v>
      </c>
      <c r="AJ161" s="96">
        <f t="shared" si="176"/>
        <v>0</v>
      </c>
      <c r="AK161" s="96">
        <f t="shared" si="177"/>
        <v>0</v>
      </c>
      <c r="AL161" s="96">
        <f t="shared" si="178"/>
        <v>0</v>
      </c>
      <c r="AM161" s="96">
        <f t="shared" si="179"/>
        <v>0</v>
      </c>
      <c r="AN161" s="96">
        <f t="shared" si="180"/>
        <v>0</v>
      </c>
      <c r="AO161" s="96">
        <f t="shared" si="181"/>
        <v>0</v>
      </c>
      <c r="AP161" s="96">
        <f t="shared" si="182"/>
        <v>0</v>
      </c>
      <c r="AQ161" s="96">
        <f t="shared" si="183"/>
        <v>0</v>
      </c>
      <c r="AR161" s="96">
        <f t="shared" si="184"/>
        <v>0</v>
      </c>
      <c r="AS161" s="96">
        <f t="shared" si="185"/>
        <v>0</v>
      </c>
      <c r="AT161" s="54">
        <f t="shared" si="186"/>
        <v>0</v>
      </c>
      <c r="AU161" s="54">
        <f t="shared" si="187"/>
        <v>0</v>
      </c>
      <c r="AV161" s="54">
        <f t="shared" si="188"/>
        <v>0</v>
      </c>
      <c r="AW161" s="54">
        <f t="shared" si="189"/>
        <v>0</v>
      </c>
      <c r="AX161" s="54">
        <f t="shared" si="190"/>
        <v>0</v>
      </c>
      <c r="AY161" s="54">
        <f t="shared" si="191"/>
        <v>0</v>
      </c>
      <c r="AZ161" s="54"/>
      <c r="BA161" s="54"/>
      <c r="BB161" s="137">
        <f t="shared" si="158"/>
        <v>0</v>
      </c>
      <c r="BC161" s="137">
        <f t="shared" si="159"/>
        <v>0</v>
      </c>
      <c r="BD161" s="137">
        <f t="shared" si="160"/>
        <v>0</v>
      </c>
      <c r="BE161" s="137">
        <f t="shared" si="161"/>
        <v>0</v>
      </c>
      <c r="BF161" s="137">
        <f t="shared" si="162"/>
        <v>0</v>
      </c>
      <c r="BG161" s="137">
        <f t="shared" si="163"/>
        <v>0</v>
      </c>
      <c r="BH161" s="137">
        <f t="shared" si="164"/>
        <v>0</v>
      </c>
      <c r="BI161" s="137">
        <f t="shared" si="165"/>
        <v>0</v>
      </c>
      <c r="BJ161" s="137">
        <f t="shared" si="166"/>
        <v>0</v>
      </c>
      <c r="BK161" s="137">
        <f t="shared" si="167"/>
        <v>0</v>
      </c>
      <c r="BL161" s="137">
        <f t="shared" si="192"/>
        <v>0</v>
      </c>
      <c r="BM161" s="137">
        <f t="shared" si="193"/>
        <v>0</v>
      </c>
      <c r="BN161" s="137">
        <f t="shared" si="194"/>
        <v>0</v>
      </c>
      <c r="BO161" s="137">
        <f t="shared" si="195"/>
        <v>0</v>
      </c>
      <c r="BP161" s="137">
        <f t="shared" si="196"/>
        <v>0</v>
      </c>
      <c r="BQ161" s="137">
        <f t="shared" si="197"/>
        <v>0</v>
      </c>
      <c r="BR161" s="137">
        <f t="shared" si="198"/>
        <v>0</v>
      </c>
      <c r="BS161" s="137">
        <f t="shared" si="199"/>
        <v>0</v>
      </c>
      <c r="BT161" s="137">
        <f t="shared" si="200"/>
        <v>0</v>
      </c>
      <c r="BU161" s="137">
        <f t="shared" si="201"/>
        <v>0</v>
      </c>
      <c r="BV161" s="137">
        <f t="shared" si="202"/>
        <v>0</v>
      </c>
      <c r="BW161" s="137">
        <f t="shared" si="203"/>
        <v>0</v>
      </c>
      <c r="BX161" s="137">
        <f t="shared" si="204"/>
        <v>0</v>
      </c>
      <c r="BY161" s="137">
        <f t="shared" si="205"/>
        <v>0</v>
      </c>
      <c r="BZ161" s="137">
        <f t="shared" si="206"/>
        <v>0</v>
      </c>
      <c r="CA161" s="137">
        <f t="shared" si="207"/>
        <v>0</v>
      </c>
      <c r="CB161" s="137">
        <f t="shared" si="208"/>
        <v>0</v>
      </c>
      <c r="CC161" s="137">
        <f t="shared" si="209"/>
        <v>0</v>
      </c>
      <c r="CD161" s="137">
        <f t="shared" si="210"/>
        <v>0</v>
      </c>
      <c r="CE161" s="137">
        <f t="shared" si="211"/>
        <v>0</v>
      </c>
      <c r="CF161" s="137">
        <f t="shared" si="212"/>
        <v>0</v>
      </c>
      <c r="CG161" s="137">
        <f t="shared" si="213"/>
        <v>0</v>
      </c>
      <c r="CH161" s="137">
        <f t="shared" si="214"/>
        <v>0</v>
      </c>
      <c r="CI161" s="137">
        <f t="shared" si="215"/>
        <v>0</v>
      </c>
      <c r="CJ161" s="137">
        <f t="shared" si="216"/>
        <v>0</v>
      </c>
      <c r="CK161" s="137">
        <f t="shared" si="217"/>
        <v>0</v>
      </c>
      <c r="CL161" s="137">
        <f t="shared" si="218"/>
        <v>0</v>
      </c>
      <c r="CM161" s="137">
        <f t="shared" si="219"/>
        <v>0</v>
      </c>
      <c r="CN161" s="137">
        <f t="shared" si="220"/>
        <v>0</v>
      </c>
      <c r="CO161" s="137">
        <f t="shared" si="221"/>
        <v>0</v>
      </c>
      <c r="CP161" s="97"/>
      <c r="CQ161" s="97"/>
      <c r="CR161" s="47"/>
      <c r="CS161" s="47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GO161" s="1"/>
      <c r="GP161" s="1"/>
      <c r="GQ161" s="1"/>
      <c r="GR161" s="1"/>
      <c r="GS161" s="1"/>
    </row>
    <row r="162" spans="1:201">
      <c r="A162" s="40">
        <v>156</v>
      </c>
      <c r="B162" s="84"/>
      <c r="C162" s="83"/>
      <c r="D162" s="88"/>
      <c r="E162" s="87"/>
      <c r="F162" s="87"/>
      <c r="G162" s="87"/>
      <c r="H162" s="87"/>
      <c r="I162" s="76"/>
      <c r="J162" s="76"/>
      <c r="K162" s="76"/>
      <c r="L162" s="238"/>
      <c r="M162" s="238"/>
      <c r="N162" s="76"/>
      <c r="O162" s="76"/>
      <c r="P162" s="76"/>
      <c r="Q162" s="77"/>
      <c r="R162" s="41">
        <f t="shared" si="168"/>
        <v>0</v>
      </c>
      <c r="S162" s="55">
        <f t="shared" si="148"/>
        <v>0</v>
      </c>
      <c r="T162" s="54">
        <f t="shared" si="149"/>
        <v>0</v>
      </c>
      <c r="U162" s="97">
        <f t="shared" si="150"/>
        <v>0</v>
      </c>
      <c r="V162" s="54">
        <f t="shared" si="169"/>
        <v>0</v>
      </c>
      <c r="W162" s="97">
        <f t="shared" si="170"/>
        <v>0</v>
      </c>
      <c r="X162" s="96">
        <f t="shared" si="151"/>
        <v>0</v>
      </c>
      <c r="Y162" s="96">
        <f t="shared" si="152"/>
        <v>0</v>
      </c>
      <c r="Z162" s="96">
        <f t="shared" si="153"/>
        <v>0</v>
      </c>
      <c r="AA162" s="96">
        <f t="shared" si="154"/>
        <v>0</v>
      </c>
      <c r="AB162" s="96">
        <f t="shared" si="155"/>
        <v>0</v>
      </c>
      <c r="AC162" s="96">
        <f t="shared" si="156"/>
        <v>0</v>
      </c>
      <c r="AD162" s="96">
        <f t="shared" si="157"/>
        <v>0</v>
      </c>
      <c r="AE162" s="96">
        <f t="shared" si="171"/>
        <v>0</v>
      </c>
      <c r="AF162" s="96">
        <f t="shared" si="172"/>
        <v>0</v>
      </c>
      <c r="AG162" s="96">
        <f t="shared" si="173"/>
        <v>0</v>
      </c>
      <c r="AH162" s="96">
        <f t="shared" si="174"/>
        <v>0</v>
      </c>
      <c r="AI162" s="96">
        <f t="shared" si="175"/>
        <v>0</v>
      </c>
      <c r="AJ162" s="96">
        <f t="shared" si="176"/>
        <v>0</v>
      </c>
      <c r="AK162" s="96">
        <f t="shared" si="177"/>
        <v>0</v>
      </c>
      <c r="AL162" s="96">
        <f t="shared" si="178"/>
        <v>0</v>
      </c>
      <c r="AM162" s="96">
        <f t="shared" si="179"/>
        <v>0</v>
      </c>
      <c r="AN162" s="96">
        <f t="shared" si="180"/>
        <v>0</v>
      </c>
      <c r="AO162" s="96">
        <f t="shared" si="181"/>
        <v>0</v>
      </c>
      <c r="AP162" s="96">
        <f t="shared" si="182"/>
        <v>0</v>
      </c>
      <c r="AQ162" s="96">
        <f t="shared" si="183"/>
        <v>0</v>
      </c>
      <c r="AR162" s="96">
        <f t="shared" si="184"/>
        <v>0</v>
      </c>
      <c r="AS162" s="96">
        <f t="shared" si="185"/>
        <v>0</v>
      </c>
      <c r="AT162" s="54">
        <f t="shared" si="186"/>
        <v>0</v>
      </c>
      <c r="AU162" s="54">
        <f t="shared" si="187"/>
        <v>0</v>
      </c>
      <c r="AV162" s="54">
        <f t="shared" si="188"/>
        <v>0</v>
      </c>
      <c r="AW162" s="54">
        <f t="shared" si="189"/>
        <v>0</v>
      </c>
      <c r="AX162" s="54">
        <f t="shared" si="190"/>
        <v>0</v>
      </c>
      <c r="AY162" s="54">
        <f t="shared" si="191"/>
        <v>0</v>
      </c>
      <c r="AZ162" s="54"/>
      <c r="BA162" s="54"/>
      <c r="BB162" s="137">
        <f t="shared" si="158"/>
        <v>0</v>
      </c>
      <c r="BC162" s="137">
        <f t="shared" si="159"/>
        <v>0</v>
      </c>
      <c r="BD162" s="137">
        <f t="shared" si="160"/>
        <v>0</v>
      </c>
      <c r="BE162" s="137">
        <f t="shared" si="161"/>
        <v>0</v>
      </c>
      <c r="BF162" s="137">
        <f t="shared" si="162"/>
        <v>0</v>
      </c>
      <c r="BG162" s="137">
        <f t="shared" si="163"/>
        <v>0</v>
      </c>
      <c r="BH162" s="137">
        <f t="shared" si="164"/>
        <v>0</v>
      </c>
      <c r="BI162" s="137">
        <f t="shared" si="165"/>
        <v>0</v>
      </c>
      <c r="BJ162" s="137">
        <f t="shared" si="166"/>
        <v>0</v>
      </c>
      <c r="BK162" s="137">
        <f t="shared" si="167"/>
        <v>0</v>
      </c>
      <c r="BL162" s="137">
        <f t="shared" si="192"/>
        <v>0</v>
      </c>
      <c r="BM162" s="137">
        <f t="shared" si="193"/>
        <v>0</v>
      </c>
      <c r="BN162" s="137">
        <f t="shared" si="194"/>
        <v>0</v>
      </c>
      <c r="BO162" s="137">
        <f t="shared" si="195"/>
        <v>0</v>
      </c>
      <c r="BP162" s="137">
        <f t="shared" si="196"/>
        <v>0</v>
      </c>
      <c r="BQ162" s="137">
        <f t="shared" si="197"/>
        <v>0</v>
      </c>
      <c r="BR162" s="137">
        <f t="shared" si="198"/>
        <v>0</v>
      </c>
      <c r="BS162" s="137">
        <f t="shared" si="199"/>
        <v>0</v>
      </c>
      <c r="BT162" s="137">
        <f t="shared" si="200"/>
        <v>0</v>
      </c>
      <c r="BU162" s="137">
        <f t="shared" si="201"/>
        <v>0</v>
      </c>
      <c r="BV162" s="137">
        <f t="shared" si="202"/>
        <v>0</v>
      </c>
      <c r="BW162" s="137">
        <f t="shared" si="203"/>
        <v>0</v>
      </c>
      <c r="BX162" s="137">
        <f t="shared" si="204"/>
        <v>0</v>
      </c>
      <c r="BY162" s="137">
        <f t="shared" si="205"/>
        <v>0</v>
      </c>
      <c r="BZ162" s="137">
        <f t="shared" si="206"/>
        <v>0</v>
      </c>
      <c r="CA162" s="137">
        <f t="shared" si="207"/>
        <v>0</v>
      </c>
      <c r="CB162" s="137">
        <f t="shared" si="208"/>
        <v>0</v>
      </c>
      <c r="CC162" s="137">
        <f t="shared" si="209"/>
        <v>0</v>
      </c>
      <c r="CD162" s="137">
        <f t="shared" si="210"/>
        <v>0</v>
      </c>
      <c r="CE162" s="137">
        <f t="shared" si="211"/>
        <v>0</v>
      </c>
      <c r="CF162" s="137">
        <f t="shared" si="212"/>
        <v>0</v>
      </c>
      <c r="CG162" s="137">
        <f t="shared" si="213"/>
        <v>0</v>
      </c>
      <c r="CH162" s="137">
        <f t="shared" si="214"/>
        <v>0</v>
      </c>
      <c r="CI162" s="137">
        <f t="shared" si="215"/>
        <v>0</v>
      </c>
      <c r="CJ162" s="137">
        <f t="shared" si="216"/>
        <v>0</v>
      </c>
      <c r="CK162" s="137">
        <f t="shared" si="217"/>
        <v>0</v>
      </c>
      <c r="CL162" s="137">
        <f t="shared" si="218"/>
        <v>0</v>
      </c>
      <c r="CM162" s="137">
        <f t="shared" si="219"/>
        <v>0</v>
      </c>
      <c r="CN162" s="137">
        <f t="shared" si="220"/>
        <v>0</v>
      </c>
      <c r="CO162" s="137">
        <f t="shared" si="221"/>
        <v>0</v>
      </c>
      <c r="CP162" s="97"/>
      <c r="CQ162" s="97"/>
      <c r="CR162" s="47"/>
      <c r="CS162" s="47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GO162" s="1"/>
      <c r="GP162" s="1"/>
      <c r="GQ162" s="1"/>
      <c r="GR162" s="1"/>
      <c r="GS162" s="1"/>
    </row>
    <row r="163" spans="1:201">
      <c r="A163" s="40">
        <v>157</v>
      </c>
      <c r="B163" s="84"/>
      <c r="C163" s="83"/>
      <c r="D163" s="88"/>
      <c r="E163" s="87"/>
      <c r="F163" s="87"/>
      <c r="G163" s="87"/>
      <c r="H163" s="87"/>
      <c r="I163" s="76"/>
      <c r="J163" s="76"/>
      <c r="K163" s="76"/>
      <c r="L163" s="238"/>
      <c r="M163" s="238"/>
      <c r="N163" s="76"/>
      <c r="O163" s="76"/>
      <c r="P163" s="76"/>
      <c r="Q163" s="77"/>
      <c r="R163" s="41">
        <f t="shared" si="168"/>
        <v>0</v>
      </c>
      <c r="S163" s="55">
        <f t="shared" si="148"/>
        <v>0</v>
      </c>
      <c r="T163" s="54">
        <f t="shared" si="149"/>
        <v>0</v>
      </c>
      <c r="U163" s="97">
        <f t="shared" si="150"/>
        <v>0</v>
      </c>
      <c r="V163" s="54">
        <f t="shared" si="169"/>
        <v>0</v>
      </c>
      <c r="W163" s="97">
        <f t="shared" si="170"/>
        <v>0</v>
      </c>
      <c r="X163" s="96">
        <f t="shared" si="151"/>
        <v>0</v>
      </c>
      <c r="Y163" s="96">
        <f t="shared" si="152"/>
        <v>0</v>
      </c>
      <c r="Z163" s="96">
        <f t="shared" si="153"/>
        <v>0</v>
      </c>
      <c r="AA163" s="96">
        <f t="shared" si="154"/>
        <v>0</v>
      </c>
      <c r="AB163" s="96">
        <f t="shared" si="155"/>
        <v>0</v>
      </c>
      <c r="AC163" s="96">
        <f t="shared" si="156"/>
        <v>0</v>
      </c>
      <c r="AD163" s="96">
        <f t="shared" si="157"/>
        <v>0</v>
      </c>
      <c r="AE163" s="96">
        <f t="shared" si="171"/>
        <v>0</v>
      </c>
      <c r="AF163" s="96">
        <f t="shared" si="172"/>
        <v>0</v>
      </c>
      <c r="AG163" s="96">
        <f t="shared" si="173"/>
        <v>0</v>
      </c>
      <c r="AH163" s="96">
        <f t="shared" si="174"/>
        <v>0</v>
      </c>
      <c r="AI163" s="96">
        <f t="shared" si="175"/>
        <v>0</v>
      </c>
      <c r="AJ163" s="96">
        <f t="shared" si="176"/>
        <v>0</v>
      </c>
      <c r="AK163" s="96">
        <f t="shared" si="177"/>
        <v>0</v>
      </c>
      <c r="AL163" s="96">
        <f t="shared" si="178"/>
        <v>0</v>
      </c>
      <c r="AM163" s="96">
        <f t="shared" si="179"/>
        <v>0</v>
      </c>
      <c r="AN163" s="96">
        <f t="shared" si="180"/>
        <v>0</v>
      </c>
      <c r="AO163" s="96">
        <f t="shared" si="181"/>
        <v>0</v>
      </c>
      <c r="AP163" s="96">
        <f t="shared" si="182"/>
        <v>0</v>
      </c>
      <c r="AQ163" s="96">
        <f t="shared" si="183"/>
        <v>0</v>
      </c>
      <c r="AR163" s="96">
        <f t="shared" si="184"/>
        <v>0</v>
      </c>
      <c r="AS163" s="96">
        <f t="shared" si="185"/>
        <v>0</v>
      </c>
      <c r="AT163" s="54">
        <f t="shared" si="186"/>
        <v>0</v>
      </c>
      <c r="AU163" s="54">
        <f t="shared" si="187"/>
        <v>0</v>
      </c>
      <c r="AV163" s="54">
        <f t="shared" si="188"/>
        <v>0</v>
      </c>
      <c r="AW163" s="54">
        <f t="shared" si="189"/>
        <v>0</v>
      </c>
      <c r="AX163" s="54">
        <f t="shared" si="190"/>
        <v>0</v>
      </c>
      <c r="AY163" s="54">
        <f t="shared" si="191"/>
        <v>0</v>
      </c>
      <c r="AZ163" s="54"/>
      <c r="BA163" s="54"/>
      <c r="BB163" s="137">
        <f t="shared" si="158"/>
        <v>0</v>
      </c>
      <c r="BC163" s="137">
        <f t="shared" si="159"/>
        <v>0</v>
      </c>
      <c r="BD163" s="137">
        <f t="shared" si="160"/>
        <v>0</v>
      </c>
      <c r="BE163" s="137">
        <f t="shared" si="161"/>
        <v>0</v>
      </c>
      <c r="BF163" s="137">
        <f t="shared" si="162"/>
        <v>0</v>
      </c>
      <c r="BG163" s="137">
        <f t="shared" si="163"/>
        <v>0</v>
      </c>
      <c r="BH163" s="137">
        <f t="shared" si="164"/>
        <v>0</v>
      </c>
      <c r="BI163" s="137">
        <f t="shared" si="165"/>
        <v>0</v>
      </c>
      <c r="BJ163" s="137">
        <f t="shared" si="166"/>
        <v>0</v>
      </c>
      <c r="BK163" s="137">
        <f t="shared" si="167"/>
        <v>0</v>
      </c>
      <c r="BL163" s="137">
        <f t="shared" si="192"/>
        <v>0</v>
      </c>
      <c r="BM163" s="137">
        <f t="shared" si="193"/>
        <v>0</v>
      </c>
      <c r="BN163" s="137">
        <f t="shared" si="194"/>
        <v>0</v>
      </c>
      <c r="BO163" s="137">
        <f t="shared" si="195"/>
        <v>0</v>
      </c>
      <c r="BP163" s="137">
        <f t="shared" si="196"/>
        <v>0</v>
      </c>
      <c r="BQ163" s="137">
        <f t="shared" si="197"/>
        <v>0</v>
      </c>
      <c r="BR163" s="137">
        <f t="shared" si="198"/>
        <v>0</v>
      </c>
      <c r="BS163" s="137">
        <f t="shared" si="199"/>
        <v>0</v>
      </c>
      <c r="BT163" s="137">
        <f t="shared" si="200"/>
        <v>0</v>
      </c>
      <c r="BU163" s="137">
        <f t="shared" si="201"/>
        <v>0</v>
      </c>
      <c r="BV163" s="137">
        <f t="shared" si="202"/>
        <v>0</v>
      </c>
      <c r="BW163" s="137">
        <f t="shared" si="203"/>
        <v>0</v>
      </c>
      <c r="BX163" s="137">
        <f t="shared" si="204"/>
        <v>0</v>
      </c>
      <c r="BY163" s="137">
        <f t="shared" si="205"/>
        <v>0</v>
      </c>
      <c r="BZ163" s="137">
        <f t="shared" si="206"/>
        <v>0</v>
      </c>
      <c r="CA163" s="137">
        <f t="shared" si="207"/>
        <v>0</v>
      </c>
      <c r="CB163" s="137">
        <f t="shared" si="208"/>
        <v>0</v>
      </c>
      <c r="CC163" s="137">
        <f t="shared" si="209"/>
        <v>0</v>
      </c>
      <c r="CD163" s="137">
        <f t="shared" si="210"/>
        <v>0</v>
      </c>
      <c r="CE163" s="137">
        <f t="shared" si="211"/>
        <v>0</v>
      </c>
      <c r="CF163" s="137">
        <f t="shared" si="212"/>
        <v>0</v>
      </c>
      <c r="CG163" s="137">
        <f t="shared" si="213"/>
        <v>0</v>
      </c>
      <c r="CH163" s="137">
        <f t="shared" si="214"/>
        <v>0</v>
      </c>
      <c r="CI163" s="137">
        <f t="shared" si="215"/>
        <v>0</v>
      </c>
      <c r="CJ163" s="137">
        <f t="shared" si="216"/>
        <v>0</v>
      </c>
      <c r="CK163" s="137">
        <f t="shared" si="217"/>
        <v>0</v>
      </c>
      <c r="CL163" s="137">
        <f t="shared" si="218"/>
        <v>0</v>
      </c>
      <c r="CM163" s="137">
        <f t="shared" si="219"/>
        <v>0</v>
      </c>
      <c r="CN163" s="137">
        <f t="shared" si="220"/>
        <v>0</v>
      </c>
      <c r="CO163" s="137">
        <f t="shared" si="221"/>
        <v>0</v>
      </c>
      <c r="CP163" s="97"/>
      <c r="CQ163" s="97"/>
      <c r="CR163" s="47"/>
      <c r="CS163" s="47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GO163" s="1"/>
      <c r="GP163" s="1"/>
      <c r="GQ163" s="1"/>
      <c r="GR163" s="1"/>
      <c r="GS163" s="1"/>
    </row>
    <row r="164" spans="1:201">
      <c r="A164" s="40">
        <v>158</v>
      </c>
      <c r="B164" s="84"/>
      <c r="C164" s="83"/>
      <c r="D164" s="88"/>
      <c r="E164" s="87"/>
      <c r="F164" s="87"/>
      <c r="G164" s="87"/>
      <c r="H164" s="87"/>
      <c r="I164" s="76"/>
      <c r="J164" s="76"/>
      <c r="K164" s="76"/>
      <c r="L164" s="238"/>
      <c r="M164" s="238"/>
      <c r="N164" s="76"/>
      <c r="O164" s="76"/>
      <c r="P164" s="76"/>
      <c r="Q164" s="77"/>
      <c r="R164" s="41">
        <f t="shared" si="168"/>
        <v>0</v>
      </c>
      <c r="S164" s="55">
        <f t="shared" si="148"/>
        <v>0</v>
      </c>
      <c r="T164" s="54">
        <f t="shared" si="149"/>
        <v>0</v>
      </c>
      <c r="U164" s="97">
        <f t="shared" si="150"/>
        <v>0</v>
      </c>
      <c r="V164" s="54">
        <f t="shared" si="169"/>
        <v>0</v>
      </c>
      <c r="W164" s="97">
        <f t="shared" si="170"/>
        <v>0</v>
      </c>
      <c r="X164" s="96">
        <f t="shared" si="151"/>
        <v>0</v>
      </c>
      <c r="Y164" s="96">
        <f t="shared" si="152"/>
        <v>0</v>
      </c>
      <c r="Z164" s="96">
        <f t="shared" si="153"/>
        <v>0</v>
      </c>
      <c r="AA164" s="96">
        <f t="shared" si="154"/>
        <v>0</v>
      </c>
      <c r="AB164" s="96">
        <f t="shared" si="155"/>
        <v>0</v>
      </c>
      <c r="AC164" s="96">
        <f t="shared" si="156"/>
        <v>0</v>
      </c>
      <c r="AD164" s="96">
        <f t="shared" si="157"/>
        <v>0</v>
      </c>
      <c r="AE164" s="96">
        <f t="shared" si="171"/>
        <v>0</v>
      </c>
      <c r="AF164" s="96">
        <f t="shared" si="172"/>
        <v>0</v>
      </c>
      <c r="AG164" s="96">
        <f t="shared" si="173"/>
        <v>0</v>
      </c>
      <c r="AH164" s="96">
        <f t="shared" si="174"/>
        <v>0</v>
      </c>
      <c r="AI164" s="96">
        <f t="shared" si="175"/>
        <v>0</v>
      </c>
      <c r="AJ164" s="96">
        <f t="shared" si="176"/>
        <v>0</v>
      </c>
      <c r="AK164" s="96">
        <f t="shared" si="177"/>
        <v>0</v>
      </c>
      <c r="AL164" s="96">
        <f t="shared" si="178"/>
        <v>0</v>
      </c>
      <c r="AM164" s="96">
        <f t="shared" si="179"/>
        <v>0</v>
      </c>
      <c r="AN164" s="96">
        <f t="shared" si="180"/>
        <v>0</v>
      </c>
      <c r="AO164" s="96">
        <f t="shared" si="181"/>
        <v>0</v>
      </c>
      <c r="AP164" s="96">
        <f t="shared" si="182"/>
        <v>0</v>
      </c>
      <c r="AQ164" s="96">
        <f t="shared" si="183"/>
        <v>0</v>
      </c>
      <c r="AR164" s="96">
        <f t="shared" si="184"/>
        <v>0</v>
      </c>
      <c r="AS164" s="96">
        <f t="shared" si="185"/>
        <v>0</v>
      </c>
      <c r="AT164" s="54">
        <f t="shared" si="186"/>
        <v>0</v>
      </c>
      <c r="AU164" s="54">
        <f t="shared" si="187"/>
        <v>0</v>
      </c>
      <c r="AV164" s="54">
        <f t="shared" si="188"/>
        <v>0</v>
      </c>
      <c r="AW164" s="54">
        <f t="shared" si="189"/>
        <v>0</v>
      </c>
      <c r="AX164" s="54">
        <f t="shared" si="190"/>
        <v>0</v>
      </c>
      <c r="AY164" s="54">
        <f t="shared" si="191"/>
        <v>0</v>
      </c>
      <c r="AZ164" s="54"/>
      <c r="BA164" s="54"/>
      <c r="BB164" s="137">
        <f t="shared" si="158"/>
        <v>0</v>
      </c>
      <c r="BC164" s="137">
        <f t="shared" si="159"/>
        <v>0</v>
      </c>
      <c r="BD164" s="137">
        <f t="shared" si="160"/>
        <v>0</v>
      </c>
      <c r="BE164" s="137">
        <f t="shared" si="161"/>
        <v>0</v>
      </c>
      <c r="BF164" s="137">
        <f t="shared" si="162"/>
        <v>0</v>
      </c>
      <c r="BG164" s="137">
        <f t="shared" si="163"/>
        <v>0</v>
      </c>
      <c r="BH164" s="137">
        <f t="shared" si="164"/>
        <v>0</v>
      </c>
      <c r="BI164" s="137">
        <f t="shared" si="165"/>
        <v>0</v>
      </c>
      <c r="BJ164" s="137">
        <f t="shared" si="166"/>
        <v>0</v>
      </c>
      <c r="BK164" s="137">
        <f t="shared" si="167"/>
        <v>0</v>
      </c>
      <c r="BL164" s="137">
        <f t="shared" si="192"/>
        <v>0</v>
      </c>
      <c r="BM164" s="137">
        <f t="shared" si="193"/>
        <v>0</v>
      </c>
      <c r="BN164" s="137">
        <f t="shared" si="194"/>
        <v>0</v>
      </c>
      <c r="BO164" s="137">
        <f t="shared" si="195"/>
        <v>0</v>
      </c>
      <c r="BP164" s="137">
        <f t="shared" si="196"/>
        <v>0</v>
      </c>
      <c r="BQ164" s="137">
        <f t="shared" si="197"/>
        <v>0</v>
      </c>
      <c r="BR164" s="137">
        <f t="shared" si="198"/>
        <v>0</v>
      </c>
      <c r="BS164" s="137">
        <f t="shared" si="199"/>
        <v>0</v>
      </c>
      <c r="BT164" s="137">
        <f t="shared" si="200"/>
        <v>0</v>
      </c>
      <c r="BU164" s="137">
        <f t="shared" si="201"/>
        <v>0</v>
      </c>
      <c r="BV164" s="137">
        <f t="shared" si="202"/>
        <v>0</v>
      </c>
      <c r="BW164" s="137">
        <f t="shared" si="203"/>
        <v>0</v>
      </c>
      <c r="BX164" s="137">
        <f t="shared" si="204"/>
        <v>0</v>
      </c>
      <c r="BY164" s="137">
        <f t="shared" si="205"/>
        <v>0</v>
      </c>
      <c r="BZ164" s="137">
        <f t="shared" si="206"/>
        <v>0</v>
      </c>
      <c r="CA164" s="137">
        <f t="shared" si="207"/>
        <v>0</v>
      </c>
      <c r="CB164" s="137">
        <f t="shared" si="208"/>
        <v>0</v>
      </c>
      <c r="CC164" s="137">
        <f t="shared" si="209"/>
        <v>0</v>
      </c>
      <c r="CD164" s="137">
        <f t="shared" si="210"/>
        <v>0</v>
      </c>
      <c r="CE164" s="137">
        <f t="shared" si="211"/>
        <v>0</v>
      </c>
      <c r="CF164" s="137">
        <f t="shared" si="212"/>
        <v>0</v>
      </c>
      <c r="CG164" s="137">
        <f t="shared" si="213"/>
        <v>0</v>
      </c>
      <c r="CH164" s="137">
        <f t="shared" si="214"/>
        <v>0</v>
      </c>
      <c r="CI164" s="137">
        <f t="shared" si="215"/>
        <v>0</v>
      </c>
      <c r="CJ164" s="137">
        <f t="shared" si="216"/>
        <v>0</v>
      </c>
      <c r="CK164" s="137">
        <f t="shared" si="217"/>
        <v>0</v>
      </c>
      <c r="CL164" s="137">
        <f t="shared" si="218"/>
        <v>0</v>
      </c>
      <c r="CM164" s="137">
        <f t="shared" si="219"/>
        <v>0</v>
      </c>
      <c r="CN164" s="137">
        <f t="shared" si="220"/>
        <v>0</v>
      </c>
      <c r="CO164" s="137">
        <f t="shared" si="221"/>
        <v>0</v>
      </c>
      <c r="CP164" s="97"/>
      <c r="CQ164" s="97"/>
      <c r="CR164" s="47"/>
      <c r="CS164" s="47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GO164" s="1"/>
      <c r="GP164" s="1"/>
      <c r="GQ164" s="1"/>
      <c r="GR164" s="1"/>
      <c r="GS164" s="1"/>
    </row>
    <row r="165" spans="1:201">
      <c r="A165" s="40">
        <v>159</v>
      </c>
      <c r="B165" s="84"/>
      <c r="C165" s="83"/>
      <c r="D165" s="88"/>
      <c r="E165" s="87"/>
      <c r="F165" s="87"/>
      <c r="G165" s="87"/>
      <c r="H165" s="87"/>
      <c r="I165" s="76"/>
      <c r="J165" s="76"/>
      <c r="K165" s="76"/>
      <c r="L165" s="238"/>
      <c r="M165" s="238"/>
      <c r="N165" s="76"/>
      <c r="O165" s="76"/>
      <c r="P165" s="76"/>
      <c r="Q165" s="77"/>
      <c r="R165" s="41">
        <f t="shared" si="168"/>
        <v>0</v>
      </c>
      <c r="S165" s="55">
        <f t="shared" si="148"/>
        <v>0</v>
      </c>
      <c r="T165" s="54">
        <f t="shared" si="149"/>
        <v>0</v>
      </c>
      <c r="U165" s="97">
        <f t="shared" si="150"/>
        <v>0</v>
      </c>
      <c r="V165" s="54">
        <f t="shared" si="169"/>
        <v>0</v>
      </c>
      <c r="W165" s="97">
        <f t="shared" si="170"/>
        <v>0</v>
      </c>
      <c r="X165" s="96">
        <f t="shared" si="151"/>
        <v>0</v>
      </c>
      <c r="Y165" s="96">
        <f t="shared" si="152"/>
        <v>0</v>
      </c>
      <c r="Z165" s="96">
        <f t="shared" si="153"/>
        <v>0</v>
      </c>
      <c r="AA165" s="96">
        <f t="shared" si="154"/>
        <v>0</v>
      </c>
      <c r="AB165" s="96">
        <f t="shared" si="155"/>
        <v>0</v>
      </c>
      <c r="AC165" s="96">
        <f t="shared" si="156"/>
        <v>0</v>
      </c>
      <c r="AD165" s="96">
        <f t="shared" si="157"/>
        <v>0</v>
      </c>
      <c r="AE165" s="96">
        <f t="shared" si="171"/>
        <v>0</v>
      </c>
      <c r="AF165" s="96">
        <f t="shared" si="172"/>
        <v>0</v>
      </c>
      <c r="AG165" s="96">
        <f t="shared" si="173"/>
        <v>0</v>
      </c>
      <c r="AH165" s="96">
        <f t="shared" si="174"/>
        <v>0</v>
      </c>
      <c r="AI165" s="96">
        <f t="shared" si="175"/>
        <v>0</v>
      </c>
      <c r="AJ165" s="96">
        <f t="shared" si="176"/>
        <v>0</v>
      </c>
      <c r="AK165" s="96">
        <f t="shared" si="177"/>
        <v>0</v>
      </c>
      <c r="AL165" s="96">
        <f t="shared" si="178"/>
        <v>0</v>
      </c>
      <c r="AM165" s="96">
        <f t="shared" si="179"/>
        <v>0</v>
      </c>
      <c r="AN165" s="96">
        <f t="shared" si="180"/>
        <v>0</v>
      </c>
      <c r="AO165" s="96">
        <f t="shared" si="181"/>
        <v>0</v>
      </c>
      <c r="AP165" s="96">
        <f t="shared" si="182"/>
        <v>0</v>
      </c>
      <c r="AQ165" s="96">
        <f t="shared" si="183"/>
        <v>0</v>
      </c>
      <c r="AR165" s="96">
        <f t="shared" si="184"/>
        <v>0</v>
      </c>
      <c r="AS165" s="96">
        <f t="shared" si="185"/>
        <v>0</v>
      </c>
      <c r="AT165" s="54">
        <f t="shared" si="186"/>
        <v>0</v>
      </c>
      <c r="AU165" s="54">
        <f t="shared" si="187"/>
        <v>0</v>
      </c>
      <c r="AV165" s="54">
        <f t="shared" si="188"/>
        <v>0</v>
      </c>
      <c r="AW165" s="54">
        <f t="shared" si="189"/>
        <v>0</v>
      </c>
      <c r="AX165" s="54">
        <f t="shared" si="190"/>
        <v>0</v>
      </c>
      <c r="AY165" s="54">
        <f t="shared" si="191"/>
        <v>0</v>
      </c>
      <c r="AZ165" s="54"/>
      <c r="BA165" s="54"/>
      <c r="BB165" s="137">
        <f t="shared" si="158"/>
        <v>0</v>
      </c>
      <c r="BC165" s="137">
        <f t="shared" si="159"/>
        <v>0</v>
      </c>
      <c r="BD165" s="137">
        <f t="shared" si="160"/>
        <v>0</v>
      </c>
      <c r="BE165" s="137">
        <f t="shared" si="161"/>
        <v>0</v>
      </c>
      <c r="BF165" s="137">
        <f t="shared" si="162"/>
        <v>0</v>
      </c>
      <c r="BG165" s="137">
        <f t="shared" si="163"/>
        <v>0</v>
      </c>
      <c r="BH165" s="137">
        <f t="shared" si="164"/>
        <v>0</v>
      </c>
      <c r="BI165" s="137">
        <f t="shared" si="165"/>
        <v>0</v>
      </c>
      <c r="BJ165" s="137">
        <f t="shared" si="166"/>
        <v>0</v>
      </c>
      <c r="BK165" s="137">
        <f t="shared" si="167"/>
        <v>0</v>
      </c>
      <c r="BL165" s="137">
        <f t="shared" si="192"/>
        <v>0</v>
      </c>
      <c r="BM165" s="137">
        <f t="shared" si="193"/>
        <v>0</v>
      </c>
      <c r="BN165" s="137">
        <f t="shared" si="194"/>
        <v>0</v>
      </c>
      <c r="BO165" s="137">
        <f t="shared" si="195"/>
        <v>0</v>
      </c>
      <c r="BP165" s="137">
        <f t="shared" si="196"/>
        <v>0</v>
      </c>
      <c r="BQ165" s="137">
        <f t="shared" si="197"/>
        <v>0</v>
      </c>
      <c r="BR165" s="137">
        <f t="shared" si="198"/>
        <v>0</v>
      </c>
      <c r="BS165" s="137">
        <f t="shared" si="199"/>
        <v>0</v>
      </c>
      <c r="BT165" s="137">
        <f t="shared" si="200"/>
        <v>0</v>
      </c>
      <c r="BU165" s="137">
        <f t="shared" si="201"/>
        <v>0</v>
      </c>
      <c r="BV165" s="137">
        <f t="shared" si="202"/>
        <v>0</v>
      </c>
      <c r="BW165" s="137">
        <f t="shared" si="203"/>
        <v>0</v>
      </c>
      <c r="BX165" s="137">
        <f t="shared" si="204"/>
        <v>0</v>
      </c>
      <c r="BY165" s="137">
        <f t="shared" si="205"/>
        <v>0</v>
      </c>
      <c r="BZ165" s="137">
        <f t="shared" si="206"/>
        <v>0</v>
      </c>
      <c r="CA165" s="137">
        <f t="shared" si="207"/>
        <v>0</v>
      </c>
      <c r="CB165" s="137">
        <f t="shared" si="208"/>
        <v>0</v>
      </c>
      <c r="CC165" s="137">
        <f t="shared" si="209"/>
        <v>0</v>
      </c>
      <c r="CD165" s="137">
        <f t="shared" si="210"/>
        <v>0</v>
      </c>
      <c r="CE165" s="137">
        <f t="shared" si="211"/>
        <v>0</v>
      </c>
      <c r="CF165" s="137">
        <f t="shared" si="212"/>
        <v>0</v>
      </c>
      <c r="CG165" s="137">
        <f t="shared" si="213"/>
        <v>0</v>
      </c>
      <c r="CH165" s="137">
        <f t="shared" si="214"/>
        <v>0</v>
      </c>
      <c r="CI165" s="137">
        <f t="shared" si="215"/>
        <v>0</v>
      </c>
      <c r="CJ165" s="137">
        <f t="shared" si="216"/>
        <v>0</v>
      </c>
      <c r="CK165" s="137">
        <f t="shared" si="217"/>
        <v>0</v>
      </c>
      <c r="CL165" s="137">
        <f t="shared" si="218"/>
        <v>0</v>
      </c>
      <c r="CM165" s="137">
        <f t="shared" si="219"/>
        <v>0</v>
      </c>
      <c r="CN165" s="137">
        <f t="shared" si="220"/>
        <v>0</v>
      </c>
      <c r="CO165" s="137">
        <f t="shared" si="221"/>
        <v>0</v>
      </c>
      <c r="CP165" s="97"/>
      <c r="CQ165" s="97"/>
      <c r="CR165" s="47"/>
      <c r="CS165" s="47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GO165" s="1"/>
      <c r="GP165" s="1"/>
      <c r="GQ165" s="1"/>
      <c r="GR165" s="1"/>
      <c r="GS165" s="1"/>
    </row>
    <row r="166" spans="1:201">
      <c r="A166" s="40">
        <v>160</v>
      </c>
      <c r="B166" s="84"/>
      <c r="C166" s="83"/>
      <c r="D166" s="88"/>
      <c r="E166" s="87"/>
      <c r="F166" s="87"/>
      <c r="G166" s="87"/>
      <c r="H166" s="87"/>
      <c r="I166" s="76"/>
      <c r="J166" s="76"/>
      <c r="K166" s="76"/>
      <c r="L166" s="238"/>
      <c r="M166" s="238"/>
      <c r="N166" s="76"/>
      <c r="O166" s="76"/>
      <c r="P166" s="76"/>
      <c r="Q166" s="77"/>
      <c r="R166" s="41">
        <f t="shared" si="168"/>
        <v>0</v>
      </c>
      <c r="S166" s="55">
        <f t="shared" si="148"/>
        <v>0</v>
      </c>
      <c r="T166" s="54">
        <f t="shared" si="149"/>
        <v>0</v>
      </c>
      <c r="U166" s="97">
        <f t="shared" si="150"/>
        <v>0</v>
      </c>
      <c r="V166" s="54">
        <f t="shared" si="169"/>
        <v>0</v>
      </c>
      <c r="W166" s="97">
        <f t="shared" si="170"/>
        <v>0</v>
      </c>
      <c r="X166" s="96">
        <f t="shared" si="151"/>
        <v>0</v>
      </c>
      <c r="Y166" s="96">
        <f t="shared" si="152"/>
        <v>0</v>
      </c>
      <c r="Z166" s="96">
        <f t="shared" si="153"/>
        <v>0</v>
      </c>
      <c r="AA166" s="96">
        <f t="shared" si="154"/>
        <v>0</v>
      </c>
      <c r="AB166" s="96">
        <f t="shared" si="155"/>
        <v>0</v>
      </c>
      <c r="AC166" s="96">
        <f t="shared" si="156"/>
        <v>0</v>
      </c>
      <c r="AD166" s="96">
        <f t="shared" si="157"/>
        <v>0</v>
      </c>
      <c r="AE166" s="96">
        <f t="shared" si="171"/>
        <v>0</v>
      </c>
      <c r="AF166" s="96">
        <f t="shared" si="172"/>
        <v>0</v>
      </c>
      <c r="AG166" s="96">
        <f t="shared" si="173"/>
        <v>0</v>
      </c>
      <c r="AH166" s="96">
        <f t="shared" si="174"/>
        <v>0</v>
      </c>
      <c r="AI166" s="96">
        <f t="shared" si="175"/>
        <v>0</v>
      </c>
      <c r="AJ166" s="96">
        <f t="shared" si="176"/>
        <v>0</v>
      </c>
      <c r="AK166" s="96">
        <f t="shared" si="177"/>
        <v>0</v>
      </c>
      <c r="AL166" s="96">
        <f t="shared" si="178"/>
        <v>0</v>
      </c>
      <c r="AM166" s="96">
        <f t="shared" si="179"/>
        <v>0</v>
      </c>
      <c r="AN166" s="96">
        <f t="shared" si="180"/>
        <v>0</v>
      </c>
      <c r="AO166" s="96">
        <f t="shared" si="181"/>
        <v>0</v>
      </c>
      <c r="AP166" s="96">
        <f t="shared" si="182"/>
        <v>0</v>
      </c>
      <c r="AQ166" s="96">
        <f t="shared" si="183"/>
        <v>0</v>
      </c>
      <c r="AR166" s="96">
        <f t="shared" si="184"/>
        <v>0</v>
      </c>
      <c r="AS166" s="96">
        <f t="shared" si="185"/>
        <v>0</v>
      </c>
      <c r="AT166" s="54">
        <f t="shared" si="186"/>
        <v>0</v>
      </c>
      <c r="AU166" s="54">
        <f t="shared" si="187"/>
        <v>0</v>
      </c>
      <c r="AV166" s="54">
        <f t="shared" si="188"/>
        <v>0</v>
      </c>
      <c r="AW166" s="54">
        <f t="shared" si="189"/>
        <v>0</v>
      </c>
      <c r="AX166" s="54">
        <f t="shared" si="190"/>
        <v>0</v>
      </c>
      <c r="AY166" s="54">
        <f t="shared" si="191"/>
        <v>0</v>
      </c>
      <c r="AZ166" s="54"/>
      <c r="BA166" s="54"/>
      <c r="BB166" s="137">
        <f t="shared" si="158"/>
        <v>0</v>
      </c>
      <c r="BC166" s="137">
        <f t="shared" si="159"/>
        <v>0</v>
      </c>
      <c r="BD166" s="137">
        <f t="shared" si="160"/>
        <v>0</v>
      </c>
      <c r="BE166" s="137">
        <f t="shared" si="161"/>
        <v>0</v>
      </c>
      <c r="BF166" s="137">
        <f t="shared" si="162"/>
        <v>0</v>
      </c>
      <c r="BG166" s="137">
        <f t="shared" si="163"/>
        <v>0</v>
      </c>
      <c r="BH166" s="137">
        <f t="shared" si="164"/>
        <v>0</v>
      </c>
      <c r="BI166" s="137">
        <f t="shared" si="165"/>
        <v>0</v>
      </c>
      <c r="BJ166" s="137">
        <f t="shared" si="166"/>
        <v>0</v>
      </c>
      <c r="BK166" s="137">
        <f t="shared" si="167"/>
        <v>0</v>
      </c>
      <c r="BL166" s="137">
        <f t="shared" si="192"/>
        <v>0</v>
      </c>
      <c r="BM166" s="137">
        <f t="shared" si="193"/>
        <v>0</v>
      </c>
      <c r="BN166" s="137">
        <f t="shared" si="194"/>
        <v>0</v>
      </c>
      <c r="BO166" s="137">
        <f t="shared" si="195"/>
        <v>0</v>
      </c>
      <c r="BP166" s="137">
        <f t="shared" si="196"/>
        <v>0</v>
      </c>
      <c r="BQ166" s="137">
        <f t="shared" si="197"/>
        <v>0</v>
      </c>
      <c r="BR166" s="137">
        <f t="shared" si="198"/>
        <v>0</v>
      </c>
      <c r="BS166" s="137">
        <f t="shared" si="199"/>
        <v>0</v>
      </c>
      <c r="BT166" s="137">
        <f t="shared" si="200"/>
        <v>0</v>
      </c>
      <c r="BU166" s="137">
        <f t="shared" si="201"/>
        <v>0</v>
      </c>
      <c r="BV166" s="137">
        <f t="shared" si="202"/>
        <v>0</v>
      </c>
      <c r="BW166" s="137">
        <f t="shared" si="203"/>
        <v>0</v>
      </c>
      <c r="BX166" s="137">
        <f t="shared" si="204"/>
        <v>0</v>
      </c>
      <c r="BY166" s="137">
        <f t="shared" si="205"/>
        <v>0</v>
      </c>
      <c r="BZ166" s="137">
        <f t="shared" si="206"/>
        <v>0</v>
      </c>
      <c r="CA166" s="137">
        <f t="shared" si="207"/>
        <v>0</v>
      </c>
      <c r="CB166" s="137">
        <f t="shared" si="208"/>
        <v>0</v>
      </c>
      <c r="CC166" s="137">
        <f t="shared" si="209"/>
        <v>0</v>
      </c>
      <c r="CD166" s="137">
        <f t="shared" si="210"/>
        <v>0</v>
      </c>
      <c r="CE166" s="137">
        <f t="shared" si="211"/>
        <v>0</v>
      </c>
      <c r="CF166" s="137">
        <f t="shared" si="212"/>
        <v>0</v>
      </c>
      <c r="CG166" s="137">
        <f t="shared" si="213"/>
        <v>0</v>
      </c>
      <c r="CH166" s="137">
        <f t="shared" si="214"/>
        <v>0</v>
      </c>
      <c r="CI166" s="137">
        <f t="shared" si="215"/>
        <v>0</v>
      </c>
      <c r="CJ166" s="137">
        <f t="shared" si="216"/>
        <v>0</v>
      </c>
      <c r="CK166" s="137">
        <f t="shared" si="217"/>
        <v>0</v>
      </c>
      <c r="CL166" s="137">
        <f t="shared" si="218"/>
        <v>0</v>
      </c>
      <c r="CM166" s="137">
        <f t="shared" si="219"/>
        <v>0</v>
      </c>
      <c r="CN166" s="137">
        <f t="shared" si="220"/>
        <v>0</v>
      </c>
      <c r="CO166" s="137">
        <f t="shared" si="221"/>
        <v>0</v>
      </c>
      <c r="CP166" s="97"/>
      <c r="CQ166" s="97"/>
      <c r="CR166" s="47"/>
      <c r="CS166" s="47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GO166" s="1"/>
      <c r="GP166" s="1"/>
      <c r="GQ166" s="1"/>
      <c r="GR166" s="1"/>
      <c r="GS166" s="1"/>
    </row>
    <row r="167" spans="1:201">
      <c r="A167" s="40">
        <v>161</v>
      </c>
      <c r="B167" s="84"/>
      <c r="C167" s="83"/>
      <c r="D167" s="88"/>
      <c r="E167" s="87"/>
      <c r="F167" s="87"/>
      <c r="G167" s="87"/>
      <c r="H167" s="87"/>
      <c r="I167" s="76"/>
      <c r="J167" s="76"/>
      <c r="K167" s="76"/>
      <c r="L167" s="238"/>
      <c r="M167" s="238"/>
      <c r="N167" s="76"/>
      <c r="O167" s="76"/>
      <c r="P167" s="76"/>
      <c r="Q167" s="77"/>
      <c r="R167" s="41">
        <f t="shared" si="168"/>
        <v>0</v>
      </c>
      <c r="S167" s="55">
        <f t="shared" si="148"/>
        <v>0</v>
      </c>
      <c r="T167" s="54">
        <f t="shared" si="149"/>
        <v>0</v>
      </c>
      <c r="U167" s="97">
        <f t="shared" si="150"/>
        <v>0</v>
      </c>
      <c r="V167" s="54">
        <f t="shared" si="169"/>
        <v>0</v>
      </c>
      <c r="W167" s="97">
        <f t="shared" si="170"/>
        <v>0</v>
      </c>
      <c r="X167" s="96">
        <f t="shared" si="151"/>
        <v>0</v>
      </c>
      <c r="Y167" s="96">
        <f t="shared" si="152"/>
        <v>0</v>
      </c>
      <c r="Z167" s="96">
        <f t="shared" si="153"/>
        <v>0</v>
      </c>
      <c r="AA167" s="96">
        <f t="shared" si="154"/>
        <v>0</v>
      </c>
      <c r="AB167" s="96">
        <f t="shared" si="155"/>
        <v>0</v>
      </c>
      <c r="AC167" s="96">
        <f t="shared" si="156"/>
        <v>0</v>
      </c>
      <c r="AD167" s="96">
        <f t="shared" si="157"/>
        <v>0</v>
      </c>
      <c r="AE167" s="96">
        <f t="shared" si="171"/>
        <v>0</v>
      </c>
      <c r="AF167" s="96">
        <f t="shared" si="172"/>
        <v>0</v>
      </c>
      <c r="AG167" s="96">
        <f t="shared" si="173"/>
        <v>0</v>
      </c>
      <c r="AH167" s="96">
        <f t="shared" si="174"/>
        <v>0</v>
      </c>
      <c r="AI167" s="96">
        <f t="shared" si="175"/>
        <v>0</v>
      </c>
      <c r="AJ167" s="96">
        <f t="shared" si="176"/>
        <v>0</v>
      </c>
      <c r="AK167" s="96">
        <f t="shared" si="177"/>
        <v>0</v>
      </c>
      <c r="AL167" s="96">
        <f t="shared" si="178"/>
        <v>0</v>
      </c>
      <c r="AM167" s="96">
        <f t="shared" si="179"/>
        <v>0</v>
      </c>
      <c r="AN167" s="96">
        <f t="shared" si="180"/>
        <v>0</v>
      </c>
      <c r="AO167" s="96">
        <f t="shared" si="181"/>
        <v>0</v>
      </c>
      <c r="AP167" s="96">
        <f t="shared" si="182"/>
        <v>0</v>
      </c>
      <c r="AQ167" s="96">
        <f t="shared" si="183"/>
        <v>0</v>
      </c>
      <c r="AR167" s="96">
        <f t="shared" si="184"/>
        <v>0</v>
      </c>
      <c r="AS167" s="96">
        <f t="shared" si="185"/>
        <v>0</v>
      </c>
      <c r="AT167" s="54">
        <f t="shared" si="186"/>
        <v>0</v>
      </c>
      <c r="AU167" s="54">
        <f t="shared" si="187"/>
        <v>0</v>
      </c>
      <c r="AV167" s="54">
        <f t="shared" si="188"/>
        <v>0</v>
      </c>
      <c r="AW167" s="54">
        <f t="shared" si="189"/>
        <v>0</v>
      </c>
      <c r="AX167" s="54">
        <f t="shared" si="190"/>
        <v>0</v>
      </c>
      <c r="AY167" s="54">
        <f t="shared" si="191"/>
        <v>0</v>
      </c>
      <c r="AZ167" s="54"/>
      <c r="BA167" s="54"/>
      <c r="BB167" s="137">
        <f t="shared" si="158"/>
        <v>0</v>
      </c>
      <c r="BC167" s="137">
        <f t="shared" si="159"/>
        <v>0</v>
      </c>
      <c r="BD167" s="137">
        <f t="shared" si="160"/>
        <v>0</v>
      </c>
      <c r="BE167" s="137">
        <f t="shared" si="161"/>
        <v>0</v>
      </c>
      <c r="BF167" s="137">
        <f t="shared" si="162"/>
        <v>0</v>
      </c>
      <c r="BG167" s="137">
        <f t="shared" si="163"/>
        <v>0</v>
      </c>
      <c r="BH167" s="137">
        <f t="shared" si="164"/>
        <v>0</v>
      </c>
      <c r="BI167" s="137">
        <f t="shared" si="165"/>
        <v>0</v>
      </c>
      <c r="BJ167" s="137">
        <f t="shared" si="166"/>
        <v>0</v>
      </c>
      <c r="BK167" s="137">
        <f t="shared" si="167"/>
        <v>0</v>
      </c>
      <c r="BL167" s="137">
        <f t="shared" si="192"/>
        <v>0</v>
      </c>
      <c r="BM167" s="137">
        <f t="shared" si="193"/>
        <v>0</v>
      </c>
      <c r="BN167" s="137">
        <f t="shared" si="194"/>
        <v>0</v>
      </c>
      <c r="BO167" s="137">
        <f t="shared" si="195"/>
        <v>0</v>
      </c>
      <c r="BP167" s="137">
        <f t="shared" si="196"/>
        <v>0</v>
      </c>
      <c r="BQ167" s="137">
        <f t="shared" si="197"/>
        <v>0</v>
      </c>
      <c r="BR167" s="137">
        <f t="shared" si="198"/>
        <v>0</v>
      </c>
      <c r="BS167" s="137">
        <f t="shared" si="199"/>
        <v>0</v>
      </c>
      <c r="BT167" s="137">
        <f t="shared" si="200"/>
        <v>0</v>
      </c>
      <c r="BU167" s="137">
        <f t="shared" si="201"/>
        <v>0</v>
      </c>
      <c r="BV167" s="137">
        <f t="shared" si="202"/>
        <v>0</v>
      </c>
      <c r="BW167" s="137">
        <f t="shared" si="203"/>
        <v>0</v>
      </c>
      <c r="BX167" s="137">
        <f t="shared" si="204"/>
        <v>0</v>
      </c>
      <c r="BY167" s="137">
        <f t="shared" si="205"/>
        <v>0</v>
      </c>
      <c r="BZ167" s="137">
        <f t="shared" si="206"/>
        <v>0</v>
      </c>
      <c r="CA167" s="137">
        <f t="shared" si="207"/>
        <v>0</v>
      </c>
      <c r="CB167" s="137">
        <f t="shared" si="208"/>
        <v>0</v>
      </c>
      <c r="CC167" s="137">
        <f t="shared" si="209"/>
        <v>0</v>
      </c>
      <c r="CD167" s="137">
        <f t="shared" si="210"/>
        <v>0</v>
      </c>
      <c r="CE167" s="137">
        <f t="shared" si="211"/>
        <v>0</v>
      </c>
      <c r="CF167" s="137">
        <f t="shared" si="212"/>
        <v>0</v>
      </c>
      <c r="CG167" s="137">
        <f t="shared" si="213"/>
        <v>0</v>
      </c>
      <c r="CH167" s="137">
        <f t="shared" si="214"/>
        <v>0</v>
      </c>
      <c r="CI167" s="137">
        <f t="shared" si="215"/>
        <v>0</v>
      </c>
      <c r="CJ167" s="137">
        <f t="shared" si="216"/>
        <v>0</v>
      </c>
      <c r="CK167" s="137">
        <f t="shared" si="217"/>
        <v>0</v>
      </c>
      <c r="CL167" s="137">
        <f t="shared" si="218"/>
        <v>0</v>
      </c>
      <c r="CM167" s="137">
        <f t="shared" si="219"/>
        <v>0</v>
      </c>
      <c r="CN167" s="137">
        <f t="shared" si="220"/>
        <v>0</v>
      </c>
      <c r="CO167" s="137">
        <f t="shared" si="221"/>
        <v>0</v>
      </c>
      <c r="CP167" s="97"/>
      <c r="CQ167" s="97"/>
      <c r="CR167" s="47"/>
      <c r="CS167" s="47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GO167" s="1"/>
      <c r="GP167" s="1"/>
      <c r="GQ167" s="1"/>
      <c r="GR167" s="1"/>
      <c r="GS167" s="1"/>
    </row>
    <row r="168" spans="1:201">
      <c r="A168" s="40">
        <v>162</v>
      </c>
      <c r="B168" s="84"/>
      <c r="C168" s="83"/>
      <c r="D168" s="88"/>
      <c r="E168" s="87"/>
      <c r="F168" s="87"/>
      <c r="G168" s="87"/>
      <c r="H168" s="87"/>
      <c r="I168" s="76"/>
      <c r="J168" s="76"/>
      <c r="K168" s="76"/>
      <c r="L168" s="238"/>
      <c r="M168" s="238"/>
      <c r="N168" s="76"/>
      <c r="O168" s="76"/>
      <c r="P168" s="76"/>
      <c r="Q168" s="77"/>
      <c r="R168" s="41">
        <f t="shared" si="168"/>
        <v>0</v>
      </c>
      <c r="S168" s="55">
        <f t="shared" si="148"/>
        <v>0</v>
      </c>
      <c r="T168" s="54">
        <f t="shared" si="149"/>
        <v>0</v>
      </c>
      <c r="U168" s="97">
        <f t="shared" si="150"/>
        <v>0</v>
      </c>
      <c r="V168" s="54">
        <f t="shared" si="169"/>
        <v>0</v>
      </c>
      <c r="W168" s="97">
        <f t="shared" si="170"/>
        <v>0</v>
      </c>
      <c r="X168" s="96">
        <f t="shared" si="151"/>
        <v>0</v>
      </c>
      <c r="Y168" s="96">
        <f t="shared" si="152"/>
        <v>0</v>
      </c>
      <c r="Z168" s="96">
        <f t="shared" si="153"/>
        <v>0</v>
      </c>
      <c r="AA168" s="96">
        <f t="shared" si="154"/>
        <v>0</v>
      </c>
      <c r="AB168" s="96">
        <f t="shared" si="155"/>
        <v>0</v>
      </c>
      <c r="AC168" s="96">
        <f t="shared" si="156"/>
        <v>0</v>
      </c>
      <c r="AD168" s="96">
        <f t="shared" si="157"/>
        <v>0</v>
      </c>
      <c r="AE168" s="96">
        <f t="shared" si="171"/>
        <v>0</v>
      </c>
      <c r="AF168" s="96">
        <f t="shared" si="172"/>
        <v>0</v>
      </c>
      <c r="AG168" s="96">
        <f t="shared" si="173"/>
        <v>0</v>
      </c>
      <c r="AH168" s="96">
        <f t="shared" si="174"/>
        <v>0</v>
      </c>
      <c r="AI168" s="96">
        <f t="shared" si="175"/>
        <v>0</v>
      </c>
      <c r="AJ168" s="96">
        <f t="shared" si="176"/>
        <v>0</v>
      </c>
      <c r="AK168" s="96">
        <f t="shared" si="177"/>
        <v>0</v>
      </c>
      <c r="AL168" s="96">
        <f t="shared" si="178"/>
        <v>0</v>
      </c>
      <c r="AM168" s="96">
        <f t="shared" si="179"/>
        <v>0</v>
      </c>
      <c r="AN168" s="96">
        <f t="shared" si="180"/>
        <v>0</v>
      </c>
      <c r="AO168" s="96">
        <f t="shared" si="181"/>
        <v>0</v>
      </c>
      <c r="AP168" s="96">
        <f t="shared" si="182"/>
        <v>0</v>
      </c>
      <c r="AQ168" s="96">
        <f t="shared" si="183"/>
        <v>0</v>
      </c>
      <c r="AR168" s="96">
        <f t="shared" si="184"/>
        <v>0</v>
      </c>
      <c r="AS168" s="96">
        <f t="shared" si="185"/>
        <v>0</v>
      </c>
      <c r="AT168" s="54">
        <f t="shared" si="186"/>
        <v>0</v>
      </c>
      <c r="AU168" s="54">
        <f t="shared" si="187"/>
        <v>0</v>
      </c>
      <c r="AV168" s="54">
        <f t="shared" si="188"/>
        <v>0</v>
      </c>
      <c r="AW168" s="54">
        <f t="shared" si="189"/>
        <v>0</v>
      </c>
      <c r="AX168" s="54">
        <f t="shared" si="190"/>
        <v>0</v>
      </c>
      <c r="AY168" s="54">
        <f t="shared" si="191"/>
        <v>0</v>
      </c>
      <c r="AZ168" s="54"/>
      <c r="BA168" s="54"/>
      <c r="BB168" s="137">
        <f t="shared" si="158"/>
        <v>0</v>
      </c>
      <c r="BC168" s="137">
        <f t="shared" si="159"/>
        <v>0</v>
      </c>
      <c r="BD168" s="137">
        <f t="shared" si="160"/>
        <v>0</v>
      </c>
      <c r="BE168" s="137">
        <f t="shared" si="161"/>
        <v>0</v>
      </c>
      <c r="BF168" s="137">
        <f t="shared" si="162"/>
        <v>0</v>
      </c>
      <c r="BG168" s="137">
        <f t="shared" si="163"/>
        <v>0</v>
      </c>
      <c r="BH168" s="137">
        <f t="shared" si="164"/>
        <v>0</v>
      </c>
      <c r="BI168" s="137">
        <f t="shared" si="165"/>
        <v>0</v>
      </c>
      <c r="BJ168" s="137">
        <f t="shared" si="166"/>
        <v>0</v>
      </c>
      <c r="BK168" s="137">
        <f t="shared" si="167"/>
        <v>0</v>
      </c>
      <c r="BL168" s="137">
        <f t="shared" si="192"/>
        <v>0</v>
      </c>
      <c r="BM168" s="137">
        <f t="shared" si="193"/>
        <v>0</v>
      </c>
      <c r="BN168" s="137">
        <f t="shared" si="194"/>
        <v>0</v>
      </c>
      <c r="BO168" s="137">
        <f t="shared" si="195"/>
        <v>0</v>
      </c>
      <c r="BP168" s="137">
        <f t="shared" si="196"/>
        <v>0</v>
      </c>
      <c r="BQ168" s="137">
        <f t="shared" si="197"/>
        <v>0</v>
      </c>
      <c r="BR168" s="137">
        <f t="shared" si="198"/>
        <v>0</v>
      </c>
      <c r="BS168" s="137">
        <f t="shared" si="199"/>
        <v>0</v>
      </c>
      <c r="BT168" s="137">
        <f t="shared" si="200"/>
        <v>0</v>
      </c>
      <c r="BU168" s="137">
        <f t="shared" si="201"/>
        <v>0</v>
      </c>
      <c r="BV168" s="137">
        <f t="shared" si="202"/>
        <v>0</v>
      </c>
      <c r="BW168" s="137">
        <f t="shared" si="203"/>
        <v>0</v>
      </c>
      <c r="BX168" s="137">
        <f t="shared" si="204"/>
        <v>0</v>
      </c>
      <c r="BY168" s="137">
        <f t="shared" si="205"/>
        <v>0</v>
      </c>
      <c r="BZ168" s="137">
        <f t="shared" si="206"/>
        <v>0</v>
      </c>
      <c r="CA168" s="137">
        <f t="shared" si="207"/>
        <v>0</v>
      </c>
      <c r="CB168" s="137">
        <f t="shared" si="208"/>
        <v>0</v>
      </c>
      <c r="CC168" s="137">
        <f t="shared" si="209"/>
        <v>0</v>
      </c>
      <c r="CD168" s="137">
        <f t="shared" si="210"/>
        <v>0</v>
      </c>
      <c r="CE168" s="137">
        <f t="shared" si="211"/>
        <v>0</v>
      </c>
      <c r="CF168" s="137">
        <f t="shared" si="212"/>
        <v>0</v>
      </c>
      <c r="CG168" s="137">
        <f t="shared" si="213"/>
        <v>0</v>
      </c>
      <c r="CH168" s="137">
        <f t="shared" si="214"/>
        <v>0</v>
      </c>
      <c r="CI168" s="137">
        <f t="shared" si="215"/>
        <v>0</v>
      </c>
      <c r="CJ168" s="137">
        <f t="shared" si="216"/>
        <v>0</v>
      </c>
      <c r="CK168" s="137">
        <f t="shared" si="217"/>
        <v>0</v>
      </c>
      <c r="CL168" s="137">
        <f t="shared" si="218"/>
        <v>0</v>
      </c>
      <c r="CM168" s="137">
        <f t="shared" si="219"/>
        <v>0</v>
      </c>
      <c r="CN168" s="137">
        <f t="shared" si="220"/>
        <v>0</v>
      </c>
      <c r="CO168" s="137">
        <f t="shared" si="221"/>
        <v>0</v>
      </c>
      <c r="CP168" s="97"/>
      <c r="CQ168" s="97"/>
      <c r="CR168" s="47"/>
      <c r="CS168" s="47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GO168" s="1"/>
      <c r="GP168" s="1"/>
      <c r="GQ168" s="1"/>
      <c r="GR168" s="1"/>
      <c r="GS168" s="1"/>
    </row>
    <row r="169" spans="1:201">
      <c r="A169" s="40">
        <v>163</v>
      </c>
      <c r="B169" s="84"/>
      <c r="C169" s="83"/>
      <c r="D169" s="88"/>
      <c r="E169" s="87"/>
      <c r="F169" s="87"/>
      <c r="G169" s="87"/>
      <c r="H169" s="87"/>
      <c r="I169" s="76"/>
      <c r="J169" s="76"/>
      <c r="K169" s="76"/>
      <c r="L169" s="238"/>
      <c r="M169" s="238"/>
      <c r="N169" s="76"/>
      <c r="O169" s="76"/>
      <c r="P169" s="76"/>
      <c r="Q169" s="77"/>
      <c r="R169" s="41">
        <f t="shared" si="168"/>
        <v>0</v>
      </c>
      <c r="S169" s="55">
        <f t="shared" si="148"/>
        <v>0</v>
      </c>
      <c r="T169" s="54">
        <f t="shared" si="149"/>
        <v>0</v>
      </c>
      <c r="U169" s="97">
        <f t="shared" si="150"/>
        <v>0</v>
      </c>
      <c r="V169" s="54">
        <f t="shared" si="169"/>
        <v>0</v>
      </c>
      <c r="W169" s="97">
        <f t="shared" si="170"/>
        <v>0</v>
      </c>
      <c r="X169" s="96">
        <f t="shared" si="151"/>
        <v>0</v>
      </c>
      <c r="Y169" s="96">
        <f t="shared" si="152"/>
        <v>0</v>
      </c>
      <c r="Z169" s="96">
        <f t="shared" si="153"/>
        <v>0</v>
      </c>
      <c r="AA169" s="96">
        <f t="shared" si="154"/>
        <v>0</v>
      </c>
      <c r="AB169" s="96">
        <f t="shared" si="155"/>
        <v>0</v>
      </c>
      <c r="AC169" s="96">
        <f t="shared" si="156"/>
        <v>0</v>
      </c>
      <c r="AD169" s="96">
        <f t="shared" si="157"/>
        <v>0</v>
      </c>
      <c r="AE169" s="96">
        <f t="shared" si="171"/>
        <v>0</v>
      </c>
      <c r="AF169" s="96">
        <f t="shared" si="172"/>
        <v>0</v>
      </c>
      <c r="AG169" s="96">
        <f t="shared" si="173"/>
        <v>0</v>
      </c>
      <c r="AH169" s="96">
        <f t="shared" si="174"/>
        <v>0</v>
      </c>
      <c r="AI169" s="96">
        <f t="shared" si="175"/>
        <v>0</v>
      </c>
      <c r="AJ169" s="96">
        <f t="shared" si="176"/>
        <v>0</v>
      </c>
      <c r="AK169" s="96">
        <f t="shared" si="177"/>
        <v>0</v>
      </c>
      <c r="AL169" s="96">
        <f t="shared" si="178"/>
        <v>0</v>
      </c>
      <c r="AM169" s="96">
        <f t="shared" si="179"/>
        <v>0</v>
      </c>
      <c r="AN169" s="96">
        <f t="shared" si="180"/>
        <v>0</v>
      </c>
      <c r="AO169" s="96">
        <f t="shared" si="181"/>
        <v>0</v>
      </c>
      <c r="AP169" s="96">
        <f t="shared" si="182"/>
        <v>0</v>
      </c>
      <c r="AQ169" s="96">
        <f t="shared" si="183"/>
        <v>0</v>
      </c>
      <c r="AR169" s="96">
        <f t="shared" si="184"/>
        <v>0</v>
      </c>
      <c r="AS169" s="96">
        <f t="shared" si="185"/>
        <v>0</v>
      </c>
      <c r="AT169" s="54">
        <f t="shared" si="186"/>
        <v>0</v>
      </c>
      <c r="AU169" s="54">
        <f t="shared" si="187"/>
        <v>0</v>
      </c>
      <c r="AV169" s="54">
        <f t="shared" si="188"/>
        <v>0</v>
      </c>
      <c r="AW169" s="54">
        <f t="shared" si="189"/>
        <v>0</v>
      </c>
      <c r="AX169" s="54">
        <f t="shared" si="190"/>
        <v>0</v>
      </c>
      <c r="AY169" s="54">
        <f t="shared" si="191"/>
        <v>0</v>
      </c>
      <c r="AZ169" s="54"/>
      <c r="BA169" s="54"/>
      <c r="BB169" s="137">
        <f t="shared" si="158"/>
        <v>0</v>
      </c>
      <c r="BC169" s="137">
        <f t="shared" si="159"/>
        <v>0</v>
      </c>
      <c r="BD169" s="137">
        <f t="shared" si="160"/>
        <v>0</v>
      </c>
      <c r="BE169" s="137">
        <f t="shared" si="161"/>
        <v>0</v>
      </c>
      <c r="BF169" s="137">
        <f t="shared" si="162"/>
        <v>0</v>
      </c>
      <c r="BG169" s="137">
        <f t="shared" si="163"/>
        <v>0</v>
      </c>
      <c r="BH169" s="137">
        <f t="shared" si="164"/>
        <v>0</v>
      </c>
      <c r="BI169" s="137">
        <f t="shared" si="165"/>
        <v>0</v>
      </c>
      <c r="BJ169" s="137">
        <f t="shared" si="166"/>
        <v>0</v>
      </c>
      <c r="BK169" s="137">
        <f t="shared" si="167"/>
        <v>0</v>
      </c>
      <c r="BL169" s="137">
        <f t="shared" si="192"/>
        <v>0</v>
      </c>
      <c r="BM169" s="137">
        <f t="shared" si="193"/>
        <v>0</v>
      </c>
      <c r="BN169" s="137">
        <f t="shared" si="194"/>
        <v>0</v>
      </c>
      <c r="BO169" s="137">
        <f t="shared" si="195"/>
        <v>0</v>
      </c>
      <c r="BP169" s="137">
        <f t="shared" si="196"/>
        <v>0</v>
      </c>
      <c r="BQ169" s="137">
        <f t="shared" si="197"/>
        <v>0</v>
      </c>
      <c r="BR169" s="137">
        <f t="shared" si="198"/>
        <v>0</v>
      </c>
      <c r="BS169" s="137">
        <f t="shared" si="199"/>
        <v>0</v>
      </c>
      <c r="BT169" s="137">
        <f t="shared" si="200"/>
        <v>0</v>
      </c>
      <c r="BU169" s="137">
        <f t="shared" si="201"/>
        <v>0</v>
      </c>
      <c r="BV169" s="137">
        <f t="shared" si="202"/>
        <v>0</v>
      </c>
      <c r="BW169" s="137">
        <f t="shared" si="203"/>
        <v>0</v>
      </c>
      <c r="BX169" s="137">
        <f t="shared" si="204"/>
        <v>0</v>
      </c>
      <c r="BY169" s="137">
        <f t="shared" si="205"/>
        <v>0</v>
      </c>
      <c r="BZ169" s="137">
        <f t="shared" si="206"/>
        <v>0</v>
      </c>
      <c r="CA169" s="137">
        <f t="shared" si="207"/>
        <v>0</v>
      </c>
      <c r="CB169" s="137">
        <f t="shared" si="208"/>
        <v>0</v>
      </c>
      <c r="CC169" s="137">
        <f t="shared" si="209"/>
        <v>0</v>
      </c>
      <c r="CD169" s="137">
        <f t="shared" si="210"/>
        <v>0</v>
      </c>
      <c r="CE169" s="137">
        <f t="shared" si="211"/>
        <v>0</v>
      </c>
      <c r="CF169" s="137">
        <f t="shared" si="212"/>
        <v>0</v>
      </c>
      <c r="CG169" s="137">
        <f t="shared" si="213"/>
        <v>0</v>
      </c>
      <c r="CH169" s="137">
        <f t="shared" si="214"/>
        <v>0</v>
      </c>
      <c r="CI169" s="137">
        <f t="shared" si="215"/>
        <v>0</v>
      </c>
      <c r="CJ169" s="137">
        <f t="shared" si="216"/>
        <v>0</v>
      </c>
      <c r="CK169" s="137">
        <f t="shared" si="217"/>
        <v>0</v>
      </c>
      <c r="CL169" s="137">
        <f t="shared" si="218"/>
        <v>0</v>
      </c>
      <c r="CM169" s="137">
        <f t="shared" si="219"/>
        <v>0</v>
      </c>
      <c r="CN169" s="137">
        <f t="shared" si="220"/>
        <v>0</v>
      </c>
      <c r="CO169" s="137">
        <f t="shared" si="221"/>
        <v>0</v>
      </c>
      <c r="CP169" s="97"/>
      <c r="CQ169" s="97"/>
      <c r="CR169" s="47"/>
      <c r="CS169" s="47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GO169" s="1"/>
      <c r="GP169" s="1"/>
      <c r="GQ169" s="1"/>
      <c r="GR169" s="1"/>
      <c r="GS169" s="1"/>
    </row>
    <row r="170" spans="1:201">
      <c r="A170" s="40">
        <v>164</v>
      </c>
      <c r="B170" s="84"/>
      <c r="C170" s="83"/>
      <c r="D170" s="88"/>
      <c r="E170" s="87"/>
      <c r="F170" s="87"/>
      <c r="G170" s="87"/>
      <c r="H170" s="87"/>
      <c r="I170" s="76"/>
      <c r="J170" s="76"/>
      <c r="K170" s="76"/>
      <c r="L170" s="238"/>
      <c r="M170" s="238"/>
      <c r="N170" s="76"/>
      <c r="O170" s="76"/>
      <c r="P170" s="76"/>
      <c r="Q170" s="77"/>
      <c r="R170" s="41">
        <f t="shared" si="168"/>
        <v>0</v>
      </c>
      <c r="S170" s="55">
        <f t="shared" si="148"/>
        <v>0</v>
      </c>
      <c r="T170" s="54">
        <f t="shared" si="149"/>
        <v>0</v>
      </c>
      <c r="U170" s="97">
        <f t="shared" si="150"/>
        <v>0</v>
      </c>
      <c r="V170" s="54">
        <f t="shared" si="169"/>
        <v>0</v>
      </c>
      <c r="W170" s="97">
        <f t="shared" si="170"/>
        <v>0</v>
      </c>
      <c r="X170" s="96">
        <f t="shared" si="151"/>
        <v>0</v>
      </c>
      <c r="Y170" s="96">
        <f t="shared" si="152"/>
        <v>0</v>
      </c>
      <c r="Z170" s="96">
        <f t="shared" si="153"/>
        <v>0</v>
      </c>
      <c r="AA170" s="96">
        <f t="shared" si="154"/>
        <v>0</v>
      </c>
      <c r="AB170" s="96">
        <f t="shared" si="155"/>
        <v>0</v>
      </c>
      <c r="AC170" s="96">
        <f t="shared" si="156"/>
        <v>0</v>
      </c>
      <c r="AD170" s="96">
        <f t="shared" si="157"/>
        <v>0</v>
      </c>
      <c r="AE170" s="96">
        <f t="shared" si="171"/>
        <v>0</v>
      </c>
      <c r="AF170" s="96">
        <f t="shared" si="172"/>
        <v>0</v>
      </c>
      <c r="AG170" s="96">
        <f t="shared" si="173"/>
        <v>0</v>
      </c>
      <c r="AH170" s="96">
        <f t="shared" si="174"/>
        <v>0</v>
      </c>
      <c r="AI170" s="96">
        <f t="shared" si="175"/>
        <v>0</v>
      </c>
      <c r="AJ170" s="96">
        <f t="shared" si="176"/>
        <v>0</v>
      </c>
      <c r="AK170" s="96">
        <f t="shared" si="177"/>
        <v>0</v>
      </c>
      <c r="AL170" s="96">
        <f t="shared" si="178"/>
        <v>0</v>
      </c>
      <c r="AM170" s="96">
        <f t="shared" si="179"/>
        <v>0</v>
      </c>
      <c r="AN170" s="96">
        <f t="shared" si="180"/>
        <v>0</v>
      </c>
      <c r="AO170" s="96">
        <f t="shared" si="181"/>
        <v>0</v>
      </c>
      <c r="AP170" s="96">
        <f t="shared" si="182"/>
        <v>0</v>
      </c>
      <c r="AQ170" s="96">
        <f t="shared" si="183"/>
        <v>0</v>
      </c>
      <c r="AR170" s="96">
        <f t="shared" si="184"/>
        <v>0</v>
      </c>
      <c r="AS170" s="96">
        <f t="shared" si="185"/>
        <v>0</v>
      </c>
      <c r="AT170" s="54">
        <f t="shared" si="186"/>
        <v>0</v>
      </c>
      <c r="AU170" s="54">
        <f t="shared" si="187"/>
        <v>0</v>
      </c>
      <c r="AV170" s="54">
        <f t="shared" si="188"/>
        <v>0</v>
      </c>
      <c r="AW170" s="54">
        <f t="shared" si="189"/>
        <v>0</v>
      </c>
      <c r="AX170" s="54">
        <f t="shared" si="190"/>
        <v>0</v>
      </c>
      <c r="AY170" s="54">
        <f t="shared" si="191"/>
        <v>0</v>
      </c>
      <c r="AZ170" s="54"/>
      <c r="BA170" s="54"/>
      <c r="BB170" s="137">
        <f t="shared" si="158"/>
        <v>0</v>
      </c>
      <c r="BC170" s="137">
        <f t="shared" si="159"/>
        <v>0</v>
      </c>
      <c r="BD170" s="137">
        <f t="shared" si="160"/>
        <v>0</v>
      </c>
      <c r="BE170" s="137">
        <f t="shared" si="161"/>
        <v>0</v>
      </c>
      <c r="BF170" s="137">
        <f t="shared" si="162"/>
        <v>0</v>
      </c>
      <c r="BG170" s="137">
        <f t="shared" si="163"/>
        <v>0</v>
      </c>
      <c r="BH170" s="137">
        <f t="shared" si="164"/>
        <v>0</v>
      </c>
      <c r="BI170" s="137">
        <f t="shared" si="165"/>
        <v>0</v>
      </c>
      <c r="BJ170" s="137">
        <f t="shared" si="166"/>
        <v>0</v>
      </c>
      <c r="BK170" s="137">
        <f t="shared" si="167"/>
        <v>0</v>
      </c>
      <c r="BL170" s="137">
        <f t="shared" si="192"/>
        <v>0</v>
      </c>
      <c r="BM170" s="137">
        <f t="shared" si="193"/>
        <v>0</v>
      </c>
      <c r="BN170" s="137">
        <f t="shared" si="194"/>
        <v>0</v>
      </c>
      <c r="BO170" s="137">
        <f t="shared" si="195"/>
        <v>0</v>
      </c>
      <c r="BP170" s="137">
        <f t="shared" si="196"/>
        <v>0</v>
      </c>
      <c r="BQ170" s="137">
        <f t="shared" si="197"/>
        <v>0</v>
      </c>
      <c r="BR170" s="137">
        <f t="shared" si="198"/>
        <v>0</v>
      </c>
      <c r="BS170" s="137">
        <f t="shared" si="199"/>
        <v>0</v>
      </c>
      <c r="BT170" s="137">
        <f t="shared" si="200"/>
        <v>0</v>
      </c>
      <c r="BU170" s="137">
        <f t="shared" si="201"/>
        <v>0</v>
      </c>
      <c r="BV170" s="137">
        <f t="shared" si="202"/>
        <v>0</v>
      </c>
      <c r="BW170" s="137">
        <f t="shared" si="203"/>
        <v>0</v>
      </c>
      <c r="BX170" s="137">
        <f t="shared" si="204"/>
        <v>0</v>
      </c>
      <c r="BY170" s="137">
        <f t="shared" si="205"/>
        <v>0</v>
      </c>
      <c r="BZ170" s="137">
        <f t="shared" si="206"/>
        <v>0</v>
      </c>
      <c r="CA170" s="137">
        <f t="shared" si="207"/>
        <v>0</v>
      </c>
      <c r="CB170" s="137">
        <f t="shared" si="208"/>
        <v>0</v>
      </c>
      <c r="CC170" s="137">
        <f t="shared" si="209"/>
        <v>0</v>
      </c>
      <c r="CD170" s="137">
        <f t="shared" si="210"/>
        <v>0</v>
      </c>
      <c r="CE170" s="137">
        <f t="shared" si="211"/>
        <v>0</v>
      </c>
      <c r="CF170" s="137">
        <f t="shared" si="212"/>
        <v>0</v>
      </c>
      <c r="CG170" s="137">
        <f t="shared" si="213"/>
        <v>0</v>
      </c>
      <c r="CH170" s="137">
        <f t="shared" si="214"/>
        <v>0</v>
      </c>
      <c r="CI170" s="137">
        <f t="shared" si="215"/>
        <v>0</v>
      </c>
      <c r="CJ170" s="137">
        <f t="shared" si="216"/>
        <v>0</v>
      </c>
      <c r="CK170" s="137">
        <f t="shared" si="217"/>
        <v>0</v>
      </c>
      <c r="CL170" s="137">
        <f t="shared" si="218"/>
        <v>0</v>
      </c>
      <c r="CM170" s="137">
        <f t="shared" si="219"/>
        <v>0</v>
      </c>
      <c r="CN170" s="137">
        <f t="shared" si="220"/>
        <v>0</v>
      </c>
      <c r="CO170" s="137">
        <f t="shared" si="221"/>
        <v>0</v>
      </c>
      <c r="CP170" s="97"/>
      <c r="CQ170" s="97"/>
      <c r="CR170" s="47"/>
      <c r="CS170" s="47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GO170" s="1"/>
      <c r="GP170" s="1"/>
      <c r="GQ170" s="1"/>
      <c r="GR170" s="1"/>
      <c r="GS170" s="1"/>
    </row>
    <row r="171" spans="1:201">
      <c r="A171" s="40">
        <v>165</v>
      </c>
      <c r="B171" s="84"/>
      <c r="C171" s="83"/>
      <c r="D171" s="88"/>
      <c r="E171" s="87"/>
      <c r="F171" s="87"/>
      <c r="G171" s="87"/>
      <c r="H171" s="87"/>
      <c r="I171" s="76"/>
      <c r="J171" s="76"/>
      <c r="K171" s="76"/>
      <c r="L171" s="238"/>
      <c r="M171" s="238"/>
      <c r="N171" s="76"/>
      <c r="O171" s="76"/>
      <c r="P171" s="76"/>
      <c r="Q171" s="77"/>
      <c r="R171" s="41">
        <f t="shared" si="168"/>
        <v>0</v>
      </c>
      <c r="S171" s="55">
        <f t="shared" si="148"/>
        <v>0</v>
      </c>
      <c r="T171" s="54">
        <f t="shared" si="149"/>
        <v>0</v>
      </c>
      <c r="U171" s="97">
        <f t="shared" si="150"/>
        <v>0</v>
      </c>
      <c r="V171" s="54">
        <f t="shared" si="169"/>
        <v>0</v>
      </c>
      <c r="W171" s="97">
        <f t="shared" si="170"/>
        <v>0</v>
      </c>
      <c r="X171" s="96">
        <f t="shared" si="151"/>
        <v>0</v>
      </c>
      <c r="Y171" s="96">
        <f t="shared" si="152"/>
        <v>0</v>
      </c>
      <c r="Z171" s="96">
        <f t="shared" si="153"/>
        <v>0</v>
      </c>
      <c r="AA171" s="96">
        <f t="shared" si="154"/>
        <v>0</v>
      </c>
      <c r="AB171" s="96">
        <f t="shared" si="155"/>
        <v>0</v>
      </c>
      <c r="AC171" s="96">
        <f t="shared" si="156"/>
        <v>0</v>
      </c>
      <c r="AD171" s="96">
        <f t="shared" si="157"/>
        <v>0</v>
      </c>
      <c r="AE171" s="96">
        <f t="shared" si="171"/>
        <v>0</v>
      </c>
      <c r="AF171" s="96">
        <f t="shared" si="172"/>
        <v>0</v>
      </c>
      <c r="AG171" s="96">
        <f t="shared" si="173"/>
        <v>0</v>
      </c>
      <c r="AH171" s="96">
        <f t="shared" si="174"/>
        <v>0</v>
      </c>
      <c r="AI171" s="96">
        <f t="shared" si="175"/>
        <v>0</v>
      </c>
      <c r="AJ171" s="96">
        <f t="shared" si="176"/>
        <v>0</v>
      </c>
      <c r="AK171" s="96">
        <f t="shared" si="177"/>
        <v>0</v>
      </c>
      <c r="AL171" s="96">
        <f t="shared" si="178"/>
        <v>0</v>
      </c>
      <c r="AM171" s="96">
        <f t="shared" si="179"/>
        <v>0</v>
      </c>
      <c r="AN171" s="96">
        <f t="shared" si="180"/>
        <v>0</v>
      </c>
      <c r="AO171" s="96">
        <f t="shared" si="181"/>
        <v>0</v>
      </c>
      <c r="AP171" s="96">
        <f t="shared" si="182"/>
        <v>0</v>
      </c>
      <c r="AQ171" s="96">
        <f t="shared" si="183"/>
        <v>0</v>
      </c>
      <c r="AR171" s="96">
        <f t="shared" si="184"/>
        <v>0</v>
      </c>
      <c r="AS171" s="96">
        <f t="shared" si="185"/>
        <v>0</v>
      </c>
      <c r="AT171" s="54">
        <f t="shared" si="186"/>
        <v>0</v>
      </c>
      <c r="AU171" s="54">
        <f t="shared" si="187"/>
        <v>0</v>
      </c>
      <c r="AV171" s="54">
        <f t="shared" si="188"/>
        <v>0</v>
      </c>
      <c r="AW171" s="54">
        <f t="shared" si="189"/>
        <v>0</v>
      </c>
      <c r="AX171" s="54">
        <f t="shared" si="190"/>
        <v>0</v>
      </c>
      <c r="AY171" s="54">
        <f t="shared" si="191"/>
        <v>0</v>
      </c>
      <c r="AZ171" s="54"/>
      <c r="BA171" s="54"/>
      <c r="BB171" s="137">
        <f t="shared" si="158"/>
        <v>0</v>
      </c>
      <c r="BC171" s="137">
        <f t="shared" si="159"/>
        <v>0</v>
      </c>
      <c r="BD171" s="137">
        <f t="shared" si="160"/>
        <v>0</v>
      </c>
      <c r="BE171" s="137">
        <f t="shared" si="161"/>
        <v>0</v>
      </c>
      <c r="BF171" s="137">
        <f t="shared" si="162"/>
        <v>0</v>
      </c>
      <c r="BG171" s="137">
        <f t="shared" si="163"/>
        <v>0</v>
      </c>
      <c r="BH171" s="137">
        <f t="shared" si="164"/>
        <v>0</v>
      </c>
      <c r="BI171" s="137">
        <f t="shared" si="165"/>
        <v>0</v>
      </c>
      <c r="BJ171" s="137">
        <f t="shared" si="166"/>
        <v>0</v>
      </c>
      <c r="BK171" s="137">
        <f t="shared" si="167"/>
        <v>0</v>
      </c>
      <c r="BL171" s="137">
        <f t="shared" si="192"/>
        <v>0</v>
      </c>
      <c r="BM171" s="137">
        <f t="shared" si="193"/>
        <v>0</v>
      </c>
      <c r="BN171" s="137">
        <f t="shared" si="194"/>
        <v>0</v>
      </c>
      <c r="BO171" s="137">
        <f t="shared" si="195"/>
        <v>0</v>
      </c>
      <c r="BP171" s="137">
        <f t="shared" si="196"/>
        <v>0</v>
      </c>
      <c r="BQ171" s="137">
        <f t="shared" si="197"/>
        <v>0</v>
      </c>
      <c r="BR171" s="137">
        <f t="shared" si="198"/>
        <v>0</v>
      </c>
      <c r="BS171" s="137">
        <f t="shared" si="199"/>
        <v>0</v>
      </c>
      <c r="BT171" s="137">
        <f t="shared" si="200"/>
        <v>0</v>
      </c>
      <c r="BU171" s="137">
        <f t="shared" si="201"/>
        <v>0</v>
      </c>
      <c r="BV171" s="137">
        <f t="shared" si="202"/>
        <v>0</v>
      </c>
      <c r="BW171" s="137">
        <f t="shared" si="203"/>
        <v>0</v>
      </c>
      <c r="BX171" s="137">
        <f t="shared" si="204"/>
        <v>0</v>
      </c>
      <c r="BY171" s="137">
        <f t="shared" si="205"/>
        <v>0</v>
      </c>
      <c r="BZ171" s="137">
        <f t="shared" si="206"/>
        <v>0</v>
      </c>
      <c r="CA171" s="137">
        <f t="shared" si="207"/>
        <v>0</v>
      </c>
      <c r="CB171" s="137">
        <f t="shared" si="208"/>
        <v>0</v>
      </c>
      <c r="CC171" s="137">
        <f t="shared" si="209"/>
        <v>0</v>
      </c>
      <c r="CD171" s="137">
        <f t="shared" si="210"/>
        <v>0</v>
      </c>
      <c r="CE171" s="137">
        <f t="shared" si="211"/>
        <v>0</v>
      </c>
      <c r="CF171" s="137">
        <f t="shared" si="212"/>
        <v>0</v>
      </c>
      <c r="CG171" s="137">
        <f t="shared" si="213"/>
        <v>0</v>
      </c>
      <c r="CH171" s="137">
        <f t="shared" si="214"/>
        <v>0</v>
      </c>
      <c r="CI171" s="137">
        <f t="shared" si="215"/>
        <v>0</v>
      </c>
      <c r="CJ171" s="137">
        <f t="shared" si="216"/>
        <v>0</v>
      </c>
      <c r="CK171" s="137">
        <f t="shared" si="217"/>
        <v>0</v>
      </c>
      <c r="CL171" s="137">
        <f t="shared" si="218"/>
        <v>0</v>
      </c>
      <c r="CM171" s="137">
        <f t="shared" si="219"/>
        <v>0</v>
      </c>
      <c r="CN171" s="137">
        <f t="shared" si="220"/>
        <v>0</v>
      </c>
      <c r="CO171" s="137">
        <f t="shared" si="221"/>
        <v>0</v>
      </c>
      <c r="CP171" s="97"/>
      <c r="CQ171" s="97"/>
      <c r="CR171" s="47"/>
      <c r="CS171" s="47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GO171" s="1"/>
      <c r="GP171" s="1"/>
      <c r="GQ171" s="1"/>
      <c r="GR171" s="1"/>
      <c r="GS171" s="1"/>
    </row>
    <row r="172" spans="1:201">
      <c r="A172" s="40">
        <v>166</v>
      </c>
      <c r="B172" s="84"/>
      <c r="C172" s="83"/>
      <c r="D172" s="88"/>
      <c r="E172" s="87"/>
      <c r="F172" s="87"/>
      <c r="G172" s="87"/>
      <c r="H172" s="87"/>
      <c r="I172" s="76"/>
      <c r="J172" s="76"/>
      <c r="K172" s="76"/>
      <c r="L172" s="238"/>
      <c r="M172" s="238"/>
      <c r="N172" s="76"/>
      <c r="O172" s="76"/>
      <c r="P172" s="76"/>
      <c r="Q172" s="77"/>
      <c r="R172" s="41">
        <f t="shared" si="168"/>
        <v>0</v>
      </c>
      <c r="S172" s="55">
        <f t="shared" si="148"/>
        <v>0</v>
      </c>
      <c r="T172" s="54">
        <f t="shared" si="149"/>
        <v>0</v>
      </c>
      <c r="U172" s="97">
        <f t="shared" si="150"/>
        <v>0</v>
      </c>
      <c r="V172" s="54">
        <f t="shared" si="169"/>
        <v>0</v>
      </c>
      <c r="W172" s="97">
        <f t="shared" si="170"/>
        <v>0</v>
      </c>
      <c r="X172" s="96">
        <f t="shared" si="151"/>
        <v>0</v>
      </c>
      <c r="Y172" s="96">
        <f t="shared" si="152"/>
        <v>0</v>
      </c>
      <c r="Z172" s="96">
        <f t="shared" si="153"/>
        <v>0</v>
      </c>
      <c r="AA172" s="96">
        <f t="shared" si="154"/>
        <v>0</v>
      </c>
      <c r="AB172" s="96">
        <f t="shared" si="155"/>
        <v>0</v>
      </c>
      <c r="AC172" s="96">
        <f t="shared" si="156"/>
        <v>0</v>
      </c>
      <c r="AD172" s="96">
        <f t="shared" si="157"/>
        <v>0</v>
      </c>
      <c r="AE172" s="96">
        <f t="shared" si="171"/>
        <v>0</v>
      </c>
      <c r="AF172" s="96">
        <f t="shared" si="172"/>
        <v>0</v>
      </c>
      <c r="AG172" s="96">
        <f t="shared" si="173"/>
        <v>0</v>
      </c>
      <c r="AH172" s="96">
        <f t="shared" si="174"/>
        <v>0</v>
      </c>
      <c r="AI172" s="96">
        <f t="shared" si="175"/>
        <v>0</v>
      </c>
      <c r="AJ172" s="96">
        <f t="shared" si="176"/>
        <v>0</v>
      </c>
      <c r="AK172" s="96">
        <f t="shared" si="177"/>
        <v>0</v>
      </c>
      <c r="AL172" s="96">
        <f t="shared" si="178"/>
        <v>0</v>
      </c>
      <c r="AM172" s="96">
        <f t="shared" si="179"/>
        <v>0</v>
      </c>
      <c r="AN172" s="96">
        <f t="shared" si="180"/>
        <v>0</v>
      </c>
      <c r="AO172" s="96">
        <f t="shared" si="181"/>
        <v>0</v>
      </c>
      <c r="AP172" s="96">
        <f t="shared" si="182"/>
        <v>0</v>
      </c>
      <c r="AQ172" s="96">
        <f t="shared" si="183"/>
        <v>0</v>
      </c>
      <c r="AR172" s="96">
        <f t="shared" si="184"/>
        <v>0</v>
      </c>
      <c r="AS172" s="96">
        <f t="shared" si="185"/>
        <v>0</v>
      </c>
      <c r="AT172" s="54">
        <f t="shared" si="186"/>
        <v>0</v>
      </c>
      <c r="AU172" s="54">
        <f t="shared" si="187"/>
        <v>0</v>
      </c>
      <c r="AV172" s="54">
        <f t="shared" si="188"/>
        <v>0</v>
      </c>
      <c r="AW172" s="54">
        <f t="shared" si="189"/>
        <v>0</v>
      </c>
      <c r="AX172" s="54">
        <f t="shared" si="190"/>
        <v>0</v>
      </c>
      <c r="AY172" s="54">
        <f t="shared" si="191"/>
        <v>0</v>
      </c>
      <c r="AZ172" s="54"/>
      <c r="BA172" s="54"/>
      <c r="BB172" s="137">
        <f t="shared" si="158"/>
        <v>0</v>
      </c>
      <c r="BC172" s="137">
        <f t="shared" si="159"/>
        <v>0</v>
      </c>
      <c r="BD172" s="137">
        <f t="shared" si="160"/>
        <v>0</v>
      </c>
      <c r="BE172" s="137">
        <f t="shared" si="161"/>
        <v>0</v>
      </c>
      <c r="BF172" s="137">
        <f t="shared" si="162"/>
        <v>0</v>
      </c>
      <c r="BG172" s="137">
        <f t="shared" si="163"/>
        <v>0</v>
      </c>
      <c r="BH172" s="137">
        <f t="shared" si="164"/>
        <v>0</v>
      </c>
      <c r="BI172" s="137">
        <f t="shared" si="165"/>
        <v>0</v>
      </c>
      <c r="BJ172" s="137">
        <f t="shared" si="166"/>
        <v>0</v>
      </c>
      <c r="BK172" s="137">
        <f t="shared" si="167"/>
        <v>0</v>
      </c>
      <c r="BL172" s="137">
        <f t="shared" si="192"/>
        <v>0</v>
      </c>
      <c r="BM172" s="137">
        <f t="shared" si="193"/>
        <v>0</v>
      </c>
      <c r="BN172" s="137">
        <f t="shared" si="194"/>
        <v>0</v>
      </c>
      <c r="BO172" s="137">
        <f t="shared" si="195"/>
        <v>0</v>
      </c>
      <c r="BP172" s="137">
        <f t="shared" si="196"/>
        <v>0</v>
      </c>
      <c r="BQ172" s="137">
        <f t="shared" si="197"/>
        <v>0</v>
      </c>
      <c r="BR172" s="137">
        <f t="shared" si="198"/>
        <v>0</v>
      </c>
      <c r="BS172" s="137">
        <f t="shared" si="199"/>
        <v>0</v>
      </c>
      <c r="BT172" s="137">
        <f t="shared" si="200"/>
        <v>0</v>
      </c>
      <c r="BU172" s="137">
        <f t="shared" si="201"/>
        <v>0</v>
      </c>
      <c r="BV172" s="137">
        <f t="shared" si="202"/>
        <v>0</v>
      </c>
      <c r="BW172" s="137">
        <f t="shared" si="203"/>
        <v>0</v>
      </c>
      <c r="BX172" s="137">
        <f t="shared" si="204"/>
        <v>0</v>
      </c>
      <c r="BY172" s="137">
        <f t="shared" si="205"/>
        <v>0</v>
      </c>
      <c r="BZ172" s="137">
        <f t="shared" si="206"/>
        <v>0</v>
      </c>
      <c r="CA172" s="137">
        <f t="shared" si="207"/>
        <v>0</v>
      </c>
      <c r="CB172" s="137">
        <f t="shared" si="208"/>
        <v>0</v>
      </c>
      <c r="CC172" s="137">
        <f t="shared" si="209"/>
        <v>0</v>
      </c>
      <c r="CD172" s="137">
        <f t="shared" si="210"/>
        <v>0</v>
      </c>
      <c r="CE172" s="137">
        <f t="shared" si="211"/>
        <v>0</v>
      </c>
      <c r="CF172" s="137">
        <f t="shared" si="212"/>
        <v>0</v>
      </c>
      <c r="CG172" s="137">
        <f t="shared" si="213"/>
        <v>0</v>
      </c>
      <c r="CH172" s="137">
        <f t="shared" si="214"/>
        <v>0</v>
      </c>
      <c r="CI172" s="137">
        <f t="shared" si="215"/>
        <v>0</v>
      </c>
      <c r="CJ172" s="137">
        <f t="shared" si="216"/>
        <v>0</v>
      </c>
      <c r="CK172" s="137">
        <f t="shared" si="217"/>
        <v>0</v>
      </c>
      <c r="CL172" s="137">
        <f t="shared" si="218"/>
        <v>0</v>
      </c>
      <c r="CM172" s="137">
        <f t="shared" si="219"/>
        <v>0</v>
      </c>
      <c r="CN172" s="137">
        <f t="shared" si="220"/>
        <v>0</v>
      </c>
      <c r="CO172" s="137">
        <f t="shared" si="221"/>
        <v>0</v>
      </c>
      <c r="CP172" s="97"/>
      <c r="CQ172" s="97"/>
      <c r="CR172" s="47"/>
      <c r="CS172" s="47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GO172" s="1"/>
      <c r="GP172" s="1"/>
      <c r="GQ172" s="1"/>
      <c r="GR172" s="1"/>
      <c r="GS172" s="1"/>
    </row>
    <row r="173" spans="1:201">
      <c r="A173" s="40">
        <v>167</v>
      </c>
      <c r="B173" s="84"/>
      <c r="C173" s="83"/>
      <c r="D173" s="88"/>
      <c r="E173" s="87"/>
      <c r="F173" s="87"/>
      <c r="G173" s="87"/>
      <c r="H173" s="87"/>
      <c r="I173" s="76"/>
      <c r="J173" s="76"/>
      <c r="K173" s="76"/>
      <c r="L173" s="238"/>
      <c r="M173" s="238"/>
      <c r="N173" s="76"/>
      <c r="O173" s="76"/>
      <c r="P173" s="76"/>
      <c r="Q173" s="77"/>
      <c r="R173" s="41">
        <f t="shared" si="168"/>
        <v>0</v>
      </c>
      <c r="S173" s="55">
        <f t="shared" si="148"/>
        <v>0</v>
      </c>
      <c r="T173" s="54">
        <f t="shared" si="149"/>
        <v>0</v>
      </c>
      <c r="U173" s="97">
        <f t="shared" si="150"/>
        <v>0</v>
      </c>
      <c r="V173" s="54">
        <f t="shared" si="169"/>
        <v>0</v>
      </c>
      <c r="W173" s="97">
        <f t="shared" si="170"/>
        <v>0</v>
      </c>
      <c r="X173" s="96">
        <f t="shared" si="151"/>
        <v>0</v>
      </c>
      <c r="Y173" s="96">
        <f t="shared" si="152"/>
        <v>0</v>
      </c>
      <c r="Z173" s="96">
        <f t="shared" si="153"/>
        <v>0</v>
      </c>
      <c r="AA173" s="96">
        <f t="shared" si="154"/>
        <v>0</v>
      </c>
      <c r="AB173" s="96">
        <f t="shared" si="155"/>
        <v>0</v>
      </c>
      <c r="AC173" s="96">
        <f t="shared" si="156"/>
        <v>0</v>
      </c>
      <c r="AD173" s="96">
        <f t="shared" si="157"/>
        <v>0</v>
      </c>
      <c r="AE173" s="96">
        <f t="shared" si="171"/>
        <v>0</v>
      </c>
      <c r="AF173" s="96">
        <f t="shared" si="172"/>
        <v>0</v>
      </c>
      <c r="AG173" s="96">
        <f t="shared" si="173"/>
        <v>0</v>
      </c>
      <c r="AH173" s="96">
        <f t="shared" si="174"/>
        <v>0</v>
      </c>
      <c r="AI173" s="96">
        <f t="shared" si="175"/>
        <v>0</v>
      </c>
      <c r="AJ173" s="96">
        <f t="shared" si="176"/>
        <v>0</v>
      </c>
      <c r="AK173" s="96">
        <f t="shared" si="177"/>
        <v>0</v>
      </c>
      <c r="AL173" s="96">
        <f t="shared" si="178"/>
        <v>0</v>
      </c>
      <c r="AM173" s="96">
        <f t="shared" si="179"/>
        <v>0</v>
      </c>
      <c r="AN173" s="96">
        <f t="shared" si="180"/>
        <v>0</v>
      </c>
      <c r="AO173" s="96">
        <f t="shared" si="181"/>
        <v>0</v>
      </c>
      <c r="AP173" s="96">
        <f t="shared" si="182"/>
        <v>0</v>
      </c>
      <c r="AQ173" s="96">
        <f t="shared" si="183"/>
        <v>0</v>
      </c>
      <c r="AR173" s="96">
        <f t="shared" si="184"/>
        <v>0</v>
      </c>
      <c r="AS173" s="96">
        <f t="shared" si="185"/>
        <v>0</v>
      </c>
      <c r="AT173" s="54">
        <f t="shared" si="186"/>
        <v>0</v>
      </c>
      <c r="AU173" s="54">
        <f t="shared" si="187"/>
        <v>0</v>
      </c>
      <c r="AV173" s="54">
        <f t="shared" si="188"/>
        <v>0</v>
      </c>
      <c r="AW173" s="54">
        <f t="shared" si="189"/>
        <v>0</v>
      </c>
      <c r="AX173" s="54">
        <f t="shared" si="190"/>
        <v>0</v>
      </c>
      <c r="AY173" s="54">
        <f t="shared" si="191"/>
        <v>0</v>
      </c>
      <c r="AZ173" s="54"/>
      <c r="BA173" s="54"/>
      <c r="BB173" s="137">
        <f t="shared" si="158"/>
        <v>0</v>
      </c>
      <c r="BC173" s="137">
        <f t="shared" si="159"/>
        <v>0</v>
      </c>
      <c r="BD173" s="137">
        <f t="shared" si="160"/>
        <v>0</v>
      </c>
      <c r="BE173" s="137">
        <f t="shared" si="161"/>
        <v>0</v>
      </c>
      <c r="BF173" s="137">
        <f t="shared" si="162"/>
        <v>0</v>
      </c>
      <c r="BG173" s="137">
        <f t="shared" si="163"/>
        <v>0</v>
      </c>
      <c r="BH173" s="137">
        <f t="shared" si="164"/>
        <v>0</v>
      </c>
      <c r="BI173" s="137">
        <f t="shared" si="165"/>
        <v>0</v>
      </c>
      <c r="BJ173" s="137">
        <f t="shared" si="166"/>
        <v>0</v>
      </c>
      <c r="BK173" s="137">
        <f t="shared" si="167"/>
        <v>0</v>
      </c>
      <c r="BL173" s="137">
        <f t="shared" si="192"/>
        <v>0</v>
      </c>
      <c r="BM173" s="137">
        <f t="shared" si="193"/>
        <v>0</v>
      </c>
      <c r="BN173" s="137">
        <f t="shared" si="194"/>
        <v>0</v>
      </c>
      <c r="BO173" s="137">
        <f t="shared" si="195"/>
        <v>0</v>
      </c>
      <c r="BP173" s="137">
        <f t="shared" si="196"/>
        <v>0</v>
      </c>
      <c r="BQ173" s="137">
        <f t="shared" si="197"/>
        <v>0</v>
      </c>
      <c r="BR173" s="137">
        <f t="shared" si="198"/>
        <v>0</v>
      </c>
      <c r="BS173" s="137">
        <f t="shared" si="199"/>
        <v>0</v>
      </c>
      <c r="BT173" s="137">
        <f t="shared" si="200"/>
        <v>0</v>
      </c>
      <c r="BU173" s="137">
        <f t="shared" si="201"/>
        <v>0</v>
      </c>
      <c r="BV173" s="137">
        <f t="shared" si="202"/>
        <v>0</v>
      </c>
      <c r="BW173" s="137">
        <f t="shared" si="203"/>
        <v>0</v>
      </c>
      <c r="BX173" s="137">
        <f t="shared" si="204"/>
        <v>0</v>
      </c>
      <c r="BY173" s="137">
        <f t="shared" si="205"/>
        <v>0</v>
      </c>
      <c r="BZ173" s="137">
        <f t="shared" si="206"/>
        <v>0</v>
      </c>
      <c r="CA173" s="137">
        <f t="shared" si="207"/>
        <v>0</v>
      </c>
      <c r="CB173" s="137">
        <f t="shared" si="208"/>
        <v>0</v>
      </c>
      <c r="CC173" s="137">
        <f t="shared" si="209"/>
        <v>0</v>
      </c>
      <c r="CD173" s="137">
        <f t="shared" si="210"/>
        <v>0</v>
      </c>
      <c r="CE173" s="137">
        <f t="shared" si="211"/>
        <v>0</v>
      </c>
      <c r="CF173" s="137">
        <f t="shared" si="212"/>
        <v>0</v>
      </c>
      <c r="CG173" s="137">
        <f t="shared" si="213"/>
        <v>0</v>
      </c>
      <c r="CH173" s="137">
        <f t="shared" si="214"/>
        <v>0</v>
      </c>
      <c r="CI173" s="137">
        <f t="shared" si="215"/>
        <v>0</v>
      </c>
      <c r="CJ173" s="137">
        <f t="shared" si="216"/>
        <v>0</v>
      </c>
      <c r="CK173" s="137">
        <f t="shared" si="217"/>
        <v>0</v>
      </c>
      <c r="CL173" s="137">
        <f t="shared" si="218"/>
        <v>0</v>
      </c>
      <c r="CM173" s="137">
        <f t="shared" si="219"/>
        <v>0</v>
      </c>
      <c r="CN173" s="137">
        <f t="shared" si="220"/>
        <v>0</v>
      </c>
      <c r="CO173" s="137">
        <f t="shared" si="221"/>
        <v>0</v>
      </c>
      <c r="CP173" s="97"/>
      <c r="CQ173" s="97"/>
      <c r="CR173" s="47"/>
      <c r="CS173" s="47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GO173" s="1"/>
      <c r="GP173" s="1"/>
      <c r="GQ173" s="1"/>
      <c r="GR173" s="1"/>
      <c r="GS173" s="1"/>
    </row>
    <row r="174" spans="1:201">
      <c r="A174" s="40">
        <v>168</v>
      </c>
      <c r="B174" s="84"/>
      <c r="C174" s="83"/>
      <c r="D174" s="88"/>
      <c r="E174" s="87"/>
      <c r="F174" s="87"/>
      <c r="G174" s="87"/>
      <c r="H174" s="87"/>
      <c r="I174" s="76"/>
      <c r="J174" s="76"/>
      <c r="K174" s="76"/>
      <c r="L174" s="238"/>
      <c r="M174" s="238"/>
      <c r="N174" s="76"/>
      <c r="O174" s="76"/>
      <c r="P174" s="76"/>
      <c r="Q174" s="77"/>
      <c r="R174" s="41">
        <f t="shared" si="168"/>
        <v>0</v>
      </c>
      <c r="S174" s="55">
        <f t="shared" si="148"/>
        <v>0</v>
      </c>
      <c r="T174" s="54">
        <f t="shared" si="149"/>
        <v>0</v>
      </c>
      <c r="U174" s="97">
        <f t="shared" si="150"/>
        <v>0</v>
      </c>
      <c r="V174" s="54">
        <f t="shared" si="169"/>
        <v>0</v>
      </c>
      <c r="W174" s="97">
        <f t="shared" si="170"/>
        <v>0</v>
      </c>
      <c r="X174" s="96">
        <f t="shared" si="151"/>
        <v>0</v>
      </c>
      <c r="Y174" s="96">
        <f t="shared" si="152"/>
        <v>0</v>
      </c>
      <c r="Z174" s="96">
        <f t="shared" si="153"/>
        <v>0</v>
      </c>
      <c r="AA174" s="96">
        <f t="shared" si="154"/>
        <v>0</v>
      </c>
      <c r="AB174" s="96">
        <f t="shared" si="155"/>
        <v>0</v>
      </c>
      <c r="AC174" s="96">
        <f t="shared" si="156"/>
        <v>0</v>
      </c>
      <c r="AD174" s="96">
        <f t="shared" si="157"/>
        <v>0</v>
      </c>
      <c r="AE174" s="96">
        <f t="shared" si="171"/>
        <v>0</v>
      </c>
      <c r="AF174" s="96">
        <f t="shared" si="172"/>
        <v>0</v>
      </c>
      <c r="AG174" s="96">
        <f t="shared" si="173"/>
        <v>0</v>
      </c>
      <c r="AH174" s="96">
        <f t="shared" si="174"/>
        <v>0</v>
      </c>
      <c r="AI174" s="96">
        <f t="shared" si="175"/>
        <v>0</v>
      </c>
      <c r="AJ174" s="96">
        <f t="shared" si="176"/>
        <v>0</v>
      </c>
      <c r="AK174" s="96">
        <f t="shared" si="177"/>
        <v>0</v>
      </c>
      <c r="AL174" s="96">
        <f t="shared" si="178"/>
        <v>0</v>
      </c>
      <c r="AM174" s="96">
        <f t="shared" si="179"/>
        <v>0</v>
      </c>
      <c r="AN174" s="96">
        <f t="shared" si="180"/>
        <v>0</v>
      </c>
      <c r="AO174" s="96">
        <f t="shared" si="181"/>
        <v>0</v>
      </c>
      <c r="AP174" s="96">
        <f t="shared" si="182"/>
        <v>0</v>
      </c>
      <c r="AQ174" s="96">
        <f t="shared" si="183"/>
        <v>0</v>
      </c>
      <c r="AR174" s="96">
        <f t="shared" si="184"/>
        <v>0</v>
      </c>
      <c r="AS174" s="96">
        <f t="shared" si="185"/>
        <v>0</v>
      </c>
      <c r="AT174" s="54">
        <f t="shared" si="186"/>
        <v>0</v>
      </c>
      <c r="AU174" s="54">
        <f t="shared" si="187"/>
        <v>0</v>
      </c>
      <c r="AV174" s="54">
        <f t="shared" si="188"/>
        <v>0</v>
      </c>
      <c r="AW174" s="54">
        <f t="shared" si="189"/>
        <v>0</v>
      </c>
      <c r="AX174" s="54">
        <f t="shared" si="190"/>
        <v>0</v>
      </c>
      <c r="AY174" s="54">
        <f t="shared" si="191"/>
        <v>0</v>
      </c>
      <c r="AZ174" s="54"/>
      <c r="BA174" s="54"/>
      <c r="BB174" s="137">
        <f t="shared" si="158"/>
        <v>0</v>
      </c>
      <c r="BC174" s="137">
        <f t="shared" si="159"/>
        <v>0</v>
      </c>
      <c r="BD174" s="137">
        <f t="shared" si="160"/>
        <v>0</v>
      </c>
      <c r="BE174" s="137">
        <f t="shared" si="161"/>
        <v>0</v>
      </c>
      <c r="BF174" s="137">
        <f t="shared" si="162"/>
        <v>0</v>
      </c>
      <c r="BG174" s="137">
        <f t="shared" si="163"/>
        <v>0</v>
      </c>
      <c r="BH174" s="137">
        <f t="shared" si="164"/>
        <v>0</v>
      </c>
      <c r="BI174" s="137">
        <f t="shared" si="165"/>
        <v>0</v>
      </c>
      <c r="BJ174" s="137">
        <f t="shared" si="166"/>
        <v>0</v>
      </c>
      <c r="BK174" s="137">
        <f t="shared" si="167"/>
        <v>0</v>
      </c>
      <c r="BL174" s="137">
        <f t="shared" si="192"/>
        <v>0</v>
      </c>
      <c r="BM174" s="137">
        <f t="shared" si="193"/>
        <v>0</v>
      </c>
      <c r="BN174" s="137">
        <f t="shared" si="194"/>
        <v>0</v>
      </c>
      <c r="BO174" s="137">
        <f t="shared" si="195"/>
        <v>0</v>
      </c>
      <c r="BP174" s="137">
        <f t="shared" si="196"/>
        <v>0</v>
      </c>
      <c r="BQ174" s="137">
        <f t="shared" si="197"/>
        <v>0</v>
      </c>
      <c r="BR174" s="137">
        <f t="shared" si="198"/>
        <v>0</v>
      </c>
      <c r="BS174" s="137">
        <f t="shared" si="199"/>
        <v>0</v>
      </c>
      <c r="BT174" s="137">
        <f t="shared" si="200"/>
        <v>0</v>
      </c>
      <c r="BU174" s="137">
        <f t="shared" si="201"/>
        <v>0</v>
      </c>
      <c r="BV174" s="137">
        <f t="shared" si="202"/>
        <v>0</v>
      </c>
      <c r="BW174" s="137">
        <f t="shared" si="203"/>
        <v>0</v>
      </c>
      <c r="BX174" s="137">
        <f t="shared" si="204"/>
        <v>0</v>
      </c>
      <c r="BY174" s="137">
        <f t="shared" si="205"/>
        <v>0</v>
      </c>
      <c r="BZ174" s="137">
        <f t="shared" si="206"/>
        <v>0</v>
      </c>
      <c r="CA174" s="137">
        <f t="shared" si="207"/>
        <v>0</v>
      </c>
      <c r="CB174" s="137">
        <f t="shared" si="208"/>
        <v>0</v>
      </c>
      <c r="CC174" s="137">
        <f t="shared" si="209"/>
        <v>0</v>
      </c>
      <c r="CD174" s="137">
        <f t="shared" si="210"/>
        <v>0</v>
      </c>
      <c r="CE174" s="137">
        <f t="shared" si="211"/>
        <v>0</v>
      </c>
      <c r="CF174" s="137">
        <f t="shared" si="212"/>
        <v>0</v>
      </c>
      <c r="CG174" s="137">
        <f t="shared" si="213"/>
        <v>0</v>
      </c>
      <c r="CH174" s="137">
        <f t="shared" si="214"/>
        <v>0</v>
      </c>
      <c r="CI174" s="137">
        <f t="shared" si="215"/>
        <v>0</v>
      </c>
      <c r="CJ174" s="137">
        <f t="shared" si="216"/>
        <v>0</v>
      </c>
      <c r="CK174" s="137">
        <f t="shared" si="217"/>
        <v>0</v>
      </c>
      <c r="CL174" s="137">
        <f t="shared" si="218"/>
        <v>0</v>
      </c>
      <c r="CM174" s="137">
        <f t="shared" si="219"/>
        <v>0</v>
      </c>
      <c r="CN174" s="137">
        <f t="shared" si="220"/>
        <v>0</v>
      </c>
      <c r="CO174" s="137">
        <f t="shared" si="221"/>
        <v>0</v>
      </c>
      <c r="CP174" s="97"/>
      <c r="CQ174" s="97"/>
      <c r="CR174" s="47"/>
      <c r="CS174" s="47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GO174" s="1"/>
      <c r="GP174" s="1"/>
      <c r="GQ174" s="1"/>
      <c r="GR174" s="1"/>
      <c r="GS174" s="1"/>
    </row>
    <row r="175" spans="1:201">
      <c r="A175" s="40">
        <v>169</v>
      </c>
      <c r="B175" s="84"/>
      <c r="C175" s="83"/>
      <c r="D175" s="88"/>
      <c r="E175" s="87"/>
      <c r="F175" s="87"/>
      <c r="G175" s="87"/>
      <c r="H175" s="87"/>
      <c r="I175" s="76"/>
      <c r="J175" s="76"/>
      <c r="K175" s="76"/>
      <c r="L175" s="238"/>
      <c r="M175" s="238"/>
      <c r="N175" s="76"/>
      <c r="O175" s="76"/>
      <c r="P175" s="76"/>
      <c r="Q175" s="77"/>
      <c r="R175" s="41">
        <f t="shared" si="168"/>
        <v>0</v>
      </c>
      <c r="S175" s="55">
        <f t="shared" si="148"/>
        <v>0</v>
      </c>
      <c r="T175" s="54">
        <f t="shared" si="149"/>
        <v>0</v>
      </c>
      <c r="U175" s="97">
        <f t="shared" si="150"/>
        <v>0</v>
      </c>
      <c r="V175" s="54">
        <f t="shared" si="169"/>
        <v>0</v>
      </c>
      <c r="W175" s="97">
        <f t="shared" si="170"/>
        <v>0</v>
      </c>
      <c r="X175" s="96">
        <f t="shared" si="151"/>
        <v>0</v>
      </c>
      <c r="Y175" s="96">
        <f t="shared" si="152"/>
        <v>0</v>
      </c>
      <c r="Z175" s="96">
        <f t="shared" si="153"/>
        <v>0</v>
      </c>
      <c r="AA175" s="96">
        <f t="shared" si="154"/>
        <v>0</v>
      </c>
      <c r="AB175" s="96">
        <f t="shared" si="155"/>
        <v>0</v>
      </c>
      <c r="AC175" s="96">
        <f t="shared" si="156"/>
        <v>0</v>
      </c>
      <c r="AD175" s="96">
        <f t="shared" si="157"/>
        <v>0</v>
      </c>
      <c r="AE175" s="96">
        <f t="shared" si="171"/>
        <v>0</v>
      </c>
      <c r="AF175" s="96">
        <f t="shared" si="172"/>
        <v>0</v>
      </c>
      <c r="AG175" s="96">
        <f t="shared" si="173"/>
        <v>0</v>
      </c>
      <c r="AH175" s="96">
        <f t="shared" si="174"/>
        <v>0</v>
      </c>
      <c r="AI175" s="96">
        <f t="shared" si="175"/>
        <v>0</v>
      </c>
      <c r="AJ175" s="96">
        <f t="shared" si="176"/>
        <v>0</v>
      </c>
      <c r="AK175" s="96">
        <f t="shared" si="177"/>
        <v>0</v>
      </c>
      <c r="AL175" s="96">
        <f t="shared" si="178"/>
        <v>0</v>
      </c>
      <c r="AM175" s="96">
        <f t="shared" si="179"/>
        <v>0</v>
      </c>
      <c r="AN175" s="96">
        <f t="shared" si="180"/>
        <v>0</v>
      </c>
      <c r="AO175" s="96">
        <f t="shared" si="181"/>
        <v>0</v>
      </c>
      <c r="AP175" s="96">
        <f t="shared" si="182"/>
        <v>0</v>
      </c>
      <c r="AQ175" s="96">
        <f t="shared" si="183"/>
        <v>0</v>
      </c>
      <c r="AR175" s="96">
        <f t="shared" si="184"/>
        <v>0</v>
      </c>
      <c r="AS175" s="96">
        <f t="shared" si="185"/>
        <v>0</v>
      </c>
      <c r="AT175" s="54">
        <f t="shared" si="186"/>
        <v>0</v>
      </c>
      <c r="AU175" s="54">
        <f t="shared" si="187"/>
        <v>0</v>
      </c>
      <c r="AV175" s="54">
        <f t="shared" si="188"/>
        <v>0</v>
      </c>
      <c r="AW175" s="54">
        <f t="shared" si="189"/>
        <v>0</v>
      </c>
      <c r="AX175" s="54">
        <f t="shared" si="190"/>
        <v>0</v>
      </c>
      <c r="AY175" s="54">
        <f t="shared" si="191"/>
        <v>0</v>
      </c>
      <c r="AZ175" s="54"/>
      <c r="BA175" s="54"/>
      <c r="BB175" s="137">
        <f t="shared" si="158"/>
        <v>0</v>
      </c>
      <c r="BC175" s="137">
        <f t="shared" si="159"/>
        <v>0</v>
      </c>
      <c r="BD175" s="137">
        <f t="shared" si="160"/>
        <v>0</v>
      </c>
      <c r="BE175" s="137">
        <f t="shared" si="161"/>
        <v>0</v>
      </c>
      <c r="BF175" s="137">
        <f t="shared" si="162"/>
        <v>0</v>
      </c>
      <c r="BG175" s="137">
        <f t="shared" si="163"/>
        <v>0</v>
      </c>
      <c r="BH175" s="137">
        <f t="shared" si="164"/>
        <v>0</v>
      </c>
      <c r="BI175" s="137">
        <f t="shared" si="165"/>
        <v>0</v>
      </c>
      <c r="BJ175" s="137">
        <f t="shared" si="166"/>
        <v>0</v>
      </c>
      <c r="BK175" s="137">
        <f t="shared" si="167"/>
        <v>0</v>
      </c>
      <c r="BL175" s="137">
        <f t="shared" si="192"/>
        <v>0</v>
      </c>
      <c r="BM175" s="137">
        <f t="shared" si="193"/>
        <v>0</v>
      </c>
      <c r="BN175" s="137">
        <f t="shared" si="194"/>
        <v>0</v>
      </c>
      <c r="BO175" s="137">
        <f t="shared" si="195"/>
        <v>0</v>
      </c>
      <c r="BP175" s="137">
        <f t="shared" si="196"/>
        <v>0</v>
      </c>
      <c r="BQ175" s="137">
        <f t="shared" si="197"/>
        <v>0</v>
      </c>
      <c r="BR175" s="137">
        <f t="shared" si="198"/>
        <v>0</v>
      </c>
      <c r="BS175" s="137">
        <f t="shared" si="199"/>
        <v>0</v>
      </c>
      <c r="BT175" s="137">
        <f t="shared" si="200"/>
        <v>0</v>
      </c>
      <c r="BU175" s="137">
        <f t="shared" si="201"/>
        <v>0</v>
      </c>
      <c r="BV175" s="137">
        <f t="shared" si="202"/>
        <v>0</v>
      </c>
      <c r="BW175" s="137">
        <f t="shared" si="203"/>
        <v>0</v>
      </c>
      <c r="BX175" s="137">
        <f t="shared" si="204"/>
        <v>0</v>
      </c>
      <c r="BY175" s="137">
        <f t="shared" si="205"/>
        <v>0</v>
      </c>
      <c r="BZ175" s="137">
        <f t="shared" si="206"/>
        <v>0</v>
      </c>
      <c r="CA175" s="137">
        <f t="shared" si="207"/>
        <v>0</v>
      </c>
      <c r="CB175" s="137">
        <f t="shared" si="208"/>
        <v>0</v>
      </c>
      <c r="CC175" s="137">
        <f t="shared" si="209"/>
        <v>0</v>
      </c>
      <c r="CD175" s="137">
        <f t="shared" si="210"/>
        <v>0</v>
      </c>
      <c r="CE175" s="137">
        <f t="shared" si="211"/>
        <v>0</v>
      </c>
      <c r="CF175" s="137">
        <f t="shared" si="212"/>
        <v>0</v>
      </c>
      <c r="CG175" s="137">
        <f t="shared" si="213"/>
        <v>0</v>
      </c>
      <c r="CH175" s="137">
        <f t="shared" si="214"/>
        <v>0</v>
      </c>
      <c r="CI175" s="137">
        <f t="shared" si="215"/>
        <v>0</v>
      </c>
      <c r="CJ175" s="137">
        <f t="shared" si="216"/>
        <v>0</v>
      </c>
      <c r="CK175" s="137">
        <f t="shared" si="217"/>
        <v>0</v>
      </c>
      <c r="CL175" s="137">
        <f t="shared" si="218"/>
        <v>0</v>
      </c>
      <c r="CM175" s="137">
        <f t="shared" si="219"/>
        <v>0</v>
      </c>
      <c r="CN175" s="137">
        <f t="shared" si="220"/>
        <v>0</v>
      </c>
      <c r="CO175" s="137">
        <f t="shared" si="221"/>
        <v>0</v>
      </c>
      <c r="CP175" s="97"/>
      <c r="CQ175" s="97"/>
      <c r="CR175" s="47"/>
      <c r="CS175" s="47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GO175" s="1"/>
      <c r="GP175" s="1"/>
      <c r="GQ175" s="1"/>
      <c r="GR175" s="1"/>
      <c r="GS175" s="1"/>
    </row>
    <row r="176" spans="1:201">
      <c r="A176" s="40">
        <v>170</v>
      </c>
      <c r="B176" s="84"/>
      <c r="C176" s="83"/>
      <c r="D176" s="88"/>
      <c r="E176" s="87"/>
      <c r="F176" s="87"/>
      <c r="G176" s="87"/>
      <c r="H176" s="87"/>
      <c r="I176" s="76"/>
      <c r="J176" s="76"/>
      <c r="K176" s="76"/>
      <c r="L176" s="238"/>
      <c r="M176" s="238"/>
      <c r="N176" s="76"/>
      <c r="O176" s="76"/>
      <c r="P176" s="76"/>
      <c r="Q176" s="77"/>
      <c r="R176" s="41">
        <f t="shared" si="168"/>
        <v>0</v>
      </c>
      <c r="S176" s="55">
        <f t="shared" si="148"/>
        <v>0</v>
      </c>
      <c r="T176" s="54">
        <f t="shared" si="149"/>
        <v>0</v>
      </c>
      <c r="U176" s="97">
        <f t="shared" si="150"/>
        <v>0</v>
      </c>
      <c r="V176" s="54">
        <f t="shared" si="169"/>
        <v>0</v>
      </c>
      <c r="W176" s="97">
        <f t="shared" si="170"/>
        <v>0</v>
      </c>
      <c r="X176" s="96">
        <f t="shared" si="151"/>
        <v>0</v>
      </c>
      <c r="Y176" s="96">
        <f t="shared" si="152"/>
        <v>0</v>
      </c>
      <c r="Z176" s="96">
        <f t="shared" si="153"/>
        <v>0</v>
      </c>
      <c r="AA176" s="96">
        <f t="shared" si="154"/>
        <v>0</v>
      </c>
      <c r="AB176" s="96">
        <f t="shared" si="155"/>
        <v>0</v>
      </c>
      <c r="AC176" s="96">
        <f t="shared" si="156"/>
        <v>0</v>
      </c>
      <c r="AD176" s="96">
        <f t="shared" si="157"/>
        <v>0</v>
      </c>
      <c r="AE176" s="96">
        <f t="shared" si="171"/>
        <v>0</v>
      </c>
      <c r="AF176" s="96">
        <f t="shared" si="172"/>
        <v>0</v>
      </c>
      <c r="AG176" s="96">
        <f t="shared" si="173"/>
        <v>0</v>
      </c>
      <c r="AH176" s="96">
        <f t="shared" si="174"/>
        <v>0</v>
      </c>
      <c r="AI176" s="96">
        <f t="shared" si="175"/>
        <v>0</v>
      </c>
      <c r="AJ176" s="96">
        <f t="shared" si="176"/>
        <v>0</v>
      </c>
      <c r="AK176" s="96">
        <f t="shared" si="177"/>
        <v>0</v>
      </c>
      <c r="AL176" s="96">
        <f t="shared" si="178"/>
        <v>0</v>
      </c>
      <c r="AM176" s="96">
        <f t="shared" si="179"/>
        <v>0</v>
      </c>
      <c r="AN176" s="96">
        <f t="shared" si="180"/>
        <v>0</v>
      </c>
      <c r="AO176" s="96">
        <f t="shared" si="181"/>
        <v>0</v>
      </c>
      <c r="AP176" s="96">
        <f t="shared" si="182"/>
        <v>0</v>
      </c>
      <c r="AQ176" s="96">
        <f t="shared" si="183"/>
        <v>0</v>
      </c>
      <c r="AR176" s="96">
        <f t="shared" si="184"/>
        <v>0</v>
      </c>
      <c r="AS176" s="96">
        <f t="shared" si="185"/>
        <v>0</v>
      </c>
      <c r="AT176" s="54">
        <f t="shared" si="186"/>
        <v>0</v>
      </c>
      <c r="AU176" s="54">
        <f t="shared" si="187"/>
        <v>0</v>
      </c>
      <c r="AV176" s="54">
        <f t="shared" si="188"/>
        <v>0</v>
      </c>
      <c r="AW176" s="54">
        <f t="shared" si="189"/>
        <v>0</v>
      </c>
      <c r="AX176" s="54">
        <f t="shared" si="190"/>
        <v>0</v>
      </c>
      <c r="AY176" s="54">
        <f t="shared" si="191"/>
        <v>0</v>
      </c>
      <c r="AZ176" s="54"/>
      <c r="BA176" s="54"/>
      <c r="BB176" s="137">
        <f t="shared" si="158"/>
        <v>0</v>
      </c>
      <c r="BC176" s="137">
        <f t="shared" si="159"/>
        <v>0</v>
      </c>
      <c r="BD176" s="137">
        <f t="shared" si="160"/>
        <v>0</v>
      </c>
      <c r="BE176" s="137">
        <f t="shared" si="161"/>
        <v>0</v>
      </c>
      <c r="BF176" s="137">
        <f t="shared" si="162"/>
        <v>0</v>
      </c>
      <c r="BG176" s="137">
        <f t="shared" si="163"/>
        <v>0</v>
      </c>
      <c r="BH176" s="137">
        <f t="shared" si="164"/>
        <v>0</v>
      </c>
      <c r="BI176" s="137">
        <f t="shared" si="165"/>
        <v>0</v>
      </c>
      <c r="BJ176" s="137">
        <f t="shared" si="166"/>
        <v>0</v>
      </c>
      <c r="BK176" s="137">
        <f t="shared" si="167"/>
        <v>0</v>
      </c>
      <c r="BL176" s="137">
        <f t="shared" si="192"/>
        <v>0</v>
      </c>
      <c r="BM176" s="137">
        <f t="shared" si="193"/>
        <v>0</v>
      </c>
      <c r="BN176" s="137">
        <f t="shared" si="194"/>
        <v>0</v>
      </c>
      <c r="BO176" s="137">
        <f t="shared" si="195"/>
        <v>0</v>
      </c>
      <c r="BP176" s="137">
        <f t="shared" si="196"/>
        <v>0</v>
      </c>
      <c r="BQ176" s="137">
        <f t="shared" si="197"/>
        <v>0</v>
      </c>
      <c r="BR176" s="137">
        <f t="shared" si="198"/>
        <v>0</v>
      </c>
      <c r="BS176" s="137">
        <f t="shared" si="199"/>
        <v>0</v>
      </c>
      <c r="BT176" s="137">
        <f t="shared" si="200"/>
        <v>0</v>
      </c>
      <c r="BU176" s="137">
        <f t="shared" si="201"/>
        <v>0</v>
      </c>
      <c r="BV176" s="137">
        <f t="shared" si="202"/>
        <v>0</v>
      </c>
      <c r="BW176" s="137">
        <f t="shared" si="203"/>
        <v>0</v>
      </c>
      <c r="BX176" s="137">
        <f t="shared" si="204"/>
        <v>0</v>
      </c>
      <c r="BY176" s="137">
        <f t="shared" si="205"/>
        <v>0</v>
      </c>
      <c r="BZ176" s="137">
        <f t="shared" si="206"/>
        <v>0</v>
      </c>
      <c r="CA176" s="137">
        <f t="shared" si="207"/>
        <v>0</v>
      </c>
      <c r="CB176" s="137">
        <f t="shared" si="208"/>
        <v>0</v>
      </c>
      <c r="CC176" s="137">
        <f t="shared" si="209"/>
        <v>0</v>
      </c>
      <c r="CD176" s="137">
        <f t="shared" si="210"/>
        <v>0</v>
      </c>
      <c r="CE176" s="137">
        <f t="shared" si="211"/>
        <v>0</v>
      </c>
      <c r="CF176" s="137">
        <f t="shared" si="212"/>
        <v>0</v>
      </c>
      <c r="CG176" s="137">
        <f t="shared" si="213"/>
        <v>0</v>
      </c>
      <c r="CH176" s="137">
        <f t="shared" si="214"/>
        <v>0</v>
      </c>
      <c r="CI176" s="137">
        <f t="shared" si="215"/>
        <v>0</v>
      </c>
      <c r="CJ176" s="137">
        <f t="shared" si="216"/>
        <v>0</v>
      </c>
      <c r="CK176" s="137">
        <f t="shared" si="217"/>
        <v>0</v>
      </c>
      <c r="CL176" s="137">
        <f t="shared" si="218"/>
        <v>0</v>
      </c>
      <c r="CM176" s="137">
        <f t="shared" si="219"/>
        <v>0</v>
      </c>
      <c r="CN176" s="137">
        <f t="shared" si="220"/>
        <v>0</v>
      </c>
      <c r="CO176" s="137">
        <f t="shared" si="221"/>
        <v>0</v>
      </c>
      <c r="CP176" s="97"/>
      <c r="CQ176" s="97"/>
      <c r="CR176" s="47"/>
      <c r="CS176" s="47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GO176" s="1"/>
      <c r="GP176" s="1"/>
      <c r="GQ176" s="1"/>
      <c r="GR176" s="1"/>
      <c r="GS176" s="1"/>
    </row>
    <row r="177" spans="1:201">
      <c r="A177" s="40">
        <v>171</v>
      </c>
      <c r="B177" s="84"/>
      <c r="C177" s="83"/>
      <c r="D177" s="88"/>
      <c r="E177" s="87"/>
      <c r="F177" s="87"/>
      <c r="G177" s="87"/>
      <c r="H177" s="87"/>
      <c r="I177" s="76"/>
      <c r="J177" s="76"/>
      <c r="K177" s="76"/>
      <c r="L177" s="238"/>
      <c r="M177" s="238"/>
      <c r="N177" s="76"/>
      <c r="O177" s="76"/>
      <c r="P177" s="76"/>
      <c r="Q177" s="77"/>
      <c r="R177" s="41">
        <f t="shared" si="168"/>
        <v>0</v>
      </c>
      <c r="S177" s="55">
        <f t="shared" si="148"/>
        <v>0</v>
      </c>
      <c r="T177" s="54">
        <f t="shared" si="149"/>
        <v>0</v>
      </c>
      <c r="U177" s="97">
        <f t="shared" si="150"/>
        <v>0</v>
      </c>
      <c r="V177" s="54">
        <f t="shared" si="169"/>
        <v>0</v>
      </c>
      <c r="W177" s="97">
        <f t="shared" si="170"/>
        <v>0</v>
      </c>
      <c r="X177" s="96">
        <f t="shared" si="151"/>
        <v>0</v>
      </c>
      <c r="Y177" s="96">
        <f t="shared" si="152"/>
        <v>0</v>
      </c>
      <c r="Z177" s="96">
        <f t="shared" si="153"/>
        <v>0</v>
      </c>
      <c r="AA177" s="96">
        <f t="shared" si="154"/>
        <v>0</v>
      </c>
      <c r="AB177" s="96">
        <f t="shared" si="155"/>
        <v>0</v>
      </c>
      <c r="AC177" s="96">
        <f t="shared" si="156"/>
        <v>0</v>
      </c>
      <c r="AD177" s="96">
        <f t="shared" si="157"/>
        <v>0</v>
      </c>
      <c r="AE177" s="96">
        <f t="shared" si="171"/>
        <v>0</v>
      </c>
      <c r="AF177" s="96">
        <f t="shared" si="172"/>
        <v>0</v>
      </c>
      <c r="AG177" s="96">
        <f t="shared" si="173"/>
        <v>0</v>
      </c>
      <c r="AH177" s="96">
        <f t="shared" si="174"/>
        <v>0</v>
      </c>
      <c r="AI177" s="96">
        <f t="shared" si="175"/>
        <v>0</v>
      </c>
      <c r="AJ177" s="96">
        <f t="shared" si="176"/>
        <v>0</v>
      </c>
      <c r="AK177" s="96">
        <f t="shared" si="177"/>
        <v>0</v>
      </c>
      <c r="AL177" s="96">
        <f t="shared" si="178"/>
        <v>0</v>
      </c>
      <c r="AM177" s="96">
        <f t="shared" si="179"/>
        <v>0</v>
      </c>
      <c r="AN177" s="96">
        <f t="shared" si="180"/>
        <v>0</v>
      </c>
      <c r="AO177" s="96">
        <f t="shared" si="181"/>
        <v>0</v>
      </c>
      <c r="AP177" s="96">
        <f t="shared" si="182"/>
        <v>0</v>
      </c>
      <c r="AQ177" s="96">
        <f t="shared" si="183"/>
        <v>0</v>
      </c>
      <c r="AR177" s="96">
        <f t="shared" si="184"/>
        <v>0</v>
      </c>
      <c r="AS177" s="96">
        <f t="shared" si="185"/>
        <v>0</v>
      </c>
      <c r="AT177" s="54">
        <f t="shared" si="186"/>
        <v>0</v>
      </c>
      <c r="AU177" s="54">
        <f t="shared" si="187"/>
        <v>0</v>
      </c>
      <c r="AV177" s="54">
        <f t="shared" si="188"/>
        <v>0</v>
      </c>
      <c r="AW177" s="54">
        <f t="shared" si="189"/>
        <v>0</v>
      </c>
      <c r="AX177" s="54">
        <f t="shared" si="190"/>
        <v>0</v>
      </c>
      <c r="AY177" s="54">
        <f t="shared" si="191"/>
        <v>0</v>
      </c>
      <c r="AZ177" s="54"/>
      <c r="BA177" s="54"/>
      <c r="BB177" s="137">
        <f t="shared" si="158"/>
        <v>0</v>
      </c>
      <c r="BC177" s="137">
        <f t="shared" si="159"/>
        <v>0</v>
      </c>
      <c r="BD177" s="137">
        <f t="shared" si="160"/>
        <v>0</v>
      </c>
      <c r="BE177" s="137">
        <f t="shared" si="161"/>
        <v>0</v>
      </c>
      <c r="BF177" s="137">
        <f t="shared" si="162"/>
        <v>0</v>
      </c>
      <c r="BG177" s="137">
        <f t="shared" si="163"/>
        <v>0</v>
      </c>
      <c r="BH177" s="137">
        <f t="shared" si="164"/>
        <v>0</v>
      </c>
      <c r="BI177" s="137">
        <f t="shared" si="165"/>
        <v>0</v>
      </c>
      <c r="BJ177" s="137">
        <f t="shared" si="166"/>
        <v>0</v>
      </c>
      <c r="BK177" s="137">
        <f t="shared" si="167"/>
        <v>0</v>
      </c>
      <c r="BL177" s="137">
        <f t="shared" si="192"/>
        <v>0</v>
      </c>
      <c r="BM177" s="137">
        <f t="shared" si="193"/>
        <v>0</v>
      </c>
      <c r="BN177" s="137">
        <f t="shared" si="194"/>
        <v>0</v>
      </c>
      <c r="BO177" s="137">
        <f t="shared" si="195"/>
        <v>0</v>
      </c>
      <c r="BP177" s="137">
        <f t="shared" si="196"/>
        <v>0</v>
      </c>
      <c r="BQ177" s="137">
        <f t="shared" si="197"/>
        <v>0</v>
      </c>
      <c r="BR177" s="137">
        <f t="shared" si="198"/>
        <v>0</v>
      </c>
      <c r="BS177" s="137">
        <f t="shared" si="199"/>
        <v>0</v>
      </c>
      <c r="BT177" s="137">
        <f t="shared" si="200"/>
        <v>0</v>
      </c>
      <c r="BU177" s="137">
        <f t="shared" si="201"/>
        <v>0</v>
      </c>
      <c r="BV177" s="137">
        <f t="shared" si="202"/>
        <v>0</v>
      </c>
      <c r="BW177" s="137">
        <f t="shared" si="203"/>
        <v>0</v>
      </c>
      <c r="BX177" s="137">
        <f t="shared" si="204"/>
        <v>0</v>
      </c>
      <c r="BY177" s="137">
        <f t="shared" si="205"/>
        <v>0</v>
      </c>
      <c r="BZ177" s="137">
        <f t="shared" si="206"/>
        <v>0</v>
      </c>
      <c r="CA177" s="137">
        <f t="shared" si="207"/>
        <v>0</v>
      </c>
      <c r="CB177" s="137">
        <f t="shared" si="208"/>
        <v>0</v>
      </c>
      <c r="CC177" s="137">
        <f t="shared" si="209"/>
        <v>0</v>
      </c>
      <c r="CD177" s="137">
        <f t="shared" si="210"/>
        <v>0</v>
      </c>
      <c r="CE177" s="137">
        <f t="shared" si="211"/>
        <v>0</v>
      </c>
      <c r="CF177" s="137">
        <f t="shared" si="212"/>
        <v>0</v>
      </c>
      <c r="CG177" s="137">
        <f t="shared" si="213"/>
        <v>0</v>
      </c>
      <c r="CH177" s="137">
        <f t="shared" si="214"/>
        <v>0</v>
      </c>
      <c r="CI177" s="137">
        <f t="shared" si="215"/>
        <v>0</v>
      </c>
      <c r="CJ177" s="137">
        <f t="shared" si="216"/>
        <v>0</v>
      </c>
      <c r="CK177" s="137">
        <f t="shared" si="217"/>
        <v>0</v>
      </c>
      <c r="CL177" s="137">
        <f t="shared" si="218"/>
        <v>0</v>
      </c>
      <c r="CM177" s="137">
        <f t="shared" si="219"/>
        <v>0</v>
      </c>
      <c r="CN177" s="137">
        <f t="shared" si="220"/>
        <v>0</v>
      </c>
      <c r="CO177" s="137">
        <f t="shared" si="221"/>
        <v>0</v>
      </c>
      <c r="CP177" s="97"/>
      <c r="CQ177" s="97"/>
      <c r="CR177" s="47"/>
      <c r="CS177" s="47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GO177" s="1"/>
      <c r="GP177" s="1"/>
      <c r="GQ177" s="1"/>
      <c r="GR177" s="1"/>
      <c r="GS177" s="1"/>
    </row>
    <row r="178" spans="1:201">
      <c r="A178" s="40">
        <v>172</v>
      </c>
      <c r="B178" s="84"/>
      <c r="C178" s="83"/>
      <c r="D178" s="88"/>
      <c r="E178" s="87"/>
      <c r="F178" s="87"/>
      <c r="G178" s="87"/>
      <c r="H178" s="87"/>
      <c r="I178" s="76"/>
      <c r="J178" s="76"/>
      <c r="K178" s="76"/>
      <c r="L178" s="238"/>
      <c r="M178" s="238"/>
      <c r="N178" s="76"/>
      <c r="O178" s="76"/>
      <c r="P178" s="76"/>
      <c r="Q178" s="77"/>
      <c r="R178" s="41">
        <f t="shared" si="168"/>
        <v>0</v>
      </c>
      <c r="S178" s="55">
        <f t="shared" si="148"/>
        <v>0</v>
      </c>
      <c r="T178" s="54">
        <f t="shared" si="149"/>
        <v>0</v>
      </c>
      <c r="U178" s="97">
        <f t="shared" si="150"/>
        <v>0</v>
      </c>
      <c r="V178" s="54">
        <f t="shared" si="169"/>
        <v>0</v>
      </c>
      <c r="W178" s="97">
        <f t="shared" si="170"/>
        <v>0</v>
      </c>
      <c r="X178" s="96">
        <f t="shared" si="151"/>
        <v>0</v>
      </c>
      <c r="Y178" s="96">
        <f t="shared" si="152"/>
        <v>0</v>
      </c>
      <c r="Z178" s="96">
        <f t="shared" si="153"/>
        <v>0</v>
      </c>
      <c r="AA178" s="96">
        <f t="shared" si="154"/>
        <v>0</v>
      </c>
      <c r="AB178" s="96">
        <f t="shared" si="155"/>
        <v>0</v>
      </c>
      <c r="AC178" s="96">
        <f t="shared" si="156"/>
        <v>0</v>
      </c>
      <c r="AD178" s="96">
        <f t="shared" si="157"/>
        <v>0</v>
      </c>
      <c r="AE178" s="96">
        <f t="shared" si="171"/>
        <v>0</v>
      </c>
      <c r="AF178" s="96">
        <f t="shared" si="172"/>
        <v>0</v>
      </c>
      <c r="AG178" s="96">
        <f t="shared" si="173"/>
        <v>0</v>
      </c>
      <c r="AH178" s="96">
        <f t="shared" si="174"/>
        <v>0</v>
      </c>
      <c r="AI178" s="96">
        <f t="shared" si="175"/>
        <v>0</v>
      </c>
      <c r="AJ178" s="96">
        <f t="shared" si="176"/>
        <v>0</v>
      </c>
      <c r="AK178" s="96">
        <f t="shared" si="177"/>
        <v>0</v>
      </c>
      <c r="AL178" s="96">
        <f t="shared" si="178"/>
        <v>0</v>
      </c>
      <c r="AM178" s="96">
        <f t="shared" si="179"/>
        <v>0</v>
      </c>
      <c r="AN178" s="96">
        <f t="shared" si="180"/>
        <v>0</v>
      </c>
      <c r="AO178" s="96">
        <f t="shared" si="181"/>
        <v>0</v>
      </c>
      <c r="AP178" s="96">
        <f t="shared" si="182"/>
        <v>0</v>
      </c>
      <c r="AQ178" s="96">
        <f t="shared" si="183"/>
        <v>0</v>
      </c>
      <c r="AR178" s="96">
        <f t="shared" si="184"/>
        <v>0</v>
      </c>
      <c r="AS178" s="96">
        <f t="shared" si="185"/>
        <v>0</v>
      </c>
      <c r="AT178" s="54">
        <f t="shared" si="186"/>
        <v>0</v>
      </c>
      <c r="AU178" s="54">
        <f t="shared" si="187"/>
        <v>0</v>
      </c>
      <c r="AV178" s="54">
        <f t="shared" si="188"/>
        <v>0</v>
      </c>
      <c r="AW178" s="54">
        <f t="shared" si="189"/>
        <v>0</v>
      </c>
      <c r="AX178" s="54">
        <f t="shared" si="190"/>
        <v>0</v>
      </c>
      <c r="AY178" s="54">
        <f t="shared" si="191"/>
        <v>0</v>
      </c>
      <c r="AZ178" s="54"/>
      <c r="BA178" s="54"/>
      <c r="BB178" s="137">
        <f t="shared" si="158"/>
        <v>0</v>
      </c>
      <c r="BC178" s="137">
        <f t="shared" si="159"/>
        <v>0</v>
      </c>
      <c r="BD178" s="137">
        <f t="shared" si="160"/>
        <v>0</v>
      </c>
      <c r="BE178" s="137">
        <f t="shared" si="161"/>
        <v>0</v>
      </c>
      <c r="BF178" s="137">
        <f t="shared" si="162"/>
        <v>0</v>
      </c>
      <c r="BG178" s="137">
        <f t="shared" si="163"/>
        <v>0</v>
      </c>
      <c r="BH178" s="137">
        <f t="shared" si="164"/>
        <v>0</v>
      </c>
      <c r="BI178" s="137">
        <f t="shared" si="165"/>
        <v>0</v>
      </c>
      <c r="BJ178" s="137">
        <f t="shared" si="166"/>
        <v>0</v>
      </c>
      <c r="BK178" s="137">
        <f t="shared" si="167"/>
        <v>0</v>
      </c>
      <c r="BL178" s="137">
        <f t="shared" si="192"/>
        <v>0</v>
      </c>
      <c r="BM178" s="137">
        <f t="shared" si="193"/>
        <v>0</v>
      </c>
      <c r="BN178" s="137">
        <f t="shared" si="194"/>
        <v>0</v>
      </c>
      <c r="BO178" s="137">
        <f t="shared" si="195"/>
        <v>0</v>
      </c>
      <c r="BP178" s="137">
        <f t="shared" si="196"/>
        <v>0</v>
      </c>
      <c r="BQ178" s="137">
        <f t="shared" si="197"/>
        <v>0</v>
      </c>
      <c r="BR178" s="137">
        <f t="shared" si="198"/>
        <v>0</v>
      </c>
      <c r="BS178" s="137">
        <f t="shared" si="199"/>
        <v>0</v>
      </c>
      <c r="BT178" s="137">
        <f t="shared" si="200"/>
        <v>0</v>
      </c>
      <c r="BU178" s="137">
        <f t="shared" si="201"/>
        <v>0</v>
      </c>
      <c r="BV178" s="137">
        <f t="shared" si="202"/>
        <v>0</v>
      </c>
      <c r="BW178" s="137">
        <f t="shared" si="203"/>
        <v>0</v>
      </c>
      <c r="BX178" s="137">
        <f t="shared" si="204"/>
        <v>0</v>
      </c>
      <c r="BY178" s="137">
        <f t="shared" si="205"/>
        <v>0</v>
      </c>
      <c r="BZ178" s="137">
        <f t="shared" si="206"/>
        <v>0</v>
      </c>
      <c r="CA178" s="137">
        <f t="shared" si="207"/>
        <v>0</v>
      </c>
      <c r="CB178" s="137">
        <f t="shared" si="208"/>
        <v>0</v>
      </c>
      <c r="CC178" s="137">
        <f t="shared" si="209"/>
        <v>0</v>
      </c>
      <c r="CD178" s="137">
        <f t="shared" si="210"/>
        <v>0</v>
      </c>
      <c r="CE178" s="137">
        <f t="shared" si="211"/>
        <v>0</v>
      </c>
      <c r="CF178" s="137">
        <f t="shared" si="212"/>
        <v>0</v>
      </c>
      <c r="CG178" s="137">
        <f t="shared" si="213"/>
        <v>0</v>
      </c>
      <c r="CH178" s="137">
        <f t="shared" si="214"/>
        <v>0</v>
      </c>
      <c r="CI178" s="137">
        <f t="shared" si="215"/>
        <v>0</v>
      </c>
      <c r="CJ178" s="137">
        <f t="shared" si="216"/>
        <v>0</v>
      </c>
      <c r="CK178" s="137">
        <f t="shared" si="217"/>
        <v>0</v>
      </c>
      <c r="CL178" s="137">
        <f t="shared" si="218"/>
        <v>0</v>
      </c>
      <c r="CM178" s="137">
        <f t="shared" si="219"/>
        <v>0</v>
      </c>
      <c r="CN178" s="137">
        <f t="shared" si="220"/>
        <v>0</v>
      </c>
      <c r="CO178" s="137">
        <f t="shared" si="221"/>
        <v>0</v>
      </c>
      <c r="CP178" s="97"/>
      <c r="CQ178" s="97"/>
      <c r="CR178" s="47"/>
      <c r="CS178" s="47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GO178" s="1"/>
      <c r="GP178" s="1"/>
      <c r="GQ178" s="1"/>
      <c r="GR178" s="1"/>
      <c r="GS178" s="1"/>
    </row>
    <row r="179" spans="1:201">
      <c r="A179" s="40">
        <v>173</v>
      </c>
      <c r="B179" s="84"/>
      <c r="C179" s="83"/>
      <c r="D179" s="88"/>
      <c r="E179" s="87"/>
      <c r="F179" s="87"/>
      <c r="G179" s="87"/>
      <c r="H179" s="87"/>
      <c r="I179" s="76"/>
      <c r="J179" s="76"/>
      <c r="K179" s="76"/>
      <c r="L179" s="238"/>
      <c r="M179" s="238"/>
      <c r="N179" s="76"/>
      <c r="O179" s="76"/>
      <c r="P179" s="76"/>
      <c r="Q179" s="77"/>
      <c r="R179" s="41">
        <f t="shared" si="168"/>
        <v>0</v>
      </c>
      <c r="S179" s="55">
        <f t="shared" si="148"/>
        <v>0</v>
      </c>
      <c r="T179" s="54">
        <f t="shared" si="149"/>
        <v>0</v>
      </c>
      <c r="U179" s="97">
        <f t="shared" si="150"/>
        <v>0</v>
      </c>
      <c r="V179" s="54">
        <f t="shared" si="169"/>
        <v>0</v>
      </c>
      <c r="W179" s="97">
        <f t="shared" si="170"/>
        <v>0</v>
      </c>
      <c r="X179" s="96">
        <f t="shared" si="151"/>
        <v>0</v>
      </c>
      <c r="Y179" s="96">
        <f t="shared" si="152"/>
        <v>0</v>
      </c>
      <c r="Z179" s="96">
        <f t="shared" si="153"/>
        <v>0</v>
      </c>
      <c r="AA179" s="96">
        <f t="shared" si="154"/>
        <v>0</v>
      </c>
      <c r="AB179" s="96">
        <f t="shared" si="155"/>
        <v>0</v>
      </c>
      <c r="AC179" s="96">
        <f t="shared" si="156"/>
        <v>0</v>
      </c>
      <c r="AD179" s="96">
        <f t="shared" si="157"/>
        <v>0</v>
      </c>
      <c r="AE179" s="96">
        <f t="shared" si="171"/>
        <v>0</v>
      </c>
      <c r="AF179" s="96">
        <f t="shared" si="172"/>
        <v>0</v>
      </c>
      <c r="AG179" s="96">
        <f t="shared" si="173"/>
        <v>0</v>
      </c>
      <c r="AH179" s="96">
        <f t="shared" si="174"/>
        <v>0</v>
      </c>
      <c r="AI179" s="96">
        <f t="shared" si="175"/>
        <v>0</v>
      </c>
      <c r="AJ179" s="96">
        <f t="shared" si="176"/>
        <v>0</v>
      </c>
      <c r="AK179" s="96">
        <f t="shared" si="177"/>
        <v>0</v>
      </c>
      <c r="AL179" s="96">
        <f t="shared" si="178"/>
        <v>0</v>
      </c>
      <c r="AM179" s="96">
        <f t="shared" si="179"/>
        <v>0</v>
      </c>
      <c r="AN179" s="96">
        <f t="shared" si="180"/>
        <v>0</v>
      </c>
      <c r="AO179" s="96">
        <f t="shared" si="181"/>
        <v>0</v>
      </c>
      <c r="AP179" s="96">
        <f t="shared" si="182"/>
        <v>0</v>
      </c>
      <c r="AQ179" s="96">
        <f t="shared" si="183"/>
        <v>0</v>
      </c>
      <c r="AR179" s="96">
        <f t="shared" si="184"/>
        <v>0</v>
      </c>
      <c r="AS179" s="96">
        <f t="shared" si="185"/>
        <v>0</v>
      </c>
      <c r="AT179" s="54">
        <f t="shared" si="186"/>
        <v>0</v>
      </c>
      <c r="AU179" s="54">
        <f t="shared" si="187"/>
        <v>0</v>
      </c>
      <c r="AV179" s="54">
        <f t="shared" si="188"/>
        <v>0</v>
      </c>
      <c r="AW179" s="54">
        <f t="shared" si="189"/>
        <v>0</v>
      </c>
      <c r="AX179" s="54">
        <f t="shared" si="190"/>
        <v>0</v>
      </c>
      <c r="AY179" s="54">
        <f t="shared" si="191"/>
        <v>0</v>
      </c>
      <c r="AZ179" s="54"/>
      <c r="BA179" s="54"/>
      <c r="BB179" s="137">
        <f t="shared" si="158"/>
        <v>0</v>
      </c>
      <c r="BC179" s="137">
        <f t="shared" si="159"/>
        <v>0</v>
      </c>
      <c r="BD179" s="137">
        <f t="shared" si="160"/>
        <v>0</v>
      </c>
      <c r="BE179" s="137">
        <f t="shared" si="161"/>
        <v>0</v>
      </c>
      <c r="BF179" s="137">
        <f t="shared" si="162"/>
        <v>0</v>
      </c>
      <c r="BG179" s="137">
        <f t="shared" si="163"/>
        <v>0</v>
      </c>
      <c r="BH179" s="137">
        <f t="shared" si="164"/>
        <v>0</v>
      </c>
      <c r="BI179" s="137">
        <f t="shared" si="165"/>
        <v>0</v>
      </c>
      <c r="BJ179" s="137">
        <f t="shared" si="166"/>
        <v>0</v>
      </c>
      <c r="BK179" s="137">
        <f t="shared" si="167"/>
        <v>0</v>
      </c>
      <c r="BL179" s="137">
        <f t="shared" si="192"/>
        <v>0</v>
      </c>
      <c r="BM179" s="137">
        <f t="shared" si="193"/>
        <v>0</v>
      </c>
      <c r="BN179" s="137">
        <f t="shared" si="194"/>
        <v>0</v>
      </c>
      <c r="BO179" s="137">
        <f t="shared" si="195"/>
        <v>0</v>
      </c>
      <c r="BP179" s="137">
        <f t="shared" si="196"/>
        <v>0</v>
      </c>
      <c r="BQ179" s="137">
        <f t="shared" si="197"/>
        <v>0</v>
      </c>
      <c r="BR179" s="137">
        <f t="shared" si="198"/>
        <v>0</v>
      </c>
      <c r="BS179" s="137">
        <f t="shared" si="199"/>
        <v>0</v>
      </c>
      <c r="BT179" s="137">
        <f t="shared" si="200"/>
        <v>0</v>
      </c>
      <c r="BU179" s="137">
        <f t="shared" si="201"/>
        <v>0</v>
      </c>
      <c r="BV179" s="137">
        <f t="shared" si="202"/>
        <v>0</v>
      </c>
      <c r="BW179" s="137">
        <f t="shared" si="203"/>
        <v>0</v>
      </c>
      <c r="BX179" s="137">
        <f t="shared" si="204"/>
        <v>0</v>
      </c>
      <c r="BY179" s="137">
        <f t="shared" si="205"/>
        <v>0</v>
      </c>
      <c r="BZ179" s="137">
        <f t="shared" si="206"/>
        <v>0</v>
      </c>
      <c r="CA179" s="137">
        <f t="shared" si="207"/>
        <v>0</v>
      </c>
      <c r="CB179" s="137">
        <f t="shared" si="208"/>
        <v>0</v>
      </c>
      <c r="CC179" s="137">
        <f t="shared" si="209"/>
        <v>0</v>
      </c>
      <c r="CD179" s="137">
        <f t="shared" si="210"/>
        <v>0</v>
      </c>
      <c r="CE179" s="137">
        <f t="shared" si="211"/>
        <v>0</v>
      </c>
      <c r="CF179" s="137">
        <f t="shared" si="212"/>
        <v>0</v>
      </c>
      <c r="CG179" s="137">
        <f t="shared" si="213"/>
        <v>0</v>
      </c>
      <c r="CH179" s="137">
        <f t="shared" si="214"/>
        <v>0</v>
      </c>
      <c r="CI179" s="137">
        <f t="shared" si="215"/>
        <v>0</v>
      </c>
      <c r="CJ179" s="137">
        <f t="shared" si="216"/>
        <v>0</v>
      </c>
      <c r="CK179" s="137">
        <f t="shared" si="217"/>
        <v>0</v>
      </c>
      <c r="CL179" s="137">
        <f t="shared" si="218"/>
        <v>0</v>
      </c>
      <c r="CM179" s="137">
        <f t="shared" si="219"/>
        <v>0</v>
      </c>
      <c r="CN179" s="137">
        <f t="shared" si="220"/>
        <v>0</v>
      </c>
      <c r="CO179" s="137">
        <f t="shared" si="221"/>
        <v>0</v>
      </c>
      <c r="CP179" s="97"/>
      <c r="CQ179" s="97"/>
      <c r="CR179" s="47"/>
      <c r="CS179" s="47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GO179" s="1"/>
      <c r="GP179" s="1"/>
      <c r="GQ179" s="1"/>
      <c r="GR179" s="1"/>
      <c r="GS179" s="1"/>
    </row>
    <row r="180" spans="1:201">
      <c r="A180" s="40">
        <v>174</v>
      </c>
      <c r="B180" s="84"/>
      <c r="C180" s="83"/>
      <c r="D180" s="88"/>
      <c r="E180" s="87"/>
      <c r="F180" s="87"/>
      <c r="G180" s="87"/>
      <c r="H180" s="87"/>
      <c r="I180" s="76"/>
      <c r="J180" s="76"/>
      <c r="K180" s="76"/>
      <c r="L180" s="238"/>
      <c r="M180" s="238"/>
      <c r="N180" s="76"/>
      <c r="O180" s="76"/>
      <c r="P180" s="76"/>
      <c r="Q180" s="77"/>
      <c r="R180" s="41">
        <f t="shared" si="168"/>
        <v>0</v>
      </c>
      <c r="S180" s="55">
        <f t="shared" si="148"/>
        <v>0</v>
      </c>
      <c r="T180" s="54">
        <f t="shared" si="149"/>
        <v>0</v>
      </c>
      <c r="U180" s="97">
        <f t="shared" si="150"/>
        <v>0</v>
      </c>
      <c r="V180" s="54">
        <f t="shared" si="169"/>
        <v>0</v>
      </c>
      <c r="W180" s="97">
        <f t="shared" si="170"/>
        <v>0</v>
      </c>
      <c r="X180" s="96">
        <f t="shared" si="151"/>
        <v>0</v>
      </c>
      <c r="Y180" s="96">
        <f t="shared" si="152"/>
        <v>0</v>
      </c>
      <c r="Z180" s="96">
        <f t="shared" si="153"/>
        <v>0</v>
      </c>
      <c r="AA180" s="96">
        <f t="shared" si="154"/>
        <v>0</v>
      </c>
      <c r="AB180" s="96">
        <f t="shared" si="155"/>
        <v>0</v>
      </c>
      <c r="AC180" s="96">
        <f t="shared" si="156"/>
        <v>0</v>
      </c>
      <c r="AD180" s="96">
        <f t="shared" si="157"/>
        <v>0</v>
      </c>
      <c r="AE180" s="96">
        <f t="shared" si="171"/>
        <v>0</v>
      </c>
      <c r="AF180" s="96">
        <f t="shared" si="172"/>
        <v>0</v>
      </c>
      <c r="AG180" s="96">
        <f t="shared" si="173"/>
        <v>0</v>
      </c>
      <c r="AH180" s="96">
        <f t="shared" si="174"/>
        <v>0</v>
      </c>
      <c r="AI180" s="96">
        <f t="shared" si="175"/>
        <v>0</v>
      </c>
      <c r="AJ180" s="96">
        <f t="shared" si="176"/>
        <v>0</v>
      </c>
      <c r="AK180" s="96">
        <f t="shared" si="177"/>
        <v>0</v>
      </c>
      <c r="AL180" s="96">
        <f t="shared" si="178"/>
        <v>0</v>
      </c>
      <c r="AM180" s="96">
        <f t="shared" si="179"/>
        <v>0</v>
      </c>
      <c r="AN180" s="96">
        <f t="shared" si="180"/>
        <v>0</v>
      </c>
      <c r="AO180" s="96">
        <f t="shared" si="181"/>
        <v>0</v>
      </c>
      <c r="AP180" s="96">
        <f t="shared" si="182"/>
        <v>0</v>
      </c>
      <c r="AQ180" s="96">
        <f t="shared" si="183"/>
        <v>0</v>
      </c>
      <c r="AR180" s="96">
        <f t="shared" si="184"/>
        <v>0</v>
      </c>
      <c r="AS180" s="96">
        <f t="shared" si="185"/>
        <v>0</v>
      </c>
      <c r="AT180" s="54">
        <f t="shared" si="186"/>
        <v>0</v>
      </c>
      <c r="AU180" s="54">
        <f t="shared" si="187"/>
        <v>0</v>
      </c>
      <c r="AV180" s="54">
        <f t="shared" si="188"/>
        <v>0</v>
      </c>
      <c r="AW180" s="54">
        <f t="shared" si="189"/>
        <v>0</v>
      </c>
      <c r="AX180" s="54">
        <f t="shared" si="190"/>
        <v>0</v>
      </c>
      <c r="AY180" s="54">
        <f t="shared" si="191"/>
        <v>0</v>
      </c>
      <c r="AZ180" s="54"/>
      <c r="BA180" s="54"/>
      <c r="BB180" s="137">
        <f t="shared" si="158"/>
        <v>0</v>
      </c>
      <c r="BC180" s="137">
        <f t="shared" si="159"/>
        <v>0</v>
      </c>
      <c r="BD180" s="137">
        <f t="shared" si="160"/>
        <v>0</v>
      </c>
      <c r="BE180" s="137">
        <f t="shared" si="161"/>
        <v>0</v>
      </c>
      <c r="BF180" s="137">
        <f t="shared" si="162"/>
        <v>0</v>
      </c>
      <c r="BG180" s="137">
        <f t="shared" si="163"/>
        <v>0</v>
      </c>
      <c r="BH180" s="137">
        <f t="shared" si="164"/>
        <v>0</v>
      </c>
      <c r="BI180" s="137">
        <f t="shared" si="165"/>
        <v>0</v>
      </c>
      <c r="BJ180" s="137">
        <f t="shared" si="166"/>
        <v>0</v>
      </c>
      <c r="BK180" s="137">
        <f t="shared" si="167"/>
        <v>0</v>
      </c>
      <c r="BL180" s="137">
        <f t="shared" si="192"/>
        <v>0</v>
      </c>
      <c r="BM180" s="137">
        <f t="shared" si="193"/>
        <v>0</v>
      </c>
      <c r="BN180" s="137">
        <f t="shared" si="194"/>
        <v>0</v>
      </c>
      <c r="BO180" s="137">
        <f t="shared" si="195"/>
        <v>0</v>
      </c>
      <c r="BP180" s="137">
        <f t="shared" si="196"/>
        <v>0</v>
      </c>
      <c r="BQ180" s="137">
        <f t="shared" si="197"/>
        <v>0</v>
      </c>
      <c r="BR180" s="137">
        <f t="shared" si="198"/>
        <v>0</v>
      </c>
      <c r="BS180" s="137">
        <f t="shared" si="199"/>
        <v>0</v>
      </c>
      <c r="BT180" s="137">
        <f t="shared" si="200"/>
        <v>0</v>
      </c>
      <c r="BU180" s="137">
        <f t="shared" si="201"/>
        <v>0</v>
      </c>
      <c r="BV180" s="137">
        <f t="shared" si="202"/>
        <v>0</v>
      </c>
      <c r="BW180" s="137">
        <f t="shared" si="203"/>
        <v>0</v>
      </c>
      <c r="BX180" s="137">
        <f t="shared" si="204"/>
        <v>0</v>
      </c>
      <c r="BY180" s="137">
        <f t="shared" si="205"/>
        <v>0</v>
      </c>
      <c r="BZ180" s="137">
        <f t="shared" si="206"/>
        <v>0</v>
      </c>
      <c r="CA180" s="137">
        <f t="shared" si="207"/>
        <v>0</v>
      </c>
      <c r="CB180" s="137">
        <f t="shared" si="208"/>
        <v>0</v>
      </c>
      <c r="CC180" s="137">
        <f t="shared" si="209"/>
        <v>0</v>
      </c>
      <c r="CD180" s="137">
        <f t="shared" si="210"/>
        <v>0</v>
      </c>
      <c r="CE180" s="137">
        <f t="shared" si="211"/>
        <v>0</v>
      </c>
      <c r="CF180" s="137">
        <f t="shared" si="212"/>
        <v>0</v>
      </c>
      <c r="CG180" s="137">
        <f t="shared" si="213"/>
        <v>0</v>
      </c>
      <c r="CH180" s="137">
        <f t="shared" si="214"/>
        <v>0</v>
      </c>
      <c r="CI180" s="137">
        <f t="shared" si="215"/>
        <v>0</v>
      </c>
      <c r="CJ180" s="137">
        <f t="shared" si="216"/>
        <v>0</v>
      </c>
      <c r="CK180" s="137">
        <f t="shared" si="217"/>
        <v>0</v>
      </c>
      <c r="CL180" s="137">
        <f t="shared" si="218"/>
        <v>0</v>
      </c>
      <c r="CM180" s="137">
        <f t="shared" si="219"/>
        <v>0</v>
      </c>
      <c r="CN180" s="137">
        <f t="shared" si="220"/>
        <v>0</v>
      </c>
      <c r="CO180" s="137">
        <f t="shared" si="221"/>
        <v>0</v>
      </c>
      <c r="CP180" s="97"/>
      <c r="CQ180" s="97"/>
      <c r="CR180" s="47"/>
      <c r="CS180" s="47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GO180" s="1"/>
      <c r="GP180" s="1"/>
      <c r="GQ180" s="1"/>
      <c r="GR180" s="1"/>
      <c r="GS180" s="1"/>
    </row>
    <row r="181" spans="1:201">
      <c r="A181" s="40">
        <v>175</v>
      </c>
      <c r="B181" s="84"/>
      <c r="C181" s="83"/>
      <c r="D181" s="88"/>
      <c r="E181" s="87"/>
      <c r="F181" s="87"/>
      <c r="G181" s="87"/>
      <c r="H181" s="87"/>
      <c r="I181" s="76"/>
      <c r="J181" s="76"/>
      <c r="K181" s="76"/>
      <c r="L181" s="238"/>
      <c r="M181" s="238"/>
      <c r="N181" s="76"/>
      <c r="O181" s="76"/>
      <c r="P181" s="76"/>
      <c r="Q181" s="77"/>
      <c r="R181" s="41">
        <f t="shared" si="168"/>
        <v>0</v>
      </c>
      <c r="S181" s="55">
        <f t="shared" si="148"/>
        <v>0</v>
      </c>
      <c r="T181" s="54">
        <f t="shared" si="149"/>
        <v>0</v>
      </c>
      <c r="U181" s="97">
        <f t="shared" si="150"/>
        <v>0</v>
      </c>
      <c r="V181" s="54">
        <f t="shared" si="169"/>
        <v>0</v>
      </c>
      <c r="W181" s="97">
        <f t="shared" si="170"/>
        <v>0</v>
      </c>
      <c r="X181" s="96">
        <f t="shared" si="151"/>
        <v>0</v>
      </c>
      <c r="Y181" s="96">
        <f t="shared" si="152"/>
        <v>0</v>
      </c>
      <c r="Z181" s="96">
        <f t="shared" si="153"/>
        <v>0</v>
      </c>
      <c r="AA181" s="96">
        <f t="shared" si="154"/>
        <v>0</v>
      </c>
      <c r="AB181" s="96">
        <f t="shared" si="155"/>
        <v>0</v>
      </c>
      <c r="AC181" s="96">
        <f t="shared" si="156"/>
        <v>0</v>
      </c>
      <c r="AD181" s="96">
        <f t="shared" si="157"/>
        <v>0</v>
      </c>
      <c r="AE181" s="96">
        <f t="shared" si="171"/>
        <v>0</v>
      </c>
      <c r="AF181" s="96">
        <f t="shared" si="172"/>
        <v>0</v>
      </c>
      <c r="AG181" s="96">
        <f t="shared" si="173"/>
        <v>0</v>
      </c>
      <c r="AH181" s="96">
        <f t="shared" si="174"/>
        <v>0</v>
      </c>
      <c r="AI181" s="96">
        <f t="shared" si="175"/>
        <v>0</v>
      </c>
      <c r="AJ181" s="96">
        <f t="shared" si="176"/>
        <v>0</v>
      </c>
      <c r="AK181" s="96">
        <f t="shared" si="177"/>
        <v>0</v>
      </c>
      <c r="AL181" s="96">
        <f t="shared" si="178"/>
        <v>0</v>
      </c>
      <c r="AM181" s="96">
        <f t="shared" si="179"/>
        <v>0</v>
      </c>
      <c r="AN181" s="96">
        <f t="shared" si="180"/>
        <v>0</v>
      </c>
      <c r="AO181" s="96">
        <f t="shared" si="181"/>
        <v>0</v>
      </c>
      <c r="AP181" s="96">
        <f t="shared" si="182"/>
        <v>0</v>
      </c>
      <c r="AQ181" s="96">
        <f t="shared" si="183"/>
        <v>0</v>
      </c>
      <c r="AR181" s="96">
        <f t="shared" si="184"/>
        <v>0</v>
      </c>
      <c r="AS181" s="96">
        <f t="shared" si="185"/>
        <v>0</v>
      </c>
      <c r="AT181" s="54">
        <f t="shared" si="186"/>
        <v>0</v>
      </c>
      <c r="AU181" s="54">
        <f t="shared" si="187"/>
        <v>0</v>
      </c>
      <c r="AV181" s="54">
        <f t="shared" si="188"/>
        <v>0</v>
      </c>
      <c r="AW181" s="54">
        <f t="shared" si="189"/>
        <v>0</v>
      </c>
      <c r="AX181" s="54">
        <f t="shared" si="190"/>
        <v>0</v>
      </c>
      <c r="AY181" s="54">
        <f t="shared" si="191"/>
        <v>0</v>
      </c>
      <c r="AZ181" s="54"/>
      <c r="BA181" s="54"/>
      <c r="BB181" s="137">
        <f t="shared" si="158"/>
        <v>0</v>
      </c>
      <c r="BC181" s="137">
        <f t="shared" si="159"/>
        <v>0</v>
      </c>
      <c r="BD181" s="137">
        <f t="shared" si="160"/>
        <v>0</v>
      </c>
      <c r="BE181" s="137">
        <f t="shared" si="161"/>
        <v>0</v>
      </c>
      <c r="BF181" s="137">
        <f t="shared" si="162"/>
        <v>0</v>
      </c>
      <c r="BG181" s="137">
        <f t="shared" si="163"/>
        <v>0</v>
      </c>
      <c r="BH181" s="137">
        <f t="shared" si="164"/>
        <v>0</v>
      </c>
      <c r="BI181" s="137">
        <f t="shared" si="165"/>
        <v>0</v>
      </c>
      <c r="BJ181" s="137">
        <f t="shared" si="166"/>
        <v>0</v>
      </c>
      <c r="BK181" s="137">
        <f t="shared" si="167"/>
        <v>0</v>
      </c>
      <c r="BL181" s="137">
        <f t="shared" si="192"/>
        <v>0</v>
      </c>
      <c r="BM181" s="137">
        <f t="shared" si="193"/>
        <v>0</v>
      </c>
      <c r="BN181" s="137">
        <f t="shared" si="194"/>
        <v>0</v>
      </c>
      <c r="BO181" s="137">
        <f t="shared" si="195"/>
        <v>0</v>
      </c>
      <c r="BP181" s="137">
        <f t="shared" si="196"/>
        <v>0</v>
      </c>
      <c r="BQ181" s="137">
        <f t="shared" si="197"/>
        <v>0</v>
      </c>
      <c r="BR181" s="137">
        <f t="shared" si="198"/>
        <v>0</v>
      </c>
      <c r="BS181" s="137">
        <f t="shared" si="199"/>
        <v>0</v>
      </c>
      <c r="BT181" s="137">
        <f t="shared" si="200"/>
        <v>0</v>
      </c>
      <c r="BU181" s="137">
        <f t="shared" si="201"/>
        <v>0</v>
      </c>
      <c r="BV181" s="137">
        <f t="shared" si="202"/>
        <v>0</v>
      </c>
      <c r="BW181" s="137">
        <f t="shared" si="203"/>
        <v>0</v>
      </c>
      <c r="BX181" s="137">
        <f t="shared" si="204"/>
        <v>0</v>
      </c>
      <c r="BY181" s="137">
        <f t="shared" si="205"/>
        <v>0</v>
      </c>
      <c r="BZ181" s="137">
        <f t="shared" si="206"/>
        <v>0</v>
      </c>
      <c r="CA181" s="137">
        <f t="shared" si="207"/>
        <v>0</v>
      </c>
      <c r="CB181" s="137">
        <f t="shared" si="208"/>
        <v>0</v>
      </c>
      <c r="CC181" s="137">
        <f t="shared" si="209"/>
        <v>0</v>
      </c>
      <c r="CD181" s="137">
        <f t="shared" si="210"/>
        <v>0</v>
      </c>
      <c r="CE181" s="137">
        <f t="shared" si="211"/>
        <v>0</v>
      </c>
      <c r="CF181" s="137">
        <f t="shared" si="212"/>
        <v>0</v>
      </c>
      <c r="CG181" s="137">
        <f t="shared" si="213"/>
        <v>0</v>
      </c>
      <c r="CH181" s="137">
        <f t="shared" si="214"/>
        <v>0</v>
      </c>
      <c r="CI181" s="137">
        <f t="shared" si="215"/>
        <v>0</v>
      </c>
      <c r="CJ181" s="137">
        <f t="shared" si="216"/>
        <v>0</v>
      </c>
      <c r="CK181" s="137">
        <f t="shared" si="217"/>
        <v>0</v>
      </c>
      <c r="CL181" s="137">
        <f t="shared" si="218"/>
        <v>0</v>
      </c>
      <c r="CM181" s="137">
        <f t="shared" si="219"/>
        <v>0</v>
      </c>
      <c r="CN181" s="137">
        <f t="shared" si="220"/>
        <v>0</v>
      </c>
      <c r="CO181" s="137">
        <f t="shared" si="221"/>
        <v>0</v>
      </c>
      <c r="CP181" s="97"/>
      <c r="CQ181" s="97"/>
      <c r="CR181" s="47"/>
      <c r="CS181" s="47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GO181" s="1"/>
      <c r="GP181" s="1"/>
      <c r="GQ181" s="1"/>
      <c r="GR181" s="1"/>
      <c r="GS181" s="1"/>
    </row>
    <row r="182" spans="1:201">
      <c r="A182" s="40">
        <v>176</v>
      </c>
      <c r="B182" s="84"/>
      <c r="C182" s="83"/>
      <c r="D182" s="88"/>
      <c r="E182" s="87"/>
      <c r="F182" s="87"/>
      <c r="G182" s="87"/>
      <c r="H182" s="87"/>
      <c r="I182" s="76"/>
      <c r="J182" s="76"/>
      <c r="K182" s="76"/>
      <c r="L182" s="238"/>
      <c r="M182" s="238"/>
      <c r="N182" s="76"/>
      <c r="O182" s="76"/>
      <c r="P182" s="76"/>
      <c r="Q182" s="77"/>
      <c r="R182" s="41">
        <f t="shared" si="168"/>
        <v>0</v>
      </c>
      <c r="S182" s="55">
        <f t="shared" si="148"/>
        <v>0</v>
      </c>
      <c r="T182" s="54">
        <f t="shared" si="149"/>
        <v>0</v>
      </c>
      <c r="U182" s="97">
        <f t="shared" si="150"/>
        <v>0</v>
      </c>
      <c r="V182" s="54">
        <f t="shared" si="169"/>
        <v>0</v>
      </c>
      <c r="W182" s="97">
        <f t="shared" si="170"/>
        <v>0</v>
      </c>
      <c r="X182" s="96">
        <f t="shared" si="151"/>
        <v>0</v>
      </c>
      <c r="Y182" s="96">
        <f t="shared" si="152"/>
        <v>0</v>
      </c>
      <c r="Z182" s="96">
        <f t="shared" si="153"/>
        <v>0</v>
      </c>
      <c r="AA182" s="96">
        <f t="shared" si="154"/>
        <v>0</v>
      </c>
      <c r="AB182" s="96">
        <f t="shared" si="155"/>
        <v>0</v>
      </c>
      <c r="AC182" s="96">
        <f t="shared" si="156"/>
        <v>0</v>
      </c>
      <c r="AD182" s="96">
        <f t="shared" si="157"/>
        <v>0</v>
      </c>
      <c r="AE182" s="96">
        <f t="shared" si="171"/>
        <v>0</v>
      </c>
      <c r="AF182" s="96">
        <f t="shared" si="172"/>
        <v>0</v>
      </c>
      <c r="AG182" s="96">
        <f t="shared" si="173"/>
        <v>0</v>
      </c>
      <c r="AH182" s="96">
        <f t="shared" si="174"/>
        <v>0</v>
      </c>
      <c r="AI182" s="96">
        <f t="shared" si="175"/>
        <v>0</v>
      </c>
      <c r="AJ182" s="96">
        <f t="shared" si="176"/>
        <v>0</v>
      </c>
      <c r="AK182" s="96">
        <f t="shared" si="177"/>
        <v>0</v>
      </c>
      <c r="AL182" s="96">
        <f t="shared" si="178"/>
        <v>0</v>
      </c>
      <c r="AM182" s="96">
        <f t="shared" si="179"/>
        <v>0</v>
      </c>
      <c r="AN182" s="96">
        <f t="shared" si="180"/>
        <v>0</v>
      </c>
      <c r="AO182" s="96">
        <f t="shared" si="181"/>
        <v>0</v>
      </c>
      <c r="AP182" s="96">
        <f t="shared" si="182"/>
        <v>0</v>
      </c>
      <c r="AQ182" s="96">
        <f t="shared" si="183"/>
        <v>0</v>
      </c>
      <c r="AR182" s="96">
        <f t="shared" si="184"/>
        <v>0</v>
      </c>
      <c r="AS182" s="96">
        <f t="shared" si="185"/>
        <v>0</v>
      </c>
      <c r="AT182" s="54">
        <f t="shared" si="186"/>
        <v>0</v>
      </c>
      <c r="AU182" s="54">
        <f t="shared" si="187"/>
        <v>0</v>
      </c>
      <c r="AV182" s="54">
        <f t="shared" si="188"/>
        <v>0</v>
      </c>
      <c r="AW182" s="54">
        <f t="shared" si="189"/>
        <v>0</v>
      </c>
      <c r="AX182" s="54">
        <f t="shared" si="190"/>
        <v>0</v>
      </c>
      <c r="AY182" s="54">
        <f t="shared" si="191"/>
        <v>0</v>
      </c>
      <c r="AZ182" s="54"/>
      <c r="BA182" s="54"/>
      <c r="BB182" s="137">
        <f t="shared" si="158"/>
        <v>0</v>
      </c>
      <c r="BC182" s="137">
        <f t="shared" si="159"/>
        <v>0</v>
      </c>
      <c r="BD182" s="137">
        <f t="shared" si="160"/>
        <v>0</v>
      </c>
      <c r="BE182" s="137">
        <f t="shared" si="161"/>
        <v>0</v>
      </c>
      <c r="BF182" s="137">
        <f t="shared" si="162"/>
        <v>0</v>
      </c>
      <c r="BG182" s="137">
        <f t="shared" si="163"/>
        <v>0</v>
      </c>
      <c r="BH182" s="137">
        <f t="shared" si="164"/>
        <v>0</v>
      </c>
      <c r="BI182" s="137">
        <f t="shared" si="165"/>
        <v>0</v>
      </c>
      <c r="BJ182" s="137">
        <f t="shared" si="166"/>
        <v>0</v>
      </c>
      <c r="BK182" s="137">
        <f t="shared" si="167"/>
        <v>0</v>
      </c>
      <c r="BL182" s="137">
        <f t="shared" si="192"/>
        <v>0</v>
      </c>
      <c r="BM182" s="137">
        <f t="shared" si="193"/>
        <v>0</v>
      </c>
      <c r="BN182" s="137">
        <f t="shared" si="194"/>
        <v>0</v>
      </c>
      <c r="BO182" s="137">
        <f t="shared" si="195"/>
        <v>0</v>
      </c>
      <c r="BP182" s="137">
        <f t="shared" si="196"/>
        <v>0</v>
      </c>
      <c r="BQ182" s="137">
        <f t="shared" si="197"/>
        <v>0</v>
      </c>
      <c r="BR182" s="137">
        <f t="shared" si="198"/>
        <v>0</v>
      </c>
      <c r="BS182" s="137">
        <f t="shared" si="199"/>
        <v>0</v>
      </c>
      <c r="BT182" s="137">
        <f t="shared" si="200"/>
        <v>0</v>
      </c>
      <c r="BU182" s="137">
        <f t="shared" si="201"/>
        <v>0</v>
      </c>
      <c r="BV182" s="137">
        <f t="shared" si="202"/>
        <v>0</v>
      </c>
      <c r="BW182" s="137">
        <f t="shared" si="203"/>
        <v>0</v>
      </c>
      <c r="BX182" s="137">
        <f t="shared" si="204"/>
        <v>0</v>
      </c>
      <c r="BY182" s="137">
        <f t="shared" si="205"/>
        <v>0</v>
      </c>
      <c r="BZ182" s="137">
        <f t="shared" si="206"/>
        <v>0</v>
      </c>
      <c r="CA182" s="137">
        <f t="shared" si="207"/>
        <v>0</v>
      </c>
      <c r="CB182" s="137">
        <f t="shared" si="208"/>
        <v>0</v>
      </c>
      <c r="CC182" s="137">
        <f t="shared" si="209"/>
        <v>0</v>
      </c>
      <c r="CD182" s="137">
        <f t="shared" si="210"/>
        <v>0</v>
      </c>
      <c r="CE182" s="137">
        <f t="shared" si="211"/>
        <v>0</v>
      </c>
      <c r="CF182" s="137">
        <f t="shared" si="212"/>
        <v>0</v>
      </c>
      <c r="CG182" s="137">
        <f t="shared" si="213"/>
        <v>0</v>
      </c>
      <c r="CH182" s="137">
        <f t="shared" si="214"/>
        <v>0</v>
      </c>
      <c r="CI182" s="137">
        <f t="shared" si="215"/>
        <v>0</v>
      </c>
      <c r="CJ182" s="137">
        <f t="shared" si="216"/>
        <v>0</v>
      </c>
      <c r="CK182" s="137">
        <f t="shared" si="217"/>
        <v>0</v>
      </c>
      <c r="CL182" s="137">
        <f t="shared" si="218"/>
        <v>0</v>
      </c>
      <c r="CM182" s="137">
        <f t="shared" si="219"/>
        <v>0</v>
      </c>
      <c r="CN182" s="137">
        <f t="shared" si="220"/>
        <v>0</v>
      </c>
      <c r="CO182" s="137">
        <f t="shared" si="221"/>
        <v>0</v>
      </c>
      <c r="CP182" s="97"/>
      <c r="CQ182" s="97"/>
      <c r="CR182" s="47"/>
      <c r="CS182" s="47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GO182" s="1"/>
      <c r="GP182" s="1"/>
      <c r="GQ182" s="1"/>
      <c r="GR182" s="1"/>
      <c r="GS182" s="1"/>
    </row>
    <row r="183" spans="1:201">
      <c r="A183" s="40">
        <v>177</v>
      </c>
      <c r="B183" s="84"/>
      <c r="C183" s="83"/>
      <c r="D183" s="88"/>
      <c r="E183" s="87"/>
      <c r="F183" s="87"/>
      <c r="G183" s="87"/>
      <c r="H183" s="87"/>
      <c r="I183" s="76"/>
      <c r="J183" s="76"/>
      <c r="K183" s="76"/>
      <c r="L183" s="238"/>
      <c r="M183" s="238"/>
      <c r="N183" s="76"/>
      <c r="O183" s="76"/>
      <c r="P183" s="76"/>
      <c r="Q183" s="77"/>
      <c r="R183" s="41">
        <f t="shared" si="168"/>
        <v>0</v>
      </c>
      <c r="S183" s="55">
        <f t="shared" si="148"/>
        <v>0</v>
      </c>
      <c r="T183" s="54">
        <f t="shared" si="149"/>
        <v>0</v>
      </c>
      <c r="U183" s="97">
        <f t="shared" si="150"/>
        <v>0</v>
      </c>
      <c r="V183" s="54">
        <f t="shared" si="169"/>
        <v>0</v>
      </c>
      <c r="W183" s="97">
        <f t="shared" si="170"/>
        <v>0</v>
      </c>
      <c r="X183" s="96">
        <f t="shared" si="151"/>
        <v>0</v>
      </c>
      <c r="Y183" s="96">
        <f t="shared" si="152"/>
        <v>0</v>
      </c>
      <c r="Z183" s="96">
        <f t="shared" si="153"/>
        <v>0</v>
      </c>
      <c r="AA183" s="96">
        <f t="shared" si="154"/>
        <v>0</v>
      </c>
      <c r="AB183" s="96">
        <f t="shared" si="155"/>
        <v>0</v>
      </c>
      <c r="AC183" s="96">
        <f t="shared" si="156"/>
        <v>0</v>
      </c>
      <c r="AD183" s="96">
        <f t="shared" si="157"/>
        <v>0</v>
      </c>
      <c r="AE183" s="96">
        <f t="shared" si="171"/>
        <v>0</v>
      </c>
      <c r="AF183" s="96">
        <f t="shared" si="172"/>
        <v>0</v>
      </c>
      <c r="AG183" s="96">
        <f t="shared" si="173"/>
        <v>0</v>
      </c>
      <c r="AH183" s="96">
        <f t="shared" si="174"/>
        <v>0</v>
      </c>
      <c r="AI183" s="96">
        <f t="shared" si="175"/>
        <v>0</v>
      </c>
      <c r="AJ183" s="96">
        <f t="shared" si="176"/>
        <v>0</v>
      </c>
      <c r="AK183" s="96">
        <f t="shared" si="177"/>
        <v>0</v>
      </c>
      <c r="AL183" s="96">
        <f t="shared" si="178"/>
        <v>0</v>
      </c>
      <c r="AM183" s="96">
        <f t="shared" si="179"/>
        <v>0</v>
      </c>
      <c r="AN183" s="96">
        <f t="shared" si="180"/>
        <v>0</v>
      </c>
      <c r="AO183" s="96">
        <f t="shared" si="181"/>
        <v>0</v>
      </c>
      <c r="AP183" s="96">
        <f t="shared" si="182"/>
        <v>0</v>
      </c>
      <c r="AQ183" s="96">
        <f t="shared" si="183"/>
        <v>0</v>
      </c>
      <c r="AR183" s="96">
        <f t="shared" si="184"/>
        <v>0</v>
      </c>
      <c r="AS183" s="96">
        <f t="shared" si="185"/>
        <v>0</v>
      </c>
      <c r="AT183" s="54">
        <f t="shared" si="186"/>
        <v>0</v>
      </c>
      <c r="AU183" s="54">
        <f t="shared" si="187"/>
        <v>0</v>
      </c>
      <c r="AV183" s="54">
        <f t="shared" si="188"/>
        <v>0</v>
      </c>
      <c r="AW183" s="54">
        <f t="shared" si="189"/>
        <v>0</v>
      </c>
      <c r="AX183" s="54">
        <f t="shared" si="190"/>
        <v>0</v>
      </c>
      <c r="AY183" s="54">
        <f t="shared" si="191"/>
        <v>0</v>
      </c>
      <c r="AZ183" s="54"/>
      <c r="BA183" s="54"/>
      <c r="BB183" s="137">
        <f t="shared" si="158"/>
        <v>0</v>
      </c>
      <c r="BC183" s="137">
        <f t="shared" si="159"/>
        <v>0</v>
      </c>
      <c r="BD183" s="137">
        <f t="shared" si="160"/>
        <v>0</v>
      </c>
      <c r="BE183" s="137">
        <f t="shared" si="161"/>
        <v>0</v>
      </c>
      <c r="BF183" s="137">
        <f t="shared" si="162"/>
        <v>0</v>
      </c>
      <c r="BG183" s="137">
        <f t="shared" si="163"/>
        <v>0</v>
      </c>
      <c r="BH183" s="137">
        <f t="shared" si="164"/>
        <v>0</v>
      </c>
      <c r="BI183" s="137">
        <f t="shared" si="165"/>
        <v>0</v>
      </c>
      <c r="BJ183" s="137">
        <f t="shared" si="166"/>
        <v>0</v>
      </c>
      <c r="BK183" s="137">
        <f t="shared" si="167"/>
        <v>0</v>
      </c>
      <c r="BL183" s="137">
        <f t="shared" si="192"/>
        <v>0</v>
      </c>
      <c r="BM183" s="137">
        <f t="shared" si="193"/>
        <v>0</v>
      </c>
      <c r="BN183" s="137">
        <f t="shared" si="194"/>
        <v>0</v>
      </c>
      <c r="BO183" s="137">
        <f t="shared" si="195"/>
        <v>0</v>
      </c>
      <c r="BP183" s="137">
        <f t="shared" si="196"/>
        <v>0</v>
      </c>
      <c r="BQ183" s="137">
        <f t="shared" si="197"/>
        <v>0</v>
      </c>
      <c r="BR183" s="137">
        <f t="shared" si="198"/>
        <v>0</v>
      </c>
      <c r="BS183" s="137">
        <f t="shared" si="199"/>
        <v>0</v>
      </c>
      <c r="BT183" s="137">
        <f t="shared" si="200"/>
        <v>0</v>
      </c>
      <c r="BU183" s="137">
        <f t="shared" si="201"/>
        <v>0</v>
      </c>
      <c r="BV183" s="137">
        <f t="shared" si="202"/>
        <v>0</v>
      </c>
      <c r="BW183" s="137">
        <f t="shared" si="203"/>
        <v>0</v>
      </c>
      <c r="BX183" s="137">
        <f t="shared" si="204"/>
        <v>0</v>
      </c>
      <c r="BY183" s="137">
        <f t="shared" si="205"/>
        <v>0</v>
      </c>
      <c r="BZ183" s="137">
        <f t="shared" si="206"/>
        <v>0</v>
      </c>
      <c r="CA183" s="137">
        <f t="shared" si="207"/>
        <v>0</v>
      </c>
      <c r="CB183" s="137">
        <f t="shared" si="208"/>
        <v>0</v>
      </c>
      <c r="CC183" s="137">
        <f t="shared" si="209"/>
        <v>0</v>
      </c>
      <c r="CD183" s="137">
        <f t="shared" si="210"/>
        <v>0</v>
      </c>
      <c r="CE183" s="137">
        <f t="shared" si="211"/>
        <v>0</v>
      </c>
      <c r="CF183" s="137">
        <f t="shared" si="212"/>
        <v>0</v>
      </c>
      <c r="CG183" s="137">
        <f t="shared" si="213"/>
        <v>0</v>
      </c>
      <c r="CH183" s="137">
        <f t="shared" si="214"/>
        <v>0</v>
      </c>
      <c r="CI183" s="137">
        <f t="shared" si="215"/>
        <v>0</v>
      </c>
      <c r="CJ183" s="137">
        <f t="shared" si="216"/>
        <v>0</v>
      </c>
      <c r="CK183" s="137">
        <f t="shared" si="217"/>
        <v>0</v>
      </c>
      <c r="CL183" s="137">
        <f t="shared" si="218"/>
        <v>0</v>
      </c>
      <c r="CM183" s="137">
        <f t="shared" si="219"/>
        <v>0</v>
      </c>
      <c r="CN183" s="137">
        <f t="shared" si="220"/>
        <v>0</v>
      </c>
      <c r="CO183" s="137">
        <f t="shared" si="221"/>
        <v>0</v>
      </c>
      <c r="CP183" s="97"/>
      <c r="CQ183" s="97"/>
      <c r="CR183" s="47"/>
      <c r="CS183" s="47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GO183" s="1"/>
      <c r="GP183" s="1"/>
      <c r="GQ183" s="1"/>
      <c r="GR183" s="1"/>
      <c r="GS183" s="1"/>
    </row>
    <row r="184" spans="1:201">
      <c r="A184" s="40">
        <v>178</v>
      </c>
      <c r="B184" s="84"/>
      <c r="C184" s="83"/>
      <c r="D184" s="88"/>
      <c r="E184" s="87"/>
      <c r="F184" s="87"/>
      <c r="G184" s="87"/>
      <c r="H184" s="87"/>
      <c r="I184" s="76"/>
      <c r="J184" s="76"/>
      <c r="K184" s="76"/>
      <c r="L184" s="238"/>
      <c r="M184" s="238"/>
      <c r="N184" s="76"/>
      <c r="O184" s="76"/>
      <c r="P184" s="76"/>
      <c r="Q184" s="77"/>
      <c r="R184" s="41">
        <f t="shared" si="168"/>
        <v>0</v>
      </c>
      <c r="S184" s="55">
        <f t="shared" si="148"/>
        <v>0</v>
      </c>
      <c r="T184" s="54">
        <f t="shared" si="149"/>
        <v>0</v>
      </c>
      <c r="U184" s="97">
        <f t="shared" si="150"/>
        <v>0</v>
      </c>
      <c r="V184" s="54">
        <f t="shared" si="169"/>
        <v>0</v>
      </c>
      <c r="W184" s="97">
        <f t="shared" si="170"/>
        <v>0</v>
      </c>
      <c r="X184" s="96">
        <f t="shared" si="151"/>
        <v>0</v>
      </c>
      <c r="Y184" s="96">
        <f t="shared" si="152"/>
        <v>0</v>
      </c>
      <c r="Z184" s="96">
        <f t="shared" si="153"/>
        <v>0</v>
      </c>
      <c r="AA184" s="96">
        <f t="shared" si="154"/>
        <v>0</v>
      </c>
      <c r="AB184" s="96">
        <f t="shared" si="155"/>
        <v>0</v>
      </c>
      <c r="AC184" s="96">
        <f t="shared" si="156"/>
        <v>0</v>
      </c>
      <c r="AD184" s="96">
        <f t="shared" si="157"/>
        <v>0</v>
      </c>
      <c r="AE184" s="96">
        <f t="shared" si="171"/>
        <v>0</v>
      </c>
      <c r="AF184" s="96">
        <f t="shared" si="172"/>
        <v>0</v>
      </c>
      <c r="AG184" s="96">
        <f t="shared" si="173"/>
        <v>0</v>
      </c>
      <c r="AH184" s="96">
        <f t="shared" si="174"/>
        <v>0</v>
      </c>
      <c r="AI184" s="96">
        <f t="shared" si="175"/>
        <v>0</v>
      </c>
      <c r="AJ184" s="96">
        <f t="shared" si="176"/>
        <v>0</v>
      </c>
      <c r="AK184" s="96">
        <f t="shared" si="177"/>
        <v>0</v>
      </c>
      <c r="AL184" s="96">
        <f t="shared" si="178"/>
        <v>0</v>
      </c>
      <c r="AM184" s="96">
        <f t="shared" si="179"/>
        <v>0</v>
      </c>
      <c r="AN184" s="96">
        <f t="shared" si="180"/>
        <v>0</v>
      </c>
      <c r="AO184" s="96">
        <f t="shared" si="181"/>
        <v>0</v>
      </c>
      <c r="AP184" s="96">
        <f t="shared" si="182"/>
        <v>0</v>
      </c>
      <c r="AQ184" s="96">
        <f t="shared" si="183"/>
        <v>0</v>
      </c>
      <c r="AR184" s="96">
        <f t="shared" si="184"/>
        <v>0</v>
      </c>
      <c r="AS184" s="96">
        <f t="shared" si="185"/>
        <v>0</v>
      </c>
      <c r="AT184" s="54">
        <f t="shared" si="186"/>
        <v>0</v>
      </c>
      <c r="AU184" s="54">
        <f t="shared" si="187"/>
        <v>0</v>
      </c>
      <c r="AV184" s="54">
        <f t="shared" si="188"/>
        <v>0</v>
      </c>
      <c r="AW184" s="54">
        <f t="shared" si="189"/>
        <v>0</v>
      </c>
      <c r="AX184" s="54">
        <f t="shared" si="190"/>
        <v>0</v>
      </c>
      <c r="AY184" s="54">
        <f t="shared" si="191"/>
        <v>0</v>
      </c>
      <c r="AZ184" s="54"/>
      <c r="BA184" s="54"/>
      <c r="BB184" s="137">
        <f t="shared" si="158"/>
        <v>0</v>
      </c>
      <c r="BC184" s="137">
        <f t="shared" si="159"/>
        <v>0</v>
      </c>
      <c r="BD184" s="137">
        <f t="shared" si="160"/>
        <v>0</v>
      </c>
      <c r="BE184" s="137">
        <f t="shared" si="161"/>
        <v>0</v>
      </c>
      <c r="BF184" s="137">
        <f t="shared" si="162"/>
        <v>0</v>
      </c>
      <c r="BG184" s="137">
        <f t="shared" si="163"/>
        <v>0</v>
      </c>
      <c r="BH184" s="137">
        <f t="shared" si="164"/>
        <v>0</v>
      </c>
      <c r="BI184" s="137">
        <f t="shared" si="165"/>
        <v>0</v>
      </c>
      <c r="BJ184" s="137">
        <f t="shared" si="166"/>
        <v>0</v>
      </c>
      <c r="BK184" s="137">
        <f t="shared" si="167"/>
        <v>0</v>
      </c>
      <c r="BL184" s="137">
        <f t="shared" si="192"/>
        <v>0</v>
      </c>
      <c r="BM184" s="137">
        <f t="shared" si="193"/>
        <v>0</v>
      </c>
      <c r="BN184" s="137">
        <f t="shared" si="194"/>
        <v>0</v>
      </c>
      <c r="BO184" s="137">
        <f t="shared" si="195"/>
        <v>0</v>
      </c>
      <c r="BP184" s="137">
        <f t="shared" si="196"/>
        <v>0</v>
      </c>
      <c r="BQ184" s="137">
        <f t="shared" si="197"/>
        <v>0</v>
      </c>
      <c r="BR184" s="137">
        <f t="shared" si="198"/>
        <v>0</v>
      </c>
      <c r="BS184" s="137">
        <f t="shared" si="199"/>
        <v>0</v>
      </c>
      <c r="BT184" s="137">
        <f t="shared" si="200"/>
        <v>0</v>
      </c>
      <c r="BU184" s="137">
        <f t="shared" si="201"/>
        <v>0</v>
      </c>
      <c r="BV184" s="137">
        <f t="shared" si="202"/>
        <v>0</v>
      </c>
      <c r="BW184" s="137">
        <f t="shared" si="203"/>
        <v>0</v>
      </c>
      <c r="BX184" s="137">
        <f t="shared" si="204"/>
        <v>0</v>
      </c>
      <c r="BY184" s="137">
        <f t="shared" si="205"/>
        <v>0</v>
      </c>
      <c r="BZ184" s="137">
        <f t="shared" si="206"/>
        <v>0</v>
      </c>
      <c r="CA184" s="137">
        <f t="shared" si="207"/>
        <v>0</v>
      </c>
      <c r="CB184" s="137">
        <f t="shared" si="208"/>
        <v>0</v>
      </c>
      <c r="CC184" s="137">
        <f t="shared" si="209"/>
        <v>0</v>
      </c>
      <c r="CD184" s="137">
        <f t="shared" si="210"/>
        <v>0</v>
      </c>
      <c r="CE184" s="137">
        <f t="shared" si="211"/>
        <v>0</v>
      </c>
      <c r="CF184" s="137">
        <f t="shared" si="212"/>
        <v>0</v>
      </c>
      <c r="CG184" s="137">
        <f t="shared" si="213"/>
        <v>0</v>
      </c>
      <c r="CH184" s="137">
        <f t="shared" si="214"/>
        <v>0</v>
      </c>
      <c r="CI184" s="137">
        <f t="shared" si="215"/>
        <v>0</v>
      </c>
      <c r="CJ184" s="137">
        <f t="shared" si="216"/>
        <v>0</v>
      </c>
      <c r="CK184" s="137">
        <f t="shared" si="217"/>
        <v>0</v>
      </c>
      <c r="CL184" s="137">
        <f t="shared" si="218"/>
        <v>0</v>
      </c>
      <c r="CM184" s="137">
        <f t="shared" si="219"/>
        <v>0</v>
      </c>
      <c r="CN184" s="137">
        <f t="shared" si="220"/>
        <v>0</v>
      </c>
      <c r="CO184" s="137">
        <f t="shared" si="221"/>
        <v>0</v>
      </c>
      <c r="CP184" s="97"/>
      <c r="CQ184" s="97"/>
      <c r="CR184" s="47"/>
      <c r="CS184" s="47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GO184" s="1"/>
      <c r="GP184" s="1"/>
      <c r="GQ184" s="1"/>
      <c r="GR184" s="1"/>
      <c r="GS184" s="1"/>
    </row>
    <row r="185" spans="1:201">
      <c r="A185" s="40">
        <v>179</v>
      </c>
      <c r="B185" s="84"/>
      <c r="C185" s="83"/>
      <c r="D185" s="88"/>
      <c r="E185" s="87"/>
      <c r="F185" s="87"/>
      <c r="G185" s="87"/>
      <c r="H185" s="87"/>
      <c r="I185" s="76"/>
      <c r="J185" s="76"/>
      <c r="K185" s="76"/>
      <c r="L185" s="238"/>
      <c r="M185" s="238"/>
      <c r="N185" s="76"/>
      <c r="O185" s="76"/>
      <c r="P185" s="76"/>
      <c r="Q185" s="77"/>
      <c r="R185" s="41">
        <f t="shared" si="168"/>
        <v>0</v>
      </c>
      <c r="S185" s="55">
        <f t="shared" si="148"/>
        <v>0</v>
      </c>
      <c r="T185" s="54">
        <f t="shared" si="149"/>
        <v>0</v>
      </c>
      <c r="U185" s="97">
        <f t="shared" si="150"/>
        <v>0</v>
      </c>
      <c r="V185" s="54">
        <f t="shared" si="169"/>
        <v>0</v>
      </c>
      <c r="W185" s="97">
        <f t="shared" si="170"/>
        <v>0</v>
      </c>
      <c r="X185" s="96">
        <f t="shared" si="151"/>
        <v>0</v>
      </c>
      <c r="Y185" s="96">
        <f t="shared" si="152"/>
        <v>0</v>
      </c>
      <c r="Z185" s="96">
        <f t="shared" si="153"/>
        <v>0</v>
      </c>
      <c r="AA185" s="96">
        <f t="shared" si="154"/>
        <v>0</v>
      </c>
      <c r="AB185" s="96">
        <f t="shared" si="155"/>
        <v>0</v>
      </c>
      <c r="AC185" s="96">
        <f t="shared" si="156"/>
        <v>0</v>
      </c>
      <c r="AD185" s="96">
        <f t="shared" si="157"/>
        <v>0</v>
      </c>
      <c r="AE185" s="96">
        <f t="shared" si="171"/>
        <v>0</v>
      </c>
      <c r="AF185" s="96">
        <f t="shared" si="172"/>
        <v>0</v>
      </c>
      <c r="AG185" s="96">
        <f t="shared" si="173"/>
        <v>0</v>
      </c>
      <c r="AH185" s="96">
        <f t="shared" si="174"/>
        <v>0</v>
      </c>
      <c r="AI185" s="96">
        <f t="shared" si="175"/>
        <v>0</v>
      </c>
      <c r="AJ185" s="96">
        <f t="shared" si="176"/>
        <v>0</v>
      </c>
      <c r="AK185" s="96">
        <f t="shared" si="177"/>
        <v>0</v>
      </c>
      <c r="AL185" s="96">
        <f t="shared" si="178"/>
        <v>0</v>
      </c>
      <c r="AM185" s="96">
        <f t="shared" si="179"/>
        <v>0</v>
      </c>
      <c r="AN185" s="96">
        <f t="shared" si="180"/>
        <v>0</v>
      </c>
      <c r="AO185" s="96">
        <f t="shared" si="181"/>
        <v>0</v>
      </c>
      <c r="AP185" s="96">
        <f t="shared" si="182"/>
        <v>0</v>
      </c>
      <c r="AQ185" s="96">
        <f t="shared" si="183"/>
        <v>0</v>
      </c>
      <c r="AR185" s="96">
        <f t="shared" si="184"/>
        <v>0</v>
      </c>
      <c r="AS185" s="96">
        <f t="shared" si="185"/>
        <v>0</v>
      </c>
      <c r="AT185" s="54">
        <f t="shared" si="186"/>
        <v>0</v>
      </c>
      <c r="AU185" s="54">
        <f t="shared" si="187"/>
        <v>0</v>
      </c>
      <c r="AV185" s="54">
        <f t="shared" si="188"/>
        <v>0</v>
      </c>
      <c r="AW185" s="54">
        <f t="shared" si="189"/>
        <v>0</v>
      </c>
      <c r="AX185" s="54">
        <f t="shared" si="190"/>
        <v>0</v>
      </c>
      <c r="AY185" s="54">
        <f t="shared" si="191"/>
        <v>0</v>
      </c>
      <c r="AZ185" s="54"/>
      <c r="BA185" s="54"/>
      <c r="BB185" s="137">
        <f t="shared" si="158"/>
        <v>0</v>
      </c>
      <c r="BC185" s="137">
        <f t="shared" si="159"/>
        <v>0</v>
      </c>
      <c r="BD185" s="137">
        <f t="shared" si="160"/>
        <v>0</v>
      </c>
      <c r="BE185" s="137">
        <f t="shared" si="161"/>
        <v>0</v>
      </c>
      <c r="BF185" s="137">
        <f t="shared" si="162"/>
        <v>0</v>
      </c>
      <c r="BG185" s="137">
        <f t="shared" si="163"/>
        <v>0</v>
      </c>
      <c r="BH185" s="137">
        <f t="shared" si="164"/>
        <v>0</v>
      </c>
      <c r="BI185" s="137">
        <f t="shared" si="165"/>
        <v>0</v>
      </c>
      <c r="BJ185" s="137">
        <f t="shared" si="166"/>
        <v>0</v>
      </c>
      <c r="BK185" s="137">
        <f t="shared" si="167"/>
        <v>0</v>
      </c>
      <c r="BL185" s="137">
        <f t="shared" si="192"/>
        <v>0</v>
      </c>
      <c r="BM185" s="137">
        <f t="shared" si="193"/>
        <v>0</v>
      </c>
      <c r="BN185" s="137">
        <f t="shared" si="194"/>
        <v>0</v>
      </c>
      <c r="BO185" s="137">
        <f t="shared" si="195"/>
        <v>0</v>
      </c>
      <c r="BP185" s="137">
        <f t="shared" si="196"/>
        <v>0</v>
      </c>
      <c r="BQ185" s="137">
        <f t="shared" si="197"/>
        <v>0</v>
      </c>
      <c r="BR185" s="137">
        <f t="shared" si="198"/>
        <v>0</v>
      </c>
      <c r="BS185" s="137">
        <f t="shared" si="199"/>
        <v>0</v>
      </c>
      <c r="BT185" s="137">
        <f t="shared" si="200"/>
        <v>0</v>
      </c>
      <c r="BU185" s="137">
        <f t="shared" si="201"/>
        <v>0</v>
      </c>
      <c r="BV185" s="137">
        <f t="shared" si="202"/>
        <v>0</v>
      </c>
      <c r="BW185" s="137">
        <f t="shared" si="203"/>
        <v>0</v>
      </c>
      <c r="BX185" s="137">
        <f t="shared" si="204"/>
        <v>0</v>
      </c>
      <c r="BY185" s="137">
        <f t="shared" si="205"/>
        <v>0</v>
      </c>
      <c r="BZ185" s="137">
        <f t="shared" si="206"/>
        <v>0</v>
      </c>
      <c r="CA185" s="137">
        <f t="shared" si="207"/>
        <v>0</v>
      </c>
      <c r="CB185" s="137">
        <f t="shared" si="208"/>
        <v>0</v>
      </c>
      <c r="CC185" s="137">
        <f t="shared" si="209"/>
        <v>0</v>
      </c>
      <c r="CD185" s="137">
        <f t="shared" si="210"/>
        <v>0</v>
      </c>
      <c r="CE185" s="137">
        <f t="shared" si="211"/>
        <v>0</v>
      </c>
      <c r="CF185" s="137">
        <f t="shared" si="212"/>
        <v>0</v>
      </c>
      <c r="CG185" s="137">
        <f t="shared" si="213"/>
        <v>0</v>
      </c>
      <c r="CH185" s="137">
        <f t="shared" si="214"/>
        <v>0</v>
      </c>
      <c r="CI185" s="137">
        <f t="shared" si="215"/>
        <v>0</v>
      </c>
      <c r="CJ185" s="137">
        <f t="shared" si="216"/>
        <v>0</v>
      </c>
      <c r="CK185" s="137">
        <f t="shared" si="217"/>
        <v>0</v>
      </c>
      <c r="CL185" s="137">
        <f t="shared" si="218"/>
        <v>0</v>
      </c>
      <c r="CM185" s="137">
        <f t="shared" si="219"/>
        <v>0</v>
      </c>
      <c r="CN185" s="137">
        <f t="shared" si="220"/>
        <v>0</v>
      </c>
      <c r="CO185" s="137">
        <f t="shared" si="221"/>
        <v>0</v>
      </c>
      <c r="CP185" s="97"/>
      <c r="CQ185" s="97"/>
      <c r="CR185" s="47"/>
      <c r="CS185" s="47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GO185" s="1"/>
      <c r="GP185" s="1"/>
      <c r="GQ185" s="1"/>
      <c r="GR185" s="1"/>
      <c r="GS185" s="1"/>
    </row>
    <row r="186" spans="1:201">
      <c r="A186" s="40">
        <v>180</v>
      </c>
      <c r="B186" s="84"/>
      <c r="C186" s="83"/>
      <c r="D186" s="88"/>
      <c r="E186" s="87"/>
      <c r="F186" s="87"/>
      <c r="G186" s="87"/>
      <c r="H186" s="87"/>
      <c r="I186" s="76"/>
      <c r="J186" s="76"/>
      <c r="K186" s="76"/>
      <c r="L186" s="238"/>
      <c r="M186" s="238"/>
      <c r="N186" s="76"/>
      <c r="O186" s="76"/>
      <c r="P186" s="76"/>
      <c r="Q186" s="77"/>
      <c r="R186" s="41">
        <f t="shared" si="168"/>
        <v>0</v>
      </c>
      <c r="S186" s="55">
        <f t="shared" si="148"/>
        <v>0</v>
      </c>
      <c r="T186" s="54">
        <f t="shared" si="149"/>
        <v>0</v>
      </c>
      <c r="U186" s="97">
        <f t="shared" si="150"/>
        <v>0</v>
      </c>
      <c r="V186" s="54">
        <f t="shared" si="169"/>
        <v>0</v>
      </c>
      <c r="W186" s="97">
        <f t="shared" si="170"/>
        <v>0</v>
      </c>
      <c r="X186" s="96">
        <f t="shared" si="151"/>
        <v>0</v>
      </c>
      <c r="Y186" s="96">
        <f t="shared" si="152"/>
        <v>0</v>
      </c>
      <c r="Z186" s="96">
        <f t="shared" si="153"/>
        <v>0</v>
      </c>
      <c r="AA186" s="96">
        <f t="shared" si="154"/>
        <v>0</v>
      </c>
      <c r="AB186" s="96">
        <f t="shared" si="155"/>
        <v>0</v>
      </c>
      <c r="AC186" s="96">
        <f t="shared" si="156"/>
        <v>0</v>
      </c>
      <c r="AD186" s="96">
        <f t="shared" si="157"/>
        <v>0</v>
      </c>
      <c r="AE186" s="96">
        <f t="shared" si="171"/>
        <v>0</v>
      </c>
      <c r="AF186" s="96">
        <f t="shared" si="172"/>
        <v>0</v>
      </c>
      <c r="AG186" s="96">
        <f t="shared" si="173"/>
        <v>0</v>
      </c>
      <c r="AH186" s="96">
        <f t="shared" si="174"/>
        <v>0</v>
      </c>
      <c r="AI186" s="96">
        <f t="shared" si="175"/>
        <v>0</v>
      </c>
      <c r="AJ186" s="96">
        <f t="shared" si="176"/>
        <v>0</v>
      </c>
      <c r="AK186" s="96">
        <f t="shared" si="177"/>
        <v>0</v>
      </c>
      <c r="AL186" s="96">
        <f t="shared" si="178"/>
        <v>0</v>
      </c>
      <c r="AM186" s="96">
        <f t="shared" si="179"/>
        <v>0</v>
      </c>
      <c r="AN186" s="96">
        <f t="shared" si="180"/>
        <v>0</v>
      </c>
      <c r="AO186" s="96">
        <f t="shared" si="181"/>
        <v>0</v>
      </c>
      <c r="AP186" s="96">
        <f t="shared" si="182"/>
        <v>0</v>
      </c>
      <c r="AQ186" s="96">
        <f t="shared" si="183"/>
        <v>0</v>
      </c>
      <c r="AR186" s="96">
        <f t="shared" si="184"/>
        <v>0</v>
      </c>
      <c r="AS186" s="96">
        <f t="shared" si="185"/>
        <v>0</v>
      </c>
      <c r="AT186" s="54">
        <f t="shared" si="186"/>
        <v>0</v>
      </c>
      <c r="AU186" s="54">
        <f t="shared" si="187"/>
        <v>0</v>
      </c>
      <c r="AV186" s="54">
        <f t="shared" si="188"/>
        <v>0</v>
      </c>
      <c r="AW186" s="54">
        <f t="shared" si="189"/>
        <v>0</v>
      </c>
      <c r="AX186" s="54">
        <f t="shared" si="190"/>
        <v>0</v>
      </c>
      <c r="AY186" s="54">
        <f t="shared" si="191"/>
        <v>0</v>
      </c>
      <c r="AZ186" s="54"/>
      <c r="BA186" s="54"/>
      <c r="BB186" s="137">
        <f t="shared" si="158"/>
        <v>0</v>
      </c>
      <c r="BC186" s="137">
        <f t="shared" si="159"/>
        <v>0</v>
      </c>
      <c r="BD186" s="137">
        <f t="shared" si="160"/>
        <v>0</v>
      </c>
      <c r="BE186" s="137">
        <f t="shared" si="161"/>
        <v>0</v>
      </c>
      <c r="BF186" s="137">
        <f t="shared" si="162"/>
        <v>0</v>
      </c>
      <c r="BG186" s="137">
        <f t="shared" si="163"/>
        <v>0</v>
      </c>
      <c r="BH186" s="137">
        <f t="shared" si="164"/>
        <v>0</v>
      </c>
      <c r="BI186" s="137">
        <f t="shared" si="165"/>
        <v>0</v>
      </c>
      <c r="BJ186" s="137">
        <f t="shared" si="166"/>
        <v>0</v>
      </c>
      <c r="BK186" s="137">
        <f t="shared" si="167"/>
        <v>0</v>
      </c>
      <c r="BL186" s="137">
        <f t="shared" si="192"/>
        <v>0</v>
      </c>
      <c r="BM186" s="137">
        <f t="shared" si="193"/>
        <v>0</v>
      </c>
      <c r="BN186" s="137">
        <f t="shared" si="194"/>
        <v>0</v>
      </c>
      <c r="BO186" s="137">
        <f t="shared" si="195"/>
        <v>0</v>
      </c>
      <c r="BP186" s="137">
        <f t="shared" si="196"/>
        <v>0</v>
      </c>
      <c r="BQ186" s="137">
        <f t="shared" si="197"/>
        <v>0</v>
      </c>
      <c r="BR186" s="137">
        <f t="shared" si="198"/>
        <v>0</v>
      </c>
      <c r="BS186" s="137">
        <f t="shared" si="199"/>
        <v>0</v>
      </c>
      <c r="BT186" s="137">
        <f t="shared" si="200"/>
        <v>0</v>
      </c>
      <c r="BU186" s="137">
        <f t="shared" si="201"/>
        <v>0</v>
      </c>
      <c r="BV186" s="137">
        <f t="shared" si="202"/>
        <v>0</v>
      </c>
      <c r="BW186" s="137">
        <f t="shared" si="203"/>
        <v>0</v>
      </c>
      <c r="BX186" s="137">
        <f t="shared" si="204"/>
        <v>0</v>
      </c>
      <c r="BY186" s="137">
        <f t="shared" si="205"/>
        <v>0</v>
      </c>
      <c r="BZ186" s="137">
        <f t="shared" si="206"/>
        <v>0</v>
      </c>
      <c r="CA186" s="137">
        <f t="shared" si="207"/>
        <v>0</v>
      </c>
      <c r="CB186" s="137">
        <f t="shared" si="208"/>
        <v>0</v>
      </c>
      <c r="CC186" s="137">
        <f t="shared" si="209"/>
        <v>0</v>
      </c>
      <c r="CD186" s="137">
        <f t="shared" si="210"/>
        <v>0</v>
      </c>
      <c r="CE186" s="137">
        <f t="shared" si="211"/>
        <v>0</v>
      </c>
      <c r="CF186" s="137">
        <f t="shared" si="212"/>
        <v>0</v>
      </c>
      <c r="CG186" s="137">
        <f t="shared" si="213"/>
        <v>0</v>
      </c>
      <c r="CH186" s="137">
        <f t="shared" si="214"/>
        <v>0</v>
      </c>
      <c r="CI186" s="137">
        <f t="shared" si="215"/>
        <v>0</v>
      </c>
      <c r="CJ186" s="137">
        <f t="shared" si="216"/>
        <v>0</v>
      </c>
      <c r="CK186" s="137">
        <f t="shared" si="217"/>
        <v>0</v>
      </c>
      <c r="CL186" s="137">
        <f t="shared" si="218"/>
        <v>0</v>
      </c>
      <c r="CM186" s="137">
        <f t="shared" si="219"/>
        <v>0</v>
      </c>
      <c r="CN186" s="137">
        <f t="shared" si="220"/>
        <v>0</v>
      </c>
      <c r="CO186" s="137">
        <f t="shared" si="221"/>
        <v>0</v>
      </c>
      <c r="CP186" s="97"/>
      <c r="CQ186" s="97"/>
      <c r="CR186" s="47"/>
      <c r="CS186" s="47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GO186" s="1"/>
      <c r="GP186" s="1"/>
      <c r="GQ186" s="1"/>
      <c r="GR186" s="1"/>
      <c r="GS186" s="1"/>
    </row>
    <row r="187" spans="1:201">
      <c r="A187" s="40">
        <v>181</v>
      </c>
      <c r="B187" s="84"/>
      <c r="C187" s="83"/>
      <c r="D187" s="88"/>
      <c r="E187" s="87"/>
      <c r="F187" s="87"/>
      <c r="G187" s="87"/>
      <c r="H187" s="87"/>
      <c r="I187" s="76"/>
      <c r="J187" s="76"/>
      <c r="K187" s="76"/>
      <c r="L187" s="238"/>
      <c r="M187" s="238"/>
      <c r="N187" s="76"/>
      <c r="O187" s="76"/>
      <c r="P187" s="76"/>
      <c r="Q187" s="77"/>
      <c r="R187" s="41">
        <f t="shared" si="168"/>
        <v>0</v>
      </c>
      <c r="S187" s="55">
        <f t="shared" si="148"/>
        <v>0</v>
      </c>
      <c r="T187" s="54">
        <f t="shared" si="149"/>
        <v>0</v>
      </c>
      <c r="U187" s="97">
        <f t="shared" si="150"/>
        <v>0</v>
      </c>
      <c r="V187" s="54">
        <f t="shared" si="169"/>
        <v>0</v>
      </c>
      <c r="W187" s="97">
        <f t="shared" si="170"/>
        <v>0</v>
      </c>
      <c r="X187" s="96">
        <f t="shared" si="151"/>
        <v>0</v>
      </c>
      <c r="Y187" s="96">
        <f t="shared" si="152"/>
        <v>0</v>
      </c>
      <c r="Z187" s="96">
        <f t="shared" si="153"/>
        <v>0</v>
      </c>
      <c r="AA187" s="96">
        <f t="shared" si="154"/>
        <v>0</v>
      </c>
      <c r="AB187" s="96">
        <f t="shared" si="155"/>
        <v>0</v>
      </c>
      <c r="AC187" s="96">
        <f t="shared" si="156"/>
        <v>0</v>
      </c>
      <c r="AD187" s="96">
        <f t="shared" si="157"/>
        <v>0</v>
      </c>
      <c r="AE187" s="96">
        <f t="shared" si="171"/>
        <v>0</v>
      </c>
      <c r="AF187" s="96">
        <f t="shared" si="172"/>
        <v>0</v>
      </c>
      <c r="AG187" s="96">
        <f t="shared" si="173"/>
        <v>0</v>
      </c>
      <c r="AH187" s="96">
        <f t="shared" si="174"/>
        <v>0</v>
      </c>
      <c r="AI187" s="96">
        <f t="shared" si="175"/>
        <v>0</v>
      </c>
      <c r="AJ187" s="96">
        <f t="shared" si="176"/>
        <v>0</v>
      </c>
      <c r="AK187" s="96">
        <f t="shared" si="177"/>
        <v>0</v>
      </c>
      <c r="AL187" s="96">
        <f t="shared" si="178"/>
        <v>0</v>
      </c>
      <c r="AM187" s="96">
        <f t="shared" si="179"/>
        <v>0</v>
      </c>
      <c r="AN187" s="96">
        <f t="shared" si="180"/>
        <v>0</v>
      </c>
      <c r="AO187" s="96">
        <f t="shared" si="181"/>
        <v>0</v>
      </c>
      <c r="AP187" s="96">
        <f t="shared" si="182"/>
        <v>0</v>
      </c>
      <c r="AQ187" s="96">
        <f t="shared" si="183"/>
        <v>0</v>
      </c>
      <c r="AR187" s="96">
        <f t="shared" si="184"/>
        <v>0</v>
      </c>
      <c r="AS187" s="96">
        <f t="shared" si="185"/>
        <v>0</v>
      </c>
      <c r="AT187" s="54">
        <f t="shared" si="186"/>
        <v>0</v>
      </c>
      <c r="AU187" s="54">
        <f t="shared" si="187"/>
        <v>0</v>
      </c>
      <c r="AV187" s="54">
        <f t="shared" si="188"/>
        <v>0</v>
      </c>
      <c r="AW187" s="54">
        <f t="shared" si="189"/>
        <v>0</v>
      </c>
      <c r="AX187" s="54">
        <f t="shared" si="190"/>
        <v>0</v>
      </c>
      <c r="AY187" s="54">
        <f t="shared" si="191"/>
        <v>0</v>
      </c>
      <c r="AZ187" s="54"/>
      <c r="BA187" s="54"/>
      <c r="BB187" s="137">
        <f t="shared" si="158"/>
        <v>0</v>
      </c>
      <c r="BC187" s="137">
        <f t="shared" si="159"/>
        <v>0</v>
      </c>
      <c r="BD187" s="137">
        <f t="shared" si="160"/>
        <v>0</v>
      </c>
      <c r="BE187" s="137">
        <f t="shared" si="161"/>
        <v>0</v>
      </c>
      <c r="BF187" s="137">
        <f t="shared" si="162"/>
        <v>0</v>
      </c>
      <c r="BG187" s="137">
        <f t="shared" si="163"/>
        <v>0</v>
      </c>
      <c r="BH187" s="137">
        <f t="shared" si="164"/>
        <v>0</v>
      </c>
      <c r="BI187" s="137">
        <f t="shared" si="165"/>
        <v>0</v>
      </c>
      <c r="BJ187" s="137">
        <f t="shared" si="166"/>
        <v>0</v>
      </c>
      <c r="BK187" s="137">
        <f t="shared" si="167"/>
        <v>0</v>
      </c>
      <c r="BL187" s="137">
        <f t="shared" si="192"/>
        <v>0</v>
      </c>
      <c r="BM187" s="137">
        <f t="shared" si="193"/>
        <v>0</v>
      </c>
      <c r="BN187" s="137">
        <f t="shared" si="194"/>
        <v>0</v>
      </c>
      <c r="BO187" s="137">
        <f t="shared" si="195"/>
        <v>0</v>
      </c>
      <c r="BP187" s="137">
        <f t="shared" si="196"/>
        <v>0</v>
      </c>
      <c r="BQ187" s="137">
        <f t="shared" si="197"/>
        <v>0</v>
      </c>
      <c r="BR187" s="137">
        <f t="shared" si="198"/>
        <v>0</v>
      </c>
      <c r="BS187" s="137">
        <f t="shared" si="199"/>
        <v>0</v>
      </c>
      <c r="BT187" s="137">
        <f t="shared" si="200"/>
        <v>0</v>
      </c>
      <c r="BU187" s="137">
        <f t="shared" si="201"/>
        <v>0</v>
      </c>
      <c r="BV187" s="137">
        <f t="shared" si="202"/>
        <v>0</v>
      </c>
      <c r="BW187" s="137">
        <f t="shared" si="203"/>
        <v>0</v>
      </c>
      <c r="BX187" s="137">
        <f t="shared" si="204"/>
        <v>0</v>
      </c>
      <c r="BY187" s="137">
        <f t="shared" si="205"/>
        <v>0</v>
      </c>
      <c r="BZ187" s="137">
        <f t="shared" si="206"/>
        <v>0</v>
      </c>
      <c r="CA187" s="137">
        <f t="shared" si="207"/>
        <v>0</v>
      </c>
      <c r="CB187" s="137">
        <f t="shared" si="208"/>
        <v>0</v>
      </c>
      <c r="CC187" s="137">
        <f t="shared" si="209"/>
        <v>0</v>
      </c>
      <c r="CD187" s="137">
        <f t="shared" si="210"/>
        <v>0</v>
      </c>
      <c r="CE187" s="137">
        <f t="shared" si="211"/>
        <v>0</v>
      </c>
      <c r="CF187" s="137">
        <f t="shared" si="212"/>
        <v>0</v>
      </c>
      <c r="CG187" s="137">
        <f t="shared" si="213"/>
        <v>0</v>
      </c>
      <c r="CH187" s="137">
        <f t="shared" si="214"/>
        <v>0</v>
      </c>
      <c r="CI187" s="137">
        <f t="shared" si="215"/>
        <v>0</v>
      </c>
      <c r="CJ187" s="137">
        <f t="shared" si="216"/>
        <v>0</v>
      </c>
      <c r="CK187" s="137">
        <f t="shared" si="217"/>
        <v>0</v>
      </c>
      <c r="CL187" s="137">
        <f t="shared" si="218"/>
        <v>0</v>
      </c>
      <c r="CM187" s="137">
        <f t="shared" si="219"/>
        <v>0</v>
      </c>
      <c r="CN187" s="137">
        <f t="shared" si="220"/>
        <v>0</v>
      </c>
      <c r="CO187" s="137">
        <f t="shared" si="221"/>
        <v>0</v>
      </c>
      <c r="CP187" s="97"/>
      <c r="CQ187" s="97"/>
      <c r="CR187" s="47"/>
      <c r="CS187" s="47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GO187" s="1"/>
      <c r="GP187" s="1"/>
      <c r="GQ187" s="1"/>
      <c r="GR187" s="1"/>
      <c r="GS187" s="1"/>
    </row>
    <row r="188" spans="1:201">
      <c r="A188" s="40">
        <v>182</v>
      </c>
      <c r="B188" s="84"/>
      <c r="C188" s="83"/>
      <c r="D188" s="88"/>
      <c r="E188" s="87"/>
      <c r="F188" s="87"/>
      <c r="G188" s="87"/>
      <c r="H188" s="87"/>
      <c r="I188" s="76"/>
      <c r="J188" s="76"/>
      <c r="K188" s="76"/>
      <c r="L188" s="238"/>
      <c r="M188" s="238"/>
      <c r="N188" s="76"/>
      <c r="O188" s="76"/>
      <c r="P188" s="76"/>
      <c r="Q188" s="77"/>
      <c r="R188" s="41">
        <f t="shared" si="168"/>
        <v>0</v>
      </c>
      <c r="S188" s="55">
        <f t="shared" si="148"/>
        <v>0</v>
      </c>
      <c r="T188" s="54">
        <f t="shared" si="149"/>
        <v>0</v>
      </c>
      <c r="U188" s="97">
        <f t="shared" si="150"/>
        <v>0</v>
      </c>
      <c r="V188" s="54">
        <f t="shared" si="169"/>
        <v>0</v>
      </c>
      <c r="W188" s="97">
        <f t="shared" si="170"/>
        <v>0</v>
      </c>
      <c r="X188" s="96">
        <f t="shared" si="151"/>
        <v>0</v>
      </c>
      <c r="Y188" s="96">
        <f t="shared" si="152"/>
        <v>0</v>
      </c>
      <c r="Z188" s="96">
        <f t="shared" si="153"/>
        <v>0</v>
      </c>
      <c r="AA188" s="96">
        <f t="shared" si="154"/>
        <v>0</v>
      </c>
      <c r="AB188" s="96">
        <f t="shared" si="155"/>
        <v>0</v>
      </c>
      <c r="AC188" s="96">
        <f t="shared" si="156"/>
        <v>0</v>
      </c>
      <c r="AD188" s="96">
        <f t="shared" si="157"/>
        <v>0</v>
      </c>
      <c r="AE188" s="96">
        <f t="shared" si="171"/>
        <v>0</v>
      </c>
      <c r="AF188" s="96">
        <f t="shared" si="172"/>
        <v>0</v>
      </c>
      <c r="AG188" s="96">
        <f t="shared" si="173"/>
        <v>0</v>
      </c>
      <c r="AH188" s="96">
        <f t="shared" si="174"/>
        <v>0</v>
      </c>
      <c r="AI188" s="96">
        <f t="shared" si="175"/>
        <v>0</v>
      </c>
      <c r="AJ188" s="96">
        <f t="shared" si="176"/>
        <v>0</v>
      </c>
      <c r="AK188" s="96">
        <f t="shared" si="177"/>
        <v>0</v>
      </c>
      <c r="AL188" s="96">
        <f t="shared" si="178"/>
        <v>0</v>
      </c>
      <c r="AM188" s="96">
        <f t="shared" si="179"/>
        <v>0</v>
      </c>
      <c r="AN188" s="96">
        <f t="shared" si="180"/>
        <v>0</v>
      </c>
      <c r="AO188" s="96">
        <f t="shared" si="181"/>
        <v>0</v>
      </c>
      <c r="AP188" s="96">
        <f t="shared" si="182"/>
        <v>0</v>
      </c>
      <c r="AQ188" s="96">
        <f t="shared" si="183"/>
        <v>0</v>
      </c>
      <c r="AR188" s="96">
        <f t="shared" si="184"/>
        <v>0</v>
      </c>
      <c r="AS188" s="96">
        <f t="shared" si="185"/>
        <v>0</v>
      </c>
      <c r="AT188" s="54">
        <f t="shared" si="186"/>
        <v>0</v>
      </c>
      <c r="AU188" s="54">
        <f t="shared" si="187"/>
        <v>0</v>
      </c>
      <c r="AV188" s="54">
        <f t="shared" si="188"/>
        <v>0</v>
      </c>
      <c r="AW188" s="54">
        <f t="shared" si="189"/>
        <v>0</v>
      </c>
      <c r="AX188" s="54">
        <f t="shared" si="190"/>
        <v>0</v>
      </c>
      <c r="AY188" s="54">
        <f t="shared" si="191"/>
        <v>0</v>
      </c>
      <c r="AZ188" s="54"/>
      <c r="BA188" s="54"/>
      <c r="BB188" s="137">
        <f t="shared" si="158"/>
        <v>0</v>
      </c>
      <c r="BC188" s="137">
        <f t="shared" si="159"/>
        <v>0</v>
      </c>
      <c r="BD188" s="137">
        <f t="shared" si="160"/>
        <v>0</v>
      </c>
      <c r="BE188" s="137">
        <f t="shared" si="161"/>
        <v>0</v>
      </c>
      <c r="BF188" s="137">
        <f t="shared" si="162"/>
        <v>0</v>
      </c>
      <c r="BG188" s="137">
        <f t="shared" si="163"/>
        <v>0</v>
      </c>
      <c r="BH188" s="137">
        <f t="shared" si="164"/>
        <v>0</v>
      </c>
      <c r="BI188" s="137">
        <f t="shared" si="165"/>
        <v>0</v>
      </c>
      <c r="BJ188" s="137">
        <f t="shared" si="166"/>
        <v>0</v>
      </c>
      <c r="BK188" s="137">
        <f t="shared" si="167"/>
        <v>0</v>
      </c>
      <c r="BL188" s="137">
        <f t="shared" si="192"/>
        <v>0</v>
      </c>
      <c r="BM188" s="137">
        <f t="shared" si="193"/>
        <v>0</v>
      </c>
      <c r="BN188" s="137">
        <f t="shared" si="194"/>
        <v>0</v>
      </c>
      <c r="BO188" s="137">
        <f t="shared" si="195"/>
        <v>0</v>
      </c>
      <c r="BP188" s="137">
        <f t="shared" si="196"/>
        <v>0</v>
      </c>
      <c r="BQ188" s="137">
        <f t="shared" si="197"/>
        <v>0</v>
      </c>
      <c r="BR188" s="137">
        <f t="shared" si="198"/>
        <v>0</v>
      </c>
      <c r="BS188" s="137">
        <f t="shared" si="199"/>
        <v>0</v>
      </c>
      <c r="BT188" s="137">
        <f t="shared" si="200"/>
        <v>0</v>
      </c>
      <c r="BU188" s="137">
        <f t="shared" si="201"/>
        <v>0</v>
      </c>
      <c r="BV188" s="137">
        <f t="shared" si="202"/>
        <v>0</v>
      </c>
      <c r="BW188" s="137">
        <f t="shared" si="203"/>
        <v>0</v>
      </c>
      <c r="BX188" s="137">
        <f t="shared" si="204"/>
        <v>0</v>
      </c>
      <c r="BY188" s="137">
        <f t="shared" si="205"/>
        <v>0</v>
      </c>
      <c r="BZ188" s="137">
        <f t="shared" si="206"/>
        <v>0</v>
      </c>
      <c r="CA188" s="137">
        <f t="shared" si="207"/>
        <v>0</v>
      </c>
      <c r="CB188" s="137">
        <f t="shared" si="208"/>
        <v>0</v>
      </c>
      <c r="CC188" s="137">
        <f t="shared" si="209"/>
        <v>0</v>
      </c>
      <c r="CD188" s="137">
        <f t="shared" si="210"/>
        <v>0</v>
      </c>
      <c r="CE188" s="137">
        <f t="shared" si="211"/>
        <v>0</v>
      </c>
      <c r="CF188" s="137">
        <f t="shared" si="212"/>
        <v>0</v>
      </c>
      <c r="CG188" s="137">
        <f t="shared" si="213"/>
        <v>0</v>
      </c>
      <c r="CH188" s="137">
        <f t="shared" si="214"/>
        <v>0</v>
      </c>
      <c r="CI188" s="137">
        <f t="shared" si="215"/>
        <v>0</v>
      </c>
      <c r="CJ188" s="137">
        <f t="shared" si="216"/>
        <v>0</v>
      </c>
      <c r="CK188" s="137">
        <f t="shared" si="217"/>
        <v>0</v>
      </c>
      <c r="CL188" s="137">
        <f t="shared" si="218"/>
        <v>0</v>
      </c>
      <c r="CM188" s="137">
        <f t="shared" si="219"/>
        <v>0</v>
      </c>
      <c r="CN188" s="137">
        <f t="shared" si="220"/>
        <v>0</v>
      </c>
      <c r="CO188" s="137">
        <f t="shared" si="221"/>
        <v>0</v>
      </c>
      <c r="CP188" s="97"/>
      <c r="CQ188" s="97"/>
      <c r="CR188" s="47"/>
      <c r="CS188" s="47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GO188" s="1"/>
      <c r="GP188" s="1"/>
      <c r="GQ188" s="1"/>
      <c r="GR188" s="1"/>
      <c r="GS188" s="1"/>
    </row>
    <row r="189" spans="1:201">
      <c r="A189" s="40">
        <v>183</v>
      </c>
      <c r="B189" s="84"/>
      <c r="C189" s="83"/>
      <c r="D189" s="88"/>
      <c r="E189" s="87"/>
      <c r="F189" s="87"/>
      <c r="G189" s="87"/>
      <c r="H189" s="87"/>
      <c r="I189" s="76"/>
      <c r="J189" s="76"/>
      <c r="K189" s="76"/>
      <c r="L189" s="238"/>
      <c r="M189" s="238"/>
      <c r="N189" s="76"/>
      <c r="O189" s="76"/>
      <c r="P189" s="76"/>
      <c r="Q189" s="77"/>
      <c r="R189" s="41">
        <f t="shared" si="168"/>
        <v>0</v>
      </c>
      <c r="S189" s="55">
        <f t="shared" si="148"/>
        <v>0</v>
      </c>
      <c r="T189" s="54">
        <f t="shared" si="149"/>
        <v>0</v>
      </c>
      <c r="U189" s="97">
        <f t="shared" si="150"/>
        <v>0</v>
      </c>
      <c r="V189" s="54">
        <f t="shared" si="169"/>
        <v>0</v>
      </c>
      <c r="W189" s="97">
        <f t="shared" si="170"/>
        <v>0</v>
      </c>
      <c r="X189" s="96">
        <f t="shared" si="151"/>
        <v>0</v>
      </c>
      <c r="Y189" s="96">
        <f t="shared" si="152"/>
        <v>0</v>
      </c>
      <c r="Z189" s="96">
        <f t="shared" si="153"/>
        <v>0</v>
      </c>
      <c r="AA189" s="96">
        <f t="shared" si="154"/>
        <v>0</v>
      </c>
      <c r="AB189" s="96">
        <f t="shared" si="155"/>
        <v>0</v>
      </c>
      <c r="AC189" s="96">
        <f t="shared" si="156"/>
        <v>0</v>
      </c>
      <c r="AD189" s="96">
        <f t="shared" si="157"/>
        <v>0</v>
      </c>
      <c r="AE189" s="96">
        <f t="shared" si="171"/>
        <v>0</v>
      </c>
      <c r="AF189" s="96">
        <f t="shared" si="172"/>
        <v>0</v>
      </c>
      <c r="AG189" s="96">
        <f t="shared" si="173"/>
        <v>0</v>
      </c>
      <c r="AH189" s="96">
        <f t="shared" si="174"/>
        <v>0</v>
      </c>
      <c r="AI189" s="96">
        <f t="shared" si="175"/>
        <v>0</v>
      </c>
      <c r="AJ189" s="96">
        <f t="shared" si="176"/>
        <v>0</v>
      </c>
      <c r="AK189" s="96">
        <f t="shared" si="177"/>
        <v>0</v>
      </c>
      <c r="AL189" s="96">
        <f t="shared" si="178"/>
        <v>0</v>
      </c>
      <c r="AM189" s="96">
        <f t="shared" si="179"/>
        <v>0</v>
      </c>
      <c r="AN189" s="96">
        <f t="shared" si="180"/>
        <v>0</v>
      </c>
      <c r="AO189" s="96">
        <f t="shared" si="181"/>
        <v>0</v>
      </c>
      <c r="AP189" s="96">
        <f t="shared" si="182"/>
        <v>0</v>
      </c>
      <c r="AQ189" s="96">
        <f t="shared" si="183"/>
        <v>0</v>
      </c>
      <c r="AR189" s="96">
        <f t="shared" si="184"/>
        <v>0</v>
      </c>
      <c r="AS189" s="96">
        <f t="shared" si="185"/>
        <v>0</v>
      </c>
      <c r="AT189" s="54">
        <f t="shared" si="186"/>
        <v>0</v>
      </c>
      <c r="AU189" s="54">
        <f t="shared" si="187"/>
        <v>0</v>
      </c>
      <c r="AV189" s="54">
        <f t="shared" si="188"/>
        <v>0</v>
      </c>
      <c r="AW189" s="54">
        <f t="shared" si="189"/>
        <v>0</v>
      </c>
      <c r="AX189" s="54">
        <f t="shared" si="190"/>
        <v>0</v>
      </c>
      <c r="AY189" s="54">
        <f t="shared" si="191"/>
        <v>0</v>
      </c>
      <c r="AZ189" s="54"/>
      <c r="BA189" s="54"/>
      <c r="BB189" s="137">
        <f t="shared" si="158"/>
        <v>0</v>
      </c>
      <c r="BC189" s="137">
        <f t="shared" si="159"/>
        <v>0</v>
      </c>
      <c r="BD189" s="137">
        <f t="shared" si="160"/>
        <v>0</v>
      </c>
      <c r="BE189" s="137">
        <f t="shared" si="161"/>
        <v>0</v>
      </c>
      <c r="BF189" s="137">
        <f t="shared" si="162"/>
        <v>0</v>
      </c>
      <c r="BG189" s="137">
        <f t="shared" si="163"/>
        <v>0</v>
      </c>
      <c r="BH189" s="137">
        <f t="shared" si="164"/>
        <v>0</v>
      </c>
      <c r="BI189" s="137">
        <f t="shared" si="165"/>
        <v>0</v>
      </c>
      <c r="BJ189" s="137">
        <f t="shared" si="166"/>
        <v>0</v>
      </c>
      <c r="BK189" s="137">
        <f t="shared" si="167"/>
        <v>0</v>
      </c>
      <c r="BL189" s="137">
        <f t="shared" si="192"/>
        <v>0</v>
      </c>
      <c r="BM189" s="137">
        <f t="shared" si="193"/>
        <v>0</v>
      </c>
      <c r="BN189" s="137">
        <f t="shared" si="194"/>
        <v>0</v>
      </c>
      <c r="BO189" s="137">
        <f t="shared" si="195"/>
        <v>0</v>
      </c>
      <c r="BP189" s="137">
        <f t="shared" si="196"/>
        <v>0</v>
      </c>
      <c r="BQ189" s="137">
        <f t="shared" si="197"/>
        <v>0</v>
      </c>
      <c r="BR189" s="137">
        <f t="shared" si="198"/>
        <v>0</v>
      </c>
      <c r="BS189" s="137">
        <f t="shared" si="199"/>
        <v>0</v>
      </c>
      <c r="BT189" s="137">
        <f t="shared" si="200"/>
        <v>0</v>
      </c>
      <c r="BU189" s="137">
        <f t="shared" si="201"/>
        <v>0</v>
      </c>
      <c r="BV189" s="137">
        <f t="shared" si="202"/>
        <v>0</v>
      </c>
      <c r="BW189" s="137">
        <f t="shared" si="203"/>
        <v>0</v>
      </c>
      <c r="BX189" s="137">
        <f t="shared" si="204"/>
        <v>0</v>
      </c>
      <c r="BY189" s="137">
        <f t="shared" si="205"/>
        <v>0</v>
      </c>
      <c r="BZ189" s="137">
        <f t="shared" si="206"/>
        <v>0</v>
      </c>
      <c r="CA189" s="137">
        <f t="shared" si="207"/>
        <v>0</v>
      </c>
      <c r="CB189" s="137">
        <f t="shared" si="208"/>
        <v>0</v>
      </c>
      <c r="CC189" s="137">
        <f t="shared" si="209"/>
        <v>0</v>
      </c>
      <c r="CD189" s="137">
        <f t="shared" si="210"/>
        <v>0</v>
      </c>
      <c r="CE189" s="137">
        <f t="shared" si="211"/>
        <v>0</v>
      </c>
      <c r="CF189" s="137">
        <f t="shared" si="212"/>
        <v>0</v>
      </c>
      <c r="CG189" s="137">
        <f t="shared" si="213"/>
        <v>0</v>
      </c>
      <c r="CH189" s="137">
        <f t="shared" si="214"/>
        <v>0</v>
      </c>
      <c r="CI189" s="137">
        <f t="shared" si="215"/>
        <v>0</v>
      </c>
      <c r="CJ189" s="137">
        <f t="shared" si="216"/>
        <v>0</v>
      </c>
      <c r="CK189" s="137">
        <f t="shared" si="217"/>
        <v>0</v>
      </c>
      <c r="CL189" s="137">
        <f t="shared" si="218"/>
        <v>0</v>
      </c>
      <c r="CM189" s="137">
        <f t="shared" si="219"/>
        <v>0</v>
      </c>
      <c r="CN189" s="137">
        <f t="shared" si="220"/>
        <v>0</v>
      </c>
      <c r="CO189" s="137">
        <f t="shared" si="221"/>
        <v>0</v>
      </c>
      <c r="CP189" s="97"/>
      <c r="CQ189" s="97"/>
      <c r="CR189" s="47"/>
      <c r="CS189" s="47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GO189" s="1"/>
      <c r="GP189" s="1"/>
      <c r="GQ189" s="1"/>
      <c r="GR189" s="1"/>
      <c r="GS189" s="1"/>
    </row>
    <row r="190" spans="1:201">
      <c r="A190" s="40">
        <v>184</v>
      </c>
      <c r="B190" s="84"/>
      <c r="C190" s="83"/>
      <c r="D190" s="88"/>
      <c r="E190" s="87"/>
      <c r="F190" s="87"/>
      <c r="G190" s="87"/>
      <c r="H190" s="87"/>
      <c r="I190" s="76"/>
      <c r="J190" s="76"/>
      <c r="K190" s="76"/>
      <c r="L190" s="238"/>
      <c r="M190" s="238"/>
      <c r="N190" s="76"/>
      <c r="O190" s="76"/>
      <c r="P190" s="76"/>
      <c r="Q190" s="77"/>
      <c r="R190" s="41">
        <f t="shared" si="168"/>
        <v>0</v>
      </c>
      <c r="S190" s="55">
        <f t="shared" si="148"/>
        <v>0</v>
      </c>
      <c r="T190" s="54">
        <f t="shared" si="149"/>
        <v>0</v>
      </c>
      <c r="U190" s="97">
        <f t="shared" si="150"/>
        <v>0</v>
      </c>
      <c r="V190" s="54">
        <f t="shared" si="169"/>
        <v>0</v>
      </c>
      <c r="W190" s="97">
        <f t="shared" si="170"/>
        <v>0</v>
      </c>
      <c r="X190" s="96">
        <f t="shared" si="151"/>
        <v>0</v>
      </c>
      <c r="Y190" s="96">
        <f t="shared" si="152"/>
        <v>0</v>
      </c>
      <c r="Z190" s="96">
        <f t="shared" si="153"/>
        <v>0</v>
      </c>
      <c r="AA190" s="96">
        <f t="shared" si="154"/>
        <v>0</v>
      </c>
      <c r="AB190" s="96">
        <f t="shared" si="155"/>
        <v>0</v>
      </c>
      <c r="AC190" s="96">
        <f t="shared" si="156"/>
        <v>0</v>
      </c>
      <c r="AD190" s="96">
        <f t="shared" si="157"/>
        <v>0</v>
      </c>
      <c r="AE190" s="96">
        <f t="shared" si="171"/>
        <v>0</v>
      </c>
      <c r="AF190" s="96">
        <f t="shared" si="172"/>
        <v>0</v>
      </c>
      <c r="AG190" s="96">
        <f t="shared" si="173"/>
        <v>0</v>
      </c>
      <c r="AH190" s="96">
        <f t="shared" si="174"/>
        <v>0</v>
      </c>
      <c r="AI190" s="96">
        <f t="shared" si="175"/>
        <v>0</v>
      </c>
      <c r="AJ190" s="96">
        <f t="shared" si="176"/>
        <v>0</v>
      </c>
      <c r="AK190" s="96">
        <f t="shared" si="177"/>
        <v>0</v>
      </c>
      <c r="AL190" s="96">
        <f t="shared" si="178"/>
        <v>0</v>
      </c>
      <c r="AM190" s="96">
        <f t="shared" si="179"/>
        <v>0</v>
      </c>
      <c r="AN190" s="96">
        <f t="shared" si="180"/>
        <v>0</v>
      </c>
      <c r="AO190" s="96">
        <f t="shared" si="181"/>
        <v>0</v>
      </c>
      <c r="AP190" s="96">
        <f t="shared" si="182"/>
        <v>0</v>
      </c>
      <c r="AQ190" s="96">
        <f t="shared" si="183"/>
        <v>0</v>
      </c>
      <c r="AR190" s="96">
        <f t="shared" si="184"/>
        <v>0</v>
      </c>
      <c r="AS190" s="96">
        <f t="shared" si="185"/>
        <v>0</v>
      </c>
      <c r="AT190" s="54">
        <f t="shared" si="186"/>
        <v>0</v>
      </c>
      <c r="AU190" s="54">
        <f t="shared" si="187"/>
        <v>0</v>
      </c>
      <c r="AV190" s="54">
        <f t="shared" si="188"/>
        <v>0</v>
      </c>
      <c r="AW190" s="54">
        <f t="shared" si="189"/>
        <v>0</v>
      </c>
      <c r="AX190" s="54">
        <f t="shared" si="190"/>
        <v>0</v>
      </c>
      <c r="AY190" s="54">
        <f t="shared" si="191"/>
        <v>0</v>
      </c>
      <c r="AZ190" s="54"/>
      <c r="BA190" s="54"/>
      <c r="BB190" s="137">
        <f t="shared" si="158"/>
        <v>0</v>
      </c>
      <c r="BC190" s="137">
        <f t="shared" si="159"/>
        <v>0</v>
      </c>
      <c r="BD190" s="137">
        <f t="shared" si="160"/>
        <v>0</v>
      </c>
      <c r="BE190" s="137">
        <f t="shared" si="161"/>
        <v>0</v>
      </c>
      <c r="BF190" s="137">
        <f t="shared" si="162"/>
        <v>0</v>
      </c>
      <c r="BG190" s="137">
        <f t="shared" si="163"/>
        <v>0</v>
      </c>
      <c r="BH190" s="137">
        <f t="shared" si="164"/>
        <v>0</v>
      </c>
      <c r="BI190" s="137">
        <f t="shared" si="165"/>
        <v>0</v>
      </c>
      <c r="BJ190" s="137">
        <f t="shared" si="166"/>
        <v>0</v>
      </c>
      <c r="BK190" s="137">
        <f t="shared" si="167"/>
        <v>0</v>
      </c>
      <c r="BL190" s="137">
        <f t="shared" si="192"/>
        <v>0</v>
      </c>
      <c r="BM190" s="137">
        <f t="shared" si="193"/>
        <v>0</v>
      </c>
      <c r="BN190" s="137">
        <f t="shared" si="194"/>
        <v>0</v>
      </c>
      <c r="BO190" s="137">
        <f t="shared" si="195"/>
        <v>0</v>
      </c>
      <c r="BP190" s="137">
        <f t="shared" si="196"/>
        <v>0</v>
      </c>
      <c r="BQ190" s="137">
        <f t="shared" si="197"/>
        <v>0</v>
      </c>
      <c r="BR190" s="137">
        <f t="shared" si="198"/>
        <v>0</v>
      </c>
      <c r="BS190" s="137">
        <f t="shared" si="199"/>
        <v>0</v>
      </c>
      <c r="BT190" s="137">
        <f t="shared" si="200"/>
        <v>0</v>
      </c>
      <c r="BU190" s="137">
        <f t="shared" si="201"/>
        <v>0</v>
      </c>
      <c r="BV190" s="137">
        <f t="shared" si="202"/>
        <v>0</v>
      </c>
      <c r="BW190" s="137">
        <f t="shared" si="203"/>
        <v>0</v>
      </c>
      <c r="BX190" s="137">
        <f t="shared" si="204"/>
        <v>0</v>
      </c>
      <c r="BY190" s="137">
        <f t="shared" si="205"/>
        <v>0</v>
      </c>
      <c r="BZ190" s="137">
        <f t="shared" si="206"/>
        <v>0</v>
      </c>
      <c r="CA190" s="137">
        <f t="shared" si="207"/>
        <v>0</v>
      </c>
      <c r="CB190" s="137">
        <f t="shared" si="208"/>
        <v>0</v>
      </c>
      <c r="CC190" s="137">
        <f t="shared" si="209"/>
        <v>0</v>
      </c>
      <c r="CD190" s="137">
        <f t="shared" si="210"/>
        <v>0</v>
      </c>
      <c r="CE190" s="137">
        <f t="shared" si="211"/>
        <v>0</v>
      </c>
      <c r="CF190" s="137">
        <f t="shared" si="212"/>
        <v>0</v>
      </c>
      <c r="CG190" s="137">
        <f t="shared" si="213"/>
        <v>0</v>
      </c>
      <c r="CH190" s="137">
        <f t="shared" si="214"/>
        <v>0</v>
      </c>
      <c r="CI190" s="137">
        <f t="shared" si="215"/>
        <v>0</v>
      </c>
      <c r="CJ190" s="137">
        <f t="shared" si="216"/>
        <v>0</v>
      </c>
      <c r="CK190" s="137">
        <f t="shared" si="217"/>
        <v>0</v>
      </c>
      <c r="CL190" s="137">
        <f t="shared" si="218"/>
        <v>0</v>
      </c>
      <c r="CM190" s="137">
        <f t="shared" si="219"/>
        <v>0</v>
      </c>
      <c r="CN190" s="137">
        <f t="shared" si="220"/>
        <v>0</v>
      </c>
      <c r="CO190" s="137">
        <f t="shared" si="221"/>
        <v>0</v>
      </c>
      <c r="CP190" s="97"/>
      <c r="CQ190" s="97"/>
      <c r="CR190" s="47"/>
      <c r="CS190" s="47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GO190" s="1"/>
      <c r="GP190" s="1"/>
      <c r="GQ190" s="1"/>
      <c r="GR190" s="1"/>
      <c r="GS190" s="1"/>
    </row>
    <row r="191" spans="1:201">
      <c r="A191" s="40">
        <v>185</v>
      </c>
      <c r="B191" s="84"/>
      <c r="C191" s="83"/>
      <c r="D191" s="88"/>
      <c r="E191" s="87"/>
      <c r="F191" s="87"/>
      <c r="G191" s="87"/>
      <c r="H191" s="87"/>
      <c r="I191" s="76"/>
      <c r="J191" s="76"/>
      <c r="K191" s="76"/>
      <c r="L191" s="238"/>
      <c r="M191" s="238"/>
      <c r="N191" s="76"/>
      <c r="O191" s="76"/>
      <c r="P191" s="76"/>
      <c r="Q191" s="77"/>
      <c r="R191" s="41">
        <f t="shared" si="168"/>
        <v>0</v>
      </c>
      <c r="S191" s="55">
        <f t="shared" si="148"/>
        <v>0</v>
      </c>
      <c r="T191" s="54">
        <f t="shared" si="149"/>
        <v>0</v>
      </c>
      <c r="U191" s="97">
        <f t="shared" si="150"/>
        <v>0</v>
      </c>
      <c r="V191" s="54">
        <f t="shared" si="169"/>
        <v>0</v>
      </c>
      <c r="W191" s="97">
        <f t="shared" si="170"/>
        <v>0</v>
      </c>
      <c r="X191" s="96">
        <f t="shared" si="151"/>
        <v>0</v>
      </c>
      <c r="Y191" s="96">
        <f t="shared" si="152"/>
        <v>0</v>
      </c>
      <c r="Z191" s="96">
        <f t="shared" si="153"/>
        <v>0</v>
      </c>
      <c r="AA191" s="96">
        <f t="shared" si="154"/>
        <v>0</v>
      </c>
      <c r="AB191" s="96">
        <f t="shared" si="155"/>
        <v>0</v>
      </c>
      <c r="AC191" s="96">
        <f t="shared" si="156"/>
        <v>0</v>
      </c>
      <c r="AD191" s="96">
        <f t="shared" si="157"/>
        <v>0</v>
      </c>
      <c r="AE191" s="96">
        <f t="shared" si="171"/>
        <v>0</v>
      </c>
      <c r="AF191" s="96">
        <f t="shared" si="172"/>
        <v>0</v>
      </c>
      <c r="AG191" s="96">
        <f t="shared" si="173"/>
        <v>0</v>
      </c>
      <c r="AH191" s="96">
        <f t="shared" si="174"/>
        <v>0</v>
      </c>
      <c r="AI191" s="96">
        <f t="shared" si="175"/>
        <v>0</v>
      </c>
      <c r="AJ191" s="96">
        <f t="shared" si="176"/>
        <v>0</v>
      </c>
      <c r="AK191" s="96">
        <f t="shared" si="177"/>
        <v>0</v>
      </c>
      <c r="AL191" s="96">
        <f t="shared" si="178"/>
        <v>0</v>
      </c>
      <c r="AM191" s="96">
        <f t="shared" si="179"/>
        <v>0</v>
      </c>
      <c r="AN191" s="96">
        <f t="shared" si="180"/>
        <v>0</v>
      </c>
      <c r="AO191" s="96">
        <f t="shared" si="181"/>
        <v>0</v>
      </c>
      <c r="AP191" s="96">
        <f t="shared" si="182"/>
        <v>0</v>
      </c>
      <c r="AQ191" s="96">
        <f t="shared" si="183"/>
        <v>0</v>
      </c>
      <c r="AR191" s="96">
        <f t="shared" si="184"/>
        <v>0</v>
      </c>
      <c r="AS191" s="96">
        <f t="shared" si="185"/>
        <v>0</v>
      </c>
      <c r="AT191" s="54">
        <f t="shared" si="186"/>
        <v>0</v>
      </c>
      <c r="AU191" s="54">
        <f t="shared" si="187"/>
        <v>0</v>
      </c>
      <c r="AV191" s="54">
        <f t="shared" si="188"/>
        <v>0</v>
      </c>
      <c r="AW191" s="54">
        <f t="shared" si="189"/>
        <v>0</v>
      </c>
      <c r="AX191" s="54">
        <f t="shared" si="190"/>
        <v>0</v>
      </c>
      <c r="AY191" s="54">
        <f t="shared" si="191"/>
        <v>0</v>
      </c>
      <c r="AZ191" s="54"/>
      <c r="BA191" s="54"/>
      <c r="BB191" s="137">
        <f t="shared" si="158"/>
        <v>0</v>
      </c>
      <c r="BC191" s="137">
        <f t="shared" si="159"/>
        <v>0</v>
      </c>
      <c r="BD191" s="137">
        <f t="shared" si="160"/>
        <v>0</v>
      </c>
      <c r="BE191" s="137">
        <f t="shared" si="161"/>
        <v>0</v>
      </c>
      <c r="BF191" s="137">
        <f t="shared" si="162"/>
        <v>0</v>
      </c>
      <c r="BG191" s="137">
        <f t="shared" si="163"/>
        <v>0</v>
      </c>
      <c r="BH191" s="137">
        <f t="shared" si="164"/>
        <v>0</v>
      </c>
      <c r="BI191" s="137">
        <f t="shared" si="165"/>
        <v>0</v>
      </c>
      <c r="BJ191" s="137">
        <f t="shared" si="166"/>
        <v>0</v>
      </c>
      <c r="BK191" s="137">
        <f t="shared" si="167"/>
        <v>0</v>
      </c>
      <c r="BL191" s="137">
        <f t="shared" si="192"/>
        <v>0</v>
      </c>
      <c r="BM191" s="137">
        <f t="shared" si="193"/>
        <v>0</v>
      </c>
      <c r="BN191" s="137">
        <f t="shared" si="194"/>
        <v>0</v>
      </c>
      <c r="BO191" s="137">
        <f t="shared" si="195"/>
        <v>0</v>
      </c>
      <c r="BP191" s="137">
        <f t="shared" si="196"/>
        <v>0</v>
      </c>
      <c r="BQ191" s="137">
        <f t="shared" si="197"/>
        <v>0</v>
      </c>
      <c r="BR191" s="137">
        <f t="shared" si="198"/>
        <v>0</v>
      </c>
      <c r="BS191" s="137">
        <f t="shared" si="199"/>
        <v>0</v>
      </c>
      <c r="BT191" s="137">
        <f t="shared" si="200"/>
        <v>0</v>
      </c>
      <c r="BU191" s="137">
        <f t="shared" si="201"/>
        <v>0</v>
      </c>
      <c r="BV191" s="137">
        <f t="shared" si="202"/>
        <v>0</v>
      </c>
      <c r="BW191" s="137">
        <f t="shared" si="203"/>
        <v>0</v>
      </c>
      <c r="BX191" s="137">
        <f t="shared" si="204"/>
        <v>0</v>
      </c>
      <c r="BY191" s="137">
        <f t="shared" si="205"/>
        <v>0</v>
      </c>
      <c r="BZ191" s="137">
        <f t="shared" si="206"/>
        <v>0</v>
      </c>
      <c r="CA191" s="137">
        <f t="shared" si="207"/>
        <v>0</v>
      </c>
      <c r="CB191" s="137">
        <f t="shared" si="208"/>
        <v>0</v>
      </c>
      <c r="CC191" s="137">
        <f t="shared" si="209"/>
        <v>0</v>
      </c>
      <c r="CD191" s="137">
        <f t="shared" si="210"/>
        <v>0</v>
      </c>
      <c r="CE191" s="137">
        <f t="shared" si="211"/>
        <v>0</v>
      </c>
      <c r="CF191" s="137">
        <f t="shared" si="212"/>
        <v>0</v>
      </c>
      <c r="CG191" s="137">
        <f t="shared" si="213"/>
        <v>0</v>
      </c>
      <c r="CH191" s="137">
        <f t="shared" si="214"/>
        <v>0</v>
      </c>
      <c r="CI191" s="137">
        <f t="shared" si="215"/>
        <v>0</v>
      </c>
      <c r="CJ191" s="137">
        <f t="shared" si="216"/>
        <v>0</v>
      </c>
      <c r="CK191" s="137">
        <f t="shared" si="217"/>
        <v>0</v>
      </c>
      <c r="CL191" s="137">
        <f t="shared" si="218"/>
        <v>0</v>
      </c>
      <c r="CM191" s="137">
        <f t="shared" si="219"/>
        <v>0</v>
      </c>
      <c r="CN191" s="137">
        <f t="shared" si="220"/>
        <v>0</v>
      </c>
      <c r="CO191" s="137">
        <f t="shared" si="221"/>
        <v>0</v>
      </c>
      <c r="CP191" s="97"/>
      <c r="CQ191" s="97"/>
      <c r="CR191" s="47"/>
      <c r="CS191" s="47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GO191" s="1"/>
      <c r="GP191" s="1"/>
      <c r="GQ191" s="1"/>
      <c r="GR191" s="1"/>
      <c r="GS191" s="1"/>
    </row>
    <row r="192" spans="1:201">
      <c r="A192" s="40">
        <v>186</v>
      </c>
      <c r="B192" s="84"/>
      <c r="C192" s="83"/>
      <c r="D192" s="88"/>
      <c r="E192" s="87"/>
      <c r="F192" s="87"/>
      <c r="G192" s="87"/>
      <c r="H192" s="87"/>
      <c r="I192" s="76"/>
      <c r="J192" s="76"/>
      <c r="K192" s="76"/>
      <c r="L192" s="238"/>
      <c r="M192" s="238"/>
      <c r="N192" s="76"/>
      <c r="O192" s="76"/>
      <c r="P192" s="76"/>
      <c r="Q192" s="77"/>
      <c r="R192" s="41">
        <f t="shared" si="168"/>
        <v>0</v>
      </c>
      <c r="S192" s="55">
        <f t="shared" si="148"/>
        <v>0</v>
      </c>
      <c r="T192" s="54">
        <f t="shared" si="149"/>
        <v>0</v>
      </c>
      <c r="U192" s="97">
        <f t="shared" si="150"/>
        <v>0</v>
      </c>
      <c r="V192" s="54">
        <f t="shared" si="169"/>
        <v>0</v>
      </c>
      <c r="W192" s="97">
        <f t="shared" si="170"/>
        <v>0</v>
      </c>
      <c r="X192" s="96">
        <f t="shared" si="151"/>
        <v>0</v>
      </c>
      <c r="Y192" s="96">
        <f t="shared" si="152"/>
        <v>0</v>
      </c>
      <c r="Z192" s="96">
        <f t="shared" si="153"/>
        <v>0</v>
      </c>
      <c r="AA192" s="96">
        <f t="shared" si="154"/>
        <v>0</v>
      </c>
      <c r="AB192" s="96">
        <f t="shared" si="155"/>
        <v>0</v>
      </c>
      <c r="AC192" s="96">
        <f t="shared" si="156"/>
        <v>0</v>
      </c>
      <c r="AD192" s="96">
        <f t="shared" si="157"/>
        <v>0</v>
      </c>
      <c r="AE192" s="96">
        <f t="shared" si="171"/>
        <v>0</v>
      </c>
      <c r="AF192" s="96">
        <f t="shared" si="172"/>
        <v>0</v>
      </c>
      <c r="AG192" s="96">
        <f t="shared" si="173"/>
        <v>0</v>
      </c>
      <c r="AH192" s="96">
        <f t="shared" si="174"/>
        <v>0</v>
      </c>
      <c r="AI192" s="96">
        <f t="shared" si="175"/>
        <v>0</v>
      </c>
      <c r="AJ192" s="96">
        <f t="shared" si="176"/>
        <v>0</v>
      </c>
      <c r="AK192" s="96">
        <f t="shared" si="177"/>
        <v>0</v>
      </c>
      <c r="AL192" s="96">
        <f t="shared" si="178"/>
        <v>0</v>
      </c>
      <c r="AM192" s="96">
        <f t="shared" si="179"/>
        <v>0</v>
      </c>
      <c r="AN192" s="96">
        <f t="shared" si="180"/>
        <v>0</v>
      </c>
      <c r="AO192" s="96">
        <f t="shared" si="181"/>
        <v>0</v>
      </c>
      <c r="AP192" s="96">
        <f t="shared" si="182"/>
        <v>0</v>
      </c>
      <c r="AQ192" s="96">
        <f t="shared" si="183"/>
        <v>0</v>
      </c>
      <c r="AR192" s="96">
        <f t="shared" si="184"/>
        <v>0</v>
      </c>
      <c r="AS192" s="96">
        <f t="shared" si="185"/>
        <v>0</v>
      </c>
      <c r="AT192" s="54">
        <f t="shared" si="186"/>
        <v>0</v>
      </c>
      <c r="AU192" s="54">
        <f t="shared" si="187"/>
        <v>0</v>
      </c>
      <c r="AV192" s="54">
        <f t="shared" si="188"/>
        <v>0</v>
      </c>
      <c r="AW192" s="54">
        <f t="shared" si="189"/>
        <v>0</v>
      </c>
      <c r="AX192" s="54">
        <f t="shared" si="190"/>
        <v>0</v>
      </c>
      <c r="AY192" s="54">
        <f t="shared" si="191"/>
        <v>0</v>
      </c>
      <c r="AZ192" s="54"/>
      <c r="BA192" s="54"/>
      <c r="BB192" s="137">
        <f t="shared" si="158"/>
        <v>0</v>
      </c>
      <c r="BC192" s="137">
        <f t="shared" si="159"/>
        <v>0</v>
      </c>
      <c r="BD192" s="137">
        <f t="shared" si="160"/>
        <v>0</v>
      </c>
      <c r="BE192" s="137">
        <f t="shared" si="161"/>
        <v>0</v>
      </c>
      <c r="BF192" s="137">
        <f t="shared" si="162"/>
        <v>0</v>
      </c>
      <c r="BG192" s="137">
        <f t="shared" si="163"/>
        <v>0</v>
      </c>
      <c r="BH192" s="137">
        <f t="shared" si="164"/>
        <v>0</v>
      </c>
      <c r="BI192" s="137">
        <f t="shared" si="165"/>
        <v>0</v>
      </c>
      <c r="BJ192" s="137">
        <f t="shared" si="166"/>
        <v>0</v>
      </c>
      <c r="BK192" s="137">
        <f t="shared" si="167"/>
        <v>0</v>
      </c>
      <c r="BL192" s="137">
        <f t="shared" si="192"/>
        <v>0</v>
      </c>
      <c r="BM192" s="137">
        <f t="shared" si="193"/>
        <v>0</v>
      </c>
      <c r="BN192" s="137">
        <f t="shared" si="194"/>
        <v>0</v>
      </c>
      <c r="BO192" s="137">
        <f t="shared" si="195"/>
        <v>0</v>
      </c>
      <c r="BP192" s="137">
        <f t="shared" si="196"/>
        <v>0</v>
      </c>
      <c r="BQ192" s="137">
        <f t="shared" si="197"/>
        <v>0</v>
      </c>
      <c r="BR192" s="137">
        <f t="shared" si="198"/>
        <v>0</v>
      </c>
      <c r="BS192" s="137">
        <f t="shared" si="199"/>
        <v>0</v>
      </c>
      <c r="BT192" s="137">
        <f t="shared" si="200"/>
        <v>0</v>
      </c>
      <c r="BU192" s="137">
        <f t="shared" si="201"/>
        <v>0</v>
      </c>
      <c r="BV192" s="137">
        <f t="shared" si="202"/>
        <v>0</v>
      </c>
      <c r="BW192" s="137">
        <f t="shared" si="203"/>
        <v>0</v>
      </c>
      <c r="BX192" s="137">
        <f t="shared" si="204"/>
        <v>0</v>
      </c>
      <c r="BY192" s="137">
        <f t="shared" si="205"/>
        <v>0</v>
      </c>
      <c r="BZ192" s="137">
        <f t="shared" si="206"/>
        <v>0</v>
      </c>
      <c r="CA192" s="137">
        <f t="shared" si="207"/>
        <v>0</v>
      </c>
      <c r="CB192" s="137">
        <f t="shared" si="208"/>
        <v>0</v>
      </c>
      <c r="CC192" s="137">
        <f t="shared" si="209"/>
        <v>0</v>
      </c>
      <c r="CD192" s="137">
        <f t="shared" si="210"/>
        <v>0</v>
      </c>
      <c r="CE192" s="137">
        <f t="shared" si="211"/>
        <v>0</v>
      </c>
      <c r="CF192" s="137">
        <f t="shared" si="212"/>
        <v>0</v>
      </c>
      <c r="CG192" s="137">
        <f t="shared" si="213"/>
        <v>0</v>
      </c>
      <c r="CH192" s="137">
        <f t="shared" si="214"/>
        <v>0</v>
      </c>
      <c r="CI192" s="137">
        <f t="shared" si="215"/>
        <v>0</v>
      </c>
      <c r="CJ192" s="137">
        <f t="shared" si="216"/>
        <v>0</v>
      </c>
      <c r="CK192" s="137">
        <f t="shared" si="217"/>
        <v>0</v>
      </c>
      <c r="CL192" s="137">
        <f t="shared" si="218"/>
        <v>0</v>
      </c>
      <c r="CM192" s="137">
        <f t="shared" si="219"/>
        <v>0</v>
      </c>
      <c r="CN192" s="137">
        <f t="shared" si="220"/>
        <v>0</v>
      </c>
      <c r="CO192" s="137">
        <f t="shared" si="221"/>
        <v>0</v>
      </c>
      <c r="CP192" s="97"/>
      <c r="CQ192" s="97"/>
      <c r="CR192" s="47"/>
      <c r="CS192" s="47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GO192" s="1"/>
      <c r="GP192" s="1"/>
      <c r="GQ192" s="1"/>
      <c r="GR192" s="1"/>
      <c r="GS192" s="1"/>
    </row>
    <row r="193" spans="1:201">
      <c r="A193" s="40">
        <v>187</v>
      </c>
      <c r="B193" s="84"/>
      <c r="C193" s="83"/>
      <c r="D193" s="88"/>
      <c r="E193" s="87"/>
      <c r="F193" s="87"/>
      <c r="G193" s="87"/>
      <c r="H193" s="87"/>
      <c r="I193" s="76"/>
      <c r="J193" s="76"/>
      <c r="K193" s="76"/>
      <c r="L193" s="238"/>
      <c r="M193" s="238"/>
      <c r="N193" s="76"/>
      <c r="O193" s="76"/>
      <c r="P193" s="76"/>
      <c r="Q193" s="77"/>
      <c r="R193" s="41">
        <f t="shared" si="168"/>
        <v>0</v>
      </c>
      <c r="S193" s="55">
        <f t="shared" si="148"/>
        <v>0</v>
      </c>
      <c r="T193" s="54">
        <f t="shared" si="149"/>
        <v>0</v>
      </c>
      <c r="U193" s="97">
        <f t="shared" si="150"/>
        <v>0</v>
      </c>
      <c r="V193" s="54">
        <f t="shared" si="169"/>
        <v>0</v>
      </c>
      <c r="W193" s="97">
        <f t="shared" si="170"/>
        <v>0</v>
      </c>
      <c r="X193" s="96">
        <f t="shared" si="151"/>
        <v>0</v>
      </c>
      <c r="Y193" s="96">
        <f t="shared" si="152"/>
        <v>0</v>
      </c>
      <c r="Z193" s="96">
        <f t="shared" si="153"/>
        <v>0</v>
      </c>
      <c r="AA193" s="96">
        <f t="shared" si="154"/>
        <v>0</v>
      </c>
      <c r="AB193" s="96">
        <f t="shared" si="155"/>
        <v>0</v>
      </c>
      <c r="AC193" s="96">
        <f t="shared" si="156"/>
        <v>0</v>
      </c>
      <c r="AD193" s="96">
        <f t="shared" si="157"/>
        <v>0</v>
      </c>
      <c r="AE193" s="96">
        <f t="shared" si="171"/>
        <v>0</v>
      </c>
      <c r="AF193" s="96">
        <f t="shared" si="172"/>
        <v>0</v>
      </c>
      <c r="AG193" s="96">
        <f t="shared" si="173"/>
        <v>0</v>
      </c>
      <c r="AH193" s="96">
        <f t="shared" si="174"/>
        <v>0</v>
      </c>
      <c r="AI193" s="96">
        <f t="shared" si="175"/>
        <v>0</v>
      </c>
      <c r="AJ193" s="96">
        <f t="shared" si="176"/>
        <v>0</v>
      </c>
      <c r="AK193" s="96">
        <f t="shared" si="177"/>
        <v>0</v>
      </c>
      <c r="AL193" s="96">
        <f t="shared" si="178"/>
        <v>0</v>
      </c>
      <c r="AM193" s="96">
        <f t="shared" si="179"/>
        <v>0</v>
      </c>
      <c r="AN193" s="96">
        <f t="shared" si="180"/>
        <v>0</v>
      </c>
      <c r="AO193" s="96">
        <f t="shared" si="181"/>
        <v>0</v>
      </c>
      <c r="AP193" s="96">
        <f t="shared" si="182"/>
        <v>0</v>
      </c>
      <c r="AQ193" s="96">
        <f t="shared" si="183"/>
        <v>0</v>
      </c>
      <c r="AR193" s="96">
        <f t="shared" si="184"/>
        <v>0</v>
      </c>
      <c r="AS193" s="96">
        <f t="shared" si="185"/>
        <v>0</v>
      </c>
      <c r="AT193" s="54">
        <f t="shared" si="186"/>
        <v>0</v>
      </c>
      <c r="AU193" s="54">
        <f t="shared" si="187"/>
        <v>0</v>
      </c>
      <c r="AV193" s="54">
        <f t="shared" si="188"/>
        <v>0</v>
      </c>
      <c r="AW193" s="54">
        <f t="shared" si="189"/>
        <v>0</v>
      </c>
      <c r="AX193" s="54">
        <f t="shared" si="190"/>
        <v>0</v>
      </c>
      <c r="AY193" s="54">
        <f t="shared" si="191"/>
        <v>0</v>
      </c>
      <c r="AZ193" s="54"/>
      <c r="BA193" s="54"/>
      <c r="BB193" s="137">
        <f t="shared" si="158"/>
        <v>0</v>
      </c>
      <c r="BC193" s="137">
        <f t="shared" si="159"/>
        <v>0</v>
      </c>
      <c r="BD193" s="137">
        <f t="shared" si="160"/>
        <v>0</v>
      </c>
      <c r="BE193" s="137">
        <f t="shared" si="161"/>
        <v>0</v>
      </c>
      <c r="BF193" s="137">
        <f t="shared" si="162"/>
        <v>0</v>
      </c>
      <c r="BG193" s="137">
        <f t="shared" si="163"/>
        <v>0</v>
      </c>
      <c r="BH193" s="137">
        <f t="shared" si="164"/>
        <v>0</v>
      </c>
      <c r="BI193" s="137">
        <f t="shared" si="165"/>
        <v>0</v>
      </c>
      <c r="BJ193" s="137">
        <f t="shared" si="166"/>
        <v>0</v>
      </c>
      <c r="BK193" s="137">
        <f t="shared" si="167"/>
        <v>0</v>
      </c>
      <c r="BL193" s="137">
        <f t="shared" si="192"/>
        <v>0</v>
      </c>
      <c r="BM193" s="137">
        <f t="shared" si="193"/>
        <v>0</v>
      </c>
      <c r="BN193" s="137">
        <f t="shared" si="194"/>
        <v>0</v>
      </c>
      <c r="BO193" s="137">
        <f t="shared" si="195"/>
        <v>0</v>
      </c>
      <c r="BP193" s="137">
        <f t="shared" si="196"/>
        <v>0</v>
      </c>
      <c r="BQ193" s="137">
        <f t="shared" si="197"/>
        <v>0</v>
      </c>
      <c r="BR193" s="137">
        <f t="shared" si="198"/>
        <v>0</v>
      </c>
      <c r="BS193" s="137">
        <f t="shared" si="199"/>
        <v>0</v>
      </c>
      <c r="BT193" s="137">
        <f t="shared" si="200"/>
        <v>0</v>
      </c>
      <c r="BU193" s="137">
        <f t="shared" si="201"/>
        <v>0</v>
      </c>
      <c r="BV193" s="137">
        <f t="shared" si="202"/>
        <v>0</v>
      </c>
      <c r="BW193" s="137">
        <f t="shared" si="203"/>
        <v>0</v>
      </c>
      <c r="BX193" s="137">
        <f t="shared" si="204"/>
        <v>0</v>
      </c>
      <c r="BY193" s="137">
        <f t="shared" si="205"/>
        <v>0</v>
      </c>
      <c r="BZ193" s="137">
        <f t="shared" si="206"/>
        <v>0</v>
      </c>
      <c r="CA193" s="137">
        <f t="shared" si="207"/>
        <v>0</v>
      </c>
      <c r="CB193" s="137">
        <f t="shared" si="208"/>
        <v>0</v>
      </c>
      <c r="CC193" s="137">
        <f t="shared" si="209"/>
        <v>0</v>
      </c>
      <c r="CD193" s="137">
        <f t="shared" si="210"/>
        <v>0</v>
      </c>
      <c r="CE193" s="137">
        <f t="shared" si="211"/>
        <v>0</v>
      </c>
      <c r="CF193" s="137">
        <f t="shared" si="212"/>
        <v>0</v>
      </c>
      <c r="CG193" s="137">
        <f t="shared" si="213"/>
        <v>0</v>
      </c>
      <c r="CH193" s="137">
        <f t="shared" si="214"/>
        <v>0</v>
      </c>
      <c r="CI193" s="137">
        <f t="shared" si="215"/>
        <v>0</v>
      </c>
      <c r="CJ193" s="137">
        <f t="shared" si="216"/>
        <v>0</v>
      </c>
      <c r="CK193" s="137">
        <f t="shared" si="217"/>
        <v>0</v>
      </c>
      <c r="CL193" s="137">
        <f t="shared" si="218"/>
        <v>0</v>
      </c>
      <c r="CM193" s="137">
        <f t="shared" si="219"/>
        <v>0</v>
      </c>
      <c r="CN193" s="137">
        <f t="shared" si="220"/>
        <v>0</v>
      </c>
      <c r="CO193" s="137">
        <f t="shared" si="221"/>
        <v>0</v>
      </c>
      <c r="CP193" s="97"/>
      <c r="CQ193" s="97"/>
      <c r="CR193" s="47"/>
      <c r="CS193" s="47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GO193" s="1"/>
      <c r="GP193" s="1"/>
      <c r="GQ193" s="1"/>
      <c r="GR193" s="1"/>
      <c r="GS193" s="1"/>
    </row>
    <row r="194" spans="1:201">
      <c r="A194" s="40">
        <v>188</v>
      </c>
      <c r="B194" s="84"/>
      <c r="C194" s="83"/>
      <c r="D194" s="88"/>
      <c r="E194" s="87"/>
      <c r="F194" s="87"/>
      <c r="G194" s="87"/>
      <c r="H194" s="87"/>
      <c r="I194" s="76"/>
      <c r="J194" s="76"/>
      <c r="K194" s="76"/>
      <c r="L194" s="238"/>
      <c r="M194" s="238"/>
      <c r="N194" s="76"/>
      <c r="O194" s="76"/>
      <c r="P194" s="76"/>
      <c r="Q194" s="77"/>
      <c r="R194" s="41">
        <f t="shared" si="168"/>
        <v>0</v>
      </c>
      <c r="S194" s="55">
        <f t="shared" si="148"/>
        <v>0</v>
      </c>
      <c r="T194" s="54">
        <f t="shared" si="149"/>
        <v>0</v>
      </c>
      <c r="U194" s="97">
        <f t="shared" si="150"/>
        <v>0</v>
      </c>
      <c r="V194" s="54">
        <f t="shared" si="169"/>
        <v>0</v>
      </c>
      <c r="W194" s="97">
        <f t="shared" si="170"/>
        <v>0</v>
      </c>
      <c r="X194" s="96">
        <f t="shared" si="151"/>
        <v>0</v>
      </c>
      <c r="Y194" s="96">
        <f t="shared" si="152"/>
        <v>0</v>
      </c>
      <c r="Z194" s="96">
        <f t="shared" si="153"/>
        <v>0</v>
      </c>
      <c r="AA194" s="96">
        <f t="shared" si="154"/>
        <v>0</v>
      </c>
      <c r="AB194" s="96">
        <f t="shared" si="155"/>
        <v>0</v>
      </c>
      <c r="AC194" s="96">
        <f t="shared" si="156"/>
        <v>0</v>
      </c>
      <c r="AD194" s="96">
        <f t="shared" si="157"/>
        <v>0</v>
      </c>
      <c r="AE194" s="96">
        <f t="shared" si="171"/>
        <v>0</v>
      </c>
      <c r="AF194" s="96">
        <f t="shared" si="172"/>
        <v>0</v>
      </c>
      <c r="AG194" s="96">
        <f t="shared" si="173"/>
        <v>0</v>
      </c>
      <c r="AH194" s="96">
        <f t="shared" si="174"/>
        <v>0</v>
      </c>
      <c r="AI194" s="96">
        <f t="shared" si="175"/>
        <v>0</v>
      </c>
      <c r="AJ194" s="96">
        <f t="shared" si="176"/>
        <v>0</v>
      </c>
      <c r="AK194" s="96">
        <f t="shared" si="177"/>
        <v>0</v>
      </c>
      <c r="AL194" s="96">
        <f t="shared" si="178"/>
        <v>0</v>
      </c>
      <c r="AM194" s="96">
        <f t="shared" si="179"/>
        <v>0</v>
      </c>
      <c r="AN194" s="96">
        <f t="shared" si="180"/>
        <v>0</v>
      </c>
      <c r="AO194" s="96">
        <f t="shared" si="181"/>
        <v>0</v>
      </c>
      <c r="AP194" s="96">
        <f t="shared" si="182"/>
        <v>0</v>
      </c>
      <c r="AQ194" s="96">
        <f t="shared" si="183"/>
        <v>0</v>
      </c>
      <c r="AR194" s="96">
        <f t="shared" si="184"/>
        <v>0</v>
      </c>
      <c r="AS194" s="96">
        <f t="shared" si="185"/>
        <v>0</v>
      </c>
      <c r="AT194" s="54">
        <f t="shared" si="186"/>
        <v>0</v>
      </c>
      <c r="AU194" s="54">
        <f t="shared" si="187"/>
        <v>0</v>
      </c>
      <c r="AV194" s="54">
        <f t="shared" si="188"/>
        <v>0</v>
      </c>
      <c r="AW194" s="54">
        <f t="shared" si="189"/>
        <v>0</v>
      </c>
      <c r="AX194" s="54">
        <f t="shared" si="190"/>
        <v>0</v>
      </c>
      <c r="AY194" s="54">
        <f t="shared" si="191"/>
        <v>0</v>
      </c>
      <c r="AZ194" s="54"/>
      <c r="BA194" s="54"/>
      <c r="BB194" s="137">
        <f t="shared" si="158"/>
        <v>0</v>
      </c>
      <c r="BC194" s="137">
        <f t="shared" si="159"/>
        <v>0</v>
      </c>
      <c r="BD194" s="137">
        <f t="shared" si="160"/>
        <v>0</v>
      </c>
      <c r="BE194" s="137">
        <f t="shared" si="161"/>
        <v>0</v>
      </c>
      <c r="BF194" s="137">
        <f t="shared" si="162"/>
        <v>0</v>
      </c>
      <c r="BG194" s="137">
        <f t="shared" si="163"/>
        <v>0</v>
      </c>
      <c r="BH194" s="137">
        <f t="shared" si="164"/>
        <v>0</v>
      </c>
      <c r="BI194" s="137">
        <f t="shared" si="165"/>
        <v>0</v>
      </c>
      <c r="BJ194" s="137">
        <f t="shared" si="166"/>
        <v>0</v>
      </c>
      <c r="BK194" s="137">
        <f t="shared" si="167"/>
        <v>0</v>
      </c>
      <c r="BL194" s="137">
        <f t="shared" si="192"/>
        <v>0</v>
      </c>
      <c r="BM194" s="137">
        <f t="shared" si="193"/>
        <v>0</v>
      </c>
      <c r="BN194" s="137">
        <f t="shared" si="194"/>
        <v>0</v>
      </c>
      <c r="BO194" s="137">
        <f t="shared" si="195"/>
        <v>0</v>
      </c>
      <c r="BP194" s="137">
        <f t="shared" si="196"/>
        <v>0</v>
      </c>
      <c r="BQ194" s="137">
        <f t="shared" si="197"/>
        <v>0</v>
      </c>
      <c r="BR194" s="137">
        <f t="shared" si="198"/>
        <v>0</v>
      </c>
      <c r="BS194" s="137">
        <f t="shared" si="199"/>
        <v>0</v>
      </c>
      <c r="BT194" s="137">
        <f t="shared" si="200"/>
        <v>0</v>
      </c>
      <c r="BU194" s="137">
        <f t="shared" si="201"/>
        <v>0</v>
      </c>
      <c r="BV194" s="137">
        <f t="shared" si="202"/>
        <v>0</v>
      </c>
      <c r="BW194" s="137">
        <f t="shared" si="203"/>
        <v>0</v>
      </c>
      <c r="BX194" s="137">
        <f t="shared" si="204"/>
        <v>0</v>
      </c>
      <c r="BY194" s="137">
        <f t="shared" si="205"/>
        <v>0</v>
      </c>
      <c r="BZ194" s="137">
        <f t="shared" si="206"/>
        <v>0</v>
      </c>
      <c r="CA194" s="137">
        <f t="shared" si="207"/>
        <v>0</v>
      </c>
      <c r="CB194" s="137">
        <f t="shared" si="208"/>
        <v>0</v>
      </c>
      <c r="CC194" s="137">
        <f t="shared" si="209"/>
        <v>0</v>
      </c>
      <c r="CD194" s="137">
        <f t="shared" si="210"/>
        <v>0</v>
      </c>
      <c r="CE194" s="137">
        <f t="shared" si="211"/>
        <v>0</v>
      </c>
      <c r="CF194" s="137">
        <f t="shared" si="212"/>
        <v>0</v>
      </c>
      <c r="CG194" s="137">
        <f t="shared" si="213"/>
        <v>0</v>
      </c>
      <c r="CH194" s="137">
        <f t="shared" si="214"/>
        <v>0</v>
      </c>
      <c r="CI194" s="137">
        <f t="shared" si="215"/>
        <v>0</v>
      </c>
      <c r="CJ194" s="137">
        <f t="shared" si="216"/>
        <v>0</v>
      </c>
      <c r="CK194" s="137">
        <f t="shared" si="217"/>
        <v>0</v>
      </c>
      <c r="CL194" s="137">
        <f t="shared" si="218"/>
        <v>0</v>
      </c>
      <c r="CM194" s="137">
        <f t="shared" si="219"/>
        <v>0</v>
      </c>
      <c r="CN194" s="137">
        <f t="shared" si="220"/>
        <v>0</v>
      </c>
      <c r="CO194" s="137">
        <f t="shared" si="221"/>
        <v>0</v>
      </c>
      <c r="CP194" s="97"/>
      <c r="CQ194" s="97"/>
      <c r="CR194" s="47"/>
      <c r="CS194" s="47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GO194" s="1"/>
      <c r="GP194" s="1"/>
      <c r="GQ194" s="1"/>
      <c r="GR194" s="1"/>
      <c r="GS194" s="1"/>
    </row>
    <row r="195" spans="1:201">
      <c r="A195" s="40">
        <v>189</v>
      </c>
      <c r="B195" s="84"/>
      <c r="C195" s="83"/>
      <c r="D195" s="88"/>
      <c r="E195" s="87"/>
      <c r="F195" s="87"/>
      <c r="G195" s="87"/>
      <c r="H195" s="87"/>
      <c r="I195" s="76"/>
      <c r="J195" s="76"/>
      <c r="K195" s="76"/>
      <c r="L195" s="238"/>
      <c r="M195" s="238"/>
      <c r="N195" s="76"/>
      <c r="O195" s="76"/>
      <c r="P195" s="76"/>
      <c r="Q195" s="77"/>
      <c r="R195" s="41">
        <f t="shared" si="168"/>
        <v>0</v>
      </c>
      <c r="S195" s="55">
        <f t="shared" si="148"/>
        <v>0</v>
      </c>
      <c r="T195" s="54">
        <f t="shared" si="149"/>
        <v>0</v>
      </c>
      <c r="U195" s="97">
        <f t="shared" si="150"/>
        <v>0</v>
      </c>
      <c r="V195" s="54">
        <f t="shared" si="169"/>
        <v>0</v>
      </c>
      <c r="W195" s="97">
        <f t="shared" si="170"/>
        <v>0</v>
      </c>
      <c r="X195" s="96">
        <f t="shared" si="151"/>
        <v>0</v>
      </c>
      <c r="Y195" s="96">
        <f t="shared" si="152"/>
        <v>0</v>
      </c>
      <c r="Z195" s="96">
        <f t="shared" si="153"/>
        <v>0</v>
      </c>
      <c r="AA195" s="96">
        <f t="shared" si="154"/>
        <v>0</v>
      </c>
      <c r="AB195" s="96">
        <f t="shared" si="155"/>
        <v>0</v>
      </c>
      <c r="AC195" s="96">
        <f t="shared" si="156"/>
        <v>0</v>
      </c>
      <c r="AD195" s="96">
        <f t="shared" si="157"/>
        <v>0</v>
      </c>
      <c r="AE195" s="96">
        <f t="shared" si="171"/>
        <v>0</v>
      </c>
      <c r="AF195" s="96">
        <f t="shared" si="172"/>
        <v>0</v>
      </c>
      <c r="AG195" s="96">
        <f t="shared" si="173"/>
        <v>0</v>
      </c>
      <c r="AH195" s="96">
        <f t="shared" si="174"/>
        <v>0</v>
      </c>
      <c r="AI195" s="96">
        <f t="shared" si="175"/>
        <v>0</v>
      </c>
      <c r="AJ195" s="96">
        <f t="shared" si="176"/>
        <v>0</v>
      </c>
      <c r="AK195" s="96">
        <f t="shared" si="177"/>
        <v>0</v>
      </c>
      <c r="AL195" s="96">
        <f t="shared" si="178"/>
        <v>0</v>
      </c>
      <c r="AM195" s="96">
        <f t="shared" si="179"/>
        <v>0</v>
      </c>
      <c r="AN195" s="96">
        <f t="shared" si="180"/>
        <v>0</v>
      </c>
      <c r="AO195" s="96">
        <f t="shared" si="181"/>
        <v>0</v>
      </c>
      <c r="AP195" s="96">
        <f t="shared" si="182"/>
        <v>0</v>
      </c>
      <c r="AQ195" s="96">
        <f t="shared" si="183"/>
        <v>0</v>
      </c>
      <c r="AR195" s="96">
        <f t="shared" si="184"/>
        <v>0</v>
      </c>
      <c r="AS195" s="96">
        <f t="shared" si="185"/>
        <v>0</v>
      </c>
      <c r="AT195" s="54">
        <f t="shared" si="186"/>
        <v>0</v>
      </c>
      <c r="AU195" s="54">
        <f t="shared" si="187"/>
        <v>0</v>
      </c>
      <c r="AV195" s="54">
        <f t="shared" si="188"/>
        <v>0</v>
      </c>
      <c r="AW195" s="54">
        <f t="shared" si="189"/>
        <v>0</v>
      </c>
      <c r="AX195" s="54">
        <f t="shared" si="190"/>
        <v>0</v>
      </c>
      <c r="AY195" s="54">
        <f t="shared" si="191"/>
        <v>0</v>
      </c>
      <c r="AZ195" s="54"/>
      <c r="BA195" s="54"/>
      <c r="BB195" s="137">
        <f t="shared" si="158"/>
        <v>0</v>
      </c>
      <c r="BC195" s="137">
        <f t="shared" si="159"/>
        <v>0</v>
      </c>
      <c r="BD195" s="137">
        <f t="shared" si="160"/>
        <v>0</v>
      </c>
      <c r="BE195" s="137">
        <f t="shared" si="161"/>
        <v>0</v>
      </c>
      <c r="BF195" s="137">
        <f t="shared" si="162"/>
        <v>0</v>
      </c>
      <c r="BG195" s="137">
        <f t="shared" si="163"/>
        <v>0</v>
      </c>
      <c r="BH195" s="137">
        <f t="shared" si="164"/>
        <v>0</v>
      </c>
      <c r="BI195" s="137">
        <f t="shared" si="165"/>
        <v>0</v>
      </c>
      <c r="BJ195" s="137">
        <f t="shared" si="166"/>
        <v>0</v>
      </c>
      <c r="BK195" s="137">
        <f t="shared" si="167"/>
        <v>0</v>
      </c>
      <c r="BL195" s="137">
        <f t="shared" si="192"/>
        <v>0</v>
      </c>
      <c r="BM195" s="137">
        <f t="shared" si="193"/>
        <v>0</v>
      </c>
      <c r="BN195" s="137">
        <f t="shared" si="194"/>
        <v>0</v>
      </c>
      <c r="BO195" s="137">
        <f t="shared" si="195"/>
        <v>0</v>
      </c>
      <c r="BP195" s="137">
        <f t="shared" si="196"/>
        <v>0</v>
      </c>
      <c r="BQ195" s="137">
        <f t="shared" si="197"/>
        <v>0</v>
      </c>
      <c r="BR195" s="137">
        <f t="shared" si="198"/>
        <v>0</v>
      </c>
      <c r="BS195" s="137">
        <f t="shared" si="199"/>
        <v>0</v>
      </c>
      <c r="BT195" s="137">
        <f t="shared" si="200"/>
        <v>0</v>
      </c>
      <c r="BU195" s="137">
        <f t="shared" si="201"/>
        <v>0</v>
      </c>
      <c r="BV195" s="137">
        <f t="shared" si="202"/>
        <v>0</v>
      </c>
      <c r="BW195" s="137">
        <f t="shared" si="203"/>
        <v>0</v>
      </c>
      <c r="BX195" s="137">
        <f t="shared" si="204"/>
        <v>0</v>
      </c>
      <c r="BY195" s="137">
        <f t="shared" si="205"/>
        <v>0</v>
      </c>
      <c r="BZ195" s="137">
        <f t="shared" si="206"/>
        <v>0</v>
      </c>
      <c r="CA195" s="137">
        <f t="shared" si="207"/>
        <v>0</v>
      </c>
      <c r="CB195" s="137">
        <f t="shared" si="208"/>
        <v>0</v>
      </c>
      <c r="CC195" s="137">
        <f t="shared" si="209"/>
        <v>0</v>
      </c>
      <c r="CD195" s="137">
        <f t="shared" si="210"/>
        <v>0</v>
      </c>
      <c r="CE195" s="137">
        <f t="shared" si="211"/>
        <v>0</v>
      </c>
      <c r="CF195" s="137">
        <f t="shared" si="212"/>
        <v>0</v>
      </c>
      <c r="CG195" s="137">
        <f t="shared" si="213"/>
        <v>0</v>
      </c>
      <c r="CH195" s="137">
        <f t="shared" si="214"/>
        <v>0</v>
      </c>
      <c r="CI195" s="137">
        <f t="shared" si="215"/>
        <v>0</v>
      </c>
      <c r="CJ195" s="137">
        <f t="shared" si="216"/>
        <v>0</v>
      </c>
      <c r="CK195" s="137">
        <f t="shared" si="217"/>
        <v>0</v>
      </c>
      <c r="CL195" s="137">
        <f t="shared" si="218"/>
        <v>0</v>
      </c>
      <c r="CM195" s="137">
        <f t="shared" si="219"/>
        <v>0</v>
      </c>
      <c r="CN195" s="137">
        <f t="shared" si="220"/>
        <v>0</v>
      </c>
      <c r="CO195" s="137">
        <f t="shared" si="221"/>
        <v>0</v>
      </c>
      <c r="CP195" s="97"/>
      <c r="CQ195" s="97"/>
      <c r="CR195" s="47"/>
      <c r="CS195" s="47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GO195" s="1"/>
      <c r="GP195" s="1"/>
      <c r="GQ195" s="1"/>
      <c r="GR195" s="1"/>
      <c r="GS195" s="1"/>
    </row>
    <row r="196" spans="1:201">
      <c r="A196" s="40">
        <v>190</v>
      </c>
      <c r="B196" s="84"/>
      <c r="C196" s="83"/>
      <c r="D196" s="88"/>
      <c r="E196" s="87"/>
      <c r="F196" s="87"/>
      <c r="G196" s="87"/>
      <c r="H196" s="87"/>
      <c r="I196" s="76"/>
      <c r="J196" s="76"/>
      <c r="K196" s="76"/>
      <c r="L196" s="238"/>
      <c r="M196" s="238"/>
      <c r="N196" s="76"/>
      <c r="O196" s="76"/>
      <c r="P196" s="76"/>
      <c r="Q196" s="77"/>
      <c r="R196" s="41">
        <f t="shared" si="168"/>
        <v>0</v>
      </c>
      <c r="S196" s="55">
        <f t="shared" si="148"/>
        <v>0</v>
      </c>
      <c r="T196" s="54">
        <f t="shared" si="149"/>
        <v>0</v>
      </c>
      <c r="U196" s="97">
        <f t="shared" si="150"/>
        <v>0</v>
      </c>
      <c r="V196" s="54">
        <f t="shared" si="169"/>
        <v>0</v>
      </c>
      <c r="W196" s="97">
        <f t="shared" si="170"/>
        <v>0</v>
      </c>
      <c r="X196" s="96">
        <f t="shared" si="151"/>
        <v>0</v>
      </c>
      <c r="Y196" s="96">
        <f t="shared" si="152"/>
        <v>0</v>
      </c>
      <c r="Z196" s="96">
        <f t="shared" si="153"/>
        <v>0</v>
      </c>
      <c r="AA196" s="96">
        <f t="shared" si="154"/>
        <v>0</v>
      </c>
      <c r="AB196" s="96">
        <f t="shared" si="155"/>
        <v>0</v>
      </c>
      <c r="AC196" s="96">
        <f t="shared" si="156"/>
        <v>0</v>
      </c>
      <c r="AD196" s="96">
        <f t="shared" si="157"/>
        <v>0</v>
      </c>
      <c r="AE196" s="96">
        <f t="shared" si="171"/>
        <v>0</v>
      </c>
      <c r="AF196" s="96">
        <f t="shared" si="172"/>
        <v>0</v>
      </c>
      <c r="AG196" s="96">
        <f t="shared" si="173"/>
        <v>0</v>
      </c>
      <c r="AH196" s="96">
        <f t="shared" si="174"/>
        <v>0</v>
      </c>
      <c r="AI196" s="96">
        <f t="shared" si="175"/>
        <v>0</v>
      </c>
      <c r="AJ196" s="96">
        <f t="shared" si="176"/>
        <v>0</v>
      </c>
      <c r="AK196" s="96">
        <f t="shared" si="177"/>
        <v>0</v>
      </c>
      <c r="AL196" s="96">
        <f t="shared" si="178"/>
        <v>0</v>
      </c>
      <c r="AM196" s="96">
        <f t="shared" si="179"/>
        <v>0</v>
      </c>
      <c r="AN196" s="96">
        <f t="shared" si="180"/>
        <v>0</v>
      </c>
      <c r="AO196" s="96">
        <f t="shared" si="181"/>
        <v>0</v>
      </c>
      <c r="AP196" s="96">
        <f t="shared" si="182"/>
        <v>0</v>
      </c>
      <c r="AQ196" s="96">
        <f t="shared" si="183"/>
        <v>0</v>
      </c>
      <c r="AR196" s="96">
        <f t="shared" si="184"/>
        <v>0</v>
      </c>
      <c r="AS196" s="96">
        <f t="shared" si="185"/>
        <v>0</v>
      </c>
      <c r="AT196" s="54">
        <f t="shared" si="186"/>
        <v>0</v>
      </c>
      <c r="AU196" s="54">
        <f t="shared" si="187"/>
        <v>0</v>
      </c>
      <c r="AV196" s="54">
        <f t="shared" si="188"/>
        <v>0</v>
      </c>
      <c r="AW196" s="54">
        <f t="shared" si="189"/>
        <v>0</v>
      </c>
      <c r="AX196" s="54">
        <f t="shared" si="190"/>
        <v>0</v>
      </c>
      <c r="AY196" s="54">
        <f t="shared" si="191"/>
        <v>0</v>
      </c>
      <c r="AZ196" s="54"/>
      <c r="BA196" s="54"/>
      <c r="BB196" s="137">
        <f t="shared" si="158"/>
        <v>0</v>
      </c>
      <c r="BC196" s="137">
        <f t="shared" si="159"/>
        <v>0</v>
      </c>
      <c r="BD196" s="137">
        <f t="shared" si="160"/>
        <v>0</v>
      </c>
      <c r="BE196" s="137">
        <f t="shared" si="161"/>
        <v>0</v>
      </c>
      <c r="BF196" s="137">
        <f t="shared" si="162"/>
        <v>0</v>
      </c>
      <c r="BG196" s="137">
        <f t="shared" si="163"/>
        <v>0</v>
      </c>
      <c r="BH196" s="137">
        <f t="shared" si="164"/>
        <v>0</v>
      </c>
      <c r="BI196" s="137">
        <f t="shared" si="165"/>
        <v>0</v>
      </c>
      <c r="BJ196" s="137">
        <f t="shared" si="166"/>
        <v>0</v>
      </c>
      <c r="BK196" s="137">
        <f t="shared" si="167"/>
        <v>0</v>
      </c>
      <c r="BL196" s="137">
        <f t="shared" si="192"/>
        <v>0</v>
      </c>
      <c r="BM196" s="137">
        <f t="shared" si="193"/>
        <v>0</v>
      </c>
      <c r="BN196" s="137">
        <f t="shared" si="194"/>
        <v>0</v>
      </c>
      <c r="BO196" s="137">
        <f t="shared" si="195"/>
        <v>0</v>
      </c>
      <c r="BP196" s="137">
        <f t="shared" si="196"/>
        <v>0</v>
      </c>
      <c r="BQ196" s="137">
        <f t="shared" si="197"/>
        <v>0</v>
      </c>
      <c r="BR196" s="137">
        <f t="shared" si="198"/>
        <v>0</v>
      </c>
      <c r="BS196" s="137">
        <f t="shared" si="199"/>
        <v>0</v>
      </c>
      <c r="BT196" s="137">
        <f t="shared" si="200"/>
        <v>0</v>
      </c>
      <c r="BU196" s="137">
        <f t="shared" si="201"/>
        <v>0</v>
      </c>
      <c r="BV196" s="137">
        <f t="shared" si="202"/>
        <v>0</v>
      </c>
      <c r="BW196" s="137">
        <f t="shared" si="203"/>
        <v>0</v>
      </c>
      <c r="BX196" s="137">
        <f t="shared" si="204"/>
        <v>0</v>
      </c>
      <c r="BY196" s="137">
        <f t="shared" si="205"/>
        <v>0</v>
      </c>
      <c r="BZ196" s="137">
        <f t="shared" si="206"/>
        <v>0</v>
      </c>
      <c r="CA196" s="137">
        <f t="shared" si="207"/>
        <v>0</v>
      </c>
      <c r="CB196" s="137">
        <f t="shared" si="208"/>
        <v>0</v>
      </c>
      <c r="CC196" s="137">
        <f t="shared" si="209"/>
        <v>0</v>
      </c>
      <c r="CD196" s="137">
        <f t="shared" si="210"/>
        <v>0</v>
      </c>
      <c r="CE196" s="137">
        <f t="shared" si="211"/>
        <v>0</v>
      </c>
      <c r="CF196" s="137">
        <f t="shared" si="212"/>
        <v>0</v>
      </c>
      <c r="CG196" s="137">
        <f t="shared" si="213"/>
        <v>0</v>
      </c>
      <c r="CH196" s="137">
        <f t="shared" si="214"/>
        <v>0</v>
      </c>
      <c r="CI196" s="137">
        <f t="shared" si="215"/>
        <v>0</v>
      </c>
      <c r="CJ196" s="137">
        <f t="shared" si="216"/>
        <v>0</v>
      </c>
      <c r="CK196" s="137">
        <f t="shared" si="217"/>
        <v>0</v>
      </c>
      <c r="CL196" s="137">
        <f t="shared" si="218"/>
        <v>0</v>
      </c>
      <c r="CM196" s="137">
        <f t="shared" si="219"/>
        <v>0</v>
      </c>
      <c r="CN196" s="137">
        <f t="shared" si="220"/>
        <v>0</v>
      </c>
      <c r="CO196" s="137">
        <f t="shared" si="221"/>
        <v>0</v>
      </c>
      <c r="CP196" s="97"/>
      <c r="CQ196" s="97"/>
      <c r="CR196" s="47"/>
      <c r="CS196" s="47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GO196" s="1"/>
      <c r="GP196" s="1"/>
      <c r="GQ196" s="1"/>
      <c r="GR196" s="1"/>
      <c r="GS196" s="1"/>
    </row>
    <row r="197" spans="1:201">
      <c r="A197" s="40">
        <v>191</v>
      </c>
      <c r="B197" s="84"/>
      <c r="C197" s="83"/>
      <c r="D197" s="88"/>
      <c r="E197" s="87"/>
      <c r="F197" s="87"/>
      <c r="G197" s="87"/>
      <c r="H197" s="87"/>
      <c r="I197" s="76"/>
      <c r="J197" s="76"/>
      <c r="K197" s="76"/>
      <c r="L197" s="238"/>
      <c r="M197" s="238"/>
      <c r="N197" s="76"/>
      <c r="O197" s="76"/>
      <c r="P197" s="76"/>
      <c r="Q197" s="77"/>
      <c r="R197" s="41">
        <f t="shared" si="168"/>
        <v>0</v>
      </c>
      <c r="S197" s="55">
        <f t="shared" si="148"/>
        <v>0</v>
      </c>
      <c r="T197" s="54">
        <f t="shared" si="149"/>
        <v>0</v>
      </c>
      <c r="U197" s="97">
        <f t="shared" si="150"/>
        <v>0</v>
      </c>
      <c r="V197" s="54">
        <f t="shared" si="169"/>
        <v>0</v>
      </c>
      <c r="W197" s="97">
        <f t="shared" si="170"/>
        <v>0</v>
      </c>
      <c r="X197" s="96">
        <f t="shared" si="151"/>
        <v>0</v>
      </c>
      <c r="Y197" s="96">
        <f t="shared" si="152"/>
        <v>0</v>
      </c>
      <c r="Z197" s="96">
        <f t="shared" si="153"/>
        <v>0</v>
      </c>
      <c r="AA197" s="96">
        <f t="shared" si="154"/>
        <v>0</v>
      </c>
      <c r="AB197" s="96">
        <f t="shared" si="155"/>
        <v>0</v>
      </c>
      <c r="AC197" s="96">
        <f t="shared" si="156"/>
        <v>0</v>
      </c>
      <c r="AD197" s="96">
        <f t="shared" si="157"/>
        <v>0</v>
      </c>
      <c r="AE197" s="96">
        <f t="shared" si="171"/>
        <v>0</v>
      </c>
      <c r="AF197" s="96">
        <f t="shared" si="172"/>
        <v>0</v>
      </c>
      <c r="AG197" s="96">
        <f t="shared" si="173"/>
        <v>0</v>
      </c>
      <c r="AH197" s="96">
        <f t="shared" si="174"/>
        <v>0</v>
      </c>
      <c r="AI197" s="96">
        <f t="shared" si="175"/>
        <v>0</v>
      </c>
      <c r="AJ197" s="96">
        <f t="shared" si="176"/>
        <v>0</v>
      </c>
      <c r="AK197" s="96">
        <f t="shared" si="177"/>
        <v>0</v>
      </c>
      <c r="AL197" s="96">
        <f t="shared" si="178"/>
        <v>0</v>
      </c>
      <c r="AM197" s="96">
        <f t="shared" si="179"/>
        <v>0</v>
      </c>
      <c r="AN197" s="96">
        <f t="shared" si="180"/>
        <v>0</v>
      </c>
      <c r="AO197" s="96">
        <f t="shared" si="181"/>
        <v>0</v>
      </c>
      <c r="AP197" s="96">
        <f t="shared" si="182"/>
        <v>0</v>
      </c>
      <c r="AQ197" s="96">
        <f t="shared" si="183"/>
        <v>0</v>
      </c>
      <c r="AR197" s="96">
        <f t="shared" si="184"/>
        <v>0</v>
      </c>
      <c r="AS197" s="96">
        <f t="shared" si="185"/>
        <v>0</v>
      </c>
      <c r="AT197" s="54">
        <f t="shared" si="186"/>
        <v>0</v>
      </c>
      <c r="AU197" s="54">
        <f t="shared" si="187"/>
        <v>0</v>
      </c>
      <c r="AV197" s="54">
        <f t="shared" si="188"/>
        <v>0</v>
      </c>
      <c r="AW197" s="54">
        <f t="shared" si="189"/>
        <v>0</v>
      </c>
      <c r="AX197" s="54">
        <f t="shared" si="190"/>
        <v>0</v>
      </c>
      <c r="AY197" s="54">
        <f t="shared" si="191"/>
        <v>0</v>
      </c>
      <c r="AZ197" s="54"/>
      <c r="BA197" s="54"/>
      <c r="BB197" s="137">
        <f t="shared" si="158"/>
        <v>0</v>
      </c>
      <c r="BC197" s="137">
        <f t="shared" si="159"/>
        <v>0</v>
      </c>
      <c r="BD197" s="137">
        <f t="shared" si="160"/>
        <v>0</v>
      </c>
      <c r="BE197" s="137">
        <f t="shared" si="161"/>
        <v>0</v>
      </c>
      <c r="BF197" s="137">
        <f t="shared" si="162"/>
        <v>0</v>
      </c>
      <c r="BG197" s="137">
        <f t="shared" si="163"/>
        <v>0</v>
      </c>
      <c r="BH197" s="137">
        <f t="shared" si="164"/>
        <v>0</v>
      </c>
      <c r="BI197" s="137">
        <f t="shared" si="165"/>
        <v>0</v>
      </c>
      <c r="BJ197" s="137">
        <f t="shared" si="166"/>
        <v>0</v>
      </c>
      <c r="BK197" s="137">
        <f t="shared" si="167"/>
        <v>0</v>
      </c>
      <c r="BL197" s="137">
        <f t="shared" si="192"/>
        <v>0</v>
      </c>
      <c r="BM197" s="137">
        <f t="shared" si="193"/>
        <v>0</v>
      </c>
      <c r="BN197" s="137">
        <f t="shared" si="194"/>
        <v>0</v>
      </c>
      <c r="BO197" s="137">
        <f t="shared" si="195"/>
        <v>0</v>
      </c>
      <c r="BP197" s="137">
        <f t="shared" si="196"/>
        <v>0</v>
      </c>
      <c r="BQ197" s="137">
        <f t="shared" si="197"/>
        <v>0</v>
      </c>
      <c r="BR197" s="137">
        <f t="shared" si="198"/>
        <v>0</v>
      </c>
      <c r="BS197" s="137">
        <f t="shared" si="199"/>
        <v>0</v>
      </c>
      <c r="BT197" s="137">
        <f t="shared" si="200"/>
        <v>0</v>
      </c>
      <c r="BU197" s="137">
        <f t="shared" si="201"/>
        <v>0</v>
      </c>
      <c r="BV197" s="137">
        <f t="shared" si="202"/>
        <v>0</v>
      </c>
      <c r="BW197" s="137">
        <f t="shared" si="203"/>
        <v>0</v>
      </c>
      <c r="BX197" s="137">
        <f t="shared" si="204"/>
        <v>0</v>
      </c>
      <c r="BY197" s="137">
        <f t="shared" si="205"/>
        <v>0</v>
      </c>
      <c r="BZ197" s="137">
        <f t="shared" si="206"/>
        <v>0</v>
      </c>
      <c r="CA197" s="137">
        <f t="shared" si="207"/>
        <v>0</v>
      </c>
      <c r="CB197" s="137">
        <f t="shared" si="208"/>
        <v>0</v>
      </c>
      <c r="CC197" s="137">
        <f t="shared" si="209"/>
        <v>0</v>
      </c>
      <c r="CD197" s="137">
        <f t="shared" si="210"/>
        <v>0</v>
      </c>
      <c r="CE197" s="137">
        <f t="shared" si="211"/>
        <v>0</v>
      </c>
      <c r="CF197" s="137">
        <f t="shared" si="212"/>
        <v>0</v>
      </c>
      <c r="CG197" s="137">
        <f t="shared" si="213"/>
        <v>0</v>
      </c>
      <c r="CH197" s="137">
        <f t="shared" si="214"/>
        <v>0</v>
      </c>
      <c r="CI197" s="137">
        <f t="shared" si="215"/>
        <v>0</v>
      </c>
      <c r="CJ197" s="137">
        <f t="shared" si="216"/>
        <v>0</v>
      </c>
      <c r="CK197" s="137">
        <f t="shared" si="217"/>
        <v>0</v>
      </c>
      <c r="CL197" s="137">
        <f t="shared" si="218"/>
        <v>0</v>
      </c>
      <c r="CM197" s="137">
        <f t="shared" si="219"/>
        <v>0</v>
      </c>
      <c r="CN197" s="137">
        <f t="shared" si="220"/>
        <v>0</v>
      </c>
      <c r="CO197" s="137">
        <f t="shared" si="221"/>
        <v>0</v>
      </c>
      <c r="CP197" s="97"/>
      <c r="CQ197" s="97"/>
      <c r="CR197" s="47"/>
      <c r="CS197" s="47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GO197" s="1"/>
      <c r="GP197" s="1"/>
      <c r="GQ197" s="1"/>
      <c r="GR197" s="1"/>
      <c r="GS197" s="1"/>
    </row>
    <row r="198" spans="1:201">
      <c r="A198" s="40">
        <v>192</v>
      </c>
      <c r="B198" s="84"/>
      <c r="C198" s="83"/>
      <c r="D198" s="88"/>
      <c r="E198" s="87"/>
      <c r="F198" s="87"/>
      <c r="G198" s="87"/>
      <c r="H198" s="87"/>
      <c r="I198" s="76"/>
      <c r="J198" s="76"/>
      <c r="K198" s="76"/>
      <c r="L198" s="238"/>
      <c r="M198" s="238"/>
      <c r="N198" s="76"/>
      <c r="O198" s="76"/>
      <c r="P198" s="76"/>
      <c r="Q198" s="77"/>
      <c r="R198" s="41">
        <f t="shared" si="168"/>
        <v>0</v>
      </c>
      <c r="S198" s="55">
        <f t="shared" si="148"/>
        <v>0</v>
      </c>
      <c r="T198" s="54">
        <f t="shared" si="149"/>
        <v>0</v>
      </c>
      <c r="U198" s="97">
        <f t="shared" si="150"/>
        <v>0</v>
      </c>
      <c r="V198" s="54">
        <f t="shared" si="169"/>
        <v>0</v>
      </c>
      <c r="W198" s="97">
        <f t="shared" si="170"/>
        <v>0</v>
      </c>
      <c r="X198" s="96">
        <f t="shared" si="151"/>
        <v>0</v>
      </c>
      <c r="Y198" s="96">
        <f t="shared" si="152"/>
        <v>0</v>
      </c>
      <c r="Z198" s="96">
        <f t="shared" si="153"/>
        <v>0</v>
      </c>
      <c r="AA198" s="96">
        <f t="shared" si="154"/>
        <v>0</v>
      </c>
      <c r="AB198" s="96">
        <f t="shared" si="155"/>
        <v>0</v>
      </c>
      <c r="AC198" s="96">
        <f t="shared" si="156"/>
        <v>0</v>
      </c>
      <c r="AD198" s="96">
        <f t="shared" si="157"/>
        <v>0</v>
      </c>
      <c r="AE198" s="96">
        <f t="shared" si="171"/>
        <v>0</v>
      </c>
      <c r="AF198" s="96">
        <f t="shared" si="172"/>
        <v>0</v>
      </c>
      <c r="AG198" s="96">
        <f t="shared" si="173"/>
        <v>0</v>
      </c>
      <c r="AH198" s="96">
        <f t="shared" si="174"/>
        <v>0</v>
      </c>
      <c r="AI198" s="96">
        <f t="shared" si="175"/>
        <v>0</v>
      </c>
      <c r="AJ198" s="96">
        <f t="shared" si="176"/>
        <v>0</v>
      </c>
      <c r="AK198" s="96">
        <f t="shared" si="177"/>
        <v>0</v>
      </c>
      <c r="AL198" s="96">
        <f t="shared" si="178"/>
        <v>0</v>
      </c>
      <c r="AM198" s="96">
        <f t="shared" si="179"/>
        <v>0</v>
      </c>
      <c r="AN198" s="96">
        <f t="shared" si="180"/>
        <v>0</v>
      </c>
      <c r="AO198" s="96">
        <f t="shared" si="181"/>
        <v>0</v>
      </c>
      <c r="AP198" s="96">
        <f t="shared" si="182"/>
        <v>0</v>
      </c>
      <c r="AQ198" s="96">
        <f t="shared" si="183"/>
        <v>0</v>
      </c>
      <c r="AR198" s="96">
        <f t="shared" si="184"/>
        <v>0</v>
      </c>
      <c r="AS198" s="96">
        <f t="shared" si="185"/>
        <v>0</v>
      </c>
      <c r="AT198" s="54">
        <f t="shared" si="186"/>
        <v>0</v>
      </c>
      <c r="AU198" s="54">
        <f t="shared" si="187"/>
        <v>0</v>
      </c>
      <c r="AV198" s="54">
        <f t="shared" si="188"/>
        <v>0</v>
      </c>
      <c r="AW198" s="54">
        <f t="shared" si="189"/>
        <v>0</v>
      </c>
      <c r="AX198" s="54">
        <f t="shared" si="190"/>
        <v>0</v>
      </c>
      <c r="AY198" s="54">
        <f t="shared" si="191"/>
        <v>0</v>
      </c>
      <c r="AZ198" s="54"/>
      <c r="BA198" s="54"/>
      <c r="BB198" s="137">
        <f t="shared" si="158"/>
        <v>0</v>
      </c>
      <c r="BC198" s="137">
        <f t="shared" si="159"/>
        <v>0</v>
      </c>
      <c r="BD198" s="137">
        <f t="shared" si="160"/>
        <v>0</v>
      </c>
      <c r="BE198" s="137">
        <f t="shared" si="161"/>
        <v>0</v>
      </c>
      <c r="BF198" s="137">
        <f t="shared" si="162"/>
        <v>0</v>
      </c>
      <c r="BG198" s="137">
        <f t="shared" si="163"/>
        <v>0</v>
      </c>
      <c r="BH198" s="137">
        <f t="shared" si="164"/>
        <v>0</v>
      </c>
      <c r="BI198" s="137">
        <f t="shared" si="165"/>
        <v>0</v>
      </c>
      <c r="BJ198" s="137">
        <f t="shared" si="166"/>
        <v>0</v>
      </c>
      <c r="BK198" s="137">
        <f t="shared" si="167"/>
        <v>0</v>
      </c>
      <c r="BL198" s="137">
        <f t="shared" si="192"/>
        <v>0</v>
      </c>
      <c r="BM198" s="137">
        <f t="shared" si="193"/>
        <v>0</v>
      </c>
      <c r="BN198" s="137">
        <f t="shared" si="194"/>
        <v>0</v>
      </c>
      <c r="BO198" s="137">
        <f t="shared" si="195"/>
        <v>0</v>
      </c>
      <c r="BP198" s="137">
        <f t="shared" si="196"/>
        <v>0</v>
      </c>
      <c r="BQ198" s="137">
        <f t="shared" si="197"/>
        <v>0</v>
      </c>
      <c r="BR198" s="137">
        <f t="shared" si="198"/>
        <v>0</v>
      </c>
      <c r="BS198" s="137">
        <f t="shared" si="199"/>
        <v>0</v>
      </c>
      <c r="BT198" s="137">
        <f t="shared" si="200"/>
        <v>0</v>
      </c>
      <c r="BU198" s="137">
        <f t="shared" si="201"/>
        <v>0</v>
      </c>
      <c r="BV198" s="137">
        <f t="shared" si="202"/>
        <v>0</v>
      </c>
      <c r="BW198" s="137">
        <f t="shared" si="203"/>
        <v>0</v>
      </c>
      <c r="BX198" s="137">
        <f t="shared" si="204"/>
        <v>0</v>
      </c>
      <c r="BY198" s="137">
        <f t="shared" si="205"/>
        <v>0</v>
      </c>
      <c r="BZ198" s="137">
        <f t="shared" si="206"/>
        <v>0</v>
      </c>
      <c r="CA198" s="137">
        <f t="shared" si="207"/>
        <v>0</v>
      </c>
      <c r="CB198" s="137">
        <f t="shared" si="208"/>
        <v>0</v>
      </c>
      <c r="CC198" s="137">
        <f t="shared" si="209"/>
        <v>0</v>
      </c>
      <c r="CD198" s="137">
        <f t="shared" si="210"/>
        <v>0</v>
      </c>
      <c r="CE198" s="137">
        <f t="shared" si="211"/>
        <v>0</v>
      </c>
      <c r="CF198" s="137">
        <f t="shared" si="212"/>
        <v>0</v>
      </c>
      <c r="CG198" s="137">
        <f t="shared" si="213"/>
        <v>0</v>
      </c>
      <c r="CH198" s="137">
        <f t="shared" si="214"/>
        <v>0</v>
      </c>
      <c r="CI198" s="137">
        <f t="shared" si="215"/>
        <v>0</v>
      </c>
      <c r="CJ198" s="137">
        <f t="shared" si="216"/>
        <v>0</v>
      </c>
      <c r="CK198" s="137">
        <f t="shared" si="217"/>
        <v>0</v>
      </c>
      <c r="CL198" s="137">
        <f t="shared" si="218"/>
        <v>0</v>
      </c>
      <c r="CM198" s="137">
        <f t="shared" si="219"/>
        <v>0</v>
      </c>
      <c r="CN198" s="137">
        <f t="shared" si="220"/>
        <v>0</v>
      </c>
      <c r="CO198" s="137">
        <f t="shared" si="221"/>
        <v>0</v>
      </c>
      <c r="CP198" s="97"/>
      <c r="CQ198" s="97"/>
      <c r="CR198" s="47"/>
      <c r="CS198" s="47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GO198" s="1"/>
      <c r="GP198" s="1"/>
      <c r="GQ198" s="1"/>
      <c r="GR198" s="1"/>
      <c r="GS198" s="1"/>
    </row>
    <row r="199" spans="1:201">
      <c r="A199" s="40">
        <v>193</v>
      </c>
      <c r="B199" s="84"/>
      <c r="C199" s="83"/>
      <c r="D199" s="88"/>
      <c r="E199" s="87"/>
      <c r="F199" s="87"/>
      <c r="G199" s="87"/>
      <c r="H199" s="87"/>
      <c r="I199" s="76"/>
      <c r="J199" s="76"/>
      <c r="K199" s="76"/>
      <c r="L199" s="238"/>
      <c r="M199" s="238"/>
      <c r="N199" s="76"/>
      <c r="O199" s="76"/>
      <c r="P199" s="76"/>
      <c r="Q199" s="77"/>
      <c r="R199" s="41">
        <f t="shared" si="168"/>
        <v>0</v>
      </c>
      <c r="S199" s="55">
        <f t="shared" ref="S199:S262" si="222">IF(R199=0,0,(YEAR($R$6)-YEAR(C199)))</f>
        <v>0</v>
      </c>
      <c r="T199" s="54">
        <f t="shared" ref="T199:T262" si="223">IF(OR($B199=0,$C199=0,$D199=0),0,IF(OR(AND($S199&lt;=20,$S199&gt;=7),AND($S199&gt;20,$E199=1)),1,0))</f>
        <v>0</v>
      </c>
      <c r="U199" s="97">
        <f t="shared" ref="U199:U262" si="224">IF(OR($B199=0,$C199=0,$D199=0,F199=100),0,IF(OR(AND($S199&lt;=$DA$32,$S199&gt;=$DA$33),AND($S199&lt;=$DA$37,$S199&gt;=$DA$38,$E199=1)),1,0))</f>
        <v>0</v>
      </c>
      <c r="V199" s="54">
        <f t="shared" si="169"/>
        <v>0</v>
      </c>
      <c r="W199" s="97">
        <f t="shared" si="170"/>
        <v>0</v>
      </c>
      <c r="X199" s="96">
        <f t="shared" ref="X199:X262" si="225">IF(AND($D199=1,OR($S199=7,$S199=8,$S199=9,$S199=10,$S199=11,$S199=12)),1,0)*X$6</f>
        <v>0</v>
      </c>
      <c r="Y199" s="96">
        <f t="shared" ref="Y199:Y262" si="226">IF(AND($D199=1,OR($S199=13,$S199=14,$S199=15,$S199=16)),1,0)*Y$6</f>
        <v>0</v>
      </c>
      <c r="Z199" s="96">
        <f t="shared" ref="Z199:Z262" si="227">IF(AND($D199=1,OR($S199=17,$S199=18,$S199=19,$S199=20)),1,0)*Z$6</f>
        <v>0</v>
      </c>
      <c r="AA199" s="96">
        <f t="shared" ref="AA199:AA262" si="228">IF($E199=1,0,IF(AND($D199=1,AND($S199&gt;20,$S199&lt;=35)),1,0)*AA$6)</f>
        <v>0</v>
      </c>
      <c r="AB199" s="96">
        <f t="shared" ref="AB199:AB262" si="229">IF($E199=1,0,IF(AND($D199=1,AND($S199&gt;35,$S199&lt;=50)),1,0)*AB$6)</f>
        <v>0</v>
      </c>
      <c r="AC199" s="96">
        <f t="shared" ref="AC199:AC262" si="230">IF($E199=1,0,IF(AND($D199=1,AND($S199&gt;50,$S199&lt;=65)),1,0)*AC$6)</f>
        <v>0</v>
      </c>
      <c r="AD199" s="96">
        <f t="shared" ref="AD199:AD262" si="231">IF($E199=1,0,IF(AND($D199=1,AND($S199&gt;65)),1,0)*AD$6)</f>
        <v>0</v>
      </c>
      <c r="AE199" s="96">
        <f t="shared" si="171"/>
        <v>0</v>
      </c>
      <c r="AF199" s="96">
        <f t="shared" si="172"/>
        <v>0</v>
      </c>
      <c r="AG199" s="96">
        <f t="shared" si="173"/>
        <v>0</v>
      </c>
      <c r="AH199" s="96">
        <f t="shared" si="174"/>
        <v>0</v>
      </c>
      <c r="AI199" s="96">
        <f t="shared" si="175"/>
        <v>0</v>
      </c>
      <c r="AJ199" s="96">
        <f t="shared" si="176"/>
        <v>0</v>
      </c>
      <c r="AK199" s="96">
        <f t="shared" si="177"/>
        <v>0</v>
      </c>
      <c r="AL199" s="96">
        <f t="shared" si="178"/>
        <v>0</v>
      </c>
      <c r="AM199" s="96">
        <f t="shared" si="179"/>
        <v>0</v>
      </c>
      <c r="AN199" s="96">
        <f t="shared" si="180"/>
        <v>0</v>
      </c>
      <c r="AO199" s="96">
        <f t="shared" si="181"/>
        <v>0</v>
      </c>
      <c r="AP199" s="96">
        <f t="shared" si="182"/>
        <v>0</v>
      </c>
      <c r="AQ199" s="96">
        <f t="shared" si="183"/>
        <v>0</v>
      </c>
      <c r="AR199" s="96">
        <f t="shared" si="184"/>
        <v>0</v>
      </c>
      <c r="AS199" s="96">
        <f t="shared" si="185"/>
        <v>0</v>
      </c>
      <c r="AT199" s="54">
        <f t="shared" si="186"/>
        <v>0</v>
      </c>
      <c r="AU199" s="54">
        <f t="shared" si="187"/>
        <v>0</v>
      </c>
      <c r="AV199" s="54">
        <f t="shared" si="188"/>
        <v>0</v>
      </c>
      <c r="AW199" s="54">
        <f t="shared" si="189"/>
        <v>0</v>
      </c>
      <c r="AX199" s="54">
        <f t="shared" si="190"/>
        <v>0</v>
      </c>
      <c r="AY199" s="54">
        <f t="shared" si="191"/>
        <v>0</v>
      </c>
      <c r="AZ199" s="54"/>
      <c r="BA199" s="54"/>
      <c r="BB199" s="137">
        <f t="shared" ref="BB199:BB262" si="232">IF(AND($D199=1,OR($S199=1,$S199=2,$S199=3,$S199=4,$S199=5,$S199=6)),1,0)*BB$6</f>
        <v>0</v>
      </c>
      <c r="BC199" s="137">
        <f t="shared" ref="BC199:BC262" si="233">IF(AND($D199=1,OR($S199=7,$S199=8,$S199=9)),1,0)*BC$6</f>
        <v>0</v>
      </c>
      <c r="BD199" s="137">
        <f t="shared" ref="BD199:BD262" si="234">IF(AND($D199=1,OR($S199=10,$S199=11,$S199=12)),1,0)*BD$6</f>
        <v>0</v>
      </c>
      <c r="BE199" s="137">
        <f t="shared" ref="BE199:BE262" si="235">IF(AND($D199=1,OR($S199=13,$S199=14,$S199=15,$S199=16)),1,0)*BE$6</f>
        <v>0</v>
      </c>
      <c r="BF199" s="137">
        <f t="shared" ref="BF199:BF262" si="236">IF(AND($D199=1,OR($S199=17,$S199=18,$S199=19,$S199=20)),1,0)*BF$6</f>
        <v>0</v>
      </c>
      <c r="BG199" s="137">
        <f t="shared" ref="BG199:BG262" si="237">IF(AND($D199=1,OR($S199=21,$S199=22,$S199=23,$S199=24,$S199=25)),1,0)*BG$6</f>
        <v>0</v>
      </c>
      <c r="BH199" s="137">
        <f t="shared" ref="BH199:BH262" si="238">IF($E199=1,0,IF(AND($D199=1,AND($S199&gt;25,$S199&lt;=35)),1,0)*BH$6)</f>
        <v>0</v>
      </c>
      <c r="BI199" s="137">
        <f t="shared" ref="BI199:BI262" si="239">IF($E199=1,0,IF(AND($D199=1,AND($S199&gt;35,$S199&lt;=50)),1,0)*BI$6)</f>
        <v>0</v>
      </c>
      <c r="BJ199" s="137">
        <f t="shared" ref="BJ199:BJ262" si="240">IF($E199=1,0,IF(AND($D199=1,AND($S199&gt;51,$S199&lt;=65)),1,0)*BJ$6)</f>
        <v>0</v>
      </c>
      <c r="BK199" s="137">
        <f t="shared" ref="BK199:BK262" si="241">IF($E199=1,0,IF(AND($D199=1,AND($S199&gt;65)),1,0)*BK$6)</f>
        <v>0</v>
      </c>
      <c r="BL199" s="137">
        <f t="shared" si="192"/>
        <v>0</v>
      </c>
      <c r="BM199" s="137">
        <f t="shared" si="193"/>
        <v>0</v>
      </c>
      <c r="BN199" s="137">
        <f t="shared" si="194"/>
        <v>0</v>
      </c>
      <c r="BO199" s="137">
        <f t="shared" si="195"/>
        <v>0</v>
      </c>
      <c r="BP199" s="137">
        <f t="shared" si="196"/>
        <v>0</v>
      </c>
      <c r="BQ199" s="137">
        <f t="shared" si="197"/>
        <v>0</v>
      </c>
      <c r="BR199" s="137">
        <f t="shared" si="198"/>
        <v>0</v>
      </c>
      <c r="BS199" s="137">
        <f t="shared" si="199"/>
        <v>0</v>
      </c>
      <c r="BT199" s="137">
        <f t="shared" si="200"/>
        <v>0</v>
      </c>
      <c r="BU199" s="137">
        <f t="shared" si="201"/>
        <v>0</v>
      </c>
      <c r="BV199" s="137">
        <f t="shared" si="202"/>
        <v>0</v>
      </c>
      <c r="BW199" s="137">
        <f t="shared" si="203"/>
        <v>0</v>
      </c>
      <c r="BX199" s="137">
        <f t="shared" si="204"/>
        <v>0</v>
      </c>
      <c r="BY199" s="137">
        <f t="shared" si="205"/>
        <v>0</v>
      </c>
      <c r="BZ199" s="137">
        <f t="shared" si="206"/>
        <v>0</v>
      </c>
      <c r="CA199" s="137">
        <f t="shared" si="207"/>
        <v>0</v>
      </c>
      <c r="CB199" s="137">
        <f t="shared" si="208"/>
        <v>0</v>
      </c>
      <c r="CC199" s="137">
        <f t="shared" si="209"/>
        <v>0</v>
      </c>
      <c r="CD199" s="137">
        <f t="shared" si="210"/>
        <v>0</v>
      </c>
      <c r="CE199" s="137">
        <f t="shared" si="211"/>
        <v>0</v>
      </c>
      <c r="CF199" s="137">
        <f t="shared" si="212"/>
        <v>0</v>
      </c>
      <c r="CG199" s="137">
        <f t="shared" si="213"/>
        <v>0</v>
      </c>
      <c r="CH199" s="137">
        <f t="shared" si="214"/>
        <v>0</v>
      </c>
      <c r="CI199" s="137">
        <f t="shared" si="215"/>
        <v>0</v>
      </c>
      <c r="CJ199" s="137">
        <f t="shared" si="216"/>
        <v>0</v>
      </c>
      <c r="CK199" s="137">
        <f t="shared" si="217"/>
        <v>0</v>
      </c>
      <c r="CL199" s="137">
        <f t="shared" si="218"/>
        <v>0</v>
      </c>
      <c r="CM199" s="137">
        <f t="shared" si="219"/>
        <v>0</v>
      </c>
      <c r="CN199" s="137">
        <f t="shared" si="220"/>
        <v>0</v>
      </c>
      <c r="CO199" s="137">
        <f t="shared" si="221"/>
        <v>0</v>
      </c>
      <c r="CP199" s="97"/>
      <c r="CQ199" s="97"/>
      <c r="CR199" s="47"/>
      <c r="CS199" s="47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GO199" s="1"/>
      <c r="GP199" s="1"/>
      <c r="GQ199" s="1"/>
      <c r="GR199" s="1"/>
      <c r="GS199" s="1"/>
    </row>
    <row r="200" spans="1:201">
      <c r="A200" s="40">
        <v>194</v>
      </c>
      <c r="B200" s="84"/>
      <c r="C200" s="83"/>
      <c r="D200" s="88"/>
      <c r="E200" s="87"/>
      <c r="F200" s="87"/>
      <c r="G200" s="87"/>
      <c r="H200" s="87"/>
      <c r="I200" s="76"/>
      <c r="J200" s="76"/>
      <c r="K200" s="76"/>
      <c r="L200" s="238"/>
      <c r="M200" s="238"/>
      <c r="N200" s="76"/>
      <c r="O200" s="76"/>
      <c r="P200" s="76"/>
      <c r="Q200" s="77"/>
      <c r="R200" s="41">
        <f t="shared" ref="R200:R263" si="242">IF(C200&gt;0,C200,0)</f>
        <v>0</v>
      </c>
      <c r="S200" s="55">
        <f t="shared" si="222"/>
        <v>0</v>
      </c>
      <c r="T200" s="54">
        <f t="shared" si="223"/>
        <v>0</v>
      </c>
      <c r="U200" s="97">
        <f t="shared" si="224"/>
        <v>0</v>
      </c>
      <c r="V200" s="54">
        <f t="shared" ref="V200:V263" si="243">MAX(X200:BA200)</f>
        <v>0</v>
      </c>
      <c r="W200" s="97">
        <f t="shared" ref="W200:W263" si="244">MAX(BB200:CQ200)</f>
        <v>0</v>
      </c>
      <c r="X200" s="96">
        <f t="shared" si="225"/>
        <v>0</v>
      </c>
      <c r="Y200" s="96">
        <f t="shared" si="226"/>
        <v>0</v>
      </c>
      <c r="Z200" s="96">
        <f t="shared" si="227"/>
        <v>0</v>
      </c>
      <c r="AA200" s="96">
        <f t="shared" si="228"/>
        <v>0</v>
      </c>
      <c r="AB200" s="96">
        <f t="shared" si="229"/>
        <v>0</v>
      </c>
      <c r="AC200" s="96">
        <f t="shared" si="230"/>
        <v>0</v>
      </c>
      <c r="AD200" s="96">
        <f t="shared" si="231"/>
        <v>0</v>
      </c>
      <c r="AE200" s="96">
        <f t="shared" ref="AE200:AE263" si="245">IF(AND($D200=1,$E200=1,OR($S200=7,$S200=8,$S200=9,$S200=10,$S200=11,$S200=12)),1,0)*AE$6</f>
        <v>0</v>
      </c>
      <c r="AF200" s="96">
        <f t="shared" ref="AF200:AF263" si="246">IF(AND($D200=1,$E200=1,OR($S200=13,$S200=14,$S200=15,$S200=16)),1,0)*AF$6</f>
        <v>0</v>
      </c>
      <c r="AG200" s="96">
        <f t="shared" ref="AG200:AG263" si="247">IF(AND($D200=1,$E200=1,OR($S200=17,$S200=18,$S200=19,$S200=20)),1,0)*AG$6</f>
        <v>0</v>
      </c>
      <c r="AH200" s="96">
        <f t="shared" ref="AH200:AH263" si="248">IF(AND($D200=1,$E200=1,AND($S200&gt;20,$S200&lt;=35)),1,0)*AH$6</f>
        <v>0</v>
      </c>
      <c r="AI200" s="96">
        <f t="shared" ref="AI200:AI263" si="249">IF(AND($D200=1,$E200=1,AND($S200&gt;35,$S200&lt;=50)),1,0)*AI$6</f>
        <v>0</v>
      </c>
      <c r="AJ200" s="96">
        <f t="shared" ref="AJ200:AJ263" si="250">IF(AND($D200=1,$E200=1,AND($S200&gt;50,$S200&lt;=65)),1,0)*AJ$6</f>
        <v>0</v>
      </c>
      <c r="AK200" s="96">
        <f t="shared" ref="AK200:AK263" si="251">IF(AND($D200=1,$E200=1,AND($S200&gt;65)),1,0)*AK$6</f>
        <v>0</v>
      </c>
      <c r="AL200" s="96">
        <f t="shared" ref="AL200:AL263" si="252">IF(AND($D200=2,OR($S200=7,$S200=8,$S200=9,$S200=10,$S200=11,$S200=12)),1,0)*AL$6</f>
        <v>0</v>
      </c>
      <c r="AM200" s="96">
        <f t="shared" ref="AM200:AM263" si="253">IF(AND($D200=2,OR($S200=13,$S200=14,$S200=15,$S200=16)),1,0)*AM$6</f>
        <v>0</v>
      </c>
      <c r="AN200" s="96">
        <f t="shared" ref="AN200:AN263" si="254">IF(AND($D200=2,OR($S200=17,$S200=18,$S200=19,$S200=20)),1,0)*AN$6</f>
        <v>0</v>
      </c>
      <c r="AO200" s="96">
        <f t="shared" ref="AO200:AO263" si="255">IF($E200=1,0,IF(AND($D200=2,AND($S200&gt;20,$S200&lt;=35)),1,0)*AO$6)</f>
        <v>0</v>
      </c>
      <c r="AP200" s="96">
        <f t="shared" ref="AP200:AP263" si="256">IF($E200=1,0,IF(AND($D200=2,AND($S200&gt;35,$S200&lt;=50)),1,0)*AP$6)</f>
        <v>0</v>
      </c>
      <c r="AQ200" s="96">
        <f t="shared" ref="AQ200:AQ263" si="257">IF($E200=1,0,IF(AND($D200=2,AND($S200&gt;50,$S200&lt;=65)),1,0)*AQ$6)</f>
        <v>0</v>
      </c>
      <c r="AR200" s="96">
        <f t="shared" ref="AR200:AR263" si="258">IF($E200=1,0,IF(AND($D200=2,AND($S200&gt;65)),1,0)*AR$6)</f>
        <v>0</v>
      </c>
      <c r="AS200" s="96">
        <f t="shared" ref="AS200:AS263" si="259">IF(AND($D200=2,$E200=1,OR($S200=7,$S200=8,$S200=9,$S200=10,$S200=11,$S200=12)),1,0)*AS$6</f>
        <v>0</v>
      </c>
      <c r="AT200" s="54">
        <f t="shared" ref="AT200:AT263" si="260">IF(AND($D200=2,$E200=1,OR($S200=13,$S200=14,$S200=15,$S200=16)),1,0)*AT$6</f>
        <v>0</v>
      </c>
      <c r="AU200" s="54">
        <f t="shared" ref="AU200:AU263" si="261">IF(AND($D200=2,$E200=1,OR($S200=17,$S200=18,$S200=19,$S200=20)),1,0)*AU$6</f>
        <v>0</v>
      </c>
      <c r="AV200" s="54">
        <f t="shared" ref="AV200:AV263" si="262">IF(AND($D200=2,$E200=1,AND($S200&gt;20,$S200&lt;=35)),1,0)*AV$6</f>
        <v>0</v>
      </c>
      <c r="AW200" s="54">
        <f t="shared" ref="AW200:AW263" si="263">IF(AND($D200=2,$E200=1,AND($S200&gt;35,$S200&lt;=50)),1,0)*AW$6</f>
        <v>0</v>
      </c>
      <c r="AX200" s="54">
        <f t="shared" ref="AX200:AX263" si="264">IF(AND($D200=2,$E200=1,AND($S200&gt;50,$S200&lt;=65)),1,0)*AX$6</f>
        <v>0</v>
      </c>
      <c r="AY200" s="54">
        <f t="shared" ref="AY200:AY263" si="265">IF(AND($D200=2,$E200=1,AND($S200&gt;65)),1,0)*AY$6</f>
        <v>0</v>
      </c>
      <c r="AZ200" s="54"/>
      <c r="BA200" s="54"/>
      <c r="BB200" s="137">
        <f t="shared" si="232"/>
        <v>0</v>
      </c>
      <c r="BC200" s="137">
        <f t="shared" si="233"/>
        <v>0</v>
      </c>
      <c r="BD200" s="137">
        <f t="shared" si="234"/>
        <v>0</v>
      </c>
      <c r="BE200" s="137">
        <f t="shared" si="235"/>
        <v>0</v>
      </c>
      <c r="BF200" s="137">
        <f t="shared" si="236"/>
        <v>0</v>
      </c>
      <c r="BG200" s="137">
        <f t="shared" si="237"/>
        <v>0</v>
      </c>
      <c r="BH200" s="137">
        <f t="shared" si="238"/>
        <v>0</v>
      </c>
      <c r="BI200" s="137">
        <f t="shared" si="239"/>
        <v>0</v>
      </c>
      <c r="BJ200" s="137">
        <f t="shared" si="240"/>
        <v>0</v>
      </c>
      <c r="BK200" s="137">
        <f t="shared" si="241"/>
        <v>0</v>
      </c>
      <c r="BL200" s="137">
        <f t="shared" ref="BL200:BL263" si="266">IF(AND($D200=1,$E200=1,OR($S200=1,$S200=2,$S200=3,$S200=4,$S200=5,$S200=6)),1,0)*BL$6</f>
        <v>0</v>
      </c>
      <c r="BM200" s="137">
        <f t="shared" ref="BM200:BM263" si="267">IF(AND($D200=1,$E200=1,OR($S200=7,$S200=8,$S200=9)),1,0)*BM$6</f>
        <v>0</v>
      </c>
      <c r="BN200" s="137">
        <f t="shared" ref="BN200:BN263" si="268">IF(AND($D200=1,$E200=1,OR($S200=10,$S200=11,$S200=12)),1,0)*BN$6</f>
        <v>0</v>
      </c>
      <c r="BO200" s="137">
        <f t="shared" ref="BO200:BO263" si="269">IF(AND($D200=1,$E200=1,OR($S200=13,$S200=14,$S200=15,$S200=16)),1,0)*BO$6</f>
        <v>0</v>
      </c>
      <c r="BP200" s="137">
        <f t="shared" ref="BP200:BP263" si="270">IF(AND($D200=1,$E200=1,OR($S200=17,$S200=18,$S200=19,$S200=20)),1,0)*BP$6</f>
        <v>0</v>
      </c>
      <c r="BQ200" s="137">
        <f t="shared" ref="BQ200:BQ263" si="271">IF(AND($D200=1,$E200=1,OR($S200=21,$S200=22,$S200=23,$S200=24,$S200=25)),1,0)*BQ$6</f>
        <v>0</v>
      </c>
      <c r="BR200" s="137">
        <f t="shared" ref="BR200:BR263" si="272">IF(AND($D200=1,$E200=1,AND($S200&gt;25,$S200&lt;=35)),1,0)*BR$6</f>
        <v>0</v>
      </c>
      <c r="BS200" s="137">
        <f t="shared" ref="BS200:BS263" si="273">IF(AND($D200=1,$E200=1,AND($S200&gt;35,$S200&lt;=50)),1,0)*BS$6</f>
        <v>0</v>
      </c>
      <c r="BT200" s="137">
        <f t="shared" ref="BT200:BT263" si="274">IF(AND($D200=1,$E200=1,AND($S200&gt;=51,$S200&lt;=65)),1,0)*BT$6</f>
        <v>0</v>
      </c>
      <c r="BU200" s="137">
        <f t="shared" ref="BU200:BU263" si="275">IF(AND($D200=1,$E200=1,AND($S200&gt;65)),1,0)*BU$6</f>
        <v>0</v>
      </c>
      <c r="BV200" s="137">
        <f t="shared" ref="BV200:BV263" si="276">IF(AND($D200=2,OR($S200=1,$S200=2,$S200=3,$S200=4,$S200=5,$S200=6)),1,0)*BV$6</f>
        <v>0</v>
      </c>
      <c r="BW200" s="137">
        <f t="shared" ref="BW200:BW263" si="277">IF(AND($D200=2,OR($S200=7,$S200=8,$S200=9)),1,0)*BW$6</f>
        <v>0</v>
      </c>
      <c r="BX200" s="137">
        <f t="shared" ref="BX200:BX263" si="278">IF(AND($D200=2,OR($S200=10,$S200=11,$S200=12)),1,0)*BX$6</f>
        <v>0</v>
      </c>
      <c r="BY200" s="137">
        <f t="shared" ref="BY200:BY263" si="279">IF(AND($D200=2,OR($S200=13,$S200=14,$S200=15,$S200=16)),1,0)*BY$6</f>
        <v>0</v>
      </c>
      <c r="BZ200" s="137">
        <f t="shared" ref="BZ200:BZ263" si="280">IF(AND($D200=2,OR($S200=17,$S200=18,$S200=19,$S200=20)),1,0)*BZ$6</f>
        <v>0</v>
      </c>
      <c r="CA200" s="137">
        <f t="shared" ref="CA200:CA263" si="281">IF(AND($D200=2,OR($S200=21,$S200=22,$S200=23,$S200=24,$S200=25)),1,0)*CA$6</f>
        <v>0</v>
      </c>
      <c r="CB200" s="137">
        <f t="shared" ref="CB200:CB263" si="282">IF($E200=1,0,IF(AND($D200=2,AND($S200&gt;25,$S200&lt;=35)),1,0)*CB$6)</f>
        <v>0</v>
      </c>
      <c r="CC200" s="137">
        <f t="shared" ref="CC200:CC263" si="283">IF($E200=1,0,IF(AND($D200=2,AND($S200&gt;35,$S200&lt;=50)),1,0)*CC$6)</f>
        <v>0</v>
      </c>
      <c r="CD200" s="137">
        <f t="shared" ref="CD200:CD263" si="284">IF($E200=1,0,IF(AND($D200=2,AND($S200&gt;51,$S200&lt;=65)),1,0)*CD$6)</f>
        <v>0</v>
      </c>
      <c r="CE200" s="137">
        <f t="shared" ref="CE200:CE263" si="285">IF($E200=1,0,IF(AND($D200=2,AND($S200&gt;65)),1,0)*CE$6)</f>
        <v>0</v>
      </c>
      <c r="CF200" s="137">
        <f t="shared" ref="CF200:CF263" si="286">IF(AND($D200=2,$E200=1,OR($S200=1,$S200=2,$S200=3,$S200=4,$S200=5,$S200=6)),1,0)*CF$6</f>
        <v>0</v>
      </c>
      <c r="CG200" s="137">
        <f t="shared" ref="CG200:CG263" si="287">IF(AND($D200=2,$E200=1,OR($S200=7,$S200=8,$S200=9)),1,0)*CG$6</f>
        <v>0</v>
      </c>
      <c r="CH200" s="137">
        <f t="shared" ref="CH200:CH263" si="288">IF(AND($D200=2,$E200=1,OR($S200=10,$S200=11,$S200=12)),1,0)*CH$6</f>
        <v>0</v>
      </c>
      <c r="CI200" s="137">
        <f t="shared" ref="CI200:CI263" si="289">IF(AND($D200=2,$E200=1,OR($S200=13,$S200=14,$S200=15,$S200=16)),1,0)*CI$6</f>
        <v>0</v>
      </c>
      <c r="CJ200" s="137">
        <f t="shared" ref="CJ200:CJ263" si="290">IF(AND($D200=2,$E200=1,OR($S200=17,$S200=18,$S200=19,$S200=20)),1,0)*CJ$6</f>
        <v>0</v>
      </c>
      <c r="CK200" s="137">
        <f t="shared" ref="CK200:CK263" si="291">IF(AND($D200=2,$E200=1,OR($S200=21,$S200=22,$S200=23,$S200=24,$S200=25)),1,0)*CK$6</f>
        <v>0</v>
      </c>
      <c r="CL200" s="137">
        <f t="shared" ref="CL200:CL263" si="292">IF(AND($D200=2,$E200=1,AND($S200&gt;25,$S200&lt;=35)),1,0)*CL$6</f>
        <v>0</v>
      </c>
      <c r="CM200" s="137">
        <f t="shared" ref="CM200:CM263" si="293">IF(AND($D200=2,$E200=1,AND($S200&gt;35,$S200&lt;=50)),1,0)*CM$6</f>
        <v>0</v>
      </c>
      <c r="CN200" s="137">
        <f t="shared" ref="CN200:CN263" si="294">IF(AND($D200=2,$E200=1,AND($S200&gt;51,$S200&lt;=65)),1,0)*CN$6</f>
        <v>0</v>
      </c>
      <c r="CO200" s="137">
        <f t="shared" ref="CO200:CO263" si="295">IF(AND($D200=2,$E200=1,AND($S200&gt;65)),1,0)*CO$6</f>
        <v>0</v>
      </c>
      <c r="CP200" s="97"/>
      <c r="CQ200" s="97"/>
      <c r="CR200" s="47"/>
      <c r="CS200" s="47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GO200" s="1"/>
      <c r="GP200" s="1"/>
      <c r="GQ200" s="1"/>
      <c r="GR200" s="1"/>
      <c r="GS200" s="1"/>
    </row>
    <row r="201" spans="1:201">
      <c r="A201" s="40">
        <v>195</v>
      </c>
      <c r="B201" s="84"/>
      <c r="C201" s="83"/>
      <c r="D201" s="88"/>
      <c r="E201" s="87"/>
      <c r="F201" s="87"/>
      <c r="G201" s="87"/>
      <c r="H201" s="87"/>
      <c r="I201" s="76"/>
      <c r="J201" s="76"/>
      <c r="K201" s="76"/>
      <c r="L201" s="238"/>
      <c r="M201" s="238"/>
      <c r="N201" s="76"/>
      <c r="O201" s="76"/>
      <c r="P201" s="76"/>
      <c r="Q201" s="77"/>
      <c r="R201" s="41">
        <f t="shared" si="242"/>
        <v>0</v>
      </c>
      <c r="S201" s="55">
        <f t="shared" si="222"/>
        <v>0</v>
      </c>
      <c r="T201" s="54">
        <f t="shared" si="223"/>
        <v>0</v>
      </c>
      <c r="U201" s="97">
        <f t="shared" si="224"/>
        <v>0</v>
      </c>
      <c r="V201" s="54">
        <f t="shared" si="243"/>
        <v>0</v>
      </c>
      <c r="W201" s="97">
        <f t="shared" si="244"/>
        <v>0</v>
      </c>
      <c r="X201" s="96">
        <f t="shared" si="225"/>
        <v>0</v>
      </c>
      <c r="Y201" s="96">
        <f t="shared" si="226"/>
        <v>0</v>
      </c>
      <c r="Z201" s="96">
        <f t="shared" si="227"/>
        <v>0</v>
      </c>
      <c r="AA201" s="96">
        <f t="shared" si="228"/>
        <v>0</v>
      </c>
      <c r="AB201" s="96">
        <f t="shared" si="229"/>
        <v>0</v>
      </c>
      <c r="AC201" s="96">
        <f t="shared" si="230"/>
        <v>0</v>
      </c>
      <c r="AD201" s="96">
        <f t="shared" si="231"/>
        <v>0</v>
      </c>
      <c r="AE201" s="96">
        <f t="shared" si="245"/>
        <v>0</v>
      </c>
      <c r="AF201" s="96">
        <f t="shared" si="246"/>
        <v>0</v>
      </c>
      <c r="AG201" s="96">
        <f t="shared" si="247"/>
        <v>0</v>
      </c>
      <c r="AH201" s="96">
        <f t="shared" si="248"/>
        <v>0</v>
      </c>
      <c r="AI201" s="96">
        <f t="shared" si="249"/>
        <v>0</v>
      </c>
      <c r="AJ201" s="96">
        <f t="shared" si="250"/>
        <v>0</v>
      </c>
      <c r="AK201" s="96">
        <f t="shared" si="251"/>
        <v>0</v>
      </c>
      <c r="AL201" s="96">
        <f t="shared" si="252"/>
        <v>0</v>
      </c>
      <c r="AM201" s="96">
        <f t="shared" si="253"/>
        <v>0</v>
      </c>
      <c r="AN201" s="96">
        <f t="shared" si="254"/>
        <v>0</v>
      </c>
      <c r="AO201" s="96">
        <f t="shared" si="255"/>
        <v>0</v>
      </c>
      <c r="AP201" s="96">
        <f t="shared" si="256"/>
        <v>0</v>
      </c>
      <c r="AQ201" s="96">
        <f t="shared" si="257"/>
        <v>0</v>
      </c>
      <c r="AR201" s="96">
        <f t="shared" si="258"/>
        <v>0</v>
      </c>
      <c r="AS201" s="96">
        <f t="shared" si="259"/>
        <v>0</v>
      </c>
      <c r="AT201" s="54">
        <f t="shared" si="260"/>
        <v>0</v>
      </c>
      <c r="AU201" s="54">
        <f t="shared" si="261"/>
        <v>0</v>
      </c>
      <c r="AV201" s="54">
        <f t="shared" si="262"/>
        <v>0</v>
      </c>
      <c r="AW201" s="54">
        <f t="shared" si="263"/>
        <v>0</v>
      </c>
      <c r="AX201" s="54">
        <f t="shared" si="264"/>
        <v>0</v>
      </c>
      <c r="AY201" s="54">
        <f t="shared" si="265"/>
        <v>0</v>
      </c>
      <c r="AZ201" s="54"/>
      <c r="BA201" s="54"/>
      <c r="BB201" s="137">
        <f t="shared" si="232"/>
        <v>0</v>
      </c>
      <c r="BC201" s="137">
        <f t="shared" si="233"/>
        <v>0</v>
      </c>
      <c r="BD201" s="137">
        <f t="shared" si="234"/>
        <v>0</v>
      </c>
      <c r="BE201" s="137">
        <f t="shared" si="235"/>
        <v>0</v>
      </c>
      <c r="BF201" s="137">
        <f t="shared" si="236"/>
        <v>0</v>
      </c>
      <c r="BG201" s="137">
        <f t="shared" si="237"/>
        <v>0</v>
      </c>
      <c r="BH201" s="137">
        <f t="shared" si="238"/>
        <v>0</v>
      </c>
      <c r="BI201" s="137">
        <f t="shared" si="239"/>
        <v>0</v>
      </c>
      <c r="BJ201" s="137">
        <f t="shared" si="240"/>
        <v>0</v>
      </c>
      <c r="BK201" s="137">
        <f t="shared" si="241"/>
        <v>0</v>
      </c>
      <c r="BL201" s="137">
        <f t="shared" si="266"/>
        <v>0</v>
      </c>
      <c r="BM201" s="137">
        <f t="shared" si="267"/>
        <v>0</v>
      </c>
      <c r="BN201" s="137">
        <f t="shared" si="268"/>
        <v>0</v>
      </c>
      <c r="BO201" s="137">
        <f t="shared" si="269"/>
        <v>0</v>
      </c>
      <c r="BP201" s="137">
        <f t="shared" si="270"/>
        <v>0</v>
      </c>
      <c r="BQ201" s="137">
        <f t="shared" si="271"/>
        <v>0</v>
      </c>
      <c r="BR201" s="137">
        <f t="shared" si="272"/>
        <v>0</v>
      </c>
      <c r="BS201" s="137">
        <f t="shared" si="273"/>
        <v>0</v>
      </c>
      <c r="BT201" s="137">
        <f t="shared" si="274"/>
        <v>0</v>
      </c>
      <c r="BU201" s="137">
        <f t="shared" si="275"/>
        <v>0</v>
      </c>
      <c r="BV201" s="137">
        <f t="shared" si="276"/>
        <v>0</v>
      </c>
      <c r="BW201" s="137">
        <f t="shared" si="277"/>
        <v>0</v>
      </c>
      <c r="BX201" s="137">
        <f t="shared" si="278"/>
        <v>0</v>
      </c>
      <c r="BY201" s="137">
        <f t="shared" si="279"/>
        <v>0</v>
      </c>
      <c r="BZ201" s="137">
        <f t="shared" si="280"/>
        <v>0</v>
      </c>
      <c r="CA201" s="137">
        <f t="shared" si="281"/>
        <v>0</v>
      </c>
      <c r="CB201" s="137">
        <f t="shared" si="282"/>
        <v>0</v>
      </c>
      <c r="CC201" s="137">
        <f t="shared" si="283"/>
        <v>0</v>
      </c>
      <c r="CD201" s="137">
        <f t="shared" si="284"/>
        <v>0</v>
      </c>
      <c r="CE201" s="137">
        <f t="shared" si="285"/>
        <v>0</v>
      </c>
      <c r="CF201" s="137">
        <f t="shared" si="286"/>
        <v>0</v>
      </c>
      <c r="CG201" s="137">
        <f t="shared" si="287"/>
        <v>0</v>
      </c>
      <c r="CH201" s="137">
        <f t="shared" si="288"/>
        <v>0</v>
      </c>
      <c r="CI201" s="137">
        <f t="shared" si="289"/>
        <v>0</v>
      </c>
      <c r="CJ201" s="137">
        <f t="shared" si="290"/>
        <v>0</v>
      </c>
      <c r="CK201" s="137">
        <f t="shared" si="291"/>
        <v>0</v>
      </c>
      <c r="CL201" s="137">
        <f t="shared" si="292"/>
        <v>0</v>
      </c>
      <c r="CM201" s="137">
        <f t="shared" si="293"/>
        <v>0</v>
      </c>
      <c r="CN201" s="137">
        <f t="shared" si="294"/>
        <v>0</v>
      </c>
      <c r="CO201" s="137">
        <f t="shared" si="295"/>
        <v>0</v>
      </c>
      <c r="CP201" s="97"/>
      <c r="CQ201" s="97"/>
      <c r="CR201" s="47"/>
      <c r="CS201" s="47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GO201" s="1"/>
      <c r="GP201" s="1"/>
      <c r="GQ201" s="1"/>
      <c r="GR201" s="1"/>
      <c r="GS201" s="1"/>
    </row>
    <row r="202" spans="1:201">
      <c r="A202" s="40">
        <v>196</v>
      </c>
      <c r="B202" s="84"/>
      <c r="C202" s="83"/>
      <c r="D202" s="88"/>
      <c r="E202" s="87"/>
      <c r="F202" s="87"/>
      <c r="G202" s="87"/>
      <c r="H202" s="87"/>
      <c r="I202" s="76"/>
      <c r="J202" s="76"/>
      <c r="K202" s="76"/>
      <c r="L202" s="238"/>
      <c r="M202" s="238"/>
      <c r="N202" s="76"/>
      <c r="O202" s="76"/>
      <c r="P202" s="76"/>
      <c r="Q202" s="77"/>
      <c r="R202" s="41">
        <f t="shared" si="242"/>
        <v>0</v>
      </c>
      <c r="S202" s="55">
        <f t="shared" si="222"/>
        <v>0</v>
      </c>
      <c r="T202" s="54">
        <f t="shared" si="223"/>
        <v>0</v>
      </c>
      <c r="U202" s="97">
        <f t="shared" si="224"/>
        <v>0</v>
      </c>
      <c r="V202" s="54">
        <f t="shared" si="243"/>
        <v>0</v>
      </c>
      <c r="W202" s="97">
        <f t="shared" si="244"/>
        <v>0</v>
      </c>
      <c r="X202" s="96">
        <f t="shared" si="225"/>
        <v>0</v>
      </c>
      <c r="Y202" s="96">
        <f t="shared" si="226"/>
        <v>0</v>
      </c>
      <c r="Z202" s="96">
        <f t="shared" si="227"/>
        <v>0</v>
      </c>
      <c r="AA202" s="96">
        <f t="shared" si="228"/>
        <v>0</v>
      </c>
      <c r="AB202" s="96">
        <f t="shared" si="229"/>
        <v>0</v>
      </c>
      <c r="AC202" s="96">
        <f t="shared" si="230"/>
        <v>0</v>
      </c>
      <c r="AD202" s="96">
        <f t="shared" si="231"/>
        <v>0</v>
      </c>
      <c r="AE202" s="96">
        <f t="shared" si="245"/>
        <v>0</v>
      </c>
      <c r="AF202" s="96">
        <f t="shared" si="246"/>
        <v>0</v>
      </c>
      <c r="AG202" s="96">
        <f t="shared" si="247"/>
        <v>0</v>
      </c>
      <c r="AH202" s="96">
        <f t="shared" si="248"/>
        <v>0</v>
      </c>
      <c r="AI202" s="96">
        <f t="shared" si="249"/>
        <v>0</v>
      </c>
      <c r="AJ202" s="96">
        <f t="shared" si="250"/>
        <v>0</v>
      </c>
      <c r="AK202" s="96">
        <f t="shared" si="251"/>
        <v>0</v>
      </c>
      <c r="AL202" s="96">
        <f t="shared" si="252"/>
        <v>0</v>
      </c>
      <c r="AM202" s="96">
        <f t="shared" si="253"/>
        <v>0</v>
      </c>
      <c r="AN202" s="96">
        <f t="shared" si="254"/>
        <v>0</v>
      </c>
      <c r="AO202" s="96">
        <f t="shared" si="255"/>
        <v>0</v>
      </c>
      <c r="AP202" s="96">
        <f t="shared" si="256"/>
        <v>0</v>
      </c>
      <c r="AQ202" s="96">
        <f t="shared" si="257"/>
        <v>0</v>
      </c>
      <c r="AR202" s="96">
        <f t="shared" si="258"/>
        <v>0</v>
      </c>
      <c r="AS202" s="96">
        <f t="shared" si="259"/>
        <v>0</v>
      </c>
      <c r="AT202" s="54">
        <f t="shared" si="260"/>
        <v>0</v>
      </c>
      <c r="AU202" s="54">
        <f t="shared" si="261"/>
        <v>0</v>
      </c>
      <c r="AV202" s="54">
        <f t="shared" si="262"/>
        <v>0</v>
      </c>
      <c r="AW202" s="54">
        <f t="shared" si="263"/>
        <v>0</v>
      </c>
      <c r="AX202" s="54">
        <f t="shared" si="264"/>
        <v>0</v>
      </c>
      <c r="AY202" s="54">
        <f t="shared" si="265"/>
        <v>0</v>
      </c>
      <c r="AZ202" s="54"/>
      <c r="BA202" s="54"/>
      <c r="BB202" s="137">
        <f t="shared" si="232"/>
        <v>0</v>
      </c>
      <c r="BC202" s="137">
        <f t="shared" si="233"/>
        <v>0</v>
      </c>
      <c r="BD202" s="137">
        <f t="shared" si="234"/>
        <v>0</v>
      </c>
      <c r="BE202" s="137">
        <f t="shared" si="235"/>
        <v>0</v>
      </c>
      <c r="BF202" s="137">
        <f t="shared" si="236"/>
        <v>0</v>
      </c>
      <c r="BG202" s="137">
        <f t="shared" si="237"/>
        <v>0</v>
      </c>
      <c r="BH202" s="137">
        <f t="shared" si="238"/>
        <v>0</v>
      </c>
      <c r="BI202" s="137">
        <f t="shared" si="239"/>
        <v>0</v>
      </c>
      <c r="BJ202" s="137">
        <f t="shared" si="240"/>
        <v>0</v>
      </c>
      <c r="BK202" s="137">
        <f t="shared" si="241"/>
        <v>0</v>
      </c>
      <c r="BL202" s="137">
        <f t="shared" si="266"/>
        <v>0</v>
      </c>
      <c r="BM202" s="137">
        <f t="shared" si="267"/>
        <v>0</v>
      </c>
      <c r="BN202" s="137">
        <f t="shared" si="268"/>
        <v>0</v>
      </c>
      <c r="BO202" s="137">
        <f t="shared" si="269"/>
        <v>0</v>
      </c>
      <c r="BP202" s="137">
        <f t="shared" si="270"/>
        <v>0</v>
      </c>
      <c r="BQ202" s="137">
        <f t="shared" si="271"/>
        <v>0</v>
      </c>
      <c r="BR202" s="137">
        <f t="shared" si="272"/>
        <v>0</v>
      </c>
      <c r="BS202" s="137">
        <f t="shared" si="273"/>
        <v>0</v>
      </c>
      <c r="BT202" s="137">
        <f t="shared" si="274"/>
        <v>0</v>
      </c>
      <c r="BU202" s="137">
        <f t="shared" si="275"/>
        <v>0</v>
      </c>
      <c r="BV202" s="137">
        <f t="shared" si="276"/>
        <v>0</v>
      </c>
      <c r="BW202" s="137">
        <f t="shared" si="277"/>
        <v>0</v>
      </c>
      <c r="BX202" s="137">
        <f t="shared" si="278"/>
        <v>0</v>
      </c>
      <c r="BY202" s="137">
        <f t="shared" si="279"/>
        <v>0</v>
      </c>
      <c r="BZ202" s="137">
        <f t="shared" si="280"/>
        <v>0</v>
      </c>
      <c r="CA202" s="137">
        <f t="shared" si="281"/>
        <v>0</v>
      </c>
      <c r="CB202" s="137">
        <f t="shared" si="282"/>
        <v>0</v>
      </c>
      <c r="CC202" s="137">
        <f t="shared" si="283"/>
        <v>0</v>
      </c>
      <c r="CD202" s="137">
        <f t="shared" si="284"/>
        <v>0</v>
      </c>
      <c r="CE202" s="137">
        <f t="shared" si="285"/>
        <v>0</v>
      </c>
      <c r="CF202" s="137">
        <f t="shared" si="286"/>
        <v>0</v>
      </c>
      <c r="CG202" s="137">
        <f t="shared" si="287"/>
        <v>0</v>
      </c>
      <c r="CH202" s="137">
        <f t="shared" si="288"/>
        <v>0</v>
      </c>
      <c r="CI202" s="137">
        <f t="shared" si="289"/>
        <v>0</v>
      </c>
      <c r="CJ202" s="137">
        <f t="shared" si="290"/>
        <v>0</v>
      </c>
      <c r="CK202" s="137">
        <f t="shared" si="291"/>
        <v>0</v>
      </c>
      <c r="CL202" s="137">
        <f t="shared" si="292"/>
        <v>0</v>
      </c>
      <c r="CM202" s="137">
        <f t="shared" si="293"/>
        <v>0</v>
      </c>
      <c r="CN202" s="137">
        <f t="shared" si="294"/>
        <v>0</v>
      </c>
      <c r="CO202" s="137">
        <f t="shared" si="295"/>
        <v>0</v>
      </c>
      <c r="CP202" s="97"/>
      <c r="CQ202" s="97"/>
      <c r="CR202" s="47"/>
      <c r="CS202" s="47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GO202" s="1"/>
      <c r="GP202" s="1"/>
      <c r="GQ202" s="1"/>
      <c r="GR202" s="1"/>
      <c r="GS202" s="1"/>
    </row>
    <row r="203" spans="1:201">
      <c r="A203" s="40">
        <v>197</v>
      </c>
      <c r="B203" s="84"/>
      <c r="C203" s="83"/>
      <c r="D203" s="88"/>
      <c r="E203" s="87"/>
      <c r="F203" s="87"/>
      <c r="G203" s="87"/>
      <c r="H203" s="87"/>
      <c r="I203" s="76"/>
      <c r="J203" s="76"/>
      <c r="K203" s="76"/>
      <c r="L203" s="238"/>
      <c r="M203" s="238"/>
      <c r="N203" s="76"/>
      <c r="O203" s="76"/>
      <c r="P203" s="76"/>
      <c r="Q203" s="77"/>
      <c r="R203" s="41">
        <f t="shared" si="242"/>
        <v>0</v>
      </c>
      <c r="S203" s="55">
        <f t="shared" si="222"/>
        <v>0</v>
      </c>
      <c r="T203" s="54">
        <f t="shared" si="223"/>
        <v>0</v>
      </c>
      <c r="U203" s="97">
        <f t="shared" si="224"/>
        <v>0</v>
      </c>
      <c r="V203" s="54">
        <f t="shared" si="243"/>
        <v>0</v>
      </c>
      <c r="W203" s="97">
        <f t="shared" si="244"/>
        <v>0</v>
      </c>
      <c r="X203" s="96">
        <f t="shared" si="225"/>
        <v>0</v>
      </c>
      <c r="Y203" s="96">
        <f t="shared" si="226"/>
        <v>0</v>
      </c>
      <c r="Z203" s="96">
        <f t="shared" si="227"/>
        <v>0</v>
      </c>
      <c r="AA203" s="96">
        <f t="shared" si="228"/>
        <v>0</v>
      </c>
      <c r="AB203" s="96">
        <f t="shared" si="229"/>
        <v>0</v>
      </c>
      <c r="AC203" s="96">
        <f t="shared" si="230"/>
        <v>0</v>
      </c>
      <c r="AD203" s="96">
        <f t="shared" si="231"/>
        <v>0</v>
      </c>
      <c r="AE203" s="96">
        <f t="shared" si="245"/>
        <v>0</v>
      </c>
      <c r="AF203" s="96">
        <f t="shared" si="246"/>
        <v>0</v>
      </c>
      <c r="AG203" s="96">
        <f t="shared" si="247"/>
        <v>0</v>
      </c>
      <c r="AH203" s="96">
        <f t="shared" si="248"/>
        <v>0</v>
      </c>
      <c r="AI203" s="96">
        <f t="shared" si="249"/>
        <v>0</v>
      </c>
      <c r="AJ203" s="96">
        <f t="shared" si="250"/>
        <v>0</v>
      </c>
      <c r="AK203" s="96">
        <f t="shared" si="251"/>
        <v>0</v>
      </c>
      <c r="AL203" s="96">
        <f t="shared" si="252"/>
        <v>0</v>
      </c>
      <c r="AM203" s="96">
        <f t="shared" si="253"/>
        <v>0</v>
      </c>
      <c r="AN203" s="96">
        <f t="shared" si="254"/>
        <v>0</v>
      </c>
      <c r="AO203" s="96">
        <f t="shared" si="255"/>
        <v>0</v>
      </c>
      <c r="AP203" s="96">
        <f t="shared" si="256"/>
        <v>0</v>
      </c>
      <c r="AQ203" s="96">
        <f t="shared" si="257"/>
        <v>0</v>
      </c>
      <c r="AR203" s="96">
        <f t="shared" si="258"/>
        <v>0</v>
      </c>
      <c r="AS203" s="96">
        <f t="shared" si="259"/>
        <v>0</v>
      </c>
      <c r="AT203" s="54">
        <f t="shared" si="260"/>
        <v>0</v>
      </c>
      <c r="AU203" s="54">
        <f t="shared" si="261"/>
        <v>0</v>
      </c>
      <c r="AV203" s="54">
        <f t="shared" si="262"/>
        <v>0</v>
      </c>
      <c r="AW203" s="54">
        <f t="shared" si="263"/>
        <v>0</v>
      </c>
      <c r="AX203" s="54">
        <f t="shared" si="264"/>
        <v>0</v>
      </c>
      <c r="AY203" s="54">
        <f t="shared" si="265"/>
        <v>0</v>
      </c>
      <c r="AZ203" s="54"/>
      <c r="BA203" s="54"/>
      <c r="BB203" s="137">
        <f t="shared" si="232"/>
        <v>0</v>
      </c>
      <c r="BC203" s="137">
        <f t="shared" si="233"/>
        <v>0</v>
      </c>
      <c r="BD203" s="137">
        <f t="shared" si="234"/>
        <v>0</v>
      </c>
      <c r="BE203" s="137">
        <f t="shared" si="235"/>
        <v>0</v>
      </c>
      <c r="BF203" s="137">
        <f t="shared" si="236"/>
        <v>0</v>
      </c>
      <c r="BG203" s="137">
        <f t="shared" si="237"/>
        <v>0</v>
      </c>
      <c r="BH203" s="137">
        <f t="shared" si="238"/>
        <v>0</v>
      </c>
      <c r="BI203" s="137">
        <f t="shared" si="239"/>
        <v>0</v>
      </c>
      <c r="BJ203" s="137">
        <f t="shared" si="240"/>
        <v>0</v>
      </c>
      <c r="BK203" s="137">
        <f t="shared" si="241"/>
        <v>0</v>
      </c>
      <c r="BL203" s="137">
        <f t="shared" si="266"/>
        <v>0</v>
      </c>
      <c r="BM203" s="137">
        <f t="shared" si="267"/>
        <v>0</v>
      </c>
      <c r="BN203" s="137">
        <f t="shared" si="268"/>
        <v>0</v>
      </c>
      <c r="BO203" s="137">
        <f t="shared" si="269"/>
        <v>0</v>
      </c>
      <c r="BP203" s="137">
        <f t="shared" si="270"/>
        <v>0</v>
      </c>
      <c r="BQ203" s="137">
        <f t="shared" si="271"/>
        <v>0</v>
      </c>
      <c r="BR203" s="137">
        <f t="shared" si="272"/>
        <v>0</v>
      </c>
      <c r="BS203" s="137">
        <f t="shared" si="273"/>
        <v>0</v>
      </c>
      <c r="BT203" s="137">
        <f t="shared" si="274"/>
        <v>0</v>
      </c>
      <c r="BU203" s="137">
        <f t="shared" si="275"/>
        <v>0</v>
      </c>
      <c r="BV203" s="137">
        <f t="shared" si="276"/>
        <v>0</v>
      </c>
      <c r="BW203" s="137">
        <f t="shared" si="277"/>
        <v>0</v>
      </c>
      <c r="BX203" s="137">
        <f t="shared" si="278"/>
        <v>0</v>
      </c>
      <c r="BY203" s="137">
        <f t="shared" si="279"/>
        <v>0</v>
      </c>
      <c r="BZ203" s="137">
        <f t="shared" si="280"/>
        <v>0</v>
      </c>
      <c r="CA203" s="137">
        <f t="shared" si="281"/>
        <v>0</v>
      </c>
      <c r="CB203" s="137">
        <f t="shared" si="282"/>
        <v>0</v>
      </c>
      <c r="CC203" s="137">
        <f t="shared" si="283"/>
        <v>0</v>
      </c>
      <c r="CD203" s="137">
        <f t="shared" si="284"/>
        <v>0</v>
      </c>
      <c r="CE203" s="137">
        <f t="shared" si="285"/>
        <v>0</v>
      </c>
      <c r="CF203" s="137">
        <f t="shared" si="286"/>
        <v>0</v>
      </c>
      <c r="CG203" s="137">
        <f t="shared" si="287"/>
        <v>0</v>
      </c>
      <c r="CH203" s="137">
        <f t="shared" si="288"/>
        <v>0</v>
      </c>
      <c r="CI203" s="137">
        <f t="shared" si="289"/>
        <v>0</v>
      </c>
      <c r="CJ203" s="137">
        <f t="shared" si="290"/>
        <v>0</v>
      </c>
      <c r="CK203" s="137">
        <f t="shared" si="291"/>
        <v>0</v>
      </c>
      <c r="CL203" s="137">
        <f t="shared" si="292"/>
        <v>0</v>
      </c>
      <c r="CM203" s="137">
        <f t="shared" si="293"/>
        <v>0</v>
      </c>
      <c r="CN203" s="137">
        <f t="shared" si="294"/>
        <v>0</v>
      </c>
      <c r="CO203" s="137">
        <f t="shared" si="295"/>
        <v>0</v>
      </c>
      <c r="CP203" s="97"/>
      <c r="CQ203" s="97"/>
      <c r="CR203" s="47"/>
      <c r="CS203" s="47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GO203" s="1"/>
      <c r="GP203" s="1"/>
      <c r="GQ203" s="1"/>
      <c r="GR203" s="1"/>
      <c r="GS203" s="1"/>
    </row>
    <row r="204" spans="1:201">
      <c r="A204" s="40">
        <v>198</v>
      </c>
      <c r="B204" s="84"/>
      <c r="C204" s="83"/>
      <c r="D204" s="88"/>
      <c r="E204" s="87"/>
      <c r="F204" s="87"/>
      <c r="G204" s="87"/>
      <c r="H204" s="87"/>
      <c r="I204" s="76"/>
      <c r="J204" s="76"/>
      <c r="K204" s="76"/>
      <c r="L204" s="238"/>
      <c r="M204" s="238"/>
      <c r="N204" s="76"/>
      <c r="O204" s="76"/>
      <c r="P204" s="76"/>
      <c r="Q204" s="77"/>
      <c r="R204" s="41">
        <f t="shared" si="242"/>
        <v>0</v>
      </c>
      <c r="S204" s="55">
        <f t="shared" si="222"/>
        <v>0</v>
      </c>
      <c r="T204" s="54">
        <f t="shared" si="223"/>
        <v>0</v>
      </c>
      <c r="U204" s="97">
        <f t="shared" si="224"/>
        <v>0</v>
      </c>
      <c r="V204" s="54">
        <f t="shared" si="243"/>
        <v>0</v>
      </c>
      <c r="W204" s="97">
        <f t="shared" si="244"/>
        <v>0</v>
      </c>
      <c r="X204" s="96">
        <f t="shared" si="225"/>
        <v>0</v>
      </c>
      <c r="Y204" s="96">
        <f t="shared" si="226"/>
        <v>0</v>
      </c>
      <c r="Z204" s="96">
        <f t="shared" si="227"/>
        <v>0</v>
      </c>
      <c r="AA204" s="96">
        <f t="shared" si="228"/>
        <v>0</v>
      </c>
      <c r="AB204" s="96">
        <f t="shared" si="229"/>
        <v>0</v>
      </c>
      <c r="AC204" s="96">
        <f t="shared" si="230"/>
        <v>0</v>
      </c>
      <c r="AD204" s="96">
        <f t="shared" si="231"/>
        <v>0</v>
      </c>
      <c r="AE204" s="96">
        <f t="shared" si="245"/>
        <v>0</v>
      </c>
      <c r="AF204" s="96">
        <f t="shared" si="246"/>
        <v>0</v>
      </c>
      <c r="AG204" s="96">
        <f t="shared" si="247"/>
        <v>0</v>
      </c>
      <c r="AH204" s="96">
        <f t="shared" si="248"/>
        <v>0</v>
      </c>
      <c r="AI204" s="96">
        <f t="shared" si="249"/>
        <v>0</v>
      </c>
      <c r="AJ204" s="96">
        <f t="shared" si="250"/>
        <v>0</v>
      </c>
      <c r="AK204" s="96">
        <f t="shared" si="251"/>
        <v>0</v>
      </c>
      <c r="AL204" s="96">
        <f t="shared" si="252"/>
        <v>0</v>
      </c>
      <c r="AM204" s="96">
        <f t="shared" si="253"/>
        <v>0</v>
      </c>
      <c r="AN204" s="96">
        <f t="shared" si="254"/>
        <v>0</v>
      </c>
      <c r="AO204" s="96">
        <f t="shared" si="255"/>
        <v>0</v>
      </c>
      <c r="AP204" s="96">
        <f t="shared" si="256"/>
        <v>0</v>
      </c>
      <c r="AQ204" s="96">
        <f t="shared" si="257"/>
        <v>0</v>
      </c>
      <c r="AR204" s="96">
        <f t="shared" si="258"/>
        <v>0</v>
      </c>
      <c r="AS204" s="96">
        <f t="shared" si="259"/>
        <v>0</v>
      </c>
      <c r="AT204" s="54">
        <f t="shared" si="260"/>
        <v>0</v>
      </c>
      <c r="AU204" s="54">
        <f t="shared" si="261"/>
        <v>0</v>
      </c>
      <c r="AV204" s="54">
        <f t="shared" si="262"/>
        <v>0</v>
      </c>
      <c r="AW204" s="54">
        <f t="shared" si="263"/>
        <v>0</v>
      </c>
      <c r="AX204" s="54">
        <f t="shared" si="264"/>
        <v>0</v>
      </c>
      <c r="AY204" s="54">
        <f t="shared" si="265"/>
        <v>0</v>
      </c>
      <c r="AZ204" s="54"/>
      <c r="BA204" s="54"/>
      <c r="BB204" s="137">
        <f t="shared" si="232"/>
        <v>0</v>
      </c>
      <c r="BC204" s="137">
        <f t="shared" si="233"/>
        <v>0</v>
      </c>
      <c r="BD204" s="137">
        <f t="shared" si="234"/>
        <v>0</v>
      </c>
      <c r="BE204" s="137">
        <f t="shared" si="235"/>
        <v>0</v>
      </c>
      <c r="BF204" s="137">
        <f t="shared" si="236"/>
        <v>0</v>
      </c>
      <c r="BG204" s="137">
        <f t="shared" si="237"/>
        <v>0</v>
      </c>
      <c r="BH204" s="137">
        <f t="shared" si="238"/>
        <v>0</v>
      </c>
      <c r="BI204" s="137">
        <f t="shared" si="239"/>
        <v>0</v>
      </c>
      <c r="BJ204" s="137">
        <f t="shared" si="240"/>
        <v>0</v>
      </c>
      <c r="BK204" s="137">
        <f t="shared" si="241"/>
        <v>0</v>
      </c>
      <c r="BL204" s="137">
        <f t="shared" si="266"/>
        <v>0</v>
      </c>
      <c r="BM204" s="137">
        <f t="shared" si="267"/>
        <v>0</v>
      </c>
      <c r="BN204" s="137">
        <f t="shared" si="268"/>
        <v>0</v>
      </c>
      <c r="BO204" s="137">
        <f t="shared" si="269"/>
        <v>0</v>
      </c>
      <c r="BP204" s="137">
        <f t="shared" si="270"/>
        <v>0</v>
      </c>
      <c r="BQ204" s="137">
        <f t="shared" si="271"/>
        <v>0</v>
      </c>
      <c r="BR204" s="137">
        <f t="shared" si="272"/>
        <v>0</v>
      </c>
      <c r="BS204" s="137">
        <f t="shared" si="273"/>
        <v>0</v>
      </c>
      <c r="BT204" s="137">
        <f t="shared" si="274"/>
        <v>0</v>
      </c>
      <c r="BU204" s="137">
        <f t="shared" si="275"/>
        <v>0</v>
      </c>
      <c r="BV204" s="137">
        <f t="shared" si="276"/>
        <v>0</v>
      </c>
      <c r="BW204" s="137">
        <f t="shared" si="277"/>
        <v>0</v>
      </c>
      <c r="BX204" s="137">
        <f t="shared" si="278"/>
        <v>0</v>
      </c>
      <c r="BY204" s="137">
        <f t="shared" si="279"/>
        <v>0</v>
      </c>
      <c r="BZ204" s="137">
        <f t="shared" si="280"/>
        <v>0</v>
      </c>
      <c r="CA204" s="137">
        <f t="shared" si="281"/>
        <v>0</v>
      </c>
      <c r="CB204" s="137">
        <f t="shared" si="282"/>
        <v>0</v>
      </c>
      <c r="CC204" s="137">
        <f t="shared" si="283"/>
        <v>0</v>
      </c>
      <c r="CD204" s="137">
        <f t="shared" si="284"/>
        <v>0</v>
      </c>
      <c r="CE204" s="137">
        <f t="shared" si="285"/>
        <v>0</v>
      </c>
      <c r="CF204" s="137">
        <f t="shared" si="286"/>
        <v>0</v>
      </c>
      <c r="CG204" s="137">
        <f t="shared" si="287"/>
        <v>0</v>
      </c>
      <c r="CH204" s="137">
        <f t="shared" si="288"/>
        <v>0</v>
      </c>
      <c r="CI204" s="137">
        <f t="shared" si="289"/>
        <v>0</v>
      </c>
      <c r="CJ204" s="137">
        <f t="shared" si="290"/>
        <v>0</v>
      </c>
      <c r="CK204" s="137">
        <f t="shared" si="291"/>
        <v>0</v>
      </c>
      <c r="CL204" s="137">
        <f t="shared" si="292"/>
        <v>0</v>
      </c>
      <c r="CM204" s="137">
        <f t="shared" si="293"/>
        <v>0</v>
      </c>
      <c r="CN204" s="137">
        <f t="shared" si="294"/>
        <v>0</v>
      </c>
      <c r="CO204" s="137">
        <f t="shared" si="295"/>
        <v>0</v>
      </c>
      <c r="CP204" s="97"/>
      <c r="CQ204" s="97"/>
      <c r="CR204" s="47"/>
      <c r="CS204" s="47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GO204" s="1"/>
      <c r="GP204" s="1"/>
      <c r="GQ204" s="1"/>
      <c r="GR204" s="1"/>
      <c r="GS204" s="1"/>
    </row>
    <row r="205" spans="1:201">
      <c r="A205" s="40">
        <v>199</v>
      </c>
      <c r="B205" s="84"/>
      <c r="C205" s="83"/>
      <c r="D205" s="88"/>
      <c r="E205" s="87"/>
      <c r="F205" s="87"/>
      <c r="G205" s="87"/>
      <c r="H205" s="87"/>
      <c r="I205" s="76"/>
      <c r="J205" s="76"/>
      <c r="K205" s="76"/>
      <c r="L205" s="238"/>
      <c r="M205" s="238"/>
      <c r="N205" s="76"/>
      <c r="O205" s="76"/>
      <c r="P205" s="76"/>
      <c r="Q205" s="77"/>
      <c r="R205" s="41">
        <f t="shared" si="242"/>
        <v>0</v>
      </c>
      <c r="S205" s="55">
        <f t="shared" si="222"/>
        <v>0</v>
      </c>
      <c r="T205" s="54">
        <f t="shared" si="223"/>
        <v>0</v>
      </c>
      <c r="U205" s="97">
        <f t="shared" si="224"/>
        <v>0</v>
      </c>
      <c r="V205" s="54">
        <f t="shared" si="243"/>
        <v>0</v>
      </c>
      <c r="W205" s="97">
        <f t="shared" si="244"/>
        <v>0</v>
      </c>
      <c r="X205" s="96">
        <f t="shared" si="225"/>
        <v>0</v>
      </c>
      <c r="Y205" s="96">
        <f t="shared" si="226"/>
        <v>0</v>
      </c>
      <c r="Z205" s="96">
        <f t="shared" si="227"/>
        <v>0</v>
      </c>
      <c r="AA205" s="96">
        <f t="shared" si="228"/>
        <v>0</v>
      </c>
      <c r="AB205" s="96">
        <f t="shared" si="229"/>
        <v>0</v>
      </c>
      <c r="AC205" s="96">
        <f t="shared" si="230"/>
        <v>0</v>
      </c>
      <c r="AD205" s="96">
        <f t="shared" si="231"/>
        <v>0</v>
      </c>
      <c r="AE205" s="96">
        <f t="shared" si="245"/>
        <v>0</v>
      </c>
      <c r="AF205" s="96">
        <f t="shared" si="246"/>
        <v>0</v>
      </c>
      <c r="AG205" s="96">
        <f t="shared" si="247"/>
        <v>0</v>
      </c>
      <c r="AH205" s="96">
        <f t="shared" si="248"/>
        <v>0</v>
      </c>
      <c r="AI205" s="96">
        <f t="shared" si="249"/>
        <v>0</v>
      </c>
      <c r="AJ205" s="96">
        <f t="shared" si="250"/>
        <v>0</v>
      </c>
      <c r="AK205" s="96">
        <f t="shared" si="251"/>
        <v>0</v>
      </c>
      <c r="AL205" s="96">
        <f t="shared" si="252"/>
        <v>0</v>
      </c>
      <c r="AM205" s="96">
        <f t="shared" si="253"/>
        <v>0</v>
      </c>
      <c r="AN205" s="96">
        <f t="shared" si="254"/>
        <v>0</v>
      </c>
      <c r="AO205" s="96">
        <f t="shared" si="255"/>
        <v>0</v>
      </c>
      <c r="AP205" s="96">
        <f t="shared" si="256"/>
        <v>0</v>
      </c>
      <c r="AQ205" s="96">
        <f t="shared" si="257"/>
        <v>0</v>
      </c>
      <c r="AR205" s="96">
        <f t="shared" si="258"/>
        <v>0</v>
      </c>
      <c r="AS205" s="96">
        <f t="shared" si="259"/>
        <v>0</v>
      </c>
      <c r="AT205" s="54">
        <f t="shared" si="260"/>
        <v>0</v>
      </c>
      <c r="AU205" s="54">
        <f t="shared" si="261"/>
        <v>0</v>
      </c>
      <c r="AV205" s="54">
        <f t="shared" si="262"/>
        <v>0</v>
      </c>
      <c r="AW205" s="54">
        <f t="shared" si="263"/>
        <v>0</v>
      </c>
      <c r="AX205" s="54">
        <f t="shared" si="264"/>
        <v>0</v>
      </c>
      <c r="AY205" s="54">
        <f t="shared" si="265"/>
        <v>0</v>
      </c>
      <c r="AZ205" s="54"/>
      <c r="BA205" s="54"/>
      <c r="BB205" s="137">
        <f t="shared" si="232"/>
        <v>0</v>
      </c>
      <c r="BC205" s="137">
        <f t="shared" si="233"/>
        <v>0</v>
      </c>
      <c r="BD205" s="137">
        <f t="shared" si="234"/>
        <v>0</v>
      </c>
      <c r="BE205" s="137">
        <f t="shared" si="235"/>
        <v>0</v>
      </c>
      <c r="BF205" s="137">
        <f t="shared" si="236"/>
        <v>0</v>
      </c>
      <c r="BG205" s="137">
        <f t="shared" si="237"/>
        <v>0</v>
      </c>
      <c r="BH205" s="137">
        <f t="shared" si="238"/>
        <v>0</v>
      </c>
      <c r="BI205" s="137">
        <f t="shared" si="239"/>
        <v>0</v>
      </c>
      <c r="BJ205" s="137">
        <f t="shared" si="240"/>
        <v>0</v>
      </c>
      <c r="BK205" s="137">
        <f t="shared" si="241"/>
        <v>0</v>
      </c>
      <c r="BL205" s="137">
        <f t="shared" si="266"/>
        <v>0</v>
      </c>
      <c r="BM205" s="137">
        <f t="shared" si="267"/>
        <v>0</v>
      </c>
      <c r="BN205" s="137">
        <f t="shared" si="268"/>
        <v>0</v>
      </c>
      <c r="BO205" s="137">
        <f t="shared" si="269"/>
        <v>0</v>
      </c>
      <c r="BP205" s="137">
        <f t="shared" si="270"/>
        <v>0</v>
      </c>
      <c r="BQ205" s="137">
        <f t="shared" si="271"/>
        <v>0</v>
      </c>
      <c r="BR205" s="137">
        <f t="shared" si="272"/>
        <v>0</v>
      </c>
      <c r="BS205" s="137">
        <f t="shared" si="273"/>
        <v>0</v>
      </c>
      <c r="BT205" s="137">
        <f t="shared" si="274"/>
        <v>0</v>
      </c>
      <c r="BU205" s="137">
        <f t="shared" si="275"/>
        <v>0</v>
      </c>
      <c r="BV205" s="137">
        <f t="shared" si="276"/>
        <v>0</v>
      </c>
      <c r="BW205" s="137">
        <f t="shared" si="277"/>
        <v>0</v>
      </c>
      <c r="BX205" s="137">
        <f t="shared" si="278"/>
        <v>0</v>
      </c>
      <c r="BY205" s="137">
        <f t="shared" si="279"/>
        <v>0</v>
      </c>
      <c r="BZ205" s="137">
        <f t="shared" si="280"/>
        <v>0</v>
      </c>
      <c r="CA205" s="137">
        <f t="shared" si="281"/>
        <v>0</v>
      </c>
      <c r="CB205" s="137">
        <f t="shared" si="282"/>
        <v>0</v>
      </c>
      <c r="CC205" s="137">
        <f t="shared" si="283"/>
        <v>0</v>
      </c>
      <c r="CD205" s="137">
        <f t="shared" si="284"/>
        <v>0</v>
      </c>
      <c r="CE205" s="137">
        <f t="shared" si="285"/>
        <v>0</v>
      </c>
      <c r="CF205" s="137">
        <f t="shared" si="286"/>
        <v>0</v>
      </c>
      <c r="CG205" s="137">
        <f t="shared" si="287"/>
        <v>0</v>
      </c>
      <c r="CH205" s="137">
        <f t="shared" si="288"/>
        <v>0</v>
      </c>
      <c r="CI205" s="137">
        <f t="shared" si="289"/>
        <v>0</v>
      </c>
      <c r="CJ205" s="137">
        <f t="shared" si="290"/>
        <v>0</v>
      </c>
      <c r="CK205" s="137">
        <f t="shared" si="291"/>
        <v>0</v>
      </c>
      <c r="CL205" s="137">
        <f t="shared" si="292"/>
        <v>0</v>
      </c>
      <c r="CM205" s="137">
        <f t="shared" si="293"/>
        <v>0</v>
      </c>
      <c r="CN205" s="137">
        <f t="shared" si="294"/>
        <v>0</v>
      </c>
      <c r="CO205" s="137">
        <f t="shared" si="295"/>
        <v>0</v>
      </c>
      <c r="CP205" s="97"/>
      <c r="CQ205" s="97"/>
      <c r="CR205" s="47"/>
      <c r="CS205" s="47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GO205" s="1"/>
      <c r="GP205" s="1"/>
      <c r="GQ205" s="1"/>
      <c r="GR205" s="1"/>
      <c r="GS205" s="1"/>
    </row>
    <row r="206" spans="1:201">
      <c r="A206" s="40">
        <v>200</v>
      </c>
      <c r="B206" s="84"/>
      <c r="C206" s="83"/>
      <c r="D206" s="88"/>
      <c r="E206" s="87"/>
      <c r="F206" s="87"/>
      <c r="G206" s="87"/>
      <c r="H206" s="87"/>
      <c r="I206" s="76"/>
      <c r="J206" s="76"/>
      <c r="K206" s="76"/>
      <c r="L206" s="238"/>
      <c r="M206" s="238"/>
      <c r="N206" s="76"/>
      <c r="O206" s="76"/>
      <c r="P206" s="76"/>
      <c r="Q206" s="77"/>
      <c r="R206" s="41">
        <f t="shared" si="242"/>
        <v>0</v>
      </c>
      <c r="S206" s="55">
        <f t="shared" si="222"/>
        <v>0</v>
      </c>
      <c r="T206" s="54">
        <f t="shared" si="223"/>
        <v>0</v>
      </c>
      <c r="U206" s="97">
        <f t="shared" si="224"/>
        <v>0</v>
      </c>
      <c r="V206" s="54">
        <f t="shared" si="243"/>
        <v>0</v>
      </c>
      <c r="W206" s="97">
        <f t="shared" si="244"/>
        <v>0</v>
      </c>
      <c r="X206" s="96">
        <f t="shared" si="225"/>
        <v>0</v>
      </c>
      <c r="Y206" s="96">
        <f t="shared" si="226"/>
        <v>0</v>
      </c>
      <c r="Z206" s="96">
        <f t="shared" si="227"/>
        <v>0</v>
      </c>
      <c r="AA206" s="96">
        <f t="shared" si="228"/>
        <v>0</v>
      </c>
      <c r="AB206" s="96">
        <f t="shared" si="229"/>
        <v>0</v>
      </c>
      <c r="AC206" s="96">
        <f t="shared" si="230"/>
        <v>0</v>
      </c>
      <c r="AD206" s="96">
        <f t="shared" si="231"/>
        <v>0</v>
      </c>
      <c r="AE206" s="96">
        <f t="shared" si="245"/>
        <v>0</v>
      </c>
      <c r="AF206" s="96">
        <f t="shared" si="246"/>
        <v>0</v>
      </c>
      <c r="AG206" s="96">
        <f t="shared" si="247"/>
        <v>0</v>
      </c>
      <c r="AH206" s="96">
        <f t="shared" si="248"/>
        <v>0</v>
      </c>
      <c r="AI206" s="96">
        <f t="shared" si="249"/>
        <v>0</v>
      </c>
      <c r="AJ206" s="96">
        <f t="shared" si="250"/>
        <v>0</v>
      </c>
      <c r="AK206" s="96">
        <f t="shared" si="251"/>
        <v>0</v>
      </c>
      <c r="AL206" s="96">
        <f t="shared" si="252"/>
        <v>0</v>
      </c>
      <c r="AM206" s="96">
        <f t="shared" si="253"/>
        <v>0</v>
      </c>
      <c r="AN206" s="96">
        <f t="shared" si="254"/>
        <v>0</v>
      </c>
      <c r="AO206" s="96">
        <f t="shared" si="255"/>
        <v>0</v>
      </c>
      <c r="AP206" s="96">
        <f t="shared" si="256"/>
        <v>0</v>
      </c>
      <c r="AQ206" s="96">
        <f t="shared" si="257"/>
        <v>0</v>
      </c>
      <c r="AR206" s="96">
        <f t="shared" si="258"/>
        <v>0</v>
      </c>
      <c r="AS206" s="96">
        <f t="shared" si="259"/>
        <v>0</v>
      </c>
      <c r="AT206" s="54">
        <f t="shared" si="260"/>
        <v>0</v>
      </c>
      <c r="AU206" s="54">
        <f t="shared" si="261"/>
        <v>0</v>
      </c>
      <c r="AV206" s="54">
        <f t="shared" si="262"/>
        <v>0</v>
      </c>
      <c r="AW206" s="54">
        <f t="shared" si="263"/>
        <v>0</v>
      </c>
      <c r="AX206" s="54">
        <f t="shared" si="264"/>
        <v>0</v>
      </c>
      <c r="AY206" s="54">
        <f t="shared" si="265"/>
        <v>0</v>
      </c>
      <c r="AZ206" s="54"/>
      <c r="BA206" s="54"/>
      <c r="BB206" s="137">
        <f t="shared" si="232"/>
        <v>0</v>
      </c>
      <c r="BC206" s="137">
        <f t="shared" si="233"/>
        <v>0</v>
      </c>
      <c r="BD206" s="137">
        <f t="shared" si="234"/>
        <v>0</v>
      </c>
      <c r="BE206" s="137">
        <f t="shared" si="235"/>
        <v>0</v>
      </c>
      <c r="BF206" s="137">
        <f t="shared" si="236"/>
        <v>0</v>
      </c>
      <c r="BG206" s="137">
        <f t="shared" si="237"/>
        <v>0</v>
      </c>
      <c r="BH206" s="137">
        <f t="shared" si="238"/>
        <v>0</v>
      </c>
      <c r="BI206" s="137">
        <f t="shared" si="239"/>
        <v>0</v>
      </c>
      <c r="BJ206" s="137">
        <f t="shared" si="240"/>
        <v>0</v>
      </c>
      <c r="BK206" s="137">
        <f t="shared" si="241"/>
        <v>0</v>
      </c>
      <c r="BL206" s="137">
        <f t="shared" si="266"/>
        <v>0</v>
      </c>
      <c r="BM206" s="137">
        <f t="shared" si="267"/>
        <v>0</v>
      </c>
      <c r="BN206" s="137">
        <f t="shared" si="268"/>
        <v>0</v>
      </c>
      <c r="BO206" s="137">
        <f t="shared" si="269"/>
        <v>0</v>
      </c>
      <c r="BP206" s="137">
        <f t="shared" si="270"/>
        <v>0</v>
      </c>
      <c r="BQ206" s="137">
        <f t="shared" si="271"/>
        <v>0</v>
      </c>
      <c r="BR206" s="137">
        <f t="shared" si="272"/>
        <v>0</v>
      </c>
      <c r="BS206" s="137">
        <f t="shared" si="273"/>
        <v>0</v>
      </c>
      <c r="BT206" s="137">
        <f t="shared" si="274"/>
        <v>0</v>
      </c>
      <c r="BU206" s="137">
        <f t="shared" si="275"/>
        <v>0</v>
      </c>
      <c r="BV206" s="137">
        <f t="shared" si="276"/>
        <v>0</v>
      </c>
      <c r="BW206" s="137">
        <f t="shared" si="277"/>
        <v>0</v>
      </c>
      <c r="BX206" s="137">
        <f t="shared" si="278"/>
        <v>0</v>
      </c>
      <c r="BY206" s="137">
        <f t="shared" si="279"/>
        <v>0</v>
      </c>
      <c r="BZ206" s="137">
        <f t="shared" si="280"/>
        <v>0</v>
      </c>
      <c r="CA206" s="137">
        <f t="shared" si="281"/>
        <v>0</v>
      </c>
      <c r="CB206" s="137">
        <f t="shared" si="282"/>
        <v>0</v>
      </c>
      <c r="CC206" s="137">
        <f t="shared" si="283"/>
        <v>0</v>
      </c>
      <c r="CD206" s="137">
        <f t="shared" si="284"/>
        <v>0</v>
      </c>
      <c r="CE206" s="137">
        <f t="shared" si="285"/>
        <v>0</v>
      </c>
      <c r="CF206" s="137">
        <f t="shared" si="286"/>
        <v>0</v>
      </c>
      <c r="CG206" s="137">
        <f t="shared" si="287"/>
        <v>0</v>
      </c>
      <c r="CH206" s="137">
        <f t="shared" si="288"/>
        <v>0</v>
      </c>
      <c r="CI206" s="137">
        <f t="shared" si="289"/>
        <v>0</v>
      </c>
      <c r="CJ206" s="137">
        <f t="shared" si="290"/>
        <v>0</v>
      </c>
      <c r="CK206" s="137">
        <f t="shared" si="291"/>
        <v>0</v>
      </c>
      <c r="CL206" s="137">
        <f t="shared" si="292"/>
        <v>0</v>
      </c>
      <c r="CM206" s="137">
        <f t="shared" si="293"/>
        <v>0</v>
      </c>
      <c r="CN206" s="137">
        <f t="shared" si="294"/>
        <v>0</v>
      </c>
      <c r="CO206" s="137">
        <f t="shared" si="295"/>
        <v>0</v>
      </c>
      <c r="CP206" s="97"/>
      <c r="CQ206" s="97"/>
      <c r="CR206" s="47"/>
      <c r="CS206" s="47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GO206" s="1"/>
      <c r="GP206" s="1"/>
      <c r="GQ206" s="1"/>
      <c r="GR206" s="1"/>
      <c r="GS206" s="1"/>
    </row>
    <row r="207" spans="1:201">
      <c r="A207" s="40">
        <v>201</v>
      </c>
      <c r="B207" s="84"/>
      <c r="C207" s="83"/>
      <c r="D207" s="88"/>
      <c r="E207" s="87"/>
      <c r="F207" s="87"/>
      <c r="G207" s="87"/>
      <c r="H207" s="87"/>
      <c r="I207" s="76"/>
      <c r="J207" s="76"/>
      <c r="K207" s="76"/>
      <c r="L207" s="238"/>
      <c r="M207" s="238"/>
      <c r="N207" s="76"/>
      <c r="O207" s="76"/>
      <c r="P207" s="76"/>
      <c r="Q207" s="77"/>
      <c r="R207" s="41">
        <f t="shared" si="242"/>
        <v>0</v>
      </c>
      <c r="S207" s="55">
        <f t="shared" si="222"/>
        <v>0</v>
      </c>
      <c r="T207" s="54">
        <f t="shared" si="223"/>
        <v>0</v>
      </c>
      <c r="U207" s="97">
        <f t="shared" si="224"/>
        <v>0</v>
      </c>
      <c r="V207" s="54">
        <f t="shared" si="243"/>
        <v>0</v>
      </c>
      <c r="W207" s="97">
        <f t="shared" si="244"/>
        <v>0</v>
      </c>
      <c r="X207" s="96">
        <f t="shared" si="225"/>
        <v>0</v>
      </c>
      <c r="Y207" s="96">
        <f t="shared" si="226"/>
        <v>0</v>
      </c>
      <c r="Z207" s="96">
        <f t="shared" si="227"/>
        <v>0</v>
      </c>
      <c r="AA207" s="96">
        <f t="shared" si="228"/>
        <v>0</v>
      </c>
      <c r="AB207" s="96">
        <f t="shared" si="229"/>
        <v>0</v>
      </c>
      <c r="AC207" s="96">
        <f t="shared" si="230"/>
        <v>0</v>
      </c>
      <c r="AD207" s="96">
        <f t="shared" si="231"/>
        <v>0</v>
      </c>
      <c r="AE207" s="96">
        <f t="shared" si="245"/>
        <v>0</v>
      </c>
      <c r="AF207" s="96">
        <f t="shared" si="246"/>
        <v>0</v>
      </c>
      <c r="AG207" s="96">
        <f t="shared" si="247"/>
        <v>0</v>
      </c>
      <c r="AH207" s="96">
        <f t="shared" si="248"/>
        <v>0</v>
      </c>
      <c r="AI207" s="96">
        <f t="shared" si="249"/>
        <v>0</v>
      </c>
      <c r="AJ207" s="96">
        <f t="shared" si="250"/>
        <v>0</v>
      </c>
      <c r="AK207" s="96">
        <f t="shared" si="251"/>
        <v>0</v>
      </c>
      <c r="AL207" s="96">
        <f t="shared" si="252"/>
        <v>0</v>
      </c>
      <c r="AM207" s="96">
        <f t="shared" si="253"/>
        <v>0</v>
      </c>
      <c r="AN207" s="96">
        <f t="shared" si="254"/>
        <v>0</v>
      </c>
      <c r="AO207" s="96">
        <f t="shared" si="255"/>
        <v>0</v>
      </c>
      <c r="AP207" s="96">
        <f t="shared" si="256"/>
        <v>0</v>
      </c>
      <c r="AQ207" s="96">
        <f t="shared" si="257"/>
        <v>0</v>
      </c>
      <c r="AR207" s="96">
        <f t="shared" si="258"/>
        <v>0</v>
      </c>
      <c r="AS207" s="96">
        <f t="shared" si="259"/>
        <v>0</v>
      </c>
      <c r="AT207" s="54">
        <f t="shared" si="260"/>
        <v>0</v>
      </c>
      <c r="AU207" s="54">
        <f t="shared" si="261"/>
        <v>0</v>
      </c>
      <c r="AV207" s="54">
        <f t="shared" si="262"/>
        <v>0</v>
      </c>
      <c r="AW207" s="54">
        <f t="shared" si="263"/>
        <v>0</v>
      </c>
      <c r="AX207" s="54">
        <f t="shared" si="264"/>
        <v>0</v>
      </c>
      <c r="AY207" s="54">
        <f t="shared" si="265"/>
        <v>0</v>
      </c>
      <c r="AZ207" s="54"/>
      <c r="BA207" s="54"/>
      <c r="BB207" s="137">
        <f t="shared" si="232"/>
        <v>0</v>
      </c>
      <c r="BC207" s="137">
        <f t="shared" si="233"/>
        <v>0</v>
      </c>
      <c r="BD207" s="137">
        <f t="shared" si="234"/>
        <v>0</v>
      </c>
      <c r="BE207" s="137">
        <f t="shared" si="235"/>
        <v>0</v>
      </c>
      <c r="BF207" s="137">
        <f t="shared" si="236"/>
        <v>0</v>
      </c>
      <c r="BG207" s="137">
        <f t="shared" si="237"/>
        <v>0</v>
      </c>
      <c r="BH207" s="137">
        <f t="shared" si="238"/>
        <v>0</v>
      </c>
      <c r="BI207" s="137">
        <f t="shared" si="239"/>
        <v>0</v>
      </c>
      <c r="BJ207" s="137">
        <f t="shared" si="240"/>
        <v>0</v>
      </c>
      <c r="BK207" s="137">
        <f t="shared" si="241"/>
        <v>0</v>
      </c>
      <c r="BL207" s="137">
        <f t="shared" si="266"/>
        <v>0</v>
      </c>
      <c r="BM207" s="137">
        <f t="shared" si="267"/>
        <v>0</v>
      </c>
      <c r="BN207" s="137">
        <f t="shared" si="268"/>
        <v>0</v>
      </c>
      <c r="BO207" s="137">
        <f t="shared" si="269"/>
        <v>0</v>
      </c>
      <c r="BP207" s="137">
        <f t="shared" si="270"/>
        <v>0</v>
      </c>
      <c r="BQ207" s="137">
        <f t="shared" si="271"/>
        <v>0</v>
      </c>
      <c r="BR207" s="137">
        <f t="shared" si="272"/>
        <v>0</v>
      </c>
      <c r="BS207" s="137">
        <f t="shared" si="273"/>
        <v>0</v>
      </c>
      <c r="BT207" s="137">
        <f t="shared" si="274"/>
        <v>0</v>
      </c>
      <c r="BU207" s="137">
        <f t="shared" si="275"/>
        <v>0</v>
      </c>
      <c r="BV207" s="137">
        <f t="shared" si="276"/>
        <v>0</v>
      </c>
      <c r="BW207" s="137">
        <f t="shared" si="277"/>
        <v>0</v>
      </c>
      <c r="BX207" s="137">
        <f t="shared" si="278"/>
        <v>0</v>
      </c>
      <c r="BY207" s="137">
        <f t="shared" si="279"/>
        <v>0</v>
      </c>
      <c r="BZ207" s="137">
        <f t="shared" si="280"/>
        <v>0</v>
      </c>
      <c r="CA207" s="137">
        <f t="shared" si="281"/>
        <v>0</v>
      </c>
      <c r="CB207" s="137">
        <f t="shared" si="282"/>
        <v>0</v>
      </c>
      <c r="CC207" s="137">
        <f t="shared" si="283"/>
        <v>0</v>
      </c>
      <c r="CD207" s="137">
        <f t="shared" si="284"/>
        <v>0</v>
      </c>
      <c r="CE207" s="137">
        <f t="shared" si="285"/>
        <v>0</v>
      </c>
      <c r="CF207" s="137">
        <f t="shared" si="286"/>
        <v>0</v>
      </c>
      <c r="CG207" s="137">
        <f t="shared" si="287"/>
        <v>0</v>
      </c>
      <c r="CH207" s="137">
        <f t="shared" si="288"/>
        <v>0</v>
      </c>
      <c r="CI207" s="137">
        <f t="shared" si="289"/>
        <v>0</v>
      </c>
      <c r="CJ207" s="137">
        <f t="shared" si="290"/>
        <v>0</v>
      </c>
      <c r="CK207" s="137">
        <f t="shared" si="291"/>
        <v>0</v>
      </c>
      <c r="CL207" s="137">
        <f t="shared" si="292"/>
        <v>0</v>
      </c>
      <c r="CM207" s="137">
        <f t="shared" si="293"/>
        <v>0</v>
      </c>
      <c r="CN207" s="137">
        <f t="shared" si="294"/>
        <v>0</v>
      </c>
      <c r="CO207" s="137">
        <f t="shared" si="295"/>
        <v>0</v>
      </c>
      <c r="CP207" s="97"/>
      <c r="CQ207" s="97"/>
      <c r="CR207" s="47"/>
      <c r="CS207" s="47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GO207" s="1"/>
      <c r="GP207" s="1"/>
      <c r="GQ207" s="1"/>
      <c r="GR207" s="1"/>
      <c r="GS207" s="1"/>
    </row>
    <row r="208" spans="1:201">
      <c r="A208" s="40">
        <v>202</v>
      </c>
      <c r="B208" s="84"/>
      <c r="C208" s="83"/>
      <c r="D208" s="88"/>
      <c r="E208" s="87"/>
      <c r="F208" s="87"/>
      <c r="G208" s="87"/>
      <c r="H208" s="87"/>
      <c r="I208" s="76"/>
      <c r="J208" s="76"/>
      <c r="K208" s="76"/>
      <c r="L208" s="238"/>
      <c r="M208" s="238"/>
      <c r="N208" s="76"/>
      <c r="O208" s="76"/>
      <c r="P208" s="76"/>
      <c r="Q208" s="77"/>
      <c r="R208" s="41">
        <f t="shared" si="242"/>
        <v>0</v>
      </c>
      <c r="S208" s="55">
        <f t="shared" si="222"/>
        <v>0</v>
      </c>
      <c r="T208" s="54">
        <f t="shared" si="223"/>
        <v>0</v>
      </c>
      <c r="U208" s="97">
        <f t="shared" si="224"/>
        <v>0</v>
      </c>
      <c r="V208" s="54">
        <f t="shared" si="243"/>
        <v>0</v>
      </c>
      <c r="W208" s="97">
        <f t="shared" si="244"/>
        <v>0</v>
      </c>
      <c r="X208" s="96">
        <f t="shared" si="225"/>
        <v>0</v>
      </c>
      <c r="Y208" s="96">
        <f t="shared" si="226"/>
        <v>0</v>
      </c>
      <c r="Z208" s="96">
        <f t="shared" si="227"/>
        <v>0</v>
      </c>
      <c r="AA208" s="96">
        <f t="shared" si="228"/>
        <v>0</v>
      </c>
      <c r="AB208" s="96">
        <f t="shared" si="229"/>
        <v>0</v>
      </c>
      <c r="AC208" s="96">
        <f t="shared" si="230"/>
        <v>0</v>
      </c>
      <c r="AD208" s="96">
        <f t="shared" si="231"/>
        <v>0</v>
      </c>
      <c r="AE208" s="96">
        <f t="shared" si="245"/>
        <v>0</v>
      </c>
      <c r="AF208" s="96">
        <f t="shared" si="246"/>
        <v>0</v>
      </c>
      <c r="AG208" s="96">
        <f t="shared" si="247"/>
        <v>0</v>
      </c>
      <c r="AH208" s="96">
        <f t="shared" si="248"/>
        <v>0</v>
      </c>
      <c r="AI208" s="96">
        <f t="shared" si="249"/>
        <v>0</v>
      </c>
      <c r="AJ208" s="96">
        <f t="shared" si="250"/>
        <v>0</v>
      </c>
      <c r="AK208" s="96">
        <f t="shared" si="251"/>
        <v>0</v>
      </c>
      <c r="AL208" s="96">
        <f t="shared" si="252"/>
        <v>0</v>
      </c>
      <c r="AM208" s="96">
        <f t="shared" si="253"/>
        <v>0</v>
      </c>
      <c r="AN208" s="96">
        <f t="shared" si="254"/>
        <v>0</v>
      </c>
      <c r="AO208" s="96">
        <f t="shared" si="255"/>
        <v>0</v>
      </c>
      <c r="AP208" s="96">
        <f t="shared" si="256"/>
        <v>0</v>
      </c>
      <c r="AQ208" s="96">
        <f t="shared" si="257"/>
        <v>0</v>
      </c>
      <c r="AR208" s="96">
        <f t="shared" si="258"/>
        <v>0</v>
      </c>
      <c r="AS208" s="96">
        <f t="shared" si="259"/>
        <v>0</v>
      </c>
      <c r="AT208" s="54">
        <f t="shared" si="260"/>
        <v>0</v>
      </c>
      <c r="AU208" s="54">
        <f t="shared" si="261"/>
        <v>0</v>
      </c>
      <c r="AV208" s="54">
        <f t="shared" si="262"/>
        <v>0</v>
      </c>
      <c r="AW208" s="54">
        <f t="shared" si="263"/>
        <v>0</v>
      </c>
      <c r="AX208" s="54">
        <f t="shared" si="264"/>
        <v>0</v>
      </c>
      <c r="AY208" s="54">
        <f t="shared" si="265"/>
        <v>0</v>
      </c>
      <c r="AZ208" s="54"/>
      <c r="BA208" s="54"/>
      <c r="BB208" s="137">
        <f t="shared" si="232"/>
        <v>0</v>
      </c>
      <c r="BC208" s="137">
        <f t="shared" si="233"/>
        <v>0</v>
      </c>
      <c r="BD208" s="137">
        <f t="shared" si="234"/>
        <v>0</v>
      </c>
      <c r="BE208" s="137">
        <f t="shared" si="235"/>
        <v>0</v>
      </c>
      <c r="BF208" s="137">
        <f t="shared" si="236"/>
        <v>0</v>
      </c>
      <c r="BG208" s="137">
        <f t="shared" si="237"/>
        <v>0</v>
      </c>
      <c r="BH208" s="137">
        <f t="shared" si="238"/>
        <v>0</v>
      </c>
      <c r="BI208" s="137">
        <f t="shared" si="239"/>
        <v>0</v>
      </c>
      <c r="BJ208" s="137">
        <f t="shared" si="240"/>
        <v>0</v>
      </c>
      <c r="BK208" s="137">
        <f t="shared" si="241"/>
        <v>0</v>
      </c>
      <c r="BL208" s="137">
        <f t="shared" si="266"/>
        <v>0</v>
      </c>
      <c r="BM208" s="137">
        <f t="shared" si="267"/>
        <v>0</v>
      </c>
      <c r="BN208" s="137">
        <f t="shared" si="268"/>
        <v>0</v>
      </c>
      <c r="BO208" s="137">
        <f t="shared" si="269"/>
        <v>0</v>
      </c>
      <c r="BP208" s="137">
        <f t="shared" si="270"/>
        <v>0</v>
      </c>
      <c r="BQ208" s="137">
        <f t="shared" si="271"/>
        <v>0</v>
      </c>
      <c r="BR208" s="137">
        <f t="shared" si="272"/>
        <v>0</v>
      </c>
      <c r="BS208" s="137">
        <f t="shared" si="273"/>
        <v>0</v>
      </c>
      <c r="BT208" s="137">
        <f t="shared" si="274"/>
        <v>0</v>
      </c>
      <c r="BU208" s="137">
        <f t="shared" si="275"/>
        <v>0</v>
      </c>
      <c r="BV208" s="137">
        <f t="shared" si="276"/>
        <v>0</v>
      </c>
      <c r="BW208" s="137">
        <f t="shared" si="277"/>
        <v>0</v>
      </c>
      <c r="BX208" s="137">
        <f t="shared" si="278"/>
        <v>0</v>
      </c>
      <c r="BY208" s="137">
        <f t="shared" si="279"/>
        <v>0</v>
      </c>
      <c r="BZ208" s="137">
        <f t="shared" si="280"/>
        <v>0</v>
      </c>
      <c r="CA208" s="137">
        <f t="shared" si="281"/>
        <v>0</v>
      </c>
      <c r="CB208" s="137">
        <f t="shared" si="282"/>
        <v>0</v>
      </c>
      <c r="CC208" s="137">
        <f t="shared" si="283"/>
        <v>0</v>
      </c>
      <c r="CD208" s="137">
        <f t="shared" si="284"/>
        <v>0</v>
      </c>
      <c r="CE208" s="137">
        <f t="shared" si="285"/>
        <v>0</v>
      </c>
      <c r="CF208" s="137">
        <f t="shared" si="286"/>
        <v>0</v>
      </c>
      <c r="CG208" s="137">
        <f t="shared" si="287"/>
        <v>0</v>
      </c>
      <c r="CH208" s="137">
        <f t="shared" si="288"/>
        <v>0</v>
      </c>
      <c r="CI208" s="137">
        <f t="shared" si="289"/>
        <v>0</v>
      </c>
      <c r="CJ208" s="137">
        <f t="shared" si="290"/>
        <v>0</v>
      </c>
      <c r="CK208" s="137">
        <f t="shared" si="291"/>
        <v>0</v>
      </c>
      <c r="CL208" s="137">
        <f t="shared" si="292"/>
        <v>0</v>
      </c>
      <c r="CM208" s="137">
        <f t="shared" si="293"/>
        <v>0</v>
      </c>
      <c r="CN208" s="137">
        <f t="shared" si="294"/>
        <v>0</v>
      </c>
      <c r="CO208" s="137">
        <f t="shared" si="295"/>
        <v>0</v>
      </c>
      <c r="CP208" s="97"/>
      <c r="CQ208" s="97"/>
      <c r="CR208" s="47"/>
      <c r="CS208" s="47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GO208" s="1"/>
      <c r="GP208" s="1"/>
      <c r="GQ208" s="1"/>
      <c r="GR208" s="1"/>
      <c r="GS208" s="1"/>
    </row>
    <row r="209" spans="1:201">
      <c r="A209" s="40">
        <v>203</v>
      </c>
      <c r="B209" s="84"/>
      <c r="C209" s="83"/>
      <c r="D209" s="88"/>
      <c r="E209" s="87"/>
      <c r="F209" s="87"/>
      <c r="G209" s="87"/>
      <c r="H209" s="87"/>
      <c r="I209" s="76"/>
      <c r="J209" s="76"/>
      <c r="K209" s="76"/>
      <c r="L209" s="238"/>
      <c r="M209" s="238"/>
      <c r="N209" s="76"/>
      <c r="O209" s="76"/>
      <c r="P209" s="76"/>
      <c r="Q209" s="77"/>
      <c r="R209" s="41">
        <f t="shared" si="242"/>
        <v>0</v>
      </c>
      <c r="S209" s="55">
        <f t="shared" si="222"/>
        <v>0</v>
      </c>
      <c r="T209" s="54">
        <f t="shared" si="223"/>
        <v>0</v>
      </c>
      <c r="U209" s="97">
        <f t="shared" si="224"/>
        <v>0</v>
      </c>
      <c r="V209" s="54">
        <f t="shared" si="243"/>
        <v>0</v>
      </c>
      <c r="W209" s="97">
        <f t="shared" si="244"/>
        <v>0</v>
      </c>
      <c r="X209" s="96">
        <f t="shared" si="225"/>
        <v>0</v>
      </c>
      <c r="Y209" s="96">
        <f t="shared" si="226"/>
        <v>0</v>
      </c>
      <c r="Z209" s="96">
        <f t="shared" si="227"/>
        <v>0</v>
      </c>
      <c r="AA209" s="96">
        <f t="shared" si="228"/>
        <v>0</v>
      </c>
      <c r="AB209" s="96">
        <f t="shared" si="229"/>
        <v>0</v>
      </c>
      <c r="AC209" s="96">
        <f t="shared" si="230"/>
        <v>0</v>
      </c>
      <c r="AD209" s="96">
        <f t="shared" si="231"/>
        <v>0</v>
      </c>
      <c r="AE209" s="96">
        <f t="shared" si="245"/>
        <v>0</v>
      </c>
      <c r="AF209" s="96">
        <f t="shared" si="246"/>
        <v>0</v>
      </c>
      <c r="AG209" s="96">
        <f t="shared" si="247"/>
        <v>0</v>
      </c>
      <c r="AH209" s="96">
        <f t="shared" si="248"/>
        <v>0</v>
      </c>
      <c r="AI209" s="96">
        <f t="shared" si="249"/>
        <v>0</v>
      </c>
      <c r="AJ209" s="96">
        <f t="shared" si="250"/>
        <v>0</v>
      </c>
      <c r="AK209" s="96">
        <f t="shared" si="251"/>
        <v>0</v>
      </c>
      <c r="AL209" s="96">
        <f t="shared" si="252"/>
        <v>0</v>
      </c>
      <c r="AM209" s="96">
        <f t="shared" si="253"/>
        <v>0</v>
      </c>
      <c r="AN209" s="96">
        <f t="shared" si="254"/>
        <v>0</v>
      </c>
      <c r="AO209" s="96">
        <f t="shared" si="255"/>
        <v>0</v>
      </c>
      <c r="AP209" s="96">
        <f t="shared" si="256"/>
        <v>0</v>
      </c>
      <c r="AQ209" s="96">
        <f t="shared" si="257"/>
        <v>0</v>
      </c>
      <c r="AR209" s="96">
        <f t="shared" si="258"/>
        <v>0</v>
      </c>
      <c r="AS209" s="96">
        <f t="shared" si="259"/>
        <v>0</v>
      </c>
      <c r="AT209" s="54">
        <f t="shared" si="260"/>
        <v>0</v>
      </c>
      <c r="AU209" s="54">
        <f t="shared" si="261"/>
        <v>0</v>
      </c>
      <c r="AV209" s="54">
        <f t="shared" si="262"/>
        <v>0</v>
      </c>
      <c r="AW209" s="54">
        <f t="shared" si="263"/>
        <v>0</v>
      </c>
      <c r="AX209" s="54">
        <f t="shared" si="264"/>
        <v>0</v>
      </c>
      <c r="AY209" s="54">
        <f t="shared" si="265"/>
        <v>0</v>
      </c>
      <c r="AZ209" s="54"/>
      <c r="BA209" s="54"/>
      <c r="BB209" s="137">
        <f t="shared" si="232"/>
        <v>0</v>
      </c>
      <c r="BC209" s="137">
        <f t="shared" si="233"/>
        <v>0</v>
      </c>
      <c r="BD209" s="137">
        <f t="shared" si="234"/>
        <v>0</v>
      </c>
      <c r="BE209" s="137">
        <f t="shared" si="235"/>
        <v>0</v>
      </c>
      <c r="BF209" s="137">
        <f t="shared" si="236"/>
        <v>0</v>
      </c>
      <c r="BG209" s="137">
        <f t="shared" si="237"/>
        <v>0</v>
      </c>
      <c r="BH209" s="137">
        <f t="shared" si="238"/>
        <v>0</v>
      </c>
      <c r="BI209" s="137">
        <f t="shared" si="239"/>
        <v>0</v>
      </c>
      <c r="BJ209" s="137">
        <f t="shared" si="240"/>
        <v>0</v>
      </c>
      <c r="BK209" s="137">
        <f t="shared" si="241"/>
        <v>0</v>
      </c>
      <c r="BL209" s="137">
        <f t="shared" si="266"/>
        <v>0</v>
      </c>
      <c r="BM209" s="137">
        <f t="shared" si="267"/>
        <v>0</v>
      </c>
      <c r="BN209" s="137">
        <f t="shared" si="268"/>
        <v>0</v>
      </c>
      <c r="BO209" s="137">
        <f t="shared" si="269"/>
        <v>0</v>
      </c>
      <c r="BP209" s="137">
        <f t="shared" si="270"/>
        <v>0</v>
      </c>
      <c r="BQ209" s="137">
        <f t="shared" si="271"/>
        <v>0</v>
      </c>
      <c r="BR209" s="137">
        <f t="shared" si="272"/>
        <v>0</v>
      </c>
      <c r="BS209" s="137">
        <f t="shared" si="273"/>
        <v>0</v>
      </c>
      <c r="BT209" s="137">
        <f t="shared" si="274"/>
        <v>0</v>
      </c>
      <c r="BU209" s="137">
        <f t="shared" si="275"/>
        <v>0</v>
      </c>
      <c r="BV209" s="137">
        <f t="shared" si="276"/>
        <v>0</v>
      </c>
      <c r="BW209" s="137">
        <f t="shared" si="277"/>
        <v>0</v>
      </c>
      <c r="BX209" s="137">
        <f t="shared" si="278"/>
        <v>0</v>
      </c>
      <c r="BY209" s="137">
        <f t="shared" si="279"/>
        <v>0</v>
      </c>
      <c r="BZ209" s="137">
        <f t="shared" si="280"/>
        <v>0</v>
      </c>
      <c r="CA209" s="137">
        <f t="shared" si="281"/>
        <v>0</v>
      </c>
      <c r="CB209" s="137">
        <f t="shared" si="282"/>
        <v>0</v>
      </c>
      <c r="CC209" s="137">
        <f t="shared" si="283"/>
        <v>0</v>
      </c>
      <c r="CD209" s="137">
        <f t="shared" si="284"/>
        <v>0</v>
      </c>
      <c r="CE209" s="137">
        <f t="shared" si="285"/>
        <v>0</v>
      </c>
      <c r="CF209" s="137">
        <f t="shared" si="286"/>
        <v>0</v>
      </c>
      <c r="CG209" s="137">
        <f t="shared" si="287"/>
        <v>0</v>
      </c>
      <c r="CH209" s="137">
        <f t="shared" si="288"/>
        <v>0</v>
      </c>
      <c r="CI209" s="137">
        <f t="shared" si="289"/>
        <v>0</v>
      </c>
      <c r="CJ209" s="137">
        <f t="shared" si="290"/>
        <v>0</v>
      </c>
      <c r="CK209" s="137">
        <f t="shared" si="291"/>
        <v>0</v>
      </c>
      <c r="CL209" s="137">
        <f t="shared" si="292"/>
        <v>0</v>
      </c>
      <c r="CM209" s="137">
        <f t="shared" si="293"/>
        <v>0</v>
      </c>
      <c r="CN209" s="137">
        <f t="shared" si="294"/>
        <v>0</v>
      </c>
      <c r="CO209" s="137">
        <f t="shared" si="295"/>
        <v>0</v>
      </c>
      <c r="CP209" s="97"/>
      <c r="CQ209" s="97"/>
      <c r="CR209" s="47"/>
      <c r="CS209" s="47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GO209" s="1"/>
      <c r="GP209" s="1"/>
      <c r="GQ209" s="1"/>
      <c r="GR209" s="1"/>
      <c r="GS209" s="1"/>
    </row>
    <row r="210" spans="1:201">
      <c r="A210" s="40">
        <v>204</v>
      </c>
      <c r="B210" s="84"/>
      <c r="C210" s="83"/>
      <c r="D210" s="88"/>
      <c r="E210" s="87"/>
      <c r="F210" s="87"/>
      <c r="G210" s="87"/>
      <c r="H210" s="87"/>
      <c r="I210" s="76"/>
      <c r="J210" s="76"/>
      <c r="K210" s="76"/>
      <c r="L210" s="238"/>
      <c r="M210" s="238"/>
      <c r="N210" s="76"/>
      <c r="O210" s="76"/>
      <c r="P210" s="76"/>
      <c r="Q210" s="77"/>
      <c r="R210" s="41">
        <f t="shared" si="242"/>
        <v>0</v>
      </c>
      <c r="S210" s="55">
        <f t="shared" si="222"/>
        <v>0</v>
      </c>
      <c r="T210" s="54">
        <f t="shared" si="223"/>
        <v>0</v>
      </c>
      <c r="U210" s="97">
        <f t="shared" si="224"/>
        <v>0</v>
      </c>
      <c r="V210" s="54">
        <f t="shared" si="243"/>
        <v>0</v>
      </c>
      <c r="W210" s="97">
        <f t="shared" si="244"/>
        <v>0</v>
      </c>
      <c r="X210" s="96">
        <f t="shared" si="225"/>
        <v>0</v>
      </c>
      <c r="Y210" s="96">
        <f t="shared" si="226"/>
        <v>0</v>
      </c>
      <c r="Z210" s="96">
        <f t="shared" si="227"/>
        <v>0</v>
      </c>
      <c r="AA210" s="96">
        <f t="shared" si="228"/>
        <v>0</v>
      </c>
      <c r="AB210" s="96">
        <f t="shared" si="229"/>
        <v>0</v>
      </c>
      <c r="AC210" s="96">
        <f t="shared" si="230"/>
        <v>0</v>
      </c>
      <c r="AD210" s="96">
        <f t="shared" si="231"/>
        <v>0</v>
      </c>
      <c r="AE210" s="96">
        <f t="shared" si="245"/>
        <v>0</v>
      </c>
      <c r="AF210" s="96">
        <f t="shared" si="246"/>
        <v>0</v>
      </c>
      <c r="AG210" s="96">
        <f t="shared" si="247"/>
        <v>0</v>
      </c>
      <c r="AH210" s="96">
        <f t="shared" si="248"/>
        <v>0</v>
      </c>
      <c r="AI210" s="96">
        <f t="shared" si="249"/>
        <v>0</v>
      </c>
      <c r="AJ210" s="96">
        <f t="shared" si="250"/>
        <v>0</v>
      </c>
      <c r="AK210" s="96">
        <f t="shared" si="251"/>
        <v>0</v>
      </c>
      <c r="AL210" s="96">
        <f t="shared" si="252"/>
        <v>0</v>
      </c>
      <c r="AM210" s="96">
        <f t="shared" si="253"/>
        <v>0</v>
      </c>
      <c r="AN210" s="96">
        <f t="shared" si="254"/>
        <v>0</v>
      </c>
      <c r="AO210" s="96">
        <f t="shared" si="255"/>
        <v>0</v>
      </c>
      <c r="AP210" s="96">
        <f t="shared" si="256"/>
        <v>0</v>
      </c>
      <c r="AQ210" s="96">
        <f t="shared" si="257"/>
        <v>0</v>
      </c>
      <c r="AR210" s="96">
        <f t="shared" si="258"/>
        <v>0</v>
      </c>
      <c r="AS210" s="96">
        <f t="shared" si="259"/>
        <v>0</v>
      </c>
      <c r="AT210" s="54">
        <f t="shared" si="260"/>
        <v>0</v>
      </c>
      <c r="AU210" s="54">
        <f t="shared" si="261"/>
        <v>0</v>
      </c>
      <c r="AV210" s="54">
        <f t="shared" si="262"/>
        <v>0</v>
      </c>
      <c r="AW210" s="54">
        <f t="shared" si="263"/>
        <v>0</v>
      </c>
      <c r="AX210" s="54">
        <f t="shared" si="264"/>
        <v>0</v>
      </c>
      <c r="AY210" s="54">
        <f t="shared" si="265"/>
        <v>0</v>
      </c>
      <c r="AZ210" s="54"/>
      <c r="BA210" s="54"/>
      <c r="BB210" s="137">
        <f t="shared" si="232"/>
        <v>0</v>
      </c>
      <c r="BC210" s="137">
        <f t="shared" si="233"/>
        <v>0</v>
      </c>
      <c r="BD210" s="137">
        <f t="shared" si="234"/>
        <v>0</v>
      </c>
      <c r="BE210" s="137">
        <f t="shared" si="235"/>
        <v>0</v>
      </c>
      <c r="BF210" s="137">
        <f t="shared" si="236"/>
        <v>0</v>
      </c>
      <c r="BG210" s="137">
        <f t="shared" si="237"/>
        <v>0</v>
      </c>
      <c r="BH210" s="137">
        <f t="shared" si="238"/>
        <v>0</v>
      </c>
      <c r="BI210" s="137">
        <f t="shared" si="239"/>
        <v>0</v>
      </c>
      <c r="BJ210" s="137">
        <f t="shared" si="240"/>
        <v>0</v>
      </c>
      <c r="BK210" s="137">
        <f t="shared" si="241"/>
        <v>0</v>
      </c>
      <c r="BL210" s="137">
        <f t="shared" si="266"/>
        <v>0</v>
      </c>
      <c r="BM210" s="137">
        <f t="shared" si="267"/>
        <v>0</v>
      </c>
      <c r="BN210" s="137">
        <f t="shared" si="268"/>
        <v>0</v>
      </c>
      <c r="BO210" s="137">
        <f t="shared" si="269"/>
        <v>0</v>
      </c>
      <c r="BP210" s="137">
        <f t="shared" si="270"/>
        <v>0</v>
      </c>
      <c r="BQ210" s="137">
        <f t="shared" si="271"/>
        <v>0</v>
      </c>
      <c r="BR210" s="137">
        <f t="shared" si="272"/>
        <v>0</v>
      </c>
      <c r="BS210" s="137">
        <f t="shared" si="273"/>
        <v>0</v>
      </c>
      <c r="BT210" s="137">
        <f t="shared" si="274"/>
        <v>0</v>
      </c>
      <c r="BU210" s="137">
        <f t="shared" si="275"/>
        <v>0</v>
      </c>
      <c r="BV210" s="137">
        <f t="shared" si="276"/>
        <v>0</v>
      </c>
      <c r="BW210" s="137">
        <f t="shared" si="277"/>
        <v>0</v>
      </c>
      <c r="BX210" s="137">
        <f t="shared" si="278"/>
        <v>0</v>
      </c>
      <c r="BY210" s="137">
        <f t="shared" si="279"/>
        <v>0</v>
      </c>
      <c r="BZ210" s="137">
        <f t="shared" si="280"/>
        <v>0</v>
      </c>
      <c r="CA210" s="137">
        <f t="shared" si="281"/>
        <v>0</v>
      </c>
      <c r="CB210" s="137">
        <f t="shared" si="282"/>
        <v>0</v>
      </c>
      <c r="CC210" s="137">
        <f t="shared" si="283"/>
        <v>0</v>
      </c>
      <c r="CD210" s="137">
        <f t="shared" si="284"/>
        <v>0</v>
      </c>
      <c r="CE210" s="137">
        <f t="shared" si="285"/>
        <v>0</v>
      </c>
      <c r="CF210" s="137">
        <f t="shared" si="286"/>
        <v>0</v>
      </c>
      <c r="CG210" s="137">
        <f t="shared" si="287"/>
        <v>0</v>
      </c>
      <c r="CH210" s="137">
        <f t="shared" si="288"/>
        <v>0</v>
      </c>
      <c r="CI210" s="137">
        <f t="shared" si="289"/>
        <v>0</v>
      </c>
      <c r="CJ210" s="137">
        <f t="shared" si="290"/>
        <v>0</v>
      </c>
      <c r="CK210" s="137">
        <f t="shared" si="291"/>
        <v>0</v>
      </c>
      <c r="CL210" s="137">
        <f t="shared" si="292"/>
        <v>0</v>
      </c>
      <c r="CM210" s="137">
        <f t="shared" si="293"/>
        <v>0</v>
      </c>
      <c r="CN210" s="137">
        <f t="shared" si="294"/>
        <v>0</v>
      </c>
      <c r="CO210" s="137">
        <f t="shared" si="295"/>
        <v>0</v>
      </c>
      <c r="CP210" s="97"/>
      <c r="CQ210" s="97"/>
      <c r="CR210" s="47"/>
      <c r="CS210" s="47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GO210" s="1"/>
      <c r="GP210" s="1"/>
      <c r="GQ210" s="1"/>
      <c r="GR210" s="1"/>
      <c r="GS210" s="1"/>
    </row>
    <row r="211" spans="1:201">
      <c r="A211" s="40">
        <v>205</v>
      </c>
      <c r="B211" s="84"/>
      <c r="C211" s="83"/>
      <c r="D211" s="88"/>
      <c r="E211" s="87"/>
      <c r="F211" s="87"/>
      <c r="G211" s="87"/>
      <c r="H211" s="87"/>
      <c r="I211" s="76"/>
      <c r="J211" s="76"/>
      <c r="K211" s="76"/>
      <c r="L211" s="238"/>
      <c r="M211" s="238"/>
      <c r="N211" s="76"/>
      <c r="O211" s="76"/>
      <c r="P211" s="76"/>
      <c r="Q211" s="77"/>
      <c r="R211" s="41">
        <f t="shared" si="242"/>
        <v>0</v>
      </c>
      <c r="S211" s="55">
        <f t="shared" si="222"/>
        <v>0</v>
      </c>
      <c r="T211" s="54">
        <f t="shared" si="223"/>
        <v>0</v>
      </c>
      <c r="U211" s="97">
        <f t="shared" si="224"/>
        <v>0</v>
      </c>
      <c r="V211" s="54">
        <f t="shared" si="243"/>
        <v>0</v>
      </c>
      <c r="W211" s="97">
        <f t="shared" si="244"/>
        <v>0</v>
      </c>
      <c r="X211" s="96">
        <f t="shared" si="225"/>
        <v>0</v>
      </c>
      <c r="Y211" s="96">
        <f t="shared" si="226"/>
        <v>0</v>
      </c>
      <c r="Z211" s="96">
        <f t="shared" si="227"/>
        <v>0</v>
      </c>
      <c r="AA211" s="96">
        <f t="shared" si="228"/>
        <v>0</v>
      </c>
      <c r="AB211" s="96">
        <f t="shared" si="229"/>
        <v>0</v>
      </c>
      <c r="AC211" s="96">
        <f t="shared" si="230"/>
        <v>0</v>
      </c>
      <c r="AD211" s="96">
        <f t="shared" si="231"/>
        <v>0</v>
      </c>
      <c r="AE211" s="96">
        <f t="shared" si="245"/>
        <v>0</v>
      </c>
      <c r="AF211" s="96">
        <f t="shared" si="246"/>
        <v>0</v>
      </c>
      <c r="AG211" s="96">
        <f t="shared" si="247"/>
        <v>0</v>
      </c>
      <c r="AH211" s="96">
        <f t="shared" si="248"/>
        <v>0</v>
      </c>
      <c r="AI211" s="96">
        <f t="shared" si="249"/>
        <v>0</v>
      </c>
      <c r="AJ211" s="96">
        <f t="shared" si="250"/>
        <v>0</v>
      </c>
      <c r="AK211" s="96">
        <f t="shared" si="251"/>
        <v>0</v>
      </c>
      <c r="AL211" s="96">
        <f t="shared" si="252"/>
        <v>0</v>
      </c>
      <c r="AM211" s="96">
        <f t="shared" si="253"/>
        <v>0</v>
      </c>
      <c r="AN211" s="96">
        <f t="shared" si="254"/>
        <v>0</v>
      </c>
      <c r="AO211" s="96">
        <f t="shared" si="255"/>
        <v>0</v>
      </c>
      <c r="AP211" s="96">
        <f t="shared" si="256"/>
        <v>0</v>
      </c>
      <c r="AQ211" s="96">
        <f t="shared" si="257"/>
        <v>0</v>
      </c>
      <c r="AR211" s="96">
        <f t="shared" si="258"/>
        <v>0</v>
      </c>
      <c r="AS211" s="96">
        <f t="shared" si="259"/>
        <v>0</v>
      </c>
      <c r="AT211" s="54">
        <f t="shared" si="260"/>
        <v>0</v>
      </c>
      <c r="AU211" s="54">
        <f t="shared" si="261"/>
        <v>0</v>
      </c>
      <c r="AV211" s="54">
        <f t="shared" si="262"/>
        <v>0</v>
      </c>
      <c r="AW211" s="54">
        <f t="shared" si="263"/>
        <v>0</v>
      </c>
      <c r="AX211" s="54">
        <f t="shared" si="264"/>
        <v>0</v>
      </c>
      <c r="AY211" s="54">
        <f t="shared" si="265"/>
        <v>0</v>
      </c>
      <c r="AZ211" s="54"/>
      <c r="BA211" s="54"/>
      <c r="BB211" s="137">
        <f t="shared" si="232"/>
        <v>0</v>
      </c>
      <c r="BC211" s="137">
        <f t="shared" si="233"/>
        <v>0</v>
      </c>
      <c r="BD211" s="137">
        <f t="shared" si="234"/>
        <v>0</v>
      </c>
      <c r="BE211" s="137">
        <f t="shared" si="235"/>
        <v>0</v>
      </c>
      <c r="BF211" s="137">
        <f t="shared" si="236"/>
        <v>0</v>
      </c>
      <c r="BG211" s="137">
        <f t="shared" si="237"/>
        <v>0</v>
      </c>
      <c r="BH211" s="137">
        <f t="shared" si="238"/>
        <v>0</v>
      </c>
      <c r="BI211" s="137">
        <f t="shared" si="239"/>
        <v>0</v>
      </c>
      <c r="BJ211" s="137">
        <f t="shared" si="240"/>
        <v>0</v>
      </c>
      <c r="BK211" s="137">
        <f t="shared" si="241"/>
        <v>0</v>
      </c>
      <c r="BL211" s="137">
        <f t="shared" si="266"/>
        <v>0</v>
      </c>
      <c r="BM211" s="137">
        <f t="shared" si="267"/>
        <v>0</v>
      </c>
      <c r="BN211" s="137">
        <f t="shared" si="268"/>
        <v>0</v>
      </c>
      <c r="BO211" s="137">
        <f t="shared" si="269"/>
        <v>0</v>
      </c>
      <c r="BP211" s="137">
        <f t="shared" si="270"/>
        <v>0</v>
      </c>
      <c r="BQ211" s="137">
        <f t="shared" si="271"/>
        <v>0</v>
      </c>
      <c r="BR211" s="137">
        <f t="shared" si="272"/>
        <v>0</v>
      </c>
      <c r="BS211" s="137">
        <f t="shared" si="273"/>
        <v>0</v>
      </c>
      <c r="BT211" s="137">
        <f t="shared" si="274"/>
        <v>0</v>
      </c>
      <c r="BU211" s="137">
        <f t="shared" si="275"/>
        <v>0</v>
      </c>
      <c r="BV211" s="137">
        <f t="shared" si="276"/>
        <v>0</v>
      </c>
      <c r="BW211" s="137">
        <f t="shared" si="277"/>
        <v>0</v>
      </c>
      <c r="BX211" s="137">
        <f t="shared" si="278"/>
        <v>0</v>
      </c>
      <c r="BY211" s="137">
        <f t="shared" si="279"/>
        <v>0</v>
      </c>
      <c r="BZ211" s="137">
        <f t="shared" si="280"/>
        <v>0</v>
      </c>
      <c r="CA211" s="137">
        <f t="shared" si="281"/>
        <v>0</v>
      </c>
      <c r="CB211" s="137">
        <f t="shared" si="282"/>
        <v>0</v>
      </c>
      <c r="CC211" s="137">
        <f t="shared" si="283"/>
        <v>0</v>
      </c>
      <c r="CD211" s="137">
        <f t="shared" si="284"/>
        <v>0</v>
      </c>
      <c r="CE211" s="137">
        <f t="shared" si="285"/>
        <v>0</v>
      </c>
      <c r="CF211" s="137">
        <f t="shared" si="286"/>
        <v>0</v>
      </c>
      <c r="CG211" s="137">
        <f t="shared" si="287"/>
        <v>0</v>
      </c>
      <c r="CH211" s="137">
        <f t="shared" si="288"/>
        <v>0</v>
      </c>
      <c r="CI211" s="137">
        <f t="shared" si="289"/>
        <v>0</v>
      </c>
      <c r="CJ211" s="137">
        <f t="shared" si="290"/>
        <v>0</v>
      </c>
      <c r="CK211" s="137">
        <f t="shared" si="291"/>
        <v>0</v>
      </c>
      <c r="CL211" s="137">
        <f t="shared" si="292"/>
        <v>0</v>
      </c>
      <c r="CM211" s="137">
        <f t="shared" si="293"/>
        <v>0</v>
      </c>
      <c r="CN211" s="137">
        <f t="shared" si="294"/>
        <v>0</v>
      </c>
      <c r="CO211" s="137">
        <f t="shared" si="295"/>
        <v>0</v>
      </c>
      <c r="CP211" s="97"/>
      <c r="CQ211" s="97"/>
      <c r="CR211" s="47"/>
      <c r="CS211" s="47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GO211" s="1"/>
      <c r="GP211" s="1"/>
      <c r="GQ211" s="1"/>
      <c r="GR211" s="1"/>
      <c r="GS211" s="1"/>
    </row>
    <row r="212" spans="1:201">
      <c r="A212" s="40">
        <v>206</v>
      </c>
      <c r="B212" s="84"/>
      <c r="C212" s="83"/>
      <c r="D212" s="88"/>
      <c r="E212" s="87"/>
      <c r="F212" s="87"/>
      <c r="G212" s="87"/>
      <c r="H212" s="87"/>
      <c r="I212" s="76"/>
      <c r="J212" s="76"/>
      <c r="K212" s="76"/>
      <c r="L212" s="238"/>
      <c r="M212" s="238"/>
      <c r="N212" s="76"/>
      <c r="O212" s="76"/>
      <c r="P212" s="76"/>
      <c r="Q212" s="77"/>
      <c r="R212" s="41">
        <f t="shared" si="242"/>
        <v>0</v>
      </c>
      <c r="S212" s="55">
        <f t="shared" si="222"/>
        <v>0</v>
      </c>
      <c r="T212" s="54">
        <f t="shared" si="223"/>
        <v>0</v>
      </c>
      <c r="U212" s="97">
        <f t="shared" si="224"/>
        <v>0</v>
      </c>
      <c r="V212" s="54">
        <f t="shared" si="243"/>
        <v>0</v>
      </c>
      <c r="W212" s="97">
        <f t="shared" si="244"/>
        <v>0</v>
      </c>
      <c r="X212" s="96">
        <f t="shared" si="225"/>
        <v>0</v>
      </c>
      <c r="Y212" s="96">
        <f t="shared" si="226"/>
        <v>0</v>
      </c>
      <c r="Z212" s="96">
        <f t="shared" si="227"/>
        <v>0</v>
      </c>
      <c r="AA212" s="96">
        <f t="shared" si="228"/>
        <v>0</v>
      </c>
      <c r="AB212" s="96">
        <f t="shared" si="229"/>
        <v>0</v>
      </c>
      <c r="AC212" s="96">
        <f t="shared" si="230"/>
        <v>0</v>
      </c>
      <c r="AD212" s="96">
        <f t="shared" si="231"/>
        <v>0</v>
      </c>
      <c r="AE212" s="96">
        <f t="shared" si="245"/>
        <v>0</v>
      </c>
      <c r="AF212" s="96">
        <f t="shared" si="246"/>
        <v>0</v>
      </c>
      <c r="AG212" s="96">
        <f t="shared" si="247"/>
        <v>0</v>
      </c>
      <c r="AH212" s="96">
        <f t="shared" si="248"/>
        <v>0</v>
      </c>
      <c r="AI212" s="96">
        <f t="shared" si="249"/>
        <v>0</v>
      </c>
      <c r="AJ212" s="96">
        <f t="shared" si="250"/>
        <v>0</v>
      </c>
      <c r="AK212" s="96">
        <f t="shared" si="251"/>
        <v>0</v>
      </c>
      <c r="AL212" s="96">
        <f t="shared" si="252"/>
        <v>0</v>
      </c>
      <c r="AM212" s="96">
        <f t="shared" si="253"/>
        <v>0</v>
      </c>
      <c r="AN212" s="96">
        <f t="shared" si="254"/>
        <v>0</v>
      </c>
      <c r="AO212" s="96">
        <f t="shared" si="255"/>
        <v>0</v>
      </c>
      <c r="AP212" s="96">
        <f t="shared" si="256"/>
        <v>0</v>
      </c>
      <c r="AQ212" s="96">
        <f t="shared" si="257"/>
        <v>0</v>
      </c>
      <c r="AR212" s="96">
        <f t="shared" si="258"/>
        <v>0</v>
      </c>
      <c r="AS212" s="96">
        <f t="shared" si="259"/>
        <v>0</v>
      </c>
      <c r="AT212" s="54">
        <f t="shared" si="260"/>
        <v>0</v>
      </c>
      <c r="AU212" s="54">
        <f t="shared" si="261"/>
        <v>0</v>
      </c>
      <c r="AV212" s="54">
        <f t="shared" si="262"/>
        <v>0</v>
      </c>
      <c r="AW212" s="54">
        <f t="shared" si="263"/>
        <v>0</v>
      </c>
      <c r="AX212" s="54">
        <f t="shared" si="264"/>
        <v>0</v>
      </c>
      <c r="AY212" s="54">
        <f t="shared" si="265"/>
        <v>0</v>
      </c>
      <c r="AZ212" s="54"/>
      <c r="BA212" s="54"/>
      <c r="BB212" s="137">
        <f t="shared" si="232"/>
        <v>0</v>
      </c>
      <c r="BC212" s="137">
        <f t="shared" si="233"/>
        <v>0</v>
      </c>
      <c r="BD212" s="137">
        <f t="shared" si="234"/>
        <v>0</v>
      </c>
      <c r="BE212" s="137">
        <f t="shared" si="235"/>
        <v>0</v>
      </c>
      <c r="BF212" s="137">
        <f t="shared" si="236"/>
        <v>0</v>
      </c>
      <c r="BG212" s="137">
        <f t="shared" si="237"/>
        <v>0</v>
      </c>
      <c r="BH212" s="137">
        <f t="shared" si="238"/>
        <v>0</v>
      </c>
      <c r="BI212" s="137">
        <f t="shared" si="239"/>
        <v>0</v>
      </c>
      <c r="BJ212" s="137">
        <f t="shared" si="240"/>
        <v>0</v>
      </c>
      <c r="BK212" s="137">
        <f t="shared" si="241"/>
        <v>0</v>
      </c>
      <c r="BL212" s="137">
        <f t="shared" si="266"/>
        <v>0</v>
      </c>
      <c r="BM212" s="137">
        <f t="shared" si="267"/>
        <v>0</v>
      </c>
      <c r="BN212" s="137">
        <f t="shared" si="268"/>
        <v>0</v>
      </c>
      <c r="BO212" s="137">
        <f t="shared" si="269"/>
        <v>0</v>
      </c>
      <c r="BP212" s="137">
        <f t="shared" si="270"/>
        <v>0</v>
      </c>
      <c r="BQ212" s="137">
        <f t="shared" si="271"/>
        <v>0</v>
      </c>
      <c r="BR212" s="137">
        <f t="shared" si="272"/>
        <v>0</v>
      </c>
      <c r="BS212" s="137">
        <f t="shared" si="273"/>
        <v>0</v>
      </c>
      <c r="BT212" s="137">
        <f t="shared" si="274"/>
        <v>0</v>
      </c>
      <c r="BU212" s="137">
        <f t="shared" si="275"/>
        <v>0</v>
      </c>
      <c r="BV212" s="137">
        <f t="shared" si="276"/>
        <v>0</v>
      </c>
      <c r="BW212" s="137">
        <f t="shared" si="277"/>
        <v>0</v>
      </c>
      <c r="BX212" s="137">
        <f t="shared" si="278"/>
        <v>0</v>
      </c>
      <c r="BY212" s="137">
        <f t="shared" si="279"/>
        <v>0</v>
      </c>
      <c r="BZ212" s="137">
        <f t="shared" si="280"/>
        <v>0</v>
      </c>
      <c r="CA212" s="137">
        <f t="shared" si="281"/>
        <v>0</v>
      </c>
      <c r="CB212" s="137">
        <f t="shared" si="282"/>
        <v>0</v>
      </c>
      <c r="CC212" s="137">
        <f t="shared" si="283"/>
        <v>0</v>
      </c>
      <c r="CD212" s="137">
        <f t="shared" si="284"/>
        <v>0</v>
      </c>
      <c r="CE212" s="137">
        <f t="shared" si="285"/>
        <v>0</v>
      </c>
      <c r="CF212" s="137">
        <f t="shared" si="286"/>
        <v>0</v>
      </c>
      <c r="CG212" s="137">
        <f t="shared" si="287"/>
        <v>0</v>
      </c>
      <c r="CH212" s="137">
        <f t="shared" si="288"/>
        <v>0</v>
      </c>
      <c r="CI212" s="137">
        <f t="shared" si="289"/>
        <v>0</v>
      </c>
      <c r="CJ212" s="137">
        <f t="shared" si="290"/>
        <v>0</v>
      </c>
      <c r="CK212" s="137">
        <f t="shared" si="291"/>
        <v>0</v>
      </c>
      <c r="CL212" s="137">
        <f t="shared" si="292"/>
        <v>0</v>
      </c>
      <c r="CM212" s="137">
        <f t="shared" si="293"/>
        <v>0</v>
      </c>
      <c r="CN212" s="137">
        <f t="shared" si="294"/>
        <v>0</v>
      </c>
      <c r="CO212" s="137">
        <f t="shared" si="295"/>
        <v>0</v>
      </c>
      <c r="CP212" s="97"/>
      <c r="CQ212" s="97"/>
      <c r="CR212" s="47"/>
      <c r="CS212" s="47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GO212" s="1"/>
      <c r="GP212" s="1"/>
      <c r="GQ212" s="1"/>
      <c r="GR212" s="1"/>
      <c r="GS212" s="1"/>
    </row>
    <row r="213" spans="1:201">
      <c r="A213" s="40">
        <v>207</v>
      </c>
      <c r="B213" s="84"/>
      <c r="C213" s="83"/>
      <c r="D213" s="88"/>
      <c r="E213" s="87"/>
      <c r="F213" s="87"/>
      <c r="G213" s="87"/>
      <c r="H213" s="87"/>
      <c r="I213" s="76"/>
      <c r="J213" s="76"/>
      <c r="K213" s="76"/>
      <c r="L213" s="238"/>
      <c r="M213" s="238"/>
      <c r="N213" s="76"/>
      <c r="O213" s="76"/>
      <c r="P213" s="76"/>
      <c r="Q213" s="77"/>
      <c r="R213" s="41">
        <f t="shared" si="242"/>
        <v>0</v>
      </c>
      <c r="S213" s="55">
        <f t="shared" si="222"/>
        <v>0</v>
      </c>
      <c r="T213" s="54">
        <f t="shared" si="223"/>
        <v>0</v>
      </c>
      <c r="U213" s="97">
        <f t="shared" si="224"/>
        <v>0</v>
      </c>
      <c r="V213" s="54">
        <f t="shared" si="243"/>
        <v>0</v>
      </c>
      <c r="W213" s="97">
        <f t="shared" si="244"/>
        <v>0</v>
      </c>
      <c r="X213" s="96">
        <f t="shared" si="225"/>
        <v>0</v>
      </c>
      <c r="Y213" s="96">
        <f t="shared" si="226"/>
        <v>0</v>
      </c>
      <c r="Z213" s="96">
        <f t="shared" si="227"/>
        <v>0</v>
      </c>
      <c r="AA213" s="96">
        <f t="shared" si="228"/>
        <v>0</v>
      </c>
      <c r="AB213" s="96">
        <f t="shared" si="229"/>
        <v>0</v>
      </c>
      <c r="AC213" s="96">
        <f t="shared" si="230"/>
        <v>0</v>
      </c>
      <c r="AD213" s="96">
        <f t="shared" si="231"/>
        <v>0</v>
      </c>
      <c r="AE213" s="96">
        <f t="shared" si="245"/>
        <v>0</v>
      </c>
      <c r="AF213" s="96">
        <f t="shared" si="246"/>
        <v>0</v>
      </c>
      <c r="AG213" s="96">
        <f t="shared" si="247"/>
        <v>0</v>
      </c>
      <c r="AH213" s="96">
        <f t="shared" si="248"/>
        <v>0</v>
      </c>
      <c r="AI213" s="96">
        <f t="shared" si="249"/>
        <v>0</v>
      </c>
      <c r="AJ213" s="96">
        <f t="shared" si="250"/>
        <v>0</v>
      </c>
      <c r="AK213" s="96">
        <f t="shared" si="251"/>
        <v>0</v>
      </c>
      <c r="AL213" s="96">
        <f t="shared" si="252"/>
        <v>0</v>
      </c>
      <c r="AM213" s="96">
        <f t="shared" si="253"/>
        <v>0</v>
      </c>
      <c r="AN213" s="96">
        <f t="shared" si="254"/>
        <v>0</v>
      </c>
      <c r="AO213" s="96">
        <f t="shared" si="255"/>
        <v>0</v>
      </c>
      <c r="AP213" s="96">
        <f t="shared" si="256"/>
        <v>0</v>
      </c>
      <c r="AQ213" s="96">
        <f t="shared" si="257"/>
        <v>0</v>
      </c>
      <c r="AR213" s="96">
        <f t="shared" si="258"/>
        <v>0</v>
      </c>
      <c r="AS213" s="96">
        <f t="shared" si="259"/>
        <v>0</v>
      </c>
      <c r="AT213" s="54">
        <f t="shared" si="260"/>
        <v>0</v>
      </c>
      <c r="AU213" s="54">
        <f t="shared" si="261"/>
        <v>0</v>
      </c>
      <c r="AV213" s="54">
        <f t="shared" si="262"/>
        <v>0</v>
      </c>
      <c r="AW213" s="54">
        <f t="shared" si="263"/>
        <v>0</v>
      </c>
      <c r="AX213" s="54">
        <f t="shared" si="264"/>
        <v>0</v>
      </c>
      <c r="AY213" s="54">
        <f t="shared" si="265"/>
        <v>0</v>
      </c>
      <c r="AZ213" s="54"/>
      <c r="BA213" s="54"/>
      <c r="BB213" s="137">
        <f t="shared" si="232"/>
        <v>0</v>
      </c>
      <c r="BC213" s="137">
        <f t="shared" si="233"/>
        <v>0</v>
      </c>
      <c r="BD213" s="137">
        <f t="shared" si="234"/>
        <v>0</v>
      </c>
      <c r="BE213" s="137">
        <f t="shared" si="235"/>
        <v>0</v>
      </c>
      <c r="BF213" s="137">
        <f t="shared" si="236"/>
        <v>0</v>
      </c>
      <c r="BG213" s="137">
        <f t="shared" si="237"/>
        <v>0</v>
      </c>
      <c r="BH213" s="137">
        <f t="shared" si="238"/>
        <v>0</v>
      </c>
      <c r="BI213" s="137">
        <f t="shared" si="239"/>
        <v>0</v>
      </c>
      <c r="BJ213" s="137">
        <f t="shared" si="240"/>
        <v>0</v>
      </c>
      <c r="BK213" s="137">
        <f t="shared" si="241"/>
        <v>0</v>
      </c>
      <c r="BL213" s="137">
        <f t="shared" si="266"/>
        <v>0</v>
      </c>
      <c r="BM213" s="137">
        <f t="shared" si="267"/>
        <v>0</v>
      </c>
      <c r="BN213" s="137">
        <f t="shared" si="268"/>
        <v>0</v>
      </c>
      <c r="BO213" s="137">
        <f t="shared" si="269"/>
        <v>0</v>
      </c>
      <c r="BP213" s="137">
        <f t="shared" si="270"/>
        <v>0</v>
      </c>
      <c r="BQ213" s="137">
        <f t="shared" si="271"/>
        <v>0</v>
      </c>
      <c r="BR213" s="137">
        <f t="shared" si="272"/>
        <v>0</v>
      </c>
      <c r="BS213" s="137">
        <f t="shared" si="273"/>
        <v>0</v>
      </c>
      <c r="BT213" s="137">
        <f t="shared" si="274"/>
        <v>0</v>
      </c>
      <c r="BU213" s="137">
        <f t="shared" si="275"/>
        <v>0</v>
      </c>
      <c r="BV213" s="137">
        <f t="shared" si="276"/>
        <v>0</v>
      </c>
      <c r="BW213" s="137">
        <f t="shared" si="277"/>
        <v>0</v>
      </c>
      <c r="BX213" s="137">
        <f t="shared" si="278"/>
        <v>0</v>
      </c>
      <c r="BY213" s="137">
        <f t="shared" si="279"/>
        <v>0</v>
      </c>
      <c r="BZ213" s="137">
        <f t="shared" si="280"/>
        <v>0</v>
      </c>
      <c r="CA213" s="137">
        <f t="shared" si="281"/>
        <v>0</v>
      </c>
      <c r="CB213" s="137">
        <f t="shared" si="282"/>
        <v>0</v>
      </c>
      <c r="CC213" s="137">
        <f t="shared" si="283"/>
        <v>0</v>
      </c>
      <c r="CD213" s="137">
        <f t="shared" si="284"/>
        <v>0</v>
      </c>
      <c r="CE213" s="137">
        <f t="shared" si="285"/>
        <v>0</v>
      </c>
      <c r="CF213" s="137">
        <f t="shared" si="286"/>
        <v>0</v>
      </c>
      <c r="CG213" s="137">
        <f t="shared" si="287"/>
        <v>0</v>
      </c>
      <c r="CH213" s="137">
        <f t="shared" si="288"/>
        <v>0</v>
      </c>
      <c r="CI213" s="137">
        <f t="shared" si="289"/>
        <v>0</v>
      </c>
      <c r="CJ213" s="137">
        <f t="shared" si="290"/>
        <v>0</v>
      </c>
      <c r="CK213" s="137">
        <f t="shared" si="291"/>
        <v>0</v>
      </c>
      <c r="CL213" s="137">
        <f t="shared" si="292"/>
        <v>0</v>
      </c>
      <c r="CM213" s="137">
        <f t="shared" si="293"/>
        <v>0</v>
      </c>
      <c r="CN213" s="137">
        <f t="shared" si="294"/>
        <v>0</v>
      </c>
      <c r="CO213" s="137">
        <f t="shared" si="295"/>
        <v>0</v>
      </c>
      <c r="CP213" s="97"/>
      <c r="CQ213" s="97"/>
      <c r="CR213" s="47"/>
      <c r="CS213" s="47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GO213" s="1"/>
      <c r="GP213" s="1"/>
      <c r="GQ213" s="1"/>
      <c r="GR213" s="1"/>
      <c r="GS213" s="1"/>
    </row>
    <row r="214" spans="1:201">
      <c r="A214" s="40">
        <v>208</v>
      </c>
      <c r="B214" s="84"/>
      <c r="C214" s="83"/>
      <c r="D214" s="88"/>
      <c r="E214" s="87"/>
      <c r="F214" s="87"/>
      <c r="G214" s="87"/>
      <c r="H214" s="87"/>
      <c r="I214" s="76"/>
      <c r="J214" s="76"/>
      <c r="K214" s="76"/>
      <c r="L214" s="238"/>
      <c r="M214" s="238"/>
      <c r="N214" s="76"/>
      <c r="O214" s="76"/>
      <c r="P214" s="76"/>
      <c r="Q214" s="77"/>
      <c r="R214" s="41">
        <f t="shared" si="242"/>
        <v>0</v>
      </c>
      <c r="S214" s="55">
        <f t="shared" si="222"/>
        <v>0</v>
      </c>
      <c r="T214" s="54">
        <f t="shared" si="223"/>
        <v>0</v>
      </c>
      <c r="U214" s="97">
        <f t="shared" si="224"/>
        <v>0</v>
      </c>
      <c r="V214" s="54">
        <f t="shared" si="243"/>
        <v>0</v>
      </c>
      <c r="W214" s="97">
        <f t="shared" si="244"/>
        <v>0</v>
      </c>
      <c r="X214" s="96">
        <f t="shared" si="225"/>
        <v>0</v>
      </c>
      <c r="Y214" s="96">
        <f t="shared" si="226"/>
        <v>0</v>
      </c>
      <c r="Z214" s="96">
        <f t="shared" si="227"/>
        <v>0</v>
      </c>
      <c r="AA214" s="96">
        <f t="shared" si="228"/>
        <v>0</v>
      </c>
      <c r="AB214" s="96">
        <f t="shared" si="229"/>
        <v>0</v>
      </c>
      <c r="AC214" s="96">
        <f t="shared" si="230"/>
        <v>0</v>
      </c>
      <c r="AD214" s="96">
        <f t="shared" si="231"/>
        <v>0</v>
      </c>
      <c r="AE214" s="96">
        <f t="shared" si="245"/>
        <v>0</v>
      </c>
      <c r="AF214" s="96">
        <f t="shared" si="246"/>
        <v>0</v>
      </c>
      <c r="AG214" s="96">
        <f t="shared" si="247"/>
        <v>0</v>
      </c>
      <c r="AH214" s="96">
        <f t="shared" si="248"/>
        <v>0</v>
      </c>
      <c r="AI214" s="96">
        <f t="shared" si="249"/>
        <v>0</v>
      </c>
      <c r="AJ214" s="96">
        <f t="shared" si="250"/>
        <v>0</v>
      </c>
      <c r="AK214" s="96">
        <f t="shared" si="251"/>
        <v>0</v>
      </c>
      <c r="AL214" s="96">
        <f t="shared" si="252"/>
        <v>0</v>
      </c>
      <c r="AM214" s="96">
        <f t="shared" si="253"/>
        <v>0</v>
      </c>
      <c r="AN214" s="96">
        <f t="shared" si="254"/>
        <v>0</v>
      </c>
      <c r="AO214" s="96">
        <f t="shared" si="255"/>
        <v>0</v>
      </c>
      <c r="AP214" s="96">
        <f t="shared" si="256"/>
        <v>0</v>
      </c>
      <c r="AQ214" s="96">
        <f t="shared" si="257"/>
        <v>0</v>
      </c>
      <c r="AR214" s="96">
        <f t="shared" si="258"/>
        <v>0</v>
      </c>
      <c r="AS214" s="96">
        <f t="shared" si="259"/>
        <v>0</v>
      </c>
      <c r="AT214" s="54">
        <f t="shared" si="260"/>
        <v>0</v>
      </c>
      <c r="AU214" s="54">
        <f t="shared" si="261"/>
        <v>0</v>
      </c>
      <c r="AV214" s="54">
        <f t="shared" si="262"/>
        <v>0</v>
      </c>
      <c r="AW214" s="54">
        <f t="shared" si="263"/>
        <v>0</v>
      </c>
      <c r="AX214" s="54">
        <f t="shared" si="264"/>
        <v>0</v>
      </c>
      <c r="AY214" s="54">
        <f t="shared" si="265"/>
        <v>0</v>
      </c>
      <c r="AZ214" s="54"/>
      <c r="BA214" s="54"/>
      <c r="BB214" s="137">
        <f t="shared" si="232"/>
        <v>0</v>
      </c>
      <c r="BC214" s="137">
        <f t="shared" si="233"/>
        <v>0</v>
      </c>
      <c r="BD214" s="137">
        <f t="shared" si="234"/>
        <v>0</v>
      </c>
      <c r="BE214" s="137">
        <f t="shared" si="235"/>
        <v>0</v>
      </c>
      <c r="BF214" s="137">
        <f t="shared" si="236"/>
        <v>0</v>
      </c>
      <c r="BG214" s="137">
        <f t="shared" si="237"/>
        <v>0</v>
      </c>
      <c r="BH214" s="137">
        <f t="shared" si="238"/>
        <v>0</v>
      </c>
      <c r="BI214" s="137">
        <f t="shared" si="239"/>
        <v>0</v>
      </c>
      <c r="BJ214" s="137">
        <f t="shared" si="240"/>
        <v>0</v>
      </c>
      <c r="BK214" s="137">
        <f t="shared" si="241"/>
        <v>0</v>
      </c>
      <c r="BL214" s="137">
        <f t="shared" si="266"/>
        <v>0</v>
      </c>
      <c r="BM214" s="137">
        <f t="shared" si="267"/>
        <v>0</v>
      </c>
      <c r="BN214" s="137">
        <f t="shared" si="268"/>
        <v>0</v>
      </c>
      <c r="BO214" s="137">
        <f t="shared" si="269"/>
        <v>0</v>
      </c>
      <c r="BP214" s="137">
        <f t="shared" si="270"/>
        <v>0</v>
      </c>
      <c r="BQ214" s="137">
        <f t="shared" si="271"/>
        <v>0</v>
      </c>
      <c r="BR214" s="137">
        <f t="shared" si="272"/>
        <v>0</v>
      </c>
      <c r="BS214" s="137">
        <f t="shared" si="273"/>
        <v>0</v>
      </c>
      <c r="BT214" s="137">
        <f t="shared" si="274"/>
        <v>0</v>
      </c>
      <c r="BU214" s="137">
        <f t="shared" si="275"/>
        <v>0</v>
      </c>
      <c r="BV214" s="137">
        <f t="shared" si="276"/>
        <v>0</v>
      </c>
      <c r="BW214" s="137">
        <f t="shared" si="277"/>
        <v>0</v>
      </c>
      <c r="BX214" s="137">
        <f t="shared" si="278"/>
        <v>0</v>
      </c>
      <c r="BY214" s="137">
        <f t="shared" si="279"/>
        <v>0</v>
      </c>
      <c r="BZ214" s="137">
        <f t="shared" si="280"/>
        <v>0</v>
      </c>
      <c r="CA214" s="137">
        <f t="shared" si="281"/>
        <v>0</v>
      </c>
      <c r="CB214" s="137">
        <f t="shared" si="282"/>
        <v>0</v>
      </c>
      <c r="CC214" s="137">
        <f t="shared" si="283"/>
        <v>0</v>
      </c>
      <c r="CD214" s="137">
        <f t="shared" si="284"/>
        <v>0</v>
      </c>
      <c r="CE214" s="137">
        <f t="shared" si="285"/>
        <v>0</v>
      </c>
      <c r="CF214" s="137">
        <f t="shared" si="286"/>
        <v>0</v>
      </c>
      <c r="CG214" s="137">
        <f t="shared" si="287"/>
        <v>0</v>
      </c>
      <c r="CH214" s="137">
        <f t="shared" si="288"/>
        <v>0</v>
      </c>
      <c r="CI214" s="137">
        <f t="shared" si="289"/>
        <v>0</v>
      </c>
      <c r="CJ214" s="137">
        <f t="shared" si="290"/>
        <v>0</v>
      </c>
      <c r="CK214" s="137">
        <f t="shared" si="291"/>
        <v>0</v>
      </c>
      <c r="CL214" s="137">
        <f t="shared" si="292"/>
        <v>0</v>
      </c>
      <c r="CM214" s="137">
        <f t="shared" si="293"/>
        <v>0</v>
      </c>
      <c r="CN214" s="137">
        <f t="shared" si="294"/>
        <v>0</v>
      </c>
      <c r="CO214" s="137">
        <f t="shared" si="295"/>
        <v>0</v>
      </c>
      <c r="CP214" s="97"/>
      <c r="CQ214" s="97"/>
      <c r="CR214" s="47"/>
      <c r="CS214" s="47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GO214" s="1"/>
      <c r="GP214" s="1"/>
      <c r="GQ214" s="1"/>
      <c r="GR214" s="1"/>
      <c r="GS214" s="1"/>
    </row>
    <row r="215" spans="1:201">
      <c r="A215" s="40">
        <v>209</v>
      </c>
      <c r="B215" s="84"/>
      <c r="C215" s="83"/>
      <c r="D215" s="88"/>
      <c r="E215" s="87"/>
      <c r="F215" s="87"/>
      <c r="G215" s="87"/>
      <c r="H215" s="87"/>
      <c r="I215" s="76"/>
      <c r="J215" s="76"/>
      <c r="K215" s="76"/>
      <c r="L215" s="238"/>
      <c r="M215" s="238"/>
      <c r="N215" s="76"/>
      <c r="O215" s="76"/>
      <c r="P215" s="76"/>
      <c r="Q215" s="77"/>
      <c r="R215" s="41">
        <f t="shared" si="242"/>
        <v>0</v>
      </c>
      <c r="S215" s="55">
        <f t="shared" si="222"/>
        <v>0</v>
      </c>
      <c r="T215" s="54">
        <f t="shared" si="223"/>
        <v>0</v>
      </c>
      <c r="U215" s="97">
        <f t="shared" si="224"/>
        <v>0</v>
      </c>
      <c r="V215" s="54">
        <f t="shared" si="243"/>
        <v>0</v>
      </c>
      <c r="W215" s="97">
        <f t="shared" si="244"/>
        <v>0</v>
      </c>
      <c r="X215" s="96">
        <f t="shared" si="225"/>
        <v>0</v>
      </c>
      <c r="Y215" s="96">
        <f t="shared" si="226"/>
        <v>0</v>
      </c>
      <c r="Z215" s="96">
        <f t="shared" si="227"/>
        <v>0</v>
      </c>
      <c r="AA215" s="96">
        <f t="shared" si="228"/>
        <v>0</v>
      </c>
      <c r="AB215" s="96">
        <f t="shared" si="229"/>
        <v>0</v>
      </c>
      <c r="AC215" s="96">
        <f t="shared" si="230"/>
        <v>0</v>
      </c>
      <c r="AD215" s="96">
        <f t="shared" si="231"/>
        <v>0</v>
      </c>
      <c r="AE215" s="96">
        <f t="shared" si="245"/>
        <v>0</v>
      </c>
      <c r="AF215" s="96">
        <f t="shared" si="246"/>
        <v>0</v>
      </c>
      <c r="AG215" s="96">
        <f t="shared" si="247"/>
        <v>0</v>
      </c>
      <c r="AH215" s="96">
        <f t="shared" si="248"/>
        <v>0</v>
      </c>
      <c r="AI215" s="96">
        <f t="shared" si="249"/>
        <v>0</v>
      </c>
      <c r="AJ215" s="96">
        <f t="shared" si="250"/>
        <v>0</v>
      </c>
      <c r="AK215" s="96">
        <f t="shared" si="251"/>
        <v>0</v>
      </c>
      <c r="AL215" s="96">
        <f t="shared" si="252"/>
        <v>0</v>
      </c>
      <c r="AM215" s="96">
        <f t="shared" si="253"/>
        <v>0</v>
      </c>
      <c r="AN215" s="96">
        <f t="shared" si="254"/>
        <v>0</v>
      </c>
      <c r="AO215" s="96">
        <f t="shared" si="255"/>
        <v>0</v>
      </c>
      <c r="AP215" s="96">
        <f t="shared" si="256"/>
        <v>0</v>
      </c>
      <c r="AQ215" s="96">
        <f t="shared" si="257"/>
        <v>0</v>
      </c>
      <c r="AR215" s="96">
        <f t="shared" si="258"/>
        <v>0</v>
      </c>
      <c r="AS215" s="96">
        <f t="shared" si="259"/>
        <v>0</v>
      </c>
      <c r="AT215" s="54">
        <f t="shared" si="260"/>
        <v>0</v>
      </c>
      <c r="AU215" s="54">
        <f t="shared" si="261"/>
        <v>0</v>
      </c>
      <c r="AV215" s="54">
        <f t="shared" si="262"/>
        <v>0</v>
      </c>
      <c r="AW215" s="54">
        <f t="shared" si="263"/>
        <v>0</v>
      </c>
      <c r="AX215" s="54">
        <f t="shared" si="264"/>
        <v>0</v>
      </c>
      <c r="AY215" s="54">
        <f t="shared" si="265"/>
        <v>0</v>
      </c>
      <c r="AZ215" s="54"/>
      <c r="BA215" s="54"/>
      <c r="BB215" s="137">
        <f t="shared" si="232"/>
        <v>0</v>
      </c>
      <c r="BC215" s="137">
        <f t="shared" si="233"/>
        <v>0</v>
      </c>
      <c r="BD215" s="137">
        <f t="shared" si="234"/>
        <v>0</v>
      </c>
      <c r="BE215" s="137">
        <f t="shared" si="235"/>
        <v>0</v>
      </c>
      <c r="BF215" s="137">
        <f t="shared" si="236"/>
        <v>0</v>
      </c>
      <c r="BG215" s="137">
        <f t="shared" si="237"/>
        <v>0</v>
      </c>
      <c r="BH215" s="137">
        <f t="shared" si="238"/>
        <v>0</v>
      </c>
      <c r="BI215" s="137">
        <f t="shared" si="239"/>
        <v>0</v>
      </c>
      <c r="BJ215" s="137">
        <f t="shared" si="240"/>
        <v>0</v>
      </c>
      <c r="BK215" s="137">
        <f t="shared" si="241"/>
        <v>0</v>
      </c>
      <c r="BL215" s="137">
        <f t="shared" si="266"/>
        <v>0</v>
      </c>
      <c r="BM215" s="137">
        <f t="shared" si="267"/>
        <v>0</v>
      </c>
      <c r="BN215" s="137">
        <f t="shared" si="268"/>
        <v>0</v>
      </c>
      <c r="BO215" s="137">
        <f t="shared" si="269"/>
        <v>0</v>
      </c>
      <c r="BP215" s="137">
        <f t="shared" si="270"/>
        <v>0</v>
      </c>
      <c r="BQ215" s="137">
        <f t="shared" si="271"/>
        <v>0</v>
      </c>
      <c r="BR215" s="137">
        <f t="shared" si="272"/>
        <v>0</v>
      </c>
      <c r="BS215" s="137">
        <f t="shared" si="273"/>
        <v>0</v>
      </c>
      <c r="BT215" s="137">
        <f t="shared" si="274"/>
        <v>0</v>
      </c>
      <c r="BU215" s="137">
        <f t="shared" si="275"/>
        <v>0</v>
      </c>
      <c r="BV215" s="137">
        <f t="shared" si="276"/>
        <v>0</v>
      </c>
      <c r="BW215" s="137">
        <f t="shared" si="277"/>
        <v>0</v>
      </c>
      <c r="BX215" s="137">
        <f t="shared" si="278"/>
        <v>0</v>
      </c>
      <c r="BY215" s="137">
        <f t="shared" si="279"/>
        <v>0</v>
      </c>
      <c r="BZ215" s="137">
        <f t="shared" si="280"/>
        <v>0</v>
      </c>
      <c r="CA215" s="137">
        <f t="shared" si="281"/>
        <v>0</v>
      </c>
      <c r="CB215" s="137">
        <f t="shared" si="282"/>
        <v>0</v>
      </c>
      <c r="CC215" s="137">
        <f t="shared" si="283"/>
        <v>0</v>
      </c>
      <c r="CD215" s="137">
        <f t="shared" si="284"/>
        <v>0</v>
      </c>
      <c r="CE215" s="137">
        <f t="shared" si="285"/>
        <v>0</v>
      </c>
      <c r="CF215" s="137">
        <f t="shared" si="286"/>
        <v>0</v>
      </c>
      <c r="CG215" s="137">
        <f t="shared" si="287"/>
        <v>0</v>
      </c>
      <c r="CH215" s="137">
        <f t="shared" si="288"/>
        <v>0</v>
      </c>
      <c r="CI215" s="137">
        <f t="shared" si="289"/>
        <v>0</v>
      </c>
      <c r="CJ215" s="137">
        <f t="shared" si="290"/>
        <v>0</v>
      </c>
      <c r="CK215" s="137">
        <f t="shared" si="291"/>
        <v>0</v>
      </c>
      <c r="CL215" s="137">
        <f t="shared" si="292"/>
        <v>0</v>
      </c>
      <c r="CM215" s="137">
        <f t="shared" si="293"/>
        <v>0</v>
      </c>
      <c r="CN215" s="137">
        <f t="shared" si="294"/>
        <v>0</v>
      </c>
      <c r="CO215" s="137">
        <f t="shared" si="295"/>
        <v>0</v>
      </c>
      <c r="CP215" s="97"/>
      <c r="CQ215" s="97"/>
      <c r="CR215" s="47"/>
      <c r="CS215" s="47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GO215" s="1"/>
      <c r="GP215" s="1"/>
      <c r="GQ215" s="1"/>
      <c r="GR215" s="1"/>
      <c r="GS215" s="1"/>
    </row>
    <row r="216" spans="1:201">
      <c r="A216" s="40">
        <v>210</v>
      </c>
      <c r="B216" s="84"/>
      <c r="C216" s="83"/>
      <c r="D216" s="88"/>
      <c r="E216" s="87"/>
      <c r="F216" s="87"/>
      <c r="G216" s="87"/>
      <c r="H216" s="87"/>
      <c r="I216" s="76"/>
      <c r="J216" s="76"/>
      <c r="K216" s="76"/>
      <c r="L216" s="238"/>
      <c r="M216" s="238"/>
      <c r="N216" s="76"/>
      <c r="O216" s="76"/>
      <c r="P216" s="76"/>
      <c r="Q216" s="77"/>
      <c r="R216" s="41">
        <f t="shared" si="242"/>
        <v>0</v>
      </c>
      <c r="S216" s="55">
        <f t="shared" si="222"/>
        <v>0</v>
      </c>
      <c r="T216" s="54">
        <f t="shared" si="223"/>
        <v>0</v>
      </c>
      <c r="U216" s="97">
        <f t="shared" si="224"/>
        <v>0</v>
      </c>
      <c r="V216" s="54">
        <f t="shared" si="243"/>
        <v>0</v>
      </c>
      <c r="W216" s="97">
        <f t="shared" si="244"/>
        <v>0</v>
      </c>
      <c r="X216" s="96">
        <f t="shared" si="225"/>
        <v>0</v>
      </c>
      <c r="Y216" s="96">
        <f t="shared" si="226"/>
        <v>0</v>
      </c>
      <c r="Z216" s="96">
        <f t="shared" si="227"/>
        <v>0</v>
      </c>
      <c r="AA216" s="96">
        <f t="shared" si="228"/>
        <v>0</v>
      </c>
      <c r="AB216" s="96">
        <f t="shared" si="229"/>
        <v>0</v>
      </c>
      <c r="AC216" s="96">
        <f t="shared" si="230"/>
        <v>0</v>
      </c>
      <c r="AD216" s="96">
        <f t="shared" si="231"/>
        <v>0</v>
      </c>
      <c r="AE216" s="96">
        <f t="shared" si="245"/>
        <v>0</v>
      </c>
      <c r="AF216" s="96">
        <f t="shared" si="246"/>
        <v>0</v>
      </c>
      <c r="AG216" s="96">
        <f t="shared" si="247"/>
        <v>0</v>
      </c>
      <c r="AH216" s="96">
        <f t="shared" si="248"/>
        <v>0</v>
      </c>
      <c r="AI216" s="96">
        <f t="shared" si="249"/>
        <v>0</v>
      </c>
      <c r="AJ216" s="96">
        <f t="shared" si="250"/>
        <v>0</v>
      </c>
      <c r="AK216" s="96">
        <f t="shared" si="251"/>
        <v>0</v>
      </c>
      <c r="AL216" s="96">
        <f t="shared" si="252"/>
        <v>0</v>
      </c>
      <c r="AM216" s="96">
        <f t="shared" si="253"/>
        <v>0</v>
      </c>
      <c r="AN216" s="96">
        <f t="shared" si="254"/>
        <v>0</v>
      </c>
      <c r="AO216" s="96">
        <f t="shared" si="255"/>
        <v>0</v>
      </c>
      <c r="AP216" s="96">
        <f t="shared" si="256"/>
        <v>0</v>
      </c>
      <c r="AQ216" s="96">
        <f t="shared" si="257"/>
        <v>0</v>
      </c>
      <c r="AR216" s="96">
        <f t="shared" si="258"/>
        <v>0</v>
      </c>
      <c r="AS216" s="96">
        <f t="shared" si="259"/>
        <v>0</v>
      </c>
      <c r="AT216" s="54">
        <f t="shared" si="260"/>
        <v>0</v>
      </c>
      <c r="AU216" s="54">
        <f t="shared" si="261"/>
        <v>0</v>
      </c>
      <c r="AV216" s="54">
        <f t="shared" si="262"/>
        <v>0</v>
      </c>
      <c r="AW216" s="54">
        <f t="shared" si="263"/>
        <v>0</v>
      </c>
      <c r="AX216" s="54">
        <f t="shared" si="264"/>
        <v>0</v>
      </c>
      <c r="AY216" s="54">
        <f t="shared" si="265"/>
        <v>0</v>
      </c>
      <c r="AZ216" s="54"/>
      <c r="BA216" s="54"/>
      <c r="BB216" s="137">
        <f t="shared" si="232"/>
        <v>0</v>
      </c>
      <c r="BC216" s="137">
        <f t="shared" si="233"/>
        <v>0</v>
      </c>
      <c r="BD216" s="137">
        <f t="shared" si="234"/>
        <v>0</v>
      </c>
      <c r="BE216" s="137">
        <f t="shared" si="235"/>
        <v>0</v>
      </c>
      <c r="BF216" s="137">
        <f t="shared" si="236"/>
        <v>0</v>
      </c>
      <c r="BG216" s="137">
        <f t="shared" si="237"/>
        <v>0</v>
      </c>
      <c r="BH216" s="137">
        <f t="shared" si="238"/>
        <v>0</v>
      </c>
      <c r="BI216" s="137">
        <f t="shared" si="239"/>
        <v>0</v>
      </c>
      <c r="BJ216" s="137">
        <f t="shared" si="240"/>
        <v>0</v>
      </c>
      <c r="BK216" s="137">
        <f t="shared" si="241"/>
        <v>0</v>
      </c>
      <c r="BL216" s="137">
        <f t="shared" si="266"/>
        <v>0</v>
      </c>
      <c r="BM216" s="137">
        <f t="shared" si="267"/>
        <v>0</v>
      </c>
      <c r="BN216" s="137">
        <f t="shared" si="268"/>
        <v>0</v>
      </c>
      <c r="BO216" s="137">
        <f t="shared" si="269"/>
        <v>0</v>
      </c>
      <c r="BP216" s="137">
        <f t="shared" si="270"/>
        <v>0</v>
      </c>
      <c r="BQ216" s="137">
        <f t="shared" si="271"/>
        <v>0</v>
      </c>
      <c r="BR216" s="137">
        <f t="shared" si="272"/>
        <v>0</v>
      </c>
      <c r="BS216" s="137">
        <f t="shared" si="273"/>
        <v>0</v>
      </c>
      <c r="BT216" s="137">
        <f t="shared" si="274"/>
        <v>0</v>
      </c>
      <c r="BU216" s="137">
        <f t="shared" si="275"/>
        <v>0</v>
      </c>
      <c r="BV216" s="137">
        <f t="shared" si="276"/>
        <v>0</v>
      </c>
      <c r="BW216" s="137">
        <f t="shared" si="277"/>
        <v>0</v>
      </c>
      <c r="BX216" s="137">
        <f t="shared" si="278"/>
        <v>0</v>
      </c>
      <c r="BY216" s="137">
        <f t="shared" si="279"/>
        <v>0</v>
      </c>
      <c r="BZ216" s="137">
        <f t="shared" si="280"/>
        <v>0</v>
      </c>
      <c r="CA216" s="137">
        <f t="shared" si="281"/>
        <v>0</v>
      </c>
      <c r="CB216" s="137">
        <f t="shared" si="282"/>
        <v>0</v>
      </c>
      <c r="CC216" s="137">
        <f t="shared" si="283"/>
        <v>0</v>
      </c>
      <c r="CD216" s="137">
        <f t="shared" si="284"/>
        <v>0</v>
      </c>
      <c r="CE216" s="137">
        <f t="shared" si="285"/>
        <v>0</v>
      </c>
      <c r="CF216" s="137">
        <f t="shared" si="286"/>
        <v>0</v>
      </c>
      <c r="CG216" s="137">
        <f t="shared" si="287"/>
        <v>0</v>
      </c>
      <c r="CH216" s="137">
        <f t="shared" si="288"/>
        <v>0</v>
      </c>
      <c r="CI216" s="137">
        <f t="shared" si="289"/>
        <v>0</v>
      </c>
      <c r="CJ216" s="137">
        <f t="shared" si="290"/>
        <v>0</v>
      </c>
      <c r="CK216" s="137">
        <f t="shared" si="291"/>
        <v>0</v>
      </c>
      <c r="CL216" s="137">
        <f t="shared" si="292"/>
        <v>0</v>
      </c>
      <c r="CM216" s="137">
        <f t="shared" si="293"/>
        <v>0</v>
      </c>
      <c r="CN216" s="137">
        <f t="shared" si="294"/>
        <v>0</v>
      </c>
      <c r="CO216" s="137">
        <f t="shared" si="295"/>
        <v>0</v>
      </c>
      <c r="CP216" s="97"/>
      <c r="CQ216" s="97"/>
      <c r="CR216" s="47"/>
      <c r="CS216" s="47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GO216" s="1"/>
      <c r="GP216" s="1"/>
      <c r="GQ216" s="1"/>
      <c r="GR216" s="1"/>
      <c r="GS216" s="1"/>
    </row>
    <row r="217" spans="1:201">
      <c r="A217" s="40">
        <v>211</v>
      </c>
      <c r="B217" s="84"/>
      <c r="C217" s="83"/>
      <c r="D217" s="88"/>
      <c r="E217" s="87"/>
      <c r="F217" s="87"/>
      <c r="G217" s="87"/>
      <c r="H217" s="87"/>
      <c r="I217" s="76"/>
      <c r="J217" s="76"/>
      <c r="K217" s="76"/>
      <c r="L217" s="238"/>
      <c r="M217" s="238"/>
      <c r="N217" s="76"/>
      <c r="O217" s="76"/>
      <c r="P217" s="76"/>
      <c r="Q217" s="77"/>
      <c r="R217" s="41">
        <f t="shared" si="242"/>
        <v>0</v>
      </c>
      <c r="S217" s="55">
        <f t="shared" si="222"/>
        <v>0</v>
      </c>
      <c r="T217" s="54">
        <f t="shared" si="223"/>
        <v>0</v>
      </c>
      <c r="U217" s="97">
        <f t="shared" si="224"/>
        <v>0</v>
      </c>
      <c r="V217" s="54">
        <f t="shared" si="243"/>
        <v>0</v>
      </c>
      <c r="W217" s="97">
        <f t="shared" si="244"/>
        <v>0</v>
      </c>
      <c r="X217" s="96">
        <f t="shared" si="225"/>
        <v>0</v>
      </c>
      <c r="Y217" s="96">
        <f t="shared" si="226"/>
        <v>0</v>
      </c>
      <c r="Z217" s="96">
        <f t="shared" si="227"/>
        <v>0</v>
      </c>
      <c r="AA217" s="96">
        <f t="shared" si="228"/>
        <v>0</v>
      </c>
      <c r="AB217" s="96">
        <f t="shared" si="229"/>
        <v>0</v>
      </c>
      <c r="AC217" s="96">
        <f t="shared" si="230"/>
        <v>0</v>
      </c>
      <c r="AD217" s="96">
        <f t="shared" si="231"/>
        <v>0</v>
      </c>
      <c r="AE217" s="96">
        <f t="shared" si="245"/>
        <v>0</v>
      </c>
      <c r="AF217" s="96">
        <f t="shared" si="246"/>
        <v>0</v>
      </c>
      <c r="AG217" s="96">
        <f t="shared" si="247"/>
        <v>0</v>
      </c>
      <c r="AH217" s="96">
        <f t="shared" si="248"/>
        <v>0</v>
      </c>
      <c r="AI217" s="96">
        <f t="shared" si="249"/>
        <v>0</v>
      </c>
      <c r="AJ217" s="96">
        <f t="shared" si="250"/>
        <v>0</v>
      </c>
      <c r="AK217" s="96">
        <f t="shared" si="251"/>
        <v>0</v>
      </c>
      <c r="AL217" s="96">
        <f t="shared" si="252"/>
        <v>0</v>
      </c>
      <c r="AM217" s="96">
        <f t="shared" si="253"/>
        <v>0</v>
      </c>
      <c r="AN217" s="96">
        <f t="shared" si="254"/>
        <v>0</v>
      </c>
      <c r="AO217" s="96">
        <f t="shared" si="255"/>
        <v>0</v>
      </c>
      <c r="AP217" s="96">
        <f t="shared" si="256"/>
        <v>0</v>
      </c>
      <c r="AQ217" s="96">
        <f t="shared" si="257"/>
        <v>0</v>
      </c>
      <c r="AR217" s="96">
        <f t="shared" si="258"/>
        <v>0</v>
      </c>
      <c r="AS217" s="96">
        <f t="shared" si="259"/>
        <v>0</v>
      </c>
      <c r="AT217" s="54">
        <f t="shared" si="260"/>
        <v>0</v>
      </c>
      <c r="AU217" s="54">
        <f t="shared" si="261"/>
        <v>0</v>
      </c>
      <c r="AV217" s="54">
        <f t="shared" si="262"/>
        <v>0</v>
      </c>
      <c r="AW217" s="54">
        <f t="shared" si="263"/>
        <v>0</v>
      </c>
      <c r="AX217" s="54">
        <f t="shared" si="264"/>
        <v>0</v>
      </c>
      <c r="AY217" s="54">
        <f t="shared" si="265"/>
        <v>0</v>
      </c>
      <c r="AZ217" s="54"/>
      <c r="BA217" s="54"/>
      <c r="BB217" s="137">
        <f t="shared" si="232"/>
        <v>0</v>
      </c>
      <c r="BC217" s="137">
        <f t="shared" si="233"/>
        <v>0</v>
      </c>
      <c r="BD217" s="137">
        <f t="shared" si="234"/>
        <v>0</v>
      </c>
      <c r="BE217" s="137">
        <f t="shared" si="235"/>
        <v>0</v>
      </c>
      <c r="BF217" s="137">
        <f t="shared" si="236"/>
        <v>0</v>
      </c>
      <c r="BG217" s="137">
        <f t="shared" si="237"/>
        <v>0</v>
      </c>
      <c r="BH217" s="137">
        <f t="shared" si="238"/>
        <v>0</v>
      </c>
      <c r="BI217" s="137">
        <f t="shared" si="239"/>
        <v>0</v>
      </c>
      <c r="BJ217" s="137">
        <f t="shared" si="240"/>
        <v>0</v>
      </c>
      <c r="BK217" s="137">
        <f t="shared" si="241"/>
        <v>0</v>
      </c>
      <c r="BL217" s="137">
        <f t="shared" si="266"/>
        <v>0</v>
      </c>
      <c r="BM217" s="137">
        <f t="shared" si="267"/>
        <v>0</v>
      </c>
      <c r="BN217" s="137">
        <f t="shared" si="268"/>
        <v>0</v>
      </c>
      <c r="BO217" s="137">
        <f t="shared" si="269"/>
        <v>0</v>
      </c>
      <c r="BP217" s="137">
        <f t="shared" si="270"/>
        <v>0</v>
      </c>
      <c r="BQ217" s="137">
        <f t="shared" si="271"/>
        <v>0</v>
      </c>
      <c r="BR217" s="137">
        <f t="shared" si="272"/>
        <v>0</v>
      </c>
      <c r="BS217" s="137">
        <f t="shared" si="273"/>
        <v>0</v>
      </c>
      <c r="BT217" s="137">
        <f t="shared" si="274"/>
        <v>0</v>
      </c>
      <c r="BU217" s="137">
        <f t="shared" si="275"/>
        <v>0</v>
      </c>
      <c r="BV217" s="137">
        <f t="shared" si="276"/>
        <v>0</v>
      </c>
      <c r="BW217" s="137">
        <f t="shared" si="277"/>
        <v>0</v>
      </c>
      <c r="BX217" s="137">
        <f t="shared" si="278"/>
        <v>0</v>
      </c>
      <c r="BY217" s="137">
        <f t="shared" si="279"/>
        <v>0</v>
      </c>
      <c r="BZ217" s="137">
        <f t="shared" si="280"/>
        <v>0</v>
      </c>
      <c r="CA217" s="137">
        <f t="shared" si="281"/>
        <v>0</v>
      </c>
      <c r="CB217" s="137">
        <f t="shared" si="282"/>
        <v>0</v>
      </c>
      <c r="CC217" s="137">
        <f t="shared" si="283"/>
        <v>0</v>
      </c>
      <c r="CD217" s="137">
        <f t="shared" si="284"/>
        <v>0</v>
      </c>
      <c r="CE217" s="137">
        <f t="shared" si="285"/>
        <v>0</v>
      </c>
      <c r="CF217" s="137">
        <f t="shared" si="286"/>
        <v>0</v>
      </c>
      <c r="CG217" s="137">
        <f t="shared" si="287"/>
        <v>0</v>
      </c>
      <c r="CH217" s="137">
        <f t="shared" si="288"/>
        <v>0</v>
      </c>
      <c r="CI217" s="137">
        <f t="shared" si="289"/>
        <v>0</v>
      </c>
      <c r="CJ217" s="137">
        <f t="shared" si="290"/>
        <v>0</v>
      </c>
      <c r="CK217" s="137">
        <f t="shared" si="291"/>
        <v>0</v>
      </c>
      <c r="CL217" s="137">
        <f t="shared" si="292"/>
        <v>0</v>
      </c>
      <c r="CM217" s="137">
        <f t="shared" si="293"/>
        <v>0</v>
      </c>
      <c r="CN217" s="137">
        <f t="shared" si="294"/>
        <v>0</v>
      </c>
      <c r="CO217" s="137">
        <f t="shared" si="295"/>
        <v>0</v>
      </c>
      <c r="CP217" s="97"/>
      <c r="CQ217" s="97"/>
      <c r="CR217" s="47"/>
      <c r="CS217" s="47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GO217" s="1"/>
      <c r="GP217" s="1"/>
      <c r="GQ217" s="1"/>
      <c r="GR217" s="1"/>
      <c r="GS217" s="1"/>
    </row>
    <row r="218" spans="1:201">
      <c r="A218" s="40">
        <v>212</v>
      </c>
      <c r="B218" s="84"/>
      <c r="C218" s="83"/>
      <c r="D218" s="88"/>
      <c r="E218" s="87"/>
      <c r="F218" s="87"/>
      <c r="G218" s="87"/>
      <c r="H218" s="87"/>
      <c r="I218" s="76"/>
      <c r="J218" s="76"/>
      <c r="K218" s="76"/>
      <c r="L218" s="238"/>
      <c r="M218" s="238"/>
      <c r="N218" s="76"/>
      <c r="O218" s="76"/>
      <c r="P218" s="76"/>
      <c r="Q218" s="77"/>
      <c r="R218" s="41">
        <f t="shared" si="242"/>
        <v>0</v>
      </c>
      <c r="S218" s="55">
        <f t="shared" si="222"/>
        <v>0</v>
      </c>
      <c r="T218" s="54">
        <f t="shared" si="223"/>
        <v>0</v>
      </c>
      <c r="U218" s="97">
        <f t="shared" si="224"/>
        <v>0</v>
      </c>
      <c r="V218" s="54">
        <f t="shared" si="243"/>
        <v>0</v>
      </c>
      <c r="W218" s="97">
        <f t="shared" si="244"/>
        <v>0</v>
      </c>
      <c r="X218" s="96">
        <f t="shared" si="225"/>
        <v>0</v>
      </c>
      <c r="Y218" s="96">
        <f t="shared" si="226"/>
        <v>0</v>
      </c>
      <c r="Z218" s="96">
        <f t="shared" si="227"/>
        <v>0</v>
      </c>
      <c r="AA218" s="96">
        <f t="shared" si="228"/>
        <v>0</v>
      </c>
      <c r="AB218" s="96">
        <f t="shared" si="229"/>
        <v>0</v>
      </c>
      <c r="AC218" s="96">
        <f t="shared" si="230"/>
        <v>0</v>
      </c>
      <c r="AD218" s="96">
        <f t="shared" si="231"/>
        <v>0</v>
      </c>
      <c r="AE218" s="96">
        <f t="shared" si="245"/>
        <v>0</v>
      </c>
      <c r="AF218" s="96">
        <f t="shared" si="246"/>
        <v>0</v>
      </c>
      <c r="AG218" s="96">
        <f t="shared" si="247"/>
        <v>0</v>
      </c>
      <c r="AH218" s="96">
        <f t="shared" si="248"/>
        <v>0</v>
      </c>
      <c r="AI218" s="96">
        <f t="shared" si="249"/>
        <v>0</v>
      </c>
      <c r="AJ218" s="96">
        <f t="shared" si="250"/>
        <v>0</v>
      </c>
      <c r="AK218" s="96">
        <f t="shared" si="251"/>
        <v>0</v>
      </c>
      <c r="AL218" s="96">
        <f t="shared" si="252"/>
        <v>0</v>
      </c>
      <c r="AM218" s="96">
        <f t="shared" si="253"/>
        <v>0</v>
      </c>
      <c r="AN218" s="96">
        <f t="shared" si="254"/>
        <v>0</v>
      </c>
      <c r="AO218" s="96">
        <f t="shared" si="255"/>
        <v>0</v>
      </c>
      <c r="AP218" s="96">
        <f t="shared" si="256"/>
        <v>0</v>
      </c>
      <c r="AQ218" s="96">
        <f t="shared" si="257"/>
        <v>0</v>
      </c>
      <c r="AR218" s="96">
        <f t="shared" si="258"/>
        <v>0</v>
      </c>
      <c r="AS218" s="96">
        <f t="shared" si="259"/>
        <v>0</v>
      </c>
      <c r="AT218" s="54">
        <f t="shared" si="260"/>
        <v>0</v>
      </c>
      <c r="AU218" s="54">
        <f t="shared" si="261"/>
        <v>0</v>
      </c>
      <c r="AV218" s="54">
        <f t="shared" si="262"/>
        <v>0</v>
      </c>
      <c r="AW218" s="54">
        <f t="shared" si="263"/>
        <v>0</v>
      </c>
      <c r="AX218" s="54">
        <f t="shared" si="264"/>
        <v>0</v>
      </c>
      <c r="AY218" s="54">
        <f t="shared" si="265"/>
        <v>0</v>
      </c>
      <c r="AZ218" s="54"/>
      <c r="BA218" s="54"/>
      <c r="BB218" s="137">
        <f t="shared" si="232"/>
        <v>0</v>
      </c>
      <c r="BC218" s="137">
        <f t="shared" si="233"/>
        <v>0</v>
      </c>
      <c r="BD218" s="137">
        <f t="shared" si="234"/>
        <v>0</v>
      </c>
      <c r="BE218" s="137">
        <f t="shared" si="235"/>
        <v>0</v>
      </c>
      <c r="BF218" s="137">
        <f t="shared" si="236"/>
        <v>0</v>
      </c>
      <c r="BG218" s="137">
        <f t="shared" si="237"/>
        <v>0</v>
      </c>
      <c r="BH218" s="137">
        <f t="shared" si="238"/>
        <v>0</v>
      </c>
      <c r="BI218" s="137">
        <f t="shared" si="239"/>
        <v>0</v>
      </c>
      <c r="BJ218" s="137">
        <f t="shared" si="240"/>
        <v>0</v>
      </c>
      <c r="BK218" s="137">
        <f t="shared" si="241"/>
        <v>0</v>
      </c>
      <c r="BL218" s="137">
        <f t="shared" si="266"/>
        <v>0</v>
      </c>
      <c r="BM218" s="137">
        <f t="shared" si="267"/>
        <v>0</v>
      </c>
      <c r="BN218" s="137">
        <f t="shared" si="268"/>
        <v>0</v>
      </c>
      <c r="BO218" s="137">
        <f t="shared" si="269"/>
        <v>0</v>
      </c>
      <c r="BP218" s="137">
        <f t="shared" si="270"/>
        <v>0</v>
      </c>
      <c r="BQ218" s="137">
        <f t="shared" si="271"/>
        <v>0</v>
      </c>
      <c r="BR218" s="137">
        <f t="shared" si="272"/>
        <v>0</v>
      </c>
      <c r="BS218" s="137">
        <f t="shared" si="273"/>
        <v>0</v>
      </c>
      <c r="BT218" s="137">
        <f t="shared" si="274"/>
        <v>0</v>
      </c>
      <c r="BU218" s="137">
        <f t="shared" si="275"/>
        <v>0</v>
      </c>
      <c r="BV218" s="137">
        <f t="shared" si="276"/>
        <v>0</v>
      </c>
      <c r="BW218" s="137">
        <f t="shared" si="277"/>
        <v>0</v>
      </c>
      <c r="BX218" s="137">
        <f t="shared" si="278"/>
        <v>0</v>
      </c>
      <c r="BY218" s="137">
        <f t="shared" si="279"/>
        <v>0</v>
      </c>
      <c r="BZ218" s="137">
        <f t="shared" si="280"/>
        <v>0</v>
      </c>
      <c r="CA218" s="137">
        <f t="shared" si="281"/>
        <v>0</v>
      </c>
      <c r="CB218" s="137">
        <f t="shared" si="282"/>
        <v>0</v>
      </c>
      <c r="CC218" s="137">
        <f t="shared" si="283"/>
        <v>0</v>
      </c>
      <c r="CD218" s="137">
        <f t="shared" si="284"/>
        <v>0</v>
      </c>
      <c r="CE218" s="137">
        <f t="shared" si="285"/>
        <v>0</v>
      </c>
      <c r="CF218" s="137">
        <f t="shared" si="286"/>
        <v>0</v>
      </c>
      <c r="CG218" s="137">
        <f t="shared" si="287"/>
        <v>0</v>
      </c>
      <c r="CH218" s="137">
        <f t="shared" si="288"/>
        <v>0</v>
      </c>
      <c r="CI218" s="137">
        <f t="shared" si="289"/>
        <v>0</v>
      </c>
      <c r="CJ218" s="137">
        <f t="shared" si="290"/>
        <v>0</v>
      </c>
      <c r="CK218" s="137">
        <f t="shared" si="291"/>
        <v>0</v>
      </c>
      <c r="CL218" s="137">
        <f t="shared" si="292"/>
        <v>0</v>
      </c>
      <c r="CM218" s="137">
        <f t="shared" si="293"/>
        <v>0</v>
      </c>
      <c r="CN218" s="137">
        <f t="shared" si="294"/>
        <v>0</v>
      </c>
      <c r="CO218" s="137">
        <f t="shared" si="295"/>
        <v>0</v>
      </c>
      <c r="CP218" s="97"/>
      <c r="CQ218" s="97"/>
      <c r="CR218" s="47"/>
      <c r="CS218" s="47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GO218" s="1"/>
      <c r="GP218" s="1"/>
      <c r="GQ218" s="1"/>
      <c r="GR218" s="1"/>
      <c r="GS218" s="1"/>
    </row>
    <row r="219" spans="1:201">
      <c r="A219" s="40">
        <v>213</v>
      </c>
      <c r="B219" s="84"/>
      <c r="C219" s="83"/>
      <c r="D219" s="88"/>
      <c r="E219" s="87"/>
      <c r="F219" s="87"/>
      <c r="G219" s="87"/>
      <c r="H219" s="87"/>
      <c r="I219" s="76"/>
      <c r="J219" s="76"/>
      <c r="K219" s="76"/>
      <c r="L219" s="238"/>
      <c r="M219" s="238"/>
      <c r="N219" s="76"/>
      <c r="O219" s="76"/>
      <c r="P219" s="76"/>
      <c r="Q219" s="77"/>
      <c r="R219" s="41">
        <f t="shared" si="242"/>
        <v>0</v>
      </c>
      <c r="S219" s="55">
        <f t="shared" si="222"/>
        <v>0</v>
      </c>
      <c r="T219" s="54">
        <f t="shared" si="223"/>
        <v>0</v>
      </c>
      <c r="U219" s="97">
        <f t="shared" si="224"/>
        <v>0</v>
      </c>
      <c r="V219" s="54">
        <f t="shared" si="243"/>
        <v>0</v>
      </c>
      <c r="W219" s="97">
        <f t="shared" si="244"/>
        <v>0</v>
      </c>
      <c r="X219" s="96">
        <f t="shared" si="225"/>
        <v>0</v>
      </c>
      <c r="Y219" s="96">
        <f t="shared" si="226"/>
        <v>0</v>
      </c>
      <c r="Z219" s="96">
        <f t="shared" si="227"/>
        <v>0</v>
      </c>
      <c r="AA219" s="96">
        <f t="shared" si="228"/>
        <v>0</v>
      </c>
      <c r="AB219" s="96">
        <f t="shared" si="229"/>
        <v>0</v>
      </c>
      <c r="AC219" s="96">
        <f t="shared" si="230"/>
        <v>0</v>
      </c>
      <c r="AD219" s="96">
        <f t="shared" si="231"/>
        <v>0</v>
      </c>
      <c r="AE219" s="96">
        <f t="shared" si="245"/>
        <v>0</v>
      </c>
      <c r="AF219" s="96">
        <f t="shared" si="246"/>
        <v>0</v>
      </c>
      <c r="AG219" s="96">
        <f t="shared" si="247"/>
        <v>0</v>
      </c>
      <c r="AH219" s="96">
        <f t="shared" si="248"/>
        <v>0</v>
      </c>
      <c r="AI219" s="96">
        <f t="shared" si="249"/>
        <v>0</v>
      </c>
      <c r="AJ219" s="96">
        <f t="shared" si="250"/>
        <v>0</v>
      </c>
      <c r="AK219" s="96">
        <f t="shared" si="251"/>
        <v>0</v>
      </c>
      <c r="AL219" s="96">
        <f t="shared" si="252"/>
        <v>0</v>
      </c>
      <c r="AM219" s="96">
        <f t="shared" si="253"/>
        <v>0</v>
      </c>
      <c r="AN219" s="96">
        <f t="shared" si="254"/>
        <v>0</v>
      </c>
      <c r="AO219" s="96">
        <f t="shared" si="255"/>
        <v>0</v>
      </c>
      <c r="AP219" s="96">
        <f t="shared" si="256"/>
        <v>0</v>
      </c>
      <c r="AQ219" s="96">
        <f t="shared" si="257"/>
        <v>0</v>
      </c>
      <c r="AR219" s="96">
        <f t="shared" si="258"/>
        <v>0</v>
      </c>
      <c r="AS219" s="96">
        <f t="shared" si="259"/>
        <v>0</v>
      </c>
      <c r="AT219" s="54">
        <f t="shared" si="260"/>
        <v>0</v>
      </c>
      <c r="AU219" s="54">
        <f t="shared" si="261"/>
        <v>0</v>
      </c>
      <c r="AV219" s="54">
        <f t="shared" si="262"/>
        <v>0</v>
      </c>
      <c r="AW219" s="54">
        <f t="shared" si="263"/>
        <v>0</v>
      </c>
      <c r="AX219" s="54">
        <f t="shared" si="264"/>
        <v>0</v>
      </c>
      <c r="AY219" s="54">
        <f t="shared" si="265"/>
        <v>0</v>
      </c>
      <c r="AZ219" s="54"/>
      <c r="BA219" s="54"/>
      <c r="BB219" s="137">
        <f t="shared" si="232"/>
        <v>0</v>
      </c>
      <c r="BC219" s="137">
        <f t="shared" si="233"/>
        <v>0</v>
      </c>
      <c r="BD219" s="137">
        <f t="shared" si="234"/>
        <v>0</v>
      </c>
      <c r="BE219" s="137">
        <f t="shared" si="235"/>
        <v>0</v>
      </c>
      <c r="BF219" s="137">
        <f t="shared" si="236"/>
        <v>0</v>
      </c>
      <c r="BG219" s="137">
        <f t="shared" si="237"/>
        <v>0</v>
      </c>
      <c r="BH219" s="137">
        <f t="shared" si="238"/>
        <v>0</v>
      </c>
      <c r="BI219" s="137">
        <f t="shared" si="239"/>
        <v>0</v>
      </c>
      <c r="BJ219" s="137">
        <f t="shared" si="240"/>
        <v>0</v>
      </c>
      <c r="BK219" s="137">
        <f t="shared" si="241"/>
        <v>0</v>
      </c>
      <c r="BL219" s="137">
        <f t="shared" si="266"/>
        <v>0</v>
      </c>
      <c r="BM219" s="137">
        <f t="shared" si="267"/>
        <v>0</v>
      </c>
      <c r="BN219" s="137">
        <f t="shared" si="268"/>
        <v>0</v>
      </c>
      <c r="BO219" s="137">
        <f t="shared" si="269"/>
        <v>0</v>
      </c>
      <c r="BP219" s="137">
        <f t="shared" si="270"/>
        <v>0</v>
      </c>
      <c r="BQ219" s="137">
        <f t="shared" si="271"/>
        <v>0</v>
      </c>
      <c r="BR219" s="137">
        <f t="shared" si="272"/>
        <v>0</v>
      </c>
      <c r="BS219" s="137">
        <f t="shared" si="273"/>
        <v>0</v>
      </c>
      <c r="BT219" s="137">
        <f t="shared" si="274"/>
        <v>0</v>
      </c>
      <c r="BU219" s="137">
        <f t="shared" si="275"/>
        <v>0</v>
      </c>
      <c r="BV219" s="137">
        <f t="shared" si="276"/>
        <v>0</v>
      </c>
      <c r="BW219" s="137">
        <f t="shared" si="277"/>
        <v>0</v>
      </c>
      <c r="BX219" s="137">
        <f t="shared" si="278"/>
        <v>0</v>
      </c>
      <c r="BY219" s="137">
        <f t="shared" si="279"/>
        <v>0</v>
      </c>
      <c r="BZ219" s="137">
        <f t="shared" si="280"/>
        <v>0</v>
      </c>
      <c r="CA219" s="137">
        <f t="shared" si="281"/>
        <v>0</v>
      </c>
      <c r="CB219" s="137">
        <f t="shared" si="282"/>
        <v>0</v>
      </c>
      <c r="CC219" s="137">
        <f t="shared" si="283"/>
        <v>0</v>
      </c>
      <c r="CD219" s="137">
        <f t="shared" si="284"/>
        <v>0</v>
      </c>
      <c r="CE219" s="137">
        <f t="shared" si="285"/>
        <v>0</v>
      </c>
      <c r="CF219" s="137">
        <f t="shared" si="286"/>
        <v>0</v>
      </c>
      <c r="CG219" s="137">
        <f t="shared" si="287"/>
        <v>0</v>
      </c>
      <c r="CH219" s="137">
        <f t="shared" si="288"/>
        <v>0</v>
      </c>
      <c r="CI219" s="137">
        <f t="shared" si="289"/>
        <v>0</v>
      </c>
      <c r="CJ219" s="137">
        <f t="shared" si="290"/>
        <v>0</v>
      </c>
      <c r="CK219" s="137">
        <f t="shared" si="291"/>
        <v>0</v>
      </c>
      <c r="CL219" s="137">
        <f t="shared" si="292"/>
        <v>0</v>
      </c>
      <c r="CM219" s="137">
        <f t="shared" si="293"/>
        <v>0</v>
      </c>
      <c r="CN219" s="137">
        <f t="shared" si="294"/>
        <v>0</v>
      </c>
      <c r="CO219" s="137">
        <f t="shared" si="295"/>
        <v>0</v>
      </c>
      <c r="CP219" s="97"/>
      <c r="CQ219" s="97"/>
      <c r="CR219" s="47"/>
      <c r="CS219" s="47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GO219" s="1"/>
      <c r="GP219" s="1"/>
      <c r="GQ219" s="1"/>
      <c r="GR219" s="1"/>
      <c r="GS219" s="1"/>
    </row>
    <row r="220" spans="1:201">
      <c r="A220" s="40">
        <v>214</v>
      </c>
      <c r="B220" s="84"/>
      <c r="C220" s="83"/>
      <c r="D220" s="88"/>
      <c r="E220" s="87"/>
      <c r="F220" s="87"/>
      <c r="G220" s="87"/>
      <c r="H220" s="87"/>
      <c r="I220" s="76"/>
      <c r="J220" s="76"/>
      <c r="K220" s="76"/>
      <c r="L220" s="238"/>
      <c r="M220" s="238"/>
      <c r="N220" s="76"/>
      <c r="O220" s="76"/>
      <c r="P220" s="76"/>
      <c r="Q220" s="77"/>
      <c r="R220" s="41">
        <f t="shared" si="242"/>
        <v>0</v>
      </c>
      <c r="S220" s="55">
        <f t="shared" si="222"/>
        <v>0</v>
      </c>
      <c r="T220" s="54">
        <f t="shared" si="223"/>
        <v>0</v>
      </c>
      <c r="U220" s="97">
        <f t="shared" si="224"/>
        <v>0</v>
      </c>
      <c r="V220" s="54">
        <f t="shared" si="243"/>
        <v>0</v>
      </c>
      <c r="W220" s="97">
        <f t="shared" si="244"/>
        <v>0</v>
      </c>
      <c r="X220" s="96">
        <f t="shared" si="225"/>
        <v>0</v>
      </c>
      <c r="Y220" s="96">
        <f t="shared" si="226"/>
        <v>0</v>
      </c>
      <c r="Z220" s="96">
        <f t="shared" si="227"/>
        <v>0</v>
      </c>
      <c r="AA220" s="96">
        <f t="shared" si="228"/>
        <v>0</v>
      </c>
      <c r="AB220" s="96">
        <f t="shared" si="229"/>
        <v>0</v>
      </c>
      <c r="AC220" s="96">
        <f t="shared" si="230"/>
        <v>0</v>
      </c>
      <c r="AD220" s="96">
        <f t="shared" si="231"/>
        <v>0</v>
      </c>
      <c r="AE220" s="96">
        <f t="shared" si="245"/>
        <v>0</v>
      </c>
      <c r="AF220" s="96">
        <f t="shared" si="246"/>
        <v>0</v>
      </c>
      <c r="AG220" s="96">
        <f t="shared" si="247"/>
        <v>0</v>
      </c>
      <c r="AH220" s="96">
        <f t="shared" si="248"/>
        <v>0</v>
      </c>
      <c r="AI220" s="96">
        <f t="shared" si="249"/>
        <v>0</v>
      </c>
      <c r="AJ220" s="96">
        <f t="shared" si="250"/>
        <v>0</v>
      </c>
      <c r="AK220" s="96">
        <f t="shared" si="251"/>
        <v>0</v>
      </c>
      <c r="AL220" s="96">
        <f t="shared" si="252"/>
        <v>0</v>
      </c>
      <c r="AM220" s="96">
        <f t="shared" si="253"/>
        <v>0</v>
      </c>
      <c r="AN220" s="96">
        <f t="shared" si="254"/>
        <v>0</v>
      </c>
      <c r="AO220" s="96">
        <f t="shared" si="255"/>
        <v>0</v>
      </c>
      <c r="AP220" s="96">
        <f t="shared" si="256"/>
        <v>0</v>
      </c>
      <c r="AQ220" s="96">
        <f t="shared" si="257"/>
        <v>0</v>
      </c>
      <c r="AR220" s="96">
        <f t="shared" si="258"/>
        <v>0</v>
      </c>
      <c r="AS220" s="96">
        <f t="shared" si="259"/>
        <v>0</v>
      </c>
      <c r="AT220" s="54">
        <f t="shared" si="260"/>
        <v>0</v>
      </c>
      <c r="AU220" s="54">
        <f t="shared" si="261"/>
        <v>0</v>
      </c>
      <c r="AV220" s="54">
        <f t="shared" si="262"/>
        <v>0</v>
      </c>
      <c r="AW220" s="54">
        <f t="shared" si="263"/>
        <v>0</v>
      </c>
      <c r="AX220" s="54">
        <f t="shared" si="264"/>
        <v>0</v>
      </c>
      <c r="AY220" s="54">
        <f t="shared" si="265"/>
        <v>0</v>
      </c>
      <c r="AZ220" s="54"/>
      <c r="BA220" s="54"/>
      <c r="BB220" s="137">
        <f t="shared" si="232"/>
        <v>0</v>
      </c>
      <c r="BC220" s="137">
        <f t="shared" si="233"/>
        <v>0</v>
      </c>
      <c r="BD220" s="137">
        <f t="shared" si="234"/>
        <v>0</v>
      </c>
      <c r="BE220" s="137">
        <f t="shared" si="235"/>
        <v>0</v>
      </c>
      <c r="BF220" s="137">
        <f t="shared" si="236"/>
        <v>0</v>
      </c>
      <c r="BG220" s="137">
        <f t="shared" si="237"/>
        <v>0</v>
      </c>
      <c r="BH220" s="137">
        <f t="shared" si="238"/>
        <v>0</v>
      </c>
      <c r="BI220" s="137">
        <f t="shared" si="239"/>
        <v>0</v>
      </c>
      <c r="BJ220" s="137">
        <f t="shared" si="240"/>
        <v>0</v>
      </c>
      <c r="BK220" s="137">
        <f t="shared" si="241"/>
        <v>0</v>
      </c>
      <c r="BL220" s="137">
        <f t="shared" si="266"/>
        <v>0</v>
      </c>
      <c r="BM220" s="137">
        <f t="shared" si="267"/>
        <v>0</v>
      </c>
      <c r="BN220" s="137">
        <f t="shared" si="268"/>
        <v>0</v>
      </c>
      <c r="BO220" s="137">
        <f t="shared" si="269"/>
        <v>0</v>
      </c>
      <c r="BP220" s="137">
        <f t="shared" si="270"/>
        <v>0</v>
      </c>
      <c r="BQ220" s="137">
        <f t="shared" si="271"/>
        <v>0</v>
      </c>
      <c r="BR220" s="137">
        <f t="shared" si="272"/>
        <v>0</v>
      </c>
      <c r="BS220" s="137">
        <f t="shared" si="273"/>
        <v>0</v>
      </c>
      <c r="BT220" s="137">
        <f t="shared" si="274"/>
        <v>0</v>
      </c>
      <c r="BU220" s="137">
        <f t="shared" si="275"/>
        <v>0</v>
      </c>
      <c r="BV220" s="137">
        <f t="shared" si="276"/>
        <v>0</v>
      </c>
      <c r="BW220" s="137">
        <f t="shared" si="277"/>
        <v>0</v>
      </c>
      <c r="BX220" s="137">
        <f t="shared" si="278"/>
        <v>0</v>
      </c>
      <c r="BY220" s="137">
        <f t="shared" si="279"/>
        <v>0</v>
      </c>
      <c r="BZ220" s="137">
        <f t="shared" si="280"/>
        <v>0</v>
      </c>
      <c r="CA220" s="137">
        <f t="shared" si="281"/>
        <v>0</v>
      </c>
      <c r="CB220" s="137">
        <f t="shared" si="282"/>
        <v>0</v>
      </c>
      <c r="CC220" s="137">
        <f t="shared" si="283"/>
        <v>0</v>
      </c>
      <c r="CD220" s="137">
        <f t="shared" si="284"/>
        <v>0</v>
      </c>
      <c r="CE220" s="137">
        <f t="shared" si="285"/>
        <v>0</v>
      </c>
      <c r="CF220" s="137">
        <f t="shared" si="286"/>
        <v>0</v>
      </c>
      <c r="CG220" s="137">
        <f t="shared" si="287"/>
        <v>0</v>
      </c>
      <c r="CH220" s="137">
        <f t="shared" si="288"/>
        <v>0</v>
      </c>
      <c r="CI220" s="137">
        <f t="shared" si="289"/>
        <v>0</v>
      </c>
      <c r="CJ220" s="137">
        <f t="shared" si="290"/>
        <v>0</v>
      </c>
      <c r="CK220" s="137">
        <f t="shared" si="291"/>
        <v>0</v>
      </c>
      <c r="CL220" s="137">
        <f t="shared" si="292"/>
        <v>0</v>
      </c>
      <c r="CM220" s="137">
        <f t="shared" si="293"/>
        <v>0</v>
      </c>
      <c r="CN220" s="137">
        <f t="shared" si="294"/>
        <v>0</v>
      </c>
      <c r="CO220" s="137">
        <f t="shared" si="295"/>
        <v>0</v>
      </c>
      <c r="CP220" s="97"/>
      <c r="CQ220" s="97"/>
      <c r="CR220" s="47"/>
      <c r="CS220" s="47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GO220" s="1"/>
      <c r="GP220" s="1"/>
      <c r="GQ220" s="1"/>
      <c r="GR220" s="1"/>
      <c r="GS220" s="1"/>
    </row>
    <row r="221" spans="1:201">
      <c r="A221" s="40">
        <v>215</v>
      </c>
      <c r="B221" s="84"/>
      <c r="C221" s="83"/>
      <c r="D221" s="88"/>
      <c r="E221" s="87"/>
      <c r="F221" s="87"/>
      <c r="G221" s="87"/>
      <c r="H221" s="87"/>
      <c r="I221" s="76"/>
      <c r="J221" s="76"/>
      <c r="K221" s="76"/>
      <c r="L221" s="238"/>
      <c r="M221" s="238"/>
      <c r="N221" s="76"/>
      <c r="O221" s="76"/>
      <c r="P221" s="76"/>
      <c r="Q221" s="77"/>
      <c r="R221" s="41">
        <f t="shared" si="242"/>
        <v>0</v>
      </c>
      <c r="S221" s="55">
        <f t="shared" si="222"/>
        <v>0</v>
      </c>
      <c r="T221" s="54">
        <f t="shared" si="223"/>
        <v>0</v>
      </c>
      <c r="U221" s="97">
        <f t="shared" si="224"/>
        <v>0</v>
      </c>
      <c r="V221" s="54">
        <f t="shared" si="243"/>
        <v>0</v>
      </c>
      <c r="W221" s="97">
        <f t="shared" si="244"/>
        <v>0</v>
      </c>
      <c r="X221" s="96">
        <f t="shared" si="225"/>
        <v>0</v>
      </c>
      <c r="Y221" s="96">
        <f t="shared" si="226"/>
        <v>0</v>
      </c>
      <c r="Z221" s="96">
        <f t="shared" si="227"/>
        <v>0</v>
      </c>
      <c r="AA221" s="96">
        <f t="shared" si="228"/>
        <v>0</v>
      </c>
      <c r="AB221" s="96">
        <f t="shared" si="229"/>
        <v>0</v>
      </c>
      <c r="AC221" s="96">
        <f t="shared" si="230"/>
        <v>0</v>
      </c>
      <c r="AD221" s="96">
        <f t="shared" si="231"/>
        <v>0</v>
      </c>
      <c r="AE221" s="96">
        <f t="shared" si="245"/>
        <v>0</v>
      </c>
      <c r="AF221" s="96">
        <f t="shared" si="246"/>
        <v>0</v>
      </c>
      <c r="AG221" s="96">
        <f t="shared" si="247"/>
        <v>0</v>
      </c>
      <c r="AH221" s="96">
        <f t="shared" si="248"/>
        <v>0</v>
      </c>
      <c r="AI221" s="96">
        <f t="shared" si="249"/>
        <v>0</v>
      </c>
      <c r="AJ221" s="96">
        <f t="shared" si="250"/>
        <v>0</v>
      </c>
      <c r="AK221" s="96">
        <f t="shared" si="251"/>
        <v>0</v>
      </c>
      <c r="AL221" s="96">
        <f t="shared" si="252"/>
        <v>0</v>
      </c>
      <c r="AM221" s="96">
        <f t="shared" si="253"/>
        <v>0</v>
      </c>
      <c r="AN221" s="96">
        <f t="shared" si="254"/>
        <v>0</v>
      </c>
      <c r="AO221" s="96">
        <f t="shared" si="255"/>
        <v>0</v>
      </c>
      <c r="AP221" s="96">
        <f t="shared" si="256"/>
        <v>0</v>
      </c>
      <c r="AQ221" s="96">
        <f t="shared" si="257"/>
        <v>0</v>
      </c>
      <c r="AR221" s="96">
        <f t="shared" si="258"/>
        <v>0</v>
      </c>
      <c r="AS221" s="96">
        <f t="shared" si="259"/>
        <v>0</v>
      </c>
      <c r="AT221" s="54">
        <f t="shared" si="260"/>
        <v>0</v>
      </c>
      <c r="AU221" s="54">
        <f t="shared" si="261"/>
        <v>0</v>
      </c>
      <c r="AV221" s="54">
        <f t="shared" si="262"/>
        <v>0</v>
      </c>
      <c r="AW221" s="54">
        <f t="shared" si="263"/>
        <v>0</v>
      </c>
      <c r="AX221" s="54">
        <f t="shared" si="264"/>
        <v>0</v>
      </c>
      <c r="AY221" s="54">
        <f t="shared" si="265"/>
        <v>0</v>
      </c>
      <c r="AZ221" s="54"/>
      <c r="BA221" s="54"/>
      <c r="BB221" s="137">
        <f t="shared" si="232"/>
        <v>0</v>
      </c>
      <c r="BC221" s="137">
        <f t="shared" si="233"/>
        <v>0</v>
      </c>
      <c r="BD221" s="137">
        <f t="shared" si="234"/>
        <v>0</v>
      </c>
      <c r="BE221" s="137">
        <f t="shared" si="235"/>
        <v>0</v>
      </c>
      <c r="BF221" s="137">
        <f t="shared" si="236"/>
        <v>0</v>
      </c>
      <c r="BG221" s="137">
        <f t="shared" si="237"/>
        <v>0</v>
      </c>
      <c r="BH221" s="137">
        <f t="shared" si="238"/>
        <v>0</v>
      </c>
      <c r="BI221" s="137">
        <f t="shared" si="239"/>
        <v>0</v>
      </c>
      <c r="BJ221" s="137">
        <f t="shared" si="240"/>
        <v>0</v>
      </c>
      <c r="BK221" s="137">
        <f t="shared" si="241"/>
        <v>0</v>
      </c>
      <c r="BL221" s="137">
        <f t="shared" si="266"/>
        <v>0</v>
      </c>
      <c r="BM221" s="137">
        <f t="shared" si="267"/>
        <v>0</v>
      </c>
      <c r="BN221" s="137">
        <f t="shared" si="268"/>
        <v>0</v>
      </c>
      <c r="BO221" s="137">
        <f t="shared" si="269"/>
        <v>0</v>
      </c>
      <c r="BP221" s="137">
        <f t="shared" si="270"/>
        <v>0</v>
      </c>
      <c r="BQ221" s="137">
        <f t="shared" si="271"/>
        <v>0</v>
      </c>
      <c r="BR221" s="137">
        <f t="shared" si="272"/>
        <v>0</v>
      </c>
      <c r="BS221" s="137">
        <f t="shared" si="273"/>
        <v>0</v>
      </c>
      <c r="BT221" s="137">
        <f t="shared" si="274"/>
        <v>0</v>
      </c>
      <c r="BU221" s="137">
        <f t="shared" si="275"/>
        <v>0</v>
      </c>
      <c r="BV221" s="137">
        <f t="shared" si="276"/>
        <v>0</v>
      </c>
      <c r="BW221" s="137">
        <f t="shared" si="277"/>
        <v>0</v>
      </c>
      <c r="BX221" s="137">
        <f t="shared" si="278"/>
        <v>0</v>
      </c>
      <c r="BY221" s="137">
        <f t="shared" si="279"/>
        <v>0</v>
      </c>
      <c r="BZ221" s="137">
        <f t="shared" si="280"/>
        <v>0</v>
      </c>
      <c r="CA221" s="137">
        <f t="shared" si="281"/>
        <v>0</v>
      </c>
      <c r="CB221" s="137">
        <f t="shared" si="282"/>
        <v>0</v>
      </c>
      <c r="CC221" s="137">
        <f t="shared" si="283"/>
        <v>0</v>
      </c>
      <c r="CD221" s="137">
        <f t="shared" si="284"/>
        <v>0</v>
      </c>
      <c r="CE221" s="137">
        <f t="shared" si="285"/>
        <v>0</v>
      </c>
      <c r="CF221" s="137">
        <f t="shared" si="286"/>
        <v>0</v>
      </c>
      <c r="CG221" s="137">
        <f t="shared" si="287"/>
        <v>0</v>
      </c>
      <c r="CH221" s="137">
        <f t="shared" si="288"/>
        <v>0</v>
      </c>
      <c r="CI221" s="137">
        <f t="shared" si="289"/>
        <v>0</v>
      </c>
      <c r="CJ221" s="137">
        <f t="shared" si="290"/>
        <v>0</v>
      </c>
      <c r="CK221" s="137">
        <f t="shared" si="291"/>
        <v>0</v>
      </c>
      <c r="CL221" s="137">
        <f t="shared" si="292"/>
        <v>0</v>
      </c>
      <c r="CM221" s="137">
        <f t="shared" si="293"/>
        <v>0</v>
      </c>
      <c r="CN221" s="137">
        <f t="shared" si="294"/>
        <v>0</v>
      </c>
      <c r="CO221" s="137">
        <f t="shared" si="295"/>
        <v>0</v>
      </c>
      <c r="CP221" s="97"/>
      <c r="CQ221" s="97"/>
      <c r="CR221" s="47"/>
      <c r="CS221" s="47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GO221" s="1"/>
      <c r="GP221" s="1"/>
      <c r="GQ221" s="1"/>
      <c r="GR221" s="1"/>
      <c r="GS221" s="1"/>
    </row>
    <row r="222" spans="1:201">
      <c r="A222" s="40">
        <v>216</v>
      </c>
      <c r="B222" s="84"/>
      <c r="C222" s="83"/>
      <c r="D222" s="88"/>
      <c r="E222" s="87"/>
      <c r="F222" s="87"/>
      <c r="G222" s="87"/>
      <c r="H222" s="87"/>
      <c r="I222" s="76"/>
      <c r="J222" s="76"/>
      <c r="K222" s="76"/>
      <c r="L222" s="238"/>
      <c r="M222" s="238"/>
      <c r="N222" s="76"/>
      <c r="O222" s="76"/>
      <c r="P222" s="76"/>
      <c r="Q222" s="77"/>
      <c r="R222" s="41">
        <f t="shared" si="242"/>
        <v>0</v>
      </c>
      <c r="S222" s="55">
        <f t="shared" si="222"/>
        <v>0</v>
      </c>
      <c r="T222" s="54">
        <f t="shared" si="223"/>
        <v>0</v>
      </c>
      <c r="U222" s="97">
        <f t="shared" si="224"/>
        <v>0</v>
      </c>
      <c r="V222" s="54">
        <f t="shared" si="243"/>
        <v>0</v>
      </c>
      <c r="W222" s="97">
        <f t="shared" si="244"/>
        <v>0</v>
      </c>
      <c r="X222" s="96">
        <f t="shared" si="225"/>
        <v>0</v>
      </c>
      <c r="Y222" s="96">
        <f t="shared" si="226"/>
        <v>0</v>
      </c>
      <c r="Z222" s="96">
        <f t="shared" si="227"/>
        <v>0</v>
      </c>
      <c r="AA222" s="96">
        <f t="shared" si="228"/>
        <v>0</v>
      </c>
      <c r="AB222" s="96">
        <f t="shared" si="229"/>
        <v>0</v>
      </c>
      <c r="AC222" s="96">
        <f t="shared" si="230"/>
        <v>0</v>
      </c>
      <c r="AD222" s="96">
        <f t="shared" si="231"/>
        <v>0</v>
      </c>
      <c r="AE222" s="96">
        <f t="shared" si="245"/>
        <v>0</v>
      </c>
      <c r="AF222" s="96">
        <f t="shared" si="246"/>
        <v>0</v>
      </c>
      <c r="AG222" s="96">
        <f t="shared" si="247"/>
        <v>0</v>
      </c>
      <c r="AH222" s="96">
        <f t="shared" si="248"/>
        <v>0</v>
      </c>
      <c r="AI222" s="96">
        <f t="shared" si="249"/>
        <v>0</v>
      </c>
      <c r="AJ222" s="96">
        <f t="shared" si="250"/>
        <v>0</v>
      </c>
      <c r="AK222" s="96">
        <f t="shared" si="251"/>
        <v>0</v>
      </c>
      <c r="AL222" s="96">
        <f t="shared" si="252"/>
        <v>0</v>
      </c>
      <c r="AM222" s="96">
        <f t="shared" si="253"/>
        <v>0</v>
      </c>
      <c r="AN222" s="96">
        <f t="shared" si="254"/>
        <v>0</v>
      </c>
      <c r="AO222" s="96">
        <f t="shared" si="255"/>
        <v>0</v>
      </c>
      <c r="AP222" s="96">
        <f t="shared" si="256"/>
        <v>0</v>
      </c>
      <c r="AQ222" s="96">
        <f t="shared" si="257"/>
        <v>0</v>
      </c>
      <c r="AR222" s="96">
        <f t="shared" si="258"/>
        <v>0</v>
      </c>
      <c r="AS222" s="96">
        <f t="shared" si="259"/>
        <v>0</v>
      </c>
      <c r="AT222" s="54">
        <f t="shared" si="260"/>
        <v>0</v>
      </c>
      <c r="AU222" s="54">
        <f t="shared" si="261"/>
        <v>0</v>
      </c>
      <c r="AV222" s="54">
        <f t="shared" si="262"/>
        <v>0</v>
      </c>
      <c r="AW222" s="54">
        <f t="shared" si="263"/>
        <v>0</v>
      </c>
      <c r="AX222" s="54">
        <f t="shared" si="264"/>
        <v>0</v>
      </c>
      <c r="AY222" s="54">
        <f t="shared" si="265"/>
        <v>0</v>
      </c>
      <c r="AZ222" s="54"/>
      <c r="BA222" s="54"/>
      <c r="BB222" s="137">
        <f t="shared" si="232"/>
        <v>0</v>
      </c>
      <c r="BC222" s="137">
        <f t="shared" si="233"/>
        <v>0</v>
      </c>
      <c r="BD222" s="137">
        <f t="shared" si="234"/>
        <v>0</v>
      </c>
      <c r="BE222" s="137">
        <f t="shared" si="235"/>
        <v>0</v>
      </c>
      <c r="BF222" s="137">
        <f t="shared" si="236"/>
        <v>0</v>
      </c>
      <c r="BG222" s="137">
        <f t="shared" si="237"/>
        <v>0</v>
      </c>
      <c r="BH222" s="137">
        <f t="shared" si="238"/>
        <v>0</v>
      </c>
      <c r="BI222" s="137">
        <f t="shared" si="239"/>
        <v>0</v>
      </c>
      <c r="BJ222" s="137">
        <f t="shared" si="240"/>
        <v>0</v>
      </c>
      <c r="BK222" s="137">
        <f t="shared" si="241"/>
        <v>0</v>
      </c>
      <c r="BL222" s="137">
        <f t="shared" si="266"/>
        <v>0</v>
      </c>
      <c r="BM222" s="137">
        <f t="shared" si="267"/>
        <v>0</v>
      </c>
      <c r="BN222" s="137">
        <f t="shared" si="268"/>
        <v>0</v>
      </c>
      <c r="BO222" s="137">
        <f t="shared" si="269"/>
        <v>0</v>
      </c>
      <c r="BP222" s="137">
        <f t="shared" si="270"/>
        <v>0</v>
      </c>
      <c r="BQ222" s="137">
        <f t="shared" si="271"/>
        <v>0</v>
      </c>
      <c r="BR222" s="137">
        <f t="shared" si="272"/>
        <v>0</v>
      </c>
      <c r="BS222" s="137">
        <f t="shared" si="273"/>
        <v>0</v>
      </c>
      <c r="BT222" s="137">
        <f t="shared" si="274"/>
        <v>0</v>
      </c>
      <c r="BU222" s="137">
        <f t="shared" si="275"/>
        <v>0</v>
      </c>
      <c r="BV222" s="137">
        <f t="shared" si="276"/>
        <v>0</v>
      </c>
      <c r="BW222" s="137">
        <f t="shared" si="277"/>
        <v>0</v>
      </c>
      <c r="BX222" s="137">
        <f t="shared" si="278"/>
        <v>0</v>
      </c>
      <c r="BY222" s="137">
        <f t="shared" si="279"/>
        <v>0</v>
      </c>
      <c r="BZ222" s="137">
        <f t="shared" si="280"/>
        <v>0</v>
      </c>
      <c r="CA222" s="137">
        <f t="shared" si="281"/>
        <v>0</v>
      </c>
      <c r="CB222" s="137">
        <f t="shared" si="282"/>
        <v>0</v>
      </c>
      <c r="CC222" s="137">
        <f t="shared" si="283"/>
        <v>0</v>
      </c>
      <c r="CD222" s="137">
        <f t="shared" si="284"/>
        <v>0</v>
      </c>
      <c r="CE222" s="137">
        <f t="shared" si="285"/>
        <v>0</v>
      </c>
      <c r="CF222" s="137">
        <f t="shared" si="286"/>
        <v>0</v>
      </c>
      <c r="CG222" s="137">
        <f t="shared" si="287"/>
        <v>0</v>
      </c>
      <c r="CH222" s="137">
        <f t="shared" si="288"/>
        <v>0</v>
      </c>
      <c r="CI222" s="137">
        <f t="shared" si="289"/>
        <v>0</v>
      </c>
      <c r="CJ222" s="137">
        <f t="shared" si="290"/>
        <v>0</v>
      </c>
      <c r="CK222" s="137">
        <f t="shared" si="291"/>
        <v>0</v>
      </c>
      <c r="CL222" s="137">
        <f t="shared" si="292"/>
        <v>0</v>
      </c>
      <c r="CM222" s="137">
        <f t="shared" si="293"/>
        <v>0</v>
      </c>
      <c r="CN222" s="137">
        <f t="shared" si="294"/>
        <v>0</v>
      </c>
      <c r="CO222" s="137">
        <f t="shared" si="295"/>
        <v>0</v>
      </c>
      <c r="CP222" s="97"/>
      <c r="CQ222" s="97"/>
      <c r="CR222" s="47"/>
      <c r="CS222" s="47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GO222" s="1"/>
      <c r="GP222" s="1"/>
      <c r="GQ222" s="1"/>
      <c r="GR222" s="1"/>
      <c r="GS222" s="1"/>
    </row>
    <row r="223" spans="1:201">
      <c r="A223" s="40">
        <v>217</v>
      </c>
      <c r="B223" s="84"/>
      <c r="C223" s="83"/>
      <c r="D223" s="88"/>
      <c r="E223" s="87"/>
      <c r="F223" s="87"/>
      <c r="G223" s="87"/>
      <c r="H223" s="87"/>
      <c r="I223" s="76"/>
      <c r="J223" s="76"/>
      <c r="K223" s="76"/>
      <c r="L223" s="238"/>
      <c r="M223" s="238"/>
      <c r="N223" s="76"/>
      <c r="O223" s="76"/>
      <c r="P223" s="76"/>
      <c r="Q223" s="77"/>
      <c r="R223" s="41">
        <f t="shared" si="242"/>
        <v>0</v>
      </c>
      <c r="S223" s="55">
        <f t="shared" si="222"/>
        <v>0</v>
      </c>
      <c r="T223" s="54">
        <f t="shared" si="223"/>
        <v>0</v>
      </c>
      <c r="U223" s="97">
        <f t="shared" si="224"/>
        <v>0</v>
      </c>
      <c r="V223" s="54">
        <f t="shared" si="243"/>
        <v>0</v>
      </c>
      <c r="W223" s="97">
        <f t="shared" si="244"/>
        <v>0</v>
      </c>
      <c r="X223" s="96">
        <f t="shared" si="225"/>
        <v>0</v>
      </c>
      <c r="Y223" s="96">
        <f t="shared" si="226"/>
        <v>0</v>
      </c>
      <c r="Z223" s="96">
        <f t="shared" si="227"/>
        <v>0</v>
      </c>
      <c r="AA223" s="96">
        <f t="shared" si="228"/>
        <v>0</v>
      </c>
      <c r="AB223" s="96">
        <f t="shared" si="229"/>
        <v>0</v>
      </c>
      <c r="AC223" s="96">
        <f t="shared" si="230"/>
        <v>0</v>
      </c>
      <c r="AD223" s="96">
        <f t="shared" si="231"/>
        <v>0</v>
      </c>
      <c r="AE223" s="96">
        <f t="shared" si="245"/>
        <v>0</v>
      </c>
      <c r="AF223" s="96">
        <f t="shared" si="246"/>
        <v>0</v>
      </c>
      <c r="AG223" s="96">
        <f t="shared" si="247"/>
        <v>0</v>
      </c>
      <c r="AH223" s="96">
        <f t="shared" si="248"/>
        <v>0</v>
      </c>
      <c r="AI223" s="96">
        <f t="shared" si="249"/>
        <v>0</v>
      </c>
      <c r="AJ223" s="96">
        <f t="shared" si="250"/>
        <v>0</v>
      </c>
      <c r="AK223" s="96">
        <f t="shared" si="251"/>
        <v>0</v>
      </c>
      <c r="AL223" s="96">
        <f t="shared" si="252"/>
        <v>0</v>
      </c>
      <c r="AM223" s="96">
        <f t="shared" si="253"/>
        <v>0</v>
      </c>
      <c r="AN223" s="96">
        <f t="shared" si="254"/>
        <v>0</v>
      </c>
      <c r="AO223" s="96">
        <f t="shared" si="255"/>
        <v>0</v>
      </c>
      <c r="AP223" s="96">
        <f t="shared" si="256"/>
        <v>0</v>
      </c>
      <c r="AQ223" s="96">
        <f t="shared" si="257"/>
        <v>0</v>
      </c>
      <c r="AR223" s="96">
        <f t="shared" si="258"/>
        <v>0</v>
      </c>
      <c r="AS223" s="96">
        <f t="shared" si="259"/>
        <v>0</v>
      </c>
      <c r="AT223" s="54">
        <f t="shared" si="260"/>
        <v>0</v>
      </c>
      <c r="AU223" s="54">
        <f t="shared" si="261"/>
        <v>0</v>
      </c>
      <c r="AV223" s="54">
        <f t="shared" si="262"/>
        <v>0</v>
      </c>
      <c r="AW223" s="54">
        <f t="shared" si="263"/>
        <v>0</v>
      </c>
      <c r="AX223" s="54">
        <f t="shared" si="264"/>
        <v>0</v>
      </c>
      <c r="AY223" s="54">
        <f t="shared" si="265"/>
        <v>0</v>
      </c>
      <c r="AZ223" s="54"/>
      <c r="BA223" s="54"/>
      <c r="BB223" s="137">
        <f t="shared" si="232"/>
        <v>0</v>
      </c>
      <c r="BC223" s="137">
        <f t="shared" si="233"/>
        <v>0</v>
      </c>
      <c r="BD223" s="137">
        <f t="shared" si="234"/>
        <v>0</v>
      </c>
      <c r="BE223" s="137">
        <f t="shared" si="235"/>
        <v>0</v>
      </c>
      <c r="BF223" s="137">
        <f t="shared" si="236"/>
        <v>0</v>
      </c>
      <c r="BG223" s="137">
        <f t="shared" si="237"/>
        <v>0</v>
      </c>
      <c r="BH223" s="137">
        <f t="shared" si="238"/>
        <v>0</v>
      </c>
      <c r="BI223" s="137">
        <f t="shared" si="239"/>
        <v>0</v>
      </c>
      <c r="BJ223" s="137">
        <f t="shared" si="240"/>
        <v>0</v>
      </c>
      <c r="BK223" s="137">
        <f t="shared" si="241"/>
        <v>0</v>
      </c>
      <c r="BL223" s="137">
        <f t="shared" si="266"/>
        <v>0</v>
      </c>
      <c r="BM223" s="137">
        <f t="shared" si="267"/>
        <v>0</v>
      </c>
      <c r="BN223" s="137">
        <f t="shared" si="268"/>
        <v>0</v>
      </c>
      <c r="BO223" s="137">
        <f t="shared" si="269"/>
        <v>0</v>
      </c>
      <c r="BP223" s="137">
        <f t="shared" si="270"/>
        <v>0</v>
      </c>
      <c r="BQ223" s="137">
        <f t="shared" si="271"/>
        <v>0</v>
      </c>
      <c r="BR223" s="137">
        <f t="shared" si="272"/>
        <v>0</v>
      </c>
      <c r="BS223" s="137">
        <f t="shared" si="273"/>
        <v>0</v>
      </c>
      <c r="BT223" s="137">
        <f t="shared" si="274"/>
        <v>0</v>
      </c>
      <c r="BU223" s="137">
        <f t="shared" si="275"/>
        <v>0</v>
      </c>
      <c r="BV223" s="137">
        <f t="shared" si="276"/>
        <v>0</v>
      </c>
      <c r="BW223" s="137">
        <f t="shared" si="277"/>
        <v>0</v>
      </c>
      <c r="BX223" s="137">
        <f t="shared" si="278"/>
        <v>0</v>
      </c>
      <c r="BY223" s="137">
        <f t="shared" si="279"/>
        <v>0</v>
      </c>
      <c r="BZ223" s="137">
        <f t="shared" si="280"/>
        <v>0</v>
      </c>
      <c r="CA223" s="137">
        <f t="shared" si="281"/>
        <v>0</v>
      </c>
      <c r="CB223" s="137">
        <f t="shared" si="282"/>
        <v>0</v>
      </c>
      <c r="CC223" s="137">
        <f t="shared" si="283"/>
        <v>0</v>
      </c>
      <c r="CD223" s="137">
        <f t="shared" si="284"/>
        <v>0</v>
      </c>
      <c r="CE223" s="137">
        <f t="shared" si="285"/>
        <v>0</v>
      </c>
      <c r="CF223" s="137">
        <f t="shared" si="286"/>
        <v>0</v>
      </c>
      <c r="CG223" s="137">
        <f t="shared" si="287"/>
        <v>0</v>
      </c>
      <c r="CH223" s="137">
        <f t="shared" si="288"/>
        <v>0</v>
      </c>
      <c r="CI223" s="137">
        <f t="shared" si="289"/>
        <v>0</v>
      </c>
      <c r="CJ223" s="137">
        <f t="shared" si="290"/>
        <v>0</v>
      </c>
      <c r="CK223" s="137">
        <f t="shared" si="291"/>
        <v>0</v>
      </c>
      <c r="CL223" s="137">
        <f t="shared" si="292"/>
        <v>0</v>
      </c>
      <c r="CM223" s="137">
        <f t="shared" si="293"/>
        <v>0</v>
      </c>
      <c r="CN223" s="137">
        <f t="shared" si="294"/>
        <v>0</v>
      </c>
      <c r="CO223" s="137">
        <f t="shared" si="295"/>
        <v>0</v>
      </c>
      <c r="CP223" s="97"/>
      <c r="CQ223" s="97"/>
      <c r="CR223" s="47"/>
      <c r="CS223" s="47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GO223" s="1"/>
      <c r="GP223" s="1"/>
      <c r="GQ223" s="1"/>
      <c r="GR223" s="1"/>
      <c r="GS223" s="1"/>
    </row>
    <row r="224" spans="1:201">
      <c r="A224" s="40">
        <v>218</v>
      </c>
      <c r="B224" s="84"/>
      <c r="C224" s="83"/>
      <c r="D224" s="88"/>
      <c r="E224" s="87"/>
      <c r="F224" s="87"/>
      <c r="G224" s="87"/>
      <c r="H224" s="87"/>
      <c r="I224" s="76"/>
      <c r="J224" s="76"/>
      <c r="K224" s="76"/>
      <c r="L224" s="238"/>
      <c r="M224" s="238"/>
      <c r="N224" s="76"/>
      <c r="O224" s="76"/>
      <c r="P224" s="76"/>
      <c r="Q224" s="77"/>
      <c r="R224" s="41">
        <f t="shared" si="242"/>
        <v>0</v>
      </c>
      <c r="S224" s="55">
        <f t="shared" si="222"/>
        <v>0</v>
      </c>
      <c r="T224" s="54">
        <f t="shared" si="223"/>
        <v>0</v>
      </c>
      <c r="U224" s="97">
        <f t="shared" si="224"/>
        <v>0</v>
      </c>
      <c r="V224" s="54">
        <f t="shared" si="243"/>
        <v>0</v>
      </c>
      <c r="W224" s="97">
        <f t="shared" si="244"/>
        <v>0</v>
      </c>
      <c r="X224" s="96">
        <f t="shared" si="225"/>
        <v>0</v>
      </c>
      <c r="Y224" s="96">
        <f t="shared" si="226"/>
        <v>0</v>
      </c>
      <c r="Z224" s="96">
        <f t="shared" si="227"/>
        <v>0</v>
      </c>
      <c r="AA224" s="96">
        <f t="shared" si="228"/>
        <v>0</v>
      </c>
      <c r="AB224" s="96">
        <f t="shared" si="229"/>
        <v>0</v>
      </c>
      <c r="AC224" s="96">
        <f t="shared" si="230"/>
        <v>0</v>
      </c>
      <c r="AD224" s="96">
        <f t="shared" si="231"/>
        <v>0</v>
      </c>
      <c r="AE224" s="96">
        <f t="shared" si="245"/>
        <v>0</v>
      </c>
      <c r="AF224" s="96">
        <f t="shared" si="246"/>
        <v>0</v>
      </c>
      <c r="AG224" s="96">
        <f t="shared" si="247"/>
        <v>0</v>
      </c>
      <c r="AH224" s="96">
        <f t="shared" si="248"/>
        <v>0</v>
      </c>
      <c r="AI224" s="96">
        <f t="shared" si="249"/>
        <v>0</v>
      </c>
      <c r="AJ224" s="96">
        <f t="shared" si="250"/>
        <v>0</v>
      </c>
      <c r="AK224" s="96">
        <f t="shared" si="251"/>
        <v>0</v>
      </c>
      <c r="AL224" s="96">
        <f t="shared" si="252"/>
        <v>0</v>
      </c>
      <c r="AM224" s="96">
        <f t="shared" si="253"/>
        <v>0</v>
      </c>
      <c r="AN224" s="96">
        <f t="shared" si="254"/>
        <v>0</v>
      </c>
      <c r="AO224" s="96">
        <f t="shared" si="255"/>
        <v>0</v>
      </c>
      <c r="AP224" s="96">
        <f t="shared" si="256"/>
        <v>0</v>
      </c>
      <c r="AQ224" s="96">
        <f t="shared" si="257"/>
        <v>0</v>
      </c>
      <c r="AR224" s="96">
        <f t="shared" si="258"/>
        <v>0</v>
      </c>
      <c r="AS224" s="96">
        <f t="shared" si="259"/>
        <v>0</v>
      </c>
      <c r="AT224" s="54">
        <f t="shared" si="260"/>
        <v>0</v>
      </c>
      <c r="AU224" s="54">
        <f t="shared" si="261"/>
        <v>0</v>
      </c>
      <c r="AV224" s="54">
        <f t="shared" si="262"/>
        <v>0</v>
      </c>
      <c r="AW224" s="54">
        <f t="shared" si="263"/>
        <v>0</v>
      </c>
      <c r="AX224" s="54">
        <f t="shared" si="264"/>
        <v>0</v>
      </c>
      <c r="AY224" s="54">
        <f t="shared" si="265"/>
        <v>0</v>
      </c>
      <c r="AZ224" s="54"/>
      <c r="BA224" s="54"/>
      <c r="BB224" s="137">
        <f t="shared" si="232"/>
        <v>0</v>
      </c>
      <c r="BC224" s="137">
        <f t="shared" si="233"/>
        <v>0</v>
      </c>
      <c r="BD224" s="137">
        <f t="shared" si="234"/>
        <v>0</v>
      </c>
      <c r="BE224" s="137">
        <f t="shared" si="235"/>
        <v>0</v>
      </c>
      <c r="BF224" s="137">
        <f t="shared" si="236"/>
        <v>0</v>
      </c>
      <c r="BG224" s="137">
        <f t="shared" si="237"/>
        <v>0</v>
      </c>
      <c r="BH224" s="137">
        <f t="shared" si="238"/>
        <v>0</v>
      </c>
      <c r="BI224" s="137">
        <f t="shared" si="239"/>
        <v>0</v>
      </c>
      <c r="BJ224" s="137">
        <f t="shared" si="240"/>
        <v>0</v>
      </c>
      <c r="BK224" s="137">
        <f t="shared" si="241"/>
        <v>0</v>
      </c>
      <c r="BL224" s="137">
        <f t="shared" si="266"/>
        <v>0</v>
      </c>
      <c r="BM224" s="137">
        <f t="shared" si="267"/>
        <v>0</v>
      </c>
      <c r="BN224" s="137">
        <f t="shared" si="268"/>
        <v>0</v>
      </c>
      <c r="BO224" s="137">
        <f t="shared" si="269"/>
        <v>0</v>
      </c>
      <c r="BP224" s="137">
        <f t="shared" si="270"/>
        <v>0</v>
      </c>
      <c r="BQ224" s="137">
        <f t="shared" si="271"/>
        <v>0</v>
      </c>
      <c r="BR224" s="137">
        <f t="shared" si="272"/>
        <v>0</v>
      </c>
      <c r="BS224" s="137">
        <f t="shared" si="273"/>
        <v>0</v>
      </c>
      <c r="BT224" s="137">
        <f t="shared" si="274"/>
        <v>0</v>
      </c>
      <c r="BU224" s="137">
        <f t="shared" si="275"/>
        <v>0</v>
      </c>
      <c r="BV224" s="137">
        <f t="shared" si="276"/>
        <v>0</v>
      </c>
      <c r="BW224" s="137">
        <f t="shared" si="277"/>
        <v>0</v>
      </c>
      <c r="BX224" s="137">
        <f t="shared" si="278"/>
        <v>0</v>
      </c>
      <c r="BY224" s="137">
        <f t="shared" si="279"/>
        <v>0</v>
      </c>
      <c r="BZ224" s="137">
        <f t="shared" si="280"/>
        <v>0</v>
      </c>
      <c r="CA224" s="137">
        <f t="shared" si="281"/>
        <v>0</v>
      </c>
      <c r="CB224" s="137">
        <f t="shared" si="282"/>
        <v>0</v>
      </c>
      <c r="CC224" s="137">
        <f t="shared" si="283"/>
        <v>0</v>
      </c>
      <c r="CD224" s="137">
        <f t="shared" si="284"/>
        <v>0</v>
      </c>
      <c r="CE224" s="137">
        <f t="shared" si="285"/>
        <v>0</v>
      </c>
      <c r="CF224" s="137">
        <f t="shared" si="286"/>
        <v>0</v>
      </c>
      <c r="CG224" s="137">
        <f t="shared" si="287"/>
        <v>0</v>
      </c>
      <c r="CH224" s="137">
        <f t="shared" si="288"/>
        <v>0</v>
      </c>
      <c r="CI224" s="137">
        <f t="shared" si="289"/>
        <v>0</v>
      </c>
      <c r="CJ224" s="137">
        <f t="shared" si="290"/>
        <v>0</v>
      </c>
      <c r="CK224" s="137">
        <f t="shared" si="291"/>
        <v>0</v>
      </c>
      <c r="CL224" s="137">
        <f t="shared" si="292"/>
        <v>0</v>
      </c>
      <c r="CM224" s="137">
        <f t="shared" si="293"/>
        <v>0</v>
      </c>
      <c r="CN224" s="137">
        <f t="shared" si="294"/>
        <v>0</v>
      </c>
      <c r="CO224" s="137">
        <f t="shared" si="295"/>
        <v>0</v>
      </c>
      <c r="CP224" s="97"/>
      <c r="CQ224" s="97"/>
      <c r="CR224" s="47"/>
      <c r="CS224" s="47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GO224" s="1"/>
      <c r="GP224" s="1"/>
      <c r="GQ224" s="1"/>
      <c r="GR224" s="1"/>
      <c r="GS224" s="1"/>
    </row>
    <row r="225" spans="1:201">
      <c r="A225" s="40">
        <v>219</v>
      </c>
      <c r="B225" s="84"/>
      <c r="C225" s="83"/>
      <c r="D225" s="88"/>
      <c r="E225" s="87"/>
      <c r="F225" s="87"/>
      <c r="G225" s="87"/>
      <c r="H225" s="87"/>
      <c r="I225" s="76"/>
      <c r="J225" s="76"/>
      <c r="K225" s="76"/>
      <c r="L225" s="238"/>
      <c r="M225" s="238"/>
      <c r="N225" s="76"/>
      <c r="O225" s="76"/>
      <c r="P225" s="76"/>
      <c r="Q225" s="77"/>
      <c r="R225" s="41">
        <f t="shared" si="242"/>
        <v>0</v>
      </c>
      <c r="S225" s="55">
        <f t="shared" si="222"/>
        <v>0</v>
      </c>
      <c r="T225" s="54">
        <f t="shared" si="223"/>
        <v>0</v>
      </c>
      <c r="U225" s="97">
        <f t="shared" si="224"/>
        <v>0</v>
      </c>
      <c r="V225" s="54">
        <f t="shared" si="243"/>
        <v>0</v>
      </c>
      <c r="W225" s="97">
        <f t="shared" si="244"/>
        <v>0</v>
      </c>
      <c r="X225" s="96">
        <f t="shared" si="225"/>
        <v>0</v>
      </c>
      <c r="Y225" s="96">
        <f t="shared" si="226"/>
        <v>0</v>
      </c>
      <c r="Z225" s="96">
        <f t="shared" si="227"/>
        <v>0</v>
      </c>
      <c r="AA225" s="96">
        <f t="shared" si="228"/>
        <v>0</v>
      </c>
      <c r="AB225" s="96">
        <f t="shared" si="229"/>
        <v>0</v>
      </c>
      <c r="AC225" s="96">
        <f t="shared" si="230"/>
        <v>0</v>
      </c>
      <c r="AD225" s="96">
        <f t="shared" si="231"/>
        <v>0</v>
      </c>
      <c r="AE225" s="96">
        <f t="shared" si="245"/>
        <v>0</v>
      </c>
      <c r="AF225" s="96">
        <f t="shared" si="246"/>
        <v>0</v>
      </c>
      <c r="AG225" s="96">
        <f t="shared" si="247"/>
        <v>0</v>
      </c>
      <c r="AH225" s="96">
        <f t="shared" si="248"/>
        <v>0</v>
      </c>
      <c r="AI225" s="96">
        <f t="shared" si="249"/>
        <v>0</v>
      </c>
      <c r="AJ225" s="96">
        <f t="shared" si="250"/>
        <v>0</v>
      </c>
      <c r="AK225" s="96">
        <f t="shared" si="251"/>
        <v>0</v>
      </c>
      <c r="AL225" s="96">
        <f t="shared" si="252"/>
        <v>0</v>
      </c>
      <c r="AM225" s="96">
        <f t="shared" si="253"/>
        <v>0</v>
      </c>
      <c r="AN225" s="96">
        <f t="shared" si="254"/>
        <v>0</v>
      </c>
      <c r="AO225" s="96">
        <f t="shared" si="255"/>
        <v>0</v>
      </c>
      <c r="AP225" s="96">
        <f t="shared" si="256"/>
        <v>0</v>
      </c>
      <c r="AQ225" s="96">
        <f t="shared" si="257"/>
        <v>0</v>
      </c>
      <c r="AR225" s="96">
        <f t="shared" si="258"/>
        <v>0</v>
      </c>
      <c r="AS225" s="96">
        <f t="shared" si="259"/>
        <v>0</v>
      </c>
      <c r="AT225" s="54">
        <f t="shared" si="260"/>
        <v>0</v>
      </c>
      <c r="AU225" s="54">
        <f t="shared" si="261"/>
        <v>0</v>
      </c>
      <c r="AV225" s="54">
        <f t="shared" si="262"/>
        <v>0</v>
      </c>
      <c r="AW225" s="54">
        <f t="shared" si="263"/>
        <v>0</v>
      </c>
      <c r="AX225" s="54">
        <f t="shared" si="264"/>
        <v>0</v>
      </c>
      <c r="AY225" s="54">
        <f t="shared" si="265"/>
        <v>0</v>
      </c>
      <c r="AZ225" s="54"/>
      <c r="BA225" s="54"/>
      <c r="BB225" s="137">
        <f t="shared" si="232"/>
        <v>0</v>
      </c>
      <c r="BC225" s="137">
        <f t="shared" si="233"/>
        <v>0</v>
      </c>
      <c r="BD225" s="137">
        <f t="shared" si="234"/>
        <v>0</v>
      </c>
      <c r="BE225" s="137">
        <f t="shared" si="235"/>
        <v>0</v>
      </c>
      <c r="BF225" s="137">
        <f t="shared" si="236"/>
        <v>0</v>
      </c>
      <c r="BG225" s="137">
        <f t="shared" si="237"/>
        <v>0</v>
      </c>
      <c r="BH225" s="137">
        <f t="shared" si="238"/>
        <v>0</v>
      </c>
      <c r="BI225" s="137">
        <f t="shared" si="239"/>
        <v>0</v>
      </c>
      <c r="BJ225" s="137">
        <f t="shared" si="240"/>
        <v>0</v>
      </c>
      <c r="BK225" s="137">
        <f t="shared" si="241"/>
        <v>0</v>
      </c>
      <c r="BL225" s="137">
        <f t="shared" si="266"/>
        <v>0</v>
      </c>
      <c r="BM225" s="137">
        <f t="shared" si="267"/>
        <v>0</v>
      </c>
      <c r="BN225" s="137">
        <f t="shared" si="268"/>
        <v>0</v>
      </c>
      <c r="BO225" s="137">
        <f t="shared" si="269"/>
        <v>0</v>
      </c>
      <c r="BP225" s="137">
        <f t="shared" si="270"/>
        <v>0</v>
      </c>
      <c r="BQ225" s="137">
        <f t="shared" si="271"/>
        <v>0</v>
      </c>
      <c r="BR225" s="137">
        <f t="shared" si="272"/>
        <v>0</v>
      </c>
      <c r="BS225" s="137">
        <f t="shared" si="273"/>
        <v>0</v>
      </c>
      <c r="BT225" s="137">
        <f t="shared" si="274"/>
        <v>0</v>
      </c>
      <c r="BU225" s="137">
        <f t="shared" si="275"/>
        <v>0</v>
      </c>
      <c r="BV225" s="137">
        <f t="shared" si="276"/>
        <v>0</v>
      </c>
      <c r="BW225" s="137">
        <f t="shared" si="277"/>
        <v>0</v>
      </c>
      <c r="BX225" s="137">
        <f t="shared" si="278"/>
        <v>0</v>
      </c>
      <c r="BY225" s="137">
        <f t="shared" si="279"/>
        <v>0</v>
      </c>
      <c r="BZ225" s="137">
        <f t="shared" si="280"/>
        <v>0</v>
      </c>
      <c r="CA225" s="137">
        <f t="shared" si="281"/>
        <v>0</v>
      </c>
      <c r="CB225" s="137">
        <f t="shared" si="282"/>
        <v>0</v>
      </c>
      <c r="CC225" s="137">
        <f t="shared" si="283"/>
        <v>0</v>
      </c>
      <c r="CD225" s="137">
        <f t="shared" si="284"/>
        <v>0</v>
      </c>
      <c r="CE225" s="137">
        <f t="shared" si="285"/>
        <v>0</v>
      </c>
      <c r="CF225" s="137">
        <f t="shared" si="286"/>
        <v>0</v>
      </c>
      <c r="CG225" s="137">
        <f t="shared" si="287"/>
        <v>0</v>
      </c>
      <c r="CH225" s="137">
        <f t="shared" si="288"/>
        <v>0</v>
      </c>
      <c r="CI225" s="137">
        <f t="shared" si="289"/>
        <v>0</v>
      </c>
      <c r="CJ225" s="137">
        <f t="shared" si="290"/>
        <v>0</v>
      </c>
      <c r="CK225" s="137">
        <f t="shared" si="291"/>
        <v>0</v>
      </c>
      <c r="CL225" s="137">
        <f t="shared" si="292"/>
        <v>0</v>
      </c>
      <c r="CM225" s="137">
        <f t="shared" si="293"/>
        <v>0</v>
      </c>
      <c r="CN225" s="137">
        <f t="shared" si="294"/>
        <v>0</v>
      </c>
      <c r="CO225" s="137">
        <f t="shared" si="295"/>
        <v>0</v>
      </c>
      <c r="CP225" s="97"/>
      <c r="CQ225" s="97"/>
      <c r="CR225" s="47"/>
      <c r="CS225" s="47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GO225" s="1"/>
      <c r="GP225" s="1"/>
      <c r="GQ225" s="1"/>
      <c r="GR225" s="1"/>
      <c r="GS225" s="1"/>
    </row>
    <row r="226" spans="1:201">
      <c r="A226" s="40">
        <v>220</v>
      </c>
      <c r="B226" s="84"/>
      <c r="C226" s="83"/>
      <c r="D226" s="88"/>
      <c r="E226" s="87"/>
      <c r="F226" s="87"/>
      <c r="G226" s="87"/>
      <c r="H226" s="87"/>
      <c r="I226" s="76"/>
      <c r="J226" s="76"/>
      <c r="K226" s="76"/>
      <c r="L226" s="238"/>
      <c r="M226" s="238"/>
      <c r="N226" s="76"/>
      <c r="O226" s="76"/>
      <c r="P226" s="76"/>
      <c r="Q226" s="77"/>
      <c r="R226" s="41">
        <f t="shared" si="242"/>
        <v>0</v>
      </c>
      <c r="S226" s="55">
        <f t="shared" si="222"/>
        <v>0</v>
      </c>
      <c r="T226" s="54">
        <f t="shared" si="223"/>
        <v>0</v>
      </c>
      <c r="U226" s="97">
        <f t="shared" si="224"/>
        <v>0</v>
      </c>
      <c r="V226" s="54">
        <f t="shared" si="243"/>
        <v>0</v>
      </c>
      <c r="W226" s="97">
        <f t="shared" si="244"/>
        <v>0</v>
      </c>
      <c r="X226" s="96">
        <f t="shared" si="225"/>
        <v>0</v>
      </c>
      <c r="Y226" s="96">
        <f t="shared" si="226"/>
        <v>0</v>
      </c>
      <c r="Z226" s="96">
        <f t="shared" si="227"/>
        <v>0</v>
      </c>
      <c r="AA226" s="96">
        <f t="shared" si="228"/>
        <v>0</v>
      </c>
      <c r="AB226" s="96">
        <f t="shared" si="229"/>
        <v>0</v>
      </c>
      <c r="AC226" s="96">
        <f t="shared" si="230"/>
        <v>0</v>
      </c>
      <c r="AD226" s="96">
        <f t="shared" si="231"/>
        <v>0</v>
      </c>
      <c r="AE226" s="96">
        <f t="shared" si="245"/>
        <v>0</v>
      </c>
      <c r="AF226" s="96">
        <f t="shared" si="246"/>
        <v>0</v>
      </c>
      <c r="AG226" s="96">
        <f t="shared" si="247"/>
        <v>0</v>
      </c>
      <c r="AH226" s="96">
        <f t="shared" si="248"/>
        <v>0</v>
      </c>
      <c r="AI226" s="96">
        <f t="shared" si="249"/>
        <v>0</v>
      </c>
      <c r="AJ226" s="96">
        <f t="shared" si="250"/>
        <v>0</v>
      </c>
      <c r="AK226" s="96">
        <f t="shared" si="251"/>
        <v>0</v>
      </c>
      <c r="AL226" s="96">
        <f t="shared" si="252"/>
        <v>0</v>
      </c>
      <c r="AM226" s="96">
        <f t="shared" si="253"/>
        <v>0</v>
      </c>
      <c r="AN226" s="96">
        <f t="shared" si="254"/>
        <v>0</v>
      </c>
      <c r="AO226" s="96">
        <f t="shared" si="255"/>
        <v>0</v>
      </c>
      <c r="AP226" s="96">
        <f t="shared" si="256"/>
        <v>0</v>
      </c>
      <c r="AQ226" s="96">
        <f t="shared" si="257"/>
        <v>0</v>
      </c>
      <c r="AR226" s="96">
        <f t="shared" si="258"/>
        <v>0</v>
      </c>
      <c r="AS226" s="96">
        <f t="shared" si="259"/>
        <v>0</v>
      </c>
      <c r="AT226" s="54">
        <f t="shared" si="260"/>
        <v>0</v>
      </c>
      <c r="AU226" s="54">
        <f t="shared" si="261"/>
        <v>0</v>
      </c>
      <c r="AV226" s="54">
        <f t="shared" si="262"/>
        <v>0</v>
      </c>
      <c r="AW226" s="54">
        <f t="shared" si="263"/>
        <v>0</v>
      </c>
      <c r="AX226" s="54">
        <f t="shared" si="264"/>
        <v>0</v>
      </c>
      <c r="AY226" s="54">
        <f t="shared" si="265"/>
        <v>0</v>
      </c>
      <c r="AZ226" s="54"/>
      <c r="BA226" s="54"/>
      <c r="BB226" s="137">
        <f t="shared" si="232"/>
        <v>0</v>
      </c>
      <c r="BC226" s="137">
        <f t="shared" si="233"/>
        <v>0</v>
      </c>
      <c r="BD226" s="137">
        <f t="shared" si="234"/>
        <v>0</v>
      </c>
      <c r="BE226" s="137">
        <f t="shared" si="235"/>
        <v>0</v>
      </c>
      <c r="BF226" s="137">
        <f t="shared" si="236"/>
        <v>0</v>
      </c>
      <c r="BG226" s="137">
        <f t="shared" si="237"/>
        <v>0</v>
      </c>
      <c r="BH226" s="137">
        <f t="shared" si="238"/>
        <v>0</v>
      </c>
      <c r="BI226" s="137">
        <f t="shared" si="239"/>
        <v>0</v>
      </c>
      <c r="BJ226" s="137">
        <f t="shared" si="240"/>
        <v>0</v>
      </c>
      <c r="BK226" s="137">
        <f t="shared" si="241"/>
        <v>0</v>
      </c>
      <c r="BL226" s="137">
        <f t="shared" si="266"/>
        <v>0</v>
      </c>
      <c r="BM226" s="137">
        <f t="shared" si="267"/>
        <v>0</v>
      </c>
      <c r="BN226" s="137">
        <f t="shared" si="268"/>
        <v>0</v>
      </c>
      <c r="BO226" s="137">
        <f t="shared" si="269"/>
        <v>0</v>
      </c>
      <c r="BP226" s="137">
        <f t="shared" si="270"/>
        <v>0</v>
      </c>
      <c r="BQ226" s="137">
        <f t="shared" si="271"/>
        <v>0</v>
      </c>
      <c r="BR226" s="137">
        <f t="shared" si="272"/>
        <v>0</v>
      </c>
      <c r="BS226" s="137">
        <f t="shared" si="273"/>
        <v>0</v>
      </c>
      <c r="BT226" s="137">
        <f t="shared" si="274"/>
        <v>0</v>
      </c>
      <c r="BU226" s="137">
        <f t="shared" si="275"/>
        <v>0</v>
      </c>
      <c r="BV226" s="137">
        <f t="shared" si="276"/>
        <v>0</v>
      </c>
      <c r="BW226" s="137">
        <f t="shared" si="277"/>
        <v>0</v>
      </c>
      <c r="BX226" s="137">
        <f t="shared" si="278"/>
        <v>0</v>
      </c>
      <c r="BY226" s="137">
        <f t="shared" si="279"/>
        <v>0</v>
      </c>
      <c r="BZ226" s="137">
        <f t="shared" si="280"/>
        <v>0</v>
      </c>
      <c r="CA226" s="137">
        <f t="shared" si="281"/>
        <v>0</v>
      </c>
      <c r="CB226" s="137">
        <f t="shared" si="282"/>
        <v>0</v>
      </c>
      <c r="CC226" s="137">
        <f t="shared" si="283"/>
        <v>0</v>
      </c>
      <c r="CD226" s="137">
        <f t="shared" si="284"/>
        <v>0</v>
      </c>
      <c r="CE226" s="137">
        <f t="shared" si="285"/>
        <v>0</v>
      </c>
      <c r="CF226" s="137">
        <f t="shared" si="286"/>
        <v>0</v>
      </c>
      <c r="CG226" s="137">
        <f t="shared" si="287"/>
        <v>0</v>
      </c>
      <c r="CH226" s="137">
        <f t="shared" si="288"/>
        <v>0</v>
      </c>
      <c r="CI226" s="137">
        <f t="shared" si="289"/>
        <v>0</v>
      </c>
      <c r="CJ226" s="137">
        <f t="shared" si="290"/>
        <v>0</v>
      </c>
      <c r="CK226" s="137">
        <f t="shared" si="291"/>
        <v>0</v>
      </c>
      <c r="CL226" s="137">
        <f t="shared" si="292"/>
        <v>0</v>
      </c>
      <c r="CM226" s="137">
        <f t="shared" si="293"/>
        <v>0</v>
      </c>
      <c r="CN226" s="137">
        <f t="shared" si="294"/>
        <v>0</v>
      </c>
      <c r="CO226" s="137">
        <f t="shared" si="295"/>
        <v>0</v>
      </c>
      <c r="CP226" s="97"/>
      <c r="CQ226" s="97"/>
      <c r="CR226" s="47"/>
      <c r="CS226" s="47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GO226" s="1"/>
      <c r="GP226" s="1"/>
      <c r="GQ226" s="1"/>
      <c r="GR226" s="1"/>
      <c r="GS226" s="1"/>
    </row>
    <row r="227" spans="1:201">
      <c r="A227" s="40">
        <v>221</v>
      </c>
      <c r="B227" s="84"/>
      <c r="C227" s="83"/>
      <c r="D227" s="88"/>
      <c r="E227" s="87"/>
      <c r="F227" s="87"/>
      <c r="G227" s="87"/>
      <c r="H227" s="87"/>
      <c r="I227" s="76"/>
      <c r="J227" s="76"/>
      <c r="K227" s="76"/>
      <c r="L227" s="238"/>
      <c r="M227" s="238"/>
      <c r="N227" s="76"/>
      <c r="O227" s="76"/>
      <c r="P227" s="76"/>
      <c r="Q227" s="77"/>
      <c r="R227" s="41">
        <f t="shared" si="242"/>
        <v>0</v>
      </c>
      <c r="S227" s="55">
        <f t="shared" si="222"/>
        <v>0</v>
      </c>
      <c r="T227" s="54">
        <f t="shared" si="223"/>
        <v>0</v>
      </c>
      <c r="U227" s="97">
        <f t="shared" si="224"/>
        <v>0</v>
      </c>
      <c r="V227" s="54">
        <f t="shared" si="243"/>
        <v>0</v>
      </c>
      <c r="W227" s="97">
        <f t="shared" si="244"/>
        <v>0</v>
      </c>
      <c r="X227" s="96">
        <f t="shared" si="225"/>
        <v>0</v>
      </c>
      <c r="Y227" s="96">
        <f t="shared" si="226"/>
        <v>0</v>
      </c>
      <c r="Z227" s="96">
        <f t="shared" si="227"/>
        <v>0</v>
      </c>
      <c r="AA227" s="96">
        <f t="shared" si="228"/>
        <v>0</v>
      </c>
      <c r="AB227" s="96">
        <f t="shared" si="229"/>
        <v>0</v>
      </c>
      <c r="AC227" s="96">
        <f t="shared" si="230"/>
        <v>0</v>
      </c>
      <c r="AD227" s="96">
        <f t="shared" si="231"/>
        <v>0</v>
      </c>
      <c r="AE227" s="96">
        <f t="shared" si="245"/>
        <v>0</v>
      </c>
      <c r="AF227" s="96">
        <f t="shared" si="246"/>
        <v>0</v>
      </c>
      <c r="AG227" s="96">
        <f t="shared" si="247"/>
        <v>0</v>
      </c>
      <c r="AH227" s="96">
        <f t="shared" si="248"/>
        <v>0</v>
      </c>
      <c r="AI227" s="96">
        <f t="shared" si="249"/>
        <v>0</v>
      </c>
      <c r="AJ227" s="96">
        <f t="shared" si="250"/>
        <v>0</v>
      </c>
      <c r="AK227" s="96">
        <f t="shared" si="251"/>
        <v>0</v>
      </c>
      <c r="AL227" s="96">
        <f t="shared" si="252"/>
        <v>0</v>
      </c>
      <c r="AM227" s="96">
        <f t="shared" si="253"/>
        <v>0</v>
      </c>
      <c r="AN227" s="96">
        <f t="shared" si="254"/>
        <v>0</v>
      </c>
      <c r="AO227" s="96">
        <f t="shared" si="255"/>
        <v>0</v>
      </c>
      <c r="AP227" s="96">
        <f t="shared" si="256"/>
        <v>0</v>
      </c>
      <c r="AQ227" s="96">
        <f t="shared" si="257"/>
        <v>0</v>
      </c>
      <c r="AR227" s="96">
        <f t="shared" si="258"/>
        <v>0</v>
      </c>
      <c r="AS227" s="96">
        <f t="shared" si="259"/>
        <v>0</v>
      </c>
      <c r="AT227" s="54">
        <f t="shared" si="260"/>
        <v>0</v>
      </c>
      <c r="AU227" s="54">
        <f t="shared" si="261"/>
        <v>0</v>
      </c>
      <c r="AV227" s="54">
        <f t="shared" si="262"/>
        <v>0</v>
      </c>
      <c r="AW227" s="54">
        <f t="shared" si="263"/>
        <v>0</v>
      </c>
      <c r="AX227" s="54">
        <f t="shared" si="264"/>
        <v>0</v>
      </c>
      <c r="AY227" s="54">
        <f t="shared" si="265"/>
        <v>0</v>
      </c>
      <c r="AZ227" s="54"/>
      <c r="BA227" s="54"/>
      <c r="BB227" s="137">
        <f t="shared" si="232"/>
        <v>0</v>
      </c>
      <c r="BC227" s="137">
        <f t="shared" si="233"/>
        <v>0</v>
      </c>
      <c r="BD227" s="137">
        <f t="shared" si="234"/>
        <v>0</v>
      </c>
      <c r="BE227" s="137">
        <f t="shared" si="235"/>
        <v>0</v>
      </c>
      <c r="BF227" s="137">
        <f t="shared" si="236"/>
        <v>0</v>
      </c>
      <c r="BG227" s="137">
        <f t="shared" si="237"/>
        <v>0</v>
      </c>
      <c r="BH227" s="137">
        <f t="shared" si="238"/>
        <v>0</v>
      </c>
      <c r="BI227" s="137">
        <f t="shared" si="239"/>
        <v>0</v>
      </c>
      <c r="BJ227" s="137">
        <f t="shared" si="240"/>
        <v>0</v>
      </c>
      <c r="BK227" s="137">
        <f t="shared" si="241"/>
        <v>0</v>
      </c>
      <c r="BL227" s="137">
        <f t="shared" si="266"/>
        <v>0</v>
      </c>
      <c r="BM227" s="137">
        <f t="shared" si="267"/>
        <v>0</v>
      </c>
      <c r="BN227" s="137">
        <f t="shared" si="268"/>
        <v>0</v>
      </c>
      <c r="BO227" s="137">
        <f t="shared" si="269"/>
        <v>0</v>
      </c>
      <c r="BP227" s="137">
        <f t="shared" si="270"/>
        <v>0</v>
      </c>
      <c r="BQ227" s="137">
        <f t="shared" si="271"/>
        <v>0</v>
      </c>
      <c r="BR227" s="137">
        <f t="shared" si="272"/>
        <v>0</v>
      </c>
      <c r="BS227" s="137">
        <f t="shared" si="273"/>
        <v>0</v>
      </c>
      <c r="BT227" s="137">
        <f t="shared" si="274"/>
        <v>0</v>
      </c>
      <c r="BU227" s="137">
        <f t="shared" si="275"/>
        <v>0</v>
      </c>
      <c r="BV227" s="137">
        <f t="shared" si="276"/>
        <v>0</v>
      </c>
      <c r="BW227" s="137">
        <f t="shared" si="277"/>
        <v>0</v>
      </c>
      <c r="BX227" s="137">
        <f t="shared" si="278"/>
        <v>0</v>
      </c>
      <c r="BY227" s="137">
        <f t="shared" si="279"/>
        <v>0</v>
      </c>
      <c r="BZ227" s="137">
        <f t="shared" si="280"/>
        <v>0</v>
      </c>
      <c r="CA227" s="137">
        <f t="shared" si="281"/>
        <v>0</v>
      </c>
      <c r="CB227" s="137">
        <f t="shared" si="282"/>
        <v>0</v>
      </c>
      <c r="CC227" s="137">
        <f t="shared" si="283"/>
        <v>0</v>
      </c>
      <c r="CD227" s="137">
        <f t="shared" si="284"/>
        <v>0</v>
      </c>
      <c r="CE227" s="137">
        <f t="shared" si="285"/>
        <v>0</v>
      </c>
      <c r="CF227" s="137">
        <f t="shared" si="286"/>
        <v>0</v>
      </c>
      <c r="CG227" s="137">
        <f t="shared" si="287"/>
        <v>0</v>
      </c>
      <c r="CH227" s="137">
        <f t="shared" si="288"/>
        <v>0</v>
      </c>
      <c r="CI227" s="137">
        <f t="shared" si="289"/>
        <v>0</v>
      </c>
      <c r="CJ227" s="137">
        <f t="shared" si="290"/>
        <v>0</v>
      </c>
      <c r="CK227" s="137">
        <f t="shared" si="291"/>
        <v>0</v>
      </c>
      <c r="CL227" s="137">
        <f t="shared" si="292"/>
        <v>0</v>
      </c>
      <c r="CM227" s="137">
        <f t="shared" si="293"/>
        <v>0</v>
      </c>
      <c r="CN227" s="137">
        <f t="shared" si="294"/>
        <v>0</v>
      </c>
      <c r="CO227" s="137">
        <f t="shared" si="295"/>
        <v>0</v>
      </c>
      <c r="CP227" s="97"/>
      <c r="CQ227" s="97"/>
      <c r="CR227" s="47"/>
      <c r="CS227" s="47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GO227" s="1"/>
      <c r="GP227" s="1"/>
      <c r="GQ227" s="1"/>
      <c r="GR227" s="1"/>
      <c r="GS227" s="1"/>
    </row>
    <row r="228" spans="1:201">
      <c r="A228" s="40">
        <v>222</v>
      </c>
      <c r="B228" s="84"/>
      <c r="C228" s="83"/>
      <c r="D228" s="88"/>
      <c r="E228" s="87"/>
      <c r="F228" s="87"/>
      <c r="G228" s="87"/>
      <c r="H228" s="87"/>
      <c r="I228" s="76"/>
      <c r="J228" s="76"/>
      <c r="K228" s="76"/>
      <c r="L228" s="238"/>
      <c r="M228" s="238"/>
      <c r="N228" s="76"/>
      <c r="O228" s="76"/>
      <c r="P228" s="76"/>
      <c r="Q228" s="77"/>
      <c r="R228" s="41">
        <f t="shared" si="242"/>
        <v>0</v>
      </c>
      <c r="S228" s="55">
        <f t="shared" si="222"/>
        <v>0</v>
      </c>
      <c r="T228" s="54">
        <f t="shared" si="223"/>
        <v>0</v>
      </c>
      <c r="U228" s="97">
        <f t="shared" si="224"/>
        <v>0</v>
      </c>
      <c r="V228" s="54">
        <f t="shared" si="243"/>
        <v>0</v>
      </c>
      <c r="W228" s="97">
        <f t="shared" si="244"/>
        <v>0</v>
      </c>
      <c r="X228" s="96">
        <f t="shared" si="225"/>
        <v>0</v>
      </c>
      <c r="Y228" s="96">
        <f t="shared" si="226"/>
        <v>0</v>
      </c>
      <c r="Z228" s="96">
        <f t="shared" si="227"/>
        <v>0</v>
      </c>
      <c r="AA228" s="96">
        <f t="shared" si="228"/>
        <v>0</v>
      </c>
      <c r="AB228" s="96">
        <f t="shared" si="229"/>
        <v>0</v>
      </c>
      <c r="AC228" s="96">
        <f t="shared" si="230"/>
        <v>0</v>
      </c>
      <c r="AD228" s="96">
        <f t="shared" si="231"/>
        <v>0</v>
      </c>
      <c r="AE228" s="96">
        <f t="shared" si="245"/>
        <v>0</v>
      </c>
      <c r="AF228" s="96">
        <f t="shared" si="246"/>
        <v>0</v>
      </c>
      <c r="AG228" s="96">
        <f t="shared" si="247"/>
        <v>0</v>
      </c>
      <c r="AH228" s="96">
        <f t="shared" si="248"/>
        <v>0</v>
      </c>
      <c r="AI228" s="96">
        <f t="shared" si="249"/>
        <v>0</v>
      </c>
      <c r="AJ228" s="96">
        <f t="shared" si="250"/>
        <v>0</v>
      </c>
      <c r="AK228" s="96">
        <f t="shared" si="251"/>
        <v>0</v>
      </c>
      <c r="AL228" s="96">
        <f t="shared" si="252"/>
        <v>0</v>
      </c>
      <c r="AM228" s="96">
        <f t="shared" si="253"/>
        <v>0</v>
      </c>
      <c r="AN228" s="96">
        <f t="shared" si="254"/>
        <v>0</v>
      </c>
      <c r="AO228" s="96">
        <f t="shared" si="255"/>
        <v>0</v>
      </c>
      <c r="AP228" s="96">
        <f t="shared" si="256"/>
        <v>0</v>
      </c>
      <c r="AQ228" s="96">
        <f t="shared" si="257"/>
        <v>0</v>
      </c>
      <c r="AR228" s="96">
        <f t="shared" si="258"/>
        <v>0</v>
      </c>
      <c r="AS228" s="96">
        <f t="shared" si="259"/>
        <v>0</v>
      </c>
      <c r="AT228" s="54">
        <f t="shared" si="260"/>
        <v>0</v>
      </c>
      <c r="AU228" s="54">
        <f t="shared" si="261"/>
        <v>0</v>
      </c>
      <c r="AV228" s="54">
        <f t="shared" si="262"/>
        <v>0</v>
      </c>
      <c r="AW228" s="54">
        <f t="shared" si="263"/>
        <v>0</v>
      </c>
      <c r="AX228" s="54">
        <f t="shared" si="264"/>
        <v>0</v>
      </c>
      <c r="AY228" s="54">
        <f t="shared" si="265"/>
        <v>0</v>
      </c>
      <c r="AZ228" s="54"/>
      <c r="BA228" s="54"/>
      <c r="BB228" s="137">
        <f t="shared" si="232"/>
        <v>0</v>
      </c>
      <c r="BC228" s="137">
        <f t="shared" si="233"/>
        <v>0</v>
      </c>
      <c r="BD228" s="137">
        <f t="shared" si="234"/>
        <v>0</v>
      </c>
      <c r="BE228" s="137">
        <f t="shared" si="235"/>
        <v>0</v>
      </c>
      <c r="BF228" s="137">
        <f t="shared" si="236"/>
        <v>0</v>
      </c>
      <c r="BG228" s="137">
        <f t="shared" si="237"/>
        <v>0</v>
      </c>
      <c r="BH228" s="137">
        <f t="shared" si="238"/>
        <v>0</v>
      </c>
      <c r="BI228" s="137">
        <f t="shared" si="239"/>
        <v>0</v>
      </c>
      <c r="BJ228" s="137">
        <f t="shared" si="240"/>
        <v>0</v>
      </c>
      <c r="BK228" s="137">
        <f t="shared" si="241"/>
        <v>0</v>
      </c>
      <c r="BL228" s="137">
        <f t="shared" si="266"/>
        <v>0</v>
      </c>
      <c r="BM228" s="137">
        <f t="shared" si="267"/>
        <v>0</v>
      </c>
      <c r="BN228" s="137">
        <f t="shared" si="268"/>
        <v>0</v>
      </c>
      <c r="BO228" s="137">
        <f t="shared" si="269"/>
        <v>0</v>
      </c>
      <c r="BP228" s="137">
        <f t="shared" si="270"/>
        <v>0</v>
      </c>
      <c r="BQ228" s="137">
        <f t="shared" si="271"/>
        <v>0</v>
      </c>
      <c r="BR228" s="137">
        <f t="shared" si="272"/>
        <v>0</v>
      </c>
      <c r="BS228" s="137">
        <f t="shared" si="273"/>
        <v>0</v>
      </c>
      <c r="BT228" s="137">
        <f t="shared" si="274"/>
        <v>0</v>
      </c>
      <c r="BU228" s="137">
        <f t="shared" si="275"/>
        <v>0</v>
      </c>
      <c r="BV228" s="137">
        <f t="shared" si="276"/>
        <v>0</v>
      </c>
      <c r="BW228" s="137">
        <f t="shared" si="277"/>
        <v>0</v>
      </c>
      <c r="BX228" s="137">
        <f t="shared" si="278"/>
        <v>0</v>
      </c>
      <c r="BY228" s="137">
        <f t="shared" si="279"/>
        <v>0</v>
      </c>
      <c r="BZ228" s="137">
        <f t="shared" si="280"/>
        <v>0</v>
      </c>
      <c r="CA228" s="137">
        <f t="shared" si="281"/>
        <v>0</v>
      </c>
      <c r="CB228" s="137">
        <f t="shared" si="282"/>
        <v>0</v>
      </c>
      <c r="CC228" s="137">
        <f t="shared" si="283"/>
        <v>0</v>
      </c>
      <c r="CD228" s="137">
        <f t="shared" si="284"/>
        <v>0</v>
      </c>
      <c r="CE228" s="137">
        <f t="shared" si="285"/>
        <v>0</v>
      </c>
      <c r="CF228" s="137">
        <f t="shared" si="286"/>
        <v>0</v>
      </c>
      <c r="CG228" s="137">
        <f t="shared" si="287"/>
        <v>0</v>
      </c>
      <c r="CH228" s="137">
        <f t="shared" si="288"/>
        <v>0</v>
      </c>
      <c r="CI228" s="137">
        <f t="shared" si="289"/>
        <v>0</v>
      </c>
      <c r="CJ228" s="137">
        <f t="shared" si="290"/>
        <v>0</v>
      </c>
      <c r="CK228" s="137">
        <f t="shared" si="291"/>
        <v>0</v>
      </c>
      <c r="CL228" s="137">
        <f t="shared" si="292"/>
        <v>0</v>
      </c>
      <c r="CM228" s="137">
        <f t="shared" si="293"/>
        <v>0</v>
      </c>
      <c r="CN228" s="137">
        <f t="shared" si="294"/>
        <v>0</v>
      </c>
      <c r="CO228" s="137">
        <f t="shared" si="295"/>
        <v>0</v>
      </c>
      <c r="CP228" s="97"/>
      <c r="CQ228" s="97"/>
      <c r="CR228" s="47"/>
      <c r="CS228" s="47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GO228" s="1"/>
      <c r="GP228" s="1"/>
      <c r="GQ228" s="1"/>
      <c r="GR228" s="1"/>
      <c r="GS228" s="1"/>
    </row>
    <row r="229" spans="1:201">
      <c r="A229" s="40">
        <v>223</v>
      </c>
      <c r="B229" s="84"/>
      <c r="C229" s="83"/>
      <c r="D229" s="88"/>
      <c r="E229" s="87"/>
      <c r="F229" s="87"/>
      <c r="G229" s="87"/>
      <c r="H229" s="87"/>
      <c r="I229" s="76"/>
      <c r="J229" s="76"/>
      <c r="K229" s="76"/>
      <c r="L229" s="238"/>
      <c r="M229" s="238"/>
      <c r="N229" s="76"/>
      <c r="O229" s="76"/>
      <c r="P229" s="76"/>
      <c r="Q229" s="77"/>
      <c r="R229" s="41">
        <f t="shared" si="242"/>
        <v>0</v>
      </c>
      <c r="S229" s="55">
        <f t="shared" si="222"/>
        <v>0</v>
      </c>
      <c r="T229" s="54">
        <f t="shared" si="223"/>
        <v>0</v>
      </c>
      <c r="U229" s="97">
        <f t="shared" si="224"/>
        <v>0</v>
      </c>
      <c r="V229" s="54">
        <f t="shared" si="243"/>
        <v>0</v>
      </c>
      <c r="W229" s="97">
        <f t="shared" si="244"/>
        <v>0</v>
      </c>
      <c r="X229" s="96">
        <f t="shared" si="225"/>
        <v>0</v>
      </c>
      <c r="Y229" s="96">
        <f t="shared" si="226"/>
        <v>0</v>
      </c>
      <c r="Z229" s="96">
        <f t="shared" si="227"/>
        <v>0</v>
      </c>
      <c r="AA229" s="96">
        <f t="shared" si="228"/>
        <v>0</v>
      </c>
      <c r="AB229" s="96">
        <f t="shared" si="229"/>
        <v>0</v>
      </c>
      <c r="AC229" s="96">
        <f t="shared" si="230"/>
        <v>0</v>
      </c>
      <c r="AD229" s="96">
        <f t="shared" si="231"/>
        <v>0</v>
      </c>
      <c r="AE229" s="96">
        <f t="shared" si="245"/>
        <v>0</v>
      </c>
      <c r="AF229" s="96">
        <f t="shared" si="246"/>
        <v>0</v>
      </c>
      <c r="AG229" s="96">
        <f t="shared" si="247"/>
        <v>0</v>
      </c>
      <c r="AH229" s="96">
        <f t="shared" si="248"/>
        <v>0</v>
      </c>
      <c r="AI229" s="96">
        <f t="shared" si="249"/>
        <v>0</v>
      </c>
      <c r="AJ229" s="96">
        <f t="shared" si="250"/>
        <v>0</v>
      </c>
      <c r="AK229" s="96">
        <f t="shared" si="251"/>
        <v>0</v>
      </c>
      <c r="AL229" s="96">
        <f t="shared" si="252"/>
        <v>0</v>
      </c>
      <c r="AM229" s="96">
        <f t="shared" si="253"/>
        <v>0</v>
      </c>
      <c r="AN229" s="96">
        <f t="shared" si="254"/>
        <v>0</v>
      </c>
      <c r="AO229" s="96">
        <f t="shared" si="255"/>
        <v>0</v>
      </c>
      <c r="AP229" s="96">
        <f t="shared" si="256"/>
        <v>0</v>
      </c>
      <c r="AQ229" s="96">
        <f t="shared" si="257"/>
        <v>0</v>
      </c>
      <c r="AR229" s="96">
        <f t="shared" si="258"/>
        <v>0</v>
      </c>
      <c r="AS229" s="96">
        <f t="shared" si="259"/>
        <v>0</v>
      </c>
      <c r="AT229" s="54">
        <f t="shared" si="260"/>
        <v>0</v>
      </c>
      <c r="AU229" s="54">
        <f t="shared" si="261"/>
        <v>0</v>
      </c>
      <c r="AV229" s="54">
        <f t="shared" si="262"/>
        <v>0</v>
      </c>
      <c r="AW229" s="54">
        <f t="shared" si="263"/>
        <v>0</v>
      </c>
      <c r="AX229" s="54">
        <f t="shared" si="264"/>
        <v>0</v>
      </c>
      <c r="AY229" s="54">
        <f t="shared" si="265"/>
        <v>0</v>
      </c>
      <c r="AZ229" s="54"/>
      <c r="BA229" s="54"/>
      <c r="BB229" s="137">
        <f t="shared" si="232"/>
        <v>0</v>
      </c>
      <c r="BC229" s="137">
        <f t="shared" si="233"/>
        <v>0</v>
      </c>
      <c r="BD229" s="137">
        <f t="shared" si="234"/>
        <v>0</v>
      </c>
      <c r="BE229" s="137">
        <f t="shared" si="235"/>
        <v>0</v>
      </c>
      <c r="BF229" s="137">
        <f t="shared" si="236"/>
        <v>0</v>
      </c>
      <c r="BG229" s="137">
        <f t="shared" si="237"/>
        <v>0</v>
      </c>
      <c r="BH229" s="137">
        <f t="shared" si="238"/>
        <v>0</v>
      </c>
      <c r="BI229" s="137">
        <f t="shared" si="239"/>
        <v>0</v>
      </c>
      <c r="BJ229" s="137">
        <f t="shared" si="240"/>
        <v>0</v>
      </c>
      <c r="BK229" s="137">
        <f t="shared" si="241"/>
        <v>0</v>
      </c>
      <c r="BL229" s="137">
        <f t="shared" si="266"/>
        <v>0</v>
      </c>
      <c r="BM229" s="137">
        <f t="shared" si="267"/>
        <v>0</v>
      </c>
      <c r="BN229" s="137">
        <f t="shared" si="268"/>
        <v>0</v>
      </c>
      <c r="BO229" s="137">
        <f t="shared" si="269"/>
        <v>0</v>
      </c>
      <c r="BP229" s="137">
        <f t="shared" si="270"/>
        <v>0</v>
      </c>
      <c r="BQ229" s="137">
        <f t="shared" si="271"/>
        <v>0</v>
      </c>
      <c r="BR229" s="137">
        <f t="shared" si="272"/>
        <v>0</v>
      </c>
      <c r="BS229" s="137">
        <f t="shared" si="273"/>
        <v>0</v>
      </c>
      <c r="BT229" s="137">
        <f t="shared" si="274"/>
        <v>0</v>
      </c>
      <c r="BU229" s="137">
        <f t="shared" si="275"/>
        <v>0</v>
      </c>
      <c r="BV229" s="137">
        <f t="shared" si="276"/>
        <v>0</v>
      </c>
      <c r="BW229" s="137">
        <f t="shared" si="277"/>
        <v>0</v>
      </c>
      <c r="BX229" s="137">
        <f t="shared" si="278"/>
        <v>0</v>
      </c>
      <c r="BY229" s="137">
        <f t="shared" si="279"/>
        <v>0</v>
      </c>
      <c r="BZ229" s="137">
        <f t="shared" si="280"/>
        <v>0</v>
      </c>
      <c r="CA229" s="137">
        <f t="shared" si="281"/>
        <v>0</v>
      </c>
      <c r="CB229" s="137">
        <f t="shared" si="282"/>
        <v>0</v>
      </c>
      <c r="CC229" s="137">
        <f t="shared" si="283"/>
        <v>0</v>
      </c>
      <c r="CD229" s="137">
        <f t="shared" si="284"/>
        <v>0</v>
      </c>
      <c r="CE229" s="137">
        <f t="shared" si="285"/>
        <v>0</v>
      </c>
      <c r="CF229" s="137">
        <f t="shared" si="286"/>
        <v>0</v>
      </c>
      <c r="CG229" s="137">
        <f t="shared" si="287"/>
        <v>0</v>
      </c>
      <c r="CH229" s="137">
        <f t="shared" si="288"/>
        <v>0</v>
      </c>
      <c r="CI229" s="137">
        <f t="shared" si="289"/>
        <v>0</v>
      </c>
      <c r="CJ229" s="137">
        <f t="shared" si="290"/>
        <v>0</v>
      </c>
      <c r="CK229" s="137">
        <f t="shared" si="291"/>
        <v>0</v>
      </c>
      <c r="CL229" s="137">
        <f t="shared" si="292"/>
        <v>0</v>
      </c>
      <c r="CM229" s="137">
        <f t="shared" si="293"/>
        <v>0</v>
      </c>
      <c r="CN229" s="137">
        <f t="shared" si="294"/>
        <v>0</v>
      </c>
      <c r="CO229" s="137">
        <f t="shared" si="295"/>
        <v>0</v>
      </c>
      <c r="CP229" s="97"/>
      <c r="CQ229" s="97"/>
      <c r="CR229" s="47"/>
      <c r="CS229" s="47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GO229" s="1"/>
      <c r="GP229" s="1"/>
      <c r="GQ229" s="1"/>
      <c r="GR229" s="1"/>
      <c r="GS229" s="1"/>
    </row>
    <row r="230" spans="1:201">
      <c r="A230" s="40">
        <v>224</v>
      </c>
      <c r="B230" s="84"/>
      <c r="C230" s="83"/>
      <c r="D230" s="88"/>
      <c r="E230" s="87"/>
      <c r="F230" s="87"/>
      <c r="G230" s="87"/>
      <c r="H230" s="87"/>
      <c r="I230" s="76"/>
      <c r="J230" s="76"/>
      <c r="K230" s="76"/>
      <c r="L230" s="238"/>
      <c r="M230" s="238"/>
      <c r="N230" s="76"/>
      <c r="O230" s="76"/>
      <c r="P230" s="76"/>
      <c r="Q230" s="77"/>
      <c r="R230" s="41">
        <f t="shared" si="242"/>
        <v>0</v>
      </c>
      <c r="S230" s="55">
        <f t="shared" si="222"/>
        <v>0</v>
      </c>
      <c r="T230" s="54">
        <f t="shared" si="223"/>
        <v>0</v>
      </c>
      <c r="U230" s="97">
        <f t="shared" si="224"/>
        <v>0</v>
      </c>
      <c r="V230" s="54">
        <f t="shared" si="243"/>
        <v>0</v>
      </c>
      <c r="W230" s="97">
        <f t="shared" si="244"/>
        <v>0</v>
      </c>
      <c r="X230" s="96">
        <f t="shared" si="225"/>
        <v>0</v>
      </c>
      <c r="Y230" s="96">
        <f t="shared" si="226"/>
        <v>0</v>
      </c>
      <c r="Z230" s="96">
        <f t="shared" si="227"/>
        <v>0</v>
      </c>
      <c r="AA230" s="96">
        <f t="shared" si="228"/>
        <v>0</v>
      </c>
      <c r="AB230" s="96">
        <f t="shared" si="229"/>
        <v>0</v>
      </c>
      <c r="AC230" s="96">
        <f t="shared" si="230"/>
        <v>0</v>
      </c>
      <c r="AD230" s="96">
        <f t="shared" si="231"/>
        <v>0</v>
      </c>
      <c r="AE230" s="96">
        <f t="shared" si="245"/>
        <v>0</v>
      </c>
      <c r="AF230" s="96">
        <f t="shared" si="246"/>
        <v>0</v>
      </c>
      <c r="AG230" s="96">
        <f t="shared" si="247"/>
        <v>0</v>
      </c>
      <c r="AH230" s="96">
        <f t="shared" si="248"/>
        <v>0</v>
      </c>
      <c r="AI230" s="96">
        <f t="shared" si="249"/>
        <v>0</v>
      </c>
      <c r="AJ230" s="96">
        <f t="shared" si="250"/>
        <v>0</v>
      </c>
      <c r="AK230" s="96">
        <f t="shared" si="251"/>
        <v>0</v>
      </c>
      <c r="AL230" s="96">
        <f t="shared" si="252"/>
        <v>0</v>
      </c>
      <c r="AM230" s="96">
        <f t="shared" si="253"/>
        <v>0</v>
      </c>
      <c r="AN230" s="96">
        <f t="shared" si="254"/>
        <v>0</v>
      </c>
      <c r="AO230" s="96">
        <f t="shared" si="255"/>
        <v>0</v>
      </c>
      <c r="AP230" s="96">
        <f t="shared" si="256"/>
        <v>0</v>
      </c>
      <c r="AQ230" s="96">
        <f t="shared" si="257"/>
        <v>0</v>
      </c>
      <c r="AR230" s="96">
        <f t="shared" si="258"/>
        <v>0</v>
      </c>
      <c r="AS230" s="96">
        <f t="shared" si="259"/>
        <v>0</v>
      </c>
      <c r="AT230" s="54">
        <f t="shared" si="260"/>
        <v>0</v>
      </c>
      <c r="AU230" s="54">
        <f t="shared" si="261"/>
        <v>0</v>
      </c>
      <c r="AV230" s="54">
        <f t="shared" si="262"/>
        <v>0</v>
      </c>
      <c r="AW230" s="54">
        <f t="shared" si="263"/>
        <v>0</v>
      </c>
      <c r="AX230" s="54">
        <f t="shared" si="264"/>
        <v>0</v>
      </c>
      <c r="AY230" s="54">
        <f t="shared" si="265"/>
        <v>0</v>
      </c>
      <c r="AZ230" s="54"/>
      <c r="BA230" s="54"/>
      <c r="BB230" s="137">
        <f t="shared" si="232"/>
        <v>0</v>
      </c>
      <c r="BC230" s="137">
        <f t="shared" si="233"/>
        <v>0</v>
      </c>
      <c r="BD230" s="137">
        <f t="shared" si="234"/>
        <v>0</v>
      </c>
      <c r="BE230" s="137">
        <f t="shared" si="235"/>
        <v>0</v>
      </c>
      <c r="BF230" s="137">
        <f t="shared" si="236"/>
        <v>0</v>
      </c>
      <c r="BG230" s="137">
        <f t="shared" si="237"/>
        <v>0</v>
      </c>
      <c r="BH230" s="137">
        <f t="shared" si="238"/>
        <v>0</v>
      </c>
      <c r="BI230" s="137">
        <f t="shared" si="239"/>
        <v>0</v>
      </c>
      <c r="BJ230" s="137">
        <f t="shared" si="240"/>
        <v>0</v>
      </c>
      <c r="BK230" s="137">
        <f t="shared" si="241"/>
        <v>0</v>
      </c>
      <c r="BL230" s="137">
        <f t="shared" si="266"/>
        <v>0</v>
      </c>
      <c r="BM230" s="137">
        <f t="shared" si="267"/>
        <v>0</v>
      </c>
      <c r="BN230" s="137">
        <f t="shared" si="268"/>
        <v>0</v>
      </c>
      <c r="BO230" s="137">
        <f t="shared" si="269"/>
        <v>0</v>
      </c>
      <c r="BP230" s="137">
        <f t="shared" si="270"/>
        <v>0</v>
      </c>
      <c r="BQ230" s="137">
        <f t="shared" si="271"/>
        <v>0</v>
      </c>
      <c r="BR230" s="137">
        <f t="shared" si="272"/>
        <v>0</v>
      </c>
      <c r="BS230" s="137">
        <f t="shared" si="273"/>
        <v>0</v>
      </c>
      <c r="BT230" s="137">
        <f t="shared" si="274"/>
        <v>0</v>
      </c>
      <c r="BU230" s="137">
        <f t="shared" si="275"/>
        <v>0</v>
      </c>
      <c r="BV230" s="137">
        <f t="shared" si="276"/>
        <v>0</v>
      </c>
      <c r="BW230" s="137">
        <f t="shared" si="277"/>
        <v>0</v>
      </c>
      <c r="BX230" s="137">
        <f t="shared" si="278"/>
        <v>0</v>
      </c>
      <c r="BY230" s="137">
        <f t="shared" si="279"/>
        <v>0</v>
      </c>
      <c r="BZ230" s="137">
        <f t="shared" si="280"/>
        <v>0</v>
      </c>
      <c r="CA230" s="137">
        <f t="shared" si="281"/>
        <v>0</v>
      </c>
      <c r="CB230" s="137">
        <f t="shared" si="282"/>
        <v>0</v>
      </c>
      <c r="CC230" s="137">
        <f t="shared" si="283"/>
        <v>0</v>
      </c>
      <c r="CD230" s="137">
        <f t="shared" si="284"/>
        <v>0</v>
      </c>
      <c r="CE230" s="137">
        <f t="shared" si="285"/>
        <v>0</v>
      </c>
      <c r="CF230" s="137">
        <f t="shared" si="286"/>
        <v>0</v>
      </c>
      <c r="CG230" s="137">
        <f t="shared" si="287"/>
        <v>0</v>
      </c>
      <c r="CH230" s="137">
        <f t="shared" si="288"/>
        <v>0</v>
      </c>
      <c r="CI230" s="137">
        <f t="shared" si="289"/>
        <v>0</v>
      </c>
      <c r="CJ230" s="137">
        <f t="shared" si="290"/>
        <v>0</v>
      </c>
      <c r="CK230" s="137">
        <f t="shared" si="291"/>
        <v>0</v>
      </c>
      <c r="CL230" s="137">
        <f t="shared" si="292"/>
        <v>0</v>
      </c>
      <c r="CM230" s="137">
        <f t="shared" si="293"/>
        <v>0</v>
      </c>
      <c r="CN230" s="137">
        <f t="shared" si="294"/>
        <v>0</v>
      </c>
      <c r="CO230" s="137">
        <f t="shared" si="295"/>
        <v>0</v>
      </c>
      <c r="CP230" s="97"/>
      <c r="CQ230" s="97"/>
      <c r="CR230" s="47"/>
      <c r="CS230" s="47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GO230" s="1"/>
      <c r="GP230" s="1"/>
      <c r="GQ230" s="1"/>
      <c r="GR230" s="1"/>
      <c r="GS230" s="1"/>
    </row>
    <row r="231" spans="1:201">
      <c r="A231" s="40">
        <v>225</v>
      </c>
      <c r="B231" s="84"/>
      <c r="C231" s="83"/>
      <c r="D231" s="88"/>
      <c r="E231" s="87"/>
      <c r="F231" s="87"/>
      <c r="G231" s="87"/>
      <c r="H231" s="87"/>
      <c r="I231" s="76"/>
      <c r="J231" s="76"/>
      <c r="K231" s="76"/>
      <c r="L231" s="238"/>
      <c r="M231" s="238"/>
      <c r="N231" s="76"/>
      <c r="O231" s="76"/>
      <c r="P231" s="76"/>
      <c r="Q231" s="77"/>
      <c r="R231" s="41">
        <f t="shared" si="242"/>
        <v>0</v>
      </c>
      <c r="S231" s="55">
        <f t="shared" si="222"/>
        <v>0</v>
      </c>
      <c r="T231" s="54">
        <f t="shared" si="223"/>
        <v>0</v>
      </c>
      <c r="U231" s="97">
        <f t="shared" si="224"/>
        <v>0</v>
      </c>
      <c r="V231" s="54">
        <f t="shared" si="243"/>
        <v>0</v>
      </c>
      <c r="W231" s="97">
        <f t="shared" si="244"/>
        <v>0</v>
      </c>
      <c r="X231" s="96">
        <f t="shared" si="225"/>
        <v>0</v>
      </c>
      <c r="Y231" s="96">
        <f t="shared" si="226"/>
        <v>0</v>
      </c>
      <c r="Z231" s="96">
        <f t="shared" si="227"/>
        <v>0</v>
      </c>
      <c r="AA231" s="96">
        <f t="shared" si="228"/>
        <v>0</v>
      </c>
      <c r="AB231" s="96">
        <f t="shared" si="229"/>
        <v>0</v>
      </c>
      <c r="AC231" s="96">
        <f t="shared" si="230"/>
        <v>0</v>
      </c>
      <c r="AD231" s="96">
        <f t="shared" si="231"/>
        <v>0</v>
      </c>
      <c r="AE231" s="96">
        <f t="shared" si="245"/>
        <v>0</v>
      </c>
      <c r="AF231" s="96">
        <f t="shared" si="246"/>
        <v>0</v>
      </c>
      <c r="AG231" s="96">
        <f t="shared" si="247"/>
        <v>0</v>
      </c>
      <c r="AH231" s="96">
        <f t="shared" si="248"/>
        <v>0</v>
      </c>
      <c r="AI231" s="96">
        <f t="shared" si="249"/>
        <v>0</v>
      </c>
      <c r="AJ231" s="96">
        <f t="shared" si="250"/>
        <v>0</v>
      </c>
      <c r="AK231" s="96">
        <f t="shared" si="251"/>
        <v>0</v>
      </c>
      <c r="AL231" s="96">
        <f t="shared" si="252"/>
        <v>0</v>
      </c>
      <c r="AM231" s="96">
        <f t="shared" si="253"/>
        <v>0</v>
      </c>
      <c r="AN231" s="96">
        <f t="shared" si="254"/>
        <v>0</v>
      </c>
      <c r="AO231" s="96">
        <f t="shared" si="255"/>
        <v>0</v>
      </c>
      <c r="AP231" s="96">
        <f t="shared" si="256"/>
        <v>0</v>
      </c>
      <c r="AQ231" s="96">
        <f t="shared" si="257"/>
        <v>0</v>
      </c>
      <c r="AR231" s="96">
        <f t="shared" si="258"/>
        <v>0</v>
      </c>
      <c r="AS231" s="96">
        <f t="shared" si="259"/>
        <v>0</v>
      </c>
      <c r="AT231" s="54">
        <f t="shared" si="260"/>
        <v>0</v>
      </c>
      <c r="AU231" s="54">
        <f t="shared" si="261"/>
        <v>0</v>
      </c>
      <c r="AV231" s="54">
        <f t="shared" si="262"/>
        <v>0</v>
      </c>
      <c r="AW231" s="54">
        <f t="shared" si="263"/>
        <v>0</v>
      </c>
      <c r="AX231" s="54">
        <f t="shared" si="264"/>
        <v>0</v>
      </c>
      <c r="AY231" s="54">
        <f t="shared" si="265"/>
        <v>0</v>
      </c>
      <c r="AZ231" s="54"/>
      <c r="BA231" s="54"/>
      <c r="BB231" s="137">
        <f t="shared" si="232"/>
        <v>0</v>
      </c>
      <c r="BC231" s="137">
        <f t="shared" si="233"/>
        <v>0</v>
      </c>
      <c r="BD231" s="137">
        <f t="shared" si="234"/>
        <v>0</v>
      </c>
      <c r="BE231" s="137">
        <f t="shared" si="235"/>
        <v>0</v>
      </c>
      <c r="BF231" s="137">
        <f t="shared" si="236"/>
        <v>0</v>
      </c>
      <c r="BG231" s="137">
        <f t="shared" si="237"/>
        <v>0</v>
      </c>
      <c r="BH231" s="137">
        <f t="shared" si="238"/>
        <v>0</v>
      </c>
      <c r="BI231" s="137">
        <f t="shared" si="239"/>
        <v>0</v>
      </c>
      <c r="BJ231" s="137">
        <f t="shared" si="240"/>
        <v>0</v>
      </c>
      <c r="BK231" s="137">
        <f t="shared" si="241"/>
        <v>0</v>
      </c>
      <c r="BL231" s="137">
        <f t="shared" si="266"/>
        <v>0</v>
      </c>
      <c r="BM231" s="137">
        <f t="shared" si="267"/>
        <v>0</v>
      </c>
      <c r="BN231" s="137">
        <f t="shared" si="268"/>
        <v>0</v>
      </c>
      <c r="BO231" s="137">
        <f t="shared" si="269"/>
        <v>0</v>
      </c>
      <c r="BP231" s="137">
        <f t="shared" si="270"/>
        <v>0</v>
      </c>
      <c r="BQ231" s="137">
        <f t="shared" si="271"/>
        <v>0</v>
      </c>
      <c r="BR231" s="137">
        <f t="shared" si="272"/>
        <v>0</v>
      </c>
      <c r="BS231" s="137">
        <f t="shared" si="273"/>
        <v>0</v>
      </c>
      <c r="BT231" s="137">
        <f t="shared" si="274"/>
        <v>0</v>
      </c>
      <c r="BU231" s="137">
        <f t="shared" si="275"/>
        <v>0</v>
      </c>
      <c r="BV231" s="137">
        <f t="shared" si="276"/>
        <v>0</v>
      </c>
      <c r="BW231" s="137">
        <f t="shared" si="277"/>
        <v>0</v>
      </c>
      <c r="BX231" s="137">
        <f t="shared" si="278"/>
        <v>0</v>
      </c>
      <c r="BY231" s="137">
        <f t="shared" si="279"/>
        <v>0</v>
      </c>
      <c r="BZ231" s="137">
        <f t="shared" si="280"/>
        <v>0</v>
      </c>
      <c r="CA231" s="137">
        <f t="shared" si="281"/>
        <v>0</v>
      </c>
      <c r="CB231" s="137">
        <f t="shared" si="282"/>
        <v>0</v>
      </c>
      <c r="CC231" s="137">
        <f t="shared" si="283"/>
        <v>0</v>
      </c>
      <c r="CD231" s="137">
        <f t="shared" si="284"/>
        <v>0</v>
      </c>
      <c r="CE231" s="137">
        <f t="shared" si="285"/>
        <v>0</v>
      </c>
      <c r="CF231" s="137">
        <f t="shared" si="286"/>
        <v>0</v>
      </c>
      <c r="CG231" s="137">
        <f t="shared" si="287"/>
        <v>0</v>
      </c>
      <c r="CH231" s="137">
        <f t="shared" si="288"/>
        <v>0</v>
      </c>
      <c r="CI231" s="137">
        <f t="shared" si="289"/>
        <v>0</v>
      </c>
      <c r="CJ231" s="137">
        <f t="shared" si="290"/>
        <v>0</v>
      </c>
      <c r="CK231" s="137">
        <f t="shared" si="291"/>
        <v>0</v>
      </c>
      <c r="CL231" s="137">
        <f t="shared" si="292"/>
        <v>0</v>
      </c>
      <c r="CM231" s="137">
        <f t="shared" si="293"/>
        <v>0</v>
      </c>
      <c r="CN231" s="137">
        <f t="shared" si="294"/>
        <v>0</v>
      </c>
      <c r="CO231" s="137">
        <f t="shared" si="295"/>
        <v>0</v>
      </c>
      <c r="CP231" s="97"/>
      <c r="CQ231" s="97"/>
      <c r="CR231" s="47"/>
      <c r="CS231" s="47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GO231" s="1"/>
      <c r="GP231" s="1"/>
      <c r="GQ231" s="1"/>
      <c r="GR231" s="1"/>
      <c r="GS231" s="1"/>
    </row>
    <row r="232" spans="1:201">
      <c r="A232" s="40">
        <v>226</v>
      </c>
      <c r="B232" s="84"/>
      <c r="C232" s="83"/>
      <c r="D232" s="88"/>
      <c r="E232" s="87"/>
      <c r="F232" s="87"/>
      <c r="G232" s="87"/>
      <c r="H232" s="87"/>
      <c r="I232" s="76"/>
      <c r="J232" s="76"/>
      <c r="K232" s="76"/>
      <c r="L232" s="238"/>
      <c r="M232" s="238"/>
      <c r="N232" s="76"/>
      <c r="O232" s="76"/>
      <c r="P232" s="76"/>
      <c r="Q232" s="77"/>
      <c r="R232" s="41">
        <f t="shared" si="242"/>
        <v>0</v>
      </c>
      <c r="S232" s="55">
        <f t="shared" si="222"/>
        <v>0</v>
      </c>
      <c r="T232" s="54">
        <f t="shared" si="223"/>
        <v>0</v>
      </c>
      <c r="U232" s="97">
        <f t="shared" si="224"/>
        <v>0</v>
      </c>
      <c r="V232" s="54">
        <f t="shared" si="243"/>
        <v>0</v>
      </c>
      <c r="W232" s="97">
        <f t="shared" si="244"/>
        <v>0</v>
      </c>
      <c r="X232" s="96">
        <f t="shared" si="225"/>
        <v>0</v>
      </c>
      <c r="Y232" s="96">
        <f t="shared" si="226"/>
        <v>0</v>
      </c>
      <c r="Z232" s="96">
        <f t="shared" si="227"/>
        <v>0</v>
      </c>
      <c r="AA232" s="96">
        <f t="shared" si="228"/>
        <v>0</v>
      </c>
      <c r="AB232" s="96">
        <f t="shared" si="229"/>
        <v>0</v>
      </c>
      <c r="AC232" s="96">
        <f t="shared" si="230"/>
        <v>0</v>
      </c>
      <c r="AD232" s="96">
        <f t="shared" si="231"/>
        <v>0</v>
      </c>
      <c r="AE232" s="96">
        <f t="shared" si="245"/>
        <v>0</v>
      </c>
      <c r="AF232" s="96">
        <f t="shared" si="246"/>
        <v>0</v>
      </c>
      <c r="AG232" s="96">
        <f t="shared" si="247"/>
        <v>0</v>
      </c>
      <c r="AH232" s="96">
        <f t="shared" si="248"/>
        <v>0</v>
      </c>
      <c r="AI232" s="96">
        <f t="shared" si="249"/>
        <v>0</v>
      </c>
      <c r="AJ232" s="96">
        <f t="shared" si="250"/>
        <v>0</v>
      </c>
      <c r="AK232" s="96">
        <f t="shared" si="251"/>
        <v>0</v>
      </c>
      <c r="AL232" s="96">
        <f t="shared" si="252"/>
        <v>0</v>
      </c>
      <c r="AM232" s="96">
        <f t="shared" si="253"/>
        <v>0</v>
      </c>
      <c r="AN232" s="96">
        <f t="shared" si="254"/>
        <v>0</v>
      </c>
      <c r="AO232" s="96">
        <f t="shared" si="255"/>
        <v>0</v>
      </c>
      <c r="AP232" s="96">
        <f t="shared" si="256"/>
        <v>0</v>
      </c>
      <c r="AQ232" s="96">
        <f t="shared" si="257"/>
        <v>0</v>
      </c>
      <c r="AR232" s="96">
        <f t="shared" si="258"/>
        <v>0</v>
      </c>
      <c r="AS232" s="96">
        <f t="shared" si="259"/>
        <v>0</v>
      </c>
      <c r="AT232" s="54">
        <f t="shared" si="260"/>
        <v>0</v>
      </c>
      <c r="AU232" s="54">
        <f t="shared" si="261"/>
        <v>0</v>
      </c>
      <c r="AV232" s="54">
        <f t="shared" si="262"/>
        <v>0</v>
      </c>
      <c r="AW232" s="54">
        <f t="shared" si="263"/>
        <v>0</v>
      </c>
      <c r="AX232" s="54">
        <f t="shared" si="264"/>
        <v>0</v>
      </c>
      <c r="AY232" s="54">
        <f t="shared" si="265"/>
        <v>0</v>
      </c>
      <c r="AZ232" s="54"/>
      <c r="BA232" s="54"/>
      <c r="BB232" s="137">
        <f t="shared" si="232"/>
        <v>0</v>
      </c>
      <c r="BC232" s="137">
        <f t="shared" si="233"/>
        <v>0</v>
      </c>
      <c r="BD232" s="137">
        <f t="shared" si="234"/>
        <v>0</v>
      </c>
      <c r="BE232" s="137">
        <f t="shared" si="235"/>
        <v>0</v>
      </c>
      <c r="BF232" s="137">
        <f t="shared" si="236"/>
        <v>0</v>
      </c>
      <c r="BG232" s="137">
        <f t="shared" si="237"/>
        <v>0</v>
      </c>
      <c r="BH232" s="137">
        <f t="shared" si="238"/>
        <v>0</v>
      </c>
      <c r="BI232" s="137">
        <f t="shared" si="239"/>
        <v>0</v>
      </c>
      <c r="BJ232" s="137">
        <f t="shared" si="240"/>
        <v>0</v>
      </c>
      <c r="BK232" s="137">
        <f t="shared" si="241"/>
        <v>0</v>
      </c>
      <c r="BL232" s="137">
        <f t="shared" si="266"/>
        <v>0</v>
      </c>
      <c r="BM232" s="137">
        <f t="shared" si="267"/>
        <v>0</v>
      </c>
      <c r="BN232" s="137">
        <f t="shared" si="268"/>
        <v>0</v>
      </c>
      <c r="BO232" s="137">
        <f t="shared" si="269"/>
        <v>0</v>
      </c>
      <c r="BP232" s="137">
        <f t="shared" si="270"/>
        <v>0</v>
      </c>
      <c r="BQ232" s="137">
        <f t="shared" si="271"/>
        <v>0</v>
      </c>
      <c r="BR232" s="137">
        <f t="shared" si="272"/>
        <v>0</v>
      </c>
      <c r="BS232" s="137">
        <f t="shared" si="273"/>
        <v>0</v>
      </c>
      <c r="BT232" s="137">
        <f t="shared" si="274"/>
        <v>0</v>
      </c>
      <c r="BU232" s="137">
        <f t="shared" si="275"/>
        <v>0</v>
      </c>
      <c r="BV232" s="137">
        <f t="shared" si="276"/>
        <v>0</v>
      </c>
      <c r="BW232" s="137">
        <f t="shared" si="277"/>
        <v>0</v>
      </c>
      <c r="BX232" s="137">
        <f t="shared" si="278"/>
        <v>0</v>
      </c>
      <c r="BY232" s="137">
        <f t="shared" si="279"/>
        <v>0</v>
      </c>
      <c r="BZ232" s="137">
        <f t="shared" si="280"/>
        <v>0</v>
      </c>
      <c r="CA232" s="137">
        <f t="shared" si="281"/>
        <v>0</v>
      </c>
      <c r="CB232" s="137">
        <f t="shared" si="282"/>
        <v>0</v>
      </c>
      <c r="CC232" s="137">
        <f t="shared" si="283"/>
        <v>0</v>
      </c>
      <c r="CD232" s="137">
        <f t="shared" si="284"/>
        <v>0</v>
      </c>
      <c r="CE232" s="137">
        <f t="shared" si="285"/>
        <v>0</v>
      </c>
      <c r="CF232" s="137">
        <f t="shared" si="286"/>
        <v>0</v>
      </c>
      <c r="CG232" s="137">
        <f t="shared" si="287"/>
        <v>0</v>
      </c>
      <c r="CH232" s="137">
        <f t="shared" si="288"/>
        <v>0</v>
      </c>
      <c r="CI232" s="137">
        <f t="shared" si="289"/>
        <v>0</v>
      </c>
      <c r="CJ232" s="137">
        <f t="shared" si="290"/>
        <v>0</v>
      </c>
      <c r="CK232" s="137">
        <f t="shared" si="291"/>
        <v>0</v>
      </c>
      <c r="CL232" s="137">
        <f t="shared" si="292"/>
        <v>0</v>
      </c>
      <c r="CM232" s="137">
        <f t="shared" si="293"/>
        <v>0</v>
      </c>
      <c r="CN232" s="137">
        <f t="shared" si="294"/>
        <v>0</v>
      </c>
      <c r="CO232" s="137">
        <f t="shared" si="295"/>
        <v>0</v>
      </c>
      <c r="CP232" s="97"/>
      <c r="CQ232" s="97"/>
      <c r="CR232" s="47"/>
      <c r="CS232" s="47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GO232" s="1"/>
      <c r="GP232" s="1"/>
      <c r="GQ232" s="1"/>
      <c r="GR232" s="1"/>
      <c r="GS232" s="1"/>
    </row>
    <row r="233" spans="1:201">
      <c r="A233" s="40">
        <v>227</v>
      </c>
      <c r="B233" s="84"/>
      <c r="C233" s="83"/>
      <c r="D233" s="88"/>
      <c r="E233" s="87"/>
      <c r="F233" s="87"/>
      <c r="G233" s="87"/>
      <c r="H233" s="87"/>
      <c r="I233" s="76"/>
      <c r="J233" s="76"/>
      <c r="K233" s="76"/>
      <c r="L233" s="238"/>
      <c r="M233" s="238"/>
      <c r="N233" s="76"/>
      <c r="O233" s="76"/>
      <c r="P233" s="76"/>
      <c r="Q233" s="77"/>
      <c r="R233" s="41">
        <f t="shared" si="242"/>
        <v>0</v>
      </c>
      <c r="S233" s="55">
        <f t="shared" si="222"/>
        <v>0</v>
      </c>
      <c r="T233" s="54">
        <f t="shared" si="223"/>
        <v>0</v>
      </c>
      <c r="U233" s="97">
        <f t="shared" si="224"/>
        <v>0</v>
      </c>
      <c r="V233" s="54">
        <f t="shared" si="243"/>
        <v>0</v>
      </c>
      <c r="W233" s="97">
        <f t="shared" si="244"/>
        <v>0</v>
      </c>
      <c r="X233" s="96">
        <f t="shared" si="225"/>
        <v>0</v>
      </c>
      <c r="Y233" s="96">
        <f t="shared" si="226"/>
        <v>0</v>
      </c>
      <c r="Z233" s="96">
        <f t="shared" si="227"/>
        <v>0</v>
      </c>
      <c r="AA233" s="96">
        <f t="shared" si="228"/>
        <v>0</v>
      </c>
      <c r="AB233" s="96">
        <f t="shared" si="229"/>
        <v>0</v>
      </c>
      <c r="AC233" s="96">
        <f t="shared" si="230"/>
        <v>0</v>
      </c>
      <c r="AD233" s="96">
        <f t="shared" si="231"/>
        <v>0</v>
      </c>
      <c r="AE233" s="96">
        <f t="shared" si="245"/>
        <v>0</v>
      </c>
      <c r="AF233" s="96">
        <f t="shared" si="246"/>
        <v>0</v>
      </c>
      <c r="AG233" s="96">
        <f t="shared" si="247"/>
        <v>0</v>
      </c>
      <c r="AH233" s="96">
        <f t="shared" si="248"/>
        <v>0</v>
      </c>
      <c r="AI233" s="96">
        <f t="shared" si="249"/>
        <v>0</v>
      </c>
      <c r="AJ233" s="96">
        <f t="shared" si="250"/>
        <v>0</v>
      </c>
      <c r="AK233" s="96">
        <f t="shared" si="251"/>
        <v>0</v>
      </c>
      <c r="AL233" s="96">
        <f t="shared" si="252"/>
        <v>0</v>
      </c>
      <c r="AM233" s="96">
        <f t="shared" si="253"/>
        <v>0</v>
      </c>
      <c r="AN233" s="96">
        <f t="shared" si="254"/>
        <v>0</v>
      </c>
      <c r="AO233" s="96">
        <f t="shared" si="255"/>
        <v>0</v>
      </c>
      <c r="AP233" s="96">
        <f t="shared" si="256"/>
        <v>0</v>
      </c>
      <c r="AQ233" s="96">
        <f t="shared" si="257"/>
        <v>0</v>
      </c>
      <c r="AR233" s="96">
        <f t="shared" si="258"/>
        <v>0</v>
      </c>
      <c r="AS233" s="96">
        <f t="shared" si="259"/>
        <v>0</v>
      </c>
      <c r="AT233" s="54">
        <f t="shared" si="260"/>
        <v>0</v>
      </c>
      <c r="AU233" s="54">
        <f t="shared" si="261"/>
        <v>0</v>
      </c>
      <c r="AV233" s="54">
        <f t="shared" si="262"/>
        <v>0</v>
      </c>
      <c r="AW233" s="54">
        <f t="shared" si="263"/>
        <v>0</v>
      </c>
      <c r="AX233" s="54">
        <f t="shared" si="264"/>
        <v>0</v>
      </c>
      <c r="AY233" s="54">
        <f t="shared" si="265"/>
        <v>0</v>
      </c>
      <c r="AZ233" s="54"/>
      <c r="BA233" s="54"/>
      <c r="BB233" s="137">
        <f t="shared" si="232"/>
        <v>0</v>
      </c>
      <c r="BC233" s="137">
        <f t="shared" si="233"/>
        <v>0</v>
      </c>
      <c r="BD233" s="137">
        <f t="shared" si="234"/>
        <v>0</v>
      </c>
      <c r="BE233" s="137">
        <f t="shared" si="235"/>
        <v>0</v>
      </c>
      <c r="BF233" s="137">
        <f t="shared" si="236"/>
        <v>0</v>
      </c>
      <c r="BG233" s="137">
        <f t="shared" si="237"/>
        <v>0</v>
      </c>
      <c r="BH233" s="137">
        <f t="shared" si="238"/>
        <v>0</v>
      </c>
      <c r="BI233" s="137">
        <f t="shared" si="239"/>
        <v>0</v>
      </c>
      <c r="BJ233" s="137">
        <f t="shared" si="240"/>
        <v>0</v>
      </c>
      <c r="BK233" s="137">
        <f t="shared" si="241"/>
        <v>0</v>
      </c>
      <c r="BL233" s="137">
        <f t="shared" si="266"/>
        <v>0</v>
      </c>
      <c r="BM233" s="137">
        <f t="shared" si="267"/>
        <v>0</v>
      </c>
      <c r="BN233" s="137">
        <f t="shared" si="268"/>
        <v>0</v>
      </c>
      <c r="BO233" s="137">
        <f t="shared" si="269"/>
        <v>0</v>
      </c>
      <c r="BP233" s="137">
        <f t="shared" si="270"/>
        <v>0</v>
      </c>
      <c r="BQ233" s="137">
        <f t="shared" si="271"/>
        <v>0</v>
      </c>
      <c r="BR233" s="137">
        <f t="shared" si="272"/>
        <v>0</v>
      </c>
      <c r="BS233" s="137">
        <f t="shared" si="273"/>
        <v>0</v>
      </c>
      <c r="BT233" s="137">
        <f t="shared" si="274"/>
        <v>0</v>
      </c>
      <c r="BU233" s="137">
        <f t="shared" si="275"/>
        <v>0</v>
      </c>
      <c r="BV233" s="137">
        <f t="shared" si="276"/>
        <v>0</v>
      </c>
      <c r="BW233" s="137">
        <f t="shared" si="277"/>
        <v>0</v>
      </c>
      <c r="BX233" s="137">
        <f t="shared" si="278"/>
        <v>0</v>
      </c>
      <c r="BY233" s="137">
        <f t="shared" si="279"/>
        <v>0</v>
      </c>
      <c r="BZ233" s="137">
        <f t="shared" si="280"/>
        <v>0</v>
      </c>
      <c r="CA233" s="137">
        <f t="shared" si="281"/>
        <v>0</v>
      </c>
      <c r="CB233" s="137">
        <f t="shared" si="282"/>
        <v>0</v>
      </c>
      <c r="CC233" s="137">
        <f t="shared" si="283"/>
        <v>0</v>
      </c>
      <c r="CD233" s="137">
        <f t="shared" si="284"/>
        <v>0</v>
      </c>
      <c r="CE233" s="137">
        <f t="shared" si="285"/>
        <v>0</v>
      </c>
      <c r="CF233" s="137">
        <f t="shared" si="286"/>
        <v>0</v>
      </c>
      <c r="CG233" s="137">
        <f t="shared" si="287"/>
        <v>0</v>
      </c>
      <c r="CH233" s="137">
        <f t="shared" si="288"/>
        <v>0</v>
      </c>
      <c r="CI233" s="137">
        <f t="shared" si="289"/>
        <v>0</v>
      </c>
      <c r="CJ233" s="137">
        <f t="shared" si="290"/>
        <v>0</v>
      </c>
      <c r="CK233" s="137">
        <f t="shared" si="291"/>
        <v>0</v>
      </c>
      <c r="CL233" s="137">
        <f t="shared" si="292"/>
        <v>0</v>
      </c>
      <c r="CM233" s="137">
        <f t="shared" si="293"/>
        <v>0</v>
      </c>
      <c r="CN233" s="137">
        <f t="shared" si="294"/>
        <v>0</v>
      </c>
      <c r="CO233" s="137">
        <f t="shared" si="295"/>
        <v>0</v>
      </c>
      <c r="CP233" s="97"/>
      <c r="CQ233" s="97"/>
      <c r="CR233" s="47"/>
      <c r="CS233" s="47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GO233" s="1"/>
      <c r="GP233" s="1"/>
      <c r="GQ233" s="1"/>
      <c r="GR233" s="1"/>
      <c r="GS233" s="1"/>
    </row>
    <row r="234" spans="1:201">
      <c r="A234" s="40">
        <v>228</v>
      </c>
      <c r="B234" s="84"/>
      <c r="C234" s="83"/>
      <c r="D234" s="88"/>
      <c r="E234" s="87"/>
      <c r="F234" s="87"/>
      <c r="G234" s="87"/>
      <c r="H234" s="87"/>
      <c r="I234" s="76"/>
      <c r="J234" s="76"/>
      <c r="K234" s="76"/>
      <c r="L234" s="238"/>
      <c r="M234" s="238"/>
      <c r="N234" s="76"/>
      <c r="O234" s="76"/>
      <c r="P234" s="76"/>
      <c r="Q234" s="77"/>
      <c r="R234" s="41">
        <f t="shared" si="242"/>
        <v>0</v>
      </c>
      <c r="S234" s="55">
        <f t="shared" si="222"/>
        <v>0</v>
      </c>
      <c r="T234" s="54">
        <f t="shared" si="223"/>
        <v>0</v>
      </c>
      <c r="U234" s="97">
        <f t="shared" si="224"/>
        <v>0</v>
      </c>
      <c r="V234" s="54">
        <f t="shared" si="243"/>
        <v>0</v>
      </c>
      <c r="W234" s="97">
        <f t="shared" si="244"/>
        <v>0</v>
      </c>
      <c r="X234" s="96">
        <f t="shared" si="225"/>
        <v>0</v>
      </c>
      <c r="Y234" s="96">
        <f t="shared" si="226"/>
        <v>0</v>
      </c>
      <c r="Z234" s="96">
        <f t="shared" si="227"/>
        <v>0</v>
      </c>
      <c r="AA234" s="96">
        <f t="shared" si="228"/>
        <v>0</v>
      </c>
      <c r="AB234" s="96">
        <f t="shared" si="229"/>
        <v>0</v>
      </c>
      <c r="AC234" s="96">
        <f t="shared" si="230"/>
        <v>0</v>
      </c>
      <c r="AD234" s="96">
        <f t="shared" si="231"/>
        <v>0</v>
      </c>
      <c r="AE234" s="96">
        <f t="shared" si="245"/>
        <v>0</v>
      </c>
      <c r="AF234" s="96">
        <f t="shared" si="246"/>
        <v>0</v>
      </c>
      <c r="AG234" s="96">
        <f t="shared" si="247"/>
        <v>0</v>
      </c>
      <c r="AH234" s="96">
        <f t="shared" si="248"/>
        <v>0</v>
      </c>
      <c r="AI234" s="96">
        <f t="shared" si="249"/>
        <v>0</v>
      </c>
      <c r="AJ234" s="96">
        <f t="shared" si="250"/>
        <v>0</v>
      </c>
      <c r="AK234" s="96">
        <f t="shared" si="251"/>
        <v>0</v>
      </c>
      <c r="AL234" s="96">
        <f t="shared" si="252"/>
        <v>0</v>
      </c>
      <c r="AM234" s="96">
        <f t="shared" si="253"/>
        <v>0</v>
      </c>
      <c r="AN234" s="96">
        <f t="shared" si="254"/>
        <v>0</v>
      </c>
      <c r="AO234" s="96">
        <f t="shared" si="255"/>
        <v>0</v>
      </c>
      <c r="AP234" s="96">
        <f t="shared" si="256"/>
        <v>0</v>
      </c>
      <c r="AQ234" s="96">
        <f t="shared" si="257"/>
        <v>0</v>
      </c>
      <c r="AR234" s="96">
        <f t="shared" si="258"/>
        <v>0</v>
      </c>
      <c r="AS234" s="96">
        <f t="shared" si="259"/>
        <v>0</v>
      </c>
      <c r="AT234" s="54">
        <f t="shared" si="260"/>
        <v>0</v>
      </c>
      <c r="AU234" s="54">
        <f t="shared" si="261"/>
        <v>0</v>
      </c>
      <c r="AV234" s="54">
        <f t="shared" si="262"/>
        <v>0</v>
      </c>
      <c r="AW234" s="54">
        <f t="shared" si="263"/>
        <v>0</v>
      </c>
      <c r="AX234" s="54">
        <f t="shared" si="264"/>
        <v>0</v>
      </c>
      <c r="AY234" s="54">
        <f t="shared" si="265"/>
        <v>0</v>
      </c>
      <c r="AZ234" s="54"/>
      <c r="BA234" s="54"/>
      <c r="BB234" s="137">
        <f t="shared" si="232"/>
        <v>0</v>
      </c>
      <c r="BC234" s="137">
        <f t="shared" si="233"/>
        <v>0</v>
      </c>
      <c r="BD234" s="137">
        <f t="shared" si="234"/>
        <v>0</v>
      </c>
      <c r="BE234" s="137">
        <f t="shared" si="235"/>
        <v>0</v>
      </c>
      <c r="BF234" s="137">
        <f t="shared" si="236"/>
        <v>0</v>
      </c>
      <c r="BG234" s="137">
        <f t="shared" si="237"/>
        <v>0</v>
      </c>
      <c r="BH234" s="137">
        <f t="shared" si="238"/>
        <v>0</v>
      </c>
      <c r="BI234" s="137">
        <f t="shared" si="239"/>
        <v>0</v>
      </c>
      <c r="BJ234" s="137">
        <f t="shared" si="240"/>
        <v>0</v>
      </c>
      <c r="BK234" s="137">
        <f t="shared" si="241"/>
        <v>0</v>
      </c>
      <c r="BL234" s="137">
        <f t="shared" si="266"/>
        <v>0</v>
      </c>
      <c r="BM234" s="137">
        <f t="shared" si="267"/>
        <v>0</v>
      </c>
      <c r="BN234" s="137">
        <f t="shared" si="268"/>
        <v>0</v>
      </c>
      <c r="BO234" s="137">
        <f t="shared" si="269"/>
        <v>0</v>
      </c>
      <c r="BP234" s="137">
        <f t="shared" si="270"/>
        <v>0</v>
      </c>
      <c r="BQ234" s="137">
        <f t="shared" si="271"/>
        <v>0</v>
      </c>
      <c r="BR234" s="137">
        <f t="shared" si="272"/>
        <v>0</v>
      </c>
      <c r="BS234" s="137">
        <f t="shared" si="273"/>
        <v>0</v>
      </c>
      <c r="BT234" s="137">
        <f t="shared" si="274"/>
        <v>0</v>
      </c>
      <c r="BU234" s="137">
        <f t="shared" si="275"/>
        <v>0</v>
      </c>
      <c r="BV234" s="137">
        <f t="shared" si="276"/>
        <v>0</v>
      </c>
      <c r="BW234" s="137">
        <f t="shared" si="277"/>
        <v>0</v>
      </c>
      <c r="BX234" s="137">
        <f t="shared" si="278"/>
        <v>0</v>
      </c>
      <c r="BY234" s="137">
        <f t="shared" si="279"/>
        <v>0</v>
      </c>
      <c r="BZ234" s="137">
        <f t="shared" si="280"/>
        <v>0</v>
      </c>
      <c r="CA234" s="137">
        <f t="shared" si="281"/>
        <v>0</v>
      </c>
      <c r="CB234" s="137">
        <f t="shared" si="282"/>
        <v>0</v>
      </c>
      <c r="CC234" s="137">
        <f t="shared" si="283"/>
        <v>0</v>
      </c>
      <c r="CD234" s="137">
        <f t="shared" si="284"/>
        <v>0</v>
      </c>
      <c r="CE234" s="137">
        <f t="shared" si="285"/>
        <v>0</v>
      </c>
      <c r="CF234" s="137">
        <f t="shared" si="286"/>
        <v>0</v>
      </c>
      <c r="CG234" s="137">
        <f t="shared" si="287"/>
        <v>0</v>
      </c>
      <c r="CH234" s="137">
        <f t="shared" si="288"/>
        <v>0</v>
      </c>
      <c r="CI234" s="137">
        <f t="shared" si="289"/>
        <v>0</v>
      </c>
      <c r="CJ234" s="137">
        <f t="shared" si="290"/>
        <v>0</v>
      </c>
      <c r="CK234" s="137">
        <f t="shared" si="291"/>
        <v>0</v>
      </c>
      <c r="CL234" s="137">
        <f t="shared" si="292"/>
        <v>0</v>
      </c>
      <c r="CM234" s="137">
        <f t="shared" si="293"/>
        <v>0</v>
      </c>
      <c r="CN234" s="137">
        <f t="shared" si="294"/>
        <v>0</v>
      </c>
      <c r="CO234" s="137">
        <f t="shared" si="295"/>
        <v>0</v>
      </c>
      <c r="CP234" s="97"/>
      <c r="CQ234" s="97"/>
      <c r="CR234" s="47"/>
      <c r="CS234" s="47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GO234" s="1"/>
      <c r="GP234" s="1"/>
      <c r="GQ234" s="1"/>
      <c r="GR234" s="1"/>
      <c r="GS234" s="1"/>
    </row>
    <row r="235" spans="1:201">
      <c r="A235" s="40">
        <v>229</v>
      </c>
      <c r="B235" s="84"/>
      <c r="C235" s="83"/>
      <c r="D235" s="88"/>
      <c r="E235" s="87"/>
      <c r="F235" s="87"/>
      <c r="G235" s="87"/>
      <c r="H235" s="87"/>
      <c r="I235" s="76"/>
      <c r="J235" s="76"/>
      <c r="K235" s="76"/>
      <c r="L235" s="238"/>
      <c r="M235" s="238"/>
      <c r="N235" s="76"/>
      <c r="O235" s="76"/>
      <c r="P235" s="76"/>
      <c r="Q235" s="77"/>
      <c r="R235" s="41">
        <f t="shared" si="242"/>
        <v>0</v>
      </c>
      <c r="S235" s="55">
        <f t="shared" si="222"/>
        <v>0</v>
      </c>
      <c r="T235" s="54">
        <f t="shared" si="223"/>
        <v>0</v>
      </c>
      <c r="U235" s="97">
        <f t="shared" si="224"/>
        <v>0</v>
      </c>
      <c r="V235" s="54">
        <f t="shared" si="243"/>
        <v>0</v>
      </c>
      <c r="W235" s="97">
        <f t="shared" si="244"/>
        <v>0</v>
      </c>
      <c r="X235" s="96">
        <f t="shared" si="225"/>
        <v>0</v>
      </c>
      <c r="Y235" s="96">
        <f t="shared" si="226"/>
        <v>0</v>
      </c>
      <c r="Z235" s="96">
        <f t="shared" si="227"/>
        <v>0</v>
      </c>
      <c r="AA235" s="96">
        <f t="shared" si="228"/>
        <v>0</v>
      </c>
      <c r="AB235" s="96">
        <f t="shared" si="229"/>
        <v>0</v>
      </c>
      <c r="AC235" s="96">
        <f t="shared" si="230"/>
        <v>0</v>
      </c>
      <c r="AD235" s="96">
        <f t="shared" si="231"/>
        <v>0</v>
      </c>
      <c r="AE235" s="96">
        <f t="shared" si="245"/>
        <v>0</v>
      </c>
      <c r="AF235" s="96">
        <f t="shared" si="246"/>
        <v>0</v>
      </c>
      <c r="AG235" s="96">
        <f t="shared" si="247"/>
        <v>0</v>
      </c>
      <c r="AH235" s="96">
        <f t="shared" si="248"/>
        <v>0</v>
      </c>
      <c r="AI235" s="96">
        <f t="shared" si="249"/>
        <v>0</v>
      </c>
      <c r="AJ235" s="96">
        <f t="shared" si="250"/>
        <v>0</v>
      </c>
      <c r="AK235" s="96">
        <f t="shared" si="251"/>
        <v>0</v>
      </c>
      <c r="AL235" s="96">
        <f t="shared" si="252"/>
        <v>0</v>
      </c>
      <c r="AM235" s="96">
        <f t="shared" si="253"/>
        <v>0</v>
      </c>
      <c r="AN235" s="96">
        <f t="shared" si="254"/>
        <v>0</v>
      </c>
      <c r="AO235" s="96">
        <f t="shared" si="255"/>
        <v>0</v>
      </c>
      <c r="AP235" s="96">
        <f t="shared" si="256"/>
        <v>0</v>
      </c>
      <c r="AQ235" s="96">
        <f t="shared" si="257"/>
        <v>0</v>
      </c>
      <c r="AR235" s="96">
        <f t="shared" si="258"/>
        <v>0</v>
      </c>
      <c r="AS235" s="96">
        <f t="shared" si="259"/>
        <v>0</v>
      </c>
      <c r="AT235" s="54">
        <f t="shared" si="260"/>
        <v>0</v>
      </c>
      <c r="AU235" s="54">
        <f t="shared" si="261"/>
        <v>0</v>
      </c>
      <c r="AV235" s="54">
        <f t="shared" si="262"/>
        <v>0</v>
      </c>
      <c r="AW235" s="54">
        <f t="shared" si="263"/>
        <v>0</v>
      </c>
      <c r="AX235" s="54">
        <f t="shared" si="264"/>
        <v>0</v>
      </c>
      <c r="AY235" s="54">
        <f t="shared" si="265"/>
        <v>0</v>
      </c>
      <c r="AZ235" s="54"/>
      <c r="BA235" s="54"/>
      <c r="BB235" s="137">
        <f t="shared" si="232"/>
        <v>0</v>
      </c>
      <c r="BC235" s="137">
        <f t="shared" si="233"/>
        <v>0</v>
      </c>
      <c r="BD235" s="137">
        <f t="shared" si="234"/>
        <v>0</v>
      </c>
      <c r="BE235" s="137">
        <f t="shared" si="235"/>
        <v>0</v>
      </c>
      <c r="BF235" s="137">
        <f t="shared" si="236"/>
        <v>0</v>
      </c>
      <c r="BG235" s="137">
        <f t="shared" si="237"/>
        <v>0</v>
      </c>
      <c r="BH235" s="137">
        <f t="shared" si="238"/>
        <v>0</v>
      </c>
      <c r="BI235" s="137">
        <f t="shared" si="239"/>
        <v>0</v>
      </c>
      <c r="BJ235" s="137">
        <f t="shared" si="240"/>
        <v>0</v>
      </c>
      <c r="BK235" s="137">
        <f t="shared" si="241"/>
        <v>0</v>
      </c>
      <c r="BL235" s="137">
        <f t="shared" si="266"/>
        <v>0</v>
      </c>
      <c r="BM235" s="137">
        <f t="shared" si="267"/>
        <v>0</v>
      </c>
      <c r="BN235" s="137">
        <f t="shared" si="268"/>
        <v>0</v>
      </c>
      <c r="BO235" s="137">
        <f t="shared" si="269"/>
        <v>0</v>
      </c>
      <c r="BP235" s="137">
        <f t="shared" si="270"/>
        <v>0</v>
      </c>
      <c r="BQ235" s="137">
        <f t="shared" si="271"/>
        <v>0</v>
      </c>
      <c r="BR235" s="137">
        <f t="shared" si="272"/>
        <v>0</v>
      </c>
      <c r="BS235" s="137">
        <f t="shared" si="273"/>
        <v>0</v>
      </c>
      <c r="BT235" s="137">
        <f t="shared" si="274"/>
        <v>0</v>
      </c>
      <c r="BU235" s="137">
        <f t="shared" si="275"/>
        <v>0</v>
      </c>
      <c r="BV235" s="137">
        <f t="shared" si="276"/>
        <v>0</v>
      </c>
      <c r="BW235" s="137">
        <f t="shared" si="277"/>
        <v>0</v>
      </c>
      <c r="BX235" s="137">
        <f t="shared" si="278"/>
        <v>0</v>
      </c>
      <c r="BY235" s="137">
        <f t="shared" si="279"/>
        <v>0</v>
      </c>
      <c r="BZ235" s="137">
        <f t="shared" si="280"/>
        <v>0</v>
      </c>
      <c r="CA235" s="137">
        <f t="shared" si="281"/>
        <v>0</v>
      </c>
      <c r="CB235" s="137">
        <f t="shared" si="282"/>
        <v>0</v>
      </c>
      <c r="CC235" s="137">
        <f t="shared" si="283"/>
        <v>0</v>
      </c>
      <c r="CD235" s="137">
        <f t="shared" si="284"/>
        <v>0</v>
      </c>
      <c r="CE235" s="137">
        <f t="shared" si="285"/>
        <v>0</v>
      </c>
      <c r="CF235" s="137">
        <f t="shared" si="286"/>
        <v>0</v>
      </c>
      <c r="CG235" s="137">
        <f t="shared" si="287"/>
        <v>0</v>
      </c>
      <c r="CH235" s="137">
        <f t="shared" si="288"/>
        <v>0</v>
      </c>
      <c r="CI235" s="137">
        <f t="shared" si="289"/>
        <v>0</v>
      </c>
      <c r="CJ235" s="137">
        <f t="shared" si="290"/>
        <v>0</v>
      </c>
      <c r="CK235" s="137">
        <f t="shared" si="291"/>
        <v>0</v>
      </c>
      <c r="CL235" s="137">
        <f t="shared" si="292"/>
        <v>0</v>
      </c>
      <c r="CM235" s="137">
        <f t="shared" si="293"/>
        <v>0</v>
      </c>
      <c r="CN235" s="137">
        <f t="shared" si="294"/>
        <v>0</v>
      </c>
      <c r="CO235" s="137">
        <f t="shared" si="295"/>
        <v>0</v>
      </c>
      <c r="CP235" s="97"/>
      <c r="CQ235" s="97"/>
      <c r="CR235" s="47"/>
      <c r="CS235" s="47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GO235" s="1"/>
      <c r="GP235" s="1"/>
      <c r="GQ235" s="1"/>
      <c r="GR235" s="1"/>
      <c r="GS235" s="1"/>
    </row>
    <row r="236" spans="1:201">
      <c r="A236" s="40">
        <v>230</v>
      </c>
      <c r="B236" s="84"/>
      <c r="C236" s="83"/>
      <c r="D236" s="88"/>
      <c r="E236" s="87"/>
      <c r="F236" s="87"/>
      <c r="G236" s="87"/>
      <c r="H236" s="87"/>
      <c r="I236" s="76"/>
      <c r="J236" s="76"/>
      <c r="K236" s="76"/>
      <c r="L236" s="238"/>
      <c r="M236" s="238"/>
      <c r="N236" s="76"/>
      <c r="O236" s="76"/>
      <c r="P236" s="76"/>
      <c r="Q236" s="77"/>
      <c r="R236" s="41">
        <f t="shared" si="242"/>
        <v>0</v>
      </c>
      <c r="S236" s="55">
        <f t="shared" si="222"/>
        <v>0</v>
      </c>
      <c r="T236" s="54">
        <f t="shared" si="223"/>
        <v>0</v>
      </c>
      <c r="U236" s="97">
        <f t="shared" si="224"/>
        <v>0</v>
      </c>
      <c r="V236" s="54">
        <f t="shared" si="243"/>
        <v>0</v>
      </c>
      <c r="W236" s="97">
        <f t="shared" si="244"/>
        <v>0</v>
      </c>
      <c r="X236" s="96">
        <f t="shared" si="225"/>
        <v>0</v>
      </c>
      <c r="Y236" s="96">
        <f t="shared" si="226"/>
        <v>0</v>
      </c>
      <c r="Z236" s="96">
        <f t="shared" si="227"/>
        <v>0</v>
      </c>
      <c r="AA236" s="96">
        <f t="shared" si="228"/>
        <v>0</v>
      </c>
      <c r="AB236" s="96">
        <f t="shared" si="229"/>
        <v>0</v>
      </c>
      <c r="AC236" s="96">
        <f t="shared" si="230"/>
        <v>0</v>
      </c>
      <c r="AD236" s="96">
        <f t="shared" si="231"/>
        <v>0</v>
      </c>
      <c r="AE236" s="96">
        <f t="shared" si="245"/>
        <v>0</v>
      </c>
      <c r="AF236" s="96">
        <f t="shared" si="246"/>
        <v>0</v>
      </c>
      <c r="AG236" s="96">
        <f t="shared" si="247"/>
        <v>0</v>
      </c>
      <c r="AH236" s="96">
        <f t="shared" si="248"/>
        <v>0</v>
      </c>
      <c r="AI236" s="96">
        <f t="shared" si="249"/>
        <v>0</v>
      </c>
      <c r="AJ236" s="96">
        <f t="shared" si="250"/>
        <v>0</v>
      </c>
      <c r="AK236" s="96">
        <f t="shared" si="251"/>
        <v>0</v>
      </c>
      <c r="AL236" s="96">
        <f t="shared" si="252"/>
        <v>0</v>
      </c>
      <c r="AM236" s="96">
        <f t="shared" si="253"/>
        <v>0</v>
      </c>
      <c r="AN236" s="96">
        <f t="shared" si="254"/>
        <v>0</v>
      </c>
      <c r="AO236" s="96">
        <f t="shared" si="255"/>
        <v>0</v>
      </c>
      <c r="AP236" s="96">
        <f t="shared" si="256"/>
        <v>0</v>
      </c>
      <c r="AQ236" s="96">
        <f t="shared" si="257"/>
        <v>0</v>
      </c>
      <c r="AR236" s="96">
        <f t="shared" si="258"/>
        <v>0</v>
      </c>
      <c r="AS236" s="96">
        <f t="shared" si="259"/>
        <v>0</v>
      </c>
      <c r="AT236" s="54">
        <f t="shared" si="260"/>
        <v>0</v>
      </c>
      <c r="AU236" s="54">
        <f t="shared" si="261"/>
        <v>0</v>
      </c>
      <c r="AV236" s="54">
        <f t="shared" si="262"/>
        <v>0</v>
      </c>
      <c r="AW236" s="54">
        <f t="shared" si="263"/>
        <v>0</v>
      </c>
      <c r="AX236" s="54">
        <f t="shared" si="264"/>
        <v>0</v>
      </c>
      <c r="AY236" s="54">
        <f t="shared" si="265"/>
        <v>0</v>
      </c>
      <c r="AZ236" s="54"/>
      <c r="BA236" s="54"/>
      <c r="BB236" s="137">
        <f t="shared" si="232"/>
        <v>0</v>
      </c>
      <c r="BC236" s="137">
        <f t="shared" si="233"/>
        <v>0</v>
      </c>
      <c r="BD236" s="137">
        <f t="shared" si="234"/>
        <v>0</v>
      </c>
      <c r="BE236" s="137">
        <f t="shared" si="235"/>
        <v>0</v>
      </c>
      <c r="BF236" s="137">
        <f t="shared" si="236"/>
        <v>0</v>
      </c>
      <c r="BG236" s="137">
        <f t="shared" si="237"/>
        <v>0</v>
      </c>
      <c r="BH236" s="137">
        <f t="shared" si="238"/>
        <v>0</v>
      </c>
      <c r="BI236" s="137">
        <f t="shared" si="239"/>
        <v>0</v>
      </c>
      <c r="BJ236" s="137">
        <f t="shared" si="240"/>
        <v>0</v>
      </c>
      <c r="BK236" s="137">
        <f t="shared" si="241"/>
        <v>0</v>
      </c>
      <c r="BL236" s="137">
        <f t="shared" si="266"/>
        <v>0</v>
      </c>
      <c r="BM236" s="137">
        <f t="shared" si="267"/>
        <v>0</v>
      </c>
      <c r="BN236" s="137">
        <f t="shared" si="268"/>
        <v>0</v>
      </c>
      <c r="BO236" s="137">
        <f t="shared" si="269"/>
        <v>0</v>
      </c>
      <c r="BP236" s="137">
        <f t="shared" si="270"/>
        <v>0</v>
      </c>
      <c r="BQ236" s="137">
        <f t="shared" si="271"/>
        <v>0</v>
      </c>
      <c r="BR236" s="137">
        <f t="shared" si="272"/>
        <v>0</v>
      </c>
      <c r="BS236" s="137">
        <f t="shared" si="273"/>
        <v>0</v>
      </c>
      <c r="BT236" s="137">
        <f t="shared" si="274"/>
        <v>0</v>
      </c>
      <c r="BU236" s="137">
        <f t="shared" si="275"/>
        <v>0</v>
      </c>
      <c r="BV236" s="137">
        <f t="shared" si="276"/>
        <v>0</v>
      </c>
      <c r="BW236" s="137">
        <f t="shared" si="277"/>
        <v>0</v>
      </c>
      <c r="BX236" s="137">
        <f t="shared" si="278"/>
        <v>0</v>
      </c>
      <c r="BY236" s="137">
        <f t="shared" si="279"/>
        <v>0</v>
      </c>
      <c r="BZ236" s="137">
        <f t="shared" si="280"/>
        <v>0</v>
      </c>
      <c r="CA236" s="137">
        <f t="shared" si="281"/>
        <v>0</v>
      </c>
      <c r="CB236" s="137">
        <f t="shared" si="282"/>
        <v>0</v>
      </c>
      <c r="CC236" s="137">
        <f t="shared" si="283"/>
        <v>0</v>
      </c>
      <c r="CD236" s="137">
        <f t="shared" si="284"/>
        <v>0</v>
      </c>
      <c r="CE236" s="137">
        <f t="shared" si="285"/>
        <v>0</v>
      </c>
      <c r="CF236" s="137">
        <f t="shared" si="286"/>
        <v>0</v>
      </c>
      <c r="CG236" s="137">
        <f t="shared" si="287"/>
        <v>0</v>
      </c>
      <c r="CH236" s="137">
        <f t="shared" si="288"/>
        <v>0</v>
      </c>
      <c r="CI236" s="137">
        <f t="shared" si="289"/>
        <v>0</v>
      </c>
      <c r="CJ236" s="137">
        <f t="shared" si="290"/>
        <v>0</v>
      </c>
      <c r="CK236" s="137">
        <f t="shared" si="291"/>
        <v>0</v>
      </c>
      <c r="CL236" s="137">
        <f t="shared" si="292"/>
        <v>0</v>
      </c>
      <c r="CM236" s="137">
        <f t="shared" si="293"/>
        <v>0</v>
      </c>
      <c r="CN236" s="137">
        <f t="shared" si="294"/>
        <v>0</v>
      </c>
      <c r="CO236" s="137">
        <f t="shared" si="295"/>
        <v>0</v>
      </c>
      <c r="CP236" s="97"/>
      <c r="CQ236" s="97"/>
      <c r="CR236" s="47"/>
      <c r="CS236" s="47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GO236" s="1"/>
      <c r="GP236" s="1"/>
      <c r="GQ236" s="1"/>
      <c r="GR236" s="1"/>
      <c r="GS236" s="1"/>
    </row>
    <row r="237" spans="1:201">
      <c r="A237" s="40">
        <v>231</v>
      </c>
      <c r="B237" s="84"/>
      <c r="C237" s="83"/>
      <c r="D237" s="88"/>
      <c r="E237" s="87"/>
      <c r="F237" s="87"/>
      <c r="G237" s="87"/>
      <c r="H237" s="87"/>
      <c r="I237" s="76"/>
      <c r="J237" s="76"/>
      <c r="K237" s="76"/>
      <c r="L237" s="238"/>
      <c r="M237" s="238"/>
      <c r="N237" s="76"/>
      <c r="O237" s="76"/>
      <c r="P237" s="76"/>
      <c r="Q237" s="77"/>
      <c r="R237" s="41">
        <f t="shared" si="242"/>
        <v>0</v>
      </c>
      <c r="S237" s="55">
        <f t="shared" si="222"/>
        <v>0</v>
      </c>
      <c r="T237" s="54">
        <f t="shared" si="223"/>
        <v>0</v>
      </c>
      <c r="U237" s="97">
        <f t="shared" si="224"/>
        <v>0</v>
      </c>
      <c r="V237" s="54">
        <f t="shared" si="243"/>
        <v>0</v>
      </c>
      <c r="W237" s="97">
        <f t="shared" si="244"/>
        <v>0</v>
      </c>
      <c r="X237" s="96">
        <f t="shared" si="225"/>
        <v>0</v>
      </c>
      <c r="Y237" s="96">
        <f t="shared" si="226"/>
        <v>0</v>
      </c>
      <c r="Z237" s="96">
        <f t="shared" si="227"/>
        <v>0</v>
      </c>
      <c r="AA237" s="96">
        <f t="shared" si="228"/>
        <v>0</v>
      </c>
      <c r="AB237" s="96">
        <f t="shared" si="229"/>
        <v>0</v>
      </c>
      <c r="AC237" s="96">
        <f t="shared" si="230"/>
        <v>0</v>
      </c>
      <c r="AD237" s="96">
        <f t="shared" si="231"/>
        <v>0</v>
      </c>
      <c r="AE237" s="96">
        <f t="shared" si="245"/>
        <v>0</v>
      </c>
      <c r="AF237" s="96">
        <f t="shared" si="246"/>
        <v>0</v>
      </c>
      <c r="AG237" s="96">
        <f t="shared" si="247"/>
        <v>0</v>
      </c>
      <c r="AH237" s="96">
        <f t="shared" si="248"/>
        <v>0</v>
      </c>
      <c r="AI237" s="96">
        <f t="shared" si="249"/>
        <v>0</v>
      </c>
      <c r="AJ237" s="96">
        <f t="shared" si="250"/>
        <v>0</v>
      </c>
      <c r="AK237" s="96">
        <f t="shared" si="251"/>
        <v>0</v>
      </c>
      <c r="AL237" s="96">
        <f t="shared" si="252"/>
        <v>0</v>
      </c>
      <c r="AM237" s="96">
        <f t="shared" si="253"/>
        <v>0</v>
      </c>
      <c r="AN237" s="96">
        <f t="shared" si="254"/>
        <v>0</v>
      </c>
      <c r="AO237" s="96">
        <f t="shared" si="255"/>
        <v>0</v>
      </c>
      <c r="AP237" s="96">
        <f t="shared" si="256"/>
        <v>0</v>
      </c>
      <c r="AQ237" s="96">
        <f t="shared" si="257"/>
        <v>0</v>
      </c>
      <c r="AR237" s="96">
        <f t="shared" si="258"/>
        <v>0</v>
      </c>
      <c r="AS237" s="96">
        <f t="shared" si="259"/>
        <v>0</v>
      </c>
      <c r="AT237" s="54">
        <f t="shared" si="260"/>
        <v>0</v>
      </c>
      <c r="AU237" s="54">
        <f t="shared" si="261"/>
        <v>0</v>
      </c>
      <c r="AV237" s="54">
        <f t="shared" si="262"/>
        <v>0</v>
      </c>
      <c r="AW237" s="54">
        <f t="shared" si="263"/>
        <v>0</v>
      </c>
      <c r="AX237" s="54">
        <f t="shared" si="264"/>
        <v>0</v>
      </c>
      <c r="AY237" s="54">
        <f t="shared" si="265"/>
        <v>0</v>
      </c>
      <c r="AZ237" s="54"/>
      <c r="BA237" s="54"/>
      <c r="BB237" s="137">
        <f t="shared" si="232"/>
        <v>0</v>
      </c>
      <c r="BC237" s="137">
        <f t="shared" si="233"/>
        <v>0</v>
      </c>
      <c r="BD237" s="137">
        <f t="shared" si="234"/>
        <v>0</v>
      </c>
      <c r="BE237" s="137">
        <f t="shared" si="235"/>
        <v>0</v>
      </c>
      <c r="BF237" s="137">
        <f t="shared" si="236"/>
        <v>0</v>
      </c>
      <c r="BG237" s="137">
        <f t="shared" si="237"/>
        <v>0</v>
      </c>
      <c r="BH237" s="137">
        <f t="shared" si="238"/>
        <v>0</v>
      </c>
      <c r="BI237" s="137">
        <f t="shared" si="239"/>
        <v>0</v>
      </c>
      <c r="BJ237" s="137">
        <f t="shared" si="240"/>
        <v>0</v>
      </c>
      <c r="BK237" s="137">
        <f t="shared" si="241"/>
        <v>0</v>
      </c>
      <c r="BL237" s="137">
        <f t="shared" si="266"/>
        <v>0</v>
      </c>
      <c r="BM237" s="137">
        <f t="shared" si="267"/>
        <v>0</v>
      </c>
      <c r="BN237" s="137">
        <f t="shared" si="268"/>
        <v>0</v>
      </c>
      <c r="BO237" s="137">
        <f t="shared" si="269"/>
        <v>0</v>
      </c>
      <c r="BP237" s="137">
        <f t="shared" si="270"/>
        <v>0</v>
      </c>
      <c r="BQ237" s="137">
        <f t="shared" si="271"/>
        <v>0</v>
      </c>
      <c r="BR237" s="137">
        <f t="shared" si="272"/>
        <v>0</v>
      </c>
      <c r="BS237" s="137">
        <f t="shared" si="273"/>
        <v>0</v>
      </c>
      <c r="BT237" s="137">
        <f t="shared" si="274"/>
        <v>0</v>
      </c>
      <c r="BU237" s="137">
        <f t="shared" si="275"/>
        <v>0</v>
      </c>
      <c r="BV237" s="137">
        <f t="shared" si="276"/>
        <v>0</v>
      </c>
      <c r="BW237" s="137">
        <f t="shared" si="277"/>
        <v>0</v>
      </c>
      <c r="BX237" s="137">
        <f t="shared" si="278"/>
        <v>0</v>
      </c>
      <c r="BY237" s="137">
        <f t="shared" si="279"/>
        <v>0</v>
      </c>
      <c r="BZ237" s="137">
        <f t="shared" si="280"/>
        <v>0</v>
      </c>
      <c r="CA237" s="137">
        <f t="shared" si="281"/>
        <v>0</v>
      </c>
      <c r="CB237" s="137">
        <f t="shared" si="282"/>
        <v>0</v>
      </c>
      <c r="CC237" s="137">
        <f t="shared" si="283"/>
        <v>0</v>
      </c>
      <c r="CD237" s="137">
        <f t="shared" si="284"/>
        <v>0</v>
      </c>
      <c r="CE237" s="137">
        <f t="shared" si="285"/>
        <v>0</v>
      </c>
      <c r="CF237" s="137">
        <f t="shared" si="286"/>
        <v>0</v>
      </c>
      <c r="CG237" s="137">
        <f t="shared" si="287"/>
        <v>0</v>
      </c>
      <c r="CH237" s="137">
        <f t="shared" si="288"/>
        <v>0</v>
      </c>
      <c r="CI237" s="137">
        <f t="shared" si="289"/>
        <v>0</v>
      </c>
      <c r="CJ237" s="137">
        <f t="shared" si="290"/>
        <v>0</v>
      </c>
      <c r="CK237" s="137">
        <f t="shared" si="291"/>
        <v>0</v>
      </c>
      <c r="CL237" s="137">
        <f t="shared" si="292"/>
        <v>0</v>
      </c>
      <c r="CM237" s="137">
        <f t="shared" si="293"/>
        <v>0</v>
      </c>
      <c r="CN237" s="137">
        <f t="shared" si="294"/>
        <v>0</v>
      </c>
      <c r="CO237" s="137">
        <f t="shared" si="295"/>
        <v>0</v>
      </c>
      <c r="CP237" s="97"/>
      <c r="CQ237" s="97"/>
      <c r="CR237" s="47"/>
      <c r="CS237" s="47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GO237" s="1"/>
      <c r="GP237" s="1"/>
      <c r="GQ237" s="1"/>
      <c r="GR237" s="1"/>
      <c r="GS237" s="1"/>
    </row>
    <row r="238" spans="1:201">
      <c r="A238" s="40">
        <v>232</v>
      </c>
      <c r="B238" s="84"/>
      <c r="C238" s="83"/>
      <c r="D238" s="88"/>
      <c r="E238" s="87"/>
      <c r="F238" s="87"/>
      <c r="G238" s="87"/>
      <c r="H238" s="87"/>
      <c r="I238" s="76"/>
      <c r="J238" s="76"/>
      <c r="K238" s="76"/>
      <c r="L238" s="238"/>
      <c r="M238" s="238"/>
      <c r="N238" s="76"/>
      <c r="O238" s="76"/>
      <c r="P238" s="76"/>
      <c r="Q238" s="77"/>
      <c r="R238" s="41">
        <f t="shared" si="242"/>
        <v>0</v>
      </c>
      <c r="S238" s="55">
        <f t="shared" si="222"/>
        <v>0</v>
      </c>
      <c r="T238" s="54">
        <f t="shared" si="223"/>
        <v>0</v>
      </c>
      <c r="U238" s="97">
        <f t="shared" si="224"/>
        <v>0</v>
      </c>
      <c r="V238" s="54">
        <f t="shared" si="243"/>
        <v>0</v>
      </c>
      <c r="W238" s="97">
        <f t="shared" si="244"/>
        <v>0</v>
      </c>
      <c r="X238" s="96">
        <f t="shared" si="225"/>
        <v>0</v>
      </c>
      <c r="Y238" s="96">
        <f t="shared" si="226"/>
        <v>0</v>
      </c>
      <c r="Z238" s="96">
        <f t="shared" si="227"/>
        <v>0</v>
      </c>
      <c r="AA238" s="96">
        <f t="shared" si="228"/>
        <v>0</v>
      </c>
      <c r="AB238" s="96">
        <f t="shared" si="229"/>
        <v>0</v>
      </c>
      <c r="AC238" s="96">
        <f t="shared" si="230"/>
        <v>0</v>
      </c>
      <c r="AD238" s="96">
        <f t="shared" si="231"/>
        <v>0</v>
      </c>
      <c r="AE238" s="96">
        <f t="shared" si="245"/>
        <v>0</v>
      </c>
      <c r="AF238" s="96">
        <f t="shared" si="246"/>
        <v>0</v>
      </c>
      <c r="AG238" s="96">
        <f t="shared" si="247"/>
        <v>0</v>
      </c>
      <c r="AH238" s="96">
        <f t="shared" si="248"/>
        <v>0</v>
      </c>
      <c r="AI238" s="96">
        <f t="shared" si="249"/>
        <v>0</v>
      </c>
      <c r="AJ238" s="96">
        <f t="shared" si="250"/>
        <v>0</v>
      </c>
      <c r="AK238" s="96">
        <f t="shared" si="251"/>
        <v>0</v>
      </c>
      <c r="AL238" s="96">
        <f t="shared" si="252"/>
        <v>0</v>
      </c>
      <c r="AM238" s="96">
        <f t="shared" si="253"/>
        <v>0</v>
      </c>
      <c r="AN238" s="96">
        <f t="shared" si="254"/>
        <v>0</v>
      </c>
      <c r="AO238" s="96">
        <f t="shared" si="255"/>
        <v>0</v>
      </c>
      <c r="AP238" s="96">
        <f t="shared" si="256"/>
        <v>0</v>
      </c>
      <c r="AQ238" s="96">
        <f t="shared" si="257"/>
        <v>0</v>
      </c>
      <c r="AR238" s="96">
        <f t="shared" si="258"/>
        <v>0</v>
      </c>
      <c r="AS238" s="96">
        <f t="shared" si="259"/>
        <v>0</v>
      </c>
      <c r="AT238" s="54">
        <f t="shared" si="260"/>
        <v>0</v>
      </c>
      <c r="AU238" s="54">
        <f t="shared" si="261"/>
        <v>0</v>
      </c>
      <c r="AV238" s="54">
        <f t="shared" si="262"/>
        <v>0</v>
      </c>
      <c r="AW238" s="54">
        <f t="shared" si="263"/>
        <v>0</v>
      </c>
      <c r="AX238" s="54">
        <f t="shared" si="264"/>
        <v>0</v>
      </c>
      <c r="AY238" s="54">
        <f t="shared" si="265"/>
        <v>0</v>
      </c>
      <c r="AZ238" s="54"/>
      <c r="BA238" s="54"/>
      <c r="BB238" s="137">
        <f t="shared" si="232"/>
        <v>0</v>
      </c>
      <c r="BC238" s="137">
        <f t="shared" si="233"/>
        <v>0</v>
      </c>
      <c r="BD238" s="137">
        <f t="shared" si="234"/>
        <v>0</v>
      </c>
      <c r="BE238" s="137">
        <f t="shared" si="235"/>
        <v>0</v>
      </c>
      <c r="BF238" s="137">
        <f t="shared" si="236"/>
        <v>0</v>
      </c>
      <c r="BG238" s="137">
        <f t="shared" si="237"/>
        <v>0</v>
      </c>
      <c r="BH238" s="137">
        <f t="shared" si="238"/>
        <v>0</v>
      </c>
      <c r="BI238" s="137">
        <f t="shared" si="239"/>
        <v>0</v>
      </c>
      <c r="BJ238" s="137">
        <f t="shared" si="240"/>
        <v>0</v>
      </c>
      <c r="BK238" s="137">
        <f t="shared" si="241"/>
        <v>0</v>
      </c>
      <c r="BL238" s="137">
        <f t="shared" si="266"/>
        <v>0</v>
      </c>
      <c r="BM238" s="137">
        <f t="shared" si="267"/>
        <v>0</v>
      </c>
      <c r="BN238" s="137">
        <f t="shared" si="268"/>
        <v>0</v>
      </c>
      <c r="BO238" s="137">
        <f t="shared" si="269"/>
        <v>0</v>
      </c>
      <c r="BP238" s="137">
        <f t="shared" si="270"/>
        <v>0</v>
      </c>
      <c r="BQ238" s="137">
        <f t="shared" si="271"/>
        <v>0</v>
      </c>
      <c r="BR238" s="137">
        <f t="shared" si="272"/>
        <v>0</v>
      </c>
      <c r="BS238" s="137">
        <f t="shared" si="273"/>
        <v>0</v>
      </c>
      <c r="BT238" s="137">
        <f t="shared" si="274"/>
        <v>0</v>
      </c>
      <c r="BU238" s="137">
        <f t="shared" si="275"/>
        <v>0</v>
      </c>
      <c r="BV238" s="137">
        <f t="shared" si="276"/>
        <v>0</v>
      </c>
      <c r="BW238" s="137">
        <f t="shared" si="277"/>
        <v>0</v>
      </c>
      <c r="BX238" s="137">
        <f t="shared" si="278"/>
        <v>0</v>
      </c>
      <c r="BY238" s="137">
        <f t="shared" si="279"/>
        <v>0</v>
      </c>
      <c r="BZ238" s="137">
        <f t="shared" si="280"/>
        <v>0</v>
      </c>
      <c r="CA238" s="137">
        <f t="shared" si="281"/>
        <v>0</v>
      </c>
      <c r="CB238" s="137">
        <f t="shared" si="282"/>
        <v>0</v>
      </c>
      <c r="CC238" s="137">
        <f t="shared" si="283"/>
        <v>0</v>
      </c>
      <c r="CD238" s="137">
        <f t="shared" si="284"/>
        <v>0</v>
      </c>
      <c r="CE238" s="137">
        <f t="shared" si="285"/>
        <v>0</v>
      </c>
      <c r="CF238" s="137">
        <f t="shared" si="286"/>
        <v>0</v>
      </c>
      <c r="CG238" s="137">
        <f t="shared" si="287"/>
        <v>0</v>
      </c>
      <c r="CH238" s="137">
        <f t="shared" si="288"/>
        <v>0</v>
      </c>
      <c r="CI238" s="137">
        <f t="shared" si="289"/>
        <v>0</v>
      </c>
      <c r="CJ238" s="137">
        <f t="shared" si="290"/>
        <v>0</v>
      </c>
      <c r="CK238" s="137">
        <f t="shared" si="291"/>
        <v>0</v>
      </c>
      <c r="CL238" s="137">
        <f t="shared" si="292"/>
        <v>0</v>
      </c>
      <c r="CM238" s="137">
        <f t="shared" si="293"/>
        <v>0</v>
      </c>
      <c r="CN238" s="137">
        <f t="shared" si="294"/>
        <v>0</v>
      </c>
      <c r="CO238" s="137">
        <f t="shared" si="295"/>
        <v>0</v>
      </c>
      <c r="CP238" s="97"/>
      <c r="CQ238" s="97"/>
      <c r="CR238" s="47"/>
      <c r="CS238" s="47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GO238" s="1"/>
      <c r="GP238" s="1"/>
      <c r="GQ238" s="1"/>
      <c r="GR238" s="1"/>
      <c r="GS238" s="1"/>
    </row>
    <row r="239" spans="1:201">
      <c r="A239" s="40">
        <v>233</v>
      </c>
      <c r="B239" s="84"/>
      <c r="C239" s="83"/>
      <c r="D239" s="88"/>
      <c r="E239" s="87"/>
      <c r="F239" s="87"/>
      <c r="G239" s="87"/>
      <c r="H239" s="87"/>
      <c r="I239" s="76"/>
      <c r="J239" s="76"/>
      <c r="K239" s="76"/>
      <c r="L239" s="238"/>
      <c r="M239" s="238"/>
      <c r="N239" s="76"/>
      <c r="O239" s="76"/>
      <c r="P239" s="76"/>
      <c r="Q239" s="77"/>
      <c r="R239" s="41">
        <f t="shared" si="242"/>
        <v>0</v>
      </c>
      <c r="S239" s="55">
        <f t="shared" si="222"/>
        <v>0</v>
      </c>
      <c r="T239" s="54">
        <f t="shared" si="223"/>
        <v>0</v>
      </c>
      <c r="U239" s="97">
        <f t="shared" si="224"/>
        <v>0</v>
      </c>
      <c r="V239" s="54">
        <f t="shared" si="243"/>
        <v>0</v>
      </c>
      <c r="W239" s="97">
        <f t="shared" si="244"/>
        <v>0</v>
      </c>
      <c r="X239" s="96">
        <f t="shared" si="225"/>
        <v>0</v>
      </c>
      <c r="Y239" s="96">
        <f t="shared" si="226"/>
        <v>0</v>
      </c>
      <c r="Z239" s="96">
        <f t="shared" si="227"/>
        <v>0</v>
      </c>
      <c r="AA239" s="96">
        <f t="shared" si="228"/>
        <v>0</v>
      </c>
      <c r="AB239" s="96">
        <f t="shared" si="229"/>
        <v>0</v>
      </c>
      <c r="AC239" s="96">
        <f t="shared" si="230"/>
        <v>0</v>
      </c>
      <c r="AD239" s="96">
        <f t="shared" si="231"/>
        <v>0</v>
      </c>
      <c r="AE239" s="96">
        <f t="shared" si="245"/>
        <v>0</v>
      </c>
      <c r="AF239" s="96">
        <f t="shared" si="246"/>
        <v>0</v>
      </c>
      <c r="AG239" s="96">
        <f t="shared" si="247"/>
        <v>0</v>
      </c>
      <c r="AH239" s="96">
        <f t="shared" si="248"/>
        <v>0</v>
      </c>
      <c r="AI239" s="96">
        <f t="shared" si="249"/>
        <v>0</v>
      </c>
      <c r="AJ239" s="96">
        <f t="shared" si="250"/>
        <v>0</v>
      </c>
      <c r="AK239" s="96">
        <f t="shared" si="251"/>
        <v>0</v>
      </c>
      <c r="AL239" s="96">
        <f t="shared" si="252"/>
        <v>0</v>
      </c>
      <c r="AM239" s="96">
        <f t="shared" si="253"/>
        <v>0</v>
      </c>
      <c r="AN239" s="96">
        <f t="shared" si="254"/>
        <v>0</v>
      </c>
      <c r="AO239" s="96">
        <f t="shared" si="255"/>
        <v>0</v>
      </c>
      <c r="AP239" s="96">
        <f t="shared" si="256"/>
        <v>0</v>
      </c>
      <c r="AQ239" s="96">
        <f t="shared" si="257"/>
        <v>0</v>
      </c>
      <c r="AR239" s="96">
        <f t="shared" si="258"/>
        <v>0</v>
      </c>
      <c r="AS239" s="96">
        <f t="shared" si="259"/>
        <v>0</v>
      </c>
      <c r="AT239" s="54">
        <f t="shared" si="260"/>
        <v>0</v>
      </c>
      <c r="AU239" s="54">
        <f t="shared" si="261"/>
        <v>0</v>
      </c>
      <c r="AV239" s="54">
        <f t="shared" si="262"/>
        <v>0</v>
      </c>
      <c r="AW239" s="54">
        <f t="shared" si="263"/>
        <v>0</v>
      </c>
      <c r="AX239" s="54">
        <f t="shared" si="264"/>
        <v>0</v>
      </c>
      <c r="AY239" s="54">
        <f t="shared" si="265"/>
        <v>0</v>
      </c>
      <c r="AZ239" s="54"/>
      <c r="BA239" s="54"/>
      <c r="BB239" s="137">
        <f t="shared" si="232"/>
        <v>0</v>
      </c>
      <c r="BC239" s="137">
        <f t="shared" si="233"/>
        <v>0</v>
      </c>
      <c r="BD239" s="137">
        <f t="shared" si="234"/>
        <v>0</v>
      </c>
      <c r="BE239" s="137">
        <f t="shared" si="235"/>
        <v>0</v>
      </c>
      <c r="BF239" s="137">
        <f t="shared" si="236"/>
        <v>0</v>
      </c>
      <c r="BG239" s="137">
        <f t="shared" si="237"/>
        <v>0</v>
      </c>
      <c r="BH239" s="137">
        <f t="shared" si="238"/>
        <v>0</v>
      </c>
      <c r="BI239" s="137">
        <f t="shared" si="239"/>
        <v>0</v>
      </c>
      <c r="BJ239" s="137">
        <f t="shared" si="240"/>
        <v>0</v>
      </c>
      <c r="BK239" s="137">
        <f t="shared" si="241"/>
        <v>0</v>
      </c>
      <c r="BL239" s="137">
        <f t="shared" si="266"/>
        <v>0</v>
      </c>
      <c r="BM239" s="137">
        <f t="shared" si="267"/>
        <v>0</v>
      </c>
      <c r="BN239" s="137">
        <f t="shared" si="268"/>
        <v>0</v>
      </c>
      <c r="BO239" s="137">
        <f t="shared" si="269"/>
        <v>0</v>
      </c>
      <c r="BP239" s="137">
        <f t="shared" si="270"/>
        <v>0</v>
      </c>
      <c r="BQ239" s="137">
        <f t="shared" si="271"/>
        <v>0</v>
      </c>
      <c r="BR239" s="137">
        <f t="shared" si="272"/>
        <v>0</v>
      </c>
      <c r="BS239" s="137">
        <f t="shared" si="273"/>
        <v>0</v>
      </c>
      <c r="BT239" s="137">
        <f t="shared" si="274"/>
        <v>0</v>
      </c>
      <c r="BU239" s="137">
        <f t="shared" si="275"/>
        <v>0</v>
      </c>
      <c r="BV239" s="137">
        <f t="shared" si="276"/>
        <v>0</v>
      </c>
      <c r="BW239" s="137">
        <f t="shared" si="277"/>
        <v>0</v>
      </c>
      <c r="BX239" s="137">
        <f t="shared" si="278"/>
        <v>0</v>
      </c>
      <c r="BY239" s="137">
        <f t="shared" si="279"/>
        <v>0</v>
      </c>
      <c r="BZ239" s="137">
        <f t="shared" si="280"/>
        <v>0</v>
      </c>
      <c r="CA239" s="137">
        <f t="shared" si="281"/>
        <v>0</v>
      </c>
      <c r="CB239" s="137">
        <f t="shared" si="282"/>
        <v>0</v>
      </c>
      <c r="CC239" s="137">
        <f t="shared" si="283"/>
        <v>0</v>
      </c>
      <c r="CD239" s="137">
        <f t="shared" si="284"/>
        <v>0</v>
      </c>
      <c r="CE239" s="137">
        <f t="shared" si="285"/>
        <v>0</v>
      </c>
      <c r="CF239" s="137">
        <f t="shared" si="286"/>
        <v>0</v>
      </c>
      <c r="CG239" s="137">
        <f t="shared" si="287"/>
        <v>0</v>
      </c>
      <c r="CH239" s="137">
        <f t="shared" si="288"/>
        <v>0</v>
      </c>
      <c r="CI239" s="137">
        <f t="shared" si="289"/>
        <v>0</v>
      </c>
      <c r="CJ239" s="137">
        <f t="shared" si="290"/>
        <v>0</v>
      </c>
      <c r="CK239" s="137">
        <f t="shared" si="291"/>
        <v>0</v>
      </c>
      <c r="CL239" s="137">
        <f t="shared" si="292"/>
        <v>0</v>
      </c>
      <c r="CM239" s="137">
        <f t="shared" si="293"/>
        <v>0</v>
      </c>
      <c r="CN239" s="137">
        <f t="shared" si="294"/>
        <v>0</v>
      </c>
      <c r="CO239" s="137">
        <f t="shared" si="295"/>
        <v>0</v>
      </c>
      <c r="CP239" s="97"/>
      <c r="CQ239" s="97"/>
      <c r="CR239" s="47"/>
      <c r="CS239" s="47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GO239" s="1"/>
      <c r="GP239" s="1"/>
      <c r="GQ239" s="1"/>
      <c r="GR239" s="1"/>
      <c r="GS239" s="1"/>
    </row>
    <row r="240" spans="1:201">
      <c r="A240" s="40">
        <v>234</v>
      </c>
      <c r="B240" s="84"/>
      <c r="C240" s="83"/>
      <c r="D240" s="88"/>
      <c r="E240" s="87"/>
      <c r="F240" s="87"/>
      <c r="G240" s="87"/>
      <c r="H240" s="87"/>
      <c r="I240" s="76"/>
      <c r="J240" s="76"/>
      <c r="K240" s="76"/>
      <c r="L240" s="238"/>
      <c r="M240" s="238"/>
      <c r="N240" s="76"/>
      <c r="O240" s="76"/>
      <c r="P240" s="76"/>
      <c r="Q240" s="77"/>
      <c r="R240" s="41">
        <f t="shared" si="242"/>
        <v>0</v>
      </c>
      <c r="S240" s="55">
        <f t="shared" si="222"/>
        <v>0</v>
      </c>
      <c r="T240" s="54">
        <f t="shared" si="223"/>
        <v>0</v>
      </c>
      <c r="U240" s="97">
        <f t="shared" si="224"/>
        <v>0</v>
      </c>
      <c r="V240" s="54">
        <f t="shared" si="243"/>
        <v>0</v>
      </c>
      <c r="W240" s="97">
        <f t="shared" si="244"/>
        <v>0</v>
      </c>
      <c r="X240" s="96">
        <f t="shared" si="225"/>
        <v>0</v>
      </c>
      <c r="Y240" s="96">
        <f t="shared" si="226"/>
        <v>0</v>
      </c>
      <c r="Z240" s="96">
        <f t="shared" si="227"/>
        <v>0</v>
      </c>
      <c r="AA240" s="96">
        <f t="shared" si="228"/>
        <v>0</v>
      </c>
      <c r="AB240" s="96">
        <f t="shared" si="229"/>
        <v>0</v>
      </c>
      <c r="AC240" s="96">
        <f t="shared" si="230"/>
        <v>0</v>
      </c>
      <c r="AD240" s="96">
        <f t="shared" si="231"/>
        <v>0</v>
      </c>
      <c r="AE240" s="96">
        <f t="shared" si="245"/>
        <v>0</v>
      </c>
      <c r="AF240" s="96">
        <f t="shared" si="246"/>
        <v>0</v>
      </c>
      <c r="AG240" s="96">
        <f t="shared" si="247"/>
        <v>0</v>
      </c>
      <c r="AH240" s="96">
        <f t="shared" si="248"/>
        <v>0</v>
      </c>
      <c r="AI240" s="96">
        <f t="shared" si="249"/>
        <v>0</v>
      </c>
      <c r="AJ240" s="96">
        <f t="shared" si="250"/>
        <v>0</v>
      </c>
      <c r="AK240" s="96">
        <f t="shared" si="251"/>
        <v>0</v>
      </c>
      <c r="AL240" s="96">
        <f t="shared" si="252"/>
        <v>0</v>
      </c>
      <c r="AM240" s="96">
        <f t="shared" si="253"/>
        <v>0</v>
      </c>
      <c r="AN240" s="96">
        <f t="shared" si="254"/>
        <v>0</v>
      </c>
      <c r="AO240" s="96">
        <f t="shared" si="255"/>
        <v>0</v>
      </c>
      <c r="AP240" s="96">
        <f t="shared" si="256"/>
        <v>0</v>
      </c>
      <c r="AQ240" s="96">
        <f t="shared" si="257"/>
        <v>0</v>
      </c>
      <c r="AR240" s="96">
        <f t="shared" si="258"/>
        <v>0</v>
      </c>
      <c r="AS240" s="96">
        <f t="shared" si="259"/>
        <v>0</v>
      </c>
      <c r="AT240" s="54">
        <f t="shared" si="260"/>
        <v>0</v>
      </c>
      <c r="AU240" s="54">
        <f t="shared" si="261"/>
        <v>0</v>
      </c>
      <c r="AV240" s="54">
        <f t="shared" si="262"/>
        <v>0</v>
      </c>
      <c r="AW240" s="54">
        <f t="shared" si="263"/>
        <v>0</v>
      </c>
      <c r="AX240" s="54">
        <f t="shared" si="264"/>
        <v>0</v>
      </c>
      <c r="AY240" s="54">
        <f t="shared" si="265"/>
        <v>0</v>
      </c>
      <c r="AZ240" s="54"/>
      <c r="BA240" s="54"/>
      <c r="BB240" s="137">
        <f t="shared" si="232"/>
        <v>0</v>
      </c>
      <c r="BC240" s="137">
        <f t="shared" si="233"/>
        <v>0</v>
      </c>
      <c r="BD240" s="137">
        <f t="shared" si="234"/>
        <v>0</v>
      </c>
      <c r="BE240" s="137">
        <f t="shared" si="235"/>
        <v>0</v>
      </c>
      <c r="BF240" s="137">
        <f t="shared" si="236"/>
        <v>0</v>
      </c>
      <c r="BG240" s="137">
        <f t="shared" si="237"/>
        <v>0</v>
      </c>
      <c r="BH240" s="137">
        <f t="shared" si="238"/>
        <v>0</v>
      </c>
      <c r="BI240" s="137">
        <f t="shared" si="239"/>
        <v>0</v>
      </c>
      <c r="BJ240" s="137">
        <f t="shared" si="240"/>
        <v>0</v>
      </c>
      <c r="BK240" s="137">
        <f t="shared" si="241"/>
        <v>0</v>
      </c>
      <c r="BL240" s="137">
        <f t="shared" si="266"/>
        <v>0</v>
      </c>
      <c r="BM240" s="137">
        <f t="shared" si="267"/>
        <v>0</v>
      </c>
      <c r="BN240" s="137">
        <f t="shared" si="268"/>
        <v>0</v>
      </c>
      <c r="BO240" s="137">
        <f t="shared" si="269"/>
        <v>0</v>
      </c>
      <c r="BP240" s="137">
        <f t="shared" si="270"/>
        <v>0</v>
      </c>
      <c r="BQ240" s="137">
        <f t="shared" si="271"/>
        <v>0</v>
      </c>
      <c r="BR240" s="137">
        <f t="shared" si="272"/>
        <v>0</v>
      </c>
      <c r="BS240" s="137">
        <f t="shared" si="273"/>
        <v>0</v>
      </c>
      <c r="BT240" s="137">
        <f t="shared" si="274"/>
        <v>0</v>
      </c>
      <c r="BU240" s="137">
        <f t="shared" si="275"/>
        <v>0</v>
      </c>
      <c r="BV240" s="137">
        <f t="shared" si="276"/>
        <v>0</v>
      </c>
      <c r="BW240" s="137">
        <f t="shared" si="277"/>
        <v>0</v>
      </c>
      <c r="BX240" s="137">
        <f t="shared" si="278"/>
        <v>0</v>
      </c>
      <c r="BY240" s="137">
        <f t="shared" si="279"/>
        <v>0</v>
      </c>
      <c r="BZ240" s="137">
        <f t="shared" si="280"/>
        <v>0</v>
      </c>
      <c r="CA240" s="137">
        <f t="shared" si="281"/>
        <v>0</v>
      </c>
      <c r="CB240" s="137">
        <f t="shared" si="282"/>
        <v>0</v>
      </c>
      <c r="CC240" s="137">
        <f t="shared" si="283"/>
        <v>0</v>
      </c>
      <c r="CD240" s="137">
        <f t="shared" si="284"/>
        <v>0</v>
      </c>
      <c r="CE240" s="137">
        <f t="shared" si="285"/>
        <v>0</v>
      </c>
      <c r="CF240" s="137">
        <f t="shared" si="286"/>
        <v>0</v>
      </c>
      <c r="CG240" s="137">
        <f t="shared" si="287"/>
        <v>0</v>
      </c>
      <c r="CH240" s="137">
        <f t="shared" si="288"/>
        <v>0</v>
      </c>
      <c r="CI240" s="137">
        <f t="shared" si="289"/>
        <v>0</v>
      </c>
      <c r="CJ240" s="137">
        <f t="shared" si="290"/>
        <v>0</v>
      </c>
      <c r="CK240" s="137">
        <f t="shared" si="291"/>
        <v>0</v>
      </c>
      <c r="CL240" s="137">
        <f t="shared" si="292"/>
        <v>0</v>
      </c>
      <c r="CM240" s="137">
        <f t="shared" si="293"/>
        <v>0</v>
      </c>
      <c r="CN240" s="137">
        <f t="shared" si="294"/>
        <v>0</v>
      </c>
      <c r="CO240" s="137">
        <f t="shared" si="295"/>
        <v>0</v>
      </c>
      <c r="CP240" s="97"/>
      <c r="CQ240" s="97"/>
      <c r="CR240" s="47"/>
      <c r="CS240" s="47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GO240" s="1"/>
      <c r="GP240" s="1"/>
      <c r="GQ240" s="1"/>
      <c r="GR240" s="1"/>
      <c r="GS240" s="1"/>
    </row>
    <row r="241" spans="1:201">
      <c r="A241" s="40">
        <v>235</v>
      </c>
      <c r="B241" s="84"/>
      <c r="C241" s="83"/>
      <c r="D241" s="88"/>
      <c r="E241" s="87"/>
      <c r="F241" s="87"/>
      <c r="G241" s="87"/>
      <c r="H241" s="87"/>
      <c r="I241" s="76"/>
      <c r="J241" s="76"/>
      <c r="K241" s="76"/>
      <c r="L241" s="238"/>
      <c r="M241" s="238"/>
      <c r="N241" s="76"/>
      <c r="O241" s="76"/>
      <c r="P241" s="76"/>
      <c r="Q241" s="77"/>
      <c r="R241" s="41">
        <f t="shared" si="242"/>
        <v>0</v>
      </c>
      <c r="S241" s="55">
        <f t="shared" si="222"/>
        <v>0</v>
      </c>
      <c r="T241" s="54">
        <f t="shared" si="223"/>
        <v>0</v>
      </c>
      <c r="U241" s="97">
        <f t="shared" si="224"/>
        <v>0</v>
      </c>
      <c r="V241" s="54">
        <f t="shared" si="243"/>
        <v>0</v>
      </c>
      <c r="W241" s="97">
        <f t="shared" si="244"/>
        <v>0</v>
      </c>
      <c r="X241" s="96">
        <f t="shared" si="225"/>
        <v>0</v>
      </c>
      <c r="Y241" s="96">
        <f t="shared" si="226"/>
        <v>0</v>
      </c>
      <c r="Z241" s="96">
        <f t="shared" si="227"/>
        <v>0</v>
      </c>
      <c r="AA241" s="96">
        <f t="shared" si="228"/>
        <v>0</v>
      </c>
      <c r="AB241" s="96">
        <f t="shared" si="229"/>
        <v>0</v>
      </c>
      <c r="AC241" s="96">
        <f t="shared" si="230"/>
        <v>0</v>
      </c>
      <c r="AD241" s="96">
        <f t="shared" si="231"/>
        <v>0</v>
      </c>
      <c r="AE241" s="96">
        <f t="shared" si="245"/>
        <v>0</v>
      </c>
      <c r="AF241" s="96">
        <f t="shared" si="246"/>
        <v>0</v>
      </c>
      <c r="AG241" s="96">
        <f t="shared" si="247"/>
        <v>0</v>
      </c>
      <c r="AH241" s="96">
        <f t="shared" si="248"/>
        <v>0</v>
      </c>
      <c r="AI241" s="96">
        <f t="shared" si="249"/>
        <v>0</v>
      </c>
      <c r="AJ241" s="96">
        <f t="shared" si="250"/>
        <v>0</v>
      </c>
      <c r="AK241" s="96">
        <f t="shared" si="251"/>
        <v>0</v>
      </c>
      <c r="AL241" s="96">
        <f t="shared" si="252"/>
        <v>0</v>
      </c>
      <c r="AM241" s="96">
        <f t="shared" si="253"/>
        <v>0</v>
      </c>
      <c r="AN241" s="96">
        <f t="shared" si="254"/>
        <v>0</v>
      </c>
      <c r="AO241" s="96">
        <f t="shared" si="255"/>
        <v>0</v>
      </c>
      <c r="AP241" s="96">
        <f t="shared" si="256"/>
        <v>0</v>
      </c>
      <c r="AQ241" s="96">
        <f t="shared" si="257"/>
        <v>0</v>
      </c>
      <c r="AR241" s="96">
        <f t="shared" si="258"/>
        <v>0</v>
      </c>
      <c r="AS241" s="96">
        <f t="shared" si="259"/>
        <v>0</v>
      </c>
      <c r="AT241" s="54">
        <f t="shared" si="260"/>
        <v>0</v>
      </c>
      <c r="AU241" s="54">
        <f t="shared" si="261"/>
        <v>0</v>
      </c>
      <c r="AV241" s="54">
        <f t="shared" si="262"/>
        <v>0</v>
      </c>
      <c r="AW241" s="54">
        <f t="shared" si="263"/>
        <v>0</v>
      </c>
      <c r="AX241" s="54">
        <f t="shared" si="264"/>
        <v>0</v>
      </c>
      <c r="AY241" s="54">
        <f t="shared" si="265"/>
        <v>0</v>
      </c>
      <c r="AZ241" s="54"/>
      <c r="BA241" s="54"/>
      <c r="BB241" s="137">
        <f t="shared" si="232"/>
        <v>0</v>
      </c>
      <c r="BC241" s="137">
        <f t="shared" si="233"/>
        <v>0</v>
      </c>
      <c r="BD241" s="137">
        <f t="shared" si="234"/>
        <v>0</v>
      </c>
      <c r="BE241" s="137">
        <f t="shared" si="235"/>
        <v>0</v>
      </c>
      <c r="BF241" s="137">
        <f t="shared" si="236"/>
        <v>0</v>
      </c>
      <c r="BG241" s="137">
        <f t="shared" si="237"/>
        <v>0</v>
      </c>
      <c r="BH241" s="137">
        <f t="shared" si="238"/>
        <v>0</v>
      </c>
      <c r="BI241" s="137">
        <f t="shared" si="239"/>
        <v>0</v>
      </c>
      <c r="BJ241" s="137">
        <f t="shared" si="240"/>
        <v>0</v>
      </c>
      <c r="BK241" s="137">
        <f t="shared" si="241"/>
        <v>0</v>
      </c>
      <c r="BL241" s="137">
        <f t="shared" si="266"/>
        <v>0</v>
      </c>
      <c r="BM241" s="137">
        <f t="shared" si="267"/>
        <v>0</v>
      </c>
      <c r="BN241" s="137">
        <f t="shared" si="268"/>
        <v>0</v>
      </c>
      <c r="BO241" s="137">
        <f t="shared" si="269"/>
        <v>0</v>
      </c>
      <c r="BP241" s="137">
        <f t="shared" si="270"/>
        <v>0</v>
      </c>
      <c r="BQ241" s="137">
        <f t="shared" si="271"/>
        <v>0</v>
      </c>
      <c r="BR241" s="137">
        <f t="shared" si="272"/>
        <v>0</v>
      </c>
      <c r="BS241" s="137">
        <f t="shared" si="273"/>
        <v>0</v>
      </c>
      <c r="BT241" s="137">
        <f t="shared" si="274"/>
        <v>0</v>
      </c>
      <c r="BU241" s="137">
        <f t="shared" si="275"/>
        <v>0</v>
      </c>
      <c r="BV241" s="137">
        <f t="shared" si="276"/>
        <v>0</v>
      </c>
      <c r="BW241" s="137">
        <f t="shared" si="277"/>
        <v>0</v>
      </c>
      <c r="BX241" s="137">
        <f t="shared" si="278"/>
        <v>0</v>
      </c>
      <c r="BY241" s="137">
        <f t="shared" si="279"/>
        <v>0</v>
      </c>
      <c r="BZ241" s="137">
        <f t="shared" si="280"/>
        <v>0</v>
      </c>
      <c r="CA241" s="137">
        <f t="shared" si="281"/>
        <v>0</v>
      </c>
      <c r="CB241" s="137">
        <f t="shared" si="282"/>
        <v>0</v>
      </c>
      <c r="CC241" s="137">
        <f t="shared" si="283"/>
        <v>0</v>
      </c>
      <c r="CD241" s="137">
        <f t="shared" si="284"/>
        <v>0</v>
      </c>
      <c r="CE241" s="137">
        <f t="shared" si="285"/>
        <v>0</v>
      </c>
      <c r="CF241" s="137">
        <f t="shared" si="286"/>
        <v>0</v>
      </c>
      <c r="CG241" s="137">
        <f t="shared" si="287"/>
        <v>0</v>
      </c>
      <c r="CH241" s="137">
        <f t="shared" si="288"/>
        <v>0</v>
      </c>
      <c r="CI241" s="137">
        <f t="shared" si="289"/>
        <v>0</v>
      </c>
      <c r="CJ241" s="137">
        <f t="shared" si="290"/>
        <v>0</v>
      </c>
      <c r="CK241" s="137">
        <f t="shared" si="291"/>
        <v>0</v>
      </c>
      <c r="CL241" s="137">
        <f t="shared" si="292"/>
        <v>0</v>
      </c>
      <c r="CM241" s="137">
        <f t="shared" si="293"/>
        <v>0</v>
      </c>
      <c r="CN241" s="137">
        <f t="shared" si="294"/>
        <v>0</v>
      </c>
      <c r="CO241" s="137">
        <f t="shared" si="295"/>
        <v>0</v>
      </c>
      <c r="CP241" s="97"/>
      <c r="CQ241" s="97"/>
      <c r="CR241" s="47"/>
      <c r="CS241" s="47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GO241" s="1"/>
      <c r="GP241" s="1"/>
      <c r="GQ241" s="1"/>
      <c r="GR241" s="1"/>
      <c r="GS241" s="1"/>
    </row>
    <row r="242" spans="1:201">
      <c r="A242" s="40">
        <v>236</v>
      </c>
      <c r="B242" s="84"/>
      <c r="C242" s="83"/>
      <c r="D242" s="88"/>
      <c r="E242" s="87"/>
      <c r="F242" s="87"/>
      <c r="G242" s="87"/>
      <c r="H242" s="87"/>
      <c r="I242" s="76"/>
      <c r="J242" s="76"/>
      <c r="K242" s="76"/>
      <c r="L242" s="238"/>
      <c r="M242" s="238"/>
      <c r="N242" s="76"/>
      <c r="O242" s="76"/>
      <c r="P242" s="76"/>
      <c r="Q242" s="77"/>
      <c r="R242" s="41">
        <f t="shared" si="242"/>
        <v>0</v>
      </c>
      <c r="S242" s="55">
        <f t="shared" si="222"/>
        <v>0</v>
      </c>
      <c r="T242" s="54">
        <f t="shared" si="223"/>
        <v>0</v>
      </c>
      <c r="U242" s="97">
        <f t="shared" si="224"/>
        <v>0</v>
      </c>
      <c r="V242" s="54">
        <f t="shared" si="243"/>
        <v>0</v>
      </c>
      <c r="W242" s="97">
        <f t="shared" si="244"/>
        <v>0</v>
      </c>
      <c r="X242" s="96">
        <f t="shared" si="225"/>
        <v>0</v>
      </c>
      <c r="Y242" s="96">
        <f t="shared" si="226"/>
        <v>0</v>
      </c>
      <c r="Z242" s="96">
        <f t="shared" si="227"/>
        <v>0</v>
      </c>
      <c r="AA242" s="96">
        <f t="shared" si="228"/>
        <v>0</v>
      </c>
      <c r="AB242" s="96">
        <f t="shared" si="229"/>
        <v>0</v>
      </c>
      <c r="AC242" s="96">
        <f t="shared" si="230"/>
        <v>0</v>
      </c>
      <c r="AD242" s="96">
        <f t="shared" si="231"/>
        <v>0</v>
      </c>
      <c r="AE242" s="96">
        <f t="shared" si="245"/>
        <v>0</v>
      </c>
      <c r="AF242" s="96">
        <f t="shared" si="246"/>
        <v>0</v>
      </c>
      <c r="AG242" s="96">
        <f t="shared" si="247"/>
        <v>0</v>
      </c>
      <c r="AH242" s="96">
        <f t="shared" si="248"/>
        <v>0</v>
      </c>
      <c r="AI242" s="96">
        <f t="shared" si="249"/>
        <v>0</v>
      </c>
      <c r="AJ242" s="96">
        <f t="shared" si="250"/>
        <v>0</v>
      </c>
      <c r="AK242" s="96">
        <f t="shared" si="251"/>
        <v>0</v>
      </c>
      <c r="AL242" s="96">
        <f t="shared" si="252"/>
        <v>0</v>
      </c>
      <c r="AM242" s="96">
        <f t="shared" si="253"/>
        <v>0</v>
      </c>
      <c r="AN242" s="96">
        <f t="shared" si="254"/>
        <v>0</v>
      </c>
      <c r="AO242" s="96">
        <f t="shared" si="255"/>
        <v>0</v>
      </c>
      <c r="AP242" s="96">
        <f t="shared" si="256"/>
        <v>0</v>
      </c>
      <c r="AQ242" s="96">
        <f t="shared" si="257"/>
        <v>0</v>
      </c>
      <c r="AR242" s="96">
        <f t="shared" si="258"/>
        <v>0</v>
      </c>
      <c r="AS242" s="96">
        <f t="shared" si="259"/>
        <v>0</v>
      </c>
      <c r="AT242" s="54">
        <f t="shared" si="260"/>
        <v>0</v>
      </c>
      <c r="AU242" s="54">
        <f t="shared" si="261"/>
        <v>0</v>
      </c>
      <c r="AV242" s="54">
        <f t="shared" si="262"/>
        <v>0</v>
      </c>
      <c r="AW242" s="54">
        <f t="shared" si="263"/>
        <v>0</v>
      </c>
      <c r="AX242" s="54">
        <f t="shared" si="264"/>
        <v>0</v>
      </c>
      <c r="AY242" s="54">
        <f t="shared" si="265"/>
        <v>0</v>
      </c>
      <c r="AZ242" s="54"/>
      <c r="BA242" s="54"/>
      <c r="BB242" s="137">
        <f t="shared" si="232"/>
        <v>0</v>
      </c>
      <c r="BC242" s="137">
        <f t="shared" si="233"/>
        <v>0</v>
      </c>
      <c r="BD242" s="137">
        <f t="shared" si="234"/>
        <v>0</v>
      </c>
      <c r="BE242" s="137">
        <f t="shared" si="235"/>
        <v>0</v>
      </c>
      <c r="BF242" s="137">
        <f t="shared" si="236"/>
        <v>0</v>
      </c>
      <c r="BG242" s="137">
        <f t="shared" si="237"/>
        <v>0</v>
      </c>
      <c r="BH242" s="137">
        <f t="shared" si="238"/>
        <v>0</v>
      </c>
      <c r="BI242" s="137">
        <f t="shared" si="239"/>
        <v>0</v>
      </c>
      <c r="BJ242" s="137">
        <f t="shared" si="240"/>
        <v>0</v>
      </c>
      <c r="BK242" s="137">
        <f t="shared" si="241"/>
        <v>0</v>
      </c>
      <c r="BL242" s="137">
        <f t="shared" si="266"/>
        <v>0</v>
      </c>
      <c r="BM242" s="137">
        <f t="shared" si="267"/>
        <v>0</v>
      </c>
      <c r="BN242" s="137">
        <f t="shared" si="268"/>
        <v>0</v>
      </c>
      <c r="BO242" s="137">
        <f t="shared" si="269"/>
        <v>0</v>
      </c>
      <c r="BP242" s="137">
        <f t="shared" si="270"/>
        <v>0</v>
      </c>
      <c r="BQ242" s="137">
        <f t="shared" si="271"/>
        <v>0</v>
      </c>
      <c r="BR242" s="137">
        <f t="shared" si="272"/>
        <v>0</v>
      </c>
      <c r="BS242" s="137">
        <f t="shared" si="273"/>
        <v>0</v>
      </c>
      <c r="BT242" s="137">
        <f t="shared" si="274"/>
        <v>0</v>
      </c>
      <c r="BU242" s="137">
        <f t="shared" si="275"/>
        <v>0</v>
      </c>
      <c r="BV242" s="137">
        <f t="shared" si="276"/>
        <v>0</v>
      </c>
      <c r="BW242" s="137">
        <f t="shared" si="277"/>
        <v>0</v>
      </c>
      <c r="BX242" s="137">
        <f t="shared" si="278"/>
        <v>0</v>
      </c>
      <c r="BY242" s="137">
        <f t="shared" si="279"/>
        <v>0</v>
      </c>
      <c r="BZ242" s="137">
        <f t="shared" si="280"/>
        <v>0</v>
      </c>
      <c r="CA242" s="137">
        <f t="shared" si="281"/>
        <v>0</v>
      </c>
      <c r="CB242" s="137">
        <f t="shared" si="282"/>
        <v>0</v>
      </c>
      <c r="CC242" s="137">
        <f t="shared" si="283"/>
        <v>0</v>
      </c>
      <c r="CD242" s="137">
        <f t="shared" si="284"/>
        <v>0</v>
      </c>
      <c r="CE242" s="137">
        <f t="shared" si="285"/>
        <v>0</v>
      </c>
      <c r="CF242" s="137">
        <f t="shared" si="286"/>
        <v>0</v>
      </c>
      <c r="CG242" s="137">
        <f t="shared" si="287"/>
        <v>0</v>
      </c>
      <c r="CH242" s="137">
        <f t="shared" si="288"/>
        <v>0</v>
      </c>
      <c r="CI242" s="137">
        <f t="shared" si="289"/>
        <v>0</v>
      </c>
      <c r="CJ242" s="137">
        <f t="shared" si="290"/>
        <v>0</v>
      </c>
      <c r="CK242" s="137">
        <f t="shared" si="291"/>
        <v>0</v>
      </c>
      <c r="CL242" s="137">
        <f t="shared" si="292"/>
        <v>0</v>
      </c>
      <c r="CM242" s="137">
        <f t="shared" si="293"/>
        <v>0</v>
      </c>
      <c r="CN242" s="137">
        <f t="shared" si="294"/>
        <v>0</v>
      </c>
      <c r="CO242" s="137">
        <f t="shared" si="295"/>
        <v>0</v>
      </c>
      <c r="CP242" s="97"/>
      <c r="CQ242" s="97"/>
      <c r="CR242" s="47"/>
      <c r="CS242" s="47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GO242" s="1"/>
      <c r="GP242" s="1"/>
      <c r="GQ242" s="1"/>
      <c r="GR242" s="1"/>
      <c r="GS242" s="1"/>
    </row>
    <row r="243" spans="1:201">
      <c r="A243" s="40">
        <v>237</v>
      </c>
      <c r="B243" s="84"/>
      <c r="C243" s="83"/>
      <c r="D243" s="88"/>
      <c r="E243" s="87"/>
      <c r="F243" s="87"/>
      <c r="G243" s="87"/>
      <c r="H243" s="87"/>
      <c r="I243" s="76"/>
      <c r="J243" s="76"/>
      <c r="K243" s="76"/>
      <c r="L243" s="238"/>
      <c r="M243" s="238"/>
      <c r="N243" s="76"/>
      <c r="O243" s="76"/>
      <c r="P243" s="76"/>
      <c r="Q243" s="77"/>
      <c r="R243" s="41">
        <f t="shared" si="242"/>
        <v>0</v>
      </c>
      <c r="S243" s="55">
        <f t="shared" si="222"/>
        <v>0</v>
      </c>
      <c r="T243" s="54">
        <f t="shared" si="223"/>
        <v>0</v>
      </c>
      <c r="U243" s="97">
        <f t="shared" si="224"/>
        <v>0</v>
      </c>
      <c r="V243" s="54">
        <f t="shared" si="243"/>
        <v>0</v>
      </c>
      <c r="W243" s="97">
        <f t="shared" si="244"/>
        <v>0</v>
      </c>
      <c r="X243" s="96">
        <f t="shared" si="225"/>
        <v>0</v>
      </c>
      <c r="Y243" s="96">
        <f t="shared" si="226"/>
        <v>0</v>
      </c>
      <c r="Z243" s="96">
        <f t="shared" si="227"/>
        <v>0</v>
      </c>
      <c r="AA243" s="96">
        <f t="shared" si="228"/>
        <v>0</v>
      </c>
      <c r="AB243" s="96">
        <f t="shared" si="229"/>
        <v>0</v>
      </c>
      <c r="AC243" s="96">
        <f t="shared" si="230"/>
        <v>0</v>
      </c>
      <c r="AD243" s="96">
        <f t="shared" si="231"/>
        <v>0</v>
      </c>
      <c r="AE243" s="96">
        <f t="shared" si="245"/>
        <v>0</v>
      </c>
      <c r="AF243" s="96">
        <f t="shared" si="246"/>
        <v>0</v>
      </c>
      <c r="AG243" s="96">
        <f t="shared" si="247"/>
        <v>0</v>
      </c>
      <c r="AH243" s="96">
        <f t="shared" si="248"/>
        <v>0</v>
      </c>
      <c r="AI243" s="96">
        <f t="shared" si="249"/>
        <v>0</v>
      </c>
      <c r="AJ243" s="96">
        <f t="shared" si="250"/>
        <v>0</v>
      </c>
      <c r="AK243" s="96">
        <f t="shared" si="251"/>
        <v>0</v>
      </c>
      <c r="AL243" s="96">
        <f t="shared" si="252"/>
        <v>0</v>
      </c>
      <c r="AM243" s="96">
        <f t="shared" si="253"/>
        <v>0</v>
      </c>
      <c r="AN243" s="96">
        <f t="shared" si="254"/>
        <v>0</v>
      </c>
      <c r="AO243" s="96">
        <f t="shared" si="255"/>
        <v>0</v>
      </c>
      <c r="AP243" s="96">
        <f t="shared" si="256"/>
        <v>0</v>
      </c>
      <c r="AQ243" s="96">
        <f t="shared" si="257"/>
        <v>0</v>
      </c>
      <c r="AR243" s="96">
        <f t="shared" si="258"/>
        <v>0</v>
      </c>
      <c r="AS243" s="96">
        <f t="shared" si="259"/>
        <v>0</v>
      </c>
      <c r="AT243" s="54">
        <f t="shared" si="260"/>
        <v>0</v>
      </c>
      <c r="AU243" s="54">
        <f t="shared" si="261"/>
        <v>0</v>
      </c>
      <c r="AV243" s="54">
        <f t="shared" si="262"/>
        <v>0</v>
      </c>
      <c r="AW243" s="54">
        <f t="shared" si="263"/>
        <v>0</v>
      </c>
      <c r="AX243" s="54">
        <f t="shared" si="264"/>
        <v>0</v>
      </c>
      <c r="AY243" s="54">
        <f t="shared" si="265"/>
        <v>0</v>
      </c>
      <c r="AZ243" s="54"/>
      <c r="BA243" s="54"/>
      <c r="BB243" s="137">
        <f t="shared" si="232"/>
        <v>0</v>
      </c>
      <c r="BC243" s="137">
        <f t="shared" si="233"/>
        <v>0</v>
      </c>
      <c r="BD243" s="137">
        <f t="shared" si="234"/>
        <v>0</v>
      </c>
      <c r="BE243" s="137">
        <f t="shared" si="235"/>
        <v>0</v>
      </c>
      <c r="BF243" s="137">
        <f t="shared" si="236"/>
        <v>0</v>
      </c>
      <c r="BG243" s="137">
        <f t="shared" si="237"/>
        <v>0</v>
      </c>
      <c r="BH243" s="137">
        <f t="shared" si="238"/>
        <v>0</v>
      </c>
      <c r="BI243" s="137">
        <f t="shared" si="239"/>
        <v>0</v>
      </c>
      <c r="BJ243" s="137">
        <f t="shared" si="240"/>
        <v>0</v>
      </c>
      <c r="BK243" s="137">
        <f t="shared" si="241"/>
        <v>0</v>
      </c>
      <c r="BL243" s="137">
        <f t="shared" si="266"/>
        <v>0</v>
      </c>
      <c r="BM243" s="137">
        <f t="shared" si="267"/>
        <v>0</v>
      </c>
      <c r="BN243" s="137">
        <f t="shared" si="268"/>
        <v>0</v>
      </c>
      <c r="BO243" s="137">
        <f t="shared" si="269"/>
        <v>0</v>
      </c>
      <c r="BP243" s="137">
        <f t="shared" si="270"/>
        <v>0</v>
      </c>
      <c r="BQ243" s="137">
        <f t="shared" si="271"/>
        <v>0</v>
      </c>
      <c r="BR243" s="137">
        <f t="shared" si="272"/>
        <v>0</v>
      </c>
      <c r="BS243" s="137">
        <f t="shared" si="273"/>
        <v>0</v>
      </c>
      <c r="BT243" s="137">
        <f t="shared" si="274"/>
        <v>0</v>
      </c>
      <c r="BU243" s="137">
        <f t="shared" si="275"/>
        <v>0</v>
      </c>
      <c r="BV243" s="137">
        <f t="shared" si="276"/>
        <v>0</v>
      </c>
      <c r="BW243" s="137">
        <f t="shared" si="277"/>
        <v>0</v>
      </c>
      <c r="BX243" s="137">
        <f t="shared" si="278"/>
        <v>0</v>
      </c>
      <c r="BY243" s="137">
        <f t="shared" si="279"/>
        <v>0</v>
      </c>
      <c r="BZ243" s="137">
        <f t="shared" si="280"/>
        <v>0</v>
      </c>
      <c r="CA243" s="137">
        <f t="shared" si="281"/>
        <v>0</v>
      </c>
      <c r="CB243" s="137">
        <f t="shared" si="282"/>
        <v>0</v>
      </c>
      <c r="CC243" s="137">
        <f t="shared" si="283"/>
        <v>0</v>
      </c>
      <c r="CD243" s="137">
        <f t="shared" si="284"/>
        <v>0</v>
      </c>
      <c r="CE243" s="137">
        <f t="shared" si="285"/>
        <v>0</v>
      </c>
      <c r="CF243" s="137">
        <f t="shared" si="286"/>
        <v>0</v>
      </c>
      <c r="CG243" s="137">
        <f t="shared" si="287"/>
        <v>0</v>
      </c>
      <c r="CH243" s="137">
        <f t="shared" si="288"/>
        <v>0</v>
      </c>
      <c r="CI243" s="137">
        <f t="shared" si="289"/>
        <v>0</v>
      </c>
      <c r="CJ243" s="137">
        <f t="shared" si="290"/>
        <v>0</v>
      </c>
      <c r="CK243" s="137">
        <f t="shared" si="291"/>
        <v>0</v>
      </c>
      <c r="CL243" s="137">
        <f t="shared" si="292"/>
        <v>0</v>
      </c>
      <c r="CM243" s="137">
        <f t="shared" si="293"/>
        <v>0</v>
      </c>
      <c r="CN243" s="137">
        <f t="shared" si="294"/>
        <v>0</v>
      </c>
      <c r="CO243" s="137">
        <f t="shared" si="295"/>
        <v>0</v>
      </c>
      <c r="CP243" s="97"/>
      <c r="CQ243" s="97"/>
      <c r="CR243" s="47"/>
      <c r="CS243" s="47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GO243" s="1"/>
      <c r="GP243" s="1"/>
      <c r="GQ243" s="1"/>
      <c r="GR243" s="1"/>
      <c r="GS243" s="1"/>
    </row>
    <row r="244" spans="1:201">
      <c r="A244" s="40">
        <v>238</v>
      </c>
      <c r="B244" s="84"/>
      <c r="C244" s="83"/>
      <c r="D244" s="88"/>
      <c r="E244" s="87"/>
      <c r="F244" s="87"/>
      <c r="G244" s="87"/>
      <c r="H244" s="87"/>
      <c r="I244" s="76"/>
      <c r="J244" s="76"/>
      <c r="K244" s="76"/>
      <c r="L244" s="238"/>
      <c r="M244" s="238"/>
      <c r="N244" s="76"/>
      <c r="O244" s="76"/>
      <c r="P244" s="76"/>
      <c r="Q244" s="77"/>
      <c r="R244" s="41">
        <f t="shared" si="242"/>
        <v>0</v>
      </c>
      <c r="S244" s="55">
        <f t="shared" si="222"/>
        <v>0</v>
      </c>
      <c r="T244" s="54">
        <f t="shared" si="223"/>
        <v>0</v>
      </c>
      <c r="U244" s="97">
        <f t="shared" si="224"/>
        <v>0</v>
      </c>
      <c r="V244" s="54">
        <f t="shared" si="243"/>
        <v>0</v>
      </c>
      <c r="W244" s="97">
        <f t="shared" si="244"/>
        <v>0</v>
      </c>
      <c r="X244" s="96">
        <f t="shared" si="225"/>
        <v>0</v>
      </c>
      <c r="Y244" s="96">
        <f t="shared" si="226"/>
        <v>0</v>
      </c>
      <c r="Z244" s="96">
        <f t="shared" si="227"/>
        <v>0</v>
      </c>
      <c r="AA244" s="96">
        <f t="shared" si="228"/>
        <v>0</v>
      </c>
      <c r="AB244" s="96">
        <f t="shared" si="229"/>
        <v>0</v>
      </c>
      <c r="AC244" s="96">
        <f t="shared" si="230"/>
        <v>0</v>
      </c>
      <c r="AD244" s="96">
        <f t="shared" si="231"/>
        <v>0</v>
      </c>
      <c r="AE244" s="96">
        <f t="shared" si="245"/>
        <v>0</v>
      </c>
      <c r="AF244" s="96">
        <f t="shared" si="246"/>
        <v>0</v>
      </c>
      <c r="AG244" s="96">
        <f t="shared" si="247"/>
        <v>0</v>
      </c>
      <c r="AH244" s="96">
        <f t="shared" si="248"/>
        <v>0</v>
      </c>
      <c r="AI244" s="96">
        <f t="shared" si="249"/>
        <v>0</v>
      </c>
      <c r="AJ244" s="96">
        <f t="shared" si="250"/>
        <v>0</v>
      </c>
      <c r="AK244" s="96">
        <f t="shared" si="251"/>
        <v>0</v>
      </c>
      <c r="AL244" s="96">
        <f t="shared" si="252"/>
        <v>0</v>
      </c>
      <c r="AM244" s="96">
        <f t="shared" si="253"/>
        <v>0</v>
      </c>
      <c r="AN244" s="96">
        <f t="shared" si="254"/>
        <v>0</v>
      </c>
      <c r="AO244" s="96">
        <f t="shared" si="255"/>
        <v>0</v>
      </c>
      <c r="AP244" s="96">
        <f t="shared" si="256"/>
        <v>0</v>
      </c>
      <c r="AQ244" s="96">
        <f t="shared" si="257"/>
        <v>0</v>
      </c>
      <c r="AR244" s="96">
        <f t="shared" si="258"/>
        <v>0</v>
      </c>
      <c r="AS244" s="96">
        <f t="shared" si="259"/>
        <v>0</v>
      </c>
      <c r="AT244" s="54">
        <f t="shared" si="260"/>
        <v>0</v>
      </c>
      <c r="AU244" s="54">
        <f t="shared" si="261"/>
        <v>0</v>
      </c>
      <c r="AV244" s="54">
        <f t="shared" si="262"/>
        <v>0</v>
      </c>
      <c r="AW244" s="54">
        <f t="shared" si="263"/>
        <v>0</v>
      </c>
      <c r="AX244" s="54">
        <f t="shared" si="264"/>
        <v>0</v>
      </c>
      <c r="AY244" s="54">
        <f t="shared" si="265"/>
        <v>0</v>
      </c>
      <c r="AZ244" s="54"/>
      <c r="BA244" s="54"/>
      <c r="BB244" s="137">
        <f t="shared" si="232"/>
        <v>0</v>
      </c>
      <c r="BC244" s="137">
        <f t="shared" si="233"/>
        <v>0</v>
      </c>
      <c r="BD244" s="137">
        <f t="shared" si="234"/>
        <v>0</v>
      </c>
      <c r="BE244" s="137">
        <f t="shared" si="235"/>
        <v>0</v>
      </c>
      <c r="BF244" s="137">
        <f t="shared" si="236"/>
        <v>0</v>
      </c>
      <c r="BG244" s="137">
        <f t="shared" si="237"/>
        <v>0</v>
      </c>
      <c r="BH244" s="137">
        <f t="shared" si="238"/>
        <v>0</v>
      </c>
      <c r="BI244" s="137">
        <f t="shared" si="239"/>
        <v>0</v>
      </c>
      <c r="BJ244" s="137">
        <f t="shared" si="240"/>
        <v>0</v>
      </c>
      <c r="BK244" s="137">
        <f t="shared" si="241"/>
        <v>0</v>
      </c>
      <c r="BL244" s="137">
        <f t="shared" si="266"/>
        <v>0</v>
      </c>
      <c r="BM244" s="137">
        <f t="shared" si="267"/>
        <v>0</v>
      </c>
      <c r="BN244" s="137">
        <f t="shared" si="268"/>
        <v>0</v>
      </c>
      <c r="BO244" s="137">
        <f t="shared" si="269"/>
        <v>0</v>
      </c>
      <c r="BP244" s="137">
        <f t="shared" si="270"/>
        <v>0</v>
      </c>
      <c r="BQ244" s="137">
        <f t="shared" si="271"/>
        <v>0</v>
      </c>
      <c r="BR244" s="137">
        <f t="shared" si="272"/>
        <v>0</v>
      </c>
      <c r="BS244" s="137">
        <f t="shared" si="273"/>
        <v>0</v>
      </c>
      <c r="BT244" s="137">
        <f t="shared" si="274"/>
        <v>0</v>
      </c>
      <c r="BU244" s="137">
        <f t="shared" si="275"/>
        <v>0</v>
      </c>
      <c r="BV244" s="137">
        <f t="shared" si="276"/>
        <v>0</v>
      </c>
      <c r="BW244" s="137">
        <f t="shared" si="277"/>
        <v>0</v>
      </c>
      <c r="BX244" s="137">
        <f t="shared" si="278"/>
        <v>0</v>
      </c>
      <c r="BY244" s="137">
        <f t="shared" si="279"/>
        <v>0</v>
      </c>
      <c r="BZ244" s="137">
        <f t="shared" si="280"/>
        <v>0</v>
      </c>
      <c r="CA244" s="137">
        <f t="shared" si="281"/>
        <v>0</v>
      </c>
      <c r="CB244" s="137">
        <f t="shared" si="282"/>
        <v>0</v>
      </c>
      <c r="CC244" s="137">
        <f t="shared" si="283"/>
        <v>0</v>
      </c>
      <c r="CD244" s="137">
        <f t="shared" si="284"/>
        <v>0</v>
      </c>
      <c r="CE244" s="137">
        <f t="shared" si="285"/>
        <v>0</v>
      </c>
      <c r="CF244" s="137">
        <f t="shared" si="286"/>
        <v>0</v>
      </c>
      <c r="CG244" s="137">
        <f t="shared" si="287"/>
        <v>0</v>
      </c>
      <c r="CH244" s="137">
        <f t="shared" si="288"/>
        <v>0</v>
      </c>
      <c r="CI244" s="137">
        <f t="shared" si="289"/>
        <v>0</v>
      </c>
      <c r="CJ244" s="137">
        <f t="shared" si="290"/>
        <v>0</v>
      </c>
      <c r="CK244" s="137">
        <f t="shared" si="291"/>
        <v>0</v>
      </c>
      <c r="CL244" s="137">
        <f t="shared" si="292"/>
        <v>0</v>
      </c>
      <c r="CM244" s="137">
        <f t="shared" si="293"/>
        <v>0</v>
      </c>
      <c r="CN244" s="137">
        <f t="shared" si="294"/>
        <v>0</v>
      </c>
      <c r="CO244" s="137">
        <f t="shared" si="295"/>
        <v>0</v>
      </c>
      <c r="CP244" s="97"/>
      <c r="CQ244" s="97"/>
      <c r="CR244" s="47"/>
      <c r="CS244" s="47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GO244" s="1"/>
      <c r="GP244" s="1"/>
      <c r="GQ244" s="1"/>
      <c r="GR244" s="1"/>
      <c r="GS244" s="1"/>
    </row>
    <row r="245" spans="1:201">
      <c r="A245" s="40">
        <v>239</v>
      </c>
      <c r="B245" s="84"/>
      <c r="C245" s="83"/>
      <c r="D245" s="88"/>
      <c r="E245" s="87"/>
      <c r="F245" s="87"/>
      <c r="G245" s="87"/>
      <c r="H245" s="87"/>
      <c r="I245" s="76"/>
      <c r="J245" s="76"/>
      <c r="K245" s="76"/>
      <c r="L245" s="238"/>
      <c r="M245" s="238"/>
      <c r="N245" s="76"/>
      <c r="O245" s="76"/>
      <c r="P245" s="76"/>
      <c r="Q245" s="77"/>
      <c r="R245" s="41">
        <f t="shared" si="242"/>
        <v>0</v>
      </c>
      <c r="S245" s="55">
        <f t="shared" si="222"/>
        <v>0</v>
      </c>
      <c r="T245" s="54">
        <f t="shared" si="223"/>
        <v>0</v>
      </c>
      <c r="U245" s="97">
        <f t="shared" si="224"/>
        <v>0</v>
      </c>
      <c r="V245" s="54">
        <f t="shared" si="243"/>
        <v>0</v>
      </c>
      <c r="W245" s="97">
        <f t="shared" si="244"/>
        <v>0</v>
      </c>
      <c r="X245" s="96">
        <f t="shared" si="225"/>
        <v>0</v>
      </c>
      <c r="Y245" s="96">
        <f t="shared" si="226"/>
        <v>0</v>
      </c>
      <c r="Z245" s="96">
        <f t="shared" si="227"/>
        <v>0</v>
      </c>
      <c r="AA245" s="96">
        <f t="shared" si="228"/>
        <v>0</v>
      </c>
      <c r="AB245" s="96">
        <f t="shared" si="229"/>
        <v>0</v>
      </c>
      <c r="AC245" s="96">
        <f t="shared" si="230"/>
        <v>0</v>
      </c>
      <c r="AD245" s="96">
        <f t="shared" si="231"/>
        <v>0</v>
      </c>
      <c r="AE245" s="96">
        <f t="shared" si="245"/>
        <v>0</v>
      </c>
      <c r="AF245" s="96">
        <f t="shared" si="246"/>
        <v>0</v>
      </c>
      <c r="AG245" s="96">
        <f t="shared" si="247"/>
        <v>0</v>
      </c>
      <c r="AH245" s="96">
        <f t="shared" si="248"/>
        <v>0</v>
      </c>
      <c r="AI245" s="96">
        <f t="shared" si="249"/>
        <v>0</v>
      </c>
      <c r="AJ245" s="96">
        <f t="shared" si="250"/>
        <v>0</v>
      </c>
      <c r="AK245" s="96">
        <f t="shared" si="251"/>
        <v>0</v>
      </c>
      <c r="AL245" s="96">
        <f t="shared" si="252"/>
        <v>0</v>
      </c>
      <c r="AM245" s="96">
        <f t="shared" si="253"/>
        <v>0</v>
      </c>
      <c r="AN245" s="96">
        <f t="shared" si="254"/>
        <v>0</v>
      </c>
      <c r="AO245" s="96">
        <f t="shared" si="255"/>
        <v>0</v>
      </c>
      <c r="AP245" s="96">
        <f t="shared" si="256"/>
        <v>0</v>
      </c>
      <c r="AQ245" s="96">
        <f t="shared" si="257"/>
        <v>0</v>
      </c>
      <c r="AR245" s="96">
        <f t="shared" si="258"/>
        <v>0</v>
      </c>
      <c r="AS245" s="96">
        <f t="shared" si="259"/>
        <v>0</v>
      </c>
      <c r="AT245" s="54">
        <f t="shared" si="260"/>
        <v>0</v>
      </c>
      <c r="AU245" s="54">
        <f t="shared" si="261"/>
        <v>0</v>
      </c>
      <c r="AV245" s="54">
        <f t="shared" si="262"/>
        <v>0</v>
      </c>
      <c r="AW245" s="54">
        <f t="shared" si="263"/>
        <v>0</v>
      </c>
      <c r="AX245" s="54">
        <f t="shared" si="264"/>
        <v>0</v>
      </c>
      <c r="AY245" s="54">
        <f t="shared" si="265"/>
        <v>0</v>
      </c>
      <c r="AZ245" s="54"/>
      <c r="BA245" s="54"/>
      <c r="BB245" s="137">
        <f t="shared" si="232"/>
        <v>0</v>
      </c>
      <c r="BC245" s="137">
        <f t="shared" si="233"/>
        <v>0</v>
      </c>
      <c r="BD245" s="137">
        <f t="shared" si="234"/>
        <v>0</v>
      </c>
      <c r="BE245" s="137">
        <f t="shared" si="235"/>
        <v>0</v>
      </c>
      <c r="BF245" s="137">
        <f t="shared" si="236"/>
        <v>0</v>
      </c>
      <c r="BG245" s="137">
        <f t="shared" si="237"/>
        <v>0</v>
      </c>
      <c r="BH245" s="137">
        <f t="shared" si="238"/>
        <v>0</v>
      </c>
      <c r="BI245" s="137">
        <f t="shared" si="239"/>
        <v>0</v>
      </c>
      <c r="BJ245" s="137">
        <f t="shared" si="240"/>
        <v>0</v>
      </c>
      <c r="BK245" s="137">
        <f t="shared" si="241"/>
        <v>0</v>
      </c>
      <c r="BL245" s="137">
        <f t="shared" si="266"/>
        <v>0</v>
      </c>
      <c r="BM245" s="137">
        <f t="shared" si="267"/>
        <v>0</v>
      </c>
      <c r="BN245" s="137">
        <f t="shared" si="268"/>
        <v>0</v>
      </c>
      <c r="BO245" s="137">
        <f t="shared" si="269"/>
        <v>0</v>
      </c>
      <c r="BP245" s="137">
        <f t="shared" si="270"/>
        <v>0</v>
      </c>
      <c r="BQ245" s="137">
        <f t="shared" si="271"/>
        <v>0</v>
      </c>
      <c r="BR245" s="137">
        <f t="shared" si="272"/>
        <v>0</v>
      </c>
      <c r="BS245" s="137">
        <f t="shared" si="273"/>
        <v>0</v>
      </c>
      <c r="BT245" s="137">
        <f t="shared" si="274"/>
        <v>0</v>
      </c>
      <c r="BU245" s="137">
        <f t="shared" si="275"/>
        <v>0</v>
      </c>
      <c r="BV245" s="137">
        <f t="shared" si="276"/>
        <v>0</v>
      </c>
      <c r="BW245" s="137">
        <f t="shared" si="277"/>
        <v>0</v>
      </c>
      <c r="BX245" s="137">
        <f t="shared" si="278"/>
        <v>0</v>
      </c>
      <c r="BY245" s="137">
        <f t="shared" si="279"/>
        <v>0</v>
      </c>
      <c r="BZ245" s="137">
        <f t="shared" si="280"/>
        <v>0</v>
      </c>
      <c r="CA245" s="137">
        <f t="shared" si="281"/>
        <v>0</v>
      </c>
      <c r="CB245" s="137">
        <f t="shared" si="282"/>
        <v>0</v>
      </c>
      <c r="CC245" s="137">
        <f t="shared" si="283"/>
        <v>0</v>
      </c>
      <c r="CD245" s="137">
        <f t="shared" si="284"/>
        <v>0</v>
      </c>
      <c r="CE245" s="137">
        <f t="shared" si="285"/>
        <v>0</v>
      </c>
      <c r="CF245" s="137">
        <f t="shared" si="286"/>
        <v>0</v>
      </c>
      <c r="CG245" s="137">
        <f t="shared" si="287"/>
        <v>0</v>
      </c>
      <c r="CH245" s="137">
        <f t="shared" si="288"/>
        <v>0</v>
      </c>
      <c r="CI245" s="137">
        <f t="shared" si="289"/>
        <v>0</v>
      </c>
      <c r="CJ245" s="137">
        <f t="shared" si="290"/>
        <v>0</v>
      </c>
      <c r="CK245" s="137">
        <f t="shared" si="291"/>
        <v>0</v>
      </c>
      <c r="CL245" s="137">
        <f t="shared" si="292"/>
        <v>0</v>
      </c>
      <c r="CM245" s="137">
        <f t="shared" si="293"/>
        <v>0</v>
      </c>
      <c r="CN245" s="137">
        <f t="shared" si="294"/>
        <v>0</v>
      </c>
      <c r="CO245" s="137">
        <f t="shared" si="295"/>
        <v>0</v>
      </c>
      <c r="CP245" s="97"/>
      <c r="CQ245" s="97"/>
      <c r="CR245" s="47"/>
      <c r="CS245" s="47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GO245" s="1"/>
      <c r="GP245" s="1"/>
      <c r="GQ245" s="1"/>
      <c r="GR245" s="1"/>
      <c r="GS245" s="1"/>
    </row>
    <row r="246" spans="1:201">
      <c r="A246" s="40">
        <v>240</v>
      </c>
      <c r="B246" s="84"/>
      <c r="C246" s="83"/>
      <c r="D246" s="88"/>
      <c r="E246" s="87"/>
      <c r="F246" s="87"/>
      <c r="G246" s="87"/>
      <c r="H246" s="87"/>
      <c r="I246" s="76"/>
      <c r="J246" s="76"/>
      <c r="K246" s="76"/>
      <c r="L246" s="238"/>
      <c r="M246" s="238"/>
      <c r="N246" s="76"/>
      <c r="O246" s="76"/>
      <c r="P246" s="76"/>
      <c r="Q246" s="77"/>
      <c r="R246" s="41">
        <f t="shared" si="242"/>
        <v>0</v>
      </c>
      <c r="S246" s="55">
        <f t="shared" si="222"/>
        <v>0</v>
      </c>
      <c r="T246" s="54">
        <f t="shared" si="223"/>
        <v>0</v>
      </c>
      <c r="U246" s="97">
        <f t="shared" si="224"/>
        <v>0</v>
      </c>
      <c r="V246" s="54">
        <f t="shared" si="243"/>
        <v>0</v>
      </c>
      <c r="W246" s="97">
        <f t="shared" si="244"/>
        <v>0</v>
      </c>
      <c r="X246" s="96">
        <f t="shared" si="225"/>
        <v>0</v>
      </c>
      <c r="Y246" s="96">
        <f t="shared" si="226"/>
        <v>0</v>
      </c>
      <c r="Z246" s="96">
        <f t="shared" si="227"/>
        <v>0</v>
      </c>
      <c r="AA246" s="96">
        <f t="shared" si="228"/>
        <v>0</v>
      </c>
      <c r="AB246" s="96">
        <f t="shared" si="229"/>
        <v>0</v>
      </c>
      <c r="AC246" s="96">
        <f t="shared" si="230"/>
        <v>0</v>
      </c>
      <c r="AD246" s="96">
        <f t="shared" si="231"/>
        <v>0</v>
      </c>
      <c r="AE246" s="96">
        <f t="shared" si="245"/>
        <v>0</v>
      </c>
      <c r="AF246" s="96">
        <f t="shared" si="246"/>
        <v>0</v>
      </c>
      <c r="AG246" s="96">
        <f t="shared" si="247"/>
        <v>0</v>
      </c>
      <c r="AH246" s="96">
        <f t="shared" si="248"/>
        <v>0</v>
      </c>
      <c r="AI246" s="96">
        <f t="shared" si="249"/>
        <v>0</v>
      </c>
      <c r="AJ246" s="96">
        <f t="shared" si="250"/>
        <v>0</v>
      </c>
      <c r="AK246" s="96">
        <f t="shared" si="251"/>
        <v>0</v>
      </c>
      <c r="AL246" s="96">
        <f t="shared" si="252"/>
        <v>0</v>
      </c>
      <c r="AM246" s="96">
        <f t="shared" si="253"/>
        <v>0</v>
      </c>
      <c r="AN246" s="96">
        <f t="shared" si="254"/>
        <v>0</v>
      </c>
      <c r="AO246" s="96">
        <f t="shared" si="255"/>
        <v>0</v>
      </c>
      <c r="AP246" s="96">
        <f t="shared" si="256"/>
        <v>0</v>
      </c>
      <c r="AQ246" s="96">
        <f t="shared" si="257"/>
        <v>0</v>
      </c>
      <c r="AR246" s="96">
        <f t="shared" si="258"/>
        <v>0</v>
      </c>
      <c r="AS246" s="96">
        <f t="shared" si="259"/>
        <v>0</v>
      </c>
      <c r="AT246" s="54">
        <f t="shared" si="260"/>
        <v>0</v>
      </c>
      <c r="AU246" s="54">
        <f t="shared" si="261"/>
        <v>0</v>
      </c>
      <c r="AV246" s="54">
        <f t="shared" si="262"/>
        <v>0</v>
      </c>
      <c r="AW246" s="54">
        <f t="shared" si="263"/>
        <v>0</v>
      </c>
      <c r="AX246" s="54">
        <f t="shared" si="264"/>
        <v>0</v>
      </c>
      <c r="AY246" s="54">
        <f t="shared" si="265"/>
        <v>0</v>
      </c>
      <c r="AZ246" s="54"/>
      <c r="BA246" s="54"/>
      <c r="BB246" s="137">
        <f t="shared" si="232"/>
        <v>0</v>
      </c>
      <c r="BC246" s="137">
        <f t="shared" si="233"/>
        <v>0</v>
      </c>
      <c r="BD246" s="137">
        <f t="shared" si="234"/>
        <v>0</v>
      </c>
      <c r="BE246" s="137">
        <f t="shared" si="235"/>
        <v>0</v>
      </c>
      <c r="BF246" s="137">
        <f t="shared" si="236"/>
        <v>0</v>
      </c>
      <c r="BG246" s="137">
        <f t="shared" si="237"/>
        <v>0</v>
      </c>
      <c r="BH246" s="137">
        <f t="shared" si="238"/>
        <v>0</v>
      </c>
      <c r="BI246" s="137">
        <f t="shared" si="239"/>
        <v>0</v>
      </c>
      <c r="BJ246" s="137">
        <f t="shared" si="240"/>
        <v>0</v>
      </c>
      <c r="BK246" s="137">
        <f t="shared" si="241"/>
        <v>0</v>
      </c>
      <c r="BL246" s="137">
        <f t="shared" si="266"/>
        <v>0</v>
      </c>
      <c r="BM246" s="137">
        <f t="shared" si="267"/>
        <v>0</v>
      </c>
      <c r="BN246" s="137">
        <f t="shared" si="268"/>
        <v>0</v>
      </c>
      <c r="BO246" s="137">
        <f t="shared" si="269"/>
        <v>0</v>
      </c>
      <c r="BP246" s="137">
        <f t="shared" si="270"/>
        <v>0</v>
      </c>
      <c r="BQ246" s="137">
        <f t="shared" si="271"/>
        <v>0</v>
      </c>
      <c r="BR246" s="137">
        <f t="shared" si="272"/>
        <v>0</v>
      </c>
      <c r="BS246" s="137">
        <f t="shared" si="273"/>
        <v>0</v>
      </c>
      <c r="BT246" s="137">
        <f t="shared" si="274"/>
        <v>0</v>
      </c>
      <c r="BU246" s="137">
        <f t="shared" si="275"/>
        <v>0</v>
      </c>
      <c r="BV246" s="137">
        <f t="shared" si="276"/>
        <v>0</v>
      </c>
      <c r="BW246" s="137">
        <f t="shared" si="277"/>
        <v>0</v>
      </c>
      <c r="BX246" s="137">
        <f t="shared" si="278"/>
        <v>0</v>
      </c>
      <c r="BY246" s="137">
        <f t="shared" si="279"/>
        <v>0</v>
      </c>
      <c r="BZ246" s="137">
        <f t="shared" si="280"/>
        <v>0</v>
      </c>
      <c r="CA246" s="137">
        <f t="shared" si="281"/>
        <v>0</v>
      </c>
      <c r="CB246" s="137">
        <f t="shared" si="282"/>
        <v>0</v>
      </c>
      <c r="CC246" s="137">
        <f t="shared" si="283"/>
        <v>0</v>
      </c>
      <c r="CD246" s="137">
        <f t="shared" si="284"/>
        <v>0</v>
      </c>
      <c r="CE246" s="137">
        <f t="shared" si="285"/>
        <v>0</v>
      </c>
      <c r="CF246" s="137">
        <f t="shared" si="286"/>
        <v>0</v>
      </c>
      <c r="CG246" s="137">
        <f t="shared" si="287"/>
        <v>0</v>
      </c>
      <c r="CH246" s="137">
        <f t="shared" si="288"/>
        <v>0</v>
      </c>
      <c r="CI246" s="137">
        <f t="shared" si="289"/>
        <v>0</v>
      </c>
      <c r="CJ246" s="137">
        <f t="shared" si="290"/>
        <v>0</v>
      </c>
      <c r="CK246" s="137">
        <f t="shared" si="291"/>
        <v>0</v>
      </c>
      <c r="CL246" s="137">
        <f t="shared" si="292"/>
        <v>0</v>
      </c>
      <c r="CM246" s="137">
        <f t="shared" si="293"/>
        <v>0</v>
      </c>
      <c r="CN246" s="137">
        <f t="shared" si="294"/>
        <v>0</v>
      </c>
      <c r="CO246" s="137">
        <f t="shared" si="295"/>
        <v>0</v>
      </c>
      <c r="CP246" s="97"/>
      <c r="CQ246" s="97"/>
      <c r="CR246" s="47"/>
      <c r="CS246" s="47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GO246" s="1"/>
      <c r="GP246" s="1"/>
      <c r="GQ246" s="1"/>
      <c r="GR246" s="1"/>
      <c r="GS246" s="1"/>
    </row>
    <row r="247" spans="1:201">
      <c r="A247" s="40">
        <v>241</v>
      </c>
      <c r="B247" s="84"/>
      <c r="C247" s="83"/>
      <c r="D247" s="88"/>
      <c r="E247" s="87"/>
      <c r="F247" s="87"/>
      <c r="G247" s="87"/>
      <c r="H247" s="87"/>
      <c r="I247" s="76"/>
      <c r="J247" s="76"/>
      <c r="K247" s="76"/>
      <c r="L247" s="238"/>
      <c r="M247" s="238"/>
      <c r="N247" s="76"/>
      <c r="O247" s="76"/>
      <c r="P247" s="76"/>
      <c r="Q247" s="77"/>
      <c r="R247" s="41">
        <f t="shared" si="242"/>
        <v>0</v>
      </c>
      <c r="S247" s="55">
        <f t="shared" si="222"/>
        <v>0</v>
      </c>
      <c r="T247" s="54">
        <f t="shared" si="223"/>
        <v>0</v>
      </c>
      <c r="U247" s="97">
        <f t="shared" si="224"/>
        <v>0</v>
      </c>
      <c r="V247" s="54">
        <f t="shared" si="243"/>
        <v>0</v>
      </c>
      <c r="W247" s="97">
        <f t="shared" si="244"/>
        <v>0</v>
      </c>
      <c r="X247" s="96">
        <f t="shared" si="225"/>
        <v>0</v>
      </c>
      <c r="Y247" s="96">
        <f t="shared" si="226"/>
        <v>0</v>
      </c>
      <c r="Z247" s="96">
        <f t="shared" si="227"/>
        <v>0</v>
      </c>
      <c r="AA247" s="96">
        <f t="shared" si="228"/>
        <v>0</v>
      </c>
      <c r="AB247" s="96">
        <f t="shared" si="229"/>
        <v>0</v>
      </c>
      <c r="AC247" s="96">
        <f t="shared" si="230"/>
        <v>0</v>
      </c>
      <c r="AD247" s="96">
        <f t="shared" si="231"/>
        <v>0</v>
      </c>
      <c r="AE247" s="96">
        <f t="shared" si="245"/>
        <v>0</v>
      </c>
      <c r="AF247" s="96">
        <f t="shared" si="246"/>
        <v>0</v>
      </c>
      <c r="AG247" s="96">
        <f t="shared" si="247"/>
        <v>0</v>
      </c>
      <c r="AH247" s="96">
        <f t="shared" si="248"/>
        <v>0</v>
      </c>
      <c r="AI247" s="96">
        <f t="shared" si="249"/>
        <v>0</v>
      </c>
      <c r="AJ247" s="96">
        <f t="shared" si="250"/>
        <v>0</v>
      </c>
      <c r="AK247" s="96">
        <f t="shared" si="251"/>
        <v>0</v>
      </c>
      <c r="AL247" s="96">
        <f t="shared" si="252"/>
        <v>0</v>
      </c>
      <c r="AM247" s="96">
        <f t="shared" si="253"/>
        <v>0</v>
      </c>
      <c r="AN247" s="96">
        <f t="shared" si="254"/>
        <v>0</v>
      </c>
      <c r="AO247" s="96">
        <f t="shared" si="255"/>
        <v>0</v>
      </c>
      <c r="AP247" s="96">
        <f t="shared" si="256"/>
        <v>0</v>
      </c>
      <c r="AQ247" s="96">
        <f t="shared" si="257"/>
        <v>0</v>
      </c>
      <c r="AR247" s="96">
        <f t="shared" si="258"/>
        <v>0</v>
      </c>
      <c r="AS247" s="96">
        <f t="shared" si="259"/>
        <v>0</v>
      </c>
      <c r="AT247" s="54">
        <f t="shared" si="260"/>
        <v>0</v>
      </c>
      <c r="AU247" s="54">
        <f t="shared" si="261"/>
        <v>0</v>
      </c>
      <c r="AV247" s="54">
        <f t="shared" si="262"/>
        <v>0</v>
      </c>
      <c r="AW247" s="54">
        <f t="shared" si="263"/>
        <v>0</v>
      </c>
      <c r="AX247" s="54">
        <f t="shared" si="264"/>
        <v>0</v>
      </c>
      <c r="AY247" s="54">
        <f t="shared" si="265"/>
        <v>0</v>
      </c>
      <c r="AZ247" s="54"/>
      <c r="BA247" s="54"/>
      <c r="BB247" s="137">
        <f t="shared" si="232"/>
        <v>0</v>
      </c>
      <c r="BC247" s="137">
        <f t="shared" si="233"/>
        <v>0</v>
      </c>
      <c r="BD247" s="137">
        <f t="shared" si="234"/>
        <v>0</v>
      </c>
      <c r="BE247" s="137">
        <f t="shared" si="235"/>
        <v>0</v>
      </c>
      <c r="BF247" s="137">
        <f t="shared" si="236"/>
        <v>0</v>
      </c>
      <c r="BG247" s="137">
        <f t="shared" si="237"/>
        <v>0</v>
      </c>
      <c r="BH247" s="137">
        <f t="shared" si="238"/>
        <v>0</v>
      </c>
      <c r="BI247" s="137">
        <f t="shared" si="239"/>
        <v>0</v>
      </c>
      <c r="BJ247" s="137">
        <f t="shared" si="240"/>
        <v>0</v>
      </c>
      <c r="BK247" s="137">
        <f t="shared" si="241"/>
        <v>0</v>
      </c>
      <c r="BL247" s="137">
        <f t="shared" si="266"/>
        <v>0</v>
      </c>
      <c r="BM247" s="137">
        <f t="shared" si="267"/>
        <v>0</v>
      </c>
      <c r="BN247" s="137">
        <f t="shared" si="268"/>
        <v>0</v>
      </c>
      <c r="BO247" s="137">
        <f t="shared" si="269"/>
        <v>0</v>
      </c>
      <c r="BP247" s="137">
        <f t="shared" si="270"/>
        <v>0</v>
      </c>
      <c r="BQ247" s="137">
        <f t="shared" si="271"/>
        <v>0</v>
      </c>
      <c r="BR247" s="137">
        <f t="shared" si="272"/>
        <v>0</v>
      </c>
      <c r="BS247" s="137">
        <f t="shared" si="273"/>
        <v>0</v>
      </c>
      <c r="BT247" s="137">
        <f t="shared" si="274"/>
        <v>0</v>
      </c>
      <c r="BU247" s="137">
        <f t="shared" si="275"/>
        <v>0</v>
      </c>
      <c r="BV247" s="137">
        <f t="shared" si="276"/>
        <v>0</v>
      </c>
      <c r="BW247" s="137">
        <f t="shared" si="277"/>
        <v>0</v>
      </c>
      <c r="BX247" s="137">
        <f t="shared" si="278"/>
        <v>0</v>
      </c>
      <c r="BY247" s="137">
        <f t="shared" si="279"/>
        <v>0</v>
      </c>
      <c r="BZ247" s="137">
        <f t="shared" si="280"/>
        <v>0</v>
      </c>
      <c r="CA247" s="137">
        <f t="shared" si="281"/>
        <v>0</v>
      </c>
      <c r="CB247" s="137">
        <f t="shared" si="282"/>
        <v>0</v>
      </c>
      <c r="CC247" s="137">
        <f t="shared" si="283"/>
        <v>0</v>
      </c>
      <c r="CD247" s="137">
        <f t="shared" si="284"/>
        <v>0</v>
      </c>
      <c r="CE247" s="137">
        <f t="shared" si="285"/>
        <v>0</v>
      </c>
      <c r="CF247" s="137">
        <f t="shared" si="286"/>
        <v>0</v>
      </c>
      <c r="CG247" s="137">
        <f t="shared" si="287"/>
        <v>0</v>
      </c>
      <c r="CH247" s="137">
        <f t="shared" si="288"/>
        <v>0</v>
      </c>
      <c r="CI247" s="137">
        <f t="shared" si="289"/>
        <v>0</v>
      </c>
      <c r="CJ247" s="137">
        <f t="shared" si="290"/>
        <v>0</v>
      </c>
      <c r="CK247" s="137">
        <f t="shared" si="291"/>
        <v>0</v>
      </c>
      <c r="CL247" s="137">
        <f t="shared" si="292"/>
        <v>0</v>
      </c>
      <c r="CM247" s="137">
        <f t="shared" si="293"/>
        <v>0</v>
      </c>
      <c r="CN247" s="137">
        <f t="shared" si="294"/>
        <v>0</v>
      </c>
      <c r="CO247" s="137">
        <f t="shared" si="295"/>
        <v>0</v>
      </c>
      <c r="CP247" s="97"/>
      <c r="CQ247" s="97"/>
      <c r="CR247" s="47"/>
      <c r="CS247" s="47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GO247" s="1"/>
      <c r="GP247" s="1"/>
      <c r="GQ247" s="1"/>
      <c r="GR247" s="1"/>
      <c r="GS247" s="1"/>
    </row>
    <row r="248" spans="1:201">
      <c r="A248" s="40">
        <v>242</v>
      </c>
      <c r="B248" s="84"/>
      <c r="C248" s="83"/>
      <c r="D248" s="88"/>
      <c r="E248" s="87"/>
      <c r="F248" s="87"/>
      <c r="G248" s="87"/>
      <c r="H248" s="87"/>
      <c r="I248" s="76"/>
      <c r="J248" s="76"/>
      <c r="K248" s="76"/>
      <c r="L248" s="238"/>
      <c r="M248" s="238"/>
      <c r="N248" s="76"/>
      <c r="O248" s="76"/>
      <c r="P248" s="76"/>
      <c r="Q248" s="77"/>
      <c r="R248" s="41">
        <f t="shared" si="242"/>
        <v>0</v>
      </c>
      <c r="S248" s="55">
        <f t="shared" si="222"/>
        <v>0</v>
      </c>
      <c r="T248" s="54">
        <f t="shared" si="223"/>
        <v>0</v>
      </c>
      <c r="U248" s="97">
        <f t="shared" si="224"/>
        <v>0</v>
      </c>
      <c r="V248" s="54">
        <f t="shared" si="243"/>
        <v>0</v>
      </c>
      <c r="W248" s="97">
        <f t="shared" si="244"/>
        <v>0</v>
      </c>
      <c r="X248" s="96">
        <f t="shared" si="225"/>
        <v>0</v>
      </c>
      <c r="Y248" s="96">
        <f t="shared" si="226"/>
        <v>0</v>
      </c>
      <c r="Z248" s="96">
        <f t="shared" si="227"/>
        <v>0</v>
      </c>
      <c r="AA248" s="96">
        <f t="shared" si="228"/>
        <v>0</v>
      </c>
      <c r="AB248" s="96">
        <f t="shared" si="229"/>
        <v>0</v>
      </c>
      <c r="AC248" s="96">
        <f t="shared" si="230"/>
        <v>0</v>
      </c>
      <c r="AD248" s="96">
        <f t="shared" si="231"/>
        <v>0</v>
      </c>
      <c r="AE248" s="96">
        <f t="shared" si="245"/>
        <v>0</v>
      </c>
      <c r="AF248" s="96">
        <f t="shared" si="246"/>
        <v>0</v>
      </c>
      <c r="AG248" s="96">
        <f t="shared" si="247"/>
        <v>0</v>
      </c>
      <c r="AH248" s="96">
        <f t="shared" si="248"/>
        <v>0</v>
      </c>
      <c r="AI248" s="96">
        <f t="shared" si="249"/>
        <v>0</v>
      </c>
      <c r="AJ248" s="96">
        <f t="shared" si="250"/>
        <v>0</v>
      </c>
      <c r="AK248" s="96">
        <f t="shared" si="251"/>
        <v>0</v>
      </c>
      <c r="AL248" s="96">
        <f t="shared" si="252"/>
        <v>0</v>
      </c>
      <c r="AM248" s="96">
        <f t="shared" si="253"/>
        <v>0</v>
      </c>
      <c r="AN248" s="96">
        <f t="shared" si="254"/>
        <v>0</v>
      </c>
      <c r="AO248" s="96">
        <f t="shared" si="255"/>
        <v>0</v>
      </c>
      <c r="AP248" s="96">
        <f t="shared" si="256"/>
        <v>0</v>
      </c>
      <c r="AQ248" s="96">
        <f t="shared" si="257"/>
        <v>0</v>
      </c>
      <c r="AR248" s="96">
        <f t="shared" si="258"/>
        <v>0</v>
      </c>
      <c r="AS248" s="96">
        <f t="shared" si="259"/>
        <v>0</v>
      </c>
      <c r="AT248" s="54">
        <f t="shared" si="260"/>
        <v>0</v>
      </c>
      <c r="AU248" s="54">
        <f t="shared" si="261"/>
        <v>0</v>
      </c>
      <c r="AV248" s="54">
        <f t="shared" si="262"/>
        <v>0</v>
      </c>
      <c r="AW248" s="54">
        <f t="shared" si="263"/>
        <v>0</v>
      </c>
      <c r="AX248" s="54">
        <f t="shared" si="264"/>
        <v>0</v>
      </c>
      <c r="AY248" s="54">
        <f t="shared" si="265"/>
        <v>0</v>
      </c>
      <c r="AZ248" s="54"/>
      <c r="BA248" s="54"/>
      <c r="BB248" s="137">
        <f t="shared" si="232"/>
        <v>0</v>
      </c>
      <c r="BC248" s="137">
        <f t="shared" si="233"/>
        <v>0</v>
      </c>
      <c r="BD248" s="137">
        <f t="shared" si="234"/>
        <v>0</v>
      </c>
      <c r="BE248" s="137">
        <f t="shared" si="235"/>
        <v>0</v>
      </c>
      <c r="BF248" s="137">
        <f t="shared" si="236"/>
        <v>0</v>
      </c>
      <c r="BG248" s="137">
        <f t="shared" si="237"/>
        <v>0</v>
      </c>
      <c r="BH248" s="137">
        <f t="shared" si="238"/>
        <v>0</v>
      </c>
      <c r="BI248" s="137">
        <f t="shared" si="239"/>
        <v>0</v>
      </c>
      <c r="BJ248" s="137">
        <f t="shared" si="240"/>
        <v>0</v>
      </c>
      <c r="BK248" s="137">
        <f t="shared" si="241"/>
        <v>0</v>
      </c>
      <c r="BL248" s="137">
        <f t="shared" si="266"/>
        <v>0</v>
      </c>
      <c r="BM248" s="137">
        <f t="shared" si="267"/>
        <v>0</v>
      </c>
      <c r="BN248" s="137">
        <f t="shared" si="268"/>
        <v>0</v>
      </c>
      <c r="BO248" s="137">
        <f t="shared" si="269"/>
        <v>0</v>
      </c>
      <c r="BP248" s="137">
        <f t="shared" si="270"/>
        <v>0</v>
      </c>
      <c r="BQ248" s="137">
        <f t="shared" si="271"/>
        <v>0</v>
      </c>
      <c r="BR248" s="137">
        <f t="shared" si="272"/>
        <v>0</v>
      </c>
      <c r="BS248" s="137">
        <f t="shared" si="273"/>
        <v>0</v>
      </c>
      <c r="BT248" s="137">
        <f t="shared" si="274"/>
        <v>0</v>
      </c>
      <c r="BU248" s="137">
        <f t="shared" si="275"/>
        <v>0</v>
      </c>
      <c r="BV248" s="137">
        <f t="shared" si="276"/>
        <v>0</v>
      </c>
      <c r="BW248" s="137">
        <f t="shared" si="277"/>
        <v>0</v>
      </c>
      <c r="BX248" s="137">
        <f t="shared" si="278"/>
        <v>0</v>
      </c>
      <c r="BY248" s="137">
        <f t="shared" si="279"/>
        <v>0</v>
      </c>
      <c r="BZ248" s="137">
        <f t="shared" si="280"/>
        <v>0</v>
      </c>
      <c r="CA248" s="137">
        <f t="shared" si="281"/>
        <v>0</v>
      </c>
      <c r="CB248" s="137">
        <f t="shared" si="282"/>
        <v>0</v>
      </c>
      <c r="CC248" s="137">
        <f t="shared" si="283"/>
        <v>0</v>
      </c>
      <c r="CD248" s="137">
        <f t="shared" si="284"/>
        <v>0</v>
      </c>
      <c r="CE248" s="137">
        <f t="shared" si="285"/>
        <v>0</v>
      </c>
      <c r="CF248" s="137">
        <f t="shared" si="286"/>
        <v>0</v>
      </c>
      <c r="CG248" s="137">
        <f t="shared" si="287"/>
        <v>0</v>
      </c>
      <c r="CH248" s="137">
        <f t="shared" si="288"/>
        <v>0</v>
      </c>
      <c r="CI248" s="137">
        <f t="shared" si="289"/>
        <v>0</v>
      </c>
      <c r="CJ248" s="137">
        <f t="shared" si="290"/>
        <v>0</v>
      </c>
      <c r="CK248" s="137">
        <f t="shared" si="291"/>
        <v>0</v>
      </c>
      <c r="CL248" s="137">
        <f t="shared" si="292"/>
        <v>0</v>
      </c>
      <c r="CM248" s="137">
        <f t="shared" si="293"/>
        <v>0</v>
      </c>
      <c r="CN248" s="137">
        <f t="shared" si="294"/>
        <v>0</v>
      </c>
      <c r="CO248" s="137">
        <f t="shared" si="295"/>
        <v>0</v>
      </c>
      <c r="CP248" s="97"/>
      <c r="CQ248" s="97"/>
      <c r="CR248" s="47"/>
      <c r="CS248" s="47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GO248" s="1"/>
      <c r="GP248" s="1"/>
      <c r="GQ248" s="1"/>
      <c r="GR248" s="1"/>
      <c r="GS248" s="1"/>
    </row>
    <row r="249" spans="1:201">
      <c r="A249" s="40">
        <v>243</v>
      </c>
      <c r="B249" s="84"/>
      <c r="C249" s="83"/>
      <c r="D249" s="88"/>
      <c r="E249" s="87"/>
      <c r="F249" s="87"/>
      <c r="G249" s="87"/>
      <c r="H249" s="87"/>
      <c r="I249" s="76"/>
      <c r="J249" s="76"/>
      <c r="K249" s="76"/>
      <c r="L249" s="238"/>
      <c r="M249" s="238"/>
      <c r="N249" s="76"/>
      <c r="O249" s="76"/>
      <c r="P249" s="76"/>
      <c r="Q249" s="77"/>
      <c r="R249" s="41">
        <f t="shared" si="242"/>
        <v>0</v>
      </c>
      <c r="S249" s="55">
        <f t="shared" si="222"/>
        <v>0</v>
      </c>
      <c r="T249" s="54">
        <f t="shared" si="223"/>
        <v>0</v>
      </c>
      <c r="U249" s="97">
        <f t="shared" si="224"/>
        <v>0</v>
      </c>
      <c r="V249" s="54">
        <f t="shared" si="243"/>
        <v>0</v>
      </c>
      <c r="W249" s="97">
        <f t="shared" si="244"/>
        <v>0</v>
      </c>
      <c r="X249" s="96">
        <f t="shared" si="225"/>
        <v>0</v>
      </c>
      <c r="Y249" s="96">
        <f t="shared" si="226"/>
        <v>0</v>
      </c>
      <c r="Z249" s="96">
        <f t="shared" si="227"/>
        <v>0</v>
      </c>
      <c r="AA249" s="96">
        <f t="shared" si="228"/>
        <v>0</v>
      </c>
      <c r="AB249" s="96">
        <f t="shared" si="229"/>
        <v>0</v>
      </c>
      <c r="AC249" s="96">
        <f t="shared" si="230"/>
        <v>0</v>
      </c>
      <c r="AD249" s="96">
        <f t="shared" si="231"/>
        <v>0</v>
      </c>
      <c r="AE249" s="96">
        <f t="shared" si="245"/>
        <v>0</v>
      </c>
      <c r="AF249" s="96">
        <f t="shared" si="246"/>
        <v>0</v>
      </c>
      <c r="AG249" s="96">
        <f t="shared" si="247"/>
        <v>0</v>
      </c>
      <c r="AH249" s="96">
        <f t="shared" si="248"/>
        <v>0</v>
      </c>
      <c r="AI249" s="96">
        <f t="shared" si="249"/>
        <v>0</v>
      </c>
      <c r="AJ249" s="96">
        <f t="shared" si="250"/>
        <v>0</v>
      </c>
      <c r="AK249" s="96">
        <f t="shared" si="251"/>
        <v>0</v>
      </c>
      <c r="AL249" s="96">
        <f t="shared" si="252"/>
        <v>0</v>
      </c>
      <c r="AM249" s="96">
        <f t="shared" si="253"/>
        <v>0</v>
      </c>
      <c r="AN249" s="96">
        <f t="shared" si="254"/>
        <v>0</v>
      </c>
      <c r="AO249" s="96">
        <f t="shared" si="255"/>
        <v>0</v>
      </c>
      <c r="AP249" s="96">
        <f t="shared" si="256"/>
        <v>0</v>
      </c>
      <c r="AQ249" s="96">
        <f t="shared" si="257"/>
        <v>0</v>
      </c>
      <c r="AR249" s="96">
        <f t="shared" si="258"/>
        <v>0</v>
      </c>
      <c r="AS249" s="96">
        <f t="shared" si="259"/>
        <v>0</v>
      </c>
      <c r="AT249" s="54">
        <f t="shared" si="260"/>
        <v>0</v>
      </c>
      <c r="AU249" s="54">
        <f t="shared" si="261"/>
        <v>0</v>
      </c>
      <c r="AV249" s="54">
        <f t="shared" si="262"/>
        <v>0</v>
      </c>
      <c r="AW249" s="54">
        <f t="shared" si="263"/>
        <v>0</v>
      </c>
      <c r="AX249" s="54">
        <f t="shared" si="264"/>
        <v>0</v>
      </c>
      <c r="AY249" s="54">
        <f t="shared" si="265"/>
        <v>0</v>
      </c>
      <c r="AZ249" s="54"/>
      <c r="BA249" s="54"/>
      <c r="BB249" s="137">
        <f t="shared" si="232"/>
        <v>0</v>
      </c>
      <c r="BC249" s="137">
        <f t="shared" si="233"/>
        <v>0</v>
      </c>
      <c r="BD249" s="137">
        <f t="shared" si="234"/>
        <v>0</v>
      </c>
      <c r="BE249" s="137">
        <f t="shared" si="235"/>
        <v>0</v>
      </c>
      <c r="BF249" s="137">
        <f t="shared" si="236"/>
        <v>0</v>
      </c>
      <c r="BG249" s="137">
        <f t="shared" si="237"/>
        <v>0</v>
      </c>
      <c r="BH249" s="137">
        <f t="shared" si="238"/>
        <v>0</v>
      </c>
      <c r="BI249" s="137">
        <f t="shared" si="239"/>
        <v>0</v>
      </c>
      <c r="BJ249" s="137">
        <f t="shared" si="240"/>
        <v>0</v>
      </c>
      <c r="BK249" s="137">
        <f t="shared" si="241"/>
        <v>0</v>
      </c>
      <c r="BL249" s="137">
        <f t="shared" si="266"/>
        <v>0</v>
      </c>
      <c r="BM249" s="137">
        <f t="shared" si="267"/>
        <v>0</v>
      </c>
      <c r="BN249" s="137">
        <f t="shared" si="268"/>
        <v>0</v>
      </c>
      <c r="BO249" s="137">
        <f t="shared" si="269"/>
        <v>0</v>
      </c>
      <c r="BP249" s="137">
        <f t="shared" si="270"/>
        <v>0</v>
      </c>
      <c r="BQ249" s="137">
        <f t="shared" si="271"/>
        <v>0</v>
      </c>
      <c r="BR249" s="137">
        <f t="shared" si="272"/>
        <v>0</v>
      </c>
      <c r="BS249" s="137">
        <f t="shared" si="273"/>
        <v>0</v>
      </c>
      <c r="BT249" s="137">
        <f t="shared" si="274"/>
        <v>0</v>
      </c>
      <c r="BU249" s="137">
        <f t="shared" si="275"/>
        <v>0</v>
      </c>
      <c r="BV249" s="137">
        <f t="shared" si="276"/>
        <v>0</v>
      </c>
      <c r="BW249" s="137">
        <f t="shared" si="277"/>
        <v>0</v>
      </c>
      <c r="BX249" s="137">
        <f t="shared" si="278"/>
        <v>0</v>
      </c>
      <c r="BY249" s="137">
        <f t="shared" si="279"/>
        <v>0</v>
      </c>
      <c r="BZ249" s="137">
        <f t="shared" si="280"/>
        <v>0</v>
      </c>
      <c r="CA249" s="137">
        <f t="shared" si="281"/>
        <v>0</v>
      </c>
      <c r="CB249" s="137">
        <f t="shared" si="282"/>
        <v>0</v>
      </c>
      <c r="CC249" s="137">
        <f t="shared" si="283"/>
        <v>0</v>
      </c>
      <c r="CD249" s="137">
        <f t="shared" si="284"/>
        <v>0</v>
      </c>
      <c r="CE249" s="137">
        <f t="shared" si="285"/>
        <v>0</v>
      </c>
      <c r="CF249" s="137">
        <f t="shared" si="286"/>
        <v>0</v>
      </c>
      <c r="CG249" s="137">
        <f t="shared" si="287"/>
        <v>0</v>
      </c>
      <c r="CH249" s="137">
        <f t="shared" si="288"/>
        <v>0</v>
      </c>
      <c r="CI249" s="137">
        <f t="shared" si="289"/>
        <v>0</v>
      </c>
      <c r="CJ249" s="137">
        <f t="shared" si="290"/>
        <v>0</v>
      </c>
      <c r="CK249" s="137">
        <f t="shared" si="291"/>
        <v>0</v>
      </c>
      <c r="CL249" s="137">
        <f t="shared" si="292"/>
        <v>0</v>
      </c>
      <c r="CM249" s="137">
        <f t="shared" si="293"/>
        <v>0</v>
      </c>
      <c r="CN249" s="137">
        <f t="shared" si="294"/>
        <v>0</v>
      </c>
      <c r="CO249" s="137">
        <f t="shared" si="295"/>
        <v>0</v>
      </c>
      <c r="CP249" s="97"/>
      <c r="CQ249" s="97"/>
      <c r="CR249" s="47"/>
      <c r="CS249" s="47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GO249" s="1"/>
      <c r="GP249" s="1"/>
      <c r="GQ249" s="1"/>
      <c r="GR249" s="1"/>
      <c r="GS249" s="1"/>
    </row>
    <row r="250" spans="1:201">
      <c r="A250" s="40">
        <v>244</v>
      </c>
      <c r="B250" s="84"/>
      <c r="C250" s="83"/>
      <c r="D250" s="88"/>
      <c r="E250" s="87"/>
      <c r="F250" s="87"/>
      <c r="G250" s="87"/>
      <c r="H250" s="87"/>
      <c r="I250" s="76"/>
      <c r="J250" s="76"/>
      <c r="K250" s="76"/>
      <c r="L250" s="238"/>
      <c r="M250" s="238"/>
      <c r="N250" s="76"/>
      <c r="O250" s="76"/>
      <c r="P250" s="76"/>
      <c r="Q250" s="77"/>
      <c r="R250" s="41">
        <f t="shared" si="242"/>
        <v>0</v>
      </c>
      <c r="S250" s="55">
        <f t="shared" si="222"/>
        <v>0</v>
      </c>
      <c r="T250" s="54">
        <f t="shared" si="223"/>
        <v>0</v>
      </c>
      <c r="U250" s="97">
        <f t="shared" si="224"/>
        <v>0</v>
      </c>
      <c r="V250" s="54">
        <f t="shared" si="243"/>
        <v>0</v>
      </c>
      <c r="W250" s="97">
        <f t="shared" si="244"/>
        <v>0</v>
      </c>
      <c r="X250" s="96">
        <f t="shared" si="225"/>
        <v>0</v>
      </c>
      <c r="Y250" s="96">
        <f t="shared" si="226"/>
        <v>0</v>
      </c>
      <c r="Z250" s="96">
        <f t="shared" si="227"/>
        <v>0</v>
      </c>
      <c r="AA250" s="96">
        <f t="shared" si="228"/>
        <v>0</v>
      </c>
      <c r="AB250" s="96">
        <f t="shared" si="229"/>
        <v>0</v>
      </c>
      <c r="AC250" s="96">
        <f t="shared" si="230"/>
        <v>0</v>
      </c>
      <c r="AD250" s="96">
        <f t="shared" si="231"/>
        <v>0</v>
      </c>
      <c r="AE250" s="96">
        <f t="shared" si="245"/>
        <v>0</v>
      </c>
      <c r="AF250" s="96">
        <f t="shared" si="246"/>
        <v>0</v>
      </c>
      <c r="AG250" s="96">
        <f t="shared" si="247"/>
        <v>0</v>
      </c>
      <c r="AH250" s="96">
        <f t="shared" si="248"/>
        <v>0</v>
      </c>
      <c r="AI250" s="96">
        <f t="shared" si="249"/>
        <v>0</v>
      </c>
      <c r="AJ250" s="96">
        <f t="shared" si="250"/>
        <v>0</v>
      </c>
      <c r="AK250" s="96">
        <f t="shared" si="251"/>
        <v>0</v>
      </c>
      <c r="AL250" s="96">
        <f t="shared" si="252"/>
        <v>0</v>
      </c>
      <c r="AM250" s="96">
        <f t="shared" si="253"/>
        <v>0</v>
      </c>
      <c r="AN250" s="96">
        <f t="shared" si="254"/>
        <v>0</v>
      </c>
      <c r="AO250" s="96">
        <f t="shared" si="255"/>
        <v>0</v>
      </c>
      <c r="AP250" s="96">
        <f t="shared" si="256"/>
        <v>0</v>
      </c>
      <c r="AQ250" s="96">
        <f t="shared" si="257"/>
        <v>0</v>
      </c>
      <c r="AR250" s="96">
        <f t="shared" si="258"/>
        <v>0</v>
      </c>
      <c r="AS250" s="96">
        <f t="shared" si="259"/>
        <v>0</v>
      </c>
      <c r="AT250" s="54">
        <f t="shared" si="260"/>
        <v>0</v>
      </c>
      <c r="AU250" s="54">
        <f t="shared" si="261"/>
        <v>0</v>
      </c>
      <c r="AV250" s="54">
        <f t="shared" si="262"/>
        <v>0</v>
      </c>
      <c r="AW250" s="54">
        <f t="shared" si="263"/>
        <v>0</v>
      </c>
      <c r="AX250" s="54">
        <f t="shared" si="264"/>
        <v>0</v>
      </c>
      <c r="AY250" s="54">
        <f t="shared" si="265"/>
        <v>0</v>
      </c>
      <c r="AZ250" s="54"/>
      <c r="BA250" s="54"/>
      <c r="BB250" s="137">
        <f t="shared" si="232"/>
        <v>0</v>
      </c>
      <c r="BC250" s="137">
        <f t="shared" si="233"/>
        <v>0</v>
      </c>
      <c r="BD250" s="137">
        <f t="shared" si="234"/>
        <v>0</v>
      </c>
      <c r="BE250" s="137">
        <f t="shared" si="235"/>
        <v>0</v>
      </c>
      <c r="BF250" s="137">
        <f t="shared" si="236"/>
        <v>0</v>
      </c>
      <c r="BG250" s="137">
        <f t="shared" si="237"/>
        <v>0</v>
      </c>
      <c r="BH250" s="137">
        <f t="shared" si="238"/>
        <v>0</v>
      </c>
      <c r="BI250" s="137">
        <f t="shared" si="239"/>
        <v>0</v>
      </c>
      <c r="BJ250" s="137">
        <f t="shared" si="240"/>
        <v>0</v>
      </c>
      <c r="BK250" s="137">
        <f t="shared" si="241"/>
        <v>0</v>
      </c>
      <c r="BL250" s="137">
        <f t="shared" si="266"/>
        <v>0</v>
      </c>
      <c r="BM250" s="137">
        <f t="shared" si="267"/>
        <v>0</v>
      </c>
      <c r="BN250" s="137">
        <f t="shared" si="268"/>
        <v>0</v>
      </c>
      <c r="BO250" s="137">
        <f t="shared" si="269"/>
        <v>0</v>
      </c>
      <c r="BP250" s="137">
        <f t="shared" si="270"/>
        <v>0</v>
      </c>
      <c r="BQ250" s="137">
        <f t="shared" si="271"/>
        <v>0</v>
      </c>
      <c r="BR250" s="137">
        <f t="shared" si="272"/>
        <v>0</v>
      </c>
      <c r="BS250" s="137">
        <f t="shared" si="273"/>
        <v>0</v>
      </c>
      <c r="BT250" s="137">
        <f t="shared" si="274"/>
        <v>0</v>
      </c>
      <c r="BU250" s="137">
        <f t="shared" si="275"/>
        <v>0</v>
      </c>
      <c r="BV250" s="137">
        <f t="shared" si="276"/>
        <v>0</v>
      </c>
      <c r="BW250" s="137">
        <f t="shared" si="277"/>
        <v>0</v>
      </c>
      <c r="BX250" s="137">
        <f t="shared" si="278"/>
        <v>0</v>
      </c>
      <c r="BY250" s="137">
        <f t="shared" si="279"/>
        <v>0</v>
      </c>
      <c r="BZ250" s="137">
        <f t="shared" si="280"/>
        <v>0</v>
      </c>
      <c r="CA250" s="137">
        <f t="shared" si="281"/>
        <v>0</v>
      </c>
      <c r="CB250" s="137">
        <f t="shared" si="282"/>
        <v>0</v>
      </c>
      <c r="CC250" s="137">
        <f t="shared" si="283"/>
        <v>0</v>
      </c>
      <c r="CD250" s="137">
        <f t="shared" si="284"/>
        <v>0</v>
      </c>
      <c r="CE250" s="137">
        <f t="shared" si="285"/>
        <v>0</v>
      </c>
      <c r="CF250" s="137">
        <f t="shared" si="286"/>
        <v>0</v>
      </c>
      <c r="CG250" s="137">
        <f t="shared" si="287"/>
        <v>0</v>
      </c>
      <c r="CH250" s="137">
        <f t="shared" si="288"/>
        <v>0</v>
      </c>
      <c r="CI250" s="137">
        <f t="shared" si="289"/>
        <v>0</v>
      </c>
      <c r="CJ250" s="137">
        <f t="shared" si="290"/>
        <v>0</v>
      </c>
      <c r="CK250" s="137">
        <f t="shared" si="291"/>
        <v>0</v>
      </c>
      <c r="CL250" s="137">
        <f t="shared" si="292"/>
        <v>0</v>
      </c>
      <c r="CM250" s="137">
        <f t="shared" si="293"/>
        <v>0</v>
      </c>
      <c r="CN250" s="137">
        <f t="shared" si="294"/>
        <v>0</v>
      </c>
      <c r="CO250" s="137">
        <f t="shared" si="295"/>
        <v>0</v>
      </c>
      <c r="CP250" s="97"/>
      <c r="CQ250" s="97"/>
      <c r="CR250" s="47"/>
      <c r="CS250" s="47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GO250" s="1"/>
      <c r="GP250" s="1"/>
      <c r="GQ250" s="1"/>
      <c r="GR250" s="1"/>
      <c r="GS250" s="1"/>
    </row>
    <row r="251" spans="1:201">
      <c r="A251" s="40">
        <v>245</v>
      </c>
      <c r="B251" s="84"/>
      <c r="C251" s="83"/>
      <c r="D251" s="88"/>
      <c r="E251" s="87"/>
      <c r="F251" s="87"/>
      <c r="G251" s="87"/>
      <c r="H251" s="87"/>
      <c r="I251" s="76"/>
      <c r="J251" s="76"/>
      <c r="K251" s="76"/>
      <c r="L251" s="238"/>
      <c r="M251" s="238"/>
      <c r="N251" s="76"/>
      <c r="O251" s="76"/>
      <c r="P251" s="76"/>
      <c r="Q251" s="77"/>
      <c r="R251" s="41">
        <f t="shared" si="242"/>
        <v>0</v>
      </c>
      <c r="S251" s="55">
        <f t="shared" si="222"/>
        <v>0</v>
      </c>
      <c r="T251" s="54">
        <f t="shared" si="223"/>
        <v>0</v>
      </c>
      <c r="U251" s="97">
        <f t="shared" si="224"/>
        <v>0</v>
      </c>
      <c r="V251" s="54">
        <f t="shared" si="243"/>
        <v>0</v>
      </c>
      <c r="W251" s="97">
        <f t="shared" si="244"/>
        <v>0</v>
      </c>
      <c r="X251" s="96">
        <f t="shared" si="225"/>
        <v>0</v>
      </c>
      <c r="Y251" s="96">
        <f t="shared" si="226"/>
        <v>0</v>
      </c>
      <c r="Z251" s="96">
        <f t="shared" si="227"/>
        <v>0</v>
      </c>
      <c r="AA251" s="96">
        <f t="shared" si="228"/>
        <v>0</v>
      </c>
      <c r="AB251" s="96">
        <f t="shared" si="229"/>
        <v>0</v>
      </c>
      <c r="AC251" s="96">
        <f t="shared" si="230"/>
        <v>0</v>
      </c>
      <c r="AD251" s="96">
        <f t="shared" si="231"/>
        <v>0</v>
      </c>
      <c r="AE251" s="96">
        <f t="shared" si="245"/>
        <v>0</v>
      </c>
      <c r="AF251" s="96">
        <f t="shared" si="246"/>
        <v>0</v>
      </c>
      <c r="AG251" s="96">
        <f t="shared" si="247"/>
        <v>0</v>
      </c>
      <c r="AH251" s="96">
        <f t="shared" si="248"/>
        <v>0</v>
      </c>
      <c r="AI251" s="96">
        <f t="shared" si="249"/>
        <v>0</v>
      </c>
      <c r="AJ251" s="96">
        <f t="shared" si="250"/>
        <v>0</v>
      </c>
      <c r="AK251" s="96">
        <f t="shared" si="251"/>
        <v>0</v>
      </c>
      <c r="AL251" s="96">
        <f t="shared" si="252"/>
        <v>0</v>
      </c>
      <c r="AM251" s="96">
        <f t="shared" si="253"/>
        <v>0</v>
      </c>
      <c r="AN251" s="96">
        <f t="shared" si="254"/>
        <v>0</v>
      </c>
      <c r="AO251" s="96">
        <f t="shared" si="255"/>
        <v>0</v>
      </c>
      <c r="AP251" s="96">
        <f t="shared" si="256"/>
        <v>0</v>
      </c>
      <c r="AQ251" s="96">
        <f t="shared" si="257"/>
        <v>0</v>
      </c>
      <c r="AR251" s="96">
        <f t="shared" si="258"/>
        <v>0</v>
      </c>
      <c r="AS251" s="96">
        <f t="shared" si="259"/>
        <v>0</v>
      </c>
      <c r="AT251" s="54">
        <f t="shared" si="260"/>
        <v>0</v>
      </c>
      <c r="AU251" s="54">
        <f t="shared" si="261"/>
        <v>0</v>
      </c>
      <c r="AV251" s="54">
        <f t="shared" si="262"/>
        <v>0</v>
      </c>
      <c r="AW251" s="54">
        <f t="shared" si="263"/>
        <v>0</v>
      </c>
      <c r="AX251" s="54">
        <f t="shared" si="264"/>
        <v>0</v>
      </c>
      <c r="AY251" s="54">
        <f t="shared" si="265"/>
        <v>0</v>
      </c>
      <c r="AZ251" s="54"/>
      <c r="BA251" s="54"/>
      <c r="BB251" s="137">
        <f t="shared" si="232"/>
        <v>0</v>
      </c>
      <c r="BC251" s="137">
        <f t="shared" si="233"/>
        <v>0</v>
      </c>
      <c r="BD251" s="137">
        <f t="shared" si="234"/>
        <v>0</v>
      </c>
      <c r="BE251" s="137">
        <f t="shared" si="235"/>
        <v>0</v>
      </c>
      <c r="BF251" s="137">
        <f t="shared" si="236"/>
        <v>0</v>
      </c>
      <c r="BG251" s="137">
        <f t="shared" si="237"/>
        <v>0</v>
      </c>
      <c r="BH251" s="137">
        <f t="shared" si="238"/>
        <v>0</v>
      </c>
      <c r="BI251" s="137">
        <f t="shared" si="239"/>
        <v>0</v>
      </c>
      <c r="BJ251" s="137">
        <f t="shared" si="240"/>
        <v>0</v>
      </c>
      <c r="BK251" s="137">
        <f t="shared" si="241"/>
        <v>0</v>
      </c>
      <c r="BL251" s="137">
        <f t="shared" si="266"/>
        <v>0</v>
      </c>
      <c r="BM251" s="137">
        <f t="shared" si="267"/>
        <v>0</v>
      </c>
      <c r="BN251" s="137">
        <f t="shared" si="268"/>
        <v>0</v>
      </c>
      <c r="BO251" s="137">
        <f t="shared" si="269"/>
        <v>0</v>
      </c>
      <c r="BP251" s="137">
        <f t="shared" si="270"/>
        <v>0</v>
      </c>
      <c r="BQ251" s="137">
        <f t="shared" si="271"/>
        <v>0</v>
      </c>
      <c r="BR251" s="137">
        <f t="shared" si="272"/>
        <v>0</v>
      </c>
      <c r="BS251" s="137">
        <f t="shared" si="273"/>
        <v>0</v>
      </c>
      <c r="BT251" s="137">
        <f t="shared" si="274"/>
        <v>0</v>
      </c>
      <c r="BU251" s="137">
        <f t="shared" si="275"/>
        <v>0</v>
      </c>
      <c r="BV251" s="137">
        <f t="shared" si="276"/>
        <v>0</v>
      </c>
      <c r="BW251" s="137">
        <f t="shared" si="277"/>
        <v>0</v>
      </c>
      <c r="BX251" s="137">
        <f t="shared" si="278"/>
        <v>0</v>
      </c>
      <c r="BY251" s="137">
        <f t="shared" si="279"/>
        <v>0</v>
      </c>
      <c r="BZ251" s="137">
        <f t="shared" si="280"/>
        <v>0</v>
      </c>
      <c r="CA251" s="137">
        <f t="shared" si="281"/>
        <v>0</v>
      </c>
      <c r="CB251" s="137">
        <f t="shared" si="282"/>
        <v>0</v>
      </c>
      <c r="CC251" s="137">
        <f t="shared" si="283"/>
        <v>0</v>
      </c>
      <c r="CD251" s="137">
        <f t="shared" si="284"/>
        <v>0</v>
      </c>
      <c r="CE251" s="137">
        <f t="shared" si="285"/>
        <v>0</v>
      </c>
      <c r="CF251" s="137">
        <f t="shared" si="286"/>
        <v>0</v>
      </c>
      <c r="CG251" s="137">
        <f t="shared" si="287"/>
        <v>0</v>
      </c>
      <c r="CH251" s="137">
        <f t="shared" si="288"/>
        <v>0</v>
      </c>
      <c r="CI251" s="137">
        <f t="shared" si="289"/>
        <v>0</v>
      </c>
      <c r="CJ251" s="137">
        <f t="shared" si="290"/>
        <v>0</v>
      </c>
      <c r="CK251" s="137">
        <f t="shared" si="291"/>
        <v>0</v>
      </c>
      <c r="CL251" s="137">
        <f t="shared" si="292"/>
        <v>0</v>
      </c>
      <c r="CM251" s="137">
        <f t="shared" si="293"/>
        <v>0</v>
      </c>
      <c r="CN251" s="137">
        <f t="shared" si="294"/>
        <v>0</v>
      </c>
      <c r="CO251" s="137">
        <f t="shared" si="295"/>
        <v>0</v>
      </c>
      <c r="CP251" s="97"/>
      <c r="CQ251" s="97"/>
      <c r="CR251" s="47"/>
      <c r="CS251" s="47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GO251" s="1"/>
      <c r="GP251" s="1"/>
      <c r="GQ251" s="1"/>
      <c r="GR251" s="1"/>
      <c r="GS251" s="1"/>
    </row>
    <row r="252" spans="1:201">
      <c r="A252" s="40">
        <v>246</v>
      </c>
      <c r="B252" s="84"/>
      <c r="C252" s="83"/>
      <c r="D252" s="88"/>
      <c r="E252" s="87"/>
      <c r="F252" s="87"/>
      <c r="G252" s="87"/>
      <c r="H252" s="87"/>
      <c r="I252" s="76"/>
      <c r="J252" s="76"/>
      <c r="K252" s="76"/>
      <c r="L252" s="238"/>
      <c r="M252" s="238"/>
      <c r="N252" s="76"/>
      <c r="O252" s="76"/>
      <c r="P252" s="76"/>
      <c r="Q252" s="77"/>
      <c r="R252" s="41">
        <f t="shared" si="242"/>
        <v>0</v>
      </c>
      <c r="S252" s="55">
        <f t="shared" si="222"/>
        <v>0</v>
      </c>
      <c r="T252" s="54">
        <f t="shared" si="223"/>
        <v>0</v>
      </c>
      <c r="U252" s="97">
        <f t="shared" si="224"/>
        <v>0</v>
      </c>
      <c r="V252" s="54">
        <f t="shared" si="243"/>
        <v>0</v>
      </c>
      <c r="W252" s="97">
        <f t="shared" si="244"/>
        <v>0</v>
      </c>
      <c r="X252" s="96">
        <f t="shared" si="225"/>
        <v>0</v>
      </c>
      <c r="Y252" s="96">
        <f t="shared" si="226"/>
        <v>0</v>
      </c>
      <c r="Z252" s="96">
        <f t="shared" si="227"/>
        <v>0</v>
      </c>
      <c r="AA252" s="96">
        <f t="shared" si="228"/>
        <v>0</v>
      </c>
      <c r="AB252" s="96">
        <f t="shared" si="229"/>
        <v>0</v>
      </c>
      <c r="AC252" s="96">
        <f t="shared" si="230"/>
        <v>0</v>
      </c>
      <c r="AD252" s="96">
        <f t="shared" si="231"/>
        <v>0</v>
      </c>
      <c r="AE252" s="96">
        <f t="shared" si="245"/>
        <v>0</v>
      </c>
      <c r="AF252" s="96">
        <f t="shared" si="246"/>
        <v>0</v>
      </c>
      <c r="AG252" s="96">
        <f t="shared" si="247"/>
        <v>0</v>
      </c>
      <c r="AH252" s="96">
        <f t="shared" si="248"/>
        <v>0</v>
      </c>
      <c r="AI252" s="96">
        <f t="shared" si="249"/>
        <v>0</v>
      </c>
      <c r="AJ252" s="96">
        <f t="shared" si="250"/>
        <v>0</v>
      </c>
      <c r="AK252" s="96">
        <f t="shared" si="251"/>
        <v>0</v>
      </c>
      <c r="AL252" s="96">
        <f t="shared" si="252"/>
        <v>0</v>
      </c>
      <c r="AM252" s="96">
        <f t="shared" si="253"/>
        <v>0</v>
      </c>
      <c r="AN252" s="96">
        <f t="shared" si="254"/>
        <v>0</v>
      </c>
      <c r="AO252" s="96">
        <f t="shared" si="255"/>
        <v>0</v>
      </c>
      <c r="AP252" s="96">
        <f t="shared" si="256"/>
        <v>0</v>
      </c>
      <c r="AQ252" s="96">
        <f t="shared" si="257"/>
        <v>0</v>
      </c>
      <c r="AR252" s="96">
        <f t="shared" si="258"/>
        <v>0</v>
      </c>
      <c r="AS252" s="96">
        <f t="shared" si="259"/>
        <v>0</v>
      </c>
      <c r="AT252" s="54">
        <f t="shared" si="260"/>
        <v>0</v>
      </c>
      <c r="AU252" s="54">
        <f t="shared" si="261"/>
        <v>0</v>
      </c>
      <c r="AV252" s="54">
        <f t="shared" si="262"/>
        <v>0</v>
      </c>
      <c r="AW252" s="54">
        <f t="shared" si="263"/>
        <v>0</v>
      </c>
      <c r="AX252" s="54">
        <f t="shared" si="264"/>
        <v>0</v>
      </c>
      <c r="AY252" s="54">
        <f t="shared" si="265"/>
        <v>0</v>
      </c>
      <c r="AZ252" s="54"/>
      <c r="BA252" s="54"/>
      <c r="BB252" s="137">
        <f t="shared" si="232"/>
        <v>0</v>
      </c>
      <c r="BC252" s="137">
        <f t="shared" si="233"/>
        <v>0</v>
      </c>
      <c r="BD252" s="137">
        <f t="shared" si="234"/>
        <v>0</v>
      </c>
      <c r="BE252" s="137">
        <f t="shared" si="235"/>
        <v>0</v>
      </c>
      <c r="BF252" s="137">
        <f t="shared" si="236"/>
        <v>0</v>
      </c>
      <c r="BG252" s="137">
        <f t="shared" si="237"/>
        <v>0</v>
      </c>
      <c r="BH252" s="137">
        <f t="shared" si="238"/>
        <v>0</v>
      </c>
      <c r="BI252" s="137">
        <f t="shared" si="239"/>
        <v>0</v>
      </c>
      <c r="BJ252" s="137">
        <f t="shared" si="240"/>
        <v>0</v>
      </c>
      <c r="BK252" s="137">
        <f t="shared" si="241"/>
        <v>0</v>
      </c>
      <c r="BL252" s="137">
        <f t="shared" si="266"/>
        <v>0</v>
      </c>
      <c r="BM252" s="137">
        <f t="shared" si="267"/>
        <v>0</v>
      </c>
      <c r="BN252" s="137">
        <f t="shared" si="268"/>
        <v>0</v>
      </c>
      <c r="BO252" s="137">
        <f t="shared" si="269"/>
        <v>0</v>
      </c>
      <c r="BP252" s="137">
        <f t="shared" si="270"/>
        <v>0</v>
      </c>
      <c r="BQ252" s="137">
        <f t="shared" si="271"/>
        <v>0</v>
      </c>
      <c r="BR252" s="137">
        <f t="shared" si="272"/>
        <v>0</v>
      </c>
      <c r="BS252" s="137">
        <f t="shared" si="273"/>
        <v>0</v>
      </c>
      <c r="BT252" s="137">
        <f t="shared" si="274"/>
        <v>0</v>
      </c>
      <c r="BU252" s="137">
        <f t="shared" si="275"/>
        <v>0</v>
      </c>
      <c r="BV252" s="137">
        <f t="shared" si="276"/>
        <v>0</v>
      </c>
      <c r="BW252" s="137">
        <f t="shared" si="277"/>
        <v>0</v>
      </c>
      <c r="BX252" s="137">
        <f t="shared" si="278"/>
        <v>0</v>
      </c>
      <c r="BY252" s="137">
        <f t="shared" si="279"/>
        <v>0</v>
      </c>
      <c r="BZ252" s="137">
        <f t="shared" si="280"/>
        <v>0</v>
      </c>
      <c r="CA252" s="137">
        <f t="shared" si="281"/>
        <v>0</v>
      </c>
      <c r="CB252" s="137">
        <f t="shared" si="282"/>
        <v>0</v>
      </c>
      <c r="CC252" s="137">
        <f t="shared" si="283"/>
        <v>0</v>
      </c>
      <c r="CD252" s="137">
        <f t="shared" si="284"/>
        <v>0</v>
      </c>
      <c r="CE252" s="137">
        <f t="shared" si="285"/>
        <v>0</v>
      </c>
      <c r="CF252" s="137">
        <f t="shared" si="286"/>
        <v>0</v>
      </c>
      <c r="CG252" s="137">
        <f t="shared" si="287"/>
        <v>0</v>
      </c>
      <c r="CH252" s="137">
        <f t="shared" si="288"/>
        <v>0</v>
      </c>
      <c r="CI252" s="137">
        <f t="shared" si="289"/>
        <v>0</v>
      </c>
      <c r="CJ252" s="137">
        <f t="shared" si="290"/>
        <v>0</v>
      </c>
      <c r="CK252" s="137">
        <f t="shared" si="291"/>
        <v>0</v>
      </c>
      <c r="CL252" s="137">
        <f t="shared" si="292"/>
        <v>0</v>
      </c>
      <c r="CM252" s="137">
        <f t="shared" si="293"/>
        <v>0</v>
      </c>
      <c r="CN252" s="137">
        <f t="shared" si="294"/>
        <v>0</v>
      </c>
      <c r="CO252" s="137">
        <f t="shared" si="295"/>
        <v>0</v>
      </c>
      <c r="CP252" s="97"/>
      <c r="CQ252" s="97"/>
      <c r="CR252" s="47"/>
      <c r="CS252" s="47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GO252" s="1"/>
      <c r="GP252" s="1"/>
      <c r="GQ252" s="1"/>
      <c r="GR252" s="1"/>
      <c r="GS252" s="1"/>
    </row>
    <row r="253" spans="1:201">
      <c r="A253" s="40">
        <v>247</v>
      </c>
      <c r="B253" s="84"/>
      <c r="C253" s="83"/>
      <c r="D253" s="88"/>
      <c r="E253" s="87"/>
      <c r="F253" s="87"/>
      <c r="G253" s="87"/>
      <c r="H253" s="87"/>
      <c r="I253" s="76"/>
      <c r="J253" s="76"/>
      <c r="K253" s="76"/>
      <c r="L253" s="238"/>
      <c r="M253" s="238"/>
      <c r="N253" s="76"/>
      <c r="O253" s="76"/>
      <c r="P253" s="76"/>
      <c r="Q253" s="77"/>
      <c r="R253" s="41">
        <f t="shared" si="242"/>
        <v>0</v>
      </c>
      <c r="S253" s="55">
        <f t="shared" si="222"/>
        <v>0</v>
      </c>
      <c r="T253" s="54">
        <f t="shared" si="223"/>
        <v>0</v>
      </c>
      <c r="U253" s="97">
        <f t="shared" si="224"/>
        <v>0</v>
      </c>
      <c r="V253" s="54">
        <f t="shared" si="243"/>
        <v>0</v>
      </c>
      <c r="W253" s="97">
        <f t="shared" si="244"/>
        <v>0</v>
      </c>
      <c r="X253" s="96">
        <f t="shared" si="225"/>
        <v>0</v>
      </c>
      <c r="Y253" s="96">
        <f t="shared" si="226"/>
        <v>0</v>
      </c>
      <c r="Z253" s="96">
        <f t="shared" si="227"/>
        <v>0</v>
      </c>
      <c r="AA253" s="96">
        <f t="shared" si="228"/>
        <v>0</v>
      </c>
      <c r="AB253" s="96">
        <f t="shared" si="229"/>
        <v>0</v>
      </c>
      <c r="AC253" s="96">
        <f t="shared" si="230"/>
        <v>0</v>
      </c>
      <c r="AD253" s="96">
        <f t="shared" si="231"/>
        <v>0</v>
      </c>
      <c r="AE253" s="96">
        <f t="shared" si="245"/>
        <v>0</v>
      </c>
      <c r="AF253" s="96">
        <f t="shared" si="246"/>
        <v>0</v>
      </c>
      <c r="AG253" s="96">
        <f t="shared" si="247"/>
        <v>0</v>
      </c>
      <c r="AH253" s="96">
        <f t="shared" si="248"/>
        <v>0</v>
      </c>
      <c r="AI253" s="96">
        <f t="shared" si="249"/>
        <v>0</v>
      </c>
      <c r="AJ253" s="96">
        <f t="shared" si="250"/>
        <v>0</v>
      </c>
      <c r="AK253" s="96">
        <f t="shared" si="251"/>
        <v>0</v>
      </c>
      <c r="AL253" s="96">
        <f t="shared" si="252"/>
        <v>0</v>
      </c>
      <c r="AM253" s="96">
        <f t="shared" si="253"/>
        <v>0</v>
      </c>
      <c r="AN253" s="96">
        <f t="shared" si="254"/>
        <v>0</v>
      </c>
      <c r="AO253" s="96">
        <f t="shared" si="255"/>
        <v>0</v>
      </c>
      <c r="AP253" s="96">
        <f t="shared" si="256"/>
        <v>0</v>
      </c>
      <c r="AQ253" s="96">
        <f t="shared" si="257"/>
        <v>0</v>
      </c>
      <c r="AR253" s="96">
        <f t="shared" si="258"/>
        <v>0</v>
      </c>
      <c r="AS253" s="96">
        <f t="shared" si="259"/>
        <v>0</v>
      </c>
      <c r="AT253" s="54">
        <f t="shared" si="260"/>
        <v>0</v>
      </c>
      <c r="AU253" s="54">
        <f t="shared" si="261"/>
        <v>0</v>
      </c>
      <c r="AV253" s="54">
        <f t="shared" si="262"/>
        <v>0</v>
      </c>
      <c r="AW253" s="54">
        <f t="shared" si="263"/>
        <v>0</v>
      </c>
      <c r="AX253" s="54">
        <f t="shared" si="264"/>
        <v>0</v>
      </c>
      <c r="AY253" s="54">
        <f t="shared" si="265"/>
        <v>0</v>
      </c>
      <c r="AZ253" s="54"/>
      <c r="BA253" s="54"/>
      <c r="BB253" s="137">
        <f t="shared" si="232"/>
        <v>0</v>
      </c>
      <c r="BC253" s="137">
        <f t="shared" si="233"/>
        <v>0</v>
      </c>
      <c r="BD253" s="137">
        <f t="shared" si="234"/>
        <v>0</v>
      </c>
      <c r="BE253" s="137">
        <f t="shared" si="235"/>
        <v>0</v>
      </c>
      <c r="BF253" s="137">
        <f t="shared" si="236"/>
        <v>0</v>
      </c>
      <c r="BG253" s="137">
        <f t="shared" si="237"/>
        <v>0</v>
      </c>
      <c r="BH253" s="137">
        <f t="shared" si="238"/>
        <v>0</v>
      </c>
      <c r="BI253" s="137">
        <f t="shared" si="239"/>
        <v>0</v>
      </c>
      <c r="BJ253" s="137">
        <f t="shared" si="240"/>
        <v>0</v>
      </c>
      <c r="BK253" s="137">
        <f t="shared" si="241"/>
        <v>0</v>
      </c>
      <c r="BL253" s="137">
        <f t="shared" si="266"/>
        <v>0</v>
      </c>
      <c r="BM253" s="137">
        <f t="shared" si="267"/>
        <v>0</v>
      </c>
      <c r="BN253" s="137">
        <f t="shared" si="268"/>
        <v>0</v>
      </c>
      <c r="BO253" s="137">
        <f t="shared" si="269"/>
        <v>0</v>
      </c>
      <c r="BP253" s="137">
        <f t="shared" si="270"/>
        <v>0</v>
      </c>
      <c r="BQ253" s="137">
        <f t="shared" si="271"/>
        <v>0</v>
      </c>
      <c r="BR253" s="137">
        <f t="shared" si="272"/>
        <v>0</v>
      </c>
      <c r="BS253" s="137">
        <f t="shared" si="273"/>
        <v>0</v>
      </c>
      <c r="BT253" s="137">
        <f t="shared" si="274"/>
        <v>0</v>
      </c>
      <c r="BU253" s="137">
        <f t="shared" si="275"/>
        <v>0</v>
      </c>
      <c r="BV253" s="137">
        <f t="shared" si="276"/>
        <v>0</v>
      </c>
      <c r="BW253" s="137">
        <f t="shared" si="277"/>
        <v>0</v>
      </c>
      <c r="BX253" s="137">
        <f t="shared" si="278"/>
        <v>0</v>
      </c>
      <c r="BY253" s="137">
        <f t="shared" si="279"/>
        <v>0</v>
      </c>
      <c r="BZ253" s="137">
        <f t="shared" si="280"/>
        <v>0</v>
      </c>
      <c r="CA253" s="137">
        <f t="shared" si="281"/>
        <v>0</v>
      </c>
      <c r="CB253" s="137">
        <f t="shared" si="282"/>
        <v>0</v>
      </c>
      <c r="CC253" s="137">
        <f t="shared" si="283"/>
        <v>0</v>
      </c>
      <c r="CD253" s="137">
        <f t="shared" si="284"/>
        <v>0</v>
      </c>
      <c r="CE253" s="137">
        <f t="shared" si="285"/>
        <v>0</v>
      </c>
      <c r="CF253" s="137">
        <f t="shared" si="286"/>
        <v>0</v>
      </c>
      <c r="CG253" s="137">
        <f t="shared" si="287"/>
        <v>0</v>
      </c>
      <c r="CH253" s="137">
        <f t="shared" si="288"/>
        <v>0</v>
      </c>
      <c r="CI253" s="137">
        <f t="shared" si="289"/>
        <v>0</v>
      </c>
      <c r="CJ253" s="137">
        <f t="shared" si="290"/>
        <v>0</v>
      </c>
      <c r="CK253" s="137">
        <f t="shared" si="291"/>
        <v>0</v>
      </c>
      <c r="CL253" s="137">
        <f t="shared" si="292"/>
        <v>0</v>
      </c>
      <c r="CM253" s="137">
        <f t="shared" si="293"/>
        <v>0</v>
      </c>
      <c r="CN253" s="137">
        <f t="shared" si="294"/>
        <v>0</v>
      </c>
      <c r="CO253" s="137">
        <f t="shared" si="295"/>
        <v>0</v>
      </c>
      <c r="CP253" s="97"/>
      <c r="CQ253" s="97"/>
      <c r="CR253" s="47"/>
      <c r="CS253" s="47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GO253" s="1"/>
      <c r="GP253" s="1"/>
      <c r="GQ253" s="1"/>
      <c r="GR253" s="1"/>
      <c r="GS253" s="1"/>
    </row>
    <row r="254" spans="1:201">
      <c r="A254" s="40">
        <v>248</v>
      </c>
      <c r="B254" s="84"/>
      <c r="C254" s="83"/>
      <c r="D254" s="88"/>
      <c r="E254" s="87"/>
      <c r="F254" s="87"/>
      <c r="G254" s="87"/>
      <c r="H254" s="87"/>
      <c r="I254" s="76"/>
      <c r="J254" s="76"/>
      <c r="K254" s="76"/>
      <c r="L254" s="238"/>
      <c r="M254" s="238"/>
      <c r="N254" s="76"/>
      <c r="O254" s="76"/>
      <c r="P254" s="76"/>
      <c r="Q254" s="77"/>
      <c r="R254" s="41">
        <f t="shared" si="242"/>
        <v>0</v>
      </c>
      <c r="S254" s="55">
        <f t="shared" si="222"/>
        <v>0</v>
      </c>
      <c r="T254" s="54">
        <f t="shared" si="223"/>
        <v>0</v>
      </c>
      <c r="U254" s="97">
        <f t="shared" si="224"/>
        <v>0</v>
      </c>
      <c r="V254" s="54">
        <f t="shared" si="243"/>
        <v>0</v>
      </c>
      <c r="W254" s="97">
        <f t="shared" si="244"/>
        <v>0</v>
      </c>
      <c r="X254" s="96">
        <f t="shared" si="225"/>
        <v>0</v>
      </c>
      <c r="Y254" s="96">
        <f t="shared" si="226"/>
        <v>0</v>
      </c>
      <c r="Z254" s="96">
        <f t="shared" si="227"/>
        <v>0</v>
      </c>
      <c r="AA254" s="96">
        <f t="shared" si="228"/>
        <v>0</v>
      </c>
      <c r="AB254" s="96">
        <f t="shared" si="229"/>
        <v>0</v>
      </c>
      <c r="AC254" s="96">
        <f t="shared" si="230"/>
        <v>0</v>
      </c>
      <c r="AD254" s="96">
        <f t="shared" si="231"/>
        <v>0</v>
      </c>
      <c r="AE254" s="96">
        <f t="shared" si="245"/>
        <v>0</v>
      </c>
      <c r="AF254" s="96">
        <f t="shared" si="246"/>
        <v>0</v>
      </c>
      <c r="AG254" s="96">
        <f t="shared" si="247"/>
        <v>0</v>
      </c>
      <c r="AH254" s="96">
        <f t="shared" si="248"/>
        <v>0</v>
      </c>
      <c r="AI254" s="96">
        <f t="shared" si="249"/>
        <v>0</v>
      </c>
      <c r="AJ254" s="96">
        <f t="shared" si="250"/>
        <v>0</v>
      </c>
      <c r="AK254" s="96">
        <f t="shared" si="251"/>
        <v>0</v>
      </c>
      <c r="AL254" s="96">
        <f t="shared" si="252"/>
        <v>0</v>
      </c>
      <c r="AM254" s="96">
        <f t="shared" si="253"/>
        <v>0</v>
      </c>
      <c r="AN254" s="96">
        <f t="shared" si="254"/>
        <v>0</v>
      </c>
      <c r="AO254" s="96">
        <f t="shared" si="255"/>
        <v>0</v>
      </c>
      <c r="AP254" s="96">
        <f t="shared" si="256"/>
        <v>0</v>
      </c>
      <c r="AQ254" s="96">
        <f t="shared" si="257"/>
        <v>0</v>
      </c>
      <c r="AR254" s="96">
        <f t="shared" si="258"/>
        <v>0</v>
      </c>
      <c r="AS254" s="96">
        <f t="shared" si="259"/>
        <v>0</v>
      </c>
      <c r="AT254" s="54">
        <f t="shared" si="260"/>
        <v>0</v>
      </c>
      <c r="AU254" s="54">
        <f t="shared" si="261"/>
        <v>0</v>
      </c>
      <c r="AV254" s="54">
        <f t="shared" si="262"/>
        <v>0</v>
      </c>
      <c r="AW254" s="54">
        <f t="shared" si="263"/>
        <v>0</v>
      </c>
      <c r="AX254" s="54">
        <f t="shared" si="264"/>
        <v>0</v>
      </c>
      <c r="AY254" s="54">
        <f t="shared" si="265"/>
        <v>0</v>
      </c>
      <c r="AZ254" s="54"/>
      <c r="BA254" s="54"/>
      <c r="BB254" s="137">
        <f t="shared" si="232"/>
        <v>0</v>
      </c>
      <c r="BC254" s="137">
        <f t="shared" si="233"/>
        <v>0</v>
      </c>
      <c r="BD254" s="137">
        <f t="shared" si="234"/>
        <v>0</v>
      </c>
      <c r="BE254" s="137">
        <f t="shared" si="235"/>
        <v>0</v>
      </c>
      <c r="BF254" s="137">
        <f t="shared" si="236"/>
        <v>0</v>
      </c>
      <c r="BG254" s="137">
        <f t="shared" si="237"/>
        <v>0</v>
      </c>
      <c r="BH254" s="137">
        <f t="shared" si="238"/>
        <v>0</v>
      </c>
      <c r="BI254" s="137">
        <f t="shared" si="239"/>
        <v>0</v>
      </c>
      <c r="BJ254" s="137">
        <f t="shared" si="240"/>
        <v>0</v>
      </c>
      <c r="BK254" s="137">
        <f t="shared" si="241"/>
        <v>0</v>
      </c>
      <c r="BL254" s="137">
        <f t="shared" si="266"/>
        <v>0</v>
      </c>
      <c r="BM254" s="137">
        <f t="shared" si="267"/>
        <v>0</v>
      </c>
      <c r="BN254" s="137">
        <f t="shared" si="268"/>
        <v>0</v>
      </c>
      <c r="BO254" s="137">
        <f t="shared" si="269"/>
        <v>0</v>
      </c>
      <c r="BP254" s="137">
        <f t="shared" si="270"/>
        <v>0</v>
      </c>
      <c r="BQ254" s="137">
        <f t="shared" si="271"/>
        <v>0</v>
      </c>
      <c r="BR254" s="137">
        <f t="shared" si="272"/>
        <v>0</v>
      </c>
      <c r="BS254" s="137">
        <f t="shared" si="273"/>
        <v>0</v>
      </c>
      <c r="BT254" s="137">
        <f t="shared" si="274"/>
        <v>0</v>
      </c>
      <c r="BU254" s="137">
        <f t="shared" si="275"/>
        <v>0</v>
      </c>
      <c r="BV254" s="137">
        <f t="shared" si="276"/>
        <v>0</v>
      </c>
      <c r="BW254" s="137">
        <f t="shared" si="277"/>
        <v>0</v>
      </c>
      <c r="BX254" s="137">
        <f t="shared" si="278"/>
        <v>0</v>
      </c>
      <c r="BY254" s="137">
        <f t="shared" si="279"/>
        <v>0</v>
      </c>
      <c r="BZ254" s="137">
        <f t="shared" si="280"/>
        <v>0</v>
      </c>
      <c r="CA254" s="137">
        <f t="shared" si="281"/>
        <v>0</v>
      </c>
      <c r="CB254" s="137">
        <f t="shared" si="282"/>
        <v>0</v>
      </c>
      <c r="CC254" s="137">
        <f t="shared" si="283"/>
        <v>0</v>
      </c>
      <c r="CD254" s="137">
        <f t="shared" si="284"/>
        <v>0</v>
      </c>
      <c r="CE254" s="137">
        <f t="shared" si="285"/>
        <v>0</v>
      </c>
      <c r="CF254" s="137">
        <f t="shared" si="286"/>
        <v>0</v>
      </c>
      <c r="CG254" s="137">
        <f t="shared" si="287"/>
        <v>0</v>
      </c>
      <c r="CH254" s="137">
        <f t="shared" si="288"/>
        <v>0</v>
      </c>
      <c r="CI254" s="137">
        <f t="shared" si="289"/>
        <v>0</v>
      </c>
      <c r="CJ254" s="137">
        <f t="shared" si="290"/>
        <v>0</v>
      </c>
      <c r="CK254" s="137">
        <f t="shared" si="291"/>
        <v>0</v>
      </c>
      <c r="CL254" s="137">
        <f t="shared" si="292"/>
        <v>0</v>
      </c>
      <c r="CM254" s="137">
        <f t="shared" si="293"/>
        <v>0</v>
      </c>
      <c r="CN254" s="137">
        <f t="shared" si="294"/>
        <v>0</v>
      </c>
      <c r="CO254" s="137">
        <f t="shared" si="295"/>
        <v>0</v>
      </c>
      <c r="CP254" s="97"/>
      <c r="CQ254" s="97"/>
      <c r="CR254" s="47"/>
      <c r="CS254" s="47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GO254" s="1"/>
      <c r="GP254" s="1"/>
      <c r="GQ254" s="1"/>
      <c r="GR254" s="1"/>
      <c r="GS254" s="1"/>
    </row>
    <row r="255" spans="1:201">
      <c r="A255" s="40">
        <v>249</v>
      </c>
      <c r="B255" s="84"/>
      <c r="C255" s="83"/>
      <c r="D255" s="88"/>
      <c r="E255" s="87"/>
      <c r="F255" s="87"/>
      <c r="G255" s="87"/>
      <c r="H255" s="87"/>
      <c r="I255" s="76"/>
      <c r="J255" s="76"/>
      <c r="K255" s="76"/>
      <c r="L255" s="238"/>
      <c r="M255" s="238"/>
      <c r="N255" s="76"/>
      <c r="O255" s="76"/>
      <c r="P255" s="76"/>
      <c r="Q255" s="77"/>
      <c r="R255" s="41">
        <f t="shared" si="242"/>
        <v>0</v>
      </c>
      <c r="S255" s="55">
        <f t="shared" si="222"/>
        <v>0</v>
      </c>
      <c r="T255" s="54">
        <f t="shared" si="223"/>
        <v>0</v>
      </c>
      <c r="U255" s="97">
        <f t="shared" si="224"/>
        <v>0</v>
      </c>
      <c r="V255" s="54">
        <f t="shared" si="243"/>
        <v>0</v>
      </c>
      <c r="W255" s="97">
        <f t="shared" si="244"/>
        <v>0</v>
      </c>
      <c r="X255" s="96">
        <f t="shared" si="225"/>
        <v>0</v>
      </c>
      <c r="Y255" s="96">
        <f t="shared" si="226"/>
        <v>0</v>
      </c>
      <c r="Z255" s="96">
        <f t="shared" si="227"/>
        <v>0</v>
      </c>
      <c r="AA255" s="96">
        <f t="shared" si="228"/>
        <v>0</v>
      </c>
      <c r="AB255" s="96">
        <f t="shared" si="229"/>
        <v>0</v>
      </c>
      <c r="AC255" s="96">
        <f t="shared" si="230"/>
        <v>0</v>
      </c>
      <c r="AD255" s="96">
        <f t="shared" si="231"/>
        <v>0</v>
      </c>
      <c r="AE255" s="96">
        <f t="shared" si="245"/>
        <v>0</v>
      </c>
      <c r="AF255" s="96">
        <f t="shared" si="246"/>
        <v>0</v>
      </c>
      <c r="AG255" s="96">
        <f t="shared" si="247"/>
        <v>0</v>
      </c>
      <c r="AH255" s="96">
        <f t="shared" si="248"/>
        <v>0</v>
      </c>
      <c r="AI255" s="96">
        <f t="shared" si="249"/>
        <v>0</v>
      </c>
      <c r="AJ255" s="96">
        <f t="shared" si="250"/>
        <v>0</v>
      </c>
      <c r="AK255" s="96">
        <f t="shared" si="251"/>
        <v>0</v>
      </c>
      <c r="AL255" s="96">
        <f t="shared" si="252"/>
        <v>0</v>
      </c>
      <c r="AM255" s="96">
        <f t="shared" si="253"/>
        <v>0</v>
      </c>
      <c r="AN255" s="96">
        <f t="shared" si="254"/>
        <v>0</v>
      </c>
      <c r="AO255" s="96">
        <f t="shared" si="255"/>
        <v>0</v>
      </c>
      <c r="AP255" s="96">
        <f t="shared" si="256"/>
        <v>0</v>
      </c>
      <c r="AQ255" s="96">
        <f t="shared" si="257"/>
        <v>0</v>
      </c>
      <c r="AR255" s="96">
        <f t="shared" si="258"/>
        <v>0</v>
      </c>
      <c r="AS255" s="96">
        <f t="shared" si="259"/>
        <v>0</v>
      </c>
      <c r="AT255" s="54">
        <f t="shared" si="260"/>
        <v>0</v>
      </c>
      <c r="AU255" s="54">
        <f t="shared" si="261"/>
        <v>0</v>
      </c>
      <c r="AV255" s="54">
        <f t="shared" si="262"/>
        <v>0</v>
      </c>
      <c r="AW255" s="54">
        <f t="shared" si="263"/>
        <v>0</v>
      </c>
      <c r="AX255" s="54">
        <f t="shared" si="264"/>
        <v>0</v>
      </c>
      <c r="AY255" s="54">
        <f t="shared" si="265"/>
        <v>0</v>
      </c>
      <c r="AZ255" s="54"/>
      <c r="BA255" s="54"/>
      <c r="BB255" s="137">
        <f t="shared" si="232"/>
        <v>0</v>
      </c>
      <c r="BC255" s="137">
        <f t="shared" si="233"/>
        <v>0</v>
      </c>
      <c r="BD255" s="137">
        <f t="shared" si="234"/>
        <v>0</v>
      </c>
      <c r="BE255" s="137">
        <f t="shared" si="235"/>
        <v>0</v>
      </c>
      <c r="BF255" s="137">
        <f t="shared" si="236"/>
        <v>0</v>
      </c>
      <c r="BG255" s="137">
        <f t="shared" si="237"/>
        <v>0</v>
      </c>
      <c r="BH255" s="137">
        <f t="shared" si="238"/>
        <v>0</v>
      </c>
      <c r="BI255" s="137">
        <f t="shared" si="239"/>
        <v>0</v>
      </c>
      <c r="BJ255" s="137">
        <f t="shared" si="240"/>
        <v>0</v>
      </c>
      <c r="BK255" s="137">
        <f t="shared" si="241"/>
        <v>0</v>
      </c>
      <c r="BL255" s="137">
        <f t="shared" si="266"/>
        <v>0</v>
      </c>
      <c r="BM255" s="137">
        <f t="shared" si="267"/>
        <v>0</v>
      </c>
      <c r="BN255" s="137">
        <f t="shared" si="268"/>
        <v>0</v>
      </c>
      <c r="BO255" s="137">
        <f t="shared" si="269"/>
        <v>0</v>
      </c>
      <c r="BP255" s="137">
        <f t="shared" si="270"/>
        <v>0</v>
      </c>
      <c r="BQ255" s="137">
        <f t="shared" si="271"/>
        <v>0</v>
      </c>
      <c r="BR255" s="137">
        <f t="shared" si="272"/>
        <v>0</v>
      </c>
      <c r="BS255" s="137">
        <f t="shared" si="273"/>
        <v>0</v>
      </c>
      <c r="BT255" s="137">
        <f t="shared" si="274"/>
        <v>0</v>
      </c>
      <c r="BU255" s="137">
        <f t="shared" si="275"/>
        <v>0</v>
      </c>
      <c r="BV255" s="137">
        <f t="shared" si="276"/>
        <v>0</v>
      </c>
      <c r="BW255" s="137">
        <f t="shared" si="277"/>
        <v>0</v>
      </c>
      <c r="BX255" s="137">
        <f t="shared" si="278"/>
        <v>0</v>
      </c>
      <c r="BY255" s="137">
        <f t="shared" si="279"/>
        <v>0</v>
      </c>
      <c r="BZ255" s="137">
        <f t="shared" si="280"/>
        <v>0</v>
      </c>
      <c r="CA255" s="137">
        <f t="shared" si="281"/>
        <v>0</v>
      </c>
      <c r="CB255" s="137">
        <f t="shared" si="282"/>
        <v>0</v>
      </c>
      <c r="CC255" s="137">
        <f t="shared" si="283"/>
        <v>0</v>
      </c>
      <c r="CD255" s="137">
        <f t="shared" si="284"/>
        <v>0</v>
      </c>
      <c r="CE255" s="137">
        <f t="shared" si="285"/>
        <v>0</v>
      </c>
      <c r="CF255" s="137">
        <f t="shared" si="286"/>
        <v>0</v>
      </c>
      <c r="CG255" s="137">
        <f t="shared" si="287"/>
        <v>0</v>
      </c>
      <c r="CH255" s="137">
        <f t="shared" si="288"/>
        <v>0</v>
      </c>
      <c r="CI255" s="137">
        <f t="shared" si="289"/>
        <v>0</v>
      </c>
      <c r="CJ255" s="137">
        <f t="shared" si="290"/>
        <v>0</v>
      </c>
      <c r="CK255" s="137">
        <f t="shared" si="291"/>
        <v>0</v>
      </c>
      <c r="CL255" s="137">
        <f t="shared" si="292"/>
        <v>0</v>
      </c>
      <c r="CM255" s="137">
        <f t="shared" si="293"/>
        <v>0</v>
      </c>
      <c r="CN255" s="137">
        <f t="shared" si="294"/>
        <v>0</v>
      </c>
      <c r="CO255" s="137">
        <f t="shared" si="295"/>
        <v>0</v>
      </c>
      <c r="CP255" s="97"/>
      <c r="CQ255" s="97"/>
      <c r="CR255" s="47"/>
      <c r="CS255" s="47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GO255" s="1"/>
      <c r="GP255" s="1"/>
      <c r="GQ255" s="1"/>
      <c r="GR255" s="1"/>
      <c r="GS255" s="1"/>
    </row>
    <row r="256" spans="1:201">
      <c r="A256" s="40">
        <v>250</v>
      </c>
      <c r="B256" s="84"/>
      <c r="C256" s="83"/>
      <c r="D256" s="88"/>
      <c r="E256" s="87"/>
      <c r="F256" s="87"/>
      <c r="G256" s="87"/>
      <c r="H256" s="87"/>
      <c r="I256" s="76"/>
      <c r="J256" s="76"/>
      <c r="K256" s="76"/>
      <c r="L256" s="238"/>
      <c r="M256" s="238"/>
      <c r="N256" s="76"/>
      <c r="O256" s="76"/>
      <c r="P256" s="76"/>
      <c r="Q256" s="77"/>
      <c r="R256" s="41">
        <f t="shared" si="242"/>
        <v>0</v>
      </c>
      <c r="S256" s="55">
        <f t="shared" si="222"/>
        <v>0</v>
      </c>
      <c r="T256" s="54">
        <f t="shared" si="223"/>
        <v>0</v>
      </c>
      <c r="U256" s="97">
        <f t="shared" si="224"/>
        <v>0</v>
      </c>
      <c r="V256" s="54">
        <f t="shared" si="243"/>
        <v>0</v>
      </c>
      <c r="W256" s="97">
        <f t="shared" si="244"/>
        <v>0</v>
      </c>
      <c r="X256" s="96">
        <f t="shared" si="225"/>
        <v>0</v>
      </c>
      <c r="Y256" s="96">
        <f t="shared" si="226"/>
        <v>0</v>
      </c>
      <c r="Z256" s="96">
        <f t="shared" si="227"/>
        <v>0</v>
      </c>
      <c r="AA256" s="96">
        <f t="shared" si="228"/>
        <v>0</v>
      </c>
      <c r="AB256" s="96">
        <f t="shared" si="229"/>
        <v>0</v>
      </c>
      <c r="AC256" s="96">
        <f t="shared" si="230"/>
        <v>0</v>
      </c>
      <c r="AD256" s="96">
        <f t="shared" si="231"/>
        <v>0</v>
      </c>
      <c r="AE256" s="96">
        <f t="shared" si="245"/>
        <v>0</v>
      </c>
      <c r="AF256" s="96">
        <f t="shared" si="246"/>
        <v>0</v>
      </c>
      <c r="AG256" s="96">
        <f t="shared" si="247"/>
        <v>0</v>
      </c>
      <c r="AH256" s="96">
        <f t="shared" si="248"/>
        <v>0</v>
      </c>
      <c r="AI256" s="96">
        <f t="shared" si="249"/>
        <v>0</v>
      </c>
      <c r="AJ256" s="96">
        <f t="shared" si="250"/>
        <v>0</v>
      </c>
      <c r="AK256" s="96">
        <f t="shared" si="251"/>
        <v>0</v>
      </c>
      <c r="AL256" s="96">
        <f t="shared" si="252"/>
        <v>0</v>
      </c>
      <c r="AM256" s="96">
        <f t="shared" si="253"/>
        <v>0</v>
      </c>
      <c r="AN256" s="96">
        <f t="shared" si="254"/>
        <v>0</v>
      </c>
      <c r="AO256" s="96">
        <f t="shared" si="255"/>
        <v>0</v>
      </c>
      <c r="AP256" s="96">
        <f t="shared" si="256"/>
        <v>0</v>
      </c>
      <c r="AQ256" s="96">
        <f t="shared" si="257"/>
        <v>0</v>
      </c>
      <c r="AR256" s="96">
        <f t="shared" si="258"/>
        <v>0</v>
      </c>
      <c r="AS256" s="96">
        <f t="shared" si="259"/>
        <v>0</v>
      </c>
      <c r="AT256" s="54">
        <f t="shared" si="260"/>
        <v>0</v>
      </c>
      <c r="AU256" s="54">
        <f t="shared" si="261"/>
        <v>0</v>
      </c>
      <c r="AV256" s="54">
        <f t="shared" si="262"/>
        <v>0</v>
      </c>
      <c r="AW256" s="54">
        <f t="shared" si="263"/>
        <v>0</v>
      </c>
      <c r="AX256" s="54">
        <f t="shared" si="264"/>
        <v>0</v>
      </c>
      <c r="AY256" s="54">
        <f t="shared" si="265"/>
        <v>0</v>
      </c>
      <c r="AZ256" s="54"/>
      <c r="BA256" s="54"/>
      <c r="BB256" s="137">
        <f t="shared" si="232"/>
        <v>0</v>
      </c>
      <c r="BC256" s="137">
        <f t="shared" si="233"/>
        <v>0</v>
      </c>
      <c r="BD256" s="137">
        <f t="shared" si="234"/>
        <v>0</v>
      </c>
      <c r="BE256" s="137">
        <f t="shared" si="235"/>
        <v>0</v>
      </c>
      <c r="BF256" s="137">
        <f t="shared" si="236"/>
        <v>0</v>
      </c>
      <c r="BG256" s="137">
        <f t="shared" si="237"/>
        <v>0</v>
      </c>
      <c r="BH256" s="137">
        <f t="shared" si="238"/>
        <v>0</v>
      </c>
      <c r="BI256" s="137">
        <f t="shared" si="239"/>
        <v>0</v>
      </c>
      <c r="BJ256" s="137">
        <f t="shared" si="240"/>
        <v>0</v>
      </c>
      <c r="BK256" s="137">
        <f t="shared" si="241"/>
        <v>0</v>
      </c>
      <c r="BL256" s="137">
        <f t="shared" si="266"/>
        <v>0</v>
      </c>
      <c r="BM256" s="137">
        <f t="shared" si="267"/>
        <v>0</v>
      </c>
      <c r="BN256" s="137">
        <f t="shared" si="268"/>
        <v>0</v>
      </c>
      <c r="BO256" s="137">
        <f t="shared" si="269"/>
        <v>0</v>
      </c>
      <c r="BP256" s="137">
        <f t="shared" si="270"/>
        <v>0</v>
      </c>
      <c r="BQ256" s="137">
        <f t="shared" si="271"/>
        <v>0</v>
      </c>
      <c r="BR256" s="137">
        <f t="shared" si="272"/>
        <v>0</v>
      </c>
      <c r="BS256" s="137">
        <f t="shared" si="273"/>
        <v>0</v>
      </c>
      <c r="BT256" s="137">
        <f t="shared" si="274"/>
        <v>0</v>
      </c>
      <c r="BU256" s="137">
        <f t="shared" si="275"/>
        <v>0</v>
      </c>
      <c r="BV256" s="137">
        <f t="shared" si="276"/>
        <v>0</v>
      </c>
      <c r="BW256" s="137">
        <f t="shared" si="277"/>
        <v>0</v>
      </c>
      <c r="BX256" s="137">
        <f t="shared" si="278"/>
        <v>0</v>
      </c>
      <c r="BY256" s="137">
        <f t="shared" si="279"/>
        <v>0</v>
      </c>
      <c r="BZ256" s="137">
        <f t="shared" si="280"/>
        <v>0</v>
      </c>
      <c r="CA256" s="137">
        <f t="shared" si="281"/>
        <v>0</v>
      </c>
      <c r="CB256" s="137">
        <f t="shared" si="282"/>
        <v>0</v>
      </c>
      <c r="CC256" s="137">
        <f t="shared" si="283"/>
        <v>0</v>
      </c>
      <c r="CD256" s="137">
        <f t="shared" si="284"/>
        <v>0</v>
      </c>
      <c r="CE256" s="137">
        <f t="shared" si="285"/>
        <v>0</v>
      </c>
      <c r="CF256" s="137">
        <f t="shared" si="286"/>
        <v>0</v>
      </c>
      <c r="CG256" s="137">
        <f t="shared" si="287"/>
        <v>0</v>
      </c>
      <c r="CH256" s="137">
        <f t="shared" si="288"/>
        <v>0</v>
      </c>
      <c r="CI256" s="137">
        <f t="shared" si="289"/>
        <v>0</v>
      </c>
      <c r="CJ256" s="137">
        <f t="shared" si="290"/>
        <v>0</v>
      </c>
      <c r="CK256" s="137">
        <f t="shared" si="291"/>
        <v>0</v>
      </c>
      <c r="CL256" s="137">
        <f t="shared" si="292"/>
        <v>0</v>
      </c>
      <c r="CM256" s="137">
        <f t="shared" si="293"/>
        <v>0</v>
      </c>
      <c r="CN256" s="137">
        <f t="shared" si="294"/>
        <v>0</v>
      </c>
      <c r="CO256" s="137">
        <f t="shared" si="295"/>
        <v>0</v>
      </c>
      <c r="CP256" s="97"/>
      <c r="CQ256" s="97"/>
      <c r="CR256" s="47"/>
      <c r="CS256" s="47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GO256" s="1"/>
      <c r="GP256" s="1"/>
      <c r="GQ256" s="1"/>
      <c r="GR256" s="1"/>
      <c r="GS256" s="1"/>
    </row>
    <row r="257" spans="1:201">
      <c r="A257" s="40">
        <v>251</v>
      </c>
      <c r="B257" s="84"/>
      <c r="C257" s="83"/>
      <c r="D257" s="88"/>
      <c r="E257" s="87"/>
      <c r="F257" s="87"/>
      <c r="G257" s="87"/>
      <c r="H257" s="87"/>
      <c r="I257" s="76"/>
      <c r="J257" s="76"/>
      <c r="K257" s="76"/>
      <c r="L257" s="238"/>
      <c r="M257" s="238"/>
      <c r="N257" s="76"/>
      <c r="O257" s="76"/>
      <c r="P257" s="76"/>
      <c r="Q257" s="77"/>
      <c r="R257" s="41">
        <f t="shared" si="242"/>
        <v>0</v>
      </c>
      <c r="S257" s="55">
        <f t="shared" si="222"/>
        <v>0</v>
      </c>
      <c r="T257" s="54">
        <f t="shared" si="223"/>
        <v>0</v>
      </c>
      <c r="U257" s="97">
        <f t="shared" si="224"/>
        <v>0</v>
      </c>
      <c r="V257" s="54">
        <f t="shared" si="243"/>
        <v>0</v>
      </c>
      <c r="W257" s="97">
        <f t="shared" si="244"/>
        <v>0</v>
      </c>
      <c r="X257" s="96">
        <f t="shared" si="225"/>
        <v>0</v>
      </c>
      <c r="Y257" s="96">
        <f t="shared" si="226"/>
        <v>0</v>
      </c>
      <c r="Z257" s="96">
        <f t="shared" si="227"/>
        <v>0</v>
      </c>
      <c r="AA257" s="96">
        <f t="shared" si="228"/>
        <v>0</v>
      </c>
      <c r="AB257" s="96">
        <f t="shared" si="229"/>
        <v>0</v>
      </c>
      <c r="AC257" s="96">
        <f t="shared" si="230"/>
        <v>0</v>
      </c>
      <c r="AD257" s="96">
        <f t="shared" si="231"/>
        <v>0</v>
      </c>
      <c r="AE257" s="96">
        <f t="shared" si="245"/>
        <v>0</v>
      </c>
      <c r="AF257" s="96">
        <f t="shared" si="246"/>
        <v>0</v>
      </c>
      <c r="AG257" s="96">
        <f t="shared" si="247"/>
        <v>0</v>
      </c>
      <c r="AH257" s="96">
        <f t="shared" si="248"/>
        <v>0</v>
      </c>
      <c r="AI257" s="96">
        <f t="shared" si="249"/>
        <v>0</v>
      </c>
      <c r="AJ257" s="96">
        <f t="shared" si="250"/>
        <v>0</v>
      </c>
      <c r="AK257" s="96">
        <f t="shared" si="251"/>
        <v>0</v>
      </c>
      <c r="AL257" s="96">
        <f t="shared" si="252"/>
        <v>0</v>
      </c>
      <c r="AM257" s="96">
        <f t="shared" si="253"/>
        <v>0</v>
      </c>
      <c r="AN257" s="96">
        <f t="shared" si="254"/>
        <v>0</v>
      </c>
      <c r="AO257" s="96">
        <f t="shared" si="255"/>
        <v>0</v>
      </c>
      <c r="AP257" s="96">
        <f t="shared" si="256"/>
        <v>0</v>
      </c>
      <c r="AQ257" s="96">
        <f t="shared" si="257"/>
        <v>0</v>
      </c>
      <c r="AR257" s="96">
        <f t="shared" si="258"/>
        <v>0</v>
      </c>
      <c r="AS257" s="96">
        <f t="shared" si="259"/>
        <v>0</v>
      </c>
      <c r="AT257" s="54">
        <f t="shared" si="260"/>
        <v>0</v>
      </c>
      <c r="AU257" s="54">
        <f t="shared" si="261"/>
        <v>0</v>
      </c>
      <c r="AV257" s="54">
        <f t="shared" si="262"/>
        <v>0</v>
      </c>
      <c r="AW257" s="54">
        <f t="shared" si="263"/>
        <v>0</v>
      </c>
      <c r="AX257" s="54">
        <f t="shared" si="264"/>
        <v>0</v>
      </c>
      <c r="AY257" s="54">
        <f t="shared" si="265"/>
        <v>0</v>
      </c>
      <c r="AZ257" s="54"/>
      <c r="BA257" s="54"/>
      <c r="BB257" s="137">
        <f t="shared" si="232"/>
        <v>0</v>
      </c>
      <c r="BC257" s="137">
        <f t="shared" si="233"/>
        <v>0</v>
      </c>
      <c r="BD257" s="137">
        <f t="shared" si="234"/>
        <v>0</v>
      </c>
      <c r="BE257" s="137">
        <f t="shared" si="235"/>
        <v>0</v>
      </c>
      <c r="BF257" s="137">
        <f t="shared" si="236"/>
        <v>0</v>
      </c>
      <c r="BG257" s="137">
        <f t="shared" si="237"/>
        <v>0</v>
      </c>
      <c r="BH257" s="137">
        <f t="shared" si="238"/>
        <v>0</v>
      </c>
      <c r="BI257" s="137">
        <f t="shared" si="239"/>
        <v>0</v>
      </c>
      <c r="BJ257" s="137">
        <f t="shared" si="240"/>
        <v>0</v>
      </c>
      <c r="BK257" s="137">
        <f t="shared" si="241"/>
        <v>0</v>
      </c>
      <c r="BL257" s="137">
        <f t="shared" si="266"/>
        <v>0</v>
      </c>
      <c r="BM257" s="137">
        <f t="shared" si="267"/>
        <v>0</v>
      </c>
      <c r="BN257" s="137">
        <f t="shared" si="268"/>
        <v>0</v>
      </c>
      <c r="BO257" s="137">
        <f t="shared" si="269"/>
        <v>0</v>
      </c>
      <c r="BP257" s="137">
        <f t="shared" si="270"/>
        <v>0</v>
      </c>
      <c r="BQ257" s="137">
        <f t="shared" si="271"/>
        <v>0</v>
      </c>
      <c r="BR257" s="137">
        <f t="shared" si="272"/>
        <v>0</v>
      </c>
      <c r="BS257" s="137">
        <f t="shared" si="273"/>
        <v>0</v>
      </c>
      <c r="BT257" s="137">
        <f t="shared" si="274"/>
        <v>0</v>
      </c>
      <c r="BU257" s="137">
        <f t="shared" si="275"/>
        <v>0</v>
      </c>
      <c r="BV257" s="137">
        <f t="shared" si="276"/>
        <v>0</v>
      </c>
      <c r="BW257" s="137">
        <f t="shared" si="277"/>
        <v>0</v>
      </c>
      <c r="BX257" s="137">
        <f t="shared" si="278"/>
        <v>0</v>
      </c>
      <c r="BY257" s="137">
        <f t="shared" si="279"/>
        <v>0</v>
      </c>
      <c r="BZ257" s="137">
        <f t="shared" si="280"/>
        <v>0</v>
      </c>
      <c r="CA257" s="137">
        <f t="shared" si="281"/>
        <v>0</v>
      </c>
      <c r="CB257" s="137">
        <f t="shared" si="282"/>
        <v>0</v>
      </c>
      <c r="CC257" s="137">
        <f t="shared" si="283"/>
        <v>0</v>
      </c>
      <c r="CD257" s="137">
        <f t="shared" si="284"/>
        <v>0</v>
      </c>
      <c r="CE257" s="137">
        <f t="shared" si="285"/>
        <v>0</v>
      </c>
      <c r="CF257" s="137">
        <f t="shared" si="286"/>
        <v>0</v>
      </c>
      <c r="CG257" s="137">
        <f t="shared" si="287"/>
        <v>0</v>
      </c>
      <c r="CH257" s="137">
        <f t="shared" si="288"/>
        <v>0</v>
      </c>
      <c r="CI257" s="137">
        <f t="shared" si="289"/>
        <v>0</v>
      </c>
      <c r="CJ257" s="137">
        <f t="shared" si="290"/>
        <v>0</v>
      </c>
      <c r="CK257" s="137">
        <f t="shared" si="291"/>
        <v>0</v>
      </c>
      <c r="CL257" s="137">
        <f t="shared" si="292"/>
        <v>0</v>
      </c>
      <c r="CM257" s="137">
        <f t="shared" si="293"/>
        <v>0</v>
      </c>
      <c r="CN257" s="137">
        <f t="shared" si="294"/>
        <v>0</v>
      </c>
      <c r="CO257" s="137">
        <f t="shared" si="295"/>
        <v>0</v>
      </c>
      <c r="CP257" s="97"/>
      <c r="CQ257" s="97"/>
      <c r="CR257" s="47"/>
      <c r="CS257" s="47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GO257" s="1"/>
      <c r="GP257" s="1"/>
      <c r="GQ257" s="1"/>
      <c r="GR257" s="1"/>
      <c r="GS257" s="1"/>
    </row>
    <row r="258" spans="1:201">
      <c r="A258" s="40">
        <v>252</v>
      </c>
      <c r="B258" s="84"/>
      <c r="C258" s="83"/>
      <c r="D258" s="88"/>
      <c r="E258" s="87"/>
      <c r="F258" s="87"/>
      <c r="G258" s="87"/>
      <c r="H258" s="87"/>
      <c r="I258" s="76"/>
      <c r="J258" s="76"/>
      <c r="K258" s="76"/>
      <c r="L258" s="238"/>
      <c r="M258" s="238"/>
      <c r="N258" s="76"/>
      <c r="O258" s="76"/>
      <c r="P258" s="76"/>
      <c r="Q258" s="77"/>
      <c r="R258" s="41">
        <f t="shared" si="242"/>
        <v>0</v>
      </c>
      <c r="S258" s="55">
        <f t="shared" si="222"/>
        <v>0</v>
      </c>
      <c r="T258" s="54">
        <f t="shared" si="223"/>
        <v>0</v>
      </c>
      <c r="U258" s="97">
        <f t="shared" si="224"/>
        <v>0</v>
      </c>
      <c r="V258" s="54">
        <f t="shared" si="243"/>
        <v>0</v>
      </c>
      <c r="W258" s="97">
        <f t="shared" si="244"/>
        <v>0</v>
      </c>
      <c r="X258" s="96">
        <f t="shared" si="225"/>
        <v>0</v>
      </c>
      <c r="Y258" s="96">
        <f t="shared" si="226"/>
        <v>0</v>
      </c>
      <c r="Z258" s="96">
        <f t="shared" si="227"/>
        <v>0</v>
      </c>
      <c r="AA258" s="96">
        <f t="shared" si="228"/>
        <v>0</v>
      </c>
      <c r="AB258" s="96">
        <f t="shared" si="229"/>
        <v>0</v>
      </c>
      <c r="AC258" s="96">
        <f t="shared" si="230"/>
        <v>0</v>
      </c>
      <c r="AD258" s="96">
        <f t="shared" si="231"/>
        <v>0</v>
      </c>
      <c r="AE258" s="96">
        <f t="shared" si="245"/>
        <v>0</v>
      </c>
      <c r="AF258" s="96">
        <f t="shared" si="246"/>
        <v>0</v>
      </c>
      <c r="AG258" s="96">
        <f t="shared" si="247"/>
        <v>0</v>
      </c>
      <c r="AH258" s="96">
        <f t="shared" si="248"/>
        <v>0</v>
      </c>
      <c r="AI258" s="96">
        <f t="shared" si="249"/>
        <v>0</v>
      </c>
      <c r="AJ258" s="96">
        <f t="shared" si="250"/>
        <v>0</v>
      </c>
      <c r="AK258" s="96">
        <f t="shared" si="251"/>
        <v>0</v>
      </c>
      <c r="AL258" s="96">
        <f t="shared" si="252"/>
        <v>0</v>
      </c>
      <c r="AM258" s="96">
        <f t="shared" si="253"/>
        <v>0</v>
      </c>
      <c r="AN258" s="96">
        <f t="shared" si="254"/>
        <v>0</v>
      </c>
      <c r="AO258" s="96">
        <f t="shared" si="255"/>
        <v>0</v>
      </c>
      <c r="AP258" s="96">
        <f t="shared" si="256"/>
        <v>0</v>
      </c>
      <c r="AQ258" s="96">
        <f t="shared" si="257"/>
        <v>0</v>
      </c>
      <c r="AR258" s="96">
        <f t="shared" si="258"/>
        <v>0</v>
      </c>
      <c r="AS258" s="96">
        <f t="shared" si="259"/>
        <v>0</v>
      </c>
      <c r="AT258" s="54">
        <f t="shared" si="260"/>
        <v>0</v>
      </c>
      <c r="AU258" s="54">
        <f t="shared" si="261"/>
        <v>0</v>
      </c>
      <c r="AV258" s="54">
        <f t="shared" si="262"/>
        <v>0</v>
      </c>
      <c r="AW258" s="54">
        <f t="shared" si="263"/>
        <v>0</v>
      </c>
      <c r="AX258" s="54">
        <f t="shared" si="264"/>
        <v>0</v>
      </c>
      <c r="AY258" s="54">
        <f t="shared" si="265"/>
        <v>0</v>
      </c>
      <c r="AZ258" s="54"/>
      <c r="BA258" s="54"/>
      <c r="BB258" s="137">
        <f t="shared" si="232"/>
        <v>0</v>
      </c>
      <c r="BC258" s="137">
        <f t="shared" si="233"/>
        <v>0</v>
      </c>
      <c r="BD258" s="137">
        <f t="shared" si="234"/>
        <v>0</v>
      </c>
      <c r="BE258" s="137">
        <f t="shared" si="235"/>
        <v>0</v>
      </c>
      <c r="BF258" s="137">
        <f t="shared" si="236"/>
        <v>0</v>
      </c>
      <c r="BG258" s="137">
        <f t="shared" si="237"/>
        <v>0</v>
      </c>
      <c r="BH258" s="137">
        <f t="shared" si="238"/>
        <v>0</v>
      </c>
      <c r="BI258" s="137">
        <f t="shared" si="239"/>
        <v>0</v>
      </c>
      <c r="BJ258" s="137">
        <f t="shared" si="240"/>
        <v>0</v>
      </c>
      <c r="BK258" s="137">
        <f t="shared" si="241"/>
        <v>0</v>
      </c>
      <c r="BL258" s="137">
        <f t="shared" si="266"/>
        <v>0</v>
      </c>
      <c r="BM258" s="137">
        <f t="shared" si="267"/>
        <v>0</v>
      </c>
      <c r="BN258" s="137">
        <f t="shared" si="268"/>
        <v>0</v>
      </c>
      <c r="BO258" s="137">
        <f t="shared" si="269"/>
        <v>0</v>
      </c>
      <c r="BP258" s="137">
        <f t="shared" si="270"/>
        <v>0</v>
      </c>
      <c r="BQ258" s="137">
        <f t="shared" si="271"/>
        <v>0</v>
      </c>
      <c r="BR258" s="137">
        <f t="shared" si="272"/>
        <v>0</v>
      </c>
      <c r="BS258" s="137">
        <f t="shared" si="273"/>
        <v>0</v>
      </c>
      <c r="BT258" s="137">
        <f t="shared" si="274"/>
        <v>0</v>
      </c>
      <c r="BU258" s="137">
        <f t="shared" si="275"/>
        <v>0</v>
      </c>
      <c r="BV258" s="137">
        <f t="shared" si="276"/>
        <v>0</v>
      </c>
      <c r="BW258" s="137">
        <f t="shared" si="277"/>
        <v>0</v>
      </c>
      <c r="BX258" s="137">
        <f t="shared" si="278"/>
        <v>0</v>
      </c>
      <c r="BY258" s="137">
        <f t="shared" si="279"/>
        <v>0</v>
      </c>
      <c r="BZ258" s="137">
        <f t="shared" si="280"/>
        <v>0</v>
      </c>
      <c r="CA258" s="137">
        <f t="shared" si="281"/>
        <v>0</v>
      </c>
      <c r="CB258" s="137">
        <f t="shared" si="282"/>
        <v>0</v>
      </c>
      <c r="CC258" s="137">
        <f t="shared" si="283"/>
        <v>0</v>
      </c>
      <c r="CD258" s="137">
        <f t="shared" si="284"/>
        <v>0</v>
      </c>
      <c r="CE258" s="137">
        <f t="shared" si="285"/>
        <v>0</v>
      </c>
      <c r="CF258" s="137">
        <f t="shared" si="286"/>
        <v>0</v>
      </c>
      <c r="CG258" s="137">
        <f t="shared" si="287"/>
        <v>0</v>
      </c>
      <c r="CH258" s="137">
        <f t="shared" si="288"/>
        <v>0</v>
      </c>
      <c r="CI258" s="137">
        <f t="shared" si="289"/>
        <v>0</v>
      </c>
      <c r="CJ258" s="137">
        <f t="shared" si="290"/>
        <v>0</v>
      </c>
      <c r="CK258" s="137">
        <f t="shared" si="291"/>
        <v>0</v>
      </c>
      <c r="CL258" s="137">
        <f t="shared" si="292"/>
        <v>0</v>
      </c>
      <c r="CM258" s="137">
        <f t="shared" si="293"/>
        <v>0</v>
      </c>
      <c r="CN258" s="137">
        <f t="shared" si="294"/>
        <v>0</v>
      </c>
      <c r="CO258" s="137">
        <f t="shared" si="295"/>
        <v>0</v>
      </c>
      <c r="CP258" s="97"/>
      <c r="CQ258" s="97"/>
      <c r="CR258" s="47"/>
      <c r="CS258" s="47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GO258" s="1"/>
      <c r="GP258" s="1"/>
      <c r="GQ258" s="1"/>
      <c r="GR258" s="1"/>
      <c r="GS258" s="1"/>
    </row>
    <row r="259" spans="1:201">
      <c r="A259" s="40">
        <v>253</v>
      </c>
      <c r="B259" s="84"/>
      <c r="C259" s="83"/>
      <c r="D259" s="88"/>
      <c r="E259" s="87"/>
      <c r="F259" s="87"/>
      <c r="G259" s="87"/>
      <c r="H259" s="87"/>
      <c r="I259" s="76"/>
      <c r="J259" s="76"/>
      <c r="K259" s="76"/>
      <c r="L259" s="238"/>
      <c r="M259" s="238"/>
      <c r="N259" s="76"/>
      <c r="O259" s="76"/>
      <c r="P259" s="76"/>
      <c r="Q259" s="77"/>
      <c r="R259" s="41">
        <f t="shared" si="242"/>
        <v>0</v>
      </c>
      <c r="S259" s="55">
        <f t="shared" si="222"/>
        <v>0</v>
      </c>
      <c r="T259" s="54">
        <f t="shared" si="223"/>
        <v>0</v>
      </c>
      <c r="U259" s="97">
        <f t="shared" si="224"/>
        <v>0</v>
      </c>
      <c r="V259" s="54">
        <f t="shared" si="243"/>
        <v>0</v>
      </c>
      <c r="W259" s="97">
        <f t="shared" si="244"/>
        <v>0</v>
      </c>
      <c r="X259" s="96">
        <f t="shared" si="225"/>
        <v>0</v>
      </c>
      <c r="Y259" s="96">
        <f t="shared" si="226"/>
        <v>0</v>
      </c>
      <c r="Z259" s="96">
        <f t="shared" si="227"/>
        <v>0</v>
      </c>
      <c r="AA259" s="96">
        <f t="shared" si="228"/>
        <v>0</v>
      </c>
      <c r="AB259" s="96">
        <f t="shared" si="229"/>
        <v>0</v>
      </c>
      <c r="AC259" s="96">
        <f t="shared" si="230"/>
        <v>0</v>
      </c>
      <c r="AD259" s="96">
        <f t="shared" si="231"/>
        <v>0</v>
      </c>
      <c r="AE259" s="96">
        <f t="shared" si="245"/>
        <v>0</v>
      </c>
      <c r="AF259" s="96">
        <f t="shared" si="246"/>
        <v>0</v>
      </c>
      <c r="AG259" s="96">
        <f t="shared" si="247"/>
        <v>0</v>
      </c>
      <c r="AH259" s="96">
        <f t="shared" si="248"/>
        <v>0</v>
      </c>
      <c r="AI259" s="96">
        <f t="shared" si="249"/>
        <v>0</v>
      </c>
      <c r="AJ259" s="96">
        <f t="shared" si="250"/>
        <v>0</v>
      </c>
      <c r="AK259" s="96">
        <f t="shared" si="251"/>
        <v>0</v>
      </c>
      <c r="AL259" s="96">
        <f t="shared" si="252"/>
        <v>0</v>
      </c>
      <c r="AM259" s="96">
        <f t="shared" si="253"/>
        <v>0</v>
      </c>
      <c r="AN259" s="96">
        <f t="shared" si="254"/>
        <v>0</v>
      </c>
      <c r="AO259" s="96">
        <f t="shared" si="255"/>
        <v>0</v>
      </c>
      <c r="AP259" s="96">
        <f t="shared" si="256"/>
        <v>0</v>
      </c>
      <c r="AQ259" s="96">
        <f t="shared" si="257"/>
        <v>0</v>
      </c>
      <c r="AR259" s="96">
        <f t="shared" si="258"/>
        <v>0</v>
      </c>
      <c r="AS259" s="96">
        <f t="shared" si="259"/>
        <v>0</v>
      </c>
      <c r="AT259" s="54">
        <f t="shared" si="260"/>
        <v>0</v>
      </c>
      <c r="AU259" s="54">
        <f t="shared" si="261"/>
        <v>0</v>
      </c>
      <c r="AV259" s="54">
        <f t="shared" si="262"/>
        <v>0</v>
      </c>
      <c r="AW259" s="54">
        <f t="shared" si="263"/>
        <v>0</v>
      </c>
      <c r="AX259" s="54">
        <f t="shared" si="264"/>
        <v>0</v>
      </c>
      <c r="AY259" s="54">
        <f t="shared" si="265"/>
        <v>0</v>
      </c>
      <c r="AZ259" s="54"/>
      <c r="BA259" s="54"/>
      <c r="BB259" s="137">
        <f t="shared" si="232"/>
        <v>0</v>
      </c>
      <c r="BC259" s="137">
        <f t="shared" si="233"/>
        <v>0</v>
      </c>
      <c r="BD259" s="137">
        <f t="shared" si="234"/>
        <v>0</v>
      </c>
      <c r="BE259" s="137">
        <f t="shared" si="235"/>
        <v>0</v>
      </c>
      <c r="BF259" s="137">
        <f t="shared" si="236"/>
        <v>0</v>
      </c>
      <c r="BG259" s="137">
        <f t="shared" si="237"/>
        <v>0</v>
      </c>
      <c r="BH259" s="137">
        <f t="shared" si="238"/>
        <v>0</v>
      </c>
      <c r="BI259" s="137">
        <f t="shared" si="239"/>
        <v>0</v>
      </c>
      <c r="BJ259" s="137">
        <f t="shared" si="240"/>
        <v>0</v>
      </c>
      <c r="BK259" s="137">
        <f t="shared" si="241"/>
        <v>0</v>
      </c>
      <c r="BL259" s="137">
        <f t="shared" si="266"/>
        <v>0</v>
      </c>
      <c r="BM259" s="137">
        <f t="shared" si="267"/>
        <v>0</v>
      </c>
      <c r="BN259" s="137">
        <f t="shared" si="268"/>
        <v>0</v>
      </c>
      <c r="BO259" s="137">
        <f t="shared" si="269"/>
        <v>0</v>
      </c>
      <c r="BP259" s="137">
        <f t="shared" si="270"/>
        <v>0</v>
      </c>
      <c r="BQ259" s="137">
        <f t="shared" si="271"/>
        <v>0</v>
      </c>
      <c r="BR259" s="137">
        <f t="shared" si="272"/>
        <v>0</v>
      </c>
      <c r="BS259" s="137">
        <f t="shared" si="273"/>
        <v>0</v>
      </c>
      <c r="BT259" s="137">
        <f t="shared" si="274"/>
        <v>0</v>
      </c>
      <c r="BU259" s="137">
        <f t="shared" si="275"/>
        <v>0</v>
      </c>
      <c r="BV259" s="137">
        <f t="shared" si="276"/>
        <v>0</v>
      </c>
      <c r="BW259" s="137">
        <f t="shared" si="277"/>
        <v>0</v>
      </c>
      <c r="BX259" s="137">
        <f t="shared" si="278"/>
        <v>0</v>
      </c>
      <c r="BY259" s="137">
        <f t="shared" si="279"/>
        <v>0</v>
      </c>
      <c r="BZ259" s="137">
        <f t="shared" si="280"/>
        <v>0</v>
      </c>
      <c r="CA259" s="137">
        <f t="shared" si="281"/>
        <v>0</v>
      </c>
      <c r="CB259" s="137">
        <f t="shared" si="282"/>
        <v>0</v>
      </c>
      <c r="CC259" s="137">
        <f t="shared" si="283"/>
        <v>0</v>
      </c>
      <c r="CD259" s="137">
        <f t="shared" si="284"/>
        <v>0</v>
      </c>
      <c r="CE259" s="137">
        <f t="shared" si="285"/>
        <v>0</v>
      </c>
      <c r="CF259" s="137">
        <f t="shared" si="286"/>
        <v>0</v>
      </c>
      <c r="CG259" s="137">
        <f t="shared" si="287"/>
        <v>0</v>
      </c>
      <c r="CH259" s="137">
        <f t="shared" si="288"/>
        <v>0</v>
      </c>
      <c r="CI259" s="137">
        <f t="shared" si="289"/>
        <v>0</v>
      </c>
      <c r="CJ259" s="137">
        <f t="shared" si="290"/>
        <v>0</v>
      </c>
      <c r="CK259" s="137">
        <f t="shared" si="291"/>
        <v>0</v>
      </c>
      <c r="CL259" s="137">
        <f t="shared" si="292"/>
        <v>0</v>
      </c>
      <c r="CM259" s="137">
        <f t="shared" si="293"/>
        <v>0</v>
      </c>
      <c r="CN259" s="137">
        <f t="shared" si="294"/>
        <v>0</v>
      </c>
      <c r="CO259" s="137">
        <f t="shared" si="295"/>
        <v>0</v>
      </c>
      <c r="CP259" s="97"/>
      <c r="CQ259" s="97"/>
      <c r="CR259" s="47"/>
      <c r="CS259" s="47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GO259" s="1"/>
      <c r="GP259" s="1"/>
      <c r="GQ259" s="1"/>
      <c r="GR259" s="1"/>
      <c r="GS259" s="1"/>
    </row>
    <row r="260" spans="1:201">
      <c r="A260" s="40">
        <v>254</v>
      </c>
      <c r="B260" s="84"/>
      <c r="C260" s="83"/>
      <c r="D260" s="88"/>
      <c r="E260" s="87"/>
      <c r="F260" s="87"/>
      <c r="G260" s="87"/>
      <c r="H260" s="87"/>
      <c r="I260" s="76"/>
      <c r="J260" s="76"/>
      <c r="K260" s="76"/>
      <c r="L260" s="238"/>
      <c r="M260" s="238"/>
      <c r="N260" s="76"/>
      <c r="O260" s="76"/>
      <c r="P260" s="76"/>
      <c r="Q260" s="77"/>
      <c r="R260" s="41">
        <f t="shared" si="242"/>
        <v>0</v>
      </c>
      <c r="S260" s="55">
        <f t="shared" si="222"/>
        <v>0</v>
      </c>
      <c r="T260" s="54">
        <f t="shared" si="223"/>
        <v>0</v>
      </c>
      <c r="U260" s="97">
        <f t="shared" si="224"/>
        <v>0</v>
      </c>
      <c r="V260" s="54">
        <f t="shared" si="243"/>
        <v>0</v>
      </c>
      <c r="W260" s="97">
        <f t="shared" si="244"/>
        <v>0</v>
      </c>
      <c r="X260" s="96">
        <f t="shared" si="225"/>
        <v>0</v>
      </c>
      <c r="Y260" s="96">
        <f t="shared" si="226"/>
        <v>0</v>
      </c>
      <c r="Z260" s="96">
        <f t="shared" si="227"/>
        <v>0</v>
      </c>
      <c r="AA260" s="96">
        <f t="shared" si="228"/>
        <v>0</v>
      </c>
      <c r="AB260" s="96">
        <f t="shared" si="229"/>
        <v>0</v>
      </c>
      <c r="AC260" s="96">
        <f t="shared" si="230"/>
        <v>0</v>
      </c>
      <c r="AD260" s="96">
        <f t="shared" si="231"/>
        <v>0</v>
      </c>
      <c r="AE260" s="96">
        <f t="shared" si="245"/>
        <v>0</v>
      </c>
      <c r="AF260" s="96">
        <f t="shared" si="246"/>
        <v>0</v>
      </c>
      <c r="AG260" s="96">
        <f t="shared" si="247"/>
        <v>0</v>
      </c>
      <c r="AH260" s="96">
        <f t="shared" si="248"/>
        <v>0</v>
      </c>
      <c r="AI260" s="96">
        <f t="shared" si="249"/>
        <v>0</v>
      </c>
      <c r="AJ260" s="96">
        <f t="shared" si="250"/>
        <v>0</v>
      </c>
      <c r="AK260" s="96">
        <f t="shared" si="251"/>
        <v>0</v>
      </c>
      <c r="AL260" s="96">
        <f t="shared" si="252"/>
        <v>0</v>
      </c>
      <c r="AM260" s="96">
        <f t="shared" si="253"/>
        <v>0</v>
      </c>
      <c r="AN260" s="96">
        <f t="shared" si="254"/>
        <v>0</v>
      </c>
      <c r="AO260" s="96">
        <f t="shared" si="255"/>
        <v>0</v>
      </c>
      <c r="AP260" s="96">
        <f t="shared" si="256"/>
        <v>0</v>
      </c>
      <c r="AQ260" s="96">
        <f t="shared" si="257"/>
        <v>0</v>
      </c>
      <c r="AR260" s="96">
        <f t="shared" si="258"/>
        <v>0</v>
      </c>
      <c r="AS260" s="96">
        <f t="shared" si="259"/>
        <v>0</v>
      </c>
      <c r="AT260" s="54">
        <f t="shared" si="260"/>
        <v>0</v>
      </c>
      <c r="AU260" s="54">
        <f t="shared" si="261"/>
        <v>0</v>
      </c>
      <c r="AV260" s="54">
        <f t="shared" si="262"/>
        <v>0</v>
      </c>
      <c r="AW260" s="54">
        <f t="shared" si="263"/>
        <v>0</v>
      </c>
      <c r="AX260" s="54">
        <f t="shared" si="264"/>
        <v>0</v>
      </c>
      <c r="AY260" s="54">
        <f t="shared" si="265"/>
        <v>0</v>
      </c>
      <c r="AZ260" s="54"/>
      <c r="BA260" s="54"/>
      <c r="BB260" s="137">
        <f t="shared" si="232"/>
        <v>0</v>
      </c>
      <c r="BC260" s="137">
        <f t="shared" si="233"/>
        <v>0</v>
      </c>
      <c r="BD260" s="137">
        <f t="shared" si="234"/>
        <v>0</v>
      </c>
      <c r="BE260" s="137">
        <f t="shared" si="235"/>
        <v>0</v>
      </c>
      <c r="BF260" s="137">
        <f t="shared" si="236"/>
        <v>0</v>
      </c>
      <c r="BG260" s="137">
        <f t="shared" si="237"/>
        <v>0</v>
      </c>
      <c r="BH260" s="137">
        <f t="shared" si="238"/>
        <v>0</v>
      </c>
      <c r="BI260" s="137">
        <f t="shared" si="239"/>
        <v>0</v>
      </c>
      <c r="BJ260" s="137">
        <f t="shared" si="240"/>
        <v>0</v>
      </c>
      <c r="BK260" s="137">
        <f t="shared" si="241"/>
        <v>0</v>
      </c>
      <c r="BL260" s="137">
        <f t="shared" si="266"/>
        <v>0</v>
      </c>
      <c r="BM260" s="137">
        <f t="shared" si="267"/>
        <v>0</v>
      </c>
      <c r="BN260" s="137">
        <f t="shared" si="268"/>
        <v>0</v>
      </c>
      <c r="BO260" s="137">
        <f t="shared" si="269"/>
        <v>0</v>
      </c>
      <c r="BP260" s="137">
        <f t="shared" si="270"/>
        <v>0</v>
      </c>
      <c r="BQ260" s="137">
        <f t="shared" si="271"/>
        <v>0</v>
      </c>
      <c r="BR260" s="137">
        <f t="shared" si="272"/>
        <v>0</v>
      </c>
      <c r="BS260" s="137">
        <f t="shared" si="273"/>
        <v>0</v>
      </c>
      <c r="BT260" s="137">
        <f t="shared" si="274"/>
        <v>0</v>
      </c>
      <c r="BU260" s="137">
        <f t="shared" si="275"/>
        <v>0</v>
      </c>
      <c r="BV260" s="137">
        <f t="shared" si="276"/>
        <v>0</v>
      </c>
      <c r="BW260" s="137">
        <f t="shared" si="277"/>
        <v>0</v>
      </c>
      <c r="BX260" s="137">
        <f t="shared" si="278"/>
        <v>0</v>
      </c>
      <c r="BY260" s="137">
        <f t="shared" si="279"/>
        <v>0</v>
      </c>
      <c r="BZ260" s="137">
        <f t="shared" si="280"/>
        <v>0</v>
      </c>
      <c r="CA260" s="137">
        <f t="shared" si="281"/>
        <v>0</v>
      </c>
      <c r="CB260" s="137">
        <f t="shared" si="282"/>
        <v>0</v>
      </c>
      <c r="CC260" s="137">
        <f t="shared" si="283"/>
        <v>0</v>
      </c>
      <c r="CD260" s="137">
        <f t="shared" si="284"/>
        <v>0</v>
      </c>
      <c r="CE260" s="137">
        <f t="shared" si="285"/>
        <v>0</v>
      </c>
      <c r="CF260" s="137">
        <f t="shared" si="286"/>
        <v>0</v>
      </c>
      <c r="CG260" s="137">
        <f t="shared" si="287"/>
        <v>0</v>
      </c>
      <c r="CH260" s="137">
        <f t="shared" si="288"/>
        <v>0</v>
      </c>
      <c r="CI260" s="137">
        <f t="shared" si="289"/>
        <v>0</v>
      </c>
      <c r="CJ260" s="137">
        <f t="shared" si="290"/>
        <v>0</v>
      </c>
      <c r="CK260" s="137">
        <f t="shared" si="291"/>
        <v>0</v>
      </c>
      <c r="CL260" s="137">
        <f t="shared" si="292"/>
        <v>0</v>
      </c>
      <c r="CM260" s="137">
        <f t="shared" si="293"/>
        <v>0</v>
      </c>
      <c r="CN260" s="137">
        <f t="shared" si="294"/>
        <v>0</v>
      </c>
      <c r="CO260" s="137">
        <f t="shared" si="295"/>
        <v>0</v>
      </c>
      <c r="CP260" s="97"/>
      <c r="CQ260" s="97"/>
      <c r="CR260" s="47"/>
      <c r="CS260" s="47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GO260" s="1"/>
      <c r="GP260" s="1"/>
      <c r="GQ260" s="1"/>
      <c r="GR260" s="1"/>
      <c r="GS260" s="1"/>
    </row>
    <row r="261" spans="1:201">
      <c r="A261" s="40">
        <v>255</v>
      </c>
      <c r="B261" s="84"/>
      <c r="C261" s="83"/>
      <c r="D261" s="88"/>
      <c r="E261" s="87"/>
      <c r="F261" s="87"/>
      <c r="G261" s="87"/>
      <c r="H261" s="87"/>
      <c r="I261" s="76"/>
      <c r="J261" s="76"/>
      <c r="K261" s="76"/>
      <c r="L261" s="238"/>
      <c r="M261" s="238"/>
      <c r="N261" s="76"/>
      <c r="O261" s="76"/>
      <c r="P261" s="76"/>
      <c r="Q261" s="77"/>
      <c r="R261" s="41">
        <f t="shared" si="242"/>
        <v>0</v>
      </c>
      <c r="S261" s="55">
        <f t="shared" si="222"/>
        <v>0</v>
      </c>
      <c r="T261" s="54">
        <f t="shared" si="223"/>
        <v>0</v>
      </c>
      <c r="U261" s="97">
        <f t="shared" si="224"/>
        <v>0</v>
      </c>
      <c r="V261" s="54">
        <f t="shared" si="243"/>
        <v>0</v>
      </c>
      <c r="W261" s="97">
        <f t="shared" si="244"/>
        <v>0</v>
      </c>
      <c r="X261" s="96">
        <f t="shared" si="225"/>
        <v>0</v>
      </c>
      <c r="Y261" s="96">
        <f t="shared" si="226"/>
        <v>0</v>
      </c>
      <c r="Z261" s="96">
        <f t="shared" si="227"/>
        <v>0</v>
      </c>
      <c r="AA261" s="96">
        <f t="shared" si="228"/>
        <v>0</v>
      </c>
      <c r="AB261" s="96">
        <f t="shared" si="229"/>
        <v>0</v>
      </c>
      <c r="AC261" s="96">
        <f t="shared" si="230"/>
        <v>0</v>
      </c>
      <c r="AD261" s="96">
        <f t="shared" si="231"/>
        <v>0</v>
      </c>
      <c r="AE261" s="96">
        <f t="shared" si="245"/>
        <v>0</v>
      </c>
      <c r="AF261" s="96">
        <f t="shared" si="246"/>
        <v>0</v>
      </c>
      <c r="AG261" s="96">
        <f t="shared" si="247"/>
        <v>0</v>
      </c>
      <c r="AH261" s="96">
        <f t="shared" si="248"/>
        <v>0</v>
      </c>
      <c r="AI261" s="96">
        <f t="shared" si="249"/>
        <v>0</v>
      </c>
      <c r="AJ261" s="96">
        <f t="shared" si="250"/>
        <v>0</v>
      </c>
      <c r="AK261" s="96">
        <f t="shared" si="251"/>
        <v>0</v>
      </c>
      <c r="AL261" s="96">
        <f t="shared" si="252"/>
        <v>0</v>
      </c>
      <c r="AM261" s="96">
        <f t="shared" si="253"/>
        <v>0</v>
      </c>
      <c r="AN261" s="96">
        <f t="shared" si="254"/>
        <v>0</v>
      </c>
      <c r="AO261" s="96">
        <f t="shared" si="255"/>
        <v>0</v>
      </c>
      <c r="AP261" s="96">
        <f t="shared" si="256"/>
        <v>0</v>
      </c>
      <c r="AQ261" s="96">
        <f t="shared" si="257"/>
        <v>0</v>
      </c>
      <c r="AR261" s="96">
        <f t="shared" si="258"/>
        <v>0</v>
      </c>
      <c r="AS261" s="96">
        <f t="shared" si="259"/>
        <v>0</v>
      </c>
      <c r="AT261" s="54">
        <f t="shared" si="260"/>
        <v>0</v>
      </c>
      <c r="AU261" s="54">
        <f t="shared" si="261"/>
        <v>0</v>
      </c>
      <c r="AV261" s="54">
        <f t="shared" si="262"/>
        <v>0</v>
      </c>
      <c r="AW261" s="54">
        <f t="shared" si="263"/>
        <v>0</v>
      </c>
      <c r="AX261" s="54">
        <f t="shared" si="264"/>
        <v>0</v>
      </c>
      <c r="AY261" s="54">
        <f t="shared" si="265"/>
        <v>0</v>
      </c>
      <c r="AZ261" s="54"/>
      <c r="BA261" s="54"/>
      <c r="BB261" s="137">
        <f t="shared" si="232"/>
        <v>0</v>
      </c>
      <c r="BC261" s="137">
        <f t="shared" si="233"/>
        <v>0</v>
      </c>
      <c r="BD261" s="137">
        <f t="shared" si="234"/>
        <v>0</v>
      </c>
      <c r="BE261" s="137">
        <f t="shared" si="235"/>
        <v>0</v>
      </c>
      <c r="BF261" s="137">
        <f t="shared" si="236"/>
        <v>0</v>
      </c>
      <c r="BG261" s="137">
        <f t="shared" si="237"/>
        <v>0</v>
      </c>
      <c r="BH261" s="137">
        <f t="shared" si="238"/>
        <v>0</v>
      </c>
      <c r="BI261" s="137">
        <f t="shared" si="239"/>
        <v>0</v>
      </c>
      <c r="BJ261" s="137">
        <f t="shared" si="240"/>
        <v>0</v>
      </c>
      <c r="BK261" s="137">
        <f t="shared" si="241"/>
        <v>0</v>
      </c>
      <c r="BL261" s="137">
        <f t="shared" si="266"/>
        <v>0</v>
      </c>
      <c r="BM261" s="137">
        <f t="shared" si="267"/>
        <v>0</v>
      </c>
      <c r="BN261" s="137">
        <f t="shared" si="268"/>
        <v>0</v>
      </c>
      <c r="BO261" s="137">
        <f t="shared" si="269"/>
        <v>0</v>
      </c>
      <c r="BP261" s="137">
        <f t="shared" si="270"/>
        <v>0</v>
      </c>
      <c r="BQ261" s="137">
        <f t="shared" si="271"/>
        <v>0</v>
      </c>
      <c r="BR261" s="137">
        <f t="shared" si="272"/>
        <v>0</v>
      </c>
      <c r="BS261" s="137">
        <f t="shared" si="273"/>
        <v>0</v>
      </c>
      <c r="BT261" s="137">
        <f t="shared" si="274"/>
        <v>0</v>
      </c>
      <c r="BU261" s="137">
        <f t="shared" si="275"/>
        <v>0</v>
      </c>
      <c r="BV261" s="137">
        <f t="shared" si="276"/>
        <v>0</v>
      </c>
      <c r="BW261" s="137">
        <f t="shared" si="277"/>
        <v>0</v>
      </c>
      <c r="BX261" s="137">
        <f t="shared" si="278"/>
        <v>0</v>
      </c>
      <c r="BY261" s="137">
        <f t="shared" si="279"/>
        <v>0</v>
      </c>
      <c r="BZ261" s="137">
        <f t="shared" si="280"/>
        <v>0</v>
      </c>
      <c r="CA261" s="137">
        <f t="shared" si="281"/>
        <v>0</v>
      </c>
      <c r="CB261" s="137">
        <f t="shared" si="282"/>
        <v>0</v>
      </c>
      <c r="CC261" s="137">
        <f t="shared" si="283"/>
        <v>0</v>
      </c>
      <c r="CD261" s="137">
        <f t="shared" si="284"/>
        <v>0</v>
      </c>
      <c r="CE261" s="137">
        <f t="shared" si="285"/>
        <v>0</v>
      </c>
      <c r="CF261" s="137">
        <f t="shared" si="286"/>
        <v>0</v>
      </c>
      <c r="CG261" s="137">
        <f t="shared" si="287"/>
        <v>0</v>
      </c>
      <c r="CH261" s="137">
        <f t="shared" si="288"/>
        <v>0</v>
      </c>
      <c r="CI261" s="137">
        <f t="shared" si="289"/>
        <v>0</v>
      </c>
      <c r="CJ261" s="137">
        <f t="shared" si="290"/>
        <v>0</v>
      </c>
      <c r="CK261" s="137">
        <f t="shared" si="291"/>
        <v>0</v>
      </c>
      <c r="CL261" s="137">
        <f t="shared" si="292"/>
        <v>0</v>
      </c>
      <c r="CM261" s="137">
        <f t="shared" si="293"/>
        <v>0</v>
      </c>
      <c r="CN261" s="137">
        <f t="shared" si="294"/>
        <v>0</v>
      </c>
      <c r="CO261" s="137">
        <f t="shared" si="295"/>
        <v>0</v>
      </c>
      <c r="CP261" s="97"/>
      <c r="CQ261" s="97"/>
      <c r="CR261" s="47"/>
      <c r="CS261" s="47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GO261" s="1"/>
      <c r="GP261" s="1"/>
      <c r="GQ261" s="1"/>
      <c r="GR261" s="1"/>
      <c r="GS261" s="1"/>
    </row>
    <row r="262" spans="1:201">
      <c r="A262" s="40">
        <v>256</v>
      </c>
      <c r="B262" s="84"/>
      <c r="C262" s="83"/>
      <c r="D262" s="88"/>
      <c r="E262" s="87"/>
      <c r="F262" s="87"/>
      <c r="G262" s="87"/>
      <c r="H262" s="87"/>
      <c r="I262" s="76"/>
      <c r="J262" s="76"/>
      <c r="K262" s="76"/>
      <c r="L262" s="238"/>
      <c r="M262" s="238"/>
      <c r="N262" s="76"/>
      <c r="O262" s="76"/>
      <c r="P262" s="76"/>
      <c r="Q262" s="77"/>
      <c r="R262" s="41">
        <f t="shared" si="242"/>
        <v>0</v>
      </c>
      <c r="S262" s="55">
        <f t="shared" si="222"/>
        <v>0</v>
      </c>
      <c r="T262" s="54">
        <f t="shared" si="223"/>
        <v>0</v>
      </c>
      <c r="U262" s="97">
        <f t="shared" si="224"/>
        <v>0</v>
      </c>
      <c r="V262" s="54">
        <f t="shared" si="243"/>
        <v>0</v>
      </c>
      <c r="W262" s="97">
        <f t="shared" si="244"/>
        <v>0</v>
      </c>
      <c r="X262" s="96">
        <f t="shared" si="225"/>
        <v>0</v>
      </c>
      <c r="Y262" s="96">
        <f t="shared" si="226"/>
        <v>0</v>
      </c>
      <c r="Z262" s="96">
        <f t="shared" si="227"/>
        <v>0</v>
      </c>
      <c r="AA262" s="96">
        <f t="shared" si="228"/>
        <v>0</v>
      </c>
      <c r="AB262" s="96">
        <f t="shared" si="229"/>
        <v>0</v>
      </c>
      <c r="AC262" s="96">
        <f t="shared" si="230"/>
        <v>0</v>
      </c>
      <c r="AD262" s="96">
        <f t="shared" si="231"/>
        <v>0</v>
      </c>
      <c r="AE262" s="96">
        <f t="shared" si="245"/>
        <v>0</v>
      </c>
      <c r="AF262" s="96">
        <f t="shared" si="246"/>
        <v>0</v>
      </c>
      <c r="AG262" s="96">
        <f t="shared" si="247"/>
        <v>0</v>
      </c>
      <c r="AH262" s="96">
        <f t="shared" si="248"/>
        <v>0</v>
      </c>
      <c r="AI262" s="96">
        <f t="shared" si="249"/>
        <v>0</v>
      </c>
      <c r="AJ262" s="96">
        <f t="shared" si="250"/>
        <v>0</v>
      </c>
      <c r="AK262" s="96">
        <f t="shared" si="251"/>
        <v>0</v>
      </c>
      <c r="AL262" s="96">
        <f t="shared" si="252"/>
        <v>0</v>
      </c>
      <c r="AM262" s="96">
        <f t="shared" si="253"/>
        <v>0</v>
      </c>
      <c r="AN262" s="96">
        <f t="shared" si="254"/>
        <v>0</v>
      </c>
      <c r="AO262" s="96">
        <f t="shared" si="255"/>
        <v>0</v>
      </c>
      <c r="AP262" s="96">
        <f t="shared" si="256"/>
        <v>0</v>
      </c>
      <c r="AQ262" s="96">
        <f t="shared" si="257"/>
        <v>0</v>
      </c>
      <c r="AR262" s="96">
        <f t="shared" si="258"/>
        <v>0</v>
      </c>
      <c r="AS262" s="96">
        <f t="shared" si="259"/>
        <v>0</v>
      </c>
      <c r="AT262" s="54">
        <f t="shared" si="260"/>
        <v>0</v>
      </c>
      <c r="AU262" s="54">
        <f t="shared" si="261"/>
        <v>0</v>
      </c>
      <c r="AV262" s="54">
        <f t="shared" si="262"/>
        <v>0</v>
      </c>
      <c r="AW262" s="54">
        <f t="shared" si="263"/>
        <v>0</v>
      </c>
      <c r="AX262" s="54">
        <f t="shared" si="264"/>
        <v>0</v>
      </c>
      <c r="AY262" s="54">
        <f t="shared" si="265"/>
        <v>0</v>
      </c>
      <c r="AZ262" s="54"/>
      <c r="BA262" s="54"/>
      <c r="BB262" s="137">
        <f t="shared" si="232"/>
        <v>0</v>
      </c>
      <c r="BC262" s="137">
        <f t="shared" si="233"/>
        <v>0</v>
      </c>
      <c r="BD262" s="137">
        <f t="shared" si="234"/>
        <v>0</v>
      </c>
      <c r="BE262" s="137">
        <f t="shared" si="235"/>
        <v>0</v>
      </c>
      <c r="BF262" s="137">
        <f t="shared" si="236"/>
        <v>0</v>
      </c>
      <c r="BG262" s="137">
        <f t="shared" si="237"/>
        <v>0</v>
      </c>
      <c r="BH262" s="137">
        <f t="shared" si="238"/>
        <v>0</v>
      </c>
      <c r="BI262" s="137">
        <f t="shared" si="239"/>
        <v>0</v>
      </c>
      <c r="BJ262" s="137">
        <f t="shared" si="240"/>
        <v>0</v>
      </c>
      <c r="BK262" s="137">
        <f t="shared" si="241"/>
        <v>0</v>
      </c>
      <c r="BL262" s="137">
        <f t="shared" si="266"/>
        <v>0</v>
      </c>
      <c r="BM262" s="137">
        <f t="shared" si="267"/>
        <v>0</v>
      </c>
      <c r="BN262" s="137">
        <f t="shared" si="268"/>
        <v>0</v>
      </c>
      <c r="BO262" s="137">
        <f t="shared" si="269"/>
        <v>0</v>
      </c>
      <c r="BP262" s="137">
        <f t="shared" si="270"/>
        <v>0</v>
      </c>
      <c r="BQ262" s="137">
        <f t="shared" si="271"/>
        <v>0</v>
      </c>
      <c r="BR262" s="137">
        <f t="shared" si="272"/>
        <v>0</v>
      </c>
      <c r="BS262" s="137">
        <f t="shared" si="273"/>
        <v>0</v>
      </c>
      <c r="BT262" s="137">
        <f t="shared" si="274"/>
        <v>0</v>
      </c>
      <c r="BU262" s="137">
        <f t="shared" si="275"/>
        <v>0</v>
      </c>
      <c r="BV262" s="137">
        <f t="shared" si="276"/>
        <v>0</v>
      </c>
      <c r="BW262" s="137">
        <f t="shared" si="277"/>
        <v>0</v>
      </c>
      <c r="BX262" s="137">
        <f t="shared" si="278"/>
        <v>0</v>
      </c>
      <c r="BY262" s="137">
        <f t="shared" si="279"/>
        <v>0</v>
      </c>
      <c r="BZ262" s="137">
        <f t="shared" si="280"/>
        <v>0</v>
      </c>
      <c r="CA262" s="137">
        <f t="shared" si="281"/>
        <v>0</v>
      </c>
      <c r="CB262" s="137">
        <f t="shared" si="282"/>
        <v>0</v>
      </c>
      <c r="CC262" s="137">
        <f t="shared" si="283"/>
        <v>0</v>
      </c>
      <c r="CD262" s="137">
        <f t="shared" si="284"/>
        <v>0</v>
      </c>
      <c r="CE262" s="137">
        <f t="shared" si="285"/>
        <v>0</v>
      </c>
      <c r="CF262" s="137">
        <f t="shared" si="286"/>
        <v>0</v>
      </c>
      <c r="CG262" s="137">
        <f t="shared" si="287"/>
        <v>0</v>
      </c>
      <c r="CH262" s="137">
        <f t="shared" si="288"/>
        <v>0</v>
      </c>
      <c r="CI262" s="137">
        <f t="shared" si="289"/>
        <v>0</v>
      </c>
      <c r="CJ262" s="137">
        <f t="shared" si="290"/>
        <v>0</v>
      </c>
      <c r="CK262" s="137">
        <f t="shared" si="291"/>
        <v>0</v>
      </c>
      <c r="CL262" s="137">
        <f t="shared" si="292"/>
        <v>0</v>
      </c>
      <c r="CM262" s="137">
        <f t="shared" si="293"/>
        <v>0</v>
      </c>
      <c r="CN262" s="137">
        <f t="shared" si="294"/>
        <v>0</v>
      </c>
      <c r="CO262" s="137">
        <f t="shared" si="295"/>
        <v>0</v>
      </c>
      <c r="CP262" s="97"/>
      <c r="CQ262" s="97"/>
      <c r="CR262" s="47"/>
      <c r="CS262" s="47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GO262" s="1"/>
      <c r="GP262" s="1"/>
      <c r="GQ262" s="1"/>
      <c r="GR262" s="1"/>
      <c r="GS262" s="1"/>
    </row>
    <row r="263" spans="1:201">
      <c r="A263" s="40">
        <v>257</v>
      </c>
      <c r="B263" s="84"/>
      <c r="C263" s="83"/>
      <c r="D263" s="88"/>
      <c r="E263" s="87"/>
      <c r="F263" s="87"/>
      <c r="G263" s="87"/>
      <c r="H263" s="87"/>
      <c r="I263" s="76"/>
      <c r="J263" s="76"/>
      <c r="K263" s="76"/>
      <c r="L263" s="238"/>
      <c r="M263" s="238"/>
      <c r="N263" s="76"/>
      <c r="O263" s="76"/>
      <c r="P263" s="76"/>
      <c r="Q263" s="77"/>
      <c r="R263" s="41">
        <f t="shared" si="242"/>
        <v>0</v>
      </c>
      <c r="S263" s="55">
        <f t="shared" ref="S263:S326" si="296">IF(R263=0,0,(YEAR($R$6)-YEAR(C263)))</f>
        <v>0</v>
      </c>
      <c r="T263" s="54">
        <f t="shared" ref="T263:T326" si="297">IF(OR($B263=0,$C263=0,$D263=0),0,IF(OR(AND($S263&lt;=20,$S263&gt;=7),AND($S263&gt;20,$E263=1)),1,0))</f>
        <v>0</v>
      </c>
      <c r="U263" s="97">
        <f t="shared" ref="U263:U326" si="298">IF(OR($B263=0,$C263=0,$D263=0,F263=100),0,IF(OR(AND($S263&lt;=$DA$32,$S263&gt;=$DA$33),AND($S263&lt;=$DA$37,$S263&gt;=$DA$38,$E263=1)),1,0))</f>
        <v>0</v>
      </c>
      <c r="V263" s="54">
        <f t="shared" si="243"/>
        <v>0</v>
      </c>
      <c r="W263" s="97">
        <f t="shared" si="244"/>
        <v>0</v>
      </c>
      <c r="X263" s="96">
        <f t="shared" ref="X263:X326" si="299">IF(AND($D263=1,OR($S263=7,$S263=8,$S263=9,$S263=10,$S263=11,$S263=12)),1,0)*X$6</f>
        <v>0</v>
      </c>
      <c r="Y263" s="96">
        <f t="shared" ref="Y263:Y326" si="300">IF(AND($D263=1,OR($S263=13,$S263=14,$S263=15,$S263=16)),1,0)*Y$6</f>
        <v>0</v>
      </c>
      <c r="Z263" s="96">
        <f t="shared" ref="Z263:Z326" si="301">IF(AND($D263=1,OR($S263=17,$S263=18,$S263=19,$S263=20)),1,0)*Z$6</f>
        <v>0</v>
      </c>
      <c r="AA263" s="96">
        <f t="shared" ref="AA263:AA326" si="302">IF($E263=1,0,IF(AND($D263=1,AND($S263&gt;20,$S263&lt;=35)),1,0)*AA$6)</f>
        <v>0</v>
      </c>
      <c r="AB263" s="96">
        <f t="shared" ref="AB263:AB326" si="303">IF($E263=1,0,IF(AND($D263=1,AND($S263&gt;35,$S263&lt;=50)),1,0)*AB$6)</f>
        <v>0</v>
      </c>
      <c r="AC263" s="96">
        <f t="shared" ref="AC263:AC326" si="304">IF($E263=1,0,IF(AND($D263=1,AND($S263&gt;50,$S263&lt;=65)),1,0)*AC$6)</f>
        <v>0</v>
      </c>
      <c r="AD263" s="96">
        <f t="shared" ref="AD263:AD326" si="305">IF($E263=1,0,IF(AND($D263=1,AND($S263&gt;65)),1,0)*AD$6)</f>
        <v>0</v>
      </c>
      <c r="AE263" s="96">
        <f t="shared" si="245"/>
        <v>0</v>
      </c>
      <c r="AF263" s="96">
        <f t="shared" si="246"/>
        <v>0</v>
      </c>
      <c r="AG263" s="96">
        <f t="shared" si="247"/>
        <v>0</v>
      </c>
      <c r="AH263" s="96">
        <f t="shared" si="248"/>
        <v>0</v>
      </c>
      <c r="AI263" s="96">
        <f t="shared" si="249"/>
        <v>0</v>
      </c>
      <c r="AJ263" s="96">
        <f t="shared" si="250"/>
        <v>0</v>
      </c>
      <c r="AK263" s="96">
        <f t="shared" si="251"/>
        <v>0</v>
      </c>
      <c r="AL263" s="96">
        <f t="shared" si="252"/>
        <v>0</v>
      </c>
      <c r="AM263" s="96">
        <f t="shared" si="253"/>
        <v>0</v>
      </c>
      <c r="AN263" s="96">
        <f t="shared" si="254"/>
        <v>0</v>
      </c>
      <c r="AO263" s="96">
        <f t="shared" si="255"/>
        <v>0</v>
      </c>
      <c r="AP263" s="96">
        <f t="shared" si="256"/>
        <v>0</v>
      </c>
      <c r="AQ263" s="96">
        <f t="shared" si="257"/>
        <v>0</v>
      </c>
      <c r="AR263" s="96">
        <f t="shared" si="258"/>
        <v>0</v>
      </c>
      <c r="AS263" s="96">
        <f t="shared" si="259"/>
        <v>0</v>
      </c>
      <c r="AT263" s="54">
        <f t="shared" si="260"/>
        <v>0</v>
      </c>
      <c r="AU263" s="54">
        <f t="shared" si="261"/>
        <v>0</v>
      </c>
      <c r="AV263" s="54">
        <f t="shared" si="262"/>
        <v>0</v>
      </c>
      <c r="AW263" s="54">
        <f t="shared" si="263"/>
        <v>0</v>
      </c>
      <c r="AX263" s="54">
        <f t="shared" si="264"/>
        <v>0</v>
      </c>
      <c r="AY263" s="54">
        <f t="shared" si="265"/>
        <v>0</v>
      </c>
      <c r="AZ263" s="54"/>
      <c r="BA263" s="54"/>
      <c r="BB263" s="137">
        <f t="shared" ref="BB263:BB326" si="306">IF(AND($D263=1,OR($S263=1,$S263=2,$S263=3,$S263=4,$S263=5,$S263=6)),1,0)*BB$6</f>
        <v>0</v>
      </c>
      <c r="BC263" s="137">
        <f t="shared" ref="BC263:BC326" si="307">IF(AND($D263=1,OR($S263=7,$S263=8,$S263=9)),1,0)*BC$6</f>
        <v>0</v>
      </c>
      <c r="BD263" s="137">
        <f t="shared" ref="BD263:BD326" si="308">IF(AND($D263=1,OR($S263=10,$S263=11,$S263=12)),1,0)*BD$6</f>
        <v>0</v>
      </c>
      <c r="BE263" s="137">
        <f t="shared" ref="BE263:BE326" si="309">IF(AND($D263=1,OR($S263=13,$S263=14,$S263=15,$S263=16)),1,0)*BE$6</f>
        <v>0</v>
      </c>
      <c r="BF263" s="137">
        <f t="shared" ref="BF263:BF326" si="310">IF(AND($D263=1,OR($S263=17,$S263=18,$S263=19,$S263=20)),1,0)*BF$6</f>
        <v>0</v>
      </c>
      <c r="BG263" s="137">
        <f t="shared" ref="BG263:BG326" si="311">IF(AND($D263=1,OR($S263=21,$S263=22,$S263=23,$S263=24,$S263=25)),1,0)*BG$6</f>
        <v>0</v>
      </c>
      <c r="BH263" s="137">
        <f t="shared" ref="BH263:BH326" si="312">IF($E263=1,0,IF(AND($D263=1,AND($S263&gt;25,$S263&lt;=35)),1,0)*BH$6)</f>
        <v>0</v>
      </c>
      <c r="BI263" s="137">
        <f t="shared" ref="BI263:BI326" si="313">IF($E263=1,0,IF(AND($D263=1,AND($S263&gt;35,$S263&lt;=50)),1,0)*BI$6)</f>
        <v>0</v>
      </c>
      <c r="BJ263" s="137">
        <f t="shared" ref="BJ263:BJ326" si="314">IF($E263=1,0,IF(AND($D263=1,AND($S263&gt;51,$S263&lt;=65)),1,0)*BJ$6)</f>
        <v>0</v>
      </c>
      <c r="BK263" s="137">
        <f t="shared" ref="BK263:BK326" si="315">IF($E263=1,0,IF(AND($D263=1,AND($S263&gt;65)),1,0)*BK$6)</f>
        <v>0</v>
      </c>
      <c r="BL263" s="137">
        <f t="shared" si="266"/>
        <v>0</v>
      </c>
      <c r="BM263" s="137">
        <f t="shared" si="267"/>
        <v>0</v>
      </c>
      <c r="BN263" s="137">
        <f t="shared" si="268"/>
        <v>0</v>
      </c>
      <c r="BO263" s="137">
        <f t="shared" si="269"/>
        <v>0</v>
      </c>
      <c r="BP263" s="137">
        <f t="shared" si="270"/>
        <v>0</v>
      </c>
      <c r="BQ263" s="137">
        <f t="shared" si="271"/>
        <v>0</v>
      </c>
      <c r="BR263" s="137">
        <f t="shared" si="272"/>
        <v>0</v>
      </c>
      <c r="BS263" s="137">
        <f t="shared" si="273"/>
        <v>0</v>
      </c>
      <c r="BT263" s="137">
        <f t="shared" si="274"/>
        <v>0</v>
      </c>
      <c r="BU263" s="137">
        <f t="shared" si="275"/>
        <v>0</v>
      </c>
      <c r="BV263" s="137">
        <f t="shared" si="276"/>
        <v>0</v>
      </c>
      <c r="BW263" s="137">
        <f t="shared" si="277"/>
        <v>0</v>
      </c>
      <c r="BX263" s="137">
        <f t="shared" si="278"/>
        <v>0</v>
      </c>
      <c r="BY263" s="137">
        <f t="shared" si="279"/>
        <v>0</v>
      </c>
      <c r="BZ263" s="137">
        <f t="shared" si="280"/>
        <v>0</v>
      </c>
      <c r="CA263" s="137">
        <f t="shared" si="281"/>
        <v>0</v>
      </c>
      <c r="CB263" s="137">
        <f t="shared" si="282"/>
        <v>0</v>
      </c>
      <c r="CC263" s="137">
        <f t="shared" si="283"/>
        <v>0</v>
      </c>
      <c r="CD263" s="137">
        <f t="shared" si="284"/>
        <v>0</v>
      </c>
      <c r="CE263" s="137">
        <f t="shared" si="285"/>
        <v>0</v>
      </c>
      <c r="CF263" s="137">
        <f t="shared" si="286"/>
        <v>0</v>
      </c>
      <c r="CG263" s="137">
        <f t="shared" si="287"/>
        <v>0</v>
      </c>
      <c r="CH263" s="137">
        <f t="shared" si="288"/>
        <v>0</v>
      </c>
      <c r="CI263" s="137">
        <f t="shared" si="289"/>
        <v>0</v>
      </c>
      <c r="CJ263" s="137">
        <f t="shared" si="290"/>
        <v>0</v>
      </c>
      <c r="CK263" s="137">
        <f t="shared" si="291"/>
        <v>0</v>
      </c>
      <c r="CL263" s="137">
        <f t="shared" si="292"/>
        <v>0</v>
      </c>
      <c r="CM263" s="137">
        <f t="shared" si="293"/>
        <v>0</v>
      </c>
      <c r="CN263" s="137">
        <f t="shared" si="294"/>
        <v>0</v>
      </c>
      <c r="CO263" s="137">
        <f t="shared" si="295"/>
        <v>0</v>
      </c>
      <c r="CP263" s="97"/>
      <c r="CQ263" s="97"/>
      <c r="CR263" s="47"/>
      <c r="CS263" s="47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GO263" s="1"/>
      <c r="GP263" s="1"/>
      <c r="GQ263" s="1"/>
      <c r="GR263" s="1"/>
      <c r="GS263" s="1"/>
    </row>
    <row r="264" spans="1:201">
      <c r="A264" s="40">
        <v>258</v>
      </c>
      <c r="B264" s="84"/>
      <c r="C264" s="83"/>
      <c r="D264" s="88"/>
      <c r="E264" s="87"/>
      <c r="F264" s="87"/>
      <c r="G264" s="87"/>
      <c r="H264" s="87"/>
      <c r="I264" s="76"/>
      <c r="J264" s="76"/>
      <c r="K264" s="76"/>
      <c r="L264" s="238"/>
      <c r="M264" s="238"/>
      <c r="N264" s="76"/>
      <c r="O264" s="76"/>
      <c r="P264" s="76"/>
      <c r="Q264" s="77"/>
      <c r="R264" s="41">
        <f t="shared" ref="R264:R327" si="316">IF(C264&gt;0,C264,0)</f>
        <v>0</v>
      </c>
      <c r="S264" s="55">
        <f t="shared" si="296"/>
        <v>0</v>
      </c>
      <c r="T264" s="54">
        <f t="shared" si="297"/>
        <v>0</v>
      </c>
      <c r="U264" s="97">
        <f t="shared" si="298"/>
        <v>0</v>
      </c>
      <c r="V264" s="54">
        <f t="shared" ref="V264:V327" si="317">MAX(X264:BA264)</f>
        <v>0</v>
      </c>
      <c r="W264" s="97">
        <f t="shared" ref="W264:W327" si="318">MAX(BB264:CQ264)</f>
        <v>0</v>
      </c>
      <c r="X264" s="96">
        <f t="shared" si="299"/>
        <v>0</v>
      </c>
      <c r="Y264" s="96">
        <f t="shared" si="300"/>
        <v>0</v>
      </c>
      <c r="Z264" s="96">
        <f t="shared" si="301"/>
        <v>0</v>
      </c>
      <c r="AA264" s="96">
        <f t="shared" si="302"/>
        <v>0</v>
      </c>
      <c r="AB264" s="96">
        <f t="shared" si="303"/>
        <v>0</v>
      </c>
      <c r="AC264" s="96">
        <f t="shared" si="304"/>
        <v>0</v>
      </c>
      <c r="AD264" s="96">
        <f t="shared" si="305"/>
        <v>0</v>
      </c>
      <c r="AE264" s="96">
        <f t="shared" ref="AE264:AE327" si="319">IF(AND($D264=1,$E264=1,OR($S264=7,$S264=8,$S264=9,$S264=10,$S264=11,$S264=12)),1,0)*AE$6</f>
        <v>0</v>
      </c>
      <c r="AF264" s="96">
        <f t="shared" ref="AF264:AF327" si="320">IF(AND($D264=1,$E264=1,OR($S264=13,$S264=14,$S264=15,$S264=16)),1,0)*AF$6</f>
        <v>0</v>
      </c>
      <c r="AG264" s="96">
        <f t="shared" ref="AG264:AG327" si="321">IF(AND($D264=1,$E264=1,OR($S264=17,$S264=18,$S264=19,$S264=20)),1,0)*AG$6</f>
        <v>0</v>
      </c>
      <c r="AH264" s="96">
        <f t="shared" ref="AH264:AH327" si="322">IF(AND($D264=1,$E264=1,AND($S264&gt;20,$S264&lt;=35)),1,0)*AH$6</f>
        <v>0</v>
      </c>
      <c r="AI264" s="96">
        <f t="shared" ref="AI264:AI327" si="323">IF(AND($D264=1,$E264=1,AND($S264&gt;35,$S264&lt;=50)),1,0)*AI$6</f>
        <v>0</v>
      </c>
      <c r="AJ264" s="96">
        <f t="shared" ref="AJ264:AJ327" si="324">IF(AND($D264=1,$E264=1,AND($S264&gt;50,$S264&lt;=65)),1,0)*AJ$6</f>
        <v>0</v>
      </c>
      <c r="AK264" s="96">
        <f t="shared" ref="AK264:AK327" si="325">IF(AND($D264=1,$E264=1,AND($S264&gt;65)),1,0)*AK$6</f>
        <v>0</v>
      </c>
      <c r="AL264" s="96">
        <f t="shared" ref="AL264:AL327" si="326">IF(AND($D264=2,OR($S264=7,$S264=8,$S264=9,$S264=10,$S264=11,$S264=12)),1,0)*AL$6</f>
        <v>0</v>
      </c>
      <c r="AM264" s="96">
        <f t="shared" ref="AM264:AM327" si="327">IF(AND($D264=2,OR($S264=13,$S264=14,$S264=15,$S264=16)),1,0)*AM$6</f>
        <v>0</v>
      </c>
      <c r="AN264" s="96">
        <f t="shared" ref="AN264:AN327" si="328">IF(AND($D264=2,OR($S264=17,$S264=18,$S264=19,$S264=20)),1,0)*AN$6</f>
        <v>0</v>
      </c>
      <c r="AO264" s="96">
        <f t="shared" ref="AO264:AO327" si="329">IF($E264=1,0,IF(AND($D264=2,AND($S264&gt;20,$S264&lt;=35)),1,0)*AO$6)</f>
        <v>0</v>
      </c>
      <c r="AP264" s="96">
        <f t="shared" ref="AP264:AP327" si="330">IF($E264=1,0,IF(AND($D264=2,AND($S264&gt;35,$S264&lt;=50)),1,0)*AP$6)</f>
        <v>0</v>
      </c>
      <c r="AQ264" s="96">
        <f t="shared" ref="AQ264:AQ327" si="331">IF($E264=1,0,IF(AND($D264=2,AND($S264&gt;50,$S264&lt;=65)),1,0)*AQ$6)</f>
        <v>0</v>
      </c>
      <c r="AR264" s="96">
        <f t="shared" ref="AR264:AR327" si="332">IF($E264=1,0,IF(AND($D264=2,AND($S264&gt;65)),1,0)*AR$6)</f>
        <v>0</v>
      </c>
      <c r="AS264" s="96">
        <f t="shared" ref="AS264:AS327" si="333">IF(AND($D264=2,$E264=1,OR($S264=7,$S264=8,$S264=9,$S264=10,$S264=11,$S264=12)),1,0)*AS$6</f>
        <v>0</v>
      </c>
      <c r="AT264" s="54">
        <f t="shared" ref="AT264:AT327" si="334">IF(AND($D264=2,$E264=1,OR($S264=13,$S264=14,$S264=15,$S264=16)),1,0)*AT$6</f>
        <v>0</v>
      </c>
      <c r="AU264" s="54">
        <f t="shared" ref="AU264:AU327" si="335">IF(AND($D264=2,$E264=1,OR($S264=17,$S264=18,$S264=19,$S264=20)),1,0)*AU$6</f>
        <v>0</v>
      </c>
      <c r="AV264" s="54">
        <f t="shared" ref="AV264:AV327" si="336">IF(AND($D264=2,$E264=1,AND($S264&gt;20,$S264&lt;=35)),1,0)*AV$6</f>
        <v>0</v>
      </c>
      <c r="AW264" s="54">
        <f t="shared" ref="AW264:AW327" si="337">IF(AND($D264=2,$E264=1,AND($S264&gt;35,$S264&lt;=50)),1,0)*AW$6</f>
        <v>0</v>
      </c>
      <c r="AX264" s="54">
        <f t="shared" ref="AX264:AX327" si="338">IF(AND($D264=2,$E264=1,AND($S264&gt;50,$S264&lt;=65)),1,0)*AX$6</f>
        <v>0</v>
      </c>
      <c r="AY264" s="54">
        <f t="shared" ref="AY264:AY327" si="339">IF(AND($D264=2,$E264=1,AND($S264&gt;65)),1,0)*AY$6</f>
        <v>0</v>
      </c>
      <c r="AZ264" s="54"/>
      <c r="BA264" s="54"/>
      <c r="BB264" s="137">
        <f t="shared" si="306"/>
        <v>0</v>
      </c>
      <c r="BC264" s="137">
        <f t="shared" si="307"/>
        <v>0</v>
      </c>
      <c r="BD264" s="137">
        <f t="shared" si="308"/>
        <v>0</v>
      </c>
      <c r="BE264" s="137">
        <f t="shared" si="309"/>
        <v>0</v>
      </c>
      <c r="BF264" s="137">
        <f t="shared" si="310"/>
        <v>0</v>
      </c>
      <c r="BG264" s="137">
        <f t="shared" si="311"/>
        <v>0</v>
      </c>
      <c r="BH264" s="137">
        <f t="shared" si="312"/>
        <v>0</v>
      </c>
      <c r="BI264" s="137">
        <f t="shared" si="313"/>
        <v>0</v>
      </c>
      <c r="BJ264" s="137">
        <f t="shared" si="314"/>
        <v>0</v>
      </c>
      <c r="BK264" s="137">
        <f t="shared" si="315"/>
        <v>0</v>
      </c>
      <c r="BL264" s="137">
        <f t="shared" ref="BL264:BL327" si="340">IF(AND($D264=1,$E264=1,OR($S264=1,$S264=2,$S264=3,$S264=4,$S264=5,$S264=6)),1,0)*BL$6</f>
        <v>0</v>
      </c>
      <c r="BM264" s="137">
        <f t="shared" ref="BM264:BM327" si="341">IF(AND($D264=1,$E264=1,OR($S264=7,$S264=8,$S264=9)),1,0)*BM$6</f>
        <v>0</v>
      </c>
      <c r="BN264" s="137">
        <f t="shared" ref="BN264:BN327" si="342">IF(AND($D264=1,$E264=1,OR($S264=10,$S264=11,$S264=12)),1,0)*BN$6</f>
        <v>0</v>
      </c>
      <c r="BO264" s="137">
        <f t="shared" ref="BO264:BO327" si="343">IF(AND($D264=1,$E264=1,OR($S264=13,$S264=14,$S264=15,$S264=16)),1,0)*BO$6</f>
        <v>0</v>
      </c>
      <c r="BP264" s="137">
        <f t="shared" ref="BP264:BP327" si="344">IF(AND($D264=1,$E264=1,OR($S264=17,$S264=18,$S264=19,$S264=20)),1,0)*BP$6</f>
        <v>0</v>
      </c>
      <c r="BQ264" s="137">
        <f t="shared" ref="BQ264:BQ327" si="345">IF(AND($D264=1,$E264=1,OR($S264=21,$S264=22,$S264=23,$S264=24,$S264=25)),1,0)*BQ$6</f>
        <v>0</v>
      </c>
      <c r="BR264" s="137">
        <f t="shared" ref="BR264:BR327" si="346">IF(AND($D264=1,$E264=1,AND($S264&gt;25,$S264&lt;=35)),1,0)*BR$6</f>
        <v>0</v>
      </c>
      <c r="BS264" s="137">
        <f t="shared" ref="BS264:BS327" si="347">IF(AND($D264=1,$E264=1,AND($S264&gt;35,$S264&lt;=50)),1,0)*BS$6</f>
        <v>0</v>
      </c>
      <c r="BT264" s="137">
        <f t="shared" ref="BT264:BT327" si="348">IF(AND($D264=1,$E264=1,AND($S264&gt;=51,$S264&lt;=65)),1,0)*BT$6</f>
        <v>0</v>
      </c>
      <c r="BU264" s="137">
        <f t="shared" ref="BU264:BU327" si="349">IF(AND($D264=1,$E264=1,AND($S264&gt;65)),1,0)*BU$6</f>
        <v>0</v>
      </c>
      <c r="BV264" s="137">
        <f t="shared" ref="BV264:BV327" si="350">IF(AND($D264=2,OR($S264=1,$S264=2,$S264=3,$S264=4,$S264=5,$S264=6)),1,0)*BV$6</f>
        <v>0</v>
      </c>
      <c r="BW264" s="137">
        <f t="shared" ref="BW264:BW327" si="351">IF(AND($D264=2,OR($S264=7,$S264=8,$S264=9)),1,0)*BW$6</f>
        <v>0</v>
      </c>
      <c r="BX264" s="137">
        <f t="shared" ref="BX264:BX327" si="352">IF(AND($D264=2,OR($S264=10,$S264=11,$S264=12)),1,0)*BX$6</f>
        <v>0</v>
      </c>
      <c r="BY264" s="137">
        <f t="shared" ref="BY264:BY327" si="353">IF(AND($D264=2,OR($S264=13,$S264=14,$S264=15,$S264=16)),1,0)*BY$6</f>
        <v>0</v>
      </c>
      <c r="BZ264" s="137">
        <f t="shared" ref="BZ264:BZ327" si="354">IF(AND($D264=2,OR($S264=17,$S264=18,$S264=19,$S264=20)),1,0)*BZ$6</f>
        <v>0</v>
      </c>
      <c r="CA264" s="137">
        <f t="shared" ref="CA264:CA327" si="355">IF(AND($D264=2,OR($S264=21,$S264=22,$S264=23,$S264=24,$S264=25)),1,0)*CA$6</f>
        <v>0</v>
      </c>
      <c r="CB264" s="137">
        <f t="shared" ref="CB264:CB327" si="356">IF($E264=1,0,IF(AND($D264=2,AND($S264&gt;25,$S264&lt;=35)),1,0)*CB$6)</f>
        <v>0</v>
      </c>
      <c r="CC264" s="137">
        <f t="shared" ref="CC264:CC327" si="357">IF($E264=1,0,IF(AND($D264=2,AND($S264&gt;35,$S264&lt;=50)),1,0)*CC$6)</f>
        <v>0</v>
      </c>
      <c r="CD264" s="137">
        <f t="shared" ref="CD264:CD327" si="358">IF($E264=1,0,IF(AND($D264=2,AND($S264&gt;51,$S264&lt;=65)),1,0)*CD$6)</f>
        <v>0</v>
      </c>
      <c r="CE264" s="137">
        <f t="shared" ref="CE264:CE327" si="359">IF($E264=1,0,IF(AND($D264=2,AND($S264&gt;65)),1,0)*CE$6)</f>
        <v>0</v>
      </c>
      <c r="CF264" s="137">
        <f t="shared" ref="CF264:CF327" si="360">IF(AND($D264=2,$E264=1,OR($S264=1,$S264=2,$S264=3,$S264=4,$S264=5,$S264=6)),1,0)*CF$6</f>
        <v>0</v>
      </c>
      <c r="CG264" s="137">
        <f t="shared" ref="CG264:CG327" si="361">IF(AND($D264=2,$E264=1,OR($S264=7,$S264=8,$S264=9)),1,0)*CG$6</f>
        <v>0</v>
      </c>
      <c r="CH264" s="137">
        <f t="shared" ref="CH264:CH327" si="362">IF(AND($D264=2,$E264=1,OR($S264=10,$S264=11,$S264=12)),1,0)*CH$6</f>
        <v>0</v>
      </c>
      <c r="CI264" s="137">
        <f t="shared" ref="CI264:CI327" si="363">IF(AND($D264=2,$E264=1,OR($S264=13,$S264=14,$S264=15,$S264=16)),1,0)*CI$6</f>
        <v>0</v>
      </c>
      <c r="CJ264" s="137">
        <f t="shared" ref="CJ264:CJ327" si="364">IF(AND($D264=2,$E264=1,OR($S264=17,$S264=18,$S264=19,$S264=20)),1,0)*CJ$6</f>
        <v>0</v>
      </c>
      <c r="CK264" s="137">
        <f t="shared" ref="CK264:CK327" si="365">IF(AND($D264=2,$E264=1,OR($S264=21,$S264=22,$S264=23,$S264=24,$S264=25)),1,0)*CK$6</f>
        <v>0</v>
      </c>
      <c r="CL264" s="137">
        <f t="shared" ref="CL264:CL327" si="366">IF(AND($D264=2,$E264=1,AND($S264&gt;25,$S264&lt;=35)),1,0)*CL$6</f>
        <v>0</v>
      </c>
      <c r="CM264" s="137">
        <f t="shared" ref="CM264:CM327" si="367">IF(AND($D264=2,$E264=1,AND($S264&gt;35,$S264&lt;=50)),1,0)*CM$6</f>
        <v>0</v>
      </c>
      <c r="CN264" s="137">
        <f t="shared" ref="CN264:CN327" si="368">IF(AND($D264=2,$E264=1,AND($S264&gt;51,$S264&lt;=65)),1,0)*CN$6</f>
        <v>0</v>
      </c>
      <c r="CO264" s="137">
        <f t="shared" ref="CO264:CO327" si="369">IF(AND($D264=2,$E264=1,AND($S264&gt;65)),1,0)*CO$6</f>
        <v>0</v>
      </c>
      <c r="CP264" s="97"/>
      <c r="CQ264" s="97"/>
      <c r="CR264" s="47"/>
      <c r="CS264" s="47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GO264" s="1"/>
      <c r="GP264" s="1"/>
      <c r="GQ264" s="1"/>
      <c r="GR264" s="1"/>
      <c r="GS264" s="1"/>
    </row>
    <row r="265" spans="1:201">
      <c r="A265" s="40">
        <v>259</v>
      </c>
      <c r="B265" s="84"/>
      <c r="C265" s="83"/>
      <c r="D265" s="88"/>
      <c r="E265" s="87"/>
      <c r="F265" s="87"/>
      <c r="G265" s="87"/>
      <c r="H265" s="87"/>
      <c r="I265" s="76"/>
      <c r="J265" s="76"/>
      <c r="K265" s="76"/>
      <c r="L265" s="238"/>
      <c r="M265" s="238"/>
      <c r="N265" s="76"/>
      <c r="O265" s="76"/>
      <c r="P265" s="76"/>
      <c r="Q265" s="77"/>
      <c r="R265" s="41">
        <f t="shared" si="316"/>
        <v>0</v>
      </c>
      <c r="S265" s="55">
        <f t="shared" si="296"/>
        <v>0</v>
      </c>
      <c r="T265" s="54">
        <f t="shared" si="297"/>
        <v>0</v>
      </c>
      <c r="U265" s="97">
        <f t="shared" si="298"/>
        <v>0</v>
      </c>
      <c r="V265" s="54">
        <f t="shared" si="317"/>
        <v>0</v>
      </c>
      <c r="W265" s="97">
        <f t="shared" si="318"/>
        <v>0</v>
      </c>
      <c r="X265" s="96">
        <f t="shared" si="299"/>
        <v>0</v>
      </c>
      <c r="Y265" s="96">
        <f t="shared" si="300"/>
        <v>0</v>
      </c>
      <c r="Z265" s="96">
        <f t="shared" si="301"/>
        <v>0</v>
      </c>
      <c r="AA265" s="96">
        <f t="shared" si="302"/>
        <v>0</v>
      </c>
      <c r="AB265" s="96">
        <f t="shared" si="303"/>
        <v>0</v>
      </c>
      <c r="AC265" s="96">
        <f t="shared" si="304"/>
        <v>0</v>
      </c>
      <c r="AD265" s="96">
        <f t="shared" si="305"/>
        <v>0</v>
      </c>
      <c r="AE265" s="96">
        <f t="shared" si="319"/>
        <v>0</v>
      </c>
      <c r="AF265" s="96">
        <f t="shared" si="320"/>
        <v>0</v>
      </c>
      <c r="AG265" s="96">
        <f t="shared" si="321"/>
        <v>0</v>
      </c>
      <c r="AH265" s="96">
        <f t="shared" si="322"/>
        <v>0</v>
      </c>
      <c r="AI265" s="96">
        <f t="shared" si="323"/>
        <v>0</v>
      </c>
      <c r="AJ265" s="96">
        <f t="shared" si="324"/>
        <v>0</v>
      </c>
      <c r="AK265" s="96">
        <f t="shared" si="325"/>
        <v>0</v>
      </c>
      <c r="AL265" s="96">
        <f t="shared" si="326"/>
        <v>0</v>
      </c>
      <c r="AM265" s="96">
        <f t="shared" si="327"/>
        <v>0</v>
      </c>
      <c r="AN265" s="96">
        <f t="shared" si="328"/>
        <v>0</v>
      </c>
      <c r="AO265" s="96">
        <f t="shared" si="329"/>
        <v>0</v>
      </c>
      <c r="AP265" s="96">
        <f t="shared" si="330"/>
        <v>0</v>
      </c>
      <c r="AQ265" s="96">
        <f t="shared" si="331"/>
        <v>0</v>
      </c>
      <c r="AR265" s="96">
        <f t="shared" si="332"/>
        <v>0</v>
      </c>
      <c r="AS265" s="96">
        <f t="shared" si="333"/>
        <v>0</v>
      </c>
      <c r="AT265" s="54">
        <f t="shared" si="334"/>
        <v>0</v>
      </c>
      <c r="AU265" s="54">
        <f t="shared" si="335"/>
        <v>0</v>
      </c>
      <c r="AV265" s="54">
        <f t="shared" si="336"/>
        <v>0</v>
      </c>
      <c r="AW265" s="54">
        <f t="shared" si="337"/>
        <v>0</v>
      </c>
      <c r="AX265" s="54">
        <f t="shared" si="338"/>
        <v>0</v>
      </c>
      <c r="AY265" s="54">
        <f t="shared" si="339"/>
        <v>0</v>
      </c>
      <c r="AZ265" s="54"/>
      <c r="BA265" s="54"/>
      <c r="BB265" s="137">
        <f t="shared" si="306"/>
        <v>0</v>
      </c>
      <c r="BC265" s="137">
        <f t="shared" si="307"/>
        <v>0</v>
      </c>
      <c r="BD265" s="137">
        <f t="shared" si="308"/>
        <v>0</v>
      </c>
      <c r="BE265" s="137">
        <f t="shared" si="309"/>
        <v>0</v>
      </c>
      <c r="BF265" s="137">
        <f t="shared" si="310"/>
        <v>0</v>
      </c>
      <c r="BG265" s="137">
        <f t="shared" si="311"/>
        <v>0</v>
      </c>
      <c r="BH265" s="137">
        <f t="shared" si="312"/>
        <v>0</v>
      </c>
      <c r="BI265" s="137">
        <f t="shared" si="313"/>
        <v>0</v>
      </c>
      <c r="BJ265" s="137">
        <f t="shared" si="314"/>
        <v>0</v>
      </c>
      <c r="BK265" s="137">
        <f t="shared" si="315"/>
        <v>0</v>
      </c>
      <c r="BL265" s="137">
        <f t="shared" si="340"/>
        <v>0</v>
      </c>
      <c r="BM265" s="137">
        <f t="shared" si="341"/>
        <v>0</v>
      </c>
      <c r="BN265" s="137">
        <f t="shared" si="342"/>
        <v>0</v>
      </c>
      <c r="BO265" s="137">
        <f t="shared" si="343"/>
        <v>0</v>
      </c>
      <c r="BP265" s="137">
        <f t="shared" si="344"/>
        <v>0</v>
      </c>
      <c r="BQ265" s="137">
        <f t="shared" si="345"/>
        <v>0</v>
      </c>
      <c r="BR265" s="137">
        <f t="shared" si="346"/>
        <v>0</v>
      </c>
      <c r="BS265" s="137">
        <f t="shared" si="347"/>
        <v>0</v>
      </c>
      <c r="BT265" s="137">
        <f t="shared" si="348"/>
        <v>0</v>
      </c>
      <c r="BU265" s="137">
        <f t="shared" si="349"/>
        <v>0</v>
      </c>
      <c r="BV265" s="137">
        <f t="shared" si="350"/>
        <v>0</v>
      </c>
      <c r="BW265" s="137">
        <f t="shared" si="351"/>
        <v>0</v>
      </c>
      <c r="BX265" s="137">
        <f t="shared" si="352"/>
        <v>0</v>
      </c>
      <c r="BY265" s="137">
        <f t="shared" si="353"/>
        <v>0</v>
      </c>
      <c r="BZ265" s="137">
        <f t="shared" si="354"/>
        <v>0</v>
      </c>
      <c r="CA265" s="137">
        <f t="shared" si="355"/>
        <v>0</v>
      </c>
      <c r="CB265" s="137">
        <f t="shared" si="356"/>
        <v>0</v>
      </c>
      <c r="CC265" s="137">
        <f t="shared" si="357"/>
        <v>0</v>
      </c>
      <c r="CD265" s="137">
        <f t="shared" si="358"/>
        <v>0</v>
      </c>
      <c r="CE265" s="137">
        <f t="shared" si="359"/>
        <v>0</v>
      </c>
      <c r="CF265" s="137">
        <f t="shared" si="360"/>
        <v>0</v>
      </c>
      <c r="CG265" s="137">
        <f t="shared" si="361"/>
        <v>0</v>
      </c>
      <c r="CH265" s="137">
        <f t="shared" si="362"/>
        <v>0</v>
      </c>
      <c r="CI265" s="137">
        <f t="shared" si="363"/>
        <v>0</v>
      </c>
      <c r="CJ265" s="137">
        <f t="shared" si="364"/>
        <v>0</v>
      </c>
      <c r="CK265" s="137">
        <f t="shared" si="365"/>
        <v>0</v>
      </c>
      <c r="CL265" s="137">
        <f t="shared" si="366"/>
        <v>0</v>
      </c>
      <c r="CM265" s="137">
        <f t="shared" si="367"/>
        <v>0</v>
      </c>
      <c r="CN265" s="137">
        <f t="shared" si="368"/>
        <v>0</v>
      </c>
      <c r="CO265" s="137">
        <f t="shared" si="369"/>
        <v>0</v>
      </c>
      <c r="CP265" s="97"/>
      <c r="CQ265" s="97"/>
      <c r="CR265" s="47"/>
      <c r="CS265" s="47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GO265" s="1"/>
      <c r="GP265" s="1"/>
      <c r="GQ265" s="1"/>
      <c r="GR265" s="1"/>
      <c r="GS265" s="1"/>
    </row>
    <row r="266" spans="1:201">
      <c r="A266" s="40">
        <v>260</v>
      </c>
      <c r="B266" s="84"/>
      <c r="C266" s="83"/>
      <c r="D266" s="88"/>
      <c r="E266" s="87"/>
      <c r="F266" s="87"/>
      <c r="G266" s="87"/>
      <c r="H266" s="87"/>
      <c r="I266" s="76"/>
      <c r="J266" s="76"/>
      <c r="K266" s="76"/>
      <c r="L266" s="238"/>
      <c r="M266" s="238"/>
      <c r="N266" s="76"/>
      <c r="O266" s="76"/>
      <c r="P266" s="76"/>
      <c r="Q266" s="77"/>
      <c r="R266" s="41">
        <f t="shared" si="316"/>
        <v>0</v>
      </c>
      <c r="S266" s="55">
        <f t="shared" si="296"/>
        <v>0</v>
      </c>
      <c r="T266" s="54">
        <f t="shared" si="297"/>
        <v>0</v>
      </c>
      <c r="U266" s="97">
        <f t="shared" si="298"/>
        <v>0</v>
      </c>
      <c r="V266" s="54">
        <f t="shared" si="317"/>
        <v>0</v>
      </c>
      <c r="W266" s="97">
        <f t="shared" si="318"/>
        <v>0</v>
      </c>
      <c r="X266" s="96">
        <f t="shared" si="299"/>
        <v>0</v>
      </c>
      <c r="Y266" s="96">
        <f t="shared" si="300"/>
        <v>0</v>
      </c>
      <c r="Z266" s="96">
        <f t="shared" si="301"/>
        <v>0</v>
      </c>
      <c r="AA266" s="96">
        <f t="shared" si="302"/>
        <v>0</v>
      </c>
      <c r="AB266" s="96">
        <f t="shared" si="303"/>
        <v>0</v>
      </c>
      <c r="AC266" s="96">
        <f t="shared" si="304"/>
        <v>0</v>
      </c>
      <c r="AD266" s="96">
        <f t="shared" si="305"/>
        <v>0</v>
      </c>
      <c r="AE266" s="96">
        <f t="shared" si="319"/>
        <v>0</v>
      </c>
      <c r="AF266" s="96">
        <f t="shared" si="320"/>
        <v>0</v>
      </c>
      <c r="AG266" s="96">
        <f t="shared" si="321"/>
        <v>0</v>
      </c>
      <c r="AH266" s="96">
        <f t="shared" si="322"/>
        <v>0</v>
      </c>
      <c r="AI266" s="96">
        <f t="shared" si="323"/>
        <v>0</v>
      </c>
      <c r="AJ266" s="96">
        <f t="shared" si="324"/>
        <v>0</v>
      </c>
      <c r="AK266" s="96">
        <f t="shared" si="325"/>
        <v>0</v>
      </c>
      <c r="AL266" s="96">
        <f t="shared" si="326"/>
        <v>0</v>
      </c>
      <c r="AM266" s="96">
        <f t="shared" si="327"/>
        <v>0</v>
      </c>
      <c r="AN266" s="96">
        <f t="shared" si="328"/>
        <v>0</v>
      </c>
      <c r="AO266" s="96">
        <f t="shared" si="329"/>
        <v>0</v>
      </c>
      <c r="AP266" s="96">
        <f t="shared" si="330"/>
        <v>0</v>
      </c>
      <c r="AQ266" s="96">
        <f t="shared" si="331"/>
        <v>0</v>
      </c>
      <c r="AR266" s="96">
        <f t="shared" si="332"/>
        <v>0</v>
      </c>
      <c r="AS266" s="96">
        <f t="shared" si="333"/>
        <v>0</v>
      </c>
      <c r="AT266" s="54">
        <f t="shared" si="334"/>
        <v>0</v>
      </c>
      <c r="AU266" s="54">
        <f t="shared" si="335"/>
        <v>0</v>
      </c>
      <c r="AV266" s="54">
        <f t="shared" si="336"/>
        <v>0</v>
      </c>
      <c r="AW266" s="54">
        <f t="shared" si="337"/>
        <v>0</v>
      </c>
      <c r="AX266" s="54">
        <f t="shared" si="338"/>
        <v>0</v>
      </c>
      <c r="AY266" s="54">
        <f t="shared" si="339"/>
        <v>0</v>
      </c>
      <c r="AZ266" s="54"/>
      <c r="BA266" s="54"/>
      <c r="BB266" s="137">
        <f t="shared" si="306"/>
        <v>0</v>
      </c>
      <c r="BC266" s="137">
        <f t="shared" si="307"/>
        <v>0</v>
      </c>
      <c r="BD266" s="137">
        <f t="shared" si="308"/>
        <v>0</v>
      </c>
      <c r="BE266" s="137">
        <f t="shared" si="309"/>
        <v>0</v>
      </c>
      <c r="BF266" s="137">
        <f t="shared" si="310"/>
        <v>0</v>
      </c>
      <c r="BG266" s="137">
        <f t="shared" si="311"/>
        <v>0</v>
      </c>
      <c r="BH266" s="137">
        <f t="shared" si="312"/>
        <v>0</v>
      </c>
      <c r="BI266" s="137">
        <f t="shared" si="313"/>
        <v>0</v>
      </c>
      <c r="BJ266" s="137">
        <f t="shared" si="314"/>
        <v>0</v>
      </c>
      <c r="BK266" s="137">
        <f t="shared" si="315"/>
        <v>0</v>
      </c>
      <c r="BL266" s="137">
        <f t="shared" si="340"/>
        <v>0</v>
      </c>
      <c r="BM266" s="137">
        <f t="shared" si="341"/>
        <v>0</v>
      </c>
      <c r="BN266" s="137">
        <f t="shared" si="342"/>
        <v>0</v>
      </c>
      <c r="BO266" s="137">
        <f t="shared" si="343"/>
        <v>0</v>
      </c>
      <c r="BP266" s="137">
        <f t="shared" si="344"/>
        <v>0</v>
      </c>
      <c r="BQ266" s="137">
        <f t="shared" si="345"/>
        <v>0</v>
      </c>
      <c r="BR266" s="137">
        <f t="shared" si="346"/>
        <v>0</v>
      </c>
      <c r="BS266" s="137">
        <f t="shared" si="347"/>
        <v>0</v>
      </c>
      <c r="BT266" s="137">
        <f t="shared" si="348"/>
        <v>0</v>
      </c>
      <c r="BU266" s="137">
        <f t="shared" si="349"/>
        <v>0</v>
      </c>
      <c r="BV266" s="137">
        <f t="shared" si="350"/>
        <v>0</v>
      </c>
      <c r="BW266" s="137">
        <f t="shared" si="351"/>
        <v>0</v>
      </c>
      <c r="BX266" s="137">
        <f t="shared" si="352"/>
        <v>0</v>
      </c>
      <c r="BY266" s="137">
        <f t="shared" si="353"/>
        <v>0</v>
      </c>
      <c r="BZ266" s="137">
        <f t="shared" si="354"/>
        <v>0</v>
      </c>
      <c r="CA266" s="137">
        <f t="shared" si="355"/>
        <v>0</v>
      </c>
      <c r="CB266" s="137">
        <f t="shared" si="356"/>
        <v>0</v>
      </c>
      <c r="CC266" s="137">
        <f t="shared" si="357"/>
        <v>0</v>
      </c>
      <c r="CD266" s="137">
        <f t="shared" si="358"/>
        <v>0</v>
      </c>
      <c r="CE266" s="137">
        <f t="shared" si="359"/>
        <v>0</v>
      </c>
      <c r="CF266" s="137">
        <f t="shared" si="360"/>
        <v>0</v>
      </c>
      <c r="CG266" s="137">
        <f t="shared" si="361"/>
        <v>0</v>
      </c>
      <c r="CH266" s="137">
        <f t="shared" si="362"/>
        <v>0</v>
      </c>
      <c r="CI266" s="137">
        <f t="shared" si="363"/>
        <v>0</v>
      </c>
      <c r="CJ266" s="137">
        <f t="shared" si="364"/>
        <v>0</v>
      </c>
      <c r="CK266" s="137">
        <f t="shared" si="365"/>
        <v>0</v>
      </c>
      <c r="CL266" s="137">
        <f t="shared" si="366"/>
        <v>0</v>
      </c>
      <c r="CM266" s="137">
        <f t="shared" si="367"/>
        <v>0</v>
      </c>
      <c r="CN266" s="137">
        <f t="shared" si="368"/>
        <v>0</v>
      </c>
      <c r="CO266" s="137">
        <f t="shared" si="369"/>
        <v>0</v>
      </c>
      <c r="CP266" s="97"/>
      <c r="CQ266" s="97"/>
      <c r="CR266" s="47"/>
      <c r="CS266" s="47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GO266" s="1"/>
      <c r="GP266" s="1"/>
      <c r="GQ266" s="1"/>
      <c r="GR266" s="1"/>
      <c r="GS266" s="1"/>
    </row>
    <row r="267" spans="1:201">
      <c r="A267" s="40">
        <v>261</v>
      </c>
      <c r="B267" s="84"/>
      <c r="C267" s="83"/>
      <c r="D267" s="88"/>
      <c r="E267" s="87"/>
      <c r="F267" s="87"/>
      <c r="G267" s="87"/>
      <c r="H267" s="87"/>
      <c r="I267" s="76"/>
      <c r="J267" s="76"/>
      <c r="K267" s="76"/>
      <c r="L267" s="238"/>
      <c r="M267" s="238"/>
      <c r="N267" s="76"/>
      <c r="O267" s="76"/>
      <c r="P267" s="76"/>
      <c r="Q267" s="77"/>
      <c r="R267" s="41">
        <f t="shared" si="316"/>
        <v>0</v>
      </c>
      <c r="S267" s="55">
        <f t="shared" si="296"/>
        <v>0</v>
      </c>
      <c r="T267" s="54">
        <f t="shared" si="297"/>
        <v>0</v>
      </c>
      <c r="U267" s="97">
        <f t="shared" si="298"/>
        <v>0</v>
      </c>
      <c r="V267" s="54">
        <f t="shared" si="317"/>
        <v>0</v>
      </c>
      <c r="W267" s="97">
        <f t="shared" si="318"/>
        <v>0</v>
      </c>
      <c r="X267" s="96">
        <f t="shared" si="299"/>
        <v>0</v>
      </c>
      <c r="Y267" s="96">
        <f t="shared" si="300"/>
        <v>0</v>
      </c>
      <c r="Z267" s="96">
        <f t="shared" si="301"/>
        <v>0</v>
      </c>
      <c r="AA267" s="96">
        <f t="shared" si="302"/>
        <v>0</v>
      </c>
      <c r="AB267" s="96">
        <f t="shared" si="303"/>
        <v>0</v>
      </c>
      <c r="AC267" s="96">
        <f t="shared" si="304"/>
        <v>0</v>
      </c>
      <c r="AD267" s="96">
        <f t="shared" si="305"/>
        <v>0</v>
      </c>
      <c r="AE267" s="96">
        <f t="shared" si="319"/>
        <v>0</v>
      </c>
      <c r="AF267" s="96">
        <f t="shared" si="320"/>
        <v>0</v>
      </c>
      <c r="AG267" s="96">
        <f t="shared" si="321"/>
        <v>0</v>
      </c>
      <c r="AH267" s="96">
        <f t="shared" si="322"/>
        <v>0</v>
      </c>
      <c r="AI267" s="96">
        <f t="shared" si="323"/>
        <v>0</v>
      </c>
      <c r="AJ267" s="96">
        <f t="shared" si="324"/>
        <v>0</v>
      </c>
      <c r="AK267" s="96">
        <f t="shared" si="325"/>
        <v>0</v>
      </c>
      <c r="AL267" s="96">
        <f t="shared" si="326"/>
        <v>0</v>
      </c>
      <c r="AM267" s="96">
        <f t="shared" si="327"/>
        <v>0</v>
      </c>
      <c r="AN267" s="96">
        <f t="shared" si="328"/>
        <v>0</v>
      </c>
      <c r="AO267" s="96">
        <f t="shared" si="329"/>
        <v>0</v>
      </c>
      <c r="AP267" s="96">
        <f t="shared" si="330"/>
        <v>0</v>
      </c>
      <c r="AQ267" s="96">
        <f t="shared" si="331"/>
        <v>0</v>
      </c>
      <c r="AR267" s="96">
        <f t="shared" si="332"/>
        <v>0</v>
      </c>
      <c r="AS267" s="96">
        <f t="shared" si="333"/>
        <v>0</v>
      </c>
      <c r="AT267" s="54">
        <f t="shared" si="334"/>
        <v>0</v>
      </c>
      <c r="AU267" s="54">
        <f t="shared" si="335"/>
        <v>0</v>
      </c>
      <c r="AV267" s="54">
        <f t="shared" si="336"/>
        <v>0</v>
      </c>
      <c r="AW267" s="54">
        <f t="shared" si="337"/>
        <v>0</v>
      </c>
      <c r="AX267" s="54">
        <f t="shared" si="338"/>
        <v>0</v>
      </c>
      <c r="AY267" s="54">
        <f t="shared" si="339"/>
        <v>0</v>
      </c>
      <c r="AZ267" s="54"/>
      <c r="BA267" s="54"/>
      <c r="BB267" s="137">
        <f t="shared" si="306"/>
        <v>0</v>
      </c>
      <c r="BC267" s="137">
        <f t="shared" si="307"/>
        <v>0</v>
      </c>
      <c r="BD267" s="137">
        <f t="shared" si="308"/>
        <v>0</v>
      </c>
      <c r="BE267" s="137">
        <f t="shared" si="309"/>
        <v>0</v>
      </c>
      <c r="BF267" s="137">
        <f t="shared" si="310"/>
        <v>0</v>
      </c>
      <c r="BG267" s="137">
        <f t="shared" si="311"/>
        <v>0</v>
      </c>
      <c r="BH267" s="137">
        <f t="shared" si="312"/>
        <v>0</v>
      </c>
      <c r="BI267" s="137">
        <f t="shared" si="313"/>
        <v>0</v>
      </c>
      <c r="BJ267" s="137">
        <f t="shared" si="314"/>
        <v>0</v>
      </c>
      <c r="BK267" s="137">
        <f t="shared" si="315"/>
        <v>0</v>
      </c>
      <c r="BL267" s="137">
        <f t="shared" si="340"/>
        <v>0</v>
      </c>
      <c r="BM267" s="137">
        <f t="shared" si="341"/>
        <v>0</v>
      </c>
      <c r="BN267" s="137">
        <f t="shared" si="342"/>
        <v>0</v>
      </c>
      <c r="BO267" s="137">
        <f t="shared" si="343"/>
        <v>0</v>
      </c>
      <c r="BP267" s="137">
        <f t="shared" si="344"/>
        <v>0</v>
      </c>
      <c r="BQ267" s="137">
        <f t="shared" si="345"/>
        <v>0</v>
      </c>
      <c r="BR267" s="137">
        <f t="shared" si="346"/>
        <v>0</v>
      </c>
      <c r="BS267" s="137">
        <f t="shared" si="347"/>
        <v>0</v>
      </c>
      <c r="BT267" s="137">
        <f t="shared" si="348"/>
        <v>0</v>
      </c>
      <c r="BU267" s="137">
        <f t="shared" si="349"/>
        <v>0</v>
      </c>
      <c r="BV267" s="137">
        <f t="shared" si="350"/>
        <v>0</v>
      </c>
      <c r="BW267" s="137">
        <f t="shared" si="351"/>
        <v>0</v>
      </c>
      <c r="BX267" s="137">
        <f t="shared" si="352"/>
        <v>0</v>
      </c>
      <c r="BY267" s="137">
        <f t="shared" si="353"/>
        <v>0</v>
      </c>
      <c r="BZ267" s="137">
        <f t="shared" si="354"/>
        <v>0</v>
      </c>
      <c r="CA267" s="137">
        <f t="shared" si="355"/>
        <v>0</v>
      </c>
      <c r="CB267" s="137">
        <f t="shared" si="356"/>
        <v>0</v>
      </c>
      <c r="CC267" s="137">
        <f t="shared" si="357"/>
        <v>0</v>
      </c>
      <c r="CD267" s="137">
        <f t="shared" si="358"/>
        <v>0</v>
      </c>
      <c r="CE267" s="137">
        <f t="shared" si="359"/>
        <v>0</v>
      </c>
      <c r="CF267" s="137">
        <f t="shared" si="360"/>
        <v>0</v>
      </c>
      <c r="CG267" s="137">
        <f t="shared" si="361"/>
        <v>0</v>
      </c>
      <c r="CH267" s="137">
        <f t="shared" si="362"/>
        <v>0</v>
      </c>
      <c r="CI267" s="137">
        <f t="shared" si="363"/>
        <v>0</v>
      </c>
      <c r="CJ267" s="137">
        <f t="shared" si="364"/>
        <v>0</v>
      </c>
      <c r="CK267" s="137">
        <f t="shared" si="365"/>
        <v>0</v>
      </c>
      <c r="CL267" s="137">
        <f t="shared" si="366"/>
        <v>0</v>
      </c>
      <c r="CM267" s="137">
        <f t="shared" si="367"/>
        <v>0</v>
      </c>
      <c r="CN267" s="137">
        <f t="shared" si="368"/>
        <v>0</v>
      </c>
      <c r="CO267" s="137">
        <f t="shared" si="369"/>
        <v>0</v>
      </c>
      <c r="CP267" s="97"/>
      <c r="CQ267" s="97"/>
      <c r="CR267" s="47"/>
      <c r="CS267" s="47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GO267" s="1"/>
      <c r="GP267" s="1"/>
      <c r="GQ267" s="1"/>
      <c r="GR267" s="1"/>
      <c r="GS267" s="1"/>
    </row>
    <row r="268" spans="1:201">
      <c r="A268" s="40">
        <v>262</v>
      </c>
      <c r="B268" s="84"/>
      <c r="C268" s="83"/>
      <c r="D268" s="88"/>
      <c r="E268" s="87"/>
      <c r="F268" s="87"/>
      <c r="G268" s="87"/>
      <c r="H268" s="87"/>
      <c r="I268" s="76"/>
      <c r="J268" s="76"/>
      <c r="K268" s="76"/>
      <c r="L268" s="238"/>
      <c r="M268" s="238"/>
      <c r="N268" s="76"/>
      <c r="O268" s="76"/>
      <c r="P268" s="76"/>
      <c r="Q268" s="77"/>
      <c r="R268" s="41">
        <f t="shared" si="316"/>
        <v>0</v>
      </c>
      <c r="S268" s="55">
        <f t="shared" si="296"/>
        <v>0</v>
      </c>
      <c r="T268" s="54">
        <f t="shared" si="297"/>
        <v>0</v>
      </c>
      <c r="U268" s="97">
        <f t="shared" si="298"/>
        <v>0</v>
      </c>
      <c r="V268" s="54">
        <f t="shared" si="317"/>
        <v>0</v>
      </c>
      <c r="W268" s="97">
        <f t="shared" si="318"/>
        <v>0</v>
      </c>
      <c r="X268" s="96">
        <f t="shared" si="299"/>
        <v>0</v>
      </c>
      <c r="Y268" s="96">
        <f t="shared" si="300"/>
        <v>0</v>
      </c>
      <c r="Z268" s="96">
        <f t="shared" si="301"/>
        <v>0</v>
      </c>
      <c r="AA268" s="96">
        <f t="shared" si="302"/>
        <v>0</v>
      </c>
      <c r="AB268" s="96">
        <f t="shared" si="303"/>
        <v>0</v>
      </c>
      <c r="AC268" s="96">
        <f t="shared" si="304"/>
        <v>0</v>
      </c>
      <c r="AD268" s="96">
        <f t="shared" si="305"/>
        <v>0</v>
      </c>
      <c r="AE268" s="96">
        <f t="shared" si="319"/>
        <v>0</v>
      </c>
      <c r="AF268" s="96">
        <f t="shared" si="320"/>
        <v>0</v>
      </c>
      <c r="AG268" s="96">
        <f t="shared" si="321"/>
        <v>0</v>
      </c>
      <c r="AH268" s="96">
        <f t="shared" si="322"/>
        <v>0</v>
      </c>
      <c r="AI268" s="96">
        <f t="shared" si="323"/>
        <v>0</v>
      </c>
      <c r="AJ268" s="96">
        <f t="shared" si="324"/>
        <v>0</v>
      </c>
      <c r="AK268" s="96">
        <f t="shared" si="325"/>
        <v>0</v>
      </c>
      <c r="AL268" s="96">
        <f t="shared" si="326"/>
        <v>0</v>
      </c>
      <c r="AM268" s="96">
        <f t="shared" si="327"/>
        <v>0</v>
      </c>
      <c r="AN268" s="96">
        <f t="shared" si="328"/>
        <v>0</v>
      </c>
      <c r="AO268" s="96">
        <f t="shared" si="329"/>
        <v>0</v>
      </c>
      <c r="AP268" s="96">
        <f t="shared" si="330"/>
        <v>0</v>
      </c>
      <c r="AQ268" s="96">
        <f t="shared" si="331"/>
        <v>0</v>
      </c>
      <c r="AR268" s="96">
        <f t="shared" si="332"/>
        <v>0</v>
      </c>
      <c r="AS268" s="96">
        <f t="shared" si="333"/>
        <v>0</v>
      </c>
      <c r="AT268" s="54">
        <f t="shared" si="334"/>
        <v>0</v>
      </c>
      <c r="AU268" s="54">
        <f t="shared" si="335"/>
        <v>0</v>
      </c>
      <c r="AV268" s="54">
        <f t="shared" si="336"/>
        <v>0</v>
      </c>
      <c r="AW268" s="54">
        <f t="shared" si="337"/>
        <v>0</v>
      </c>
      <c r="AX268" s="54">
        <f t="shared" si="338"/>
        <v>0</v>
      </c>
      <c r="AY268" s="54">
        <f t="shared" si="339"/>
        <v>0</v>
      </c>
      <c r="AZ268" s="54"/>
      <c r="BA268" s="54"/>
      <c r="BB268" s="137">
        <f t="shared" si="306"/>
        <v>0</v>
      </c>
      <c r="BC268" s="137">
        <f t="shared" si="307"/>
        <v>0</v>
      </c>
      <c r="BD268" s="137">
        <f t="shared" si="308"/>
        <v>0</v>
      </c>
      <c r="BE268" s="137">
        <f t="shared" si="309"/>
        <v>0</v>
      </c>
      <c r="BF268" s="137">
        <f t="shared" si="310"/>
        <v>0</v>
      </c>
      <c r="BG268" s="137">
        <f t="shared" si="311"/>
        <v>0</v>
      </c>
      <c r="BH268" s="137">
        <f t="shared" si="312"/>
        <v>0</v>
      </c>
      <c r="BI268" s="137">
        <f t="shared" si="313"/>
        <v>0</v>
      </c>
      <c r="BJ268" s="137">
        <f t="shared" si="314"/>
        <v>0</v>
      </c>
      <c r="BK268" s="137">
        <f t="shared" si="315"/>
        <v>0</v>
      </c>
      <c r="BL268" s="137">
        <f t="shared" si="340"/>
        <v>0</v>
      </c>
      <c r="BM268" s="137">
        <f t="shared" si="341"/>
        <v>0</v>
      </c>
      <c r="BN268" s="137">
        <f t="shared" si="342"/>
        <v>0</v>
      </c>
      <c r="BO268" s="137">
        <f t="shared" si="343"/>
        <v>0</v>
      </c>
      <c r="BP268" s="137">
        <f t="shared" si="344"/>
        <v>0</v>
      </c>
      <c r="BQ268" s="137">
        <f t="shared" si="345"/>
        <v>0</v>
      </c>
      <c r="BR268" s="137">
        <f t="shared" si="346"/>
        <v>0</v>
      </c>
      <c r="BS268" s="137">
        <f t="shared" si="347"/>
        <v>0</v>
      </c>
      <c r="BT268" s="137">
        <f t="shared" si="348"/>
        <v>0</v>
      </c>
      <c r="BU268" s="137">
        <f t="shared" si="349"/>
        <v>0</v>
      </c>
      <c r="BV268" s="137">
        <f t="shared" si="350"/>
        <v>0</v>
      </c>
      <c r="BW268" s="137">
        <f t="shared" si="351"/>
        <v>0</v>
      </c>
      <c r="BX268" s="137">
        <f t="shared" si="352"/>
        <v>0</v>
      </c>
      <c r="BY268" s="137">
        <f t="shared" si="353"/>
        <v>0</v>
      </c>
      <c r="BZ268" s="137">
        <f t="shared" si="354"/>
        <v>0</v>
      </c>
      <c r="CA268" s="137">
        <f t="shared" si="355"/>
        <v>0</v>
      </c>
      <c r="CB268" s="137">
        <f t="shared" si="356"/>
        <v>0</v>
      </c>
      <c r="CC268" s="137">
        <f t="shared" si="357"/>
        <v>0</v>
      </c>
      <c r="CD268" s="137">
        <f t="shared" si="358"/>
        <v>0</v>
      </c>
      <c r="CE268" s="137">
        <f t="shared" si="359"/>
        <v>0</v>
      </c>
      <c r="CF268" s="137">
        <f t="shared" si="360"/>
        <v>0</v>
      </c>
      <c r="CG268" s="137">
        <f t="shared" si="361"/>
        <v>0</v>
      </c>
      <c r="CH268" s="137">
        <f t="shared" si="362"/>
        <v>0</v>
      </c>
      <c r="CI268" s="137">
        <f t="shared" si="363"/>
        <v>0</v>
      </c>
      <c r="CJ268" s="137">
        <f t="shared" si="364"/>
        <v>0</v>
      </c>
      <c r="CK268" s="137">
        <f t="shared" si="365"/>
        <v>0</v>
      </c>
      <c r="CL268" s="137">
        <f t="shared" si="366"/>
        <v>0</v>
      </c>
      <c r="CM268" s="137">
        <f t="shared" si="367"/>
        <v>0</v>
      </c>
      <c r="CN268" s="137">
        <f t="shared" si="368"/>
        <v>0</v>
      </c>
      <c r="CO268" s="137">
        <f t="shared" si="369"/>
        <v>0</v>
      </c>
      <c r="CP268" s="97"/>
      <c r="CQ268" s="97"/>
      <c r="CR268" s="47"/>
      <c r="CS268" s="47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GO268" s="1"/>
      <c r="GP268" s="1"/>
      <c r="GQ268" s="1"/>
      <c r="GR268" s="1"/>
      <c r="GS268" s="1"/>
    </row>
    <row r="269" spans="1:201">
      <c r="A269" s="40">
        <v>263</v>
      </c>
      <c r="B269" s="84"/>
      <c r="C269" s="83"/>
      <c r="D269" s="88"/>
      <c r="E269" s="87"/>
      <c r="F269" s="87"/>
      <c r="G269" s="87"/>
      <c r="H269" s="87"/>
      <c r="I269" s="76"/>
      <c r="J269" s="76"/>
      <c r="K269" s="76"/>
      <c r="L269" s="238"/>
      <c r="M269" s="238"/>
      <c r="N269" s="76"/>
      <c r="O269" s="76"/>
      <c r="P269" s="76"/>
      <c r="Q269" s="77"/>
      <c r="R269" s="41">
        <f t="shared" si="316"/>
        <v>0</v>
      </c>
      <c r="S269" s="55">
        <f t="shared" si="296"/>
        <v>0</v>
      </c>
      <c r="T269" s="54">
        <f t="shared" si="297"/>
        <v>0</v>
      </c>
      <c r="U269" s="97">
        <f t="shared" si="298"/>
        <v>0</v>
      </c>
      <c r="V269" s="54">
        <f t="shared" si="317"/>
        <v>0</v>
      </c>
      <c r="W269" s="97">
        <f t="shared" si="318"/>
        <v>0</v>
      </c>
      <c r="X269" s="96">
        <f t="shared" si="299"/>
        <v>0</v>
      </c>
      <c r="Y269" s="96">
        <f t="shared" si="300"/>
        <v>0</v>
      </c>
      <c r="Z269" s="96">
        <f t="shared" si="301"/>
        <v>0</v>
      </c>
      <c r="AA269" s="96">
        <f t="shared" si="302"/>
        <v>0</v>
      </c>
      <c r="AB269" s="96">
        <f t="shared" si="303"/>
        <v>0</v>
      </c>
      <c r="AC269" s="96">
        <f t="shared" si="304"/>
        <v>0</v>
      </c>
      <c r="AD269" s="96">
        <f t="shared" si="305"/>
        <v>0</v>
      </c>
      <c r="AE269" s="96">
        <f t="shared" si="319"/>
        <v>0</v>
      </c>
      <c r="AF269" s="96">
        <f t="shared" si="320"/>
        <v>0</v>
      </c>
      <c r="AG269" s="96">
        <f t="shared" si="321"/>
        <v>0</v>
      </c>
      <c r="AH269" s="96">
        <f t="shared" si="322"/>
        <v>0</v>
      </c>
      <c r="AI269" s="96">
        <f t="shared" si="323"/>
        <v>0</v>
      </c>
      <c r="AJ269" s="96">
        <f t="shared" si="324"/>
        <v>0</v>
      </c>
      <c r="AK269" s="96">
        <f t="shared" si="325"/>
        <v>0</v>
      </c>
      <c r="AL269" s="96">
        <f t="shared" si="326"/>
        <v>0</v>
      </c>
      <c r="AM269" s="96">
        <f t="shared" si="327"/>
        <v>0</v>
      </c>
      <c r="AN269" s="96">
        <f t="shared" si="328"/>
        <v>0</v>
      </c>
      <c r="AO269" s="96">
        <f t="shared" si="329"/>
        <v>0</v>
      </c>
      <c r="AP269" s="96">
        <f t="shared" si="330"/>
        <v>0</v>
      </c>
      <c r="AQ269" s="96">
        <f t="shared" si="331"/>
        <v>0</v>
      </c>
      <c r="AR269" s="96">
        <f t="shared" si="332"/>
        <v>0</v>
      </c>
      <c r="AS269" s="96">
        <f t="shared" si="333"/>
        <v>0</v>
      </c>
      <c r="AT269" s="54">
        <f t="shared" si="334"/>
        <v>0</v>
      </c>
      <c r="AU269" s="54">
        <f t="shared" si="335"/>
        <v>0</v>
      </c>
      <c r="AV269" s="54">
        <f t="shared" si="336"/>
        <v>0</v>
      </c>
      <c r="AW269" s="54">
        <f t="shared" si="337"/>
        <v>0</v>
      </c>
      <c r="AX269" s="54">
        <f t="shared" si="338"/>
        <v>0</v>
      </c>
      <c r="AY269" s="54">
        <f t="shared" si="339"/>
        <v>0</v>
      </c>
      <c r="AZ269" s="54"/>
      <c r="BA269" s="54"/>
      <c r="BB269" s="137">
        <f t="shared" si="306"/>
        <v>0</v>
      </c>
      <c r="BC269" s="137">
        <f t="shared" si="307"/>
        <v>0</v>
      </c>
      <c r="BD269" s="137">
        <f t="shared" si="308"/>
        <v>0</v>
      </c>
      <c r="BE269" s="137">
        <f t="shared" si="309"/>
        <v>0</v>
      </c>
      <c r="BF269" s="137">
        <f t="shared" si="310"/>
        <v>0</v>
      </c>
      <c r="BG269" s="137">
        <f t="shared" si="311"/>
        <v>0</v>
      </c>
      <c r="BH269" s="137">
        <f t="shared" si="312"/>
        <v>0</v>
      </c>
      <c r="BI269" s="137">
        <f t="shared" si="313"/>
        <v>0</v>
      </c>
      <c r="BJ269" s="137">
        <f t="shared" si="314"/>
        <v>0</v>
      </c>
      <c r="BK269" s="137">
        <f t="shared" si="315"/>
        <v>0</v>
      </c>
      <c r="BL269" s="137">
        <f t="shared" si="340"/>
        <v>0</v>
      </c>
      <c r="BM269" s="137">
        <f t="shared" si="341"/>
        <v>0</v>
      </c>
      <c r="BN269" s="137">
        <f t="shared" si="342"/>
        <v>0</v>
      </c>
      <c r="BO269" s="137">
        <f t="shared" si="343"/>
        <v>0</v>
      </c>
      <c r="BP269" s="137">
        <f t="shared" si="344"/>
        <v>0</v>
      </c>
      <c r="BQ269" s="137">
        <f t="shared" si="345"/>
        <v>0</v>
      </c>
      <c r="BR269" s="137">
        <f t="shared" si="346"/>
        <v>0</v>
      </c>
      <c r="BS269" s="137">
        <f t="shared" si="347"/>
        <v>0</v>
      </c>
      <c r="BT269" s="137">
        <f t="shared" si="348"/>
        <v>0</v>
      </c>
      <c r="BU269" s="137">
        <f t="shared" si="349"/>
        <v>0</v>
      </c>
      <c r="BV269" s="137">
        <f t="shared" si="350"/>
        <v>0</v>
      </c>
      <c r="BW269" s="137">
        <f t="shared" si="351"/>
        <v>0</v>
      </c>
      <c r="BX269" s="137">
        <f t="shared" si="352"/>
        <v>0</v>
      </c>
      <c r="BY269" s="137">
        <f t="shared" si="353"/>
        <v>0</v>
      </c>
      <c r="BZ269" s="137">
        <f t="shared" si="354"/>
        <v>0</v>
      </c>
      <c r="CA269" s="137">
        <f t="shared" si="355"/>
        <v>0</v>
      </c>
      <c r="CB269" s="137">
        <f t="shared" si="356"/>
        <v>0</v>
      </c>
      <c r="CC269" s="137">
        <f t="shared" si="357"/>
        <v>0</v>
      </c>
      <c r="CD269" s="137">
        <f t="shared" si="358"/>
        <v>0</v>
      </c>
      <c r="CE269" s="137">
        <f t="shared" si="359"/>
        <v>0</v>
      </c>
      <c r="CF269" s="137">
        <f t="shared" si="360"/>
        <v>0</v>
      </c>
      <c r="CG269" s="137">
        <f t="shared" si="361"/>
        <v>0</v>
      </c>
      <c r="CH269" s="137">
        <f t="shared" si="362"/>
        <v>0</v>
      </c>
      <c r="CI269" s="137">
        <f t="shared" si="363"/>
        <v>0</v>
      </c>
      <c r="CJ269" s="137">
        <f t="shared" si="364"/>
        <v>0</v>
      </c>
      <c r="CK269" s="137">
        <f t="shared" si="365"/>
        <v>0</v>
      </c>
      <c r="CL269" s="137">
        <f t="shared" si="366"/>
        <v>0</v>
      </c>
      <c r="CM269" s="137">
        <f t="shared" si="367"/>
        <v>0</v>
      </c>
      <c r="CN269" s="137">
        <f t="shared" si="368"/>
        <v>0</v>
      </c>
      <c r="CO269" s="137">
        <f t="shared" si="369"/>
        <v>0</v>
      </c>
      <c r="CP269" s="97"/>
      <c r="CQ269" s="97"/>
      <c r="CR269" s="47"/>
      <c r="CS269" s="47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GO269" s="1"/>
      <c r="GP269" s="1"/>
      <c r="GQ269" s="1"/>
      <c r="GR269" s="1"/>
      <c r="GS269" s="1"/>
    </row>
    <row r="270" spans="1:201">
      <c r="A270" s="40">
        <v>264</v>
      </c>
      <c r="B270" s="84"/>
      <c r="C270" s="83"/>
      <c r="D270" s="88"/>
      <c r="E270" s="87"/>
      <c r="F270" s="87"/>
      <c r="G270" s="87"/>
      <c r="H270" s="87"/>
      <c r="I270" s="76"/>
      <c r="J270" s="76"/>
      <c r="K270" s="76"/>
      <c r="L270" s="238"/>
      <c r="M270" s="238"/>
      <c r="N270" s="76"/>
      <c r="O270" s="76"/>
      <c r="P270" s="76"/>
      <c r="Q270" s="77"/>
      <c r="R270" s="41">
        <f t="shared" si="316"/>
        <v>0</v>
      </c>
      <c r="S270" s="55">
        <f t="shared" si="296"/>
        <v>0</v>
      </c>
      <c r="T270" s="54">
        <f t="shared" si="297"/>
        <v>0</v>
      </c>
      <c r="U270" s="97">
        <f t="shared" si="298"/>
        <v>0</v>
      </c>
      <c r="V270" s="54">
        <f t="shared" si="317"/>
        <v>0</v>
      </c>
      <c r="W270" s="97">
        <f t="shared" si="318"/>
        <v>0</v>
      </c>
      <c r="X270" s="96">
        <f t="shared" si="299"/>
        <v>0</v>
      </c>
      <c r="Y270" s="96">
        <f t="shared" si="300"/>
        <v>0</v>
      </c>
      <c r="Z270" s="96">
        <f t="shared" si="301"/>
        <v>0</v>
      </c>
      <c r="AA270" s="96">
        <f t="shared" si="302"/>
        <v>0</v>
      </c>
      <c r="AB270" s="96">
        <f t="shared" si="303"/>
        <v>0</v>
      </c>
      <c r="AC270" s="96">
        <f t="shared" si="304"/>
        <v>0</v>
      </c>
      <c r="AD270" s="96">
        <f t="shared" si="305"/>
        <v>0</v>
      </c>
      <c r="AE270" s="96">
        <f t="shared" si="319"/>
        <v>0</v>
      </c>
      <c r="AF270" s="96">
        <f t="shared" si="320"/>
        <v>0</v>
      </c>
      <c r="AG270" s="96">
        <f t="shared" si="321"/>
        <v>0</v>
      </c>
      <c r="AH270" s="96">
        <f t="shared" si="322"/>
        <v>0</v>
      </c>
      <c r="AI270" s="96">
        <f t="shared" si="323"/>
        <v>0</v>
      </c>
      <c r="AJ270" s="96">
        <f t="shared" si="324"/>
        <v>0</v>
      </c>
      <c r="AK270" s="96">
        <f t="shared" si="325"/>
        <v>0</v>
      </c>
      <c r="AL270" s="96">
        <f t="shared" si="326"/>
        <v>0</v>
      </c>
      <c r="AM270" s="96">
        <f t="shared" si="327"/>
        <v>0</v>
      </c>
      <c r="AN270" s="96">
        <f t="shared" si="328"/>
        <v>0</v>
      </c>
      <c r="AO270" s="96">
        <f t="shared" si="329"/>
        <v>0</v>
      </c>
      <c r="AP270" s="96">
        <f t="shared" si="330"/>
        <v>0</v>
      </c>
      <c r="AQ270" s="96">
        <f t="shared" si="331"/>
        <v>0</v>
      </c>
      <c r="AR270" s="96">
        <f t="shared" si="332"/>
        <v>0</v>
      </c>
      <c r="AS270" s="96">
        <f t="shared" si="333"/>
        <v>0</v>
      </c>
      <c r="AT270" s="54">
        <f t="shared" si="334"/>
        <v>0</v>
      </c>
      <c r="AU270" s="54">
        <f t="shared" si="335"/>
        <v>0</v>
      </c>
      <c r="AV270" s="54">
        <f t="shared" si="336"/>
        <v>0</v>
      </c>
      <c r="AW270" s="54">
        <f t="shared" si="337"/>
        <v>0</v>
      </c>
      <c r="AX270" s="54">
        <f t="shared" si="338"/>
        <v>0</v>
      </c>
      <c r="AY270" s="54">
        <f t="shared" si="339"/>
        <v>0</v>
      </c>
      <c r="AZ270" s="54"/>
      <c r="BA270" s="54"/>
      <c r="BB270" s="137">
        <f t="shared" si="306"/>
        <v>0</v>
      </c>
      <c r="BC270" s="137">
        <f t="shared" si="307"/>
        <v>0</v>
      </c>
      <c r="BD270" s="137">
        <f t="shared" si="308"/>
        <v>0</v>
      </c>
      <c r="BE270" s="137">
        <f t="shared" si="309"/>
        <v>0</v>
      </c>
      <c r="BF270" s="137">
        <f t="shared" si="310"/>
        <v>0</v>
      </c>
      <c r="BG270" s="137">
        <f t="shared" si="311"/>
        <v>0</v>
      </c>
      <c r="BH270" s="137">
        <f t="shared" si="312"/>
        <v>0</v>
      </c>
      <c r="BI270" s="137">
        <f t="shared" si="313"/>
        <v>0</v>
      </c>
      <c r="BJ270" s="137">
        <f t="shared" si="314"/>
        <v>0</v>
      </c>
      <c r="BK270" s="137">
        <f t="shared" si="315"/>
        <v>0</v>
      </c>
      <c r="BL270" s="137">
        <f t="shared" si="340"/>
        <v>0</v>
      </c>
      <c r="BM270" s="137">
        <f t="shared" si="341"/>
        <v>0</v>
      </c>
      <c r="BN270" s="137">
        <f t="shared" si="342"/>
        <v>0</v>
      </c>
      <c r="BO270" s="137">
        <f t="shared" si="343"/>
        <v>0</v>
      </c>
      <c r="BP270" s="137">
        <f t="shared" si="344"/>
        <v>0</v>
      </c>
      <c r="BQ270" s="137">
        <f t="shared" si="345"/>
        <v>0</v>
      </c>
      <c r="BR270" s="137">
        <f t="shared" si="346"/>
        <v>0</v>
      </c>
      <c r="BS270" s="137">
        <f t="shared" si="347"/>
        <v>0</v>
      </c>
      <c r="BT270" s="137">
        <f t="shared" si="348"/>
        <v>0</v>
      </c>
      <c r="BU270" s="137">
        <f t="shared" si="349"/>
        <v>0</v>
      </c>
      <c r="BV270" s="137">
        <f t="shared" si="350"/>
        <v>0</v>
      </c>
      <c r="BW270" s="137">
        <f t="shared" si="351"/>
        <v>0</v>
      </c>
      <c r="BX270" s="137">
        <f t="shared" si="352"/>
        <v>0</v>
      </c>
      <c r="BY270" s="137">
        <f t="shared" si="353"/>
        <v>0</v>
      </c>
      <c r="BZ270" s="137">
        <f t="shared" si="354"/>
        <v>0</v>
      </c>
      <c r="CA270" s="137">
        <f t="shared" si="355"/>
        <v>0</v>
      </c>
      <c r="CB270" s="137">
        <f t="shared" si="356"/>
        <v>0</v>
      </c>
      <c r="CC270" s="137">
        <f t="shared" si="357"/>
        <v>0</v>
      </c>
      <c r="CD270" s="137">
        <f t="shared" si="358"/>
        <v>0</v>
      </c>
      <c r="CE270" s="137">
        <f t="shared" si="359"/>
        <v>0</v>
      </c>
      <c r="CF270" s="137">
        <f t="shared" si="360"/>
        <v>0</v>
      </c>
      <c r="CG270" s="137">
        <f t="shared" si="361"/>
        <v>0</v>
      </c>
      <c r="CH270" s="137">
        <f t="shared" si="362"/>
        <v>0</v>
      </c>
      <c r="CI270" s="137">
        <f t="shared" si="363"/>
        <v>0</v>
      </c>
      <c r="CJ270" s="137">
        <f t="shared" si="364"/>
        <v>0</v>
      </c>
      <c r="CK270" s="137">
        <f t="shared" si="365"/>
        <v>0</v>
      </c>
      <c r="CL270" s="137">
        <f t="shared" si="366"/>
        <v>0</v>
      </c>
      <c r="CM270" s="137">
        <f t="shared" si="367"/>
        <v>0</v>
      </c>
      <c r="CN270" s="137">
        <f t="shared" si="368"/>
        <v>0</v>
      </c>
      <c r="CO270" s="137">
        <f t="shared" si="369"/>
        <v>0</v>
      </c>
      <c r="CP270" s="97"/>
      <c r="CQ270" s="97"/>
      <c r="CR270" s="47"/>
      <c r="CS270" s="47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GO270" s="1"/>
      <c r="GP270" s="1"/>
      <c r="GQ270" s="1"/>
      <c r="GR270" s="1"/>
      <c r="GS270" s="1"/>
    </row>
    <row r="271" spans="1:201">
      <c r="A271" s="40">
        <v>265</v>
      </c>
      <c r="B271" s="84"/>
      <c r="C271" s="83"/>
      <c r="D271" s="88"/>
      <c r="E271" s="87"/>
      <c r="F271" s="87"/>
      <c r="G271" s="87"/>
      <c r="H271" s="87"/>
      <c r="I271" s="76"/>
      <c r="J271" s="76"/>
      <c r="K271" s="76"/>
      <c r="L271" s="238"/>
      <c r="M271" s="238"/>
      <c r="N271" s="76"/>
      <c r="O271" s="76"/>
      <c r="P271" s="76"/>
      <c r="Q271" s="77"/>
      <c r="R271" s="41">
        <f t="shared" si="316"/>
        <v>0</v>
      </c>
      <c r="S271" s="55">
        <f t="shared" si="296"/>
        <v>0</v>
      </c>
      <c r="T271" s="54">
        <f t="shared" si="297"/>
        <v>0</v>
      </c>
      <c r="U271" s="97">
        <f t="shared" si="298"/>
        <v>0</v>
      </c>
      <c r="V271" s="54">
        <f t="shared" si="317"/>
        <v>0</v>
      </c>
      <c r="W271" s="97">
        <f t="shared" si="318"/>
        <v>0</v>
      </c>
      <c r="X271" s="96">
        <f t="shared" si="299"/>
        <v>0</v>
      </c>
      <c r="Y271" s="96">
        <f t="shared" si="300"/>
        <v>0</v>
      </c>
      <c r="Z271" s="96">
        <f t="shared" si="301"/>
        <v>0</v>
      </c>
      <c r="AA271" s="96">
        <f t="shared" si="302"/>
        <v>0</v>
      </c>
      <c r="AB271" s="96">
        <f t="shared" si="303"/>
        <v>0</v>
      </c>
      <c r="AC271" s="96">
        <f t="shared" si="304"/>
        <v>0</v>
      </c>
      <c r="AD271" s="96">
        <f t="shared" si="305"/>
        <v>0</v>
      </c>
      <c r="AE271" s="96">
        <f t="shared" si="319"/>
        <v>0</v>
      </c>
      <c r="AF271" s="96">
        <f t="shared" si="320"/>
        <v>0</v>
      </c>
      <c r="AG271" s="96">
        <f t="shared" si="321"/>
        <v>0</v>
      </c>
      <c r="AH271" s="96">
        <f t="shared" si="322"/>
        <v>0</v>
      </c>
      <c r="AI271" s="96">
        <f t="shared" si="323"/>
        <v>0</v>
      </c>
      <c r="AJ271" s="96">
        <f t="shared" si="324"/>
        <v>0</v>
      </c>
      <c r="AK271" s="96">
        <f t="shared" si="325"/>
        <v>0</v>
      </c>
      <c r="AL271" s="96">
        <f t="shared" si="326"/>
        <v>0</v>
      </c>
      <c r="AM271" s="96">
        <f t="shared" si="327"/>
        <v>0</v>
      </c>
      <c r="AN271" s="96">
        <f t="shared" si="328"/>
        <v>0</v>
      </c>
      <c r="AO271" s="96">
        <f t="shared" si="329"/>
        <v>0</v>
      </c>
      <c r="AP271" s="96">
        <f t="shared" si="330"/>
        <v>0</v>
      </c>
      <c r="AQ271" s="96">
        <f t="shared" si="331"/>
        <v>0</v>
      </c>
      <c r="AR271" s="96">
        <f t="shared" si="332"/>
        <v>0</v>
      </c>
      <c r="AS271" s="96">
        <f t="shared" si="333"/>
        <v>0</v>
      </c>
      <c r="AT271" s="54">
        <f t="shared" si="334"/>
        <v>0</v>
      </c>
      <c r="AU271" s="54">
        <f t="shared" si="335"/>
        <v>0</v>
      </c>
      <c r="AV271" s="54">
        <f t="shared" si="336"/>
        <v>0</v>
      </c>
      <c r="AW271" s="54">
        <f t="shared" si="337"/>
        <v>0</v>
      </c>
      <c r="AX271" s="54">
        <f t="shared" si="338"/>
        <v>0</v>
      </c>
      <c r="AY271" s="54">
        <f t="shared" si="339"/>
        <v>0</v>
      </c>
      <c r="AZ271" s="54"/>
      <c r="BA271" s="54"/>
      <c r="BB271" s="137">
        <f t="shared" si="306"/>
        <v>0</v>
      </c>
      <c r="BC271" s="137">
        <f t="shared" si="307"/>
        <v>0</v>
      </c>
      <c r="BD271" s="137">
        <f t="shared" si="308"/>
        <v>0</v>
      </c>
      <c r="BE271" s="137">
        <f t="shared" si="309"/>
        <v>0</v>
      </c>
      <c r="BF271" s="137">
        <f t="shared" si="310"/>
        <v>0</v>
      </c>
      <c r="BG271" s="137">
        <f t="shared" si="311"/>
        <v>0</v>
      </c>
      <c r="BH271" s="137">
        <f t="shared" si="312"/>
        <v>0</v>
      </c>
      <c r="BI271" s="137">
        <f t="shared" si="313"/>
        <v>0</v>
      </c>
      <c r="BJ271" s="137">
        <f t="shared" si="314"/>
        <v>0</v>
      </c>
      <c r="BK271" s="137">
        <f t="shared" si="315"/>
        <v>0</v>
      </c>
      <c r="BL271" s="137">
        <f t="shared" si="340"/>
        <v>0</v>
      </c>
      <c r="BM271" s="137">
        <f t="shared" si="341"/>
        <v>0</v>
      </c>
      <c r="BN271" s="137">
        <f t="shared" si="342"/>
        <v>0</v>
      </c>
      <c r="BO271" s="137">
        <f t="shared" si="343"/>
        <v>0</v>
      </c>
      <c r="BP271" s="137">
        <f t="shared" si="344"/>
        <v>0</v>
      </c>
      <c r="BQ271" s="137">
        <f t="shared" si="345"/>
        <v>0</v>
      </c>
      <c r="BR271" s="137">
        <f t="shared" si="346"/>
        <v>0</v>
      </c>
      <c r="BS271" s="137">
        <f t="shared" si="347"/>
        <v>0</v>
      </c>
      <c r="BT271" s="137">
        <f t="shared" si="348"/>
        <v>0</v>
      </c>
      <c r="BU271" s="137">
        <f t="shared" si="349"/>
        <v>0</v>
      </c>
      <c r="BV271" s="137">
        <f t="shared" si="350"/>
        <v>0</v>
      </c>
      <c r="BW271" s="137">
        <f t="shared" si="351"/>
        <v>0</v>
      </c>
      <c r="BX271" s="137">
        <f t="shared" si="352"/>
        <v>0</v>
      </c>
      <c r="BY271" s="137">
        <f t="shared" si="353"/>
        <v>0</v>
      </c>
      <c r="BZ271" s="137">
        <f t="shared" si="354"/>
        <v>0</v>
      </c>
      <c r="CA271" s="137">
        <f t="shared" si="355"/>
        <v>0</v>
      </c>
      <c r="CB271" s="137">
        <f t="shared" si="356"/>
        <v>0</v>
      </c>
      <c r="CC271" s="137">
        <f t="shared" si="357"/>
        <v>0</v>
      </c>
      <c r="CD271" s="137">
        <f t="shared" si="358"/>
        <v>0</v>
      </c>
      <c r="CE271" s="137">
        <f t="shared" si="359"/>
        <v>0</v>
      </c>
      <c r="CF271" s="137">
        <f t="shared" si="360"/>
        <v>0</v>
      </c>
      <c r="CG271" s="137">
        <f t="shared" si="361"/>
        <v>0</v>
      </c>
      <c r="CH271" s="137">
        <f t="shared" si="362"/>
        <v>0</v>
      </c>
      <c r="CI271" s="137">
        <f t="shared" si="363"/>
        <v>0</v>
      </c>
      <c r="CJ271" s="137">
        <f t="shared" si="364"/>
        <v>0</v>
      </c>
      <c r="CK271" s="137">
        <f t="shared" si="365"/>
        <v>0</v>
      </c>
      <c r="CL271" s="137">
        <f t="shared" si="366"/>
        <v>0</v>
      </c>
      <c r="CM271" s="137">
        <f t="shared" si="367"/>
        <v>0</v>
      </c>
      <c r="CN271" s="137">
        <f t="shared" si="368"/>
        <v>0</v>
      </c>
      <c r="CO271" s="137">
        <f t="shared" si="369"/>
        <v>0</v>
      </c>
      <c r="CP271" s="97"/>
      <c r="CQ271" s="97"/>
      <c r="CR271" s="47"/>
      <c r="CS271" s="47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GO271" s="1"/>
      <c r="GP271" s="1"/>
      <c r="GQ271" s="1"/>
      <c r="GR271" s="1"/>
      <c r="GS271" s="1"/>
    </row>
    <row r="272" spans="1:201">
      <c r="A272" s="40">
        <v>266</v>
      </c>
      <c r="B272" s="84"/>
      <c r="C272" s="83"/>
      <c r="D272" s="88"/>
      <c r="E272" s="87"/>
      <c r="F272" s="87"/>
      <c r="G272" s="87"/>
      <c r="H272" s="87"/>
      <c r="I272" s="76"/>
      <c r="J272" s="76"/>
      <c r="K272" s="76"/>
      <c r="L272" s="238"/>
      <c r="M272" s="238"/>
      <c r="N272" s="76"/>
      <c r="O272" s="76"/>
      <c r="P272" s="76"/>
      <c r="Q272" s="77"/>
      <c r="R272" s="41">
        <f t="shared" si="316"/>
        <v>0</v>
      </c>
      <c r="S272" s="55">
        <f t="shared" si="296"/>
        <v>0</v>
      </c>
      <c r="T272" s="54">
        <f t="shared" si="297"/>
        <v>0</v>
      </c>
      <c r="U272" s="97">
        <f t="shared" si="298"/>
        <v>0</v>
      </c>
      <c r="V272" s="54">
        <f t="shared" si="317"/>
        <v>0</v>
      </c>
      <c r="W272" s="97">
        <f t="shared" si="318"/>
        <v>0</v>
      </c>
      <c r="X272" s="96">
        <f t="shared" si="299"/>
        <v>0</v>
      </c>
      <c r="Y272" s="96">
        <f t="shared" si="300"/>
        <v>0</v>
      </c>
      <c r="Z272" s="96">
        <f t="shared" si="301"/>
        <v>0</v>
      </c>
      <c r="AA272" s="96">
        <f t="shared" si="302"/>
        <v>0</v>
      </c>
      <c r="AB272" s="96">
        <f t="shared" si="303"/>
        <v>0</v>
      </c>
      <c r="AC272" s="96">
        <f t="shared" si="304"/>
        <v>0</v>
      </c>
      <c r="AD272" s="96">
        <f t="shared" si="305"/>
        <v>0</v>
      </c>
      <c r="AE272" s="96">
        <f t="shared" si="319"/>
        <v>0</v>
      </c>
      <c r="AF272" s="96">
        <f t="shared" si="320"/>
        <v>0</v>
      </c>
      <c r="AG272" s="96">
        <f t="shared" si="321"/>
        <v>0</v>
      </c>
      <c r="AH272" s="96">
        <f t="shared" si="322"/>
        <v>0</v>
      </c>
      <c r="AI272" s="96">
        <f t="shared" si="323"/>
        <v>0</v>
      </c>
      <c r="AJ272" s="96">
        <f t="shared" si="324"/>
        <v>0</v>
      </c>
      <c r="AK272" s="96">
        <f t="shared" si="325"/>
        <v>0</v>
      </c>
      <c r="AL272" s="96">
        <f t="shared" si="326"/>
        <v>0</v>
      </c>
      <c r="AM272" s="96">
        <f t="shared" si="327"/>
        <v>0</v>
      </c>
      <c r="AN272" s="96">
        <f t="shared" si="328"/>
        <v>0</v>
      </c>
      <c r="AO272" s="96">
        <f t="shared" si="329"/>
        <v>0</v>
      </c>
      <c r="AP272" s="96">
        <f t="shared" si="330"/>
        <v>0</v>
      </c>
      <c r="AQ272" s="96">
        <f t="shared" si="331"/>
        <v>0</v>
      </c>
      <c r="AR272" s="96">
        <f t="shared" si="332"/>
        <v>0</v>
      </c>
      <c r="AS272" s="96">
        <f t="shared" si="333"/>
        <v>0</v>
      </c>
      <c r="AT272" s="54">
        <f t="shared" si="334"/>
        <v>0</v>
      </c>
      <c r="AU272" s="54">
        <f t="shared" si="335"/>
        <v>0</v>
      </c>
      <c r="AV272" s="54">
        <f t="shared" si="336"/>
        <v>0</v>
      </c>
      <c r="AW272" s="54">
        <f t="shared" si="337"/>
        <v>0</v>
      </c>
      <c r="AX272" s="54">
        <f t="shared" si="338"/>
        <v>0</v>
      </c>
      <c r="AY272" s="54">
        <f t="shared" si="339"/>
        <v>0</v>
      </c>
      <c r="AZ272" s="54"/>
      <c r="BA272" s="54"/>
      <c r="BB272" s="137">
        <f t="shared" si="306"/>
        <v>0</v>
      </c>
      <c r="BC272" s="137">
        <f t="shared" si="307"/>
        <v>0</v>
      </c>
      <c r="BD272" s="137">
        <f t="shared" si="308"/>
        <v>0</v>
      </c>
      <c r="BE272" s="137">
        <f t="shared" si="309"/>
        <v>0</v>
      </c>
      <c r="BF272" s="137">
        <f t="shared" si="310"/>
        <v>0</v>
      </c>
      <c r="BG272" s="137">
        <f t="shared" si="311"/>
        <v>0</v>
      </c>
      <c r="BH272" s="137">
        <f t="shared" si="312"/>
        <v>0</v>
      </c>
      <c r="BI272" s="137">
        <f t="shared" si="313"/>
        <v>0</v>
      </c>
      <c r="BJ272" s="137">
        <f t="shared" si="314"/>
        <v>0</v>
      </c>
      <c r="BK272" s="137">
        <f t="shared" si="315"/>
        <v>0</v>
      </c>
      <c r="BL272" s="137">
        <f t="shared" si="340"/>
        <v>0</v>
      </c>
      <c r="BM272" s="137">
        <f t="shared" si="341"/>
        <v>0</v>
      </c>
      <c r="BN272" s="137">
        <f t="shared" si="342"/>
        <v>0</v>
      </c>
      <c r="BO272" s="137">
        <f t="shared" si="343"/>
        <v>0</v>
      </c>
      <c r="BP272" s="137">
        <f t="shared" si="344"/>
        <v>0</v>
      </c>
      <c r="BQ272" s="137">
        <f t="shared" si="345"/>
        <v>0</v>
      </c>
      <c r="BR272" s="137">
        <f t="shared" si="346"/>
        <v>0</v>
      </c>
      <c r="BS272" s="137">
        <f t="shared" si="347"/>
        <v>0</v>
      </c>
      <c r="BT272" s="137">
        <f t="shared" si="348"/>
        <v>0</v>
      </c>
      <c r="BU272" s="137">
        <f t="shared" si="349"/>
        <v>0</v>
      </c>
      <c r="BV272" s="137">
        <f t="shared" si="350"/>
        <v>0</v>
      </c>
      <c r="BW272" s="137">
        <f t="shared" si="351"/>
        <v>0</v>
      </c>
      <c r="BX272" s="137">
        <f t="shared" si="352"/>
        <v>0</v>
      </c>
      <c r="BY272" s="137">
        <f t="shared" si="353"/>
        <v>0</v>
      </c>
      <c r="BZ272" s="137">
        <f t="shared" si="354"/>
        <v>0</v>
      </c>
      <c r="CA272" s="137">
        <f t="shared" si="355"/>
        <v>0</v>
      </c>
      <c r="CB272" s="137">
        <f t="shared" si="356"/>
        <v>0</v>
      </c>
      <c r="CC272" s="137">
        <f t="shared" si="357"/>
        <v>0</v>
      </c>
      <c r="CD272" s="137">
        <f t="shared" si="358"/>
        <v>0</v>
      </c>
      <c r="CE272" s="137">
        <f t="shared" si="359"/>
        <v>0</v>
      </c>
      <c r="CF272" s="137">
        <f t="shared" si="360"/>
        <v>0</v>
      </c>
      <c r="CG272" s="137">
        <f t="shared" si="361"/>
        <v>0</v>
      </c>
      <c r="CH272" s="137">
        <f t="shared" si="362"/>
        <v>0</v>
      </c>
      <c r="CI272" s="137">
        <f t="shared" si="363"/>
        <v>0</v>
      </c>
      <c r="CJ272" s="137">
        <f t="shared" si="364"/>
        <v>0</v>
      </c>
      <c r="CK272" s="137">
        <f t="shared" si="365"/>
        <v>0</v>
      </c>
      <c r="CL272" s="137">
        <f t="shared" si="366"/>
        <v>0</v>
      </c>
      <c r="CM272" s="137">
        <f t="shared" si="367"/>
        <v>0</v>
      </c>
      <c r="CN272" s="137">
        <f t="shared" si="368"/>
        <v>0</v>
      </c>
      <c r="CO272" s="137">
        <f t="shared" si="369"/>
        <v>0</v>
      </c>
      <c r="CP272" s="97"/>
      <c r="CQ272" s="97"/>
      <c r="CR272" s="47"/>
      <c r="CS272" s="47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GO272" s="1"/>
      <c r="GP272" s="1"/>
      <c r="GQ272" s="1"/>
      <c r="GR272" s="1"/>
      <c r="GS272" s="1"/>
    </row>
    <row r="273" spans="1:201">
      <c r="A273" s="40">
        <v>267</v>
      </c>
      <c r="B273" s="84"/>
      <c r="C273" s="83"/>
      <c r="D273" s="88"/>
      <c r="E273" s="87"/>
      <c r="F273" s="87"/>
      <c r="G273" s="87"/>
      <c r="H273" s="87"/>
      <c r="I273" s="76"/>
      <c r="J273" s="76"/>
      <c r="K273" s="76"/>
      <c r="L273" s="238"/>
      <c r="M273" s="238"/>
      <c r="N273" s="76"/>
      <c r="O273" s="76"/>
      <c r="P273" s="76"/>
      <c r="Q273" s="77"/>
      <c r="R273" s="41">
        <f t="shared" si="316"/>
        <v>0</v>
      </c>
      <c r="S273" s="55">
        <f t="shared" si="296"/>
        <v>0</v>
      </c>
      <c r="T273" s="54">
        <f t="shared" si="297"/>
        <v>0</v>
      </c>
      <c r="U273" s="97">
        <f t="shared" si="298"/>
        <v>0</v>
      </c>
      <c r="V273" s="54">
        <f t="shared" si="317"/>
        <v>0</v>
      </c>
      <c r="W273" s="97">
        <f t="shared" si="318"/>
        <v>0</v>
      </c>
      <c r="X273" s="96">
        <f t="shared" si="299"/>
        <v>0</v>
      </c>
      <c r="Y273" s="96">
        <f t="shared" si="300"/>
        <v>0</v>
      </c>
      <c r="Z273" s="96">
        <f t="shared" si="301"/>
        <v>0</v>
      </c>
      <c r="AA273" s="96">
        <f t="shared" si="302"/>
        <v>0</v>
      </c>
      <c r="AB273" s="96">
        <f t="shared" si="303"/>
        <v>0</v>
      </c>
      <c r="AC273" s="96">
        <f t="shared" si="304"/>
        <v>0</v>
      </c>
      <c r="AD273" s="96">
        <f t="shared" si="305"/>
        <v>0</v>
      </c>
      <c r="AE273" s="96">
        <f t="shared" si="319"/>
        <v>0</v>
      </c>
      <c r="AF273" s="96">
        <f t="shared" si="320"/>
        <v>0</v>
      </c>
      <c r="AG273" s="96">
        <f t="shared" si="321"/>
        <v>0</v>
      </c>
      <c r="AH273" s="96">
        <f t="shared" si="322"/>
        <v>0</v>
      </c>
      <c r="AI273" s="96">
        <f t="shared" si="323"/>
        <v>0</v>
      </c>
      <c r="AJ273" s="96">
        <f t="shared" si="324"/>
        <v>0</v>
      </c>
      <c r="AK273" s="96">
        <f t="shared" si="325"/>
        <v>0</v>
      </c>
      <c r="AL273" s="96">
        <f t="shared" si="326"/>
        <v>0</v>
      </c>
      <c r="AM273" s="96">
        <f t="shared" si="327"/>
        <v>0</v>
      </c>
      <c r="AN273" s="96">
        <f t="shared" si="328"/>
        <v>0</v>
      </c>
      <c r="AO273" s="96">
        <f t="shared" si="329"/>
        <v>0</v>
      </c>
      <c r="AP273" s="96">
        <f t="shared" si="330"/>
        <v>0</v>
      </c>
      <c r="AQ273" s="96">
        <f t="shared" si="331"/>
        <v>0</v>
      </c>
      <c r="AR273" s="96">
        <f t="shared" si="332"/>
        <v>0</v>
      </c>
      <c r="AS273" s="96">
        <f t="shared" si="333"/>
        <v>0</v>
      </c>
      <c r="AT273" s="54">
        <f t="shared" si="334"/>
        <v>0</v>
      </c>
      <c r="AU273" s="54">
        <f t="shared" si="335"/>
        <v>0</v>
      </c>
      <c r="AV273" s="54">
        <f t="shared" si="336"/>
        <v>0</v>
      </c>
      <c r="AW273" s="54">
        <f t="shared" si="337"/>
        <v>0</v>
      </c>
      <c r="AX273" s="54">
        <f t="shared" si="338"/>
        <v>0</v>
      </c>
      <c r="AY273" s="54">
        <f t="shared" si="339"/>
        <v>0</v>
      </c>
      <c r="AZ273" s="54"/>
      <c r="BA273" s="54"/>
      <c r="BB273" s="137">
        <f t="shared" si="306"/>
        <v>0</v>
      </c>
      <c r="BC273" s="137">
        <f t="shared" si="307"/>
        <v>0</v>
      </c>
      <c r="BD273" s="137">
        <f t="shared" si="308"/>
        <v>0</v>
      </c>
      <c r="BE273" s="137">
        <f t="shared" si="309"/>
        <v>0</v>
      </c>
      <c r="BF273" s="137">
        <f t="shared" si="310"/>
        <v>0</v>
      </c>
      <c r="BG273" s="137">
        <f t="shared" si="311"/>
        <v>0</v>
      </c>
      <c r="BH273" s="137">
        <f t="shared" si="312"/>
        <v>0</v>
      </c>
      <c r="BI273" s="137">
        <f t="shared" si="313"/>
        <v>0</v>
      </c>
      <c r="BJ273" s="137">
        <f t="shared" si="314"/>
        <v>0</v>
      </c>
      <c r="BK273" s="137">
        <f t="shared" si="315"/>
        <v>0</v>
      </c>
      <c r="BL273" s="137">
        <f t="shared" si="340"/>
        <v>0</v>
      </c>
      <c r="BM273" s="137">
        <f t="shared" si="341"/>
        <v>0</v>
      </c>
      <c r="BN273" s="137">
        <f t="shared" si="342"/>
        <v>0</v>
      </c>
      <c r="BO273" s="137">
        <f t="shared" si="343"/>
        <v>0</v>
      </c>
      <c r="BP273" s="137">
        <f t="shared" si="344"/>
        <v>0</v>
      </c>
      <c r="BQ273" s="137">
        <f t="shared" si="345"/>
        <v>0</v>
      </c>
      <c r="BR273" s="137">
        <f t="shared" si="346"/>
        <v>0</v>
      </c>
      <c r="BS273" s="137">
        <f t="shared" si="347"/>
        <v>0</v>
      </c>
      <c r="BT273" s="137">
        <f t="shared" si="348"/>
        <v>0</v>
      </c>
      <c r="BU273" s="137">
        <f t="shared" si="349"/>
        <v>0</v>
      </c>
      <c r="BV273" s="137">
        <f t="shared" si="350"/>
        <v>0</v>
      </c>
      <c r="BW273" s="137">
        <f t="shared" si="351"/>
        <v>0</v>
      </c>
      <c r="BX273" s="137">
        <f t="shared" si="352"/>
        <v>0</v>
      </c>
      <c r="BY273" s="137">
        <f t="shared" si="353"/>
        <v>0</v>
      </c>
      <c r="BZ273" s="137">
        <f t="shared" si="354"/>
        <v>0</v>
      </c>
      <c r="CA273" s="137">
        <f t="shared" si="355"/>
        <v>0</v>
      </c>
      <c r="CB273" s="137">
        <f t="shared" si="356"/>
        <v>0</v>
      </c>
      <c r="CC273" s="137">
        <f t="shared" si="357"/>
        <v>0</v>
      </c>
      <c r="CD273" s="137">
        <f t="shared" si="358"/>
        <v>0</v>
      </c>
      <c r="CE273" s="137">
        <f t="shared" si="359"/>
        <v>0</v>
      </c>
      <c r="CF273" s="137">
        <f t="shared" si="360"/>
        <v>0</v>
      </c>
      <c r="CG273" s="137">
        <f t="shared" si="361"/>
        <v>0</v>
      </c>
      <c r="CH273" s="137">
        <f t="shared" si="362"/>
        <v>0</v>
      </c>
      <c r="CI273" s="137">
        <f t="shared" si="363"/>
        <v>0</v>
      </c>
      <c r="CJ273" s="137">
        <f t="shared" si="364"/>
        <v>0</v>
      </c>
      <c r="CK273" s="137">
        <f t="shared" si="365"/>
        <v>0</v>
      </c>
      <c r="CL273" s="137">
        <f t="shared" si="366"/>
        <v>0</v>
      </c>
      <c r="CM273" s="137">
        <f t="shared" si="367"/>
        <v>0</v>
      </c>
      <c r="CN273" s="137">
        <f t="shared" si="368"/>
        <v>0</v>
      </c>
      <c r="CO273" s="137">
        <f t="shared" si="369"/>
        <v>0</v>
      </c>
      <c r="CP273" s="97"/>
      <c r="CQ273" s="97"/>
      <c r="CR273" s="47"/>
      <c r="CS273" s="47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GO273" s="1"/>
      <c r="GP273" s="1"/>
      <c r="GQ273" s="1"/>
      <c r="GR273" s="1"/>
      <c r="GS273" s="1"/>
    </row>
    <row r="274" spans="1:201">
      <c r="A274" s="40">
        <v>268</v>
      </c>
      <c r="B274" s="84"/>
      <c r="C274" s="83"/>
      <c r="D274" s="88"/>
      <c r="E274" s="87"/>
      <c r="F274" s="87"/>
      <c r="G274" s="87"/>
      <c r="H274" s="87"/>
      <c r="I274" s="76"/>
      <c r="J274" s="76"/>
      <c r="K274" s="76"/>
      <c r="L274" s="238"/>
      <c r="M274" s="238"/>
      <c r="N274" s="76"/>
      <c r="O274" s="76"/>
      <c r="P274" s="76"/>
      <c r="Q274" s="77"/>
      <c r="R274" s="41">
        <f t="shared" si="316"/>
        <v>0</v>
      </c>
      <c r="S274" s="55">
        <f t="shared" si="296"/>
        <v>0</v>
      </c>
      <c r="T274" s="54">
        <f t="shared" si="297"/>
        <v>0</v>
      </c>
      <c r="U274" s="97">
        <f t="shared" si="298"/>
        <v>0</v>
      </c>
      <c r="V274" s="54">
        <f t="shared" si="317"/>
        <v>0</v>
      </c>
      <c r="W274" s="97">
        <f t="shared" si="318"/>
        <v>0</v>
      </c>
      <c r="X274" s="96">
        <f t="shared" si="299"/>
        <v>0</v>
      </c>
      <c r="Y274" s="96">
        <f t="shared" si="300"/>
        <v>0</v>
      </c>
      <c r="Z274" s="96">
        <f t="shared" si="301"/>
        <v>0</v>
      </c>
      <c r="AA274" s="96">
        <f t="shared" si="302"/>
        <v>0</v>
      </c>
      <c r="AB274" s="96">
        <f t="shared" si="303"/>
        <v>0</v>
      </c>
      <c r="AC274" s="96">
        <f t="shared" si="304"/>
        <v>0</v>
      </c>
      <c r="AD274" s="96">
        <f t="shared" si="305"/>
        <v>0</v>
      </c>
      <c r="AE274" s="96">
        <f t="shared" si="319"/>
        <v>0</v>
      </c>
      <c r="AF274" s="96">
        <f t="shared" si="320"/>
        <v>0</v>
      </c>
      <c r="AG274" s="96">
        <f t="shared" si="321"/>
        <v>0</v>
      </c>
      <c r="AH274" s="96">
        <f t="shared" si="322"/>
        <v>0</v>
      </c>
      <c r="AI274" s="96">
        <f t="shared" si="323"/>
        <v>0</v>
      </c>
      <c r="AJ274" s="96">
        <f t="shared" si="324"/>
        <v>0</v>
      </c>
      <c r="AK274" s="96">
        <f t="shared" si="325"/>
        <v>0</v>
      </c>
      <c r="AL274" s="96">
        <f t="shared" si="326"/>
        <v>0</v>
      </c>
      <c r="AM274" s="96">
        <f t="shared" si="327"/>
        <v>0</v>
      </c>
      <c r="AN274" s="96">
        <f t="shared" si="328"/>
        <v>0</v>
      </c>
      <c r="AO274" s="96">
        <f t="shared" si="329"/>
        <v>0</v>
      </c>
      <c r="AP274" s="96">
        <f t="shared" si="330"/>
        <v>0</v>
      </c>
      <c r="AQ274" s="96">
        <f t="shared" si="331"/>
        <v>0</v>
      </c>
      <c r="AR274" s="96">
        <f t="shared" si="332"/>
        <v>0</v>
      </c>
      <c r="AS274" s="96">
        <f t="shared" si="333"/>
        <v>0</v>
      </c>
      <c r="AT274" s="54">
        <f t="shared" si="334"/>
        <v>0</v>
      </c>
      <c r="AU274" s="54">
        <f t="shared" si="335"/>
        <v>0</v>
      </c>
      <c r="AV274" s="54">
        <f t="shared" si="336"/>
        <v>0</v>
      </c>
      <c r="AW274" s="54">
        <f t="shared" si="337"/>
        <v>0</v>
      </c>
      <c r="AX274" s="54">
        <f t="shared" si="338"/>
        <v>0</v>
      </c>
      <c r="AY274" s="54">
        <f t="shared" si="339"/>
        <v>0</v>
      </c>
      <c r="AZ274" s="54"/>
      <c r="BA274" s="54"/>
      <c r="BB274" s="137">
        <f t="shared" si="306"/>
        <v>0</v>
      </c>
      <c r="BC274" s="137">
        <f t="shared" si="307"/>
        <v>0</v>
      </c>
      <c r="BD274" s="137">
        <f t="shared" si="308"/>
        <v>0</v>
      </c>
      <c r="BE274" s="137">
        <f t="shared" si="309"/>
        <v>0</v>
      </c>
      <c r="BF274" s="137">
        <f t="shared" si="310"/>
        <v>0</v>
      </c>
      <c r="BG274" s="137">
        <f t="shared" si="311"/>
        <v>0</v>
      </c>
      <c r="BH274" s="137">
        <f t="shared" si="312"/>
        <v>0</v>
      </c>
      <c r="BI274" s="137">
        <f t="shared" si="313"/>
        <v>0</v>
      </c>
      <c r="BJ274" s="137">
        <f t="shared" si="314"/>
        <v>0</v>
      </c>
      <c r="BK274" s="137">
        <f t="shared" si="315"/>
        <v>0</v>
      </c>
      <c r="BL274" s="137">
        <f t="shared" si="340"/>
        <v>0</v>
      </c>
      <c r="BM274" s="137">
        <f t="shared" si="341"/>
        <v>0</v>
      </c>
      <c r="BN274" s="137">
        <f t="shared" si="342"/>
        <v>0</v>
      </c>
      <c r="BO274" s="137">
        <f t="shared" si="343"/>
        <v>0</v>
      </c>
      <c r="BP274" s="137">
        <f t="shared" si="344"/>
        <v>0</v>
      </c>
      <c r="BQ274" s="137">
        <f t="shared" si="345"/>
        <v>0</v>
      </c>
      <c r="BR274" s="137">
        <f t="shared" si="346"/>
        <v>0</v>
      </c>
      <c r="BS274" s="137">
        <f t="shared" si="347"/>
        <v>0</v>
      </c>
      <c r="BT274" s="137">
        <f t="shared" si="348"/>
        <v>0</v>
      </c>
      <c r="BU274" s="137">
        <f t="shared" si="349"/>
        <v>0</v>
      </c>
      <c r="BV274" s="137">
        <f t="shared" si="350"/>
        <v>0</v>
      </c>
      <c r="BW274" s="137">
        <f t="shared" si="351"/>
        <v>0</v>
      </c>
      <c r="BX274" s="137">
        <f t="shared" si="352"/>
        <v>0</v>
      </c>
      <c r="BY274" s="137">
        <f t="shared" si="353"/>
        <v>0</v>
      </c>
      <c r="BZ274" s="137">
        <f t="shared" si="354"/>
        <v>0</v>
      </c>
      <c r="CA274" s="137">
        <f t="shared" si="355"/>
        <v>0</v>
      </c>
      <c r="CB274" s="137">
        <f t="shared" si="356"/>
        <v>0</v>
      </c>
      <c r="CC274" s="137">
        <f t="shared" si="357"/>
        <v>0</v>
      </c>
      <c r="CD274" s="137">
        <f t="shared" si="358"/>
        <v>0</v>
      </c>
      <c r="CE274" s="137">
        <f t="shared" si="359"/>
        <v>0</v>
      </c>
      <c r="CF274" s="137">
        <f t="shared" si="360"/>
        <v>0</v>
      </c>
      <c r="CG274" s="137">
        <f t="shared" si="361"/>
        <v>0</v>
      </c>
      <c r="CH274" s="137">
        <f t="shared" si="362"/>
        <v>0</v>
      </c>
      <c r="CI274" s="137">
        <f t="shared" si="363"/>
        <v>0</v>
      </c>
      <c r="CJ274" s="137">
        <f t="shared" si="364"/>
        <v>0</v>
      </c>
      <c r="CK274" s="137">
        <f t="shared" si="365"/>
        <v>0</v>
      </c>
      <c r="CL274" s="137">
        <f t="shared" si="366"/>
        <v>0</v>
      </c>
      <c r="CM274" s="137">
        <f t="shared" si="367"/>
        <v>0</v>
      </c>
      <c r="CN274" s="137">
        <f t="shared" si="368"/>
        <v>0</v>
      </c>
      <c r="CO274" s="137">
        <f t="shared" si="369"/>
        <v>0</v>
      </c>
      <c r="CP274" s="97"/>
      <c r="CQ274" s="97"/>
      <c r="CR274" s="47"/>
      <c r="CS274" s="47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GO274" s="1"/>
      <c r="GP274" s="1"/>
      <c r="GQ274" s="1"/>
      <c r="GR274" s="1"/>
      <c r="GS274" s="1"/>
    </row>
    <row r="275" spans="1:201">
      <c r="A275" s="40">
        <v>269</v>
      </c>
      <c r="B275" s="84"/>
      <c r="C275" s="83"/>
      <c r="D275" s="88"/>
      <c r="E275" s="87"/>
      <c r="F275" s="87"/>
      <c r="G275" s="87"/>
      <c r="H275" s="87"/>
      <c r="I275" s="76"/>
      <c r="J275" s="76"/>
      <c r="K275" s="76"/>
      <c r="L275" s="238"/>
      <c r="M275" s="238"/>
      <c r="N275" s="76"/>
      <c r="O275" s="76"/>
      <c r="P275" s="76"/>
      <c r="Q275" s="77"/>
      <c r="R275" s="41">
        <f t="shared" si="316"/>
        <v>0</v>
      </c>
      <c r="S275" s="55">
        <f t="shared" si="296"/>
        <v>0</v>
      </c>
      <c r="T275" s="54">
        <f t="shared" si="297"/>
        <v>0</v>
      </c>
      <c r="U275" s="97">
        <f t="shared" si="298"/>
        <v>0</v>
      </c>
      <c r="V275" s="54">
        <f t="shared" si="317"/>
        <v>0</v>
      </c>
      <c r="W275" s="97">
        <f t="shared" si="318"/>
        <v>0</v>
      </c>
      <c r="X275" s="96">
        <f t="shared" si="299"/>
        <v>0</v>
      </c>
      <c r="Y275" s="96">
        <f t="shared" si="300"/>
        <v>0</v>
      </c>
      <c r="Z275" s="96">
        <f t="shared" si="301"/>
        <v>0</v>
      </c>
      <c r="AA275" s="96">
        <f t="shared" si="302"/>
        <v>0</v>
      </c>
      <c r="AB275" s="96">
        <f t="shared" si="303"/>
        <v>0</v>
      </c>
      <c r="AC275" s="96">
        <f t="shared" si="304"/>
        <v>0</v>
      </c>
      <c r="AD275" s="96">
        <f t="shared" si="305"/>
        <v>0</v>
      </c>
      <c r="AE275" s="96">
        <f t="shared" si="319"/>
        <v>0</v>
      </c>
      <c r="AF275" s="96">
        <f t="shared" si="320"/>
        <v>0</v>
      </c>
      <c r="AG275" s="96">
        <f t="shared" si="321"/>
        <v>0</v>
      </c>
      <c r="AH275" s="96">
        <f t="shared" si="322"/>
        <v>0</v>
      </c>
      <c r="AI275" s="96">
        <f t="shared" si="323"/>
        <v>0</v>
      </c>
      <c r="AJ275" s="96">
        <f t="shared" si="324"/>
        <v>0</v>
      </c>
      <c r="AK275" s="96">
        <f t="shared" si="325"/>
        <v>0</v>
      </c>
      <c r="AL275" s="96">
        <f t="shared" si="326"/>
        <v>0</v>
      </c>
      <c r="AM275" s="96">
        <f t="shared" si="327"/>
        <v>0</v>
      </c>
      <c r="AN275" s="96">
        <f t="shared" si="328"/>
        <v>0</v>
      </c>
      <c r="AO275" s="96">
        <f t="shared" si="329"/>
        <v>0</v>
      </c>
      <c r="AP275" s="96">
        <f t="shared" si="330"/>
        <v>0</v>
      </c>
      <c r="AQ275" s="96">
        <f t="shared" si="331"/>
        <v>0</v>
      </c>
      <c r="AR275" s="96">
        <f t="shared" si="332"/>
        <v>0</v>
      </c>
      <c r="AS275" s="96">
        <f t="shared" si="333"/>
        <v>0</v>
      </c>
      <c r="AT275" s="54">
        <f t="shared" si="334"/>
        <v>0</v>
      </c>
      <c r="AU275" s="54">
        <f t="shared" si="335"/>
        <v>0</v>
      </c>
      <c r="AV275" s="54">
        <f t="shared" si="336"/>
        <v>0</v>
      </c>
      <c r="AW275" s="54">
        <f t="shared" si="337"/>
        <v>0</v>
      </c>
      <c r="AX275" s="54">
        <f t="shared" si="338"/>
        <v>0</v>
      </c>
      <c r="AY275" s="54">
        <f t="shared" si="339"/>
        <v>0</v>
      </c>
      <c r="AZ275" s="54"/>
      <c r="BA275" s="54"/>
      <c r="BB275" s="137">
        <f t="shared" si="306"/>
        <v>0</v>
      </c>
      <c r="BC275" s="137">
        <f t="shared" si="307"/>
        <v>0</v>
      </c>
      <c r="BD275" s="137">
        <f t="shared" si="308"/>
        <v>0</v>
      </c>
      <c r="BE275" s="137">
        <f t="shared" si="309"/>
        <v>0</v>
      </c>
      <c r="BF275" s="137">
        <f t="shared" si="310"/>
        <v>0</v>
      </c>
      <c r="BG275" s="137">
        <f t="shared" si="311"/>
        <v>0</v>
      </c>
      <c r="BH275" s="137">
        <f t="shared" si="312"/>
        <v>0</v>
      </c>
      <c r="BI275" s="137">
        <f t="shared" si="313"/>
        <v>0</v>
      </c>
      <c r="BJ275" s="137">
        <f t="shared" si="314"/>
        <v>0</v>
      </c>
      <c r="BK275" s="137">
        <f t="shared" si="315"/>
        <v>0</v>
      </c>
      <c r="BL275" s="137">
        <f t="shared" si="340"/>
        <v>0</v>
      </c>
      <c r="BM275" s="137">
        <f t="shared" si="341"/>
        <v>0</v>
      </c>
      <c r="BN275" s="137">
        <f t="shared" si="342"/>
        <v>0</v>
      </c>
      <c r="BO275" s="137">
        <f t="shared" si="343"/>
        <v>0</v>
      </c>
      <c r="BP275" s="137">
        <f t="shared" si="344"/>
        <v>0</v>
      </c>
      <c r="BQ275" s="137">
        <f t="shared" si="345"/>
        <v>0</v>
      </c>
      <c r="BR275" s="137">
        <f t="shared" si="346"/>
        <v>0</v>
      </c>
      <c r="BS275" s="137">
        <f t="shared" si="347"/>
        <v>0</v>
      </c>
      <c r="BT275" s="137">
        <f t="shared" si="348"/>
        <v>0</v>
      </c>
      <c r="BU275" s="137">
        <f t="shared" si="349"/>
        <v>0</v>
      </c>
      <c r="BV275" s="137">
        <f t="shared" si="350"/>
        <v>0</v>
      </c>
      <c r="BW275" s="137">
        <f t="shared" si="351"/>
        <v>0</v>
      </c>
      <c r="BX275" s="137">
        <f t="shared" si="352"/>
        <v>0</v>
      </c>
      <c r="BY275" s="137">
        <f t="shared" si="353"/>
        <v>0</v>
      </c>
      <c r="BZ275" s="137">
        <f t="shared" si="354"/>
        <v>0</v>
      </c>
      <c r="CA275" s="137">
        <f t="shared" si="355"/>
        <v>0</v>
      </c>
      <c r="CB275" s="137">
        <f t="shared" si="356"/>
        <v>0</v>
      </c>
      <c r="CC275" s="137">
        <f t="shared" si="357"/>
        <v>0</v>
      </c>
      <c r="CD275" s="137">
        <f t="shared" si="358"/>
        <v>0</v>
      </c>
      <c r="CE275" s="137">
        <f t="shared" si="359"/>
        <v>0</v>
      </c>
      <c r="CF275" s="137">
        <f t="shared" si="360"/>
        <v>0</v>
      </c>
      <c r="CG275" s="137">
        <f t="shared" si="361"/>
        <v>0</v>
      </c>
      <c r="CH275" s="137">
        <f t="shared" si="362"/>
        <v>0</v>
      </c>
      <c r="CI275" s="137">
        <f t="shared" si="363"/>
        <v>0</v>
      </c>
      <c r="CJ275" s="137">
        <f t="shared" si="364"/>
        <v>0</v>
      </c>
      <c r="CK275" s="137">
        <f t="shared" si="365"/>
        <v>0</v>
      </c>
      <c r="CL275" s="137">
        <f t="shared" si="366"/>
        <v>0</v>
      </c>
      <c r="CM275" s="137">
        <f t="shared" si="367"/>
        <v>0</v>
      </c>
      <c r="CN275" s="137">
        <f t="shared" si="368"/>
        <v>0</v>
      </c>
      <c r="CO275" s="137">
        <f t="shared" si="369"/>
        <v>0</v>
      </c>
      <c r="CP275" s="97"/>
      <c r="CQ275" s="97"/>
      <c r="CR275" s="47"/>
      <c r="CS275" s="47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GO275" s="1"/>
      <c r="GP275" s="1"/>
      <c r="GQ275" s="1"/>
      <c r="GR275" s="1"/>
      <c r="GS275" s="1"/>
    </row>
    <row r="276" spans="1:201">
      <c r="A276" s="40">
        <v>270</v>
      </c>
      <c r="B276" s="84"/>
      <c r="C276" s="83"/>
      <c r="D276" s="88"/>
      <c r="E276" s="87"/>
      <c r="F276" s="87"/>
      <c r="G276" s="87"/>
      <c r="H276" s="87"/>
      <c r="I276" s="76"/>
      <c r="J276" s="76"/>
      <c r="K276" s="76"/>
      <c r="L276" s="238"/>
      <c r="M276" s="238"/>
      <c r="N276" s="76"/>
      <c r="O276" s="76"/>
      <c r="P276" s="76"/>
      <c r="Q276" s="77"/>
      <c r="R276" s="41">
        <f t="shared" si="316"/>
        <v>0</v>
      </c>
      <c r="S276" s="55">
        <f t="shared" si="296"/>
        <v>0</v>
      </c>
      <c r="T276" s="54">
        <f t="shared" si="297"/>
        <v>0</v>
      </c>
      <c r="U276" s="97">
        <f t="shared" si="298"/>
        <v>0</v>
      </c>
      <c r="V276" s="54">
        <f t="shared" si="317"/>
        <v>0</v>
      </c>
      <c r="W276" s="97">
        <f t="shared" si="318"/>
        <v>0</v>
      </c>
      <c r="X276" s="96">
        <f t="shared" si="299"/>
        <v>0</v>
      </c>
      <c r="Y276" s="96">
        <f t="shared" si="300"/>
        <v>0</v>
      </c>
      <c r="Z276" s="96">
        <f t="shared" si="301"/>
        <v>0</v>
      </c>
      <c r="AA276" s="96">
        <f t="shared" si="302"/>
        <v>0</v>
      </c>
      <c r="AB276" s="96">
        <f t="shared" si="303"/>
        <v>0</v>
      </c>
      <c r="AC276" s="96">
        <f t="shared" si="304"/>
        <v>0</v>
      </c>
      <c r="AD276" s="96">
        <f t="shared" si="305"/>
        <v>0</v>
      </c>
      <c r="AE276" s="96">
        <f t="shared" si="319"/>
        <v>0</v>
      </c>
      <c r="AF276" s="96">
        <f t="shared" si="320"/>
        <v>0</v>
      </c>
      <c r="AG276" s="96">
        <f t="shared" si="321"/>
        <v>0</v>
      </c>
      <c r="AH276" s="96">
        <f t="shared" si="322"/>
        <v>0</v>
      </c>
      <c r="AI276" s="96">
        <f t="shared" si="323"/>
        <v>0</v>
      </c>
      <c r="AJ276" s="96">
        <f t="shared" si="324"/>
        <v>0</v>
      </c>
      <c r="AK276" s="96">
        <f t="shared" si="325"/>
        <v>0</v>
      </c>
      <c r="AL276" s="96">
        <f t="shared" si="326"/>
        <v>0</v>
      </c>
      <c r="AM276" s="96">
        <f t="shared" si="327"/>
        <v>0</v>
      </c>
      <c r="AN276" s="96">
        <f t="shared" si="328"/>
        <v>0</v>
      </c>
      <c r="AO276" s="96">
        <f t="shared" si="329"/>
        <v>0</v>
      </c>
      <c r="AP276" s="96">
        <f t="shared" si="330"/>
        <v>0</v>
      </c>
      <c r="AQ276" s="96">
        <f t="shared" si="331"/>
        <v>0</v>
      </c>
      <c r="AR276" s="96">
        <f t="shared" si="332"/>
        <v>0</v>
      </c>
      <c r="AS276" s="96">
        <f t="shared" si="333"/>
        <v>0</v>
      </c>
      <c r="AT276" s="54">
        <f t="shared" si="334"/>
        <v>0</v>
      </c>
      <c r="AU276" s="54">
        <f t="shared" si="335"/>
        <v>0</v>
      </c>
      <c r="AV276" s="54">
        <f t="shared" si="336"/>
        <v>0</v>
      </c>
      <c r="AW276" s="54">
        <f t="shared" si="337"/>
        <v>0</v>
      </c>
      <c r="AX276" s="54">
        <f t="shared" si="338"/>
        <v>0</v>
      </c>
      <c r="AY276" s="54">
        <f t="shared" si="339"/>
        <v>0</v>
      </c>
      <c r="AZ276" s="54"/>
      <c r="BA276" s="54"/>
      <c r="BB276" s="137">
        <f t="shared" si="306"/>
        <v>0</v>
      </c>
      <c r="BC276" s="137">
        <f t="shared" si="307"/>
        <v>0</v>
      </c>
      <c r="BD276" s="137">
        <f t="shared" si="308"/>
        <v>0</v>
      </c>
      <c r="BE276" s="137">
        <f t="shared" si="309"/>
        <v>0</v>
      </c>
      <c r="BF276" s="137">
        <f t="shared" si="310"/>
        <v>0</v>
      </c>
      <c r="BG276" s="137">
        <f t="shared" si="311"/>
        <v>0</v>
      </c>
      <c r="BH276" s="137">
        <f t="shared" si="312"/>
        <v>0</v>
      </c>
      <c r="BI276" s="137">
        <f t="shared" si="313"/>
        <v>0</v>
      </c>
      <c r="BJ276" s="137">
        <f t="shared" si="314"/>
        <v>0</v>
      </c>
      <c r="BK276" s="137">
        <f t="shared" si="315"/>
        <v>0</v>
      </c>
      <c r="BL276" s="137">
        <f t="shared" si="340"/>
        <v>0</v>
      </c>
      <c r="BM276" s="137">
        <f t="shared" si="341"/>
        <v>0</v>
      </c>
      <c r="BN276" s="137">
        <f t="shared" si="342"/>
        <v>0</v>
      </c>
      <c r="BO276" s="137">
        <f t="shared" si="343"/>
        <v>0</v>
      </c>
      <c r="BP276" s="137">
        <f t="shared" si="344"/>
        <v>0</v>
      </c>
      <c r="BQ276" s="137">
        <f t="shared" si="345"/>
        <v>0</v>
      </c>
      <c r="BR276" s="137">
        <f t="shared" si="346"/>
        <v>0</v>
      </c>
      <c r="BS276" s="137">
        <f t="shared" si="347"/>
        <v>0</v>
      </c>
      <c r="BT276" s="137">
        <f t="shared" si="348"/>
        <v>0</v>
      </c>
      <c r="BU276" s="137">
        <f t="shared" si="349"/>
        <v>0</v>
      </c>
      <c r="BV276" s="137">
        <f t="shared" si="350"/>
        <v>0</v>
      </c>
      <c r="BW276" s="137">
        <f t="shared" si="351"/>
        <v>0</v>
      </c>
      <c r="BX276" s="137">
        <f t="shared" si="352"/>
        <v>0</v>
      </c>
      <c r="BY276" s="137">
        <f t="shared" si="353"/>
        <v>0</v>
      </c>
      <c r="BZ276" s="137">
        <f t="shared" si="354"/>
        <v>0</v>
      </c>
      <c r="CA276" s="137">
        <f t="shared" si="355"/>
        <v>0</v>
      </c>
      <c r="CB276" s="137">
        <f t="shared" si="356"/>
        <v>0</v>
      </c>
      <c r="CC276" s="137">
        <f t="shared" si="357"/>
        <v>0</v>
      </c>
      <c r="CD276" s="137">
        <f t="shared" si="358"/>
        <v>0</v>
      </c>
      <c r="CE276" s="137">
        <f t="shared" si="359"/>
        <v>0</v>
      </c>
      <c r="CF276" s="137">
        <f t="shared" si="360"/>
        <v>0</v>
      </c>
      <c r="CG276" s="137">
        <f t="shared" si="361"/>
        <v>0</v>
      </c>
      <c r="CH276" s="137">
        <f t="shared" si="362"/>
        <v>0</v>
      </c>
      <c r="CI276" s="137">
        <f t="shared" si="363"/>
        <v>0</v>
      </c>
      <c r="CJ276" s="137">
        <f t="shared" si="364"/>
        <v>0</v>
      </c>
      <c r="CK276" s="137">
        <f t="shared" si="365"/>
        <v>0</v>
      </c>
      <c r="CL276" s="137">
        <f t="shared" si="366"/>
        <v>0</v>
      </c>
      <c r="CM276" s="137">
        <f t="shared" si="367"/>
        <v>0</v>
      </c>
      <c r="CN276" s="137">
        <f t="shared" si="368"/>
        <v>0</v>
      </c>
      <c r="CO276" s="137">
        <f t="shared" si="369"/>
        <v>0</v>
      </c>
      <c r="CP276" s="97"/>
      <c r="CQ276" s="97"/>
      <c r="CR276" s="47"/>
      <c r="CS276" s="47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GO276" s="1"/>
      <c r="GP276" s="1"/>
      <c r="GQ276" s="1"/>
      <c r="GR276" s="1"/>
      <c r="GS276" s="1"/>
    </row>
    <row r="277" spans="1:201">
      <c r="A277" s="40">
        <v>271</v>
      </c>
      <c r="B277" s="84"/>
      <c r="C277" s="83"/>
      <c r="D277" s="88"/>
      <c r="E277" s="87"/>
      <c r="F277" s="87"/>
      <c r="G277" s="87"/>
      <c r="H277" s="87"/>
      <c r="I277" s="76"/>
      <c r="J277" s="76"/>
      <c r="K277" s="76"/>
      <c r="L277" s="238"/>
      <c r="M277" s="238"/>
      <c r="N277" s="76"/>
      <c r="O277" s="76"/>
      <c r="P277" s="76"/>
      <c r="Q277" s="77"/>
      <c r="R277" s="41">
        <f t="shared" si="316"/>
        <v>0</v>
      </c>
      <c r="S277" s="55">
        <f t="shared" si="296"/>
        <v>0</v>
      </c>
      <c r="T277" s="54">
        <f t="shared" si="297"/>
        <v>0</v>
      </c>
      <c r="U277" s="97">
        <f t="shared" si="298"/>
        <v>0</v>
      </c>
      <c r="V277" s="54">
        <f t="shared" si="317"/>
        <v>0</v>
      </c>
      <c r="W277" s="97">
        <f t="shared" si="318"/>
        <v>0</v>
      </c>
      <c r="X277" s="96">
        <f t="shared" si="299"/>
        <v>0</v>
      </c>
      <c r="Y277" s="96">
        <f t="shared" si="300"/>
        <v>0</v>
      </c>
      <c r="Z277" s="96">
        <f t="shared" si="301"/>
        <v>0</v>
      </c>
      <c r="AA277" s="96">
        <f t="shared" si="302"/>
        <v>0</v>
      </c>
      <c r="AB277" s="96">
        <f t="shared" si="303"/>
        <v>0</v>
      </c>
      <c r="AC277" s="96">
        <f t="shared" si="304"/>
        <v>0</v>
      </c>
      <c r="AD277" s="96">
        <f t="shared" si="305"/>
        <v>0</v>
      </c>
      <c r="AE277" s="96">
        <f t="shared" si="319"/>
        <v>0</v>
      </c>
      <c r="AF277" s="96">
        <f t="shared" si="320"/>
        <v>0</v>
      </c>
      <c r="AG277" s="96">
        <f t="shared" si="321"/>
        <v>0</v>
      </c>
      <c r="AH277" s="96">
        <f t="shared" si="322"/>
        <v>0</v>
      </c>
      <c r="AI277" s="96">
        <f t="shared" si="323"/>
        <v>0</v>
      </c>
      <c r="AJ277" s="96">
        <f t="shared" si="324"/>
        <v>0</v>
      </c>
      <c r="AK277" s="96">
        <f t="shared" si="325"/>
        <v>0</v>
      </c>
      <c r="AL277" s="96">
        <f t="shared" si="326"/>
        <v>0</v>
      </c>
      <c r="AM277" s="96">
        <f t="shared" si="327"/>
        <v>0</v>
      </c>
      <c r="AN277" s="96">
        <f t="shared" si="328"/>
        <v>0</v>
      </c>
      <c r="AO277" s="96">
        <f t="shared" si="329"/>
        <v>0</v>
      </c>
      <c r="AP277" s="96">
        <f t="shared" si="330"/>
        <v>0</v>
      </c>
      <c r="AQ277" s="96">
        <f t="shared" si="331"/>
        <v>0</v>
      </c>
      <c r="AR277" s="96">
        <f t="shared" si="332"/>
        <v>0</v>
      </c>
      <c r="AS277" s="96">
        <f t="shared" si="333"/>
        <v>0</v>
      </c>
      <c r="AT277" s="54">
        <f t="shared" si="334"/>
        <v>0</v>
      </c>
      <c r="AU277" s="54">
        <f t="shared" si="335"/>
        <v>0</v>
      </c>
      <c r="AV277" s="54">
        <f t="shared" si="336"/>
        <v>0</v>
      </c>
      <c r="AW277" s="54">
        <f t="shared" si="337"/>
        <v>0</v>
      </c>
      <c r="AX277" s="54">
        <f t="shared" si="338"/>
        <v>0</v>
      </c>
      <c r="AY277" s="54">
        <f t="shared" si="339"/>
        <v>0</v>
      </c>
      <c r="AZ277" s="54"/>
      <c r="BA277" s="54"/>
      <c r="BB277" s="137">
        <f t="shared" si="306"/>
        <v>0</v>
      </c>
      <c r="BC277" s="137">
        <f t="shared" si="307"/>
        <v>0</v>
      </c>
      <c r="BD277" s="137">
        <f t="shared" si="308"/>
        <v>0</v>
      </c>
      <c r="BE277" s="137">
        <f t="shared" si="309"/>
        <v>0</v>
      </c>
      <c r="BF277" s="137">
        <f t="shared" si="310"/>
        <v>0</v>
      </c>
      <c r="BG277" s="137">
        <f t="shared" si="311"/>
        <v>0</v>
      </c>
      <c r="BH277" s="137">
        <f t="shared" si="312"/>
        <v>0</v>
      </c>
      <c r="BI277" s="137">
        <f t="shared" si="313"/>
        <v>0</v>
      </c>
      <c r="BJ277" s="137">
        <f t="shared" si="314"/>
        <v>0</v>
      </c>
      <c r="BK277" s="137">
        <f t="shared" si="315"/>
        <v>0</v>
      </c>
      <c r="BL277" s="137">
        <f t="shared" si="340"/>
        <v>0</v>
      </c>
      <c r="BM277" s="137">
        <f t="shared" si="341"/>
        <v>0</v>
      </c>
      <c r="BN277" s="137">
        <f t="shared" si="342"/>
        <v>0</v>
      </c>
      <c r="BO277" s="137">
        <f t="shared" si="343"/>
        <v>0</v>
      </c>
      <c r="BP277" s="137">
        <f t="shared" si="344"/>
        <v>0</v>
      </c>
      <c r="BQ277" s="137">
        <f t="shared" si="345"/>
        <v>0</v>
      </c>
      <c r="BR277" s="137">
        <f t="shared" si="346"/>
        <v>0</v>
      </c>
      <c r="BS277" s="137">
        <f t="shared" si="347"/>
        <v>0</v>
      </c>
      <c r="BT277" s="137">
        <f t="shared" si="348"/>
        <v>0</v>
      </c>
      <c r="BU277" s="137">
        <f t="shared" si="349"/>
        <v>0</v>
      </c>
      <c r="BV277" s="137">
        <f t="shared" si="350"/>
        <v>0</v>
      </c>
      <c r="BW277" s="137">
        <f t="shared" si="351"/>
        <v>0</v>
      </c>
      <c r="BX277" s="137">
        <f t="shared" si="352"/>
        <v>0</v>
      </c>
      <c r="BY277" s="137">
        <f t="shared" si="353"/>
        <v>0</v>
      </c>
      <c r="BZ277" s="137">
        <f t="shared" si="354"/>
        <v>0</v>
      </c>
      <c r="CA277" s="137">
        <f t="shared" si="355"/>
        <v>0</v>
      </c>
      <c r="CB277" s="137">
        <f t="shared" si="356"/>
        <v>0</v>
      </c>
      <c r="CC277" s="137">
        <f t="shared" si="357"/>
        <v>0</v>
      </c>
      <c r="CD277" s="137">
        <f t="shared" si="358"/>
        <v>0</v>
      </c>
      <c r="CE277" s="137">
        <f t="shared" si="359"/>
        <v>0</v>
      </c>
      <c r="CF277" s="137">
        <f t="shared" si="360"/>
        <v>0</v>
      </c>
      <c r="CG277" s="137">
        <f t="shared" si="361"/>
        <v>0</v>
      </c>
      <c r="CH277" s="137">
        <f t="shared" si="362"/>
        <v>0</v>
      </c>
      <c r="CI277" s="137">
        <f t="shared" si="363"/>
        <v>0</v>
      </c>
      <c r="CJ277" s="137">
        <f t="shared" si="364"/>
        <v>0</v>
      </c>
      <c r="CK277" s="137">
        <f t="shared" si="365"/>
        <v>0</v>
      </c>
      <c r="CL277" s="137">
        <f t="shared" si="366"/>
        <v>0</v>
      </c>
      <c r="CM277" s="137">
        <f t="shared" si="367"/>
        <v>0</v>
      </c>
      <c r="CN277" s="137">
        <f t="shared" si="368"/>
        <v>0</v>
      </c>
      <c r="CO277" s="137">
        <f t="shared" si="369"/>
        <v>0</v>
      </c>
      <c r="CP277" s="97"/>
      <c r="CQ277" s="97"/>
      <c r="CR277" s="47"/>
      <c r="CS277" s="47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GO277" s="1"/>
      <c r="GP277" s="1"/>
      <c r="GQ277" s="1"/>
      <c r="GR277" s="1"/>
      <c r="GS277" s="1"/>
    </row>
    <row r="278" spans="1:201">
      <c r="A278" s="40">
        <v>272</v>
      </c>
      <c r="B278" s="84"/>
      <c r="C278" s="83"/>
      <c r="D278" s="88"/>
      <c r="E278" s="87"/>
      <c r="F278" s="87"/>
      <c r="G278" s="87"/>
      <c r="H278" s="87"/>
      <c r="I278" s="76"/>
      <c r="J278" s="76"/>
      <c r="K278" s="76"/>
      <c r="L278" s="238"/>
      <c r="M278" s="238"/>
      <c r="N278" s="76"/>
      <c r="O278" s="76"/>
      <c r="P278" s="76"/>
      <c r="Q278" s="77"/>
      <c r="R278" s="41">
        <f t="shared" si="316"/>
        <v>0</v>
      </c>
      <c r="S278" s="55">
        <f t="shared" si="296"/>
        <v>0</v>
      </c>
      <c r="T278" s="54">
        <f t="shared" si="297"/>
        <v>0</v>
      </c>
      <c r="U278" s="97">
        <f t="shared" si="298"/>
        <v>0</v>
      </c>
      <c r="V278" s="54">
        <f t="shared" si="317"/>
        <v>0</v>
      </c>
      <c r="W278" s="97">
        <f t="shared" si="318"/>
        <v>0</v>
      </c>
      <c r="X278" s="96">
        <f t="shared" si="299"/>
        <v>0</v>
      </c>
      <c r="Y278" s="96">
        <f t="shared" si="300"/>
        <v>0</v>
      </c>
      <c r="Z278" s="96">
        <f t="shared" si="301"/>
        <v>0</v>
      </c>
      <c r="AA278" s="96">
        <f t="shared" si="302"/>
        <v>0</v>
      </c>
      <c r="AB278" s="96">
        <f t="shared" si="303"/>
        <v>0</v>
      </c>
      <c r="AC278" s="96">
        <f t="shared" si="304"/>
        <v>0</v>
      </c>
      <c r="AD278" s="96">
        <f t="shared" si="305"/>
        <v>0</v>
      </c>
      <c r="AE278" s="96">
        <f t="shared" si="319"/>
        <v>0</v>
      </c>
      <c r="AF278" s="96">
        <f t="shared" si="320"/>
        <v>0</v>
      </c>
      <c r="AG278" s="96">
        <f t="shared" si="321"/>
        <v>0</v>
      </c>
      <c r="AH278" s="96">
        <f t="shared" si="322"/>
        <v>0</v>
      </c>
      <c r="AI278" s="96">
        <f t="shared" si="323"/>
        <v>0</v>
      </c>
      <c r="AJ278" s="96">
        <f t="shared" si="324"/>
        <v>0</v>
      </c>
      <c r="AK278" s="96">
        <f t="shared" si="325"/>
        <v>0</v>
      </c>
      <c r="AL278" s="96">
        <f t="shared" si="326"/>
        <v>0</v>
      </c>
      <c r="AM278" s="96">
        <f t="shared" si="327"/>
        <v>0</v>
      </c>
      <c r="AN278" s="96">
        <f t="shared" si="328"/>
        <v>0</v>
      </c>
      <c r="AO278" s="96">
        <f t="shared" si="329"/>
        <v>0</v>
      </c>
      <c r="AP278" s="96">
        <f t="shared" si="330"/>
        <v>0</v>
      </c>
      <c r="AQ278" s="96">
        <f t="shared" si="331"/>
        <v>0</v>
      </c>
      <c r="AR278" s="96">
        <f t="shared" si="332"/>
        <v>0</v>
      </c>
      <c r="AS278" s="96">
        <f t="shared" si="333"/>
        <v>0</v>
      </c>
      <c r="AT278" s="54">
        <f t="shared" si="334"/>
        <v>0</v>
      </c>
      <c r="AU278" s="54">
        <f t="shared" si="335"/>
        <v>0</v>
      </c>
      <c r="AV278" s="54">
        <f t="shared" si="336"/>
        <v>0</v>
      </c>
      <c r="AW278" s="54">
        <f t="shared" si="337"/>
        <v>0</v>
      </c>
      <c r="AX278" s="54">
        <f t="shared" si="338"/>
        <v>0</v>
      </c>
      <c r="AY278" s="54">
        <f t="shared" si="339"/>
        <v>0</v>
      </c>
      <c r="AZ278" s="54"/>
      <c r="BA278" s="54"/>
      <c r="BB278" s="137">
        <f t="shared" si="306"/>
        <v>0</v>
      </c>
      <c r="BC278" s="137">
        <f t="shared" si="307"/>
        <v>0</v>
      </c>
      <c r="BD278" s="137">
        <f t="shared" si="308"/>
        <v>0</v>
      </c>
      <c r="BE278" s="137">
        <f t="shared" si="309"/>
        <v>0</v>
      </c>
      <c r="BF278" s="137">
        <f t="shared" si="310"/>
        <v>0</v>
      </c>
      <c r="BG278" s="137">
        <f t="shared" si="311"/>
        <v>0</v>
      </c>
      <c r="BH278" s="137">
        <f t="shared" si="312"/>
        <v>0</v>
      </c>
      <c r="BI278" s="137">
        <f t="shared" si="313"/>
        <v>0</v>
      </c>
      <c r="BJ278" s="137">
        <f t="shared" si="314"/>
        <v>0</v>
      </c>
      <c r="BK278" s="137">
        <f t="shared" si="315"/>
        <v>0</v>
      </c>
      <c r="BL278" s="137">
        <f t="shared" si="340"/>
        <v>0</v>
      </c>
      <c r="BM278" s="137">
        <f t="shared" si="341"/>
        <v>0</v>
      </c>
      <c r="BN278" s="137">
        <f t="shared" si="342"/>
        <v>0</v>
      </c>
      <c r="BO278" s="137">
        <f t="shared" si="343"/>
        <v>0</v>
      </c>
      <c r="BP278" s="137">
        <f t="shared" si="344"/>
        <v>0</v>
      </c>
      <c r="BQ278" s="137">
        <f t="shared" si="345"/>
        <v>0</v>
      </c>
      <c r="BR278" s="137">
        <f t="shared" si="346"/>
        <v>0</v>
      </c>
      <c r="BS278" s="137">
        <f t="shared" si="347"/>
        <v>0</v>
      </c>
      <c r="BT278" s="137">
        <f t="shared" si="348"/>
        <v>0</v>
      </c>
      <c r="BU278" s="137">
        <f t="shared" si="349"/>
        <v>0</v>
      </c>
      <c r="BV278" s="137">
        <f t="shared" si="350"/>
        <v>0</v>
      </c>
      <c r="BW278" s="137">
        <f t="shared" si="351"/>
        <v>0</v>
      </c>
      <c r="BX278" s="137">
        <f t="shared" si="352"/>
        <v>0</v>
      </c>
      <c r="BY278" s="137">
        <f t="shared" si="353"/>
        <v>0</v>
      </c>
      <c r="BZ278" s="137">
        <f t="shared" si="354"/>
        <v>0</v>
      </c>
      <c r="CA278" s="137">
        <f t="shared" si="355"/>
        <v>0</v>
      </c>
      <c r="CB278" s="137">
        <f t="shared" si="356"/>
        <v>0</v>
      </c>
      <c r="CC278" s="137">
        <f t="shared" si="357"/>
        <v>0</v>
      </c>
      <c r="CD278" s="137">
        <f t="shared" si="358"/>
        <v>0</v>
      </c>
      <c r="CE278" s="137">
        <f t="shared" si="359"/>
        <v>0</v>
      </c>
      <c r="CF278" s="137">
        <f t="shared" si="360"/>
        <v>0</v>
      </c>
      <c r="CG278" s="137">
        <f t="shared" si="361"/>
        <v>0</v>
      </c>
      <c r="CH278" s="137">
        <f t="shared" si="362"/>
        <v>0</v>
      </c>
      <c r="CI278" s="137">
        <f t="shared" si="363"/>
        <v>0</v>
      </c>
      <c r="CJ278" s="137">
        <f t="shared" si="364"/>
        <v>0</v>
      </c>
      <c r="CK278" s="137">
        <f t="shared" si="365"/>
        <v>0</v>
      </c>
      <c r="CL278" s="137">
        <f t="shared" si="366"/>
        <v>0</v>
      </c>
      <c r="CM278" s="137">
        <f t="shared" si="367"/>
        <v>0</v>
      </c>
      <c r="CN278" s="137">
        <f t="shared" si="368"/>
        <v>0</v>
      </c>
      <c r="CO278" s="137">
        <f t="shared" si="369"/>
        <v>0</v>
      </c>
      <c r="CP278" s="97"/>
      <c r="CQ278" s="97"/>
      <c r="CR278" s="47"/>
      <c r="CS278" s="47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GO278" s="1"/>
      <c r="GP278" s="1"/>
      <c r="GQ278" s="1"/>
      <c r="GR278" s="1"/>
      <c r="GS278" s="1"/>
    </row>
    <row r="279" spans="1:201">
      <c r="A279" s="40">
        <v>273</v>
      </c>
      <c r="B279" s="84"/>
      <c r="C279" s="83"/>
      <c r="D279" s="88"/>
      <c r="E279" s="87"/>
      <c r="F279" s="87"/>
      <c r="G279" s="87"/>
      <c r="H279" s="87"/>
      <c r="I279" s="76"/>
      <c r="J279" s="76"/>
      <c r="K279" s="76"/>
      <c r="L279" s="238"/>
      <c r="M279" s="238"/>
      <c r="N279" s="76"/>
      <c r="O279" s="76"/>
      <c r="P279" s="76"/>
      <c r="Q279" s="77"/>
      <c r="R279" s="41">
        <f t="shared" si="316"/>
        <v>0</v>
      </c>
      <c r="S279" s="55">
        <f t="shared" si="296"/>
        <v>0</v>
      </c>
      <c r="T279" s="54">
        <f t="shared" si="297"/>
        <v>0</v>
      </c>
      <c r="U279" s="97">
        <f t="shared" si="298"/>
        <v>0</v>
      </c>
      <c r="V279" s="54">
        <f t="shared" si="317"/>
        <v>0</v>
      </c>
      <c r="W279" s="97">
        <f t="shared" si="318"/>
        <v>0</v>
      </c>
      <c r="X279" s="96">
        <f t="shared" si="299"/>
        <v>0</v>
      </c>
      <c r="Y279" s="96">
        <f t="shared" si="300"/>
        <v>0</v>
      </c>
      <c r="Z279" s="96">
        <f t="shared" si="301"/>
        <v>0</v>
      </c>
      <c r="AA279" s="96">
        <f t="shared" si="302"/>
        <v>0</v>
      </c>
      <c r="AB279" s="96">
        <f t="shared" si="303"/>
        <v>0</v>
      </c>
      <c r="AC279" s="96">
        <f t="shared" si="304"/>
        <v>0</v>
      </c>
      <c r="AD279" s="96">
        <f t="shared" si="305"/>
        <v>0</v>
      </c>
      <c r="AE279" s="96">
        <f t="shared" si="319"/>
        <v>0</v>
      </c>
      <c r="AF279" s="96">
        <f t="shared" si="320"/>
        <v>0</v>
      </c>
      <c r="AG279" s="96">
        <f t="shared" si="321"/>
        <v>0</v>
      </c>
      <c r="AH279" s="96">
        <f t="shared" si="322"/>
        <v>0</v>
      </c>
      <c r="AI279" s="96">
        <f t="shared" si="323"/>
        <v>0</v>
      </c>
      <c r="AJ279" s="96">
        <f t="shared" si="324"/>
        <v>0</v>
      </c>
      <c r="AK279" s="96">
        <f t="shared" si="325"/>
        <v>0</v>
      </c>
      <c r="AL279" s="96">
        <f t="shared" si="326"/>
        <v>0</v>
      </c>
      <c r="AM279" s="96">
        <f t="shared" si="327"/>
        <v>0</v>
      </c>
      <c r="AN279" s="96">
        <f t="shared" si="328"/>
        <v>0</v>
      </c>
      <c r="AO279" s="96">
        <f t="shared" si="329"/>
        <v>0</v>
      </c>
      <c r="AP279" s="96">
        <f t="shared" si="330"/>
        <v>0</v>
      </c>
      <c r="AQ279" s="96">
        <f t="shared" si="331"/>
        <v>0</v>
      </c>
      <c r="AR279" s="96">
        <f t="shared" si="332"/>
        <v>0</v>
      </c>
      <c r="AS279" s="96">
        <f t="shared" si="333"/>
        <v>0</v>
      </c>
      <c r="AT279" s="54">
        <f t="shared" si="334"/>
        <v>0</v>
      </c>
      <c r="AU279" s="54">
        <f t="shared" si="335"/>
        <v>0</v>
      </c>
      <c r="AV279" s="54">
        <f t="shared" si="336"/>
        <v>0</v>
      </c>
      <c r="AW279" s="54">
        <f t="shared" si="337"/>
        <v>0</v>
      </c>
      <c r="AX279" s="54">
        <f t="shared" si="338"/>
        <v>0</v>
      </c>
      <c r="AY279" s="54">
        <f t="shared" si="339"/>
        <v>0</v>
      </c>
      <c r="AZ279" s="54"/>
      <c r="BA279" s="54"/>
      <c r="BB279" s="137">
        <f t="shared" si="306"/>
        <v>0</v>
      </c>
      <c r="BC279" s="137">
        <f t="shared" si="307"/>
        <v>0</v>
      </c>
      <c r="BD279" s="137">
        <f t="shared" si="308"/>
        <v>0</v>
      </c>
      <c r="BE279" s="137">
        <f t="shared" si="309"/>
        <v>0</v>
      </c>
      <c r="BF279" s="137">
        <f t="shared" si="310"/>
        <v>0</v>
      </c>
      <c r="BG279" s="137">
        <f t="shared" si="311"/>
        <v>0</v>
      </c>
      <c r="BH279" s="137">
        <f t="shared" si="312"/>
        <v>0</v>
      </c>
      <c r="BI279" s="137">
        <f t="shared" si="313"/>
        <v>0</v>
      </c>
      <c r="BJ279" s="137">
        <f t="shared" si="314"/>
        <v>0</v>
      </c>
      <c r="BK279" s="137">
        <f t="shared" si="315"/>
        <v>0</v>
      </c>
      <c r="BL279" s="137">
        <f t="shared" si="340"/>
        <v>0</v>
      </c>
      <c r="BM279" s="137">
        <f t="shared" si="341"/>
        <v>0</v>
      </c>
      <c r="BN279" s="137">
        <f t="shared" si="342"/>
        <v>0</v>
      </c>
      <c r="BO279" s="137">
        <f t="shared" si="343"/>
        <v>0</v>
      </c>
      <c r="BP279" s="137">
        <f t="shared" si="344"/>
        <v>0</v>
      </c>
      <c r="BQ279" s="137">
        <f t="shared" si="345"/>
        <v>0</v>
      </c>
      <c r="BR279" s="137">
        <f t="shared" si="346"/>
        <v>0</v>
      </c>
      <c r="BS279" s="137">
        <f t="shared" si="347"/>
        <v>0</v>
      </c>
      <c r="BT279" s="137">
        <f t="shared" si="348"/>
        <v>0</v>
      </c>
      <c r="BU279" s="137">
        <f t="shared" si="349"/>
        <v>0</v>
      </c>
      <c r="BV279" s="137">
        <f t="shared" si="350"/>
        <v>0</v>
      </c>
      <c r="BW279" s="137">
        <f t="shared" si="351"/>
        <v>0</v>
      </c>
      <c r="BX279" s="137">
        <f t="shared" si="352"/>
        <v>0</v>
      </c>
      <c r="BY279" s="137">
        <f t="shared" si="353"/>
        <v>0</v>
      </c>
      <c r="BZ279" s="137">
        <f t="shared" si="354"/>
        <v>0</v>
      </c>
      <c r="CA279" s="137">
        <f t="shared" si="355"/>
        <v>0</v>
      </c>
      <c r="CB279" s="137">
        <f t="shared" si="356"/>
        <v>0</v>
      </c>
      <c r="CC279" s="137">
        <f t="shared" si="357"/>
        <v>0</v>
      </c>
      <c r="CD279" s="137">
        <f t="shared" si="358"/>
        <v>0</v>
      </c>
      <c r="CE279" s="137">
        <f t="shared" si="359"/>
        <v>0</v>
      </c>
      <c r="CF279" s="137">
        <f t="shared" si="360"/>
        <v>0</v>
      </c>
      <c r="CG279" s="137">
        <f t="shared" si="361"/>
        <v>0</v>
      </c>
      <c r="CH279" s="137">
        <f t="shared" si="362"/>
        <v>0</v>
      </c>
      <c r="CI279" s="137">
        <f t="shared" si="363"/>
        <v>0</v>
      </c>
      <c r="CJ279" s="137">
        <f t="shared" si="364"/>
        <v>0</v>
      </c>
      <c r="CK279" s="137">
        <f t="shared" si="365"/>
        <v>0</v>
      </c>
      <c r="CL279" s="137">
        <f t="shared" si="366"/>
        <v>0</v>
      </c>
      <c r="CM279" s="137">
        <f t="shared" si="367"/>
        <v>0</v>
      </c>
      <c r="CN279" s="137">
        <f t="shared" si="368"/>
        <v>0</v>
      </c>
      <c r="CO279" s="137">
        <f t="shared" si="369"/>
        <v>0</v>
      </c>
      <c r="CP279" s="97"/>
      <c r="CQ279" s="97"/>
      <c r="CR279" s="47"/>
      <c r="CS279" s="47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GO279" s="1"/>
      <c r="GP279" s="1"/>
      <c r="GQ279" s="1"/>
      <c r="GR279" s="1"/>
      <c r="GS279" s="1"/>
    </row>
    <row r="280" spans="1:201">
      <c r="A280" s="40">
        <v>274</v>
      </c>
      <c r="B280" s="84"/>
      <c r="C280" s="83"/>
      <c r="D280" s="88"/>
      <c r="E280" s="87"/>
      <c r="F280" s="87"/>
      <c r="G280" s="87"/>
      <c r="H280" s="87"/>
      <c r="I280" s="76"/>
      <c r="J280" s="76"/>
      <c r="K280" s="76"/>
      <c r="L280" s="238"/>
      <c r="M280" s="238"/>
      <c r="N280" s="76"/>
      <c r="O280" s="76"/>
      <c r="P280" s="76"/>
      <c r="Q280" s="77"/>
      <c r="R280" s="41">
        <f t="shared" si="316"/>
        <v>0</v>
      </c>
      <c r="S280" s="55">
        <f t="shared" si="296"/>
        <v>0</v>
      </c>
      <c r="T280" s="54">
        <f t="shared" si="297"/>
        <v>0</v>
      </c>
      <c r="U280" s="97">
        <f t="shared" si="298"/>
        <v>0</v>
      </c>
      <c r="V280" s="54">
        <f t="shared" si="317"/>
        <v>0</v>
      </c>
      <c r="W280" s="97">
        <f t="shared" si="318"/>
        <v>0</v>
      </c>
      <c r="X280" s="96">
        <f t="shared" si="299"/>
        <v>0</v>
      </c>
      <c r="Y280" s="96">
        <f t="shared" si="300"/>
        <v>0</v>
      </c>
      <c r="Z280" s="96">
        <f t="shared" si="301"/>
        <v>0</v>
      </c>
      <c r="AA280" s="96">
        <f t="shared" si="302"/>
        <v>0</v>
      </c>
      <c r="AB280" s="96">
        <f t="shared" si="303"/>
        <v>0</v>
      </c>
      <c r="AC280" s="96">
        <f t="shared" si="304"/>
        <v>0</v>
      </c>
      <c r="AD280" s="96">
        <f t="shared" si="305"/>
        <v>0</v>
      </c>
      <c r="AE280" s="96">
        <f t="shared" si="319"/>
        <v>0</v>
      </c>
      <c r="AF280" s="96">
        <f t="shared" si="320"/>
        <v>0</v>
      </c>
      <c r="AG280" s="96">
        <f t="shared" si="321"/>
        <v>0</v>
      </c>
      <c r="AH280" s="96">
        <f t="shared" si="322"/>
        <v>0</v>
      </c>
      <c r="AI280" s="96">
        <f t="shared" si="323"/>
        <v>0</v>
      </c>
      <c r="AJ280" s="96">
        <f t="shared" si="324"/>
        <v>0</v>
      </c>
      <c r="AK280" s="96">
        <f t="shared" si="325"/>
        <v>0</v>
      </c>
      <c r="AL280" s="96">
        <f t="shared" si="326"/>
        <v>0</v>
      </c>
      <c r="AM280" s="96">
        <f t="shared" si="327"/>
        <v>0</v>
      </c>
      <c r="AN280" s="96">
        <f t="shared" si="328"/>
        <v>0</v>
      </c>
      <c r="AO280" s="96">
        <f t="shared" si="329"/>
        <v>0</v>
      </c>
      <c r="AP280" s="96">
        <f t="shared" si="330"/>
        <v>0</v>
      </c>
      <c r="AQ280" s="96">
        <f t="shared" si="331"/>
        <v>0</v>
      </c>
      <c r="AR280" s="96">
        <f t="shared" si="332"/>
        <v>0</v>
      </c>
      <c r="AS280" s="96">
        <f t="shared" si="333"/>
        <v>0</v>
      </c>
      <c r="AT280" s="54">
        <f t="shared" si="334"/>
        <v>0</v>
      </c>
      <c r="AU280" s="54">
        <f t="shared" si="335"/>
        <v>0</v>
      </c>
      <c r="AV280" s="54">
        <f t="shared" si="336"/>
        <v>0</v>
      </c>
      <c r="AW280" s="54">
        <f t="shared" si="337"/>
        <v>0</v>
      </c>
      <c r="AX280" s="54">
        <f t="shared" si="338"/>
        <v>0</v>
      </c>
      <c r="AY280" s="54">
        <f t="shared" si="339"/>
        <v>0</v>
      </c>
      <c r="AZ280" s="54"/>
      <c r="BA280" s="54"/>
      <c r="BB280" s="137">
        <f t="shared" si="306"/>
        <v>0</v>
      </c>
      <c r="BC280" s="137">
        <f t="shared" si="307"/>
        <v>0</v>
      </c>
      <c r="BD280" s="137">
        <f t="shared" si="308"/>
        <v>0</v>
      </c>
      <c r="BE280" s="137">
        <f t="shared" si="309"/>
        <v>0</v>
      </c>
      <c r="BF280" s="137">
        <f t="shared" si="310"/>
        <v>0</v>
      </c>
      <c r="BG280" s="137">
        <f t="shared" si="311"/>
        <v>0</v>
      </c>
      <c r="BH280" s="137">
        <f t="shared" si="312"/>
        <v>0</v>
      </c>
      <c r="BI280" s="137">
        <f t="shared" si="313"/>
        <v>0</v>
      </c>
      <c r="BJ280" s="137">
        <f t="shared" si="314"/>
        <v>0</v>
      </c>
      <c r="BK280" s="137">
        <f t="shared" si="315"/>
        <v>0</v>
      </c>
      <c r="BL280" s="137">
        <f t="shared" si="340"/>
        <v>0</v>
      </c>
      <c r="BM280" s="137">
        <f t="shared" si="341"/>
        <v>0</v>
      </c>
      <c r="BN280" s="137">
        <f t="shared" si="342"/>
        <v>0</v>
      </c>
      <c r="BO280" s="137">
        <f t="shared" si="343"/>
        <v>0</v>
      </c>
      <c r="BP280" s="137">
        <f t="shared" si="344"/>
        <v>0</v>
      </c>
      <c r="BQ280" s="137">
        <f t="shared" si="345"/>
        <v>0</v>
      </c>
      <c r="BR280" s="137">
        <f t="shared" si="346"/>
        <v>0</v>
      </c>
      <c r="BS280" s="137">
        <f t="shared" si="347"/>
        <v>0</v>
      </c>
      <c r="BT280" s="137">
        <f t="shared" si="348"/>
        <v>0</v>
      </c>
      <c r="BU280" s="137">
        <f t="shared" si="349"/>
        <v>0</v>
      </c>
      <c r="BV280" s="137">
        <f t="shared" si="350"/>
        <v>0</v>
      </c>
      <c r="BW280" s="137">
        <f t="shared" si="351"/>
        <v>0</v>
      </c>
      <c r="BX280" s="137">
        <f t="shared" si="352"/>
        <v>0</v>
      </c>
      <c r="BY280" s="137">
        <f t="shared" si="353"/>
        <v>0</v>
      </c>
      <c r="BZ280" s="137">
        <f t="shared" si="354"/>
        <v>0</v>
      </c>
      <c r="CA280" s="137">
        <f t="shared" si="355"/>
        <v>0</v>
      </c>
      <c r="CB280" s="137">
        <f t="shared" si="356"/>
        <v>0</v>
      </c>
      <c r="CC280" s="137">
        <f t="shared" si="357"/>
        <v>0</v>
      </c>
      <c r="CD280" s="137">
        <f t="shared" si="358"/>
        <v>0</v>
      </c>
      <c r="CE280" s="137">
        <f t="shared" si="359"/>
        <v>0</v>
      </c>
      <c r="CF280" s="137">
        <f t="shared" si="360"/>
        <v>0</v>
      </c>
      <c r="CG280" s="137">
        <f t="shared" si="361"/>
        <v>0</v>
      </c>
      <c r="CH280" s="137">
        <f t="shared" si="362"/>
        <v>0</v>
      </c>
      <c r="CI280" s="137">
        <f t="shared" si="363"/>
        <v>0</v>
      </c>
      <c r="CJ280" s="137">
        <f t="shared" si="364"/>
        <v>0</v>
      </c>
      <c r="CK280" s="137">
        <f t="shared" si="365"/>
        <v>0</v>
      </c>
      <c r="CL280" s="137">
        <f t="shared" si="366"/>
        <v>0</v>
      </c>
      <c r="CM280" s="137">
        <f t="shared" si="367"/>
        <v>0</v>
      </c>
      <c r="CN280" s="137">
        <f t="shared" si="368"/>
        <v>0</v>
      </c>
      <c r="CO280" s="137">
        <f t="shared" si="369"/>
        <v>0</v>
      </c>
      <c r="CP280" s="97"/>
      <c r="CQ280" s="97"/>
      <c r="CR280" s="47"/>
      <c r="CS280" s="47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GO280" s="1"/>
      <c r="GP280" s="1"/>
      <c r="GQ280" s="1"/>
      <c r="GR280" s="1"/>
      <c r="GS280" s="1"/>
    </row>
    <row r="281" spans="1:201">
      <c r="A281" s="40">
        <v>275</v>
      </c>
      <c r="B281" s="84"/>
      <c r="C281" s="83"/>
      <c r="D281" s="88"/>
      <c r="E281" s="87"/>
      <c r="F281" s="87"/>
      <c r="G281" s="87"/>
      <c r="H281" s="87"/>
      <c r="I281" s="76"/>
      <c r="J281" s="76"/>
      <c r="K281" s="76"/>
      <c r="L281" s="238"/>
      <c r="M281" s="238"/>
      <c r="N281" s="76"/>
      <c r="O281" s="76"/>
      <c r="P281" s="76"/>
      <c r="Q281" s="77"/>
      <c r="R281" s="41">
        <f t="shared" si="316"/>
        <v>0</v>
      </c>
      <c r="S281" s="55">
        <f t="shared" si="296"/>
        <v>0</v>
      </c>
      <c r="T281" s="54">
        <f t="shared" si="297"/>
        <v>0</v>
      </c>
      <c r="U281" s="97">
        <f t="shared" si="298"/>
        <v>0</v>
      </c>
      <c r="V281" s="54">
        <f t="shared" si="317"/>
        <v>0</v>
      </c>
      <c r="W281" s="97">
        <f t="shared" si="318"/>
        <v>0</v>
      </c>
      <c r="X281" s="96">
        <f t="shared" si="299"/>
        <v>0</v>
      </c>
      <c r="Y281" s="96">
        <f t="shared" si="300"/>
        <v>0</v>
      </c>
      <c r="Z281" s="96">
        <f t="shared" si="301"/>
        <v>0</v>
      </c>
      <c r="AA281" s="96">
        <f t="shared" si="302"/>
        <v>0</v>
      </c>
      <c r="AB281" s="96">
        <f t="shared" si="303"/>
        <v>0</v>
      </c>
      <c r="AC281" s="96">
        <f t="shared" si="304"/>
        <v>0</v>
      </c>
      <c r="AD281" s="96">
        <f t="shared" si="305"/>
        <v>0</v>
      </c>
      <c r="AE281" s="96">
        <f t="shared" si="319"/>
        <v>0</v>
      </c>
      <c r="AF281" s="96">
        <f t="shared" si="320"/>
        <v>0</v>
      </c>
      <c r="AG281" s="96">
        <f t="shared" si="321"/>
        <v>0</v>
      </c>
      <c r="AH281" s="96">
        <f t="shared" si="322"/>
        <v>0</v>
      </c>
      <c r="AI281" s="96">
        <f t="shared" si="323"/>
        <v>0</v>
      </c>
      <c r="AJ281" s="96">
        <f t="shared" si="324"/>
        <v>0</v>
      </c>
      <c r="AK281" s="96">
        <f t="shared" si="325"/>
        <v>0</v>
      </c>
      <c r="AL281" s="96">
        <f t="shared" si="326"/>
        <v>0</v>
      </c>
      <c r="AM281" s="96">
        <f t="shared" si="327"/>
        <v>0</v>
      </c>
      <c r="AN281" s="96">
        <f t="shared" si="328"/>
        <v>0</v>
      </c>
      <c r="AO281" s="96">
        <f t="shared" si="329"/>
        <v>0</v>
      </c>
      <c r="AP281" s="96">
        <f t="shared" si="330"/>
        <v>0</v>
      </c>
      <c r="AQ281" s="96">
        <f t="shared" si="331"/>
        <v>0</v>
      </c>
      <c r="AR281" s="96">
        <f t="shared" si="332"/>
        <v>0</v>
      </c>
      <c r="AS281" s="96">
        <f t="shared" si="333"/>
        <v>0</v>
      </c>
      <c r="AT281" s="54">
        <f t="shared" si="334"/>
        <v>0</v>
      </c>
      <c r="AU281" s="54">
        <f t="shared" si="335"/>
        <v>0</v>
      </c>
      <c r="AV281" s="54">
        <f t="shared" si="336"/>
        <v>0</v>
      </c>
      <c r="AW281" s="54">
        <f t="shared" si="337"/>
        <v>0</v>
      </c>
      <c r="AX281" s="54">
        <f t="shared" si="338"/>
        <v>0</v>
      </c>
      <c r="AY281" s="54">
        <f t="shared" si="339"/>
        <v>0</v>
      </c>
      <c r="AZ281" s="54"/>
      <c r="BA281" s="54"/>
      <c r="BB281" s="137">
        <f t="shared" si="306"/>
        <v>0</v>
      </c>
      <c r="BC281" s="137">
        <f t="shared" si="307"/>
        <v>0</v>
      </c>
      <c r="BD281" s="137">
        <f t="shared" si="308"/>
        <v>0</v>
      </c>
      <c r="BE281" s="137">
        <f t="shared" si="309"/>
        <v>0</v>
      </c>
      <c r="BF281" s="137">
        <f t="shared" si="310"/>
        <v>0</v>
      </c>
      <c r="BG281" s="137">
        <f t="shared" si="311"/>
        <v>0</v>
      </c>
      <c r="BH281" s="137">
        <f t="shared" si="312"/>
        <v>0</v>
      </c>
      <c r="BI281" s="137">
        <f t="shared" si="313"/>
        <v>0</v>
      </c>
      <c r="BJ281" s="137">
        <f t="shared" si="314"/>
        <v>0</v>
      </c>
      <c r="BK281" s="137">
        <f t="shared" si="315"/>
        <v>0</v>
      </c>
      <c r="BL281" s="137">
        <f t="shared" si="340"/>
        <v>0</v>
      </c>
      <c r="BM281" s="137">
        <f t="shared" si="341"/>
        <v>0</v>
      </c>
      <c r="BN281" s="137">
        <f t="shared" si="342"/>
        <v>0</v>
      </c>
      <c r="BO281" s="137">
        <f t="shared" si="343"/>
        <v>0</v>
      </c>
      <c r="BP281" s="137">
        <f t="shared" si="344"/>
        <v>0</v>
      </c>
      <c r="BQ281" s="137">
        <f t="shared" si="345"/>
        <v>0</v>
      </c>
      <c r="BR281" s="137">
        <f t="shared" si="346"/>
        <v>0</v>
      </c>
      <c r="BS281" s="137">
        <f t="shared" si="347"/>
        <v>0</v>
      </c>
      <c r="BT281" s="137">
        <f t="shared" si="348"/>
        <v>0</v>
      </c>
      <c r="BU281" s="137">
        <f t="shared" si="349"/>
        <v>0</v>
      </c>
      <c r="BV281" s="137">
        <f t="shared" si="350"/>
        <v>0</v>
      </c>
      <c r="BW281" s="137">
        <f t="shared" si="351"/>
        <v>0</v>
      </c>
      <c r="BX281" s="137">
        <f t="shared" si="352"/>
        <v>0</v>
      </c>
      <c r="BY281" s="137">
        <f t="shared" si="353"/>
        <v>0</v>
      </c>
      <c r="BZ281" s="137">
        <f t="shared" si="354"/>
        <v>0</v>
      </c>
      <c r="CA281" s="137">
        <f t="shared" si="355"/>
        <v>0</v>
      </c>
      <c r="CB281" s="137">
        <f t="shared" si="356"/>
        <v>0</v>
      </c>
      <c r="CC281" s="137">
        <f t="shared" si="357"/>
        <v>0</v>
      </c>
      <c r="CD281" s="137">
        <f t="shared" si="358"/>
        <v>0</v>
      </c>
      <c r="CE281" s="137">
        <f t="shared" si="359"/>
        <v>0</v>
      </c>
      <c r="CF281" s="137">
        <f t="shared" si="360"/>
        <v>0</v>
      </c>
      <c r="CG281" s="137">
        <f t="shared" si="361"/>
        <v>0</v>
      </c>
      <c r="CH281" s="137">
        <f t="shared" si="362"/>
        <v>0</v>
      </c>
      <c r="CI281" s="137">
        <f t="shared" si="363"/>
        <v>0</v>
      </c>
      <c r="CJ281" s="137">
        <f t="shared" si="364"/>
        <v>0</v>
      </c>
      <c r="CK281" s="137">
        <f t="shared" si="365"/>
        <v>0</v>
      </c>
      <c r="CL281" s="137">
        <f t="shared" si="366"/>
        <v>0</v>
      </c>
      <c r="CM281" s="137">
        <f t="shared" si="367"/>
        <v>0</v>
      </c>
      <c r="CN281" s="137">
        <f t="shared" si="368"/>
        <v>0</v>
      </c>
      <c r="CO281" s="137">
        <f t="shared" si="369"/>
        <v>0</v>
      </c>
      <c r="CP281" s="97"/>
      <c r="CQ281" s="97"/>
      <c r="CR281" s="47"/>
      <c r="CS281" s="47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GO281" s="1"/>
      <c r="GP281" s="1"/>
      <c r="GQ281" s="1"/>
      <c r="GR281" s="1"/>
      <c r="GS281" s="1"/>
    </row>
    <row r="282" spans="1:201">
      <c r="A282" s="40">
        <v>276</v>
      </c>
      <c r="B282" s="84"/>
      <c r="C282" s="83"/>
      <c r="D282" s="88"/>
      <c r="E282" s="87"/>
      <c r="F282" s="87"/>
      <c r="G282" s="87"/>
      <c r="H282" s="87"/>
      <c r="I282" s="76"/>
      <c r="J282" s="76"/>
      <c r="K282" s="76"/>
      <c r="L282" s="238"/>
      <c r="M282" s="238"/>
      <c r="N282" s="76"/>
      <c r="O282" s="76"/>
      <c r="P282" s="76"/>
      <c r="Q282" s="77"/>
      <c r="R282" s="41">
        <f t="shared" si="316"/>
        <v>0</v>
      </c>
      <c r="S282" s="55">
        <f t="shared" si="296"/>
        <v>0</v>
      </c>
      <c r="T282" s="54">
        <f t="shared" si="297"/>
        <v>0</v>
      </c>
      <c r="U282" s="97">
        <f t="shared" si="298"/>
        <v>0</v>
      </c>
      <c r="V282" s="54">
        <f t="shared" si="317"/>
        <v>0</v>
      </c>
      <c r="W282" s="97">
        <f t="shared" si="318"/>
        <v>0</v>
      </c>
      <c r="X282" s="96">
        <f t="shared" si="299"/>
        <v>0</v>
      </c>
      <c r="Y282" s="96">
        <f t="shared" si="300"/>
        <v>0</v>
      </c>
      <c r="Z282" s="96">
        <f t="shared" si="301"/>
        <v>0</v>
      </c>
      <c r="AA282" s="96">
        <f t="shared" si="302"/>
        <v>0</v>
      </c>
      <c r="AB282" s="96">
        <f t="shared" si="303"/>
        <v>0</v>
      </c>
      <c r="AC282" s="96">
        <f t="shared" si="304"/>
        <v>0</v>
      </c>
      <c r="AD282" s="96">
        <f t="shared" si="305"/>
        <v>0</v>
      </c>
      <c r="AE282" s="96">
        <f t="shared" si="319"/>
        <v>0</v>
      </c>
      <c r="AF282" s="96">
        <f t="shared" si="320"/>
        <v>0</v>
      </c>
      <c r="AG282" s="96">
        <f t="shared" si="321"/>
        <v>0</v>
      </c>
      <c r="AH282" s="96">
        <f t="shared" si="322"/>
        <v>0</v>
      </c>
      <c r="AI282" s="96">
        <f t="shared" si="323"/>
        <v>0</v>
      </c>
      <c r="AJ282" s="96">
        <f t="shared" si="324"/>
        <v>0</v>
      </c>
      <c r="AK282" s="96">
        <f t="shared" si="325"/>
        <v>0</v>
      </c>
      <c r="AL282" s="96">
        <f t="shared" si="326"/>
        <v>0</v>
      </c>
      <c r="AM282" s="96">
        <f t="shared" si="327"/>
        <v>0</v>
      </c>
      <c r="AN282" s="96">
        <f t="shared" si="328"/>
        <v>0</v>
      </c>
      <c r="AO282" s="96">
        <f t="shared" si="329"/>
        <v>0</v>
      </c>
      <c r="AP282" s="96">
        <f t="shared" si="330"/>
        <v>0</v>
      </c>
      <c r="AQ282" s="96">
        <f t="shared" si="331"/>
        <v>0</v>
      </c>
      <c r="AR282" s="96">
        <f t="shared" si="332"/>
        <v>0</v>
      </c>
      <c r="AS282" s="96">
        <f t="shared" si="333"/>
        <v>0</v>
      </c>
      <c r="AT282" s="54">
        <f t="shared" si="334"/>
        <v>0</v>
      </c>
      <c r="AU282" s="54">
        <f t="shared" si="335"/>
        <v>0</v>
      </c>
      <c r="AV282" s="54">
        <f t="shared" si="336"/>
        <v>0</v>
      </c>
      <c r="AW282" s="54">
        <f t="shared" si="337"/>
        <v>0</v>
      </c>
      <c r="AX282" s="54">
        <f t="shared" si="338"/>
        <v>0</v>
      </c>
      <c r="AY282" s="54">
        <f t="shared" si="339"/>
        <v>0</v>
      </c>
      <c r="AZ282" s="54"/>
      <c r="BA282" s="54"/>
      <c r="BB282" s="137">
        <f t="shared" si="306"/>
        <v>0</v>
      </c>
      <c r="BC282" s="137">
        <f t="shared" si="307"/>
        <v>0</v>
      </c>
      <c r="BD282" s="137">
        <f t="shared" si="308"/>
        <v>0</v>
      </c>
      <c r="BE282" s="137">
        <f t="shared" si="309"/>
        <v>0</v>
      </c>
      <c r="BF282" s="137">
        <f t="shared" si="310"/>
        <v>0</v>
      </c>
      <c r="BG282" s="137">
        <f t="shared" si="311"/>
        <v>0</v>
      </c>
      <c r="BH282" s="137">
        <f t="shared" si="312"/>
        <v>0</v>
      </c>
      <c r="BI282" s="137">
        <f t="shared" si="313"/>
        <v>0</v>
      </c>
      <c r="BJ282" s="137">
        <f t="shared" si="314"/>
        <v>0</v>
      </c>
      <c r="BK282" s="137">
        <f t="shared" si="315"/>
        <v>0</v>
      </c>
      <c r="BL282" s="137">
        <f t="shared" si="340"/>
        <v>0</v>
      </c>
      <c r="BM282" s="137">
        <f t="shared" si="341"/>
        <v>0</v>
      </c>
      <c r="BN282" s="137">
        <f t="shared" si="342"/>
        <v>0</v>
      </c>
      <c r="BO282" s="137">
        <f t="shared" si="343"/>
        <v>0</v>
      </c>
      <c r="BP282" s="137">
        <f t="shared" si="344"/>
        <v>0</v>
      </c>
      <c r="BQ282" s="137">
        <f t="shared" si="345"/>
        <v>0</v>
      </c>
      <c r="BR282" s="137">
        <f t="shared" si="346"/>
        <v>0</v>
      </c>
      <c r="BS282" s="137">
        <f t="shared" si="347"/>
        <v>0</v>
      </c>
      <c r="BT282" s="137">
        <f t="shared" si="348"/>
        <v>0</v>
      </c>
      <c r="BU282" s="137">
        <f t="shared" si="349"/>
        <v>0</v>
      </c>
      <c r="BV282" s="137">
        <f t="shared" si="350"/>
        <v>0</v>
      </c>
      <c r="BW282" s="137">
        <f t="shared" si="351"/>
        <v>0</v>
      </c>
      <c r="BX282" s="137">
        <f t="shared" si="352"/>
        <v>0</v>
      </c>
      <c r="BY282" s="137">
        <f t="shared" si="353"/>
        <v>0</v>
      </c>
      <c r="BZ282" s="137">
        <f t="shared" si="354"/>
        <v>0</v>
      </c>
      <c r="CA282" s="137">
        <f t="shared" si="355"/>
        <v>0</v>
      </c>
      <c r="CB282" s="137">
        <f t="shared" si="356"/>
        <v>0</v>
      </c>
      <c r="CC282" s="137">
        <f t="shared" si="357"/>
        <v>0</v>
      </c>
      <c r="CD282" s="137">
        <f t="shared" si="358"/>
        <v>0</v>
      </c>
      <c r="CE282" s="137">
        <f t="shared" si="359"/>
        <v>0</v>
      </c>
      <c r="CF282" s="137">
        <f t="shared" si="360"/>
        <v>0</v>
      </c>
      <c r="CG282" s="137">
        <f t="shared" si="361"/>
        <v>0</v>
      </c>
      <c r="CH282" s="137">
        <f t="shared" si="362"/>
        <v>0</v>
      </c>
      <c r="CI282" s="137">
        <f t="shared" si="363"/>
        <v>0</v>
      </c>
      <c r="CJ282" s="137">
        <f t="shared" si="364"/>
        <v>0</v>
      </c>
      <c r="CK282" s="137">
        <f t="shared" si="365"/>
        <v>0</v>
      </c>
      <c r="CL282" s="137">
        <f t="shared" si="366"/>
        <v>0</v>
      </c>
      <c r="CM282" s="137">
        <f t="shared" si="367"/>
        <v>0</v>
      </c>
      <c r="CN282" s="137">
        <f t="shared" si="368"/>
        <v>0</v>
      </c>
      <c r="CO282" s="137">
        <f t="shared" si="369"/>
        <v>0</v>
      </c>
      <c r="CP282" s="97"/>
      <c r="CQ282" s="97"/>
      <c r="CR282" s="47"/>
      <c r="CS282" s="47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GO282" s="1"/>
      <c r="GP282" s="1"/>
      <c r="GQ282" s="1"/>
      <c r="GR282" s="1"/>
      <c r="GS282" s="1"/>
    </row>
    <row r="283" spans="1:201">
      <c r="A283" s="40">
        <v>277</v>
      </c>
      <c r="B283" s="84"/>
      <c r="C283" s="83"/>
      <c r="D283" s="88"/>
      <c r="E283" s="87"/>
      <c r="F283" s="87"/>
      <c r="G283" s="87"/>
      <c r="H283" s="87"/>
      <c r="I283" s="76"/>
      <c r="J283" s="76"/>
      <c r="K283" s="76"/>
      <c r="L283" s="238"/>
      <c r="M283" s="238"/>
      <c r="N283" s="76"/>
      <c r="O283" s="76"/>
      <c r="P283" s="76"/>
      <c r="Q283" s="77"/>
      <c r="R283" s="41">
        <f t="shared" si="316"/>
        <v>0</v>
      </c>
      <c r="S283" s="55">
        <f t="shared" si="296"/>
        <v>0</v>
      </c>
      <c r="T283" s="54">
        <f t="shared" si="297"/>
        <v>0</v>
      </c>
      <c r="U283" s="97">
        <f t="shared" si="298"/>
        <v>0</v>
      </c>
      <c r="V283" s="54">
        <f t="shared" si="317"/>
        <v>0</v>
      </c>
      <c r="W283" s="97">
        <f t="shared" si="318"/>
        <v>0</v>
      </c>
      <c r="X283" s="96">
        <f t="shared" si="299"/>
        <v>0</v>
      </c>
      <c r="Y283" s="96">
        <f t="shared" si="300"/>
        <v>0</v>
      </c>
      <c r="Z283" s="96">
        <f t="shared" si="301"/>
        <v>0</v>
      </c>
      <c r="AA283" s="96">
        <f t="shared" si="302"/>
        <v>0</v>
      </c>
      <c r="AB283" s="96">
        <f t="shared" si="303"/>
        <v>0</v>
      </c>
      <c r="AC283" s="96">
        <f t="shared" si="304"/>
        <v>0</v>
      </c>
      <c r="AD283" s="96">
        <f t="shared" si="305"/>
        <v>0</v>
      </c>
      <c r="AE283" s="96">
        <f t="shared" si="319"/>
        <v>0</v>
      </c>
      <c r="AF283" s="96">
        <f t="shared" si="320"/>
        <v>0</v>
      </c>
      <c r="AG283" s="96">
        <f t="shared" si="321"/>
        <v>0</v>
      </c>
      <c r="AH283" s="96">
        <f t="shared" si="322"/>
        <v>0</v>
      </c>
      <c r="AI283" s="96">
        <f t="shared" si="323"/>
        <v>0</v>
      </c>
      <c r="AJ283" s="96">
        <f t="shared" si="324"/>
        <v>0</v>
      </c>
      <c r="AK283" s="96">
        <f t="shared" si="325"/>
        <v>0</v>
      </c>
      <c r="AL283" s="96">
        <f t="shared" si="326"/>
        <v>0</v>
      </c>
      <c r="AM283" s="96">
        <f t="shared" si="327"/>
        <v>0</v>
      </c>
      <c r="AN283" s="96">
        <f t="shared" si="328"/>
        <v>0</v>
      </c>
      <c r="AO283" s="96">
        <f t="shared" si="329"/>
        <v>0</v>
      </c>
      <c r="AP283" s="96">
        <f t="shared" si="330"/>
        <v>0</v>
      </c>
      <c r="AQ283" s="96">
        <f t="shared" si="331"/>
        <v>0</v>
      </c>
      <c r="AR283" s="96">
        <f t="shared" si="332"/>
        <v>0</v>
      </c>
      <c r="AS283" s="96">
        <f t="shared" si="333"/>
        <v>0</v>
      </c>
      <c r="AT283" s="54">
        <f t="shared" si="334"/>
        <v>0</v>
      </c>
      <c r="AU283" s="54">
        <f t="shared" si="335"/>
        <v>0</v>
      </c>
      <c r="AV283" s="54">
        <f t="shared" si="336"/>
        <v>0</v>
      </c>
      <c r="AW283" s="54">
        <f t="shared" si="337"/>
        <v>0</v>
      </c>
      <c r="AX283" s="54">
        <f t="shared" si="338"/>
        <v>0</v>
      </c>
      <c r="AY283" s="54">
        <f t="shared" si="339"/>
        <v>0</v>
      </c>
      <c r="AZ283" s="54"/>
      <c r="BA283" s="54"/>
      <c r="BB283" s="137">
        <f t="shared" si="306"/>
        <v>0</v>
      </c>
      <c r="BC283" s="137">
        <f t="shared" si="307"/>
        <v>0</v>
      </c>
      <c r="BD283" s="137">
        <f t="shared" si="308"/>
        <v>0</v>
      </c>
      <c r="BE283" s="137">
        <f t="shared" si="309"/>
        <v>0</v>
      </c>
      <c r="BF283" s="137">
        <f t="shared" si="310"/>
        <v>0</v>
      </c>
      <c r="BG283" s="137">
        <f t="shared" si="311"/>
        <v>0</v>
      </c>
      <c r="BH283" s="137">
        <f t="shared" si="312"/>
        <v>0</v>
      </c>
      <c r="BI283" s="137">
        <f t="shared" si="313"/>
        <v>0</v>
      </c>
      <c r="BJ283" s="137">
        <f t="shared" si="314"/>
        <v>0</v>
      </c>
      <c r="BK283" s="137">
        <f t="shared" si="315"/>
        <v>0</v>
      </c>
      <c r="BL283" s="137">
        <f t="shared" si="340"/>
        <v>0</v>
      </c>
      <c r="BM283" s="137">
        <f t="shared" si="341"/>
        <v>0</v>
      </c>
      <c r="BN283" s="137">
        <f t="shared" si="342"/>
        <v>0</v>
      </c>
      <c r="BO283" s="137">
        <f t="shared" si="343"/>
        <v>0</v>
      </c>
      <c r="BP283" s="137">
        <f t="shared" si="344"/>
        <v>0</v>
      </c>
      <c r="BQ283" s="137">
        <f t="shared" si="345"/>
        <v>0</v>
      </c>
      <c r="BR283" s="137">
        <f t="shared" si="346"/>
        <v>0</v>
      </c>
      <c r="BS283" s="137">
        <f t="shared" si="347"/>
        <v>0</v>
      </c>
      <c r="BT283" s="137">
        <f t="shared" si="348"/>
        <v>0</v>
      </c>
      <c r="BU283" s="137">
        <f t="shared" si="349"/>
        <v>0</v>
      </c>
      <c r="BV283" s="137">
        <f t="shared" si="350"/>
        <v>0</v>
      </c>
      <c r="BW283" s="137">
        <f t="shared" si="351"/>
        <v>0</v>
      </c>
      <c r="BX283" s="137">
        <f t="shared" si="352"/>
        <v>0</v>
      </c>
      <c r="BY283" s="137">
        <f t="shared" si="353"/>
        <v>0</v>
      </c>
      <c r="BZ283" s="137">
        <f t="shared" si="354"/>
        <v>0</v>
      </c>
      <c r="CA283" s="137">
        <f t="shared" si="355"/>
        <v>0</v>
      </c>
      <c r="CB283" s="137">
        <f t="shared" si="356"/>
        <v>0</v>
      </c>
      <c r="CC283" s="137">
        <f t="shared" si="357"/>
        <v>0</v>
      </c>
      <c r="CD283" s="137">
        <f t="shared" si="358"/>
        <v>0</v>
      </c>
      <c r="CE283" s="137">
        <f t="shared" si="359"/>
        <v>0</v>
      </c>
      <c r="CF283" s="137">
        <f t="shared" si="360"/>
        <v>0</v>
      </c>
      <c r="CG283" s="137">
        <f t="shared" si="361"/>
        <v>0</v>
      </c>
      <c r="CH283" s="137">
        <f t="shared" si="362"/>
        <v>0</v>
      </c>
      <c r="CI283" s="137">
        <f t="shared" si="363"/>
        <v>0</v>
      </c>
      <c r="CJ283" s="137">
        <f t="shared" si="364"/>
        <v>0</v>
      </c>
      <c r="CK283" s="137">
        <f t="shared" si="365"/>
        <v>0</v>
      </c>
      <c r="CL283" s="137">
        <f t="shared" si="366"/>
        <v>0</v>
      </c>
      <c r="CM283" s="137">
        <f t="shared" si="367"/>
        <v>0</v>
      </c>
      <c r="CN283" s="137">
        <f t="shared" si="368"/>
        <v>0</v>
      </c>
      <c r="CO283" s="137">
        <f t="shared" si="369"/>
        <v>0</v>
      </c>
      <c r="CP283" s="97"/>
      <c r="CQ283" s="97"/>
      <c r="CR283" s="47"/>
      <c r="CS283" s="47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GO283" s="1"/>
      <c r="GP283" s="1"/>
      <c r="GQ283" s="1"/>
      <c r="GR283" s="1"/>
      <c r="GS283" s="1"/>
    </row>
    <row r="284" spans="1:201">
      <c r="A284" s="40">
        <v>278</v>
      </c>
      <c r="B284" s="84"/>
      <c r="C284" s="83"/>
      <c r="D284" s="88"/>
      <c r="E284" s="87"/>
      <c r="F284" s="87"/>
      <c r="G284" s="87"/>
      <c r="H284" s="87"/>
      <c r="I284" s="76"/>
      <c r="J284" s="76"/>
      <c r="K284" s="76"/>
      <c r="L284" s="238"/>
      <c r="M284" s="238"/>
      <c r="N284" s="76"/>
      <c r="O284" s="76"/>
      <c r="P284" s="76"/>
      <c r="Q284" s="77"/>
      <c r="R284" s="41">
        <f t="shared" si="316"/>
        <v>0</v>
      </c>
      <c r="S284" s="55">
        <f t="shared" si="296"/>
        <v>0</v>
      </c>
      <c r="T284" s="54">
        <f t="shared" si="297"/>
        <v>0</v>
      </c>
      <c r="U284" s="97">
        <f t="shared" si="298"/>
        <v>0</v>
      </c>
      <c r="V284" s="54">
        <f t="shared" si="317"/>
        <v>0</v>
      </c>
      <c r="W284" s="97">
        <f t="shared" si="318"/>
        <v>0</v>
      </c>
      <c r="X284" s="96">
        <f t="shared" si="299"/>
        <v>0</v>
      </c>
      <c r="Y284" s="96">
        <f t="shared" si="300"/>
        <v>0</v>
      </c>
      <c r="Z284" s="96">
        <f t="shared" si="301"/>
        <v>0</v>
      </c>
      <c r="AA284" s="96">
        <f t="shared" si="302"/>
        <v>0</v>
      </c>
      <c r="AB284" s="96">
        <f t="shared" si="303"/>
        <v>0</v>
      </c>
      <c r="AC284" s="96">
        <f t="shared" si="304"/>
        <v>0</v>
      </c>
      <c r="AD284" s="96">
        <f t="shared" si="305"/>
        <v>0</v>
      </c>
      <c r="AE284" s="96">
        <f t="shared" si="319"/>
        <v>0</v>
      </c>
      <c r="AF284" s="96">
        <f t="shared" si="320"/>
        <v>0</v>
      </c>
      <c r="AG284" s="96">
        <f t="shared" si="321"/>
        <v>0</v>
      </c>
      <c r="AH284" s="96">
        <f t="shared" si="322"/>
        <v>0</v>
      </c>
      <c r="AI284" s="96">
        <f t="shared" si="323"/>
        <v>0</v>
      </c>
      <c r="AJ284" s="96">
        <f t="shared" si="324"/>
        <v>0</v>
      </c>
      <c r="AK284" s="96">
        <f t="shared" si="325"/>
        <v>0</v>
      </c>
      <c r="AL284" s="96">
        <f t="shared" si="326"/>
        <v>0</v>
      </c>
      <c r="AM284" s="96">
        <f t="shared" si="327"/>
        <v>0</v>
      </c>
      <c r="AN284" s="96">
        <f t="shared" si="328"/>
        <v>0</v>
      </c>
      <c r="AO284" s="96">
        <f t="shared" si="329"/>
        <v>0</v>
      </c>
      <c r="AP284" s="96">
        <f t="shared" si="330"/>
        <v>0</v>
      </c>
      <c r="AQ284" s="96">
        <f t="shared" si="331"/>
        <v>0</v>
      </c>
      <c r="AR284" s="96">
        <f t="shared" si="332"/>
        <v>0</v>
      </c>
      <c r="AS284" s="96">
        <f t="shared" si="333"/>
        <v>0</v>
      </c>
      <c r="AT284" s="54">
        <f t="shared" si="334"/>
        <v>0</v>
      </c>
      <c r="AU284" s="54">
        <f t="shared" si="335"/>
        <v>0</v>
      </c>
      <c r="AV284" s="54">
        <f t="shared" si="336"/>
        <v>0</v>
      </c>
      <c r="AW284" s="54">
        <f t="shared" si="337"/>
        <v>0</v>
      </c>
      <c r="AX284" s="54">
        <f t="shared" si="338"/>
        <v>0</v>
      </c>
      <c r="AY284" s="54">
        <f t="shared" si="339"/>
        <v>0</v>
      </c>
      <c r="AZ284" s="54"/>
      <c r="BA284" s="54"/>
      <c r="BB284" s="137">
        <f t="shared" si="306"/>
        <v>0</v>
      </c>
      <c r="BC284" s="137">
        <f t="shared" si="307"/>
        <v>0</v>
      </c>
      <c r="BD284" s="137">
        <f t="shared" si="308"/>
        <v>0</v>
      </c>
      <c r="BE284" s="137">
        <f t="shared" si="309"/>
        <v>0</v>
      </c>
      <c r="BF284" s="137">
        <f t="shared" si="310"/>
        <v>0</v>
      </c>
      <c r="BG284" s="137">
        <f t="shared" si="311"/>
        <v>0</v>
      </c>
      <c r="BH284" s="137">
        <f t="shared" si="312"/>
        <v>0</v>
      </c>
      <c r="BI284" s="137">
        <f t="shared" si="313"/>
        <v>0</v>
      </c>
      <c r="BJ284" s="137">
        <f t="shared" si="314"/>
        <v>0</v>
      </c>
      <c r="BK284" s="137">
        <f t="shared" si="315"/>
        <v>0</v>
      </c>
      <c r="BL284" s="137">
        <f t="shared" si="340"/>
        <v>0</v>
      </c>
      <c r="BM284" s="137">
        <f t="shared" si="341"/>
        <v>0</v>
      </c>
      <c r="BN284" s="137">
        <f t="shared" si="342"/>
        <v>0</v>
      </c>
      <c r="BO284" s="137">
        <f t="shared" si="343"/>
        <v>0</v>
      </c>
      <c r="BP284" s="137">
        <f t="shared" si="344"/>
        <v>0</v>
      </c>
      <c r="BQ284" s="137">
        <f t="shared" si="345"/>
        <v>0</v>
      </c>
      <c r="BR284" s="137">
        <f t="shared" si="346"/>
        <v>0</v>
      </c>
      <c r="BS284" s="137">
        <f t="shared" si="347"/>
        <v>0</v>
      </c>
      <c r="BT284" s="137">
        <f t="shared" si="348"/>
        <v>0</v>
      </c>
      <c r="BU284" s="137">
        <f t="shared" si="349"/>
        <v>0</v>
      </c>
      <c r="BV284" s="137">
        <f t="shared" si="350"/>
        <v>0</v>
      </c>
      <c r="BW284" s="137">
        <f t="shared" si="351"/>
        <v>0</v>
      </c>
      <c r="BX284" s="137">
        <f t="shared" si="352"/>
        <v>0</v>
      </c>
      <c r="BY284" s="137">
        <f t="shared" si="353"/>
        <v>0</v>
      </c>
      <c r="BZ284" s="137">
        <f t="shared" si="354"/>
        <v>0</v>
      </c>
      <c r="CA284" s="137">
        <f t="shared" si="355"/>
        <v>0</v>
      </c>
      <c r="CB284" s="137">
        <f t="shared" si="356"/>
        <v>0</v>
      </c>
      <c r="CC284" s="137">
        <f t="shared" si="357"/>
        <v>0</v>
      </c>
      <c r="CD284" s="137">
        <f t="shared" si="358"/>
        <v>0</v>
      </c>
      <c r="CE284" s="137">
        <f t="shared" si="359"/>
        <v>0</v>
      </c>
      <c r="CF284" s="137">
        <f t="shared" si="360"/>
        <v>0</v>
      </c>
      <c r="CG284" s="137">
        <f t="shared" si="361"/>
        <v>0</v>
      </c>
      <c r="CH284" s="137">
        <f t="shared" si="362"/>
        <v>0</v>
      </c>
      <c r="CI284" s="137">
        <f t="shared" si="363"/>
        <v>0</v>
      </c>
      <c r="CJ284" s="137">
        <f t="shared" si="364"/>
        <v>0</v>
      </c>
      <c r="CK284" s="137">
        <f t="shared" si="365"/>
        <v>0</v>
      </c>
      <c r="CL284" s="137">
        <f t="shared" si="366"/>
        <v>0</v>
      </c>
      <c r="CM284" s="137">
        <f t="shared" si="367"/>
        <v>0</v>
      </c>
      <c r="CN284" s="137">
        <f t="shared" si="368"/>
        <v>0</v>
      </c>
      <c r="CO284" s="137">
        <f t="shared" si="369"/>
        <v>0</v>
      </c>
      <c r="CP284" s="97"/>
      <c r="CQ284" s="97"/>
      <c r="CR284" s="47"/>
      <c r="CS284" s="47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GO284" s="1"/>
      <c r="GP284" s="1"/>
      <c r="GQ284" s="1"/>
      <c r="GR284" s="1"/>
      <c r="GS284" s="1"/>
    </row>
    <row r="285" spans="1:201">
      <c r="A285" s="40">
        <v>279</v>
      </c>
      <c r="B285" s="84"/>
      <c r="C285" s="83"/>
      <c r="D285" s="88"/>
      <c r="E285" s="87"/>
      <c r="F285" s="87"/>
      <c r="G285" s="87"/>
      <c r="H285" s="87"/>
      <c r="I285" s="76"/>
      <c r="J285" s="76"/>
      <c r="K285" s="76"/>
      <c r="L285" s="238"/>
      <c r="M285" s="238"/>
      <c r="N285" s="76"/>
      <c r="O285" s="76"/>
      <c r="P285" s="76"/>
      <c r="Q285" s="77"/>
      <c r="R285" s="41">
        <f t="shared" si="316"/>
        <v>0</v>
      </c>
      <c r="S285" s="55">
        <f t="shared" si="296"/>
        <v>0</v>
      </c>
      <c r="T285" s="54">
        <f t="shared" si="297"/>
        <v>0</v>
      </c>
      <c r="U285" s="97">
        <f t="shared" si="298"/>
        <v>0</v>
      </c>
      <c r="V285" s="54">
        <f t="shared" si="317"/>
        <v>0</v>
      </c>
      <c r="W285" s="97">
        <f t="shared" si="318"/>
        <v>0</v>
      </c>
      <c r="X285" s="96">
        <f t="shared" si="299"/>
        <v>0</v>
      </c>
      <c r="Y285" s="96">
        <f t="shared" si="300"/>
        <v>0</v>
      </c>
      <c r="Z285" s="96">
        <f t="shared" si="301"/>
        <v>0</v>
      </c>
      <c r="AA285" s="96">
        <f t="shared" si="302"/>
        <v>0</v>
      </c>
      <c r="AB285" s="96">
        <f t="shared" si="303"/>
        <v>0</v>
      </c>
      <c r="AC285" s="96">
        <f t="shared" si="304"/>
        <v>0</v>
      </c>
      <c r="AD285" s="96">
        <f t="shared" si="305"/>
        <v>0</v>
      </c>
      <c r="AE285" s="96">
        <f t="shared" si="319"/>
        <v>0</v>
      </c>
      <c r="AF285" s="96">
        <f t="shared" si="320"/>
        <v>0</v>
      </c>
      <c r="AG285" s="96">
        <f t="shared" si="321"/>
        <v>0</v>
      </c>
      <c r="AH285" s="96">
        <f t="shared" si="322"/>
        <v>0</v>
      </c>
      <c r="AI285" s="96">
        <f t="shared" si="323"/>
        <v>0</v>
      </c>
      <c r="AJ285" s="96">
        <f t="shared" si="324"/>
        <v>0</v>
      </c>
      <c r="AK285" s="96">
        <f t="shared" si="325"/>
        <v>0</v>
      </c>
      <c r="AL285" s="96">
        <f t="shared" si="326"/>
        <v>0</v>
      </c>
      <c r="AM285" s="96">
        <f t="shared" si="327"/>
        <v>0</v>
      </c>
      <c r="AN285" s="96">
        <f t="shared" si="328"/>
        <v>0</v>
      </c>
      <c r="AO285" s="96">
        <f t="shared" si="329"/>
        <v>0</v>
      </c>
      <c r="AP285" s="96">
        <f t="shared" si="330"/>
        <v>0</v>
      </c>
      <c r="AQ285" s="96">
        <f t="shared" si="331"/>
        <v>0</v>
      </c>
      <c r="AR285" s="96">
        <f t="shared" si="332"/>
        <v>0</v>
      </c>
      <c r="AS285" s="96">
        <f t="shared" si="333"/>
        <v>0</v>
      </c>
      <c r="AT285" s="54">
        <f t="shared" si="334"/>
        <v>0</v>
      </c>
      <c r="AU285" s="54">
        <f t="shared" si="335"/>
        <v>0</v>
      </c>
      <c r="AV285" s="54">
        <f t="shared" si="336"/>
        <v>0</v>
      </c>
      <c r="AW285" s="54">
        <f t="shared" si="337"/>
        <v>0</v>
      </c>
      <c r="AX285" s="54">
        <f t="shared" si="338"/>
        <v>0</v>
      </c>
      <c r="AY285" s="54">
        <f t="shared" si="339"/>
        <v>0</v>
      </c>
      <c r="AZ285" s="54"/>
      <c r="BA285" s="54"/>
      <c r="BB285" s="137">
        <f t="shared" si="306"/>
        <v>0</v>
      </c>
      <c r="BC285" s="137">
        <f t="shared" si="307"/>
        <v>0</v>
      </c>
      <c r="BD285" s="137">
        <f t="shared" si="308"/>
        <v>0</v>
      </c>
      <c r="BE285" s="137">
        <f t="shared" si="309"/>
        <v>0</v>
      </c>
      <c r="BF285" s="137">
        <f t="shared" si="310"/>
        <v>0</v>
      </c>
      <c r="BG285" s="137">
        <f t="shared" si="311"/>
        <v>0</v>
      </c>
      <c r="BH285" s="137">
        <f t="shared" si="312"/>
        <v>0</v>
      </c>
      <c r="BI285" s="137">
        <f t="shared" si="313"/>
        <v>0</v>
      </c>
      <c r="BJ285" s="137">
        <f t="shared" si="314"/>
        <v>0</v>
      </c>
      <c r="BK285" s="137">
        <f t="shared" si="315"/>
        <v>0</v>
      </c>
      <c r="BL285" s="137">
        <f t="shared" si="340"/>
        <v>0</v>
      </c>
      <c r="BM285" s="137">
        <f t="shared" si="341"/>
        <v>0</v>
      </c>
      <c r="BN285" s="137">
        <f t="shared" si="342"/>
        <v>0</v>
      </c>
      <c r="BO285" s="137">
        <f t="shared" si="343"/>
        <v>0</v>
      </c>
      <c r="BP285" s="137">
        <f t="shared" si="344"/>
        <v>0</v>
      </c>
      <c r="BQ285" s="137">
        <f t="shared" si="345"/>
        <v>0</v>
      </c>
      <c r="BR285" s="137">
        <f t="shared" si="346"/>
        <v>0</v>
      </c>
      <c r="BS285" s="137">
        <f t="shared" si="347"/>
        <v>0</v>
      </c>
      <c r="BT285" s="137">
        <f t="shared" si="348"/>
        <v>0</v>
      </c>
      <c r="BU285" s="137">
        <f t="shared" si="349"/>
        <v>0</v>
      </c>
      <c r="BV285" s="137">
        <f t="shared" si="350"/>
        <v>0</v>
      </c>
      <c r="BW285" s="137">
        <f t="shared" si="351"/>
        <v>0</v>
      </c>
      <c r="BX285" s="137">
        <f t="shared" si="352"/>
        <v>0</v>
      </c>
      <c r="BY285" s="137">
        <f t="shared" si="353"/>
        <v>0</v>
      </c>
      <c r="BZ285" s="137">
        <f t="shared" si="354"/>
        <v>0</v>
      </c>
      <c r="CA285" s="137">
        <f t="shared" si="355"/>
        <v>0</v>
      </c>
      <c r="CB285" s="137">
        <f t="shared" si="356"/>
        <v>0</v>
      </c>
      <c r="CC285" s="137">
        <f t="shared" si="357"/>
        <v>0</v>
      </c>
      <c r="CD285" s="137">
        <f t="shared" si="358"/>
        <v>0</v>
      </c>
      <c r="CE285" s="137">
        <f t="shared" si="359"/>
        <v>0</v>
      </c>
      <c r="CF285" s="137">
        <f t="shared" si="360"/>
        <v>0</v>
      </c>
      <c r="CG285" s="137">
        <f t="shared" si="361"/>
        <v>0</v>
      </c>
      <c r="CH285" s="137">
        <f t="shared" si="362"/>
        <v>0</v>
      </c>
      <c r="CI285" s="137">
        <f t="shared" si="363"/>
        <v>0</v>
      </c>
      <c r="CJ285" s="137">
        <f t="shared" si="364"/>
        <v>0</v>
      </c>
      <c r="CK285" s="137">
        <f t="shared" si="365"/>
        <v>0</v>
      </c>
      <c r="CL285" s="137">
        <f t="shared" si="366"/>
        <v>0</v>
      </c>
      <c r="CM285" s="137">
        <f t="shared" si="367"/>
        <v>0</v>
      </c>
      <c r="CN285" s="137">
        <f t="shared" si="368"/>
        <v>0</v>
      </c>
      <c r="CO285" s="137">
        <f t="shared" si="369"/>
        <v>0</v>
      </c>
      <c r="CP285" s="97"/>
      <c r="CQ285" s="97"/>
      <c r="CR285" s="47"/>
      <c r="CS285" s="47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GO285" s="1"/>
      <c r="GP285" s="1"/>
      <c r="GQ285" s="1"/>
      <c r="GR285" s="1"/>
      <c r="GS285" s="1"/>
    </row>
    <row r="286" spans="1:201">
      <c r="A286" s="40">
        <v>280</v>
      </c>
      <c r="B286" s="84"/>
      <c r="C286" s="83"/>
      <c r="D286" s="88"/>
      <c r="E286" s="87"/>
      <c r="F286" s="87"/>
      <c r="G286" s="87"/>
      <c r="H286" s="87"/>
      <c r="I286" s="76"/>
      <c r="J286" s="76"/>
      <c r="K286" s="76"/>
      <c r="L286" s="238"/>
      <c r="M286" s="238"/>
      <c r="N286" s="76"/>
      <c r="O286" s="76"/>
      <c r="P286" s="76"/>
      <c r="Q286" s="77"/>
      <c r="R286" s="41">
        <f t="shared" si="316"/>
        <v>0</v>
      </c>
      <c r="S286" s="55">
        <f t="shared" si="296"/>
        <v>0</v>
      </c>
      <c r="T286" s="54">
        <f t="shared" si="297"/>
        <v>0</v>
      </c>
      <c r="U286" s="97">
        <f t="shared" si="298"/>
        <v>0</v>
      </c>
      <c r="V286" s="54">
        <f t="shared" si="317"/>
        <v>0</v>
      </c>
      <c r="W286" s="97">
        <f t="shared" si="318"/>
        <v>0</v>
      </c>
      <c r="X286" s="96">
        <f t="shared" si="299"/>
        <v>0</v>
      </c>
      <c r="Y286" s="96">
        <f t="shared" si="300"/>
        <v>0</v>
      </c>
      <c r="Z286" s="96">
        <f t="shared" si="301"/>
        <v>0</v>
      </c>
      <c r="AA286" s="96">
        <f t="shared" si="302"/>
        <v>0</v>
      </c>
      <c r="AB286" s="96">
        <f t="shared" si="303"/>
        <v>0</v>
      </c>
      <c r="AC286" s="96">
        <f t="shared" si="304"/>
        <v>0</v>
      </c>
      <c r="AD286" s="96">
        <f t="shared" si="305"/>
        <v>0</v>
      </c>
      <c r="AE286" s="96">
        <f t="shared" si="319"/>
        <v>0</v>
      </c>
      <c r="AF286" s="96">
        <f t="shared" si="320"/>
        <v>0</v>
      </c>
      <c r="AG286" s="96">
        <f t="shared" si="321"/>
        <v>0</v>
      </c>
      <c r="AH286" s="96">
        <f t="shared" si="322"/>
        <v>0</v>
      </c>
      <c r="AI286" s="96">
        <f t="shared" si="323"/>
        <v>0</v>
      </c>
      <c r="AJ286" s="96">
        <f t="shared" si="324"/>
        <v>0</v>
      </c>
      <c r="AK286" s="96">
        <f t="shared" si="325"/>
        <v>0</v>
      </c>
      <c r="AL286" s="96">
        <f t="shared" si="326"/>
        <v>0</v>
      </c>
      <c r="AM286" s="96">
        <f t="shared" si="327"/>
        <v>0</v>
      </c>
      <c r="AN286" s="96">
        <f t="shared" si="328"/>
        <v>0</v>
      </c>
      <c r="AO286" s="96">
        <f t="shared" si="329"/>
        <v>0</v>
      </c>
      <c r="AP286" s="96">
        <f t="shared" si="330"/>
        <v>0</v>
      </c>
      <c r="AQ286" s="96">
        <f t="shared" si="331"/>
        <v>0</v>
      </c>
      <c r="AR286" s="96">
        <f t="shared" si="332"/>
        <v>0</v>
      </c>
      <c r="AS286" s="96">
        <f t="shared" si="333"/>
        <v>0</v>
      </c>
      <c r="AT286" s="54">
        <f t="shared" si="334"/>
        <v>0</v>
      </c>
      <c r="AU286" s="54">
        <f t="shared" si="335"/>
        <v>0</v>
      </c>
      <c r="AV286" s="54">
        <f t="shared" si="336"/>
        <v>0</v>
      </c>
      <c r="AW286" s="54">
        <f t="shared" si="337"/>
        <v>0</v>
      </c>
      <c r="AX286" s="54">
        <f t="shared" si="338"/>
        <v>0</v>
      </c>
      <c r="AY286" s="54">
        <f t="shared" si="339"/>
        <v>0</v>
      </c>
      <c r="AZ286" s="54"/>
      <c r="BA286" s="54"/>
      <c r="BB286" s="137">
        <f t="shared" si="306"/>
        <v>0</v>
      </c>
      <c r="BC286" s="137">
        <f t="shared" si="307"/>
        <v>0</v>
      </c>
      <c r="BD286" s="137">
        <f t="shared" si="308"/>
        <v>0</v>
      </c>
      <c r="BE286" s="137">
        <f t="shared" si="309"/>
        <v>0</v>
      </c>
      <c r="BF286" s="137">
        <f t="shared" si="310"/>
        <v>0</v>
      </c>
      <c r="BG286" s="137">
        <f t="shared" si="311"/>
        <v>0</v>
      </c>
      <c r="BH286" s="137">
        <f t="shared" si="312"/>
        <v>0</v>
      </c>
      <c r="BI286" s="137">
        <f t="shared" si="313"/>
        <v>0</v>
      </c>
      <c r="BJ286" s="137">
        <f t="shared" si="314"/>
        <v>0</v>
      </c>
      <c r="BK286" s="137">
        <f t="shared" si="315"/>
        <v>0</v>
      </c>
      <c r="BL286" s="137">
        <f t="shared" si="340"/>
        <v>0</v>
      </c>
      <c r="BM286" s="137">
        <f t="shared" si="341"/>
        <v>0</v>
      </c>
      <c r="BN286" s="137">
        <f t="shared" si="342"/>
        <v>0</v>
      </c>
      <c r="BO286" s="137">
        <f t="shared" si="343"/>
        <v>0</v>
      </c>
      <c r="BP286" s="137">
        <f t="shared" si="344"/>
        <v>0</v>
      </c>
      <c r="BQ286" s="137">
        <f t="shared" si="345"/>
        <v>0</v>
      </c>
      <c r="BR286" s="137">
        <f t="shared" si="346"/>
        <v>0</v>
      </c>
      <c r="BS286" s="137">
        <f t="shared" si="347"/>
        <v>0</v>
      </c>
      <c r="BT286" s="137">
        <f t="shared" si="348"/>
        <v>0</v>
      </c>
      <c r="BU286" s="137">
        <f t="shared" si="349"/>
        <v>0</v>
      </c>
      <c r="BV286" s="137">
        <f t="shared" si="350"/>
        <v>0</v>
      </c>
      <c r="BW286" s="137">
        <f t="shared" si="351"/>
        <v>0</v>
      </c>
      <c r="BX286" s="137">
        <f t="shared" si="352"/>
        <v>0</v>
      </c>
      <c r="BY286" s="137">
        <f t="shared" si="353"/>
        <v>0</v>
      </c>
      <c r="BZ286" s="137">
        <f t="shared" si="354"/>
        <v>0</v>
      </c>
      <c r="CA286" s="137">
        <f t="shared" si="355"/>
        <v>0</v>
      </c>
      <c r="CB286" s="137">
        <f t="shared" si="356"/>
        <v>0</v>
      </c>
      <c r="CC286" s="137">
        <f t="shared" si="357"/>
        <v>0</v>
      </c>
      <c r="CD286" s="137">
        <f t="shared" si="358"/>
        <v>0</v>
      </c>
      <c r="CE286" s="137">
        <f t="shared" si="359"/>
        <v>0</v>
      </c>
      <c r="CF286" s="137">
        <f t="shared" si="360"/>
        <v>0</v>
      </c>
      <c r="CG286" s="137">
        <f t="shared" si="361"/>
        <v>0</v>
      </c>
      <c r="CH286" s="137">
        <f t="shared" si="362"/>
        <v>0</v>
      </c>
      <c r="CI286" s="137">
        <f t="shared" si="363"/>
        <v>0</v>
      </c>
      <c r="CJ286" s="137">
        <f t="shared" si="364"/>
        <v>0</v>
      </c>
      <c r="CK286" s="137">
        <f t="shared" si="365"/>
        <v>0</v>
      </c>
      <c r="CL286" s="137">
        <f t="shared" si="366"/>
        <v>0</v>
      </c>
      <c r="CM286" s="137">
        <f t="shared" si="367"/>
        <v>0</v>
      </c>
      <c r="CN286" s="137">
        <f t="shared" si="368"/>
        <v>0</v>
      </c>
      <c r="CO286" s="137">
        <f t="shared" si="369"/>
        <v>0</v>
      </c>
      <c r="CP286" s="97"/>
      <c r="CQ286" s="97"/>
      <c r="CR286" s="47"/>
      <c r="CS286" s="47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GO286" s="1"/>
      <c r="GP286" s="1"/>
      <c r="GQ286" s="1"/>
      <c r="GR286" s="1"/>
      <c r="GS286" s="1"/>
    </row>
    <row r="287" spans="1:201">
      <c r="A287" s="40">
        <v>281</v>
      </c>
      <c r="B287" s="84"/>
      <c r="C287" s="83"/>
      <c r="D287" s="88"/>
      <c r="E287" s="87"/>
      <c r="F287" s="87"/>
      <c r="G287" s="87"/>
      <c r="H287" s="87"/>
      <c r="I287" s="76"/>
      <c r="J287" s="76"/>
      <c r="K287" s="76"/>
      <c r="L287" s="238"/>
      <c r="M287" s="238"/>
      <c r="N287" s="76"/>
      <c r="O287" s="76"/>
      <c r="P287" s="76"/>
      <c r="Q287" s="77"/>
      <c r="R287" s="41">
        <f t="shared" si="316"/>
        <v>0</v>
      </c>
      <c r="S287" s="55">
        <f t="shared" si="296"/>
        <v>0</v>
      </c>
      <c r="T287" s="54">
        <f t="shared" si="297"/>
        <v>0</v>
      </c>
      <c r="U287" s="97">
        <f t="shared" si="298"/>
        <v>0</v>
      </c>
      <c r="V287" s="54">
        <f t="shared" si="317"/>
        <v>0</v>
      </c>
      <c r="W287" s="97">
        <f t="shared" si="318"/>
        <v>0</v>
      </c>
      <c r="X287" s="96">
        <f t="shared" si="299"/>
        <v>0</v>
      </c>
      <c r="Y287" s="96">
        <f t="shared" si="300"/>
        <v>0</v>
      </c>
      <c r="Z287" s="96">
        <f t="shared" si="301"/>
        <v>0</v>
      </c>
      <c r="AA287" s="96">
        <f t="shared" si="302"/>
        <v>0</v>
      </c>
      <c r="AB287" s="96">
        <f t="shared" si="303"/>
        <v>0</v>
      </c>
      <c r="AC287" s="96">
        <f t="shared" si="304"/>
        <v>0</v>
      </c>
      <c r="AD287" s="96">
        <f t="shared" si="305"/>
        <v>0</v>
      </c>
      <c r="AE287" s="96">
        <f t="shared" si="319"/>
        <v>0</v>
      </c>
      <c r="AF287" s="96">
        <f t="shared" si="320"/>
        <v>0</v>
      </c>
      <c r="AG287" s="96">
        <f t="shared" si="321"/>
        <v>0</v>
      </c>
      <c r="AH287" s="96">
        <f t="shared" si="322"/>
        <v>0</v>
      </c>
      <c r="AI287" s="96">
        <f t="shared" si="323"/>
        <v>0</v>
      </c>
      <c r="AJ287" s="96">
        <f t="shared" si="324"/>
        <v>0</v>
      </c>
      <c r="AK287" s="96">
        <f t="shared" si="325"/>
        <v>0</v>
      </c>
      <c r="AL287" s="96">
        <f t="shared" si="326"/>
        <v>0</v>
      </c>
      <c r="AM287" s="96">
        <f t="shared" si="327"/>
        <v>0</v>
      </c>
      <c r="AN287" s="96">
        <f t="shared" si="328"/>
        <v>0</v>
      </c>
      <c r="AO287" s="96">
        <f t="shared" si="329"/>
        <v>0</v>
      </c>
      <c r="AP287" s="96">
        <f t="shared" si="330"/>
        <v>0</v>
      </c>
      <c r="AQ287" s="96">
        <f t="shared" si="331"/>
        <v>0</v>
      </c>
      <c r="AR287" s="96">
        <f t="shared" si="332"/>
        <v>0</v>
      </c>
      <c r="AS287" s="96">
        <f t="shared" si="333"/>
        <v>0</v>
      </c>
      <c r="AT287" s="54">
        <f t="shared" si="334"/>
        <v>0</v>
      </c>
      <c r="AU287" s="54">
        <f t="shared" si="335"/>
        <v>0</v>
      </c>
      <c r="AV287" s="54">
        <f t="shared" si="336"/>
        <v>0</v>
      </c>
      <c r="AW287" s="54">
        <f t="shared" si="337"/>
        <v>0</v>
      </c>
      <c r="AX287" s="54">
        <f t="shared" si="338"/>
        <v>0</v>
      </c>
      <c r="AY287" s="54">
        <f t="shared" si="339"/>
        <v>0</v>
      </c>
      <c r="AZ287" s="54"/>
      <c r="BA287" s="54"/>
      <c r="BB287" s="137">
        <f t="shared" si="306"/>
        <v>0</v>
      </c>
      <c r="BC287" s="137">
        <f t="shared" si="307"/>
        <v>0</v>
      </c>
      <c r="BD287" s="137">
        <f t="shared" si="308"/>
        <v>0</v>
      </c>
      <c r="BE287" s="137">
        <f t="shared" si="309"/>
        <v>0</v>
      </c>
      <c r="BF287" s="137">
        <f t="shared" si="310"/>
        <v>0</v>
      </c>
      <c r="BG287" s="137">
        <f t="shared" si="311"/>
        <v>0</v>
      </c>
      <c r="BH287" s="137">
        <f t="shared" si="312"/>
        <v>0</v>
      </c>
      <c r="BI287" s="137">
        <f t="shared" si="313"/>
        <v>0</v>
      </c>
      <c r="BJ287" s="137">
        <f t="shared" si="314"/>
        <v>0</v>
      </c>
      <c r="BK287" s="137">
        <f t="shared" si="315"/>
        <v>0</v>
      </c>
      <c r="BL287" s="137">
        <f t="shared" si="340"/>
        <v>0</v>
      </c>
      <c r="BM287" s="137">
        <f t="shared" si="341"/>
        <v>0</v>
      </c>
      <c r="BN287" s="137">
        <f t="shared" si="342"/>
        <v>0</v>
      </c>
      <c r="BO287" s="137">
        <f t="shared" si="343"/>
        <v>0</v>
      </c>
      <c r="BP287" s="137">
        <f t="shared" si="344"/>
        <v>0</v>
      </c>
      <c r="BQ287" s="137">
        <f t="shared" si="345"/>
        <v>0</v>
      </c>
      <c r="BR287" s="137">
        <f t="shared" si="346"/>
        <v>0</v>
      </c>
      <c r="BS287" s="137">
        <f t="shared" si="347"/>
        <v>0</v>
      </c>
      <c r="BT287" s="137">
        <f t="shared" si="348"/>
        <v>0</v>
      </c>
      <c r="BU287" s="137">
        <f t="shared" si="349"/>
        <v>0</v>
      </c>
      <c r="BV287" s="137">
        <f t="shared" si="350"/>
        <v>0</v>
      </c>
      <c r="BW287" s="137">
        <f t="shared" si="351"/>
        <v>0</v>
      </c>
      <c r="BX287" s="137">
        <f t="shared" si="352"/>
        <v>0</v>
      </c>
      <c r="BY287" s="137">
        <f t="shared" si="353"/>
        <v>0</v>
      </c>
      <c r="BZ287" s="137">
        <f t="shared" si="354"/>
        <v>0</v>
      </c>
      <c r="CA287" s="137">
        <f t="shared" si="355"/>
        <v>0</v>
      </c>
      <c r="CB287" s="137">
        <f t="shared" si="356"/>
        <v>0</v>
      </c>
      <c r="CC287" s="137">
        <f t="shared" si="357"/>
        <v>0</v>
      </c>
      <c r="CD287" s="137">
        <f t="shared" si="358"/>
        <v>0</v>
      </c>
      <c r="CE287" s="137">
        <f t="shared" si="359"/>
        <v>0</v>
      </c>
      <c r="CF287" s="137">
        <f t="shared" si="360"/>
        <v>0</v>
      </c>
      <c r="CG287" s="137">
        <f t="shared" si="361"/>
        <v>0</v>
      </c>
      <c r="CH287" s="137">
        <f t="shared" si="362"/>
        <v>0</v>
      </c>
      <c r="CI287" s="137">
        <f t="shared" si="363"/>
        <v>0</v>
      </c>
      <c r="CJ287" s="137">
        <f t="shared" si="364"/>
        <v>0</v>
      </c>
      <c r="CK287" s="137">
        <f t="shared" si="365"/>
        <v>0</v>
      </c>
      <c r="CL287" s="137">
        <f t="shared" si="366"/>
        <v>0</v>
      </c>
      <c r="CM287" s="137">
        <f t="shared" si="367"/>
        <v>0</v>
      </c>
      <c r="CN287" s="137">
        <f t="shared" si="368"/>
        <v>0</v>
      </c>
      <c r="CO287" s="137">
        <f t="shared" si="369"/>
        <v>0</v>
      </c>
      <c r="CP287" s="97"/>
      <c r="CQ287" s="97"/>
      <c r="CR287" s="47"/>
      <c r="CS287" s="47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GO287" s="1"/>
      <c r="GP287" s="1"/>
      <c r="GQ287" s="1"/>
      <c r="GR287" s="1"/>
      <c r="GS287" s="1"/>
    </row>
    <row r="288" spans="1:201">
      <c r="A288" s="40">
        <v>282</v>
      </c>
      <c r="B288" s="84"/>
      <c r="C288" s="83"/>
      <c r="D288" s="88"/>
      <c r="E288" s="87"/>
      <c r="F288" s="87"/>
      <c r="G288" s="87"/>
      <c r="H288" s="87"/>
      <c r="I288" s="76"/>
      <c r="J288" s="76"/>
      <c r="K288" s="76"/>
      <c r="L288" s="238"/>
      <c r="M288" s="238"/>
      <c r="N288" s="76"/>
      <c r="O288" s="76"/>
      <c r="P288" s="76"/>
      <c r="Q288" s="77"/>
      <c r="R288" s="41">
        <f t="shared" si="316"/>
        <v>0</v>
      </c>
      <c r="S288" s="55">
        <f t="shared" si="296"/>
        <v>0</v>
      </c>
      <c r="T288" s="54">
        <f t="shared" si="297"/>
        <v>0</v>
      </c>
      <c r="U288" s="97">
        <f t="shared" si="298"/>
        <v>0</v>
      </c>
      <c r="V288" s="54">
        <f t="shared" si="317"/>
        <v>0</v>
      </c>
      <c r="W288" s="97">
        <f t="shared" si="318"/>
        <v>0</v>
      </c>
      <c r="X288" s="96">
        <f t="shared" si="299"/>
        <v>0</v>
      </c>
      <c r="Y288" s="96">
        <f t="shared" si="300"/>
        <v>0</v>
      </c>
      <c r="Z288" s="96">
        <f t="shared" si="301"/>
        <v>0</v>
      </c>
      <c r="AA288" s="96">
        <f t="shared" si="302"/>
        <v>0</v>
      </c>
      <c r="AB288" s="96">
        <f t="shared" si="303"/>
        <v>0</v>
      </c>
      <c r="AC288" s="96">
        <f t="shared" si="304"/>
        <v>0</v>
      </c>
      <c r="AD288" s="96">
        <f t="shared" si="305"/>
        <v>0</v>
      </c>
      <c r="AE288" s="96">
        <f t="shared" si="319"/>
        <v>0</v>
      </c>
      <c r="AF288" s="96">
        <f t="shared" si="320"/>
        <v>0</v>
      </c>
      <c r="AG288" s="96">
        <f t="shared" si="321"/>
        <v>0</v>
      </c>
      <c r="AH288" s="96">
        <f t="shared" si="322"/>
        <v>0</v>
      </c>
      <c r="AI288" s="96">
        <f t="shared" si="323"/>
        <v>0</v>
      </c>
      <c r="AJ288" s="96">
        <f t="shared" si="324"/>
        <v>0</v>
      </c>
      <c r="AK288" s="96">
        <f t="shared" si="325"/>
        <v>0</v>
      </c>
      <c r="AL288" s="96">
        <f t="shared" si="326"/>
        <v>0</v>
      </c>
      <c r="AM288" s="96">
        <f t="shared" si="327"/>
        <v>0</v>
      </c>
      <c r="AN288" s="96">
        <f t="shared" si="328"/>
        <v>0</v>
      </c>
      <c r="AO288" s="96">
        <f t="shared" si="329"/>
        <v>0</v>
      </c>
      <c r="AP288" s="96">
        <f t="shared" si="330"/>
        <v>0</v>
      </c>
      <c r="AQ288" s="96">
        <f t="shared" si="331"/>
        <v>0</v>
      </c>
      <c r="AR288" s="96">
        <f t="shared" si="332"/>
        <v>0</v>
      </c>
      <c r="AS288" s="96">
        <f t="shared" si="333"/>
        <v>0</v>
      </c>
      <c r="AT288" s="54">
        <f t="shared" si="334"/>
        <v>0</v>
      </c>
      <c r="AU288" s="54">
        <f t="shared" si="335"/>
        <v>0</v>
      </c>
      <c r="AV288" s="54">
        <f t="shared" si="336"/>
        <v>0</v>
      </c>
      <c r="AW288" s="54">
        <f t="shared" si="337"/>
        <v>0</v>
      </c>
      <c r="AX288" s="54">
        <f t="shared" si="338"/>
        <v>0</v>
      </c>
      <c r="AY288" s="54">
        <f t="shared" si="339"/>
        <v>0</v>
      </c>
      <c r="AZ288" s="54"/>
      <c r="BA288" s="54"/>
      <c r="BB288" s="137">
        <f t="shared" si="306"/>
        <v>0</v>
      </c>
      <c r="BC288" s="137">
        <f t="shared" si="307"/>
        <v>0</v>
      </c>
      <c r="BD288" s="137">
        <f t="shared" si="308"/>
        <v>0</v>
      </c>
      <c r="BE288" s="137">
        <f t="shared" si="309"/>
        <v>0</v>
      </c>
      <c r="BF288" s="137">
        <f t="shared" si="310"/>
        <v>0</v>
      </c>
      <c r="BG288" s="137">
        <f t="shared" si="311"/>
        <v>0</v>
      </c>
      <c r="BH288" s="137">
        <f t="shared" si="312"/>
        <v>0</v>
      </c>
      <c r="BI288" s="137">
        <f t="shared" si="313"/>
        <v>0</v>
      </c>
      <c r="BJ288" s="137">
        <f t="shared" si="314"/>
        <v>0</v>
      </c>
      <c r="BK288" s="137">
        <f t="shared" si="315"/>
        <v>0</v>
      </c>
      <c r="BL288" s="137">
        <f t="shared" si="340"/>
        <v>0</v>
      </c>
      <c r="BM288" s="137">
        <f t="shared" si="341"/>
        <v>0</v>
      </c>
      <c r="BN288" s="137">
        <f t="shared" si="342"/>
        <v>0</v>
      </c>
      <c r="BO288" s="137">
        <f t="shared" si="343"/>
        <v>0</v>
      </c>
      <c r="BP288" s="137">
        <f t="shared" si="344"/>
        <v>0</v>
      </c>
      <c r="BQ288" s="137">
        <f t="shared" si="345"/>
        <v>0</v>
      </c>
      <c r="BR288" s="137">
        <f t="shared" si="346"/>
        <v>0</v>
      </c>
      <c r="BS288" s="137">
        <f t="shared" si="347"/>
        <v>0</v>
      </c>
      <c r="BT288" s="137">
        <f t="shared" si="348"/>
        <v>0</v>
      </c>
      <c r="BU288" s="137">
        <f t="shared" si="349"/>
        <v>0</v>
      </c>
      <c r="BV288" s="137">
        <f t="shared" si="350"/>
        <v>0</v>
      </c>
      <c r="BW288" s="137">
        <f t="shared" si="351"/>
        <v>0</v>
      </c>
      <c r="BX288" s="137">
        <f t="shared" si="352"/>
        <v>0</v>
      </c>
      <c r="BY288" s="137">
        <f t="shared" si="353"/>
        <v>0</v>
      </c>
      <c r="BZ288" s="137">
        <f t="shared" si="354"/>
        <v>0</v>
      </c>
      <c r="CA288" s="137">
        <f t="shared" si="355"/>
        <v>0</v>
      </c>
      <c r="CB288" s="137">
        <f t="shared" si="356"/>
        <v>0</v>
      </c>
      <c r="CC288" s="137">
        <f t="shared" si="357"/>
        <v>0</v>
      </c>
      <c r="CD288" s="137">
        <f t="shared" si="358"/>
        <v>0</v>
      </c>
      <c r="CE288" s="137">
        <f t="shared" si="359"/>
        <v>0</v>
      </c>
      <c r="CF288" s="137">
        <f t="shared" si="360"/>
        <v>0</v>
      </c>
      <c r="CG288" s="137">
        <f t="shared" si="361"/>
        <v>0</v>
      </c>
      <c r="CH288" s="137">
        <f t="shared" si="362"/>
        <v>0</v>
      </c>
      <c r="CI288" s="137">
        <f t="shared" si="363"/>
        <v>0</v>
      </c>
      <c r="CJ288" s="137">
        <f t="shared" si="364"/>
        <v>0</v>
      </c>
      <c r="CK288" s="137">
        <f t="shared" si="365"/>
        <v>0</v>
      </c>
      <c r="CL288" s="137">
        <f t="shared" si="366"/>
        <v>0</v>
      </c>
      <c r="CM288" s="137">
        <f t="shared" si="367"/>
        <v>0</v>
      </c>
      <c r="CN288" s="137">
        <f t="shared" si="368"/>
        <v>0</v>
      </c>
      <c r="CO288" s="137">
        <f t="shared" si="369"/>
        <v>0</v>
      </c>
      <c r="CP288" s="97"/>
      <c r="CQ288" s="97"/>
      <c r="CR288" s="47"/>
      <c r="CS288" s="47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GO288" s="1"/>
      <c r="GP288" s="1"/>
      <c r="GQ288" s="1"/>
      <c r="GR288" s="1"/>
      <c r="GS288" s="1"/>
    </row>
    <row r="289" spans="1:201">
      <c r="A289" s="40">
        <v>283</v>
      </c>
      <c r="B289" s="84"/>
      <c r="C289" s="83"/>
      <c r="D289" s="88"/>
      <c r="E289" s="87"/>
      <c r="F289" s="87"/>
      <c r="G289" s="87"/>
      <c r="H289" s="87"/>
      <c r="I289" s="76"/>
      <c r="J289" s="76"/>
      <c r="K289" s="76"/>
      <c r="L289" s="238"/>
      <c r="M289" s="238"/>
      <c r="N289" s="76"/>
      <c r="O289" s="76"/>
      <c r="P289" s="76"/>
      <c r="Q289" s="77"/>
      <c r="R289" s="41">
        <f t="shared" si="316"/>
        <v>0</v>
      </c>
      <c r="S289" s="55">
        <f t="shared" si="296"/>
        <v>0</v>
      </c>
      <c r="T289" s="54">
        <f t="shared" si="297"/>
        <v>0</v>
      </c>
      <c r="U289" s="97">
        <f t="shared" si="298"/>
        <v>0</v>
      </c>
      <c r="V289" s="54">
        <f t="shared" si="317"/>
        <v>0</v>
      </c>
      <c r="W289" s="97">
        <f t="shared" si="318"/>
        <v>0</v>
      </c>
      <c r="X289" s="96">
        <f t="shared" si="299"/>
        <v>0</v>
      </c>
      <c r="Y289" s="96">
        <f t="shared" si="300"/>
        <v>0</v>
      </c>
      <c r="Z289" s="96">
        <f t="shared" si="301"/>
        <v>0</v>
      </c>
      <c r="AA289" s="96">
        <f t="shared" si="302"/>
        <v>0</v>
      </c>
      <c r="AB289" s="96">
        <f t="shared" si="303"/>
        <v>0</v>
      </c>
      <c r="AC289" s="96">
        <f t="shared" si="304"/>
        <v>0</v>
      </c>
      <c r="AD289" s="96">
        <f t="shared" si="305"/>
        <v>0</v>
      </c>
      <c r="AE289" s="96">
        <f t="shared" si="319"/>
        <v>0</v>
      </c>
      <c r="AF289" s="96">
        <f t="shared" si="320"/>
        <v>0</v>
      </c>
      <c r="AG289" s="96">
        <f t="shared" si="321"/>
        <v>0</v>
      </c>
      <c r="AH289" s="96">
        <f t="shared" si="322"/>
        <v>0</v>
      </c>
      <c r="AI289" s="96">
        <f t="shared" si="323"/>
        <v>0</v>
      </c>
      <c r="AJ289" s="96">
        <f t="shared" si="324"/>
        <v>0</v>
      </c>
      <c r="AK289" s="96">
        <f t="shared" si="325"/>
        <v>0</v>
      </c>
      <c r="AL289" s="96">
        <f t="shared" si="326"/>
        <v>0</v>
      </c>
      <c r="AM289" s="96">
        <f t="shared" si="327"/>
        <v>0</v>
      </c>
      <c r="AN289" s="96">
        <f t="shared" si="328"/>
        <v>0</v>
      </c>
      <c r="AO289" s="96">
        <f t="shared" si="329"/>
        <v>0</v>
      </c>
      <c r="AP289" s="96">
        <f t="shared" si="330"/>
        <v>0</v>
      </c>
      <c r="AQ289" s="96">
        <f t="shared" si="331"/>
        <v>0</v>
      </c>
      <c r="AR289" s="96">
        <f t="shared" si="332"/>
        <v>0</v>
      </c>
      <c r="AS289" s="96">
        <f t="shared" si="333"/>
        <v>0</v>
      </c>
      <c r="AT289" s="54">
        <f t="shared" si="334"/>
        <v>0</v>
      </c>
      <c r="AU289" s="54">
        <f t="shared" si="335"/>
        <v>0</v>
      </c>
      <c r="AV289" s="54">
        <f t="shared" si="336"/>
        <v>0</v>
      </c>
      <c r="AW289" s="54">
        <f t="shared" si="337"/>
        <v>0</v>
      </c>
      <c r="AX289" s="54">
        <f t="shared" si="338"/>
        <v>0</v>
      </c>
      <c r="AY289" s="54">
        <f t="shared" si="339"/>
        <v>0</v>
      </c>
      <c r="AZ289" s="54"/>
      <c r="BA289" s="54"/>
      <c r="BB289" s="137">
        <f t="shared" si="306"/>
        <v>0</v>
      </c>
      <c r="BC289" s="137">
        <f t="shared" si="307"/>
        <v>0</v>
      </c>
      <c r="BD289" s="137">
        <f t="shared" si="308"/>
        <v>0</v>
      </c>
      <c r="BE289" s="137">
        <f t="shared" si="309"/>
        <v>0</v>
      </c>
      <c r="BF289" s="137">
        <f t="shared" si="310"/>
        <v>0</v>
      </c>
      <c r="BG289" s="137">
        <f t="shared" si="311"/>
        <v>0</v>
      </c>
      <c r="BH289" s="137">
        <f t="shared" si="312"/>
        <v>0</v>
      </c>
      <c r="BI289" s="137">
        <f t="shared" si="313"/>
        <v>0</v>
      </c>
      <c r="BJ289" s="137">
        <f t="shared" si="314"/>
        <v>0</v>
      </c>
      <c r="BK289" s="137">
        <f t="shared" si="315"/>
        <v>0</v>
      </c>
      <c r="BL289" s="137">
        <f t="shared" si="340"/>
        <v>0</v>
      </c>
      <c r="BM289" s="137">
        <f t="shared" si="341"/>
        <v>0</v>
      </c>
      <c r="BN289" s="137">
        <f t="shared" si="342"/>
        <v>0</v>
      </c>
      <c r="BO289" s="137">
        <f t="shared" si="343"/>
        <v>0</v>
      </c>
      <c r="BP289" s="137">
        <f t="shared" si="344"/>
        <v>0</v>
      </c>
      <c r="BQ289" s="137">
        <f t="shared" si="345"/>
        <v>0</v>
      </c>
      <c r="BR289" s="137">
        <f t="shared" si="346"/>
        <v>0</v>
      </c>
      <c r="BS289" s="137">
        <f t="shared" si="347"/>
        <v>0</v>
      </c>
      <c r="BT289" s="137">
        <f t="shared" si="348"/>
        <v>0</v>
      </c>
      <c r="BU289" s="137">
        <f t="shared" si="349"/>
        <v>0</v>
      </c>
      <c r="BV289" s="137">
        <f t="shared" si="350"/>
        <v>0</v>
      </c>
      <c r="BW289" s="137">
        <f t="shared" si="351"/>
        <v>0</v>
      </c>
      <c r="BX289" s="137">
        <f t="shared" si="352"/>
        <v>0</v>
      </c>
      <c r="BY289" s="137">
        <f t="shared" si="353"/>
        <v>0</v>
      </c>
      <c r="BZ289" s="137">
        <f t="shared" si="354"/>
        <v>0</v>
      </c>
      <c r="CA289" s="137">
        <f t="shared" si="355"/>
        <v>0</v>
      </c>
      <c r="CB289" s="137">
        <f t="shared" si="356"/>
        <v>0</v>
      </c>
      <c r="CC289" s="137">
        <f t="shared" si="357"/>
        <v>0</v>
      </c>
      <c r="CD289" s="137">
        <f t="shared" si="358"/>
        <v>0</v>
      </c>
      <c r="CE289" s="137">
        <f t="shared" si="359"/>
        <v>0</v>
      </c>
      <c r="CF289" s="137">
        <f t="shared" si="360"/>
        <v>0</v>
      </c>
      <c r="CG289" s="137">
        <f t="shared" si="361"/>
        <v>0</v>
      </c>
      <c r="CH289" s="137">
        <f t="shared" si="362"/>
        <v>0</v>
      </c>
      <c r="CI289" s="137">
        <f t="shared" si="363"/>
        <v>0</v>
      </c>
      <c r="CJ289" s="137">
        <f t="shared" si="364"/>
        <v>0</v>
      </c>
      <c r="CK289" s="137">
        <f t="shared" si="365"/>
        <v>0</v>
      </c>
      <c r="CL289" s="137">
        <f t="shared" si="366"/>
        <v>0</v>
      </c>
      <c r="CM289" s="137">
        <f t="shared" si="367"/>
        <v>0</v>
      </c>
      <c r="CN289" s="137">
        <f t="shared" si="368"/>
        <v>0</v>
      </c>
      <c r="CO289" s="137">
        <f t="shared" si="369"/>
        <v>0</v>
      </c>
      <c r="CP289" s="97"/>
      <c r="CQ289" s="97"/>
      <c r="CR289" s="47"/>
      <c r="CS289" s="47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GO289" s="1"/>
      <c r="GP289" s="1"/>
      <c r="GQ289" s="1"/>
      <c r="GR289" s="1"/>
      <c r="GS289" s="1"/>
    </row>
    <row r="290" spans="1:201">
      <c r="A290" s="40">
        <v>284</v>
      </c>
      <c r="B290" s="84"/>
      <c r="C290" s="83"/>
      <c r="D290" s="88"/>
      <c r="E290" s="87"/>
      <c r="F290" s="87"/>
      <c r="G290" s="87"/>
      <c r="H290" s="87"/>
      <c r="I290" s="76"/>
      <c r="J290" s="76"/>
      <c r="K290" s="76"/>
      <c r="L290" s="238"/>
      <c r="M290" s="238"/>
      <c r="N290" s="76"/>
      <c r="O290" s="76"/>
      <c r="P290" s="76"/>
      <c r="Q290" s="77"/>
      <c r="R290" s="41">
        <f t="shared" si="316"/>
        <v>0</v>
      </c>
      <c r="S290" s="55">
        <f t="shared" si="296"/>
        <v>0</v>
      </c>
      <c r="T290" s="54">
        <f t="shared" si="297"/>
        <v>0</v>
      </c>
      <c r="U290" s="97">
        <f t="shared" si="298"/>
        <v>0</v>
      </c>
      <c r="V290" s="54">
        <f t="shared" si="317"/>
        <v>0</v>
      </c>
      <c r="W290" s="97">
        <f t="shared" si="318"/>
        <v>0</v>
      </c>
      <c r="X290" s="96">
        <f t="shared" si="299"/>
        <v>0</v>
      </c>
      <c r="Y290" s="96">
        <f t="shared" si="300"/>
        <v>0</v>
      </c>
      <c r="Z290" s="96">
        <f t="shared" si="301"/>
        <v>0</v>
      </c>
      <c r="AA290" s="96">
        <f t="shared" si="302"/>
        <v>0</v>
      </c>
      <c r="AB290" s="96">
        <f t="shared" si="303"/>
        <v>0</v>
      </c>
      <c r="AC290" s="96">
        <f t="shared" si="304"/>
        <v>0</v>
      </c>
      <c r="AD290" s="96">
        <f t="shared" si="305"/>
        <v>0</v>
      </c>
      <c r="AE290" s="96">
        <f t="shared" si="319"/>
        <v>0</v>
      </c>
      <c r="AF290" s="96">
        <f t="shared" si="320"/>
        <v>0</v>
      </c>
      <c r="AG290" s="96">
        <f t="shared" si="321"/>
        <v>0</v>
      </c>
      <c r="AH290" s="96">
        <f t="shared" si="322"/>
        <v>0</v>
      </c>
      <c r="AI290" s="96">
        <f t="shared" si="323"/>
        <v>0</v>
      </c>
      <c r="AJ290" s="96">
        <f t="shared" si="324"/>
        <v>0</v>
      </c>
      <c r="AK290" s="96">
        <f t="shared" si="325"/>
        <v>0</v>
      </c>
      <c r="AL290" s="96">
        <f t="shared" si="326"/>
        <v>0</v>
      </c>
      <c r="AM290" s="96">
        <f t="shared" si="327"/>
        <v>0</v>
      </c>
      <c r="AN290" s="96">
        <f t="shared" si="328"/>
        <v>0</v>
      </c>
      <c r="AO290" s="96">
        <f t="shared" si="329"/>
        <v>0</v>
      </c>
      <c r="AP290" s="96">
        <f t="shared" si="330"/>
        <v>0</v>
      </c>
      <c r="AQ290" s="96">
        <f t="shared" si="331"/>
        <v>0</v>
      </c>
      <c r="AR290" s="96">
        <f t="shared" si="332"/>
        <v>0</v>
      </c>
      <c r="AS290" s="96">
        <f t="shared" si="333"/>
        <v>0</v>
      </c>
      <c r="AT290" s="54">
        <f t="shared" si="334"/>
        <v>0</v>
      </c>
      <c r="AU290" s="54">
        <f t="shared" si="335"/>
        <v>0</v>
      </c>
      <c r="AV290" s="54">
        <f t="shared" si="336"/>
        <v>0</v>
      </c>
      <c r="AW290" s="54">
        <f t="shared" si="337"/>
        <v>0</v>
      </c>
      <c r="AX290" s="54">
        <f t="shared" si="338"/>
        <v>0</v>
      </c>
      <c r="AY290" s="54">
        <f t="shared" si="339"/>
        <v>0</v>
      </c>
      <c r="AZ290" s="54"/>
      <c r="BA290" s="54"/>
      <c r="BB290" s="137">
        <f t="shared" si="306"/>
        <v>0</v>
      </c>
      <c r="BC290" s="137">
        <f t="shared" si="307"/>
        <v>0</v>
      </c>
      <c r="BD290" s="137">
        <f t="shared" si="308"/>
        <v>0</v>
      </c>
      <c r="BE290" s="137">
        <f t="shared" si="309"/>
        <v>0</v>
      </c>
      <c r="BF290" s="137">
        <f t="shared" si="310"/>
        <v>0</v>
      </c>
      <c r="BG290" s="137">
        <f t="shared" si="311"/>
        <v>0</v>
      </c>
      <c r="BH290" s="137">
        <f t="shared" si="312"/>
        <v>0</v>
      </c>
      <c r="BI290" s="137">
        <f t="shared" si="313"/>
        <v>0</v>
      </c>
      <c r="BJ290" s="137">
        <f t="shared" si="314"/>
        <v>0</v>
      </c>
      <c r="BK290" s="137">
        <f t="shared" si="315"/>
        <v>0</v>
      </c>
      <c r="BL290" s="137">
        <f t="shared" si="340"/>
        <v>0</v>
      </c>
      <c r="BM290" s="137">
        <f t="shared" si="341"/>
        <v>0</v>
      </c>
      <c r="BN290" s="137">
        <f t="shared" si="342"/>
        <v>0</v>
      </c>
      <c r="BO290" s="137">
        <f t="shared" si="343"/>
        <v>0</v>
      </c>
      <c r="BP290" s="137">
        <f t="shared" si="344"/>
        <v>0</v>
      </c>
      <c r="BQ290" s="137">
        <f t="shared" si="345"/>
        <v>0</v>
      </c>
      <c r="BR290" s="137">
        <f t="shared" si="346"/>
        <v>0</v>
      </c>
      <c r="BS290" s="137">
        <f t="shared" si="347"/>
        <v>0</v>
      </c>
      <c r="BT290" s="137">
        <f t="shared" si="348"/>
        <v>0</v>
      </c>
      <c r="BU290" s="137">
        <f t="shared" si="349"/>
        <v>0</v>
      </c>
      <c r="BV290" s="137">
        <f t="shared" si="350"/>
        <v>0</v>
      </c>
      <c r="BW290" s="137">
        <f t="shared" si="351"/>
        <v>0</v>
      </c>
      <c r="BX290" s="137">
        <f t="shared" si="352"/>
        <v>0</v>
      </c>
      <c r="BY290" s="137">
        <f t="shared" si="353"/>
        <v>0</v>
      </c>
      <c r="BZ290" s="137">
        <f t="shared" si="354"/>
        <v>0</v>
      </c>
      <c r="CA290" s="137">
        <f t="shared" si="355"/>
        <v>0</v>
      </c>
      <c r="CB290" s="137">
        <f t="shared" si="356"/>
        <v>0</v>
      </c>
      <c r="CC290" s="137">
        <f t="shared" si="357"/>
        <v>0</v>
      </c>
      <c r="CD290" s="137">
        <f t="shared" si="358"/>
        <v>0</v>
      </c>
      <c r="CE290" s="137">
        <f t="shared" si="359"/>
        <v>0</v>
      </c>
      <c r="CF290" s="137">
        <f t="shared" si="360"/>
        <v>0</v>
      </c>
      <c r="CG290" s="137">
        <f t="shared" si="361"/>
        <v>0</v>
      </c>
      <c r="CH290" s="137">
        <f t="shared" si="362"/>
        <v>0</v>
      </c>
      <c r="CI290" s="137">
        <f t="shared" si="363"/>
        <v>0</v>
      </c>
      <c r="CJ290" s="137">
        <f t="shared" si="364"/>
        <v>0</v>
      </c>
      <c r="CK290" s="137">
        <f t="shared" si="365"/>
        <v>0</v>
      </c>
      <c r="CL290" s="137">
        <f t="shared" si="366"/>
        <v>0</v>
      </c>
      <c r="CM290" s="137">
        <f t="shared" si="367"/>
        <v>0</v>
      </c>
      <c r="CN290" s="137">
        <f t="shared" si="368"/>
        <v>0</v>
      </c>
      <c r="CO290" s="137">
        <f t="shared" si="369"/>
        <v>0</v>
      </c>
      <c r="CP290" s="97"/>
      <c r="CQ290" s="97"/>
      <c r="CR290" s="47"/>
      <c r="CS290" s="47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GO290" s="1"/>
      <c r="GP290" s="1"/>
      <c r="GQ290" s="1"/>
      <c r="GR290" s="1"/>
      <c r="GS290" s="1"/>
    </row>
    <row r="291" spans="1:201">
      <c r="A291" s="40">
        <v>285</v>
      </c>
      <c r="B291" s="84"/>
      <c r="C291" s="83"/>
      <c r="D291" s="88"/>
      <c r="E291" s="87"/>
      <c r="F291" s="87"/>
      <c r="G291" s="87"/>
      <c r="H291" s="87"/>
      <c r="I291" s="76"/>
      <c r="J291" s="76"/>
      <c r="K291" s="76"/>
      <c r="L291" s="238"/>
      <c r="M291" s="238"/>
      <c r="N291" s="76"/>
      <c r="O291" s="76"/>
      <c r="P291" s="76"/>
      <c r="Q291" s="77"/>
      <c r="R291" s="41">
        <f t="shared" si="316"/>
        <v>0</v>
      </c>
      <c r="S291" s="55">
        <f t="shared" si="296"/>
        <v>0</v>
      </c>
      <c r="T291" s="54">
        <f t="shared" si="297"/>
        <v>0</v>
      </c>
      <c r="U291" s="97">
        <f t="shared" si="298"/>
        <v>0</v>
      </c>
      <c r="V291" s="54">
        <f t="shared" si="317"/>
        <v>0</v>
      </c>
      <c r="W291" s="97">
        <f t="shared" si="318"/>
        <v>0</v>
      </c>
      <c r="X291" s="96">
        <f t="shared" si="299"/>
        <v>0</v>
      </c>
      <c r="Y291" s="96">
        <f t="shared" si="300"/>
        <v>0</v>
      </c>
      <c r="Z291" s="96">
        <f t="shared" si="301"/>
        <v>0</v>
      </c>
      <c r="AA291" s="96">
        <f t="shared" si="302"/>
        <v>0</v>
      </c>
      <c r="AB291" s="96">
        <f t="shared" si="303"/>
        <v>0</v>
      </c>
      <c r="AC291" s="96">
        <f t="shared" si="304"/>
        <v>0</v>
      </c>
      <c r="AD291" s="96">
        <f t="shared" si="305"/>
        <v>0</v>
      </c>
      <c r="AE291" s="96">
        <f t="shared" si="319"/>
        <v>0</v>
      </c>
      <c r="AF291" s="96">
        <f t="shared" si="320"/>
        <v>0</v>
      </c>
      <c r="AG291" s="96">
        <f t="shared" si="321"/>
        <v>0</v>
      </c>
      <c r="AH291" s="96">
        <f t="shared" si="322"/>
        <v>0</v>
      </c>
      <c r="AI291" s="96">
        <f t="shared" si="323"/>
        <v>0</v>
      </c>
      <c r="AJ291" s="96">
        <f t="shared" si="324"/>
        <v>0</v>
      </c>
      <c r="AK291" s="96">
        <f t="shared" si="325"/>
        <v>0</v>
      </c>
      <c r="AL291" s="96">
        <f t="shared" si="326"/>
        <v>0</v>
      </c>
      <c r="AM291" s="96">
        <f t="shared" si="327"/>
        <v>0</v>
      </c>
      <c r="AN291" s="96">
        <f t="shared" si="328"/>
        <v>0</v>
      </c>
      <c r="AO291" s="96">
        <f t="shared" si="329"/>
        <v>0</v>
      </c>
      <c r="AP291" s="96">
        <f t="shared" si="330"/>
        <v>0</v>
      </c>
      <c r="AQ291" s="96">
        <f t="shared" si="331"/>
        <v>0</v>
      </c>
      <c r="AR291" s="96">
        <f t="shared" si="332"/>
        <v>0</v>
      </c>
      <c r="AS291" s="96">
        <f t="shared" si="333"/>
        <v>0</v>
      </c>
      <c r="AT291" s="54">
        <f t="shared" si="334"/>
        <v>0</v>
      </c>
      <c r="AU291" s="54">
        <f t="shared" si="335"/>
        <v>0</v>
      </c>
      <c r="AV291" s="54">
        <f t="shared" si="336"/>
        <v>0</v>
      </c>
      <c r="AW291" s="54">
        <f t="shared" si="337"/>
        <v>0</v>
      </c>
      <c r="AX291" s="54">
        <f t="shared" si="338"/>
        <v>0</v>
      </c>
      <c r="AY291" s="54">
        <f t="shared" si="339"/>
        <v>0</v>
      </c>
      <c r="AZ291" s="54"/>
      <c r="BA291" s="54"/>
      <c r="BB291" s="137">
        <f t="shared" si="306"/>
        <v>0</v>
      </c>
      <c r="BC291" s="137">
        <f t="shared" si="307"/>
        <v>0</v>
      </c>
      <c r="BD291" s="137">
        <f t="shared" si="308"/>
        <v>0</v>
      </c>
      <c r="BE291" s="137">
        <f t="shared" si="309"/>
        <v>0</v>
      </c>
      <c r="BF291" s="137">
        <f t="shared" si="310"/>
        <v>0</v>
      </c>
      <c r="BG291" s="137">
        <f t="shared" si="311"/>
        <v>0</v>
      </c>
      <c r="BH291" s="137">
        <f t="shared" si="312"/>
        <v>0</v>
      </c>
      <c r="BI291" s="137">
        <f t="shared" si="313"/>
        <v>0</v>
      </c>
      <c r="BJ291" s="137">
        <f t="shared" si="314"/>
        <v>0</v>
      </c>
      <c r="BK291" s="137">
        <f t="shared" si="315"/>
        <v>0</v>
      </c>
      <c r="BL291" s="137">
        <f t="shared" si="340"/>
        <v>0</v>
      </c>
      <c r="BM291" s="137">
        <f t="shared" si="341"/>
        <v>0</v>
      </c>
      <c r="BN291" s="137">
        <f t="shared" si="342"/>
        <v>0</v>
      </c>
      <c r="BO291" s="137">
        <f t="shared" si="343"/>
        <v>0</v>
      </c>
      <c r="BP291" s="137">
        <f t="shared" si="344"/>
        <v>0</v>
      </c>
      <c r="BQ291" s="137">
        <f t="shared" si="345"/>
        <v>0</v>
      </c>
      <c r="BR291" s="137">
        <f t="shared" si="346"/>
        <v>0</v>
      </c>
      <c r="BS291" s="137">
        <f t="shared" si="347"/>
        <v>0</v>
      </c>
      <c r="BT291" s="137">
        <f t="shared" si="348"/>
        <v>0</v>
      </c>
      <c r="BU291" s="137">
        <f t="shared" si="349"/>
        <v>0</v>
      </c>
      <c r="BV291" s="137">
        <f t="shared" si="350"/>
        <v>0</v>
      </c>
      <c r="BW291" s="137">
        <f t="shared" si="351"/>
        <v>0</v>
      </c>
      <c r="BX291" s="137">
        <f t="shared" si="352"/>
        <v>0</v>
      </c>
      <c r="BY291" s="137">
        <f t="shared" si="353"/>
        <v>0</v>
      </c>
      <c r="BZ291" s="137">
        <f t="shared" si="354"/>
        <v>0</v>
      </c>
      <c r="CA291" s="137">
        <f t="shared" si="355"/>
        <v>0</v>
      </c>
      <c r="CB291" s="137">
        <f t="shared" si="356"/>
        <v>0</v>
      </c>
      <c r="CC291" s="137">
        <f t="shared" si="357"/>
        <v>0</v>
      </c>
      <c r="CD291" s="137">
        <f t="shared" si="358"/>
        <v>0</v>
      </c>
      <c r="CE291" s="137">
        <f t="shared" si="359"/>
        <v>0</v>
      </c>
      <c r="CF291" s="137">
        <f t="shared" si="360"/>
        <v>0</v>
      </c>
      <c r="CG291" s="137">
        <f t="shared" si="361"/>
        <v>0</v>
      </c>
      <c r="CH291" s="137">
        <f t="shared" si="362"/>
        <v>0</v>
      </c>
      <c r="CI291" s="137">
        <f t="shared" si="363"/>
        <v>0</v>
      </c>
      <c r="CJ291" s="137">
        <f t="shared" si="364"/>
        <v>0</v>
      </c>
      <c r="CK291" s="137">
        <f t="shared" si="365"/>
        <v>0</v>
      </c>
      <c r="CL291" s="137">
        <f t="shared" si="366"/>
        <v>0</v>
      </c>
      <c r="CM291" s="137">
        <f t="shared" si="367"/>
        <v>0</v>
      </c>
      <c r="CN291" s="137">
        <f t="shared" si="368"/>
        <v>0</v>
      </c>
      <c r="CO291" s="137">
        <f t="shared" si="369"/>
        <v>0</v>
      </c>
      <c r="CP291" s="97"/>
      <c r="CQ291" s="97"/>
      <c r="CR291" s="47"/>
      <c r="CS291" s="47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GO291" s="1"/>
      <c r="GP291" s="1"/>
      <c r="GQ291" s="1"/>
      <c r="GR291" s="1"/>
      <c r="GS291" s="1"/>
    </row>
    <row r="292" spans="1:201">
      <c r="A292" s="40">
        <v>286</v>
      </c>
      <c r="B292" s="84"/>
      <c r="C292" s="83"/>
      <c r="D292" s="88"/>
      <c r="E292" s="87"/>
      <c r="F292" s="87"/>
      <c r="G292" s="87"/>
      <c r="H292" s="87"/>
      <c r="I292" s="76"/>
      <c r="J292" s="76"/>
      <c r="K292" s="76"/>
      <c r="L292" s="238"/>
      <c r="M292" s="238"/>
      <c r="N292" s="76"/>
      <c r="O292" s="76"/>
      <c r="P292" s="76"/>
      <c r="Q292" s="77"/>
      <c r="R292" s="41">
        <f t="shared" si="316"/>
        <v>0</v>
      </c>
      <c r="S292" s="55">
        <f t="shared" si="296"/>
        <v>0</v>
      </c>
      <c r="T292" s="54">
        <f t="shared" si="297"/>
        <v>0</v>
      </c>
      <c r="U292" s="97">
        <f t="shared" si="298"/>
        <v>0</v>
      </c>
      <c r="V292" s="54">
        <f t="shared" si="317"/>
        <v>0</v>
      </c>
      <c r="W292" s="97">
        <f t="shared" si="318"/>
        <v>0</v>
      </c>
      <c r="X292" s="96">
        <f t="shared" si="299"/>
        <v>0</v>
      </c>
      <c r="Y292" s="96">
        <f t="shared" si="300"/>
        <v>0</v>
      </c>
      <c r="Z292" s="96">
        <f t="shared" si="301"/>
        <v>0</v>
      </c>
      <c r="AA292" s="96">
        <f t="shared" si="302"/>
        <v>0</v>
      </c>
      <c r="AB292" s="96">
        <f t="shared" si="303"/>
        <v>0</v>
      </c>
      <c r="AC292" s="96">
        <f t="shared" si="304"/>
        <v>0</v>
      </c>
      <c r="AD292" s="96">
        <f t="shared" si="305"/>
        <v>0</v>
      </c>
      <c r="AE292" s="96">
        <f t="shared" si="319"/>
        <v>0</v>
      </c>
      <c r="AF292" s="96">
        <f t="shared" si="320"/>
        <v>0</v>
      </c>
      <c r="AG292" s="96">
        <f t="shared" si="321"/>
        <v>0</v>
      </c>
      <c r="AH292" s="96">
        <f t="shared" si="322"/>
        <v>0</v>
      </c>
      <c r="AI292" s="96">
        <f t="shared" si="323"/>
        <v>0</v>
      </c>
      <c r="AJ292" s="96">
        <f t="shared" si="324"/>
        <v>0</v>
      </c>
      <c r="AK292" s="96">
        <f t="shared" si="325"/>
        <v>0</v>
      </c>
      <c r="AL292" s="96">
        <f t="shared" si="326"/>
        <v>0</v>
      </c>
      <c r="AM292" s="96">
        <f t="shared" si="327"/>
        <v>0</v>
      </c>
      <c r="AN292" s="96">
        <f t="shared" si="328"/>
        <v>0</v>
      </c>
      <c r="AO292" s="96">
        <f t="shared" si="329"/>
        <v>0</v>
      </c>
      <c r="AP292" s="96">
        <f t="shared" si="330"/>
        <v>0</v>
      </c>
      <c r="AQ292" s="96">
        <f t="shared" si="331"/>
        <v>0</v>
      </c>
      <c r="AR292" s="96">
        <f t="shared" si="332"/>
        <v>0</v>
      </c>
      <c r="AS292" s="96">
        <f t="shared" si="333"/>
        <v>0</v>
      </c>
      <c r="AT292" s="54">
        <f t="shared" si="334"/>
        <v>0</v>
      </c>
      <c r="AU292" s="54">
        <f t="shared" si="335"/>
        <v>0</v>
      </c>
      <c r="AV292" s="54">
        <f t="shared" si="336"/>
        <v>0</v>
      </c>
      <c r="AW292" s="54">
        <f t="shared" si="337"/>
        <v>0</v>
      </c>
      <c r="AX292" s="54">
        <f t="shared" si="338"/>
        <v>0</v>
      </c>
      <c r="AY292" s="54">
        <f t="shared" si="339"/>
        <v>0</v>
      </c>
      <c r="AZ292" s="54"/>
      <c r="BA292" s="54"/>
      <c r="BB292" s="137">
        <f t="shared" si="306"/>
        <v>0</v>
      </c>
      <c r="BC292" s="137">
        <f t="shared" si="307"/>
        <v>0</v>
      </c>
      <c r="BD292" s="137">
        <f t="shared" si="308"/>
        <v>0</v>
      </c>
      <c r="BE292" s="137">
        <f t="shared" si="309"/>
        <v>0</v>
      </c>
      <c r="BF292" s="137">
        <f t="shared" si="310"/>
        <v>0</v>
      </c>
      <c r="BG292" s="137">
        <f t="shared" si="311"/>
        <v>0</v>
      </c>
      <c r="BH292" s="137">
        <f t="shared" si="312"/>
        <v>0</v>
      </c>
      <c r="BI292" s="137">
        <f t="shared" si="313"/>
        <v>0</v>
      </c>
      <c r="BJ292" s="137">
        <f t="shared" si="314"/>
        <v>0</v>
      </c>
      <c r="BK292" s="137">
        <f t="shared" si="315"/>
        <v>0</v>
      </c>
      <c r="BL292" s="137">
        <f t="shared" si="340"/>
        <v>0</v>
      </c>
      <c r="BM292" s="137">
        <f t="shared" si="341"/>
        <v>0</v>
      </c>
      <c r="BN292" s="137">
        <f t="shared" si="342"/>
        <v>0</v>
      </c>
      <c r="BO292" s="137">
        <f t="shared" si="343"/>
        <v>0</v>
      </c>
      <c r="BP292" s="137">
        <f t="shared" si="344"/>
        <v>0</v>
      </c>
      <c r="BQ292" s="137">
        <f t="shared" si="345"/>
        <v>0</v>
      </c>
      <c r="BR292" s="137">
        <f t="shared" si="346"/>
        <v>0</v>
      </c>
      <c r="BS292" s="137">
        <f t="shared" si="347"/>
        <v>0</v>
      </c>
      <c r="BT292" s="137">
        <f t="shared" si="348"/>
        <v>0</v>
      </c>
      <c r="BU292" s="137">
        <f t="shared" si="349"/>
        <v>0</v>
      </c>
      <c r="BV292" s="137">
        <f t="shared" si="350"/>
        <v>0</v>
      </c>
      <c r="BW292" s="137">
        <f t="shared" si="351"/>
        <v>0</v>
      </c>
      <c r="BX292" s="137">
        <f t="shared" si="352"/>
        <v>0</v>
      </c>
      <c r="BY292" s="137">
        <f t="shared" si="353"/>
        <v>0</v>
      </c>
      <c r="BZ292" s="137">
        <f t="shared" si="354"/>
        <v>0</v>
      </c>
      <c r="CA292" s="137">
        <f t="shared" si="355"/>
        <v>0</v>
      </c>
      <c r="CB292" s="137">
        <f t="shared" si="356"/>
        <v>0</v>
      </c>
      <c r="CC292" s="137">
        <f t="shared" si="357"/>
        <v>0</v>
      </c>
      <c r="CD292" s="137">
        <f t="shared" si="358"/>
        <v>0</v>
      </c>
      <c r="CE292" s="137">
        <f t="shared" si="359"/>
        <v>0</v>
      </c>
      <c r="CF292" s="137">
        <f t="shared" si="360"/>
        <v>0</v>
      </c>
      <c r="CG292" s="137">
        <f t="shared" si="361"/>
        <v>0</v>
      </c>
      <c r="CH292" s="137">
        <f t="shared" si="362"/>
        <v>0</v>
      </c>
      <c r="CI292" s="137">
        <f t="shared" si="363"/>
        <v>0</v>
      </c>
      <c r="CJ292" s="137">
        <f t="shared" si="364"/>
        <v>0</v>
      </c>
      <c r="CK292" s="137">
        <f t="shared" si="365"/>
        <v>0</v>
      </c>
      <c r="CL292" s="137">
        <f t="shared" si="366"/>
        <v>0</v>
      </c>
      <c r="CM292" s="137">
        <f t="shared" si="367"/>
        <v>0</v>
      </c>
      <c r="CN292" s="137">
        <f t="shared" si="368"/>
        <v>0</v>
      </c>
      <c r="CO292" s="137">
        <f t="shared" si="369"/>
        <v>0</v>
      </c>
      <c r="CP292" s="97"/>
      <c r="CQ292" s="97"/>
      <c r="CR292" s="47"/>
      <c r="CS292" s="47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GO292" s="1"/>
      <c r="GP292" s="1"/>
      <c r="GQ292" s="1"/>
      <c r="GR292" s="1"/>
      <c r="GS292" s="1"/>
    </row>
    <row r="293" spans="1:201">
      <c r="A293" s="40">
        <v>287</v>
      </c>
      <c r="B293" s="84"/>
      <c r="C293" s="83"/>
      <c r="D293" s="88"/>
      <c r="E293" s="87"/>
      <c r="F293" s="87"/>
      <c r="G293" s="87"/>
      <c r="H293" s="87"/>
      <c r="I293" s="76"/>
      <c r="J293" s="76"/>
      <c r="K293" s="76"/>
      <c r="L293" s="238"/>
      <c r="M293" s="238"/>
      <c r="N293" s="76"/>
      <c r="O293" s="76"/>
      <c r="P293" s="76"/>
      <c r="Q293" s="77"/>
      <c r="R293" s="41">
        <f t="shared" si="316"/>
        <v>0</v>
      </c>
      <c r="S293" s="55">
        <f t="shared" si="296"/>
        <v>0</v>
      </c>
      <c r="T293" s="54">
        <f t="shared" si="297"/>
        <v>0</v>
      </c>
      <c r="U293" s="97">
        <f t="shared" si="298"/>
        <v>0</v>
      </c>
      <c r="V293" s="54">
        <f t="shared" si="317"/>
        <v>0</v>
      </c>
      <c r="W293" s="97">
        <f t="shared" si="318"/>
        <v>0</v>
      </c>
      <c r="X293" s="96">
        <f t="shared" si="299"/>
        <v>0</v>
      </c>
      <c r="Y293" s="96">
        <f t="shared" si="300"/>
        <v>0</v>
      </c>
      <c r="Z293" s="96">
        <f t="shared" si="301"/>
        <v>0</v>
      </c>
      <c r="AA293" s="96">
        <f t="shared" si="302"/>
        <v>0</v>
      </c>
      <c r="AB293" s="96">
        <f t="shared" si="303"/>
        <v>0</v>
      </c>
      <c r="AC293" s="96">
        <f t="shared" si="304"/>
        <v>0</v>
      </c>
      <c r="AD293" s="96">
        <f t="shared" si="305"/>
        <v>0</v>
      </c>
      <c r="AE293" s="96">
        <f t="shared" si="319"/>
        <v>0</v>
      </c>
      <c r="AF293" s="96">
        <f t="shared" si="320"/>
        <v>0</v>
      </c>
      <c r="AG293" s="96">
        <f t="shared" si="321"/>
        <v>0</v>
      </c>
      <c r="AH293" s="96">
        <f t="shared" si="322"/>
        <v>0</v>
      </c>
      <c r="AI293" s="96">
        <f t="shared" si="323"/>
        <v>0</v>
      </c>
      <c r="AJ293" s="96">
        <f t="shared" si="324"/>
        <v>0</v>
      </c>
      <c r="AK293" s="96">
        <f t="shared" si="325"/>
        <v>0</v>
      </c>
      <c r="AL293" s="96">
        <f t="shared" si="326"/>
        <v>0</v>
      </c>
      <c r="AM293" s="96">
        <f t="shared" si="327"/>
        <v>0</v>
      </c>
      <c r="AN293" s="96">
        <f t="shared" si="328"/>
        <v>0</v>
      </c>
      <c r="AO293" s="96">
        <f t="shared" si="329"/>
        <v>0</v>
      </c>
      <c r="AP293" s="96">
        <f t="shared" si="330"/>
        <v>0</v>
      </c>
      <c r="AQ293" s="96">
        <f t="shared" si="331"/>
        <v>0</v>
      </c>
      <c r="AR293" s="96">
        <f t="shared" si="332"/>
        <v>0</v>
      </c>
      <c r="AS293" s="96">
        <f t="shared" si="333"/>
        <v>0</v>
      </c>
      <c r="AT293" s="54">
        <f t="shared" si="334"/>
        <v>0</v>
      </c>
      <c r="AU293" s="54">
        <f t="shared" si="335"/>
        <v>0</v>
      </c>
      <c r="AV293" s="54">
        <f t="shared" si="336"/>
        <v>0</v>
      </c>
      <c r="AW293" s="54">
        <f t="shared" si="337"/>
        <v>0</v>
      </c>
      <c r="AX293" s="54">
        <f t="shared" si="338"/>
        <v>0</v>
      </c>
      <c r="AY293" s="54">
        <f t="shared" si="339"/>
        <v>0</v>
      </c>
      <c r="AZ293" s="54"/>
      <c r="BA293" s="54"/>
      <c r="BB293" s="137">
        <f t="shared" si="306"/>
        <v>0</v>
      </c>
      <c r="BC293" s="137">
        <f t="shared" si="307"/>
        <v>0</v>
      </c>
      <c r="BD293" s="137">
        <f t="shared" si="308"/>
        <v>0</v>
      </c>
      <c r="BE293" s="137">
        <f t="shared" si="309"/>
        <v>0</v>
      </c>
      <c r="BF293" s="137">
        <f t="shared" si="310"/>
        <v>0</v>
      </c>
      <c r="BG293" s="137">
        <f t="shared" si="311"/>
        <v>0</v>
      </c>
      <c r="BH293" s="137">
        <f t="shared" si="312"/>
        <v>0</v>
      </c>
      <c r="BI293" s="137">
        <f t="shared" si="313"/>
        <v>0</v>
      </c>
      <c r="BJ293" s="137">
        <f t="shared" si="314"/>
        <v>0</v>
      </c>
      <c r="BK293" s="137">
        <f t="shared" si="315"/>
        <v>0</v>
      </c>
      <c r="BL293" s="137">
        <f t="shared" si="340"/>
        <v>0</v>
      </c>
      <c r="BM293" s="137">
        <f t="shared" si="341"/>
        <v>0</v>
      </c>
      <c r="BN293" s="137">
        <f t="shared" si="342"/>
        <v>0</v>
      </c>
      <c r="BO293" s="137">
        <f t="shared" si="343"/>
        <v>0</v>
      </c>
      <c r="BP293" s="137">
        <f t="shared" si="344"/>
        <v>0</v>
      </c>
      <c r="BQ293" s="137">
        <f t="shared" si="345"/>
        <v>0</v>
      </c>
      <c r="BR293" s="137">
        <f t="shared" si="346"/>
        <v>0</v>
      </c>
      <c r="BS293" s="137">
        <f t="shared" si="347"/>
        <v>0</v>
      </c>
      <c r="BT293" s="137">
        <f t="shared" si="348"/>
        <v>0</v>
      </c>
      <c r="BU293" s="137">
        <f t="shared" si="349"/>
        <v>0</v>
      </c>
      <c r="BV293" s="137">
        <f t="shared" si="350"/>
        <v>0</v>
      </c>
      <c r="BW293" s="137">
        <f t="shared" si="351"/>
        <v>0</v>
      </c>
      <c r="BX293" s="137">
        <f t="shared" si="352"/>
        <v>0</v>
      </c>
      <c r="BY293" s="137">
        <f t="shared" si="353"/>
        <v>0</v>
      </c>
      <c r="BZ293" s="137">
        <f t="shared" si="354"/>
        <v>0</v>
      </c>
      <c r="CA293" s="137">
        <f t="shared" si="355"/>
        <v>0</v>
      </c>
      <c r="CB293" s="137">
        <f t="shared" si="356"/>
        <v>0</v>
      </c>
      <c r="CC293" s="137">
        <f t="shared" si="357"/>
        <v>0</v>
      </c>
      <c r="CD293" s="137">
        <f t="shared" si="358"/>
        <v>0</v>
      </c>
      <c r="CE293" s="137">
        <f t="shared" si="359"/>
        <v>0</v>
      </c>
      <c r="CF293" s="137">
        <f t="shared" si="360"/>
        <v>0</v>
      </c>
      <c r="CG293" s="137">
        <f t="shared" si="361"/>
        <v>0</v>
      </c>
      <c r="CH293" s="137">
        <f t="shared" si="362"/>
        <v>0</v>
      </c>
      <c r="CI293" s="137">
        <f t="shared" si="363"/>
        <v>0</v>
      </c>
      <c r="CJ293" s="137">
        <f t="shared" si="364"/>
        <v>0</v>
      </c>
      <c r="CK293" s="137">
        <f t="shared" si="365"/>
        <v>0</v>
      </c>
      <c r="CL293" s="137">
        <f t="shared" si="366"/>
        <v>0</v>
      </c>
      <c r="CM293" s="137">
        <f t="shared" si="367"/>
        <v>0</v>
      </c>
      <c r="CN293" s="137">
        <f t="shared" si="368"/>
        <v>0</v>
      </c>
      <c r="CO293" s="137">
        <f t="shared" si="369"/>
        <v>0</v>
      </c>
      <c r="CP293" s="97"/>
      <c r="CQ293" s="97"/>
      <c r="CR293" s="47"/>
      <c r="CS293" s="47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GO293" s="1"/>
      <c r="GP293" s="1"/>
      <c r="GQ293" s="1"/>
      <c r="GR293" s="1"/>
      <c r="GS293" s="1"/>
    </row>
    <row r="294" spans="1:201">
      <c r="A294" s="40">
        <v>288</v>
      </c>
      <c r="B294" s="84"/>
      <c r="C294" s="83"/>
      <c r="D294" s="88"/>
      <c r="E294" s="87"/>
      <c r="F294" s="87"/>
      <c r="G294" s="87"/>
      <c r="H294" s="87"/>
      <c r="I294" s="76"/>
      <c r="J294" s="76"/>
      <c r="K294" s="76"/>
      <c r="L294" s="238"/>
      <c r="M294" s="238"/>
      <c r="N294" s="76"/>
      <c r="O294" s="76"/>
      <c r="P294" s="76"/>
      <c r="Q294" s="77"/>
      <c r="R294" s="41">
        <f t="shared" si="316"/>
        <v>0</v>
      </c>
      <c r="S294" s="55">
        <f t="shared" si="296"/>
        <v>0</v>
      </c>
      <c r="T294" s="54">
        <f t="shared" si="297"/>
        <v>0</v>
      </c>
      <c r="U294" s="97">
        <f t="shared" si="298"/>
        <v>0</v>
      </c>
      <c r="V294" s="54">
        <f t="shared" si="317"/>
        <v>0</v>
      </c>
      <c r="W294" s="97">
        <f t="shared" si="318"/>
        <v>0</v>
      </c>
      <c r="X294" s="96">
        <f t="shared" si="299"/>
        <v>0</v>
      </c>
      <c r="Y294" s="96">
        <f t="shared" si="300"/>
        <v>0</v>
      </c>
      <c r="Z294" s="96">
        <f t="shared" si="301"/>
        <v>0</v>
      </c>
      <c r="AA294" s="96">
        <f t="shared" si="302"/>
        <v>0</v>
      </c>
      <c r="AB294" s="96">
        <f t="shared" si="303"/>
        <v>0</v>
      </c>
      <c r="AC294" s="96">
        <f t="shared" si="304"/>
        <v>0</v>
      </c>
      <c r="AD294" s="96">
        <f t="shared" si="305"/>
        <v>0</v>
      </c>
      <c r="AE294" s="96">
        <f t="shared" si="319"/>
        <v>0</v>
      </c>
      <c r="AF294" s="96">
        <f t="shared" si="320"/>
        <v>0</v>
      </c>
      <c r="AG294" s="96">
        <f t="shared" si="321"/>
        <v>0</v>
      </c>
      <c r="AH294" s="96">
        <f t="shared" si="322"/>
        <v>0</v>
      </c>
      <c r="AI294" s="96">
        <f t="shared" si="323"/>
        <v>0</v>
      </c>
      <c r="AJ294" s="96">
        <f t="shared" si="324"/>
        <v>0</v>
      </c>
      <c r="AK294" s="96">
        <f t="shared" si="325"/>
        <v>0</v>
      </c>
      <c r="AL294" s="96">
        <f t="shared" si="326"/>
        <v>0</v>
      </c>
      <c r="AM294" s="96">
        <f t="shared" si="327"/>
        <v>0</v>
      </c>
      <c r="AN294" s="96">
        <f t="shared" si="328"/>
        <v>0</v>
      </c>
      <c r="AO294" s="96">
        <f t="shared" si="329"/>
        <v>0</v>
      </c>
      <c r="AP294" s="96">
        <f t="shared" si="330"/>
        <v>0</v>
      </c>
      <c r="AQ294" s="96">
        <f t="shared" si="331"/>
        <v>0</v>
      </c>
      <c r="AR294" s="96">
        <f t="shared" si="332"/>
        <v>0</v>
      </c>
      <c r="AS294" s="96">
        <f t="shared" si="333"/>
        <v>0</v>
      </c>
      <c r="AT294" s="54">
        <f t="shared" si="334"/>
        <v>0</v>
      </c>
      <c r="AU294" s="54">
        <f t="shared" si="335"/>
        <v>0</v>
      </c>
      <c r="AV294" s="54">
        <f t="shared" si="336"/>
        <v>0</v>
      </c>
      <c r="AW294" s="54">
        <f t="shared" si="337"/>
        <v>0</v>
      </c>
      <c r="AX294" s="54">
        <f t="shared" si="338"/>
        <v>0</v>
      </c>
      <c r="AY294" s="54">
        <f t="shared" si="339"/>
        <v>0</v>
      </c>
      <c r="AZ294" s="54"/>
      <c r="BA294" s="54"/>
      <c r="BB294" s="137">
        <f t="shared" si="306"/>
        <v>0</v>
      </c>
      <c r="BC294" s="137">
        <f t="shared" si="307"/>
        <v>0</v>
      </c>
      <c r="BD294" s="137">
        <f t="shared" si="308"/>
        <v>0</v>
      </c>
      <c r="BE294" s="137">
        <f t="shared" si="309"/>
        <v>0</v>
      </c>
      <c r="BF294" s="137">
        <f t="shared" si="310"/>
        <v>0</v>
      </c>
      <c r="BG294" s="137">
        <f t="shared" si="311"/>
        <v>0</v>
      </c>
      <c r="BH294" s="137">
        <f t="shared" si="312"/>
        <v>0</v>
      </c>
      <c r="BI294" s="137">
        <f t="shared" si="313"/>
        <v>0</v>
      </c>
      <c r="BJ294" s="137">
        <f t="shared" si="314"/>
        <v>0</v>
      </c>
      <c r="BK294" s="137">
        <f t="shared" si="315"/>
        <v>0</v>
      </c>
      <c r="BL294" s="137">
        <f t="shared" si="340"/>
        <v>0</v>
      </c>
      <c r="BM294" s="137">
        <f t="shared" si="341"/>
        <v>0</v>
      </c>
      <c r="BN294" s="137">
        <f t="shared" si="342"/>
        <v>0</v>
      </c>
      <c r="BO294" s="137">
        <f t="shared" si="343"/>
        <v>0</v>
      </c>
      <c r="BP294" s="137">
        <f t="shared" si="344"/>
        <v>0</v>
      </c>
      <c r="BQ294" s="137">
        <f t="shared" si="345"/>
        <v>0</v>
      </c>
      <c r="BR294" s="137">
        <f t="shared" si="346"/>
        <v>0</v>
      </c>
      <c r="BS294" s="137">
        <f t="shared" si="347"/>
        <v>0</v>
      </c>
      <c r="BT294" s="137">
        <f t="shared" si="348"/>
        <v>0</v>
      </c>
      <c r="BU294" s="137">
        <f t="shared" si="349"/>
        <v>0</v>
      </c>
      <c r="BV294" s="137">
        <f t="shared" si="350"/>
        <v>0</v>
      </c>
      <c r="BW294" s="137">
        <f t="shared" si="351"/>
        <v>0</v>
      </c>
      <c r="BX294" s="137">
        <f t="shared" si="352"/>
        <v>0</v>
      </c>
      <c r="BY294" s="137">
        <f t="shared" si="353"/>
        <v>0</v>
      </c>
      <c r="BZ294" s="137">
        <f t="shared" si="354"/>
        <v>0</v>
      </c>
      <c r="CA294" s="137">
        <f t="shared" si="355"/>
        <v>0</v>
      </c>
      <c r="CB294" s="137">
        <f t="shared" si="356"/>
        <v>0</v>
      </c>
      <c r="CC294" s="137">
        <f t="shared" si="357"/>
        <v>0</v>
      </c>
      <c r="CD294" s="137">
        <f t="shared" si="358"/>
        <v>0</v>
      </c>
      <c r="CE294" s="137">
        <f t="shared" si="359"/>
        <v>0</v>
      </c>
      <c r="CF294" s="137">
        <f t="shared" si="360"/>
        <v>0</v>
      </c>
      <c r="CG294" s="137">
        <f t="shared" si="361"/>
        <v>0</v>
      </c>
      <c r="CH294" s="137">
        <f t="shared" si="362"/>
        <v>0</v>
      </c>
      <c r="CI294" s="137">
        <f t="shared" si="363"/>
        <v>0</v>
      </c>
      <c r="CJ294" s="137">
        <f t="shared" si="364"/>
        <v>0</v>
      </c>
      <c r="CK294" s="137">
        <f t="shared" si="365"/>
        <v>0</v>
      </c>
      <c r="CL294" s="137">
        <f t="shared" si="366"/>
        <v>0</v>
      </c>
      <c r="CM294" s="137">
        <f t="shared" si="367"/>
        <v>0</v>
      </c>
      <c r="CN294" s="137">
        <f t="shared" si="368"/>
        <v>0</v>
      </c>
      <c r="CO294" s="137">
        <f t="shared" si="369"/>
        <v>0</v>
      </c>
      <c r="CP294" s="97"/>
      <c r="CQ294" s="97"/>
      <c r="CR294" s="47"/>
      <c r="CS294" s="47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GO294" s="1"/>
      <c r="GP294" s="1"/>
      <c r="GQ294" s="1"/>
      <c r="GR294" s="1"/>
      <c r="GS294" s="1"/>
    </row>
    <row r="295" spans="1:201">
      <c r="A295" s="40">
        <v>289</v>
      </c>
      <c r="B295" s="84"/>
      <c r="C295" s="83"/>
      <c r="D295" s="88"/>
      <c r="E295" s="87"/>
      <c r="F295" s="87"/>
      <c r="G295" s="87"/>
      <c r="H295" s="87"/>
      <c r="I295" s="76"/>
      <c r="J295" s="76"/>
      <c r="K295" s="76"/>
      <c r="L295" s="238"/>
      <c r="M295" s="238"/>
      <c r="N295" s="76"/>
      <c r="O295" s="76"/>
      <c r="P295" s="76"/>
      <c r="Q295" s="77"/>
      <c r="R295" s="41">
        <f t="shared" si="316"/>
        <v>0</v>
      </c>
      <c r="S295" s="55">
        <f t="shared" si="296"/>
        <v>0</v>
      </c>
      <c r="T295" s="54">
        <f t="shared" si="297"/>
        <v>0</v>
      </c>
      <c r="U295" s="97">
        <f t="shared" si="298"/>
        <v>0</v>
      </c>
      <c r="V295" s="54">
        <f t="shared" si="317"/>
        <v>0</v>
      </c>
      <c r="W295" s="97">
        <f t="shared" si="318"/>
        <v>0</v>
      </c>
      <c r="X295" s="96">
        <f t="shared" si="299"/>
        <v>0</v>
      </c>
      <c r="Y295" s="96">
        <f t="shared" si="300"/>
        <v>0</v>
      </c>
      <c r="Z295" s="96">
        <f t="shared" si="301"/>
        <v>0</v>
      </c>
      <c r="AA295" s="96">
        <f t="shared" si="302"/>
        <v>0</v>
      </c>
      <c r="AB295" s="96">
        <f t="shared" si="303"/>
        <v>0</v>
      </c>
      <c r="AC295" s="96">
        <f t="shared" si="304"/>
        <v>0</v>
      </c>
      <c r="AD295" s="96">
        <f t="shared" si="305"/>
        <v>0</v>
      </c>
      <c r="AE295" s="96">
        <f t="shared" si="319"/>
        <v>0</v>
      </c>
      <c r="AF295" s="96">
        <f t="shared" si="320"/>
        <v>0</v>
      </c>
      <c r="AG295" s="96">
        <f t="shared" si="321"/>
        <v>0</v>
      </c>
      <c r="AH295" s="96">
        <f t="shared" si="322"/>
        <v>0</v>
      </c>
      <c r="AI295" s="96">
        <f t="shared" si="323"/>
        <v>0</v>
      </c>
      <c r="AJ295" s="96">
        <f t="shared" si="324"/>
        <v>0</v>
      </c>
      <c r="AK295" s="96">
        <f t="shared" si="325"/>
        <v>0</v>
      </c>
      <c r="AL295" s="96">
        <f t="shared" si="326"/>
        <v>0</v>
      </c>
      <c r="AM295" s="96">
        <f t="shared" si="327"/>
        <v>0</v>
      </c>
      <c r="AN295" s="96">
        <f t="shared" si="328"/>
        <v>0</v>
      </c>
      <c r="AO295" s="96">
        <f t="shared" si="329"/>
        <v>0</v>
      </c>
      <c r="AP295" s="96">
        <f t="shared" si="330"/>
        <v>0</v>
      </c>
      <c r="AQ295" s="96">
        <f t="shared" si="331"/>
        <v>0</v>
      </c>
      <c r="AR295" s="96">
        <f t="shared" si="332"/>
        <v>0</v>
      </c>
      <c r="AS295" s="96">
        <f t="shared" si="333"/>
        <v>0</v>
      </c>
      <c r="AT295" s="54">
        <f t="shared" si="334"/>
        <v>0</v>
      </c>
      <c r="AU295" s="54">
        <f t="shared" si="335"/>
        <v>0</v>
      </c>
      <c r="AV295" s="54">
        <f t="shared" si="336"/>
        <v>0</v>
      </c>
      <c r="AW295" s="54">
        <f t="shared" si="337"/>
        <v>0</v>
      </c>
      <c r="AX295" s="54">
        <f t="shared" si="338"/>
        <v>0</v>
      </c>
      <c r="AY295" s="54">
        <f t="shared" si="339"/>
        <v>0</v>
      </c>
      <c r="AZ295" s="54"/>
      <c r="BA295" s="54"/>
      <c r="BB295" s="137">
        <f t="shared" si="306"/>
        <v>0</v>
      </c>
      <c r="BC295" s="137">
        <f t="shared" si="307"/>
        <v>0</v>
      </c>
      <c r="BD295" s="137">
        <f t="shared" si="308"/>
        <v>0</v>
      </c>
      <c r="BE295" s="137">
        <f t="shared" si="309"/>
        <v>0</v>
      </c>
      <c r="BF295" s="137">
        <f t="shared" si="310"/>
        <v>0</v>
      </c>
      <c r="BG295" s="137">
        <f t="shared" si="311"/>
        <v>0</v>
      </c>
      <c r="BH295" s="137">
        <f t="shared" si="312"/>
        <v>0</v>
      </c>
      <c r="BI295" s="137">
        <f t="shared" si="313"/>
        <v>0</v>
      </c>
      <c r="BJ295" s="137">
        <f t="shared" si="314"/>
        <v>0</v>
      </c>
      <c r="BK295" s="137">
        <f t="shared" si="315"/>
        <v>0</v>
      </c>
      <c r="BL295" s="137">
        <f t="shared" si="340"/>
        <v>0</v>
      </c>
      <c r="BM295" s="137">
        <f t="shared" si="341"/>
        <v>0</v>
      </c>
      <c r="BN295" s="137">
        <f t="shared" si="342"/>
        <v>0</v>
      </c>
      <c r="BO295" s="137">
        <f t="shared" si="343"/>
        <v>0</v>
      </c>
      <c r="BP295" s="137">
        <f t="shared" si="344"/>
        <v>0</v>
      </c>
      <c r="BQ295" s="137">
        <f t="shared" si="345"/>
        <v>0</v>
      </c>
      <c r="BR295" s="137">
        <f t="shared" si="346"/>
        <v>0</v>
      </c>
      <c r="BS295" s="137">
        <f t="shared" si="347"/>
        <v>0</v>
      </c>
      <c r="BT295" s="137">
        <f t="shared" si="348"/>
        <v>0</v>
      </c>
      <c r="BU295" s="137">
        <f t="shared" si="349"/>
        <v>0</v>
      </c>
      <c r="BV295" s="137">
        <f t="shared" si="350"/>
        <v>0</v>
      </c>
      <c r="BW295" s="137">
        <f t="shared" si="351"/>
        <v>0</v>
      </c>
      <c r="BX295" s="137">
        <f t="shared" si="352"/>
        <v>0</v>
      </c>
      <c r="BY295" s="137">
        <f t="shared" si="353"/>
        <v>0</v>
      </c>
      <c r="BZ295" s="137">
        <f t="shared" si="354"/>
        <v>0</v>
      </c>
      <c r="CA295" s="137">
        <f t="shared" si="355"/>
        <v>0</v>
      </c>
      <c r="CB295" s="137">
        <f t="shared" si="356"/>
        <v>0</v>
      </c>
      <c r="CC295" s="137">
        <f t="shared" si="357"/>
        <v>0</v>
      </c>
      <c r="CD295" s="137">
        <f t="shared" si="358"/>
        <v>0</v>
      </c>
      <c r="CE295" s="137">
        <f t="shared" si="359"/>
        <v>0</v>
      </c>
      <c r="CF295" s="137">
        <f t="shared" si="360"/>
        <v>0</v>
      </c>
      <c r="CG295" s="137">
        <f t="shared" si="361"/>
        <v>0</v>
      </c>
      <c r="CH295" s="137">
        <f t="shared" si="362"/>
        <v>0</v>
      </c>
      <c r="CI295" s="137">
        <f t="shared" si="363"/>
        <v>0</v>
      </c>
      <c r="CJ295" s="137">
        <f t="shared" si="364"/>
        <v>0</v>
      </c>
      <c r="CK295" s="137">
        <f t="shared" si="365"/>
        <v>0</v>
      </c>
      <c r="CL295" s="137">
        <f t="shared" si="366"/>
        <v>0</v>
      </c>
      <c r="CM295" s="137">
        <f t="shared" si="367"/>
        <v>0</v>
      </c>
      <c r="CN295" s="137">
        <f t="shared" si="368"/>
        <v>0</v>
      </c>
      <c r="CO295" s="137">
        <f t="shared" si="369"/>
        <v>0</v>
      </c>
      <c r="CP295" s="97"/>
      <c r="CQ295" s="97"/>
      <c r="CR295" s="47"/>
      <c r="CS295" s="47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GO295" s="1"/>
      <c r="GP295" s="1"/>
      <c r="GQ295" s="1"/>
      <c r="GR295" s="1"/>
      <c r="GS295" s="1"/>
    </row>
    <row r="296" spans="1:201">
      <c r="A296" s="40">
        <v>290</v>
      </c>
      <c r="B296" s="84"/>
      <c r="C296" s="83"/>
      <c r="D296" s="88"/>
      <c r="E296" s="87"/>
      <c r="F296" s="87"/>
      <c r="G296" s="87"/>
      <c r="H296" s="87"/>
      <c r="I296" s="76"/>
      <c r="J296" s="76"/>
      <c r="K296" s="76"/>
      <c r="L296" s="238"/>
      <c r="M296" s="238"/>
      <c r="N296" s="76"/>
      <c r="O296" s="76"/>
      <c r="P296" s="76"/>
      <c r="Q296" s="77"/>
      <c r="R296" s="41">
        <f t="shared" si="316"/>
        <v>0</v>
      </c>
      <c r="S296" s="55">
        <f t="shared" si="296"/>
        <v>0</v>
      </c>
      <c r="T296" s="54">
        <f t="shared" si="297"/>
        <v>0</v>
      </c>
      <c r="U296" s="97">
        <f t="shared" si="298"/>
        <v>0</v>
      </c>
      <c r="V296" s="54">
        <f t="shared" si="317"/>
        <v>0</v>
      </c>
      <c r="W296" s="97">
        <f t="shared" si="318"/>
        <v>0</v>
      </c>
      <c r="X296" s="96">
        <f t="shared" si="299"/>
        <v>0</v>
      </c>
      <c r="Y296" s="96">
        <f t="shared" si="300"/>
        <v>0</v>
      </c>
      <c r="Z296" s="96">
        <f t="shared" si="301"/>
        <v>0</v>
      </c>
      <c r="AA296" s="96">
        <f t="shared" si="302"/>
        <v>0</v>
      </c>
      <c r="AB296" s="96">
        <f t="shared" si="303"/>
        <v>0</v>
      </c>
      <c r="AC296" s="96">
        <f t="shared" si="304"/>
        <v>0</v>
      </c>
      <c r="AD296" s="96">
        <f t="shared" si="305"/>
        <v>0</v>
      </c>
      <c r="AE296" s="96">
        <f t="shared" si="319"/>
        <v>0</v>
      </c>
      <c r="AF296" s="96">
        <f t="shared" si="320"/>
        <v>0</v>
      </c>
      <c r="AG296" s="96">
        <f t="shared" si="321"/>
        <v>0</v>
      </c>
      <c r="AH296" s="96">
        <f t="shared" si="322"/>
        <v>0</v>
      </c>
      <c r="AI296" s="96">
        <f t="shared" si="323"/>
        <v>0</v>
      </c>
      <c r="AJ296" s="96">
        <f t="shared" si="324"/>
        <v>0</v>
      </c>
      <c r="AK296" s="96">
        <f t="shared" si="325"/>
        <v>0</v>
      </c>
      <c r="AL296" s="96">
        <f t="shared" si="326"/>
        <v>0</v>
      </c>
      <c r="AM296" s="96">
        <f t="shared" si="327"/>
        <v>0</v>
      </c>
      <c r="AN296" s="96">
        <f t="shared" si="328"/>
        <v>0</v>
      </c>
      <c r="AO296" s="96">
        <f t="shared" si="329"/>
        <v>0</v>
      </c>
      <c r="AP296" s="96">
        <f t="shared" si="330"/>
        <v>0</v>
      </c>
      <c r="AQ296" s="96">
        <f t="shared" si="331"/>
        <v>0</v>
      </c>
      <c r="AR296" s="96">
        <f t="shared" si="332"/>
        <v>0</v>
      </c>
      <c r="AS296" s="96">
        <f t="shared" si="333"/>
        <v>0</v>
      </c>
      <c r="AT296" s="54">
        <f t="shared" si="334"/>
        <v>0</v>
      </c>
      <c r="AU296" s="54">
        <f t="shared" si="335"/>
        <v>0</v>
      </c>
      <c r="AV296" s="54">
        <f t="shared" si="336"/>
        <v>0</v>
      </c>
      <c r="AW296" s="54">
        <f t="shared" si="337"/>
        <v>0</v>
      </c>
      <c r="AX296" s="54">
        <f t="shared" si="338"/>
        <v>0</v>
      </c>
      <c r="AY296" s="54">
        <f t="shared" si="339"/>
        <v>0</v>
      </c>
      <c r="AZ296" s="54"/>
      <c r="BA296" s="54"/>
      <c r="BB296" s="137">
        <f t="shared" si="306"/>
        <v>0</v>
      </c>
      <c r="BC296" s="137">
        <f t="shared" si="307"/>
        <v>0</v>
      </c>
      <c r="BD296" s="137">
        <f t="shared" si="308"/>
        <v>0</v>
      </c>
      <c r="BE296" s="137">
        <f t="shared" si="309"/>
        <v>0</v>
      </c>
      <c r="BF296" s="137">
        <f t="shared" si="310"/>
        <v>0</v>
      </c>
      <c r="BG296" s="137">
        <f t="shared" si="311"/>
        <v>0</v>
      </c>
      <c r="BH296" s="137">
        <f t="shared" si="312"/>
        <v>0</v>
      </c>
      <c r="BI296" s="137">
        <f t="shared" si="313"/>
        <v>0</v>
      </c>
      <c r="BJ296" s="137">
        <f t="shared" si="314"/>
        <v>0</v>
      </c>
      <c r="BK296" s="137">
        <f t="shared" si="315"/>
        <v>0</v>
      </c>
      <c r="BL296" s="137">
        <f t="shared" si="340"/>
        <v>0</v>
      </c>
      <c r="BM296" s="137">
        <f t="shared" si="341"/>
        <v>0</v>
      </c>
      <c r="BN296" s="137">
        <f t="shared" si="342"/>
        <v>0</v>
      </c>
      <c r="BO296" s="137">
        <f t="shared" si="343"/>
        <v>0</v>
      </c>
      <c r="BP296" s="137">
        <f t="shared" si="344"/>
        <v>0</v>
      </c>
      <c r="BQ296" s="137">
        <f t="shared" si="345"/>
        <v>0</v>
      </c>
      <c r="BR296" s="137">
        <f t="shared" si="346"/>
        <v>0</v>
      </c>
      <c r="BS296" s="137">
        <f t="shared" si="347"/>
        <v>0</v>
      </c>
      <c r="BT296" s="137">
        <f t="shared" si="348"/>
        <v>0</v>
      </c>
      <c r="BU296" s="137">
        <f t="shared" si="349"/>
        <v>0</v>
      </c>
      <c r="BV296" s="137">
        <f t="shared" si="350"/>
        <v>0</v>
      </c>
      <c r="BW296" s="137">
        <f t="shared" si="351"/>
        <v>0</v>
      </c>
      <c r="BX296" s="137">
        <f t="shared" si="352"/>
        <v>0</v>
      </c>
      <c r="BY296" s="137">
        <f t="shared" si="353"/>
        <v>0</v>
      </c>
      <c r="BZ296" s="137">
        <f t="shared" si="354"/>
        <v>0</v>
      </c>
      <c r="CA296" s="137">
        <f t="shared" si="355"/>
        <v>0</v>
      </c>
      <c r="CB296" s="137">
        <f t="shared" si="356"/>
        <v>0</v>
      </c>
      <c r="CC296" s="137">
        <f t="shared" si="357"/>
        <v>0</v>
      </c>
      <c r="CD296" s="137">
        <f t="shared" si="358"/>
        <v>0</v>
      </c>
      <c r="CE296" s="137">
        <f t="shared" si="359"/>
        <v>0</v>
      </c>
      <c r="CF296" s="137">
        <f t="shared" si="360"/>
        <v>0</v>
      </c>
      <c r="CG296" s="137">
        <f t="shared" si="361"/>
        <v>0</v>
      </c>
      <c r="CH296" s="137">
        <f t="shared" si="362"/>
        <v>0</v>
      </c>
      <c r="CI296" s="137">
        <f t="shared" si="363"/>
        <v>0</v>
      </c>
      <c r="CJ296" s="137">
        <f t="shared" si="364"/>
        <v>0</v>
      </c>
      <c r="CK296" s="137">
        <f t="shared" si="365"/>
        <v>0</v>
      </c>
      <c r="CL296" s="137">
        <f t="shared" si="366"/>
        <v>0</v>
      </c>
      <c r="CM296" s="137">
        <f t="shared" si="367"/>
        <v>0</v>
      </c>
      <c r="CN296" s="137">
        <f t="shared" si="368"/>
        <v>0</v>
      </c>
      <c r="CO296" s="137">
        <f t="shared" si="369"/>
        <v>0</v>
      </c>
      <c r="CP296" s="97"/>
      <c r="CQ296" s="97"/>
      <c r="CR296" s="47"/>
      <c r="CS296" s="47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GO296" s="1"/>
      <c r="GP296" s="1"/>
      <c r="GQ296" s="1"/>
      <c r="GR296" s="1"/>
      <c r="GS296" s="1"/>
    </row>
    <row r="297" spans="1:201">
      <c r="A297" s="40">
        <v>291</v>
      </c>
      <c r="B297" s="84"/>
      <c r="C297" s="83"/>
      <c r="D297" s="88"/>
      <c r="E297" s="87"/>
      <c r="F297" s="87"/>
      <c r="G297" s="87"/>
      <c r="H297" s="87"/>
      <c r="I297" s="76"/>
      <c r="J297" s="76"/>
      <c r="K297" s="76"/>
      <c r="L297" s="238"/>
      <c r="M297" s="238"/>
      <c r="N297" s="76"/>
      <c r="O297" s="76"/>
      <c r="P297" s="76"/>
      <c r="Q297" s="77"/>
      <c r="R297" s="41">
        <f t="shared" si="316"/>
        <v>0</v>
      </c>
      <c r="S297" s="55">
        <f t="shared" si="296"/>
        <v>0</v>
      </c>
      <c r="T297" s="54">
        <f t="shared" si="297"/>
        <v>0</v>
      </c>
      <c r="U297" s="97">
        <f t="shared" si="298"/>
        <v>0</v>
      </c>
      <c r="V297" s="54">
        <f t="shared" si="317"/>
        <v>0</v>
      </c>
      <c r="W297" s="97">
        <f t="shared" si="318"/>
        <v>0</v>
      </c>
      <c r="X297" s="96">
        <f t="shared" si="299"/>
        <v>0</v>
      </c>
      <c r="Y297" s="96">
        <f t="shared" si="300"/>
        <v>0</v>
      </c>
      <c r="Z297" s="96">
        <f t="shared" si="301"/>
        <v>0</v>
      </c>
      <c r="AA297" s="96">
        <f t="shared" si="302"/>
        <v>0</v>
      </c>
      <c r="AB297" s="96">
        <f t="shared" si="303"/>
        <v>0</v>
      </c>
      <c r="AC297" s="96">
        <f t="shared" si="304"/>
        <v>0</v>
      </c>
      <c r="AD297" s="96">
        <f t="shared" si="305"/>
        <v>0</v>
      </c>
      <c r="AE297" s="96">
        <f t="shared" si="319"/>
        <v>0</v>
      </c>
      <c r="AF297" s="96">
        <f t="shared" si="320"/>
        <v>0</v>
      </c>
      <c r="AG297" s="96">
        <f t="shared" si="321"/>
        <v>0</v>
      </c>
      <c r="AH297" s="96">
        <f t="shared" si="322"/>
        <v>0</v>
      </c>
      <c r="AI297" s="96">
        <f t="shared" si="323"/>
        <v>0</v>
      </c>
      <c r="AJ297" s="96">
        <f t="shared" si="324"/>
        <v>0</v>
      </c>
      <c r="AK297" s="96">
        <f t="shared" si="325"/>
        <v>0</v>
      </c>
      <c r="AL297" s="96">
        <f t="shared" si="326"/>
        <v>0</v>
      </c>
      <c r="AM297" s="96">
        <f t="shared" si="327"/>
        <v>0</v>
      </c>
      <c r="AN297" s="96">
        <f t="shared" si="328"/>
        <v>0</v>
      </c>
      <c r="AO297" s="96">
        <f t="shared" si="329"/>
        <v>0</v>
      </c>
      <c r="AP297" s="96">
        <f t="shared" si="330"/>
        <v>0</v>
      </c>
      <c r="AQ297" s="96">
        <f t="shared" si="331"/>
        <v>0</v>
      </c>
      <c r="AR297" s="96">
        <f t="shared" si="332"/>
        <v>0</v>
      </c>
      <c r="AS297" s="96">
        <f t="shared" si="333"/>
        <v>0</v>
      </c>
      <c r="AT297" s="54">
        <f t="shared" si="334"/>
        <v>0</v>
      </c>
      <c r="AU297" s="54">
        <f t="shared" si="335"/>
        <v>0</v>
      </c>
      <c r="AV297" s="54">
        <f t="shared" si="336"/>
        <v>0</v>
      </c>
      <c r="AW297" s="54">
        <f t="shared" si="337"/>
        <v>0</v>
      </c>
      <c r="AX297" s="54">
        <f t="shared" si="338"/>
        <v>0</v>
      </c>
      <c r="AY297" s="54">
        <f t="shared" si="339"/>
        <v>0</v>
      </c>
      <c r="AZ297" s="54"/>
      <c r="BA297" s="54"/>
      <c r="BB297" s="137">
        <f t="shared" si="306"/>
        <v>0</v>
      </c>
      <c r="BC297" s="137">
        <f t="shared" si="307"/>
        <v>0</v>
      </c>
      <c r="BD297" s="137">
        <f t="shared" si="308"/>
        <v>0</v>
      </c>
      <c r="BE297" s="137">
        <f t="shared" si="309"/>
        <v>0</v>
      </c>
      <c r="BF297" s="137">
        <f t="shared" si="310"/>
        <v>0</v>
      </c>
      <c r="BG297" s="137">
        <f t="shared" si="311"/>
        <v>0</v>
      </c>
      <c r="BH297" s="137">
        <f t="shared" si="312"/>
        <v>0</v>
      </c>
      <c r="BI297" s="137">
        <f t="shared" si="313"/>
        <v>0</v>
      </c>
      <c r="BJ297" s="137">
        <f t="shared" si="314"/>
        <v>0</v>
      </c>
      <c r="BK297" s="137">
        <f t="shared" si="315"/>
        <v>0</v>
      </c>
      <c r="BL297" s="137">
        <f t="shared" si="340"/>
        <v>0</v>
      </c>
      <c r="BM297" s="137">
        <f t="shared" si="341"/>
        <v>0</v>
      </c>
      <c r="BN297" s="137">
        <f t="shared" si="342"/>
        <v>0</v>
      </c>
      <c r="BO297" s="137">
        <f t="shared" si="343"/>
        <v>0</v>
      </c>
      <c r="BP297" s="137">
        <f t="shared" si="344"/>
        <v>0</v>
      </c>
      <c r="BQ297" s="137">
        <f t="shared" si="345"/>
        <v>0</v>
      </c>
      <c r="BR297" s="137">
        <f t="shared" si="346"/>
        <v>0</v>
      </c>
      <c r="BS297" s="137">
        <f t="shared" si="347"/>
        <v>0</v>
      </c>
      <c r="BT297" s="137">
        <f t="shared" si="348"/>
        <v>0</v>
      </c>
      <c r="BU297" s="137">
        <f t="shared" si="349"/>
        <v>0</v>
      </c>
      <c r="BV297" s="137">
        <f t="shared" si="350"/>
        <v>0</v>
      </c>
      <c r="BW297" s="137">
        <f t="shared" si="351"/>
        <v>0</v>
      </c>
      <c r="BX297" s="137">
        <f t="shared" si="352"/>
        <v>0</v>
      </c>
      <c r="BY297" s="137">
        <f t="shared" si="353"/>
        <v>0</v>
      </c>
      <c r="BZ297" s="137">
        <f t="shared" si="354"/>
        <v>0</v>
      </c>
      <c r="CA297" s="137">
        <f t="shared" si="355"/>
        <v>0</v>
      </c>
      <c r="CB297" s="137">
        <f t="shared" si="356"/>
        <v>0</v>
      </c>
      <c r="CC297" s="137">
        <f t="shared" si="357"/>
        <v>0</v>
      </c>
      <c r="CD297" s="137">
        <f t="shared" si="358"/>
        <v>0</v>
      </c>
      <c r="CE297" s="137">
        <f t="shared" si="359"/>
        <v>0</v>
      </c>
      <c r="CF297" s="137">
        <f t="shared" si="360"/>
        <v>0</v>
      </c>
      <c r="CG297" s="137">
        <f t="shared" si="361"/>
        <v>0</v>
      </c>
      <c r="CH297" s="137">
        <f t="shared" si="362"/>
        <v>0</v>
      </c>
      <c r="CI297" s="137">
        <f t="shared" si="363"/>
        <v>0</v>
      </c>
      <c r="CJ297" s="137">
        <f t="shared" si="364"/>
        <v>0</v>
      </c>
      <c r="CK297" s="137">
        <f t="shared" si="365"/>
        <v>0</v>
      </c>
      <c r="CL297" s="137">
        <f t="shared" si="366"/>
        <v>0</v>
      </c>
      <c r="CM297" s="137">
        <f t="shared" si="367"/>
        <v>0</v>
      </c>
      <c r="CN297" s="137">
        <f t="shared" si="368"/>
        <v>0</v>
      </c>
      <c r="CO297" s="137">
        <f t="shared" si="369"/>
        <v>0</v>
      </c>
      <c r="CP297" s="97"/>
      <c r="CQ297" s="97"/>
      <c r="CR297" s="47"/>
      <c r="CS297" s="47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GO297" s="1"/>
      <c r="GP297" s="1"/>
      <c r="GQ297" s="1"/>
      <c r="GR297" s="1"/>
      <c r="GS297" s="1"/>
    </row>
    <row r="298" spans="1:201">
      <c r="A298" s="40">
        <v>292</v>
      </c>
      <c r="B298" s="84"/>
      <c r="C298" s="83"/>
      <c r="D298" s="88"/>
      <c r="E298" s="87"/>
      <c r="F298" s="87"/>
      <c r="G298" s="87"/>
      <c r="H298" s="87"/>
      <c r="I298" s="76"/>
      <c r="J298" s="76"/>
      <c r="K298" s="76"/>
      <c r="L298" s="238"/>
      <c r="M298" s="238"/>
      <c r="N298" s="76"/>
      <c r="O298" s="76"/>
      <c r="P298" s="76"/>
      <c r="Q298" s="77"/>
      <c r="R298" s="41">
        <f t="shared" si="316"/>
        <v>0</v>
      </c>
      <c r="S298" s="55">
        <f t="shared" si="296"/>
        <v>0</v>
      </c>
      <c r="T298" s="54">
        <f t="shared" si="297"/>
        <v>0</v>
      </c>
      <c r="U298" s="97">
        <f t="shared" si="298"/>
        <v>0</v>
      </c>
      <c r="V298" s="54">
        <f t="shared" si="317"/>
        <v>0</v>
      </c>
      <c r="W298" s="97">
        <f t="shared" si="318"/>
        <v>0</v>
      </c>
      <c r="X298" s="96">
        <f t="shared" si="299"/>
        <v>0</v>
      </c>
      <c r="Y298" s="96">
        <f t="shared" si="300"/>
        <v>0</v>
      </c>
      <c r="Z298" s="96">
        <f t="shared" si="301"/>
        <v>0</v>
      </c>
      <c r="AA298" s="96">
        <f t="shared" si="302"/>
        <v>0</v>
      </c>
      <c r="AB298" s="96">
        <f t="shared" si="303"/>
        <v>0</v>
      </c>
      <c r="AC298" s="96">
        <f t="shared" si="304"/>
        <v>0</v>
      </c>
      <c r="AD298" s="96">
        <f t="shared" si="305"/>
        <v>0</v>
      </c>
      <c r="AE298" s="96">
        <f t="shared" si="319"/>
        <v>0</v>
      </c>
      <c r="AF298" s="96">
        <f t="shared" si="320"/>
        <v>0</v>
      </c>
      <c r="AG298" s="96">
        <f t="shared" si="321"/>
        <v>0</v>
      </c>
      <c r="AH298" s="96">
        <f t="shared" si="322"/>
        <v>0</v>
      </c>
      <c r="AI298" s="96">
        <f t="shared" si="323"/>
        <v>0</v>
      </c>
      <c r="AJ298" s="96">
        <f t="shared" si="324"/>
        <v>0</v>
      </c>
      <c r="AK298" s="96">
        <f t="shared" si="325"/>
        <v>0</v>
      </c>
      <c r="AL298" s="96">
        <f t="shared" si="326"/>
        <v>0</v>
      </c>
      <c r="AM298" s="96">
        <f t="shared" si="327"/>
        <v>0</v>
      </c>
      <c r="AN298" s="96">
        <f t="shared" si="328"/>
        <v>0</v>
      </c>
      <c r="AO298" s="96">
        <f t="shared" si="329"/>
        <v>0</v>
      </c>
      <c r="AP298" s="96">
        <f t="shared" si="330"/>
        <v>0</v>
      </c>
      <c r="AQ298" s="96">
        <f t="shared" si="331"/>
        <v>0</v>
      </c>
      <c r="AR298" s="96">
        <f t="shared" si="332"/>
        <v>0</v>
      </c>
      <c r="AS298" s="96">
        <f t="shared" si="333"/>
        <v>0</v>
      </c>
      <c r="AT298" s="54">
        <f t="shared" si="334"/>
        <v>0</v>
      </c>
      <c r="AU298" s="54">
        <f t="shared" si="335"/>
        <v>0</v>
      </c>
      <c r="AV298" s="54">
        <f t="shared" si="336"/>
        <v>0</v>
      </c>
      <c r="AW298" s="54">
        <f t="shared" si="337"/>
        <v>0</v>
      </c>
      <c r="AX298" s="54">
        <f t="shared" si="338"/>
        <v>0</v>
      </c>
      <c r="AY298" s="54">
        <f t="shared" si="339"/>
        <v>0</v>
      </c>
      <c r="AZ298" s="54"/>
      <c r="BA298" s="54"/>
      <c r="BB298" s="137">
        <f t="shared" si="306"/>
        <v>0</v>
      </c>
      <c r="BC298" s="137">
        <f t="shared" si="307"/>
        <v>0</v>
      </c>
      <c r="BD298" s="137">
        <f t="shared" si="308"/>
        <v>0</v>
      </c>
      <c r="BE298" s="137">
        <f t="shared" si="309"/>
        <v>0</v>
      </c>
      <c r="BF298" s="137">
        <f t="shared" si="310"/>
        <v>0</v>
      </c>
      <c r="BG298" s="137">
        <f t="shared" si="311"/>
        <v>0</v>
      </c>
      <c r="BH298" s="137">
        <f t="shared" si="312"/>
        <v>0</v>
      </c>
      <c r="BI298" s="137">
        <f t="shared" si="313"/>
        <v>0</v>
      </c>
      <c r="BJ298" s="137">
        <f t="shared" si="314"/>
        <v>0</v>
      </c>
      <c r="BK298" s="137">
        <f t="shared" si="315"/>
        <v>0</v>
      </c>
      <c r="BL298" s="137">
        <f t="shared" si="340"/>
        <v>0</v>
      </c>
      <c r="BM298" s="137">
        <f t="shared" si="341"/>
        <v>0</v>
      </c>
      <c r="BN298" s="137">
        <f t="shared" si="342"/>
        <v>0</v>
      </c>
      <c r="BO298" s="137">
        <f t="shared" si="343"/>
        <v>0</v>
      </c>
      <c r="BP298" s="137">
        <f t="shared" si="344"/>
        <v>0</v>
      </c>
      <c r="BQ298" s="137">
        <f t="shared" si="345"/>
        <v>0</v>
      </c>
      <c r="BR298" s="137">
        <f t="shared" si="346"/>
        <v>0</v>
      </c>
      <c r="BS298" s="137">
        <f t="shared" si="347"/>
        <v>0</v>
      </c>
      <c r="BT298" s="137">
        <f t="shared" si="348"/>
        <v>0</v>
      </c>
      <c r="BU298" s="137">
        <f t="shared" si="349"/>
        <v>0</v>
      </c>
      <c r="BV298" s="137">
        <f t="shared" si="350"/>
        <v>0</v>
      </c>
      <c r="BW298" s="137">
        <f t="shared" si="351"/>
        <v>0</v>
      </c>
      <c r="BX298" s="137">
        <f t="shared" si="352"/>
        <v>0</v>
      </c>
      <c r="BY298" s="137">
        <f t="shared" si="353"/>
        <v>0</v>
      </c>
      <c r="BZ298" s="137">
        <f t="shared" si="354"/>
        <v>0</v>
      </c>
      <c r="CA298" s="137">
        <f t="shared" si="355"/>
        <v>0</v>
      </c>
      <c r="CB298" s="137">
        <f t="shared" si="356"/>
        <v>0</v>
      </c>
      <c r="CC298" s="137">
        <f t="shared" si="357"/>
        <v>0</v>
      </c>
      <c r="CD298" s="137">
        <f t="shared" si="358"/>
        <v>0</v>
      </c>
      <c r="CE298" s="137">
        <f t="shared" si="359"/>
        <v>0</v>
      </c>
      <c r="CF298" s="137">
        <f t="shared" si="360"/>
        <v>0</v>
      </c>
      <c r="CG298" s="137">
        <f t="shared" si="361"/>
        <v>0</v>
      </c>
      <c r="CH298" s="137">
        <f t="shared" si="362"/>
        <v>0</v>
      </c>
      <c r="CI298" s="137">
        <f t="shared" si="363"/>
        <v>0</v>
      </c>
      <c r="CJ298" s="137">
        <f t="shared" si="364"/>
        <v>0</v>
      </c>
      <c r="CK298" s="137">
        <f t="shared" si="365"/>
        <v>0</v>
      </c>
      <c r="CL298" s="137">
        <f t="shared" si="366"/>
        <v>0</v>
      </c>
      <c r="CM298" s="137">
        <f t="shared" si="367"/>
        <v>0</v>
      </c>
      <c r="CN298" s="137">
        <f t="shared" si="368"/>
        <v>0</v>
      </c>
      <c r="CO298" s="137">
        <f t="shared" si="369"/>
        <v>0</v>
      </c>
      <c r="CP298" s="97"/>
      <c r="CQ298" s="97"/>
      <c r="CR298" s="47"/>
      <c r="CS298" s="47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GO298" s="1"/>
      <c r="GP298" s="1"/>
      <c r="GQ298" s="1"/>
      <c r="GR298" s="1"/>
      <c r="GS298" s="1"/>
    </row>
    <row r="299" spans="1:201">
      <c r="A299" s="40">
        <v>293</v>
      </c>
      <c r="B299" s="84"/>
      <c r="C299" s="83"/>
      <c r="D299" s="88"/>
      <c r="E299" s="87"/>
      <c r="F299" s="87"/>
      <c r="G299" s="87"/>
      <c r="H299" s="87"/>
      <c r="I299" s="76"/>
      <c r="J299" s="76"/>
      <c r="K299" s="76"/>
      <c r="L299" s="238"/>
      <c r="M299" s="238"/>
      <c r="N299" s="76"/>
      <c r="O299" s="76"/>
      <c r="P299" s="76"/>
      <c r="Q299" s="77"/>
      <c r="R299" s="41">
        <f t="shared" si="316"/>
        <v>0</v>
      </c>
      <c r="S299" s="55">
        <f t="shared" si="296"/>
        <v>0</v>
      </c>
      <c r="T299" s="54">
        <f t="shared" si="297"/>
        <v>0</v>
      </c>
      <c r="U299" s="97">
        <f t="shared" si="298"/>
        <v>0</v>
      </c>
      <c r="V299" s="54">
        <f t="shared" si="317"/>
        <v>0</v>
      </c>
      <c r="W299" s="97">
        <f t="shared" si="318"/>
        <v>0</v>
      </c>
      <c r="X299" s="96">
        <f t="shared" si="299"/>
        <v>0</v>
      </c>
      <c r="Y299" s="96">
        <f t="shared" si="300"/>
        <v>0</v>
      </c>
      <c r="Z299" s="96">
        <f t="shared" si="301"/>
        <v>0</v>
      </c>
      <c r="AA299" s="96">
        <f t="shared" si="302"/>
        <v>0</v>
      </c>
      <c r="AB299" s="96">
        <f t="shared" si="303"/>
        <v>0</v>
      </c>
      <c r="AC299" s="96">
        <f t="shared" si="304"/>
        <v>0</v>
      </c>
      <c r="AD299" s="96">
        <f t="shared" si="305"/>
        <v>0</v>
      </c>
      <c r="AE299" s="96">
        <f t="shared" si="319"/>
        <v>0</v>
      </c>
      <c r="AF299" s="96">
        <f t="shared" si="320"/>
        <v>0</v>
      </c>
      <c r="AG299" s="96">
        <f t="shared" si="321"/>
        <v>0</v>
      </c>
      <c r="AH299" s="96">
        <f t="shared" si="322"/>
        <v>0</v>
      </c>
      <c r="AI299" s="96">
        <f t="shared" si="323"/>
        <v>0</v>
      </c>
      <c r="AJ299" s="96">
        <f t="shared" si="324"/>
        <v>0</v>
      </c>
      <c r="AK299" s="96">
        <f t="shared" si="325"/>
        <v>0</v>
      </c>
      <c r="AL299" s="96">
        <f t="shared" si="326"/>
        <v>0</v>
      </c>
      <c r="AM299" s="96">
        <f t="shared" si="327"/>
        <v>0</v>
      </c>
      <c r="AN299" s="96">
        <f t="shared" si="328"/>
        <v>0</v>
      </c>
      <c r="AO299" s="96">
        <f t="shared" si="329"/>
        <v>0</v>
      </c>
      <c r="AP299" s="96">
        <f t="shared" si="330"/>
        <v>0</v>
      </c>
      <c r="AQ299" s="96">
        <f t="shared" si="331"/>
        <v>0</v>
      </c>
      <c r="AR299" s="96">
        <f t="shared" si="332"/>
        <v>0</v>
      </c>
      <c r="AS299" s="96">
        <f t="shared" si="333"/>
        <v>0</v>
      </c>
      <c r="AT299" s="54">
        <f t="shared" si="334"/>
        <v>0</v>
      </c>
      <c r="AU299" s="54">
        <f t="shared" si="335"/>
        <v>0</v>
      </c>
      <c r="AV299" s="54">
        <f t="shared" si="336"/>
        <v>0</v>
      </c>
      <c r="AW299" s="54">
        <f t="shared" si="337"/>
        <v>0</v>
      </c>
      <c r="AX299" s="54">
        <f t="shared" si="338"/>
        <v>0</v>
      </c>
      <c r="AY299" s="54">
        <f t="shared" si="339"/>
        <v>0</v>
      </c>
      <c r="AZ299" s="54"/>
      <c r="BA299" s="54"/>
      <c r="BB299" s="137">
        <f t="shared" si="306"/>
        <v>0</v>
      </c>
      <c r="BC299" s="137">
        <f t="shared" si="307"/>
        <v>0</v>
      </c>
      <c r="BD299" s="137">
        <f t="shared" si="308"/>
        <v>0</v>
      </c>
      <c r="BE299" s="137">
        <f t="shared" si="309"/>
        <v>0</v>
      </c>
      <c r="BF299" s="137">
        <f t="shared" si="310"/>
        <v>0</v>
      </c>
      <c r="BG299" s="137">
        <f t="shared" si="311"/>
        <v>0</v>
      </c>
      <c r="BH299" s="137">
        <f t="shared" si="312"/>
        <v>0</v>
      </c>
      <c r="BI299" s="137">
        <f t="shared" si="313"/>
        <v>0</v>
      </c>
      <c r="BJ299" s="137">
        <f t="shared" si="314"/>
        <v>0</v>
      </c>
      <c r="BK299" s="137">
        <f t="shared" si="315"/>
        <v>0</v>
      </c>
      <c r="BL299" s="137">
        <f t="shared" si="340"/>
        <v>0</v>
      </c>
      <c r="BM299" s="137">
        <f t="shared" si="341"/>
        <v>0</v>
      </c>
      <c r="BN299" s="137">
        <f t="shared" si="342"/>
        <v>0</v>
      </c>
      <c r="BO299" s="137">
        <f t="shared" si="343"/>
        <v>0</v>
      </c>
      <c r="BP299" s="137">
        <f t="shared" si="344"/>
        <v>0</v>
      </c>
      <c r="BQ299" s="137">
        <f t="shared" si="345"/>
        <v>0</v>
      </c>
      <c r="BR299" s="137">
        <f t="shared" si="346"/>
        <v>0</v>
      </c>
      <c r="BS299" s="137">
        <f t="shared" si="347"/>
        <v>0</v>
      </c>
      <c r="BT299" s="137">
        <f t="shared" si="348"/>
        <v>0</v>
      </c>
      <c r="BU299" s="137">
        <f t="shared" si="349"/>
        <v>0</v>
      </c>
      <c r="BV299" s="137">
        <f t="shared" si="350"/>
        <v>0</v>
      </c>
      <c r="BW299" s="137">
        <f t="shared" si="351"/>
        <v>0</v>
      </c>
      <c r="BX299" s="137">
        <f t="shared" si="352"/>
        <v>0</v>
      </c>
      <c r="BY299" s="137">
        <f t="shared" si="353"/>
        <v>0</v>
      </c>
      <c r="BZ299" s="137">
        <f t="shared" si="354"/>
        <v>0</v>
      </c>
      <c r="CA299" s="137">
        <f t="shared" si="355"/>
        <v>0</v>
      </c>
      <c r="CB299" s="137">
        <f t="shared" si="356"/>
        <v>0</v>
      </c>
      <c r="CC299" s="137">
        <f t="shared" si="357"/>
        <v>0</v>
      </c>
      <c r="CD299" s="137">
        <f t="shared" si="358"/>
        <v>0</v>
      </c>
      <c r="CE299" s="137">
        <f t="shared" si="359"/>
        <v>0</v>
      </c>
      <c r="CF299" s="137">
        <f t="shared" si="360"/>
        <v>0</v>
      </c>
      <c r="CG299" s="137">
        <f t="shared" si="361"/>
        <v>0</v>
      </c>
      <c r="CH299" s="137">
        <f t="shared" si="362"/>
        <v>0</v>
      </c>
      <c r="CI299" s="137">
        <f t="shared" si="363"/>
        <v>0</v>
      </c>
      <c r="CJ299" s="137">
        <f t="shared" si="364"/>
        <v>0</v>
      </c>
      <c r="CK299" s="137">
        <f t="shared" si="365"/>
        <v>0</v>
      </c>
      <c r="CL299" s="137">
        <f t="shared" si="366"/>
        <v>0</v>
      </c>
      <c r="CM299" s="137">
        <f t="shared" si="367"/>
        <v>0</v>
      </c>
      <c r="CN299" s="137">
        <f t="shared" si="368"/>
        <v>0</v>
      </c>
      <c r="CO299" s="137">
        <f t="shared" si="369"/>
        <v>0</v>
      </c>
      <c r="CP299" s="97"/>
      <c r="CQ299" s="97"/>
      <c r="CR299" s="47"/>
      <c r="CS299" s="47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GO299" s="1"/>
      <c r="GP299" s="1"/>
      <c r="GQ299" s="1"/>
      <c r="GR299" s="1"/>
      <c r="GS299" s="1"/>
    </row>
    <row r="300" spans="1:201">
      <c r="A300" s="40">
        <v>294</v>
      </c>
      <c r="B300" s="84"/>
      <c r="C300" s="83"/>
      <c r="D300" s="88"/>
      <c r="E300" s="87"/>
      <c r="F300" s="87"/>
      <c r="G300" s="87"/>
      <c r="H300" s="87"/>
      <c r="I300" s="76"/>
      <c r="J300" s="76"/>
      <c r="K300" s="76"/>
      <c r="L300" s="238"/>
      <c r="M300" s="238"/>
      <c r="N300" s="76"/>
      <c r="O300" s="76"/>
      <c r="P300" s="76"/>
      <c r="Q300" s="77"/>
      <c r="R300" s="41">
        <f t="shared" si="316"/>
        <v>0</v>
      </c>
      <c r="S300" s="55">
        <f t="shared" si="296"/>
        <v>0</v>
      </c>
      <c r="T300" s="54">
        <f t="shared" si="297"/>
        <v>0</v>
      </c>
      <c r="U300" s="97">
        <f t="shared" si="298"/>
        <v>0</v>
      </c>
      <c r="V300" s="54">
        <f t="shared" si="317"/>
        <v>0</v>
      </c>
      <c r="W300" s="97">
        <f t="shared" si="318"/>
        <v>0</v>
      </c>
      <c r="X300" s="96">
        <f t="shared" si="299"/>
        <v>0</v>
      </c>
      <c r="Y300" s="96">
        <f t="shared" si="300"/>
        <v>0</v>
      </c>
      <c r="Z300" s="96">
        <f t="shared" si="301"/>
        <v>0</v>
      </c>
      <c r="AA300" s="96">
        <f t="shared" si="302"/>
        <v>0</v>
      </c>
      <c r="AB300" s="96">
        <f t="shared" si="303"/>
        <v>0</v>
      </c>
      <c r="AC300" s="96">
        <f t="shared" si="304"/>
        <v>0</v>
      </c>
      <c r="AD300" s="96">
        <f t="shared" si="305"/>
        <v>0</v>
      </c>
      <c r="AE300" s="96">
        <f t="shared" si="319"/>
        <v>0</v>
      </c>
      <c r="AF300" s="96">
        <f t="shared" si="320"/>
        <v>0</v>
      </c>
      <c r="AG300" s="96">
        <f t="shared" si="321"/>
        <v>0</v>
      </c>
      <c r="AH300" s="96">
        <f t="shared" si="322"/>
        <v>0</v>
      </c>
      <c r="AI300" s="96">
        <f t="shared" si="323"/>
        <v>0</v>
      </c>
      <c r="AJ300" s="96">
        <f t="shared" si="324"/>
        <v>0</v>
      </c>
      <c r="AK300" s="96">
        <f t="shared" si="325"/>
        <v>0</v>
      </c>
      <c r="AL300" s="96">
        <f t="shared" si="326"/>
        <v>0</v>
      </c>
      <c r="AM300" s="96">
        <f t="shared" si="327"/>
        <v>0</v>
      </c>
      <c r="AN300" s="96">
        <f t="shared" si="328"/>
        <v>0</v>
      </c>
      <c r="AO300" s="96">
        <f t="shared" si="329"/>
        <v>0</v>
      </c>
      <c r="AP300" s="96">
        <f t="shared" si="330"/>
        <v>0</v>
      </c>
      <c r="AQ300" s="96">
        <f t="shared" si="331"/>
        <v>0</v>
      </c>
      <c r="AR300" s="96">
        <f t="shared" si="332"/>
        <v>0</v>
      </c>
      <c r="AS300" s="96">
        <f t="shared" si="333"/>
        <v>0</v>
      </c>
      <c r="AT300" s="54">
        <f t="shared" si="334"/>
        <v>0</v>
      </c>
      <c r="AU300" s="54">
        <f t="shared" si="335"/>
        <v>0</v>
      </c>
      <c r="AV300" s="54">
        <f t="shared" si="336"/>
        <v>0</v>
      </c>
      <c r="AW300" s="54">
        <f t="shared" si="337"/>
        <v>0</v>
      </c>
      <c r="AX300" s="54">
        <f t="shared" si="338"/>
        <v>0</v>
      </c>
      <c r="AY300" s="54">
        <f t="shared" si="339"/>
        <v>0</v>
      </c>
      <c r="AZ300" s="54"/>
      <c r="BA300" s="54"/>
      <c r="BB300" s="137">
        <f t="shared" si="306"/>
        <v>0</v>
      </c>
      <c r="BC300" s="137">
        <f t="shared" si="307"/>
        <v>0</v>
      </c>
      <c r="BD300" s="137">
        <f t="shared" si="308"/>
        <v>0</v>
      </c>
      <c r="BE300" s="137">
        <f t="shared" si="309"/>
        <v>0</v>
      </c>
      <c r="BF300" s="137">
        <f t="shared" si="310"/>
        <v>0</v>
      </c>
      <c r="BG300" s="137">
        <f t="shared" si="311"/>
        <v>0</v>
      </c>
      <c r="BH300" s="137">
        <f t="shared" si="312"/>
        <v>0</v>
      </c>
      <c r="BI300" s="137">
        <f t="shared" si="313"/>
        <v>0</v>
      </c>
      <c r="BJ300" s="137">
        <f t="shared" si="314"/>
        <v>0</v>
      </c>
      <c r="BK300" s="137">
        <f t="shared" si="315"/>
        <v>0</v>
      </c>
      <c r="BL300" s="137">
        <f t="shared" si="340"/>
        <v>0</v>
      </c>
      <c r="BM300" s="137">
        <f t="shared" si="341"/>
        <v>0</v>
      </c>
      <c r="BN300" s="137">
        <f t="shared" si="342"/>
        <v>0</v>
      </c>
      <c r="BO300" s="137">
        <f t="shared" si="343"/>
        <v>0</v>
      </c>
      <c r="BP300" s="137">
        <f t="shared" si="344"/>
        <v>0</v>
      </c>
      <c r="BQ300" s="137">
        <f t="shared" si="345"/>
        <v>0</v>
      </c>
      <c r="BR300" s="137">
        <f t="shared" si="346"/>
        <v>0</v>
      </c>
      <c r="BS300" s="137">
        <f t="shared" si="347"/>
        <v>0</v>
      </c>
      <c r="BT300" s="137">
        <f t="shared" si="348"/>
        <v>0</v>
      </c>
      <c r="BU300" s="137">
        <f t="shared" si="349"/>
        <v>0</v>
      </c>
      <c r="BV300" s="137">
        <f t="shared" si="350"/>
        <v>0</v>
      </c>
      <c r="BW300" s="137">
        <f t="shared" si="351"/>
        <v>0</v>
      </c>
      <c r="BX300" s="137">
        <f t="shared" si="352"/>
        <v>0</v>
      </c>
      <c r="BY300" s="137">
        <f t="shared" si="353"/>
        <v>0</v>
      </c>
      <c r="BZ300" s="137">
        <f t="shared" si="354"/>
        <v>0</v>
      </c>
      <c r="CA300" s="137">
        <f t="shared" si="355"/>
        <v>0</v>
      </c>
      <c r="CB300" s="137">
        <f t="shared" si="356"/>
        <v>0</v>
      </c>
      <c r="CC300" s="137">
        <f t="shared" si="357"/>
        <v>0</v>
      </c>
      <c r="CD300" s="137">
        <f t="shared" si="358"/>
        <v>0</v>
      </c>
      <c r="CE300" s="137">
        <f t="shared" si="359"/>
        <v>0</v>
      </c>
      <c r="CF300" s="137">
        <f t="shared" si="360"/>
        <v>0</v>
      </c>
      <c r="CG300" s="137">
        <f t="shared" si="361"/>
        <v>0</v>
      </c>
      <c r="CH300" s="137">
        <f t="shared" si="362"/>
        <v>0</v>
      </c>
      <c r="CI300" s="137">
        <f t="shared" si="363"/>
        <v>0</v>
      </c>
      <c r="CJ300" s="137">
        <f t="shared" si="364"/>
        <v>0</v>
      </c>
      <c r="CK300" s="137">
        <f t="shared" si="365"/>
        <v>0</v>
      </c>
      <c r="CL300" s="137">
        <f t="shared" si="366"/>
        <v>0</v>
      </c>
      <c r="CM300" s="137">
        <f t="shared" si="367"/>
        <v>0</v>
      </c>
      <c r="CN300" s="137">
        <f t="shared" si="368"/>
        <v>0</v>
      </c>
      <c r="CO300" s="137">
        <f t="shared" si="369"/>
        <v>0</v>
      </c>
      <c r="CP300" s="97"/>
      <c r="CQ300" s="97"/>
      <c r="CR300" s="47"/>
      <c r="CS300" s="47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GO300" s="1"/>
      <c r="GP300" s="1"/>
      <c r="GQ300" s="1"/>
      <c r="GR300" s="1"/>
      <c r="GS300" s="1"/>
    </row>
    <row r="301" spans="1:201">
      <c r="A301" s="40">
        <v>295</v>
      </c>
      <c r="B301" s="84"/>
      <c r="C301" s="83"/>
      <c r="D301" s="88"/>
      <c r="E301" s="87"/>
      <c r="F301" s="87"/>
      <c r="G301" s="87"/>
      <c r="H301" s="87"/>
      <c r="I301" s="76"/>
      <c r="J301" s="76"/>
      <c r="K301" s="76"/>
      <c r="L301" s="238"/>
      <c r="M301" s="238"/>
      <c r="N301" s="76"/>
      <c r="O301" s="76"/>
      <c r="P301" s="76"/>
      <c r="Q301" s="77"/>
      <c r="R301" s="41">
        <f t="shared" si="316"/>
        <v>0</v>
      </c>
      <c r="S301" s="55">
        <f t="shared" si="296"/>
        <v>0</v>
      </c>
      <c r="T301" s="54">
        <f t="shared" si="297"/>
        <v>0</v>
      </c>
      <c r="U301" s="97">
        <f t="shared" si="298"/>
        <v>0</v>
      </c>
      <c r="V301" s="54">
        <f t="shared" si="317"/>
        <v>0</v>
      </c>
      <c r="W301" s="97">
        <f t="shared" si="318"/>
        <v>0</v>
      </c>
      <c r="X301" s="96">
        <f t="shared" si="299"/>
        <v>0</v>
      </c>
      <c r="Y301" s="96">
        <f t="shared" si="300"/>
        <v>0</v>
      </c>
      <c r="Z301" s="96">
        <f t="shared" si="301"/>
        <v>0</v>
      </c>
      <c r="AA301" s="96">
        <f t="shared" si="302"/>
        <v>0</v>
      </c>
      <c r="AB301" s="96">
        <f t="shared" si="303"/>
        <v>0</v>
      </c>
      <c r="AC301" s="96">
        <f t="shared" si="304"/>
        <v>0</v>
      </c>
      <c r="AD301" s="96">
        <f t="shared" si="305"/>
        <v>0</v>
      </c>
      <c r="AE301" s="96">
        <f t="shared" si="319"/>
        <v>0</v>
      </c>
      <c r="AF301" s="96">
        <f t="shared" si="320"/>
        <v>0</v>
      </c>
      <c r="AG301" s="96">
        <f t="shared" si="321"/>
        <v>0</v>
      </c>
      <c r="AH301" s="96">
        <f t="shared" si="322"/>
        <v>0</v>
      </c>
      <c r="AI301" s="96">
        <f t="shared" si="323"/>
        <v>0</v>
      </c>
      <c r="AJ301" s="96">
        <f t="shared" si="324"/>
        <v>0</v>
      </c>
      <c r="AK301" s="96">
        <f t="shared" si="325"/>
        <v>0</v>
      </c>
      <c r="AL301" s="96">
        <f t="shared" si="326"/>
        <v>0</v>
      </c>
      <c r="AM301" s="96">
        <f t="shared" si="327"/>
        <v>0</v>
      </c>
      <c r="AN301" s="96">
        <f t="shared" si="328"/>
        <v>0</v>
      </c>
      <c r="AO301" s="96">
        <f t="shared" si="329"/>
        <v>0</v>
      </c>
      <c r="AP301" s="96">
        <f t="shared" si="330"/>
        <v>0</v>
      </c>
      <c r="AQ301" s="96">
        <f t="shared" si="331"/>
        <v>0</v>
      </c>
      <c r="AR301" s="96">
        <f t="shared" si="332"/>
        <v>0</v>
      </c>
      <c r="AS301" s="96">
        <f t="shared" si="333"/>
        <v>0</v>
      </c>
      <c r="AT301" s="54">
        <f t="shared" si="334"/>
        <v>0</v>
      </c>
      <c r="AU301" s="54">
        <f t="shared" si="335"/>
        <v>0</v>
      </c>
      <c r="AV301" s="54">
        <f t="shared" si="336"/>
        <v>0</v>
      </c>
      <c r="AW301" s="54">
        <f t="shared" si="337"/>
        <v>0</v>
      </c>
      <c r="AX301" s="54">
        <f t="shared" si="338"/>
        <v>0</v>
      </c>
      <c r="AY301" s="54">
        <f t="shared" si="339"/>
        <v>0</v>
      </c>
      <c r="AZ301" s="54"/>
      <c r="BA301" s="54"/>
      <c r="BB301" s="137">
        <f t="shared" si="306"/>
        <v>0</v>
      </c>
      <c r="BC301" s="137">
        <f t="shared" si="307"/>
        <v>0</v>
      </c>
      <c r="BD301" s="137">
        <f t="shared" si="308"/>
        <v>0</v>
      </c>
      <c r="BE301" s="137">
        <f t="shared" si="309"/>
        <v>0</v>
      </c>
      <c r="BF301" s="137">
        <f t="shared" si="310"/>
        <v>0</v>
      </c>
      <c r="BG301" s="137">
        <f t="shared" si="311"/>
        <v>0</v>
      </c>
      <c r="BH301" s="137">
        <f t="shared" si="312"/>
        <v>0</v>
      </c>
      <c r="BI301" s="137">
        <f t="shared" si="313"/>
        <v>0</v>
      </c>
      <c r="BJ301" s="137">
        <f t="shared" si="314"/>
        <v>0</v>
      </c>
      <c r="BK301" s="137">
        <f t="shared" si="315"/>
        <v>0</v>
      </c>
      <c r="BL301" s="137">
        <f t="shared" si="340"/>
        <v>0</v>
      </c>
      <c r="BM301" s="137">
        <f t="shared" si="341"/>
        <v>0</v>
      </c>
      <c r="BN301" s="137">
        <f t="shared" si="342"/>
        <v>0</v>
      </c>
      <c r="BO301" s="137">
        <f t="shared" si="343"/>
        <v>0</v>
      </c>
      <c r="BP301" s="137">
        <f t="shared" si="344"/>
        <v>0</v>
      </c>
      <c r="BQ301" s="137">
        <f t="shared" si="345"/>
        <v>0</v>
      </c>
      <c r="BR301" s="137">
        <f t="shared" si="346"/>
        <v>0</v>
      </c>
      <c r="BS301" s="137">
        <f t="shared" si="347"/>
        <v>0</v>
      </c>
      <c r="BT301" s="137">
        <f t="shared" si="348"/>
        <v>0</v>
      </c>
      <c r="BU301" s="137">
        <f t="shared" si="349"/>
        <v>0</v>
      </c>
      <c r="BV301" s="137">
        <f t="shared" si="350"/>
        <v>0</v>
      </c>
      <c r="BW301" s="137">
        <f t="shared" si="351"/>
        <v>0</v>
      </c>
      <c r="BX301" s="137">
        <f t="shared" si="352"/>
        <v>0</v>
      </c>
      <c r="BY301" s="137">
        <f t="shared" si="353"/>
        <v>0</v>
      </c>
      <c r="BZ301" s="137">
        <f t="shared" si="354"/>
        <v>0</v>
      </c>
      <c r="CA301" s="137">
        <f t="shared" si="355"/>
        <v>0</v>
      </c>
      <c r="CB301" s="137">
        <f t="shared" si="356"/>
        <v>0</v>
      </c>
      <c r="CC301" s="137">
        <f t="shared" si="357"/>
        <v>0</v>
      </c>
      <c r="CD301" s="137">
        <f t="shared" si="358"/>
        <v>0</v>
      </c>
      <c r="CE301" s="137">
        <f t="shared" si="359"/>
        <v>0</v>
      </c>
      <c r="CF301" s="137">
        <f t="shared" si="360"/>
        <v>0</v>
      </c>
      <c r="CG301" s="137">
        <f t="shared" si="361"/>
        <v>0</v>
      </c>
      <c r="CH301" s="137">
        <f t="shared" si="362"/>
        <v>0</v>
      </c>
      <c r="CI301" s="137">
        <f t="shared" si="363"/>
        <v>0</v>
      </c>
      <c r="CJ301" s="137">
        <f t="shared" si="364"/>
        <v>0</v>
      </c>
      <c r="CK301" s="137">
        <f t="shared" si="365"/>
        <v>0</v>
      </c>
      <c r="CL301" s="137">
        <f t="shared" si="366"/>
        <v>0</v>
      </c>
      <c r="CM301" s="137">
        <f t="shared" si="367"/>
        <v>0</v>
      </c>
      <c r="CN301" s="137">
        <f t="shared" si="368"/>
        <v>0</v>
      </c>
      <c r="CO301" s="137">
        <f t="shared" si="369"/>
        <v>0</v>
      </c>
      <c r="CP301" s="97"/>
      <c r="CQ301" s="97"/>
      <c r="CR301" s="47"/>
      <c r="CS301" s="47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GO301" s="1"/>
      <c r="GP301" s="1"/>
      <c r="GQ301" s="1"/>
      <c r="GR301" s="1"/>
      <c r="GS301" s="1"/>
    </row>
    <row r="302" spans="1:201">
      <c r="A302" s="40">
        <v>296</v>
      </c>
      <c r="B302" s="84"/>
      <c r="C302" s="83"/>
      <c r="D302" s="88"/>
      <c r="E302" s="87"/>
      <c r="F302" s="87"/>
      <c r="G302" s="87"/>
      <c r="H302" s="87"/>
      <c r="I302" s="76"/>
      <c r="J302" s="76"/>
      <c r="K302" s="76"/>
      <c r="L302" s="238"/>
      <c r="M302" s="238"/>
      <c r="N302" s="76"/>
      <c r="O302" s="76"/>
      <c r="P302" s="76"/>
      <c r="Q302" s="77"/>
      <c r="R302" s="41">
        <f t="shared" si="316"/>
        <v>0</v>
      </c>
      <c r="S302" s="55">
        <f t="shared" si="296"/>
        <v>0</v>
      </c>
      <c r="T302" s="54">
        <f t="shared" si="297"/>
        <v>0</v>
      </c>
      <c r="U302" s="97">
        <f t="shared" si="298"/>
        <v>0</v>
      </c>
      <c r="V302" s="54">
        <f t="shared" si="317"/>
        <v>0</v>
      </c>
      <c r="W302" s="97">
        <f t="shared" si="318"/>
        <v>0</v>
      </c>
      <c r="X302" s="96">
        <f t="shared" si="299"/>
        <v>0</v>
      </c>
      <c r="Y302" s="96">
        <f t="shared" si="300"/>
        <v>0</v>
      </c>
      <c r="Z302" s="96">
        <f t="shared" si="301"/>
        <v>0</v>
      </c>
      <c r="AA302" s="96">
        <f t="shared" si="302"/>
        <v>0</v>
      </c>
      <c r="AB302" s="96">
        <f t="shared" si="303"/>
        <v>0</v>
      </c>
      <c r="AC302" s="96">
        <f t="shared" si="304"/>
        <v>0</v>
      </c>
      <c r="AD302" s="96">
        <f t="shared" si="305"/>
        <v>0</v>
      </c>
      <c r="AE302" s="96">
        <f t="shared" si="319"/>
        <v>0</v>
      </c>
      <c r="AF302" s="96">
        <f t="shared" si="320"/>
        <v>0</v>
      </c>
      <c r="AG302" s="96">
        <f t="shared" si="321"/>
        <v>0</v>
      </c>
      <c r="AH302" s="96">
        <f t="shared" si="322"/>
        <v>0</v>
      </c>
      <c r="AI302" s="96">
        <f t="shared" si="323"/>
        <v>0</v>
      </c>
      <c r="AJ302" s="96">
        <f t="shared" si="324"/>
        <v>0</v>
      </c>
      <c r="AK302" s="96">
        <f t="shared" si="325"/>
        <v>0</v>
      </c>
      <c r="AL302" s="96">
        <f t="shared" si="326"/>
        <v>0</v>
      </c>
      <c r="AM302" s="96">
        <f t="shared" si="327"/>
        <v>0</v>
      </c>
      <c r="AN302" s="96">
        <f t="shared" si="328"/>
        <v>0</v>
      </c>
      <c r="AO302" s="96">
        <f t="shared" si="329"/>
        <v>0</v>
      </c>
      <c r="AP302" s="96">
        <f t="shared" si="330"/>
        <v>0</v>
      </c>
      <c r="AQ302" s="96">
        <f t="shared" si="331"/>
        <v>0</v>
      </c>
      <c r="AR302" s="96">
        <f t="shared" si="332"/>
        <v>0</v>
      </c>
      <c r="AS302" s="96">
        <f t="shared" si="333"/>
        <v>0</v>
      </c>
      <c r="AT302" s="54">
        <f t="shared" si="334"/>
        <v>0</v>
      </c>
      <c r="AU302" s="54">
        <f t="shared" si="335"/>
        <v>0</v>
      </c>
      <c r="AV302" s="54">
        <f t="shared" si="336"/>
        <v>0</v>
      </c>
      <c r="AW302" s="54">
        <f t="shared" si="337"/>
        <v>0</v>
      </c>
      <c r="AX302" s="54">
        <f t="shared" si="338"/>
        <v>0</v>
      </c>
      <c r="AY302" s="54">
        <f t="shared" si="339"/>
        <v>0</v>
      </c>
      <c r="AZ302" s="54"/>
      <c r="BA302" s="54"/>
      <c r="BB302" s="137">
        <f t="shared" si="306"/>
        <v>0</v>
      </c>
      <c r="BC302" s="137">
        <f t="shared" si="307"/>
        <v>0</v>
      </c>
      <c r="BD302" s="137">
        <f t="shared" si="308"/>
        <v>0</v>
      </c>
      <c r="BE302" s="137">
        <f t="shared" si="309"/>
        <v>0</v>
      </c>
      <c r="BF302" s="137">
        <f t="shared" si="310"/>
        <v>0</v>
      </c>
      <c r="BG302" s="137">
        <f t="shared" si="311"/>
        <v>0</v>
      </c>
      <c r="BH302" s="137">
        <f t="shared" si="312"/>
        <v>0</v>
      </c>
      <c r="BI302" s="137">
        <f t="shared" si="313"/>
        <v>0</v>
      </c>
      <c r="BJ302" s="137">
        <f t="shared" si="314"/>
        <v>0</v>
      </c>
      <c r="BK302" s="137">
        <f t="shared" si="315"/>
        <v>0</v>
      </c>
      <c r="BL302" s="137">
        <f t="shared" si="340"/>
        <v>0</v>
      </c>
      <c r="BM302" s="137">
        <f t="shared" si="341"/>
        <v>0</v>
      </c>
      <c r="BN302" s="137">
        <f t="shared" si="342"/>
        <v>0</v>
      </c>
      <c r="BO302" s="137">
        <f t="shared" si="343"/>
        <v>0</v>
      </c>
      <c r="BP302" s="137">
        <f t="shared" si="344"/>
        <v>0</v>
      </c>
      <c r="BQ302" s="137">
        <f t="shared" si="345"/>
        <v>0</v>
      </c>
      <c r="BR302" s="137">
        <f t="shared" si="346"/>
        <v>0</v>
      </c>
      <c r="BS302" s="137">
        <f t="shared" si="347"/>
        <v>0</v>
      </c>
      <c r="BT302" s="137">
        <f t="shared" si="348"/>
        <v>0</v>
      </c>
      <c r="BU302" s="137">
        <f t="shared" si="349"/>
        <v>0</v>
      </c>
      <c r="BV302" s="137">
        <f t="shared" si="350"/>
        <v>0</v>
      </c>
      <c r="BW302" s="137">
        <f t="shared" si="351"/>
        <v>0</v>
      </c>
      <c r="BX302" s="137">
        <f t="shared" si="352"/>
        <v>0</v>
      </c>
      <c r="BY302" s="137">
        <f t="shared" si="353"/>
        <v>0</v>
      </c>
      <c r="BZ302" s="137">
        <f t="shared" si="354"/>
        <v>0</v>
      </c>
      <c r="CA302" s="137">
        <f t="shared" si="355"/>
        <v>0</v>
      </c>
      <c r="CB302" s="137">
        <f t="shared" si="356"/>
        <v>0</v>
      </c>
      <c r="CC302" s="137">
        <f t="shared" si="357"/>
        <v>0</v>
      </c>
      <c r="CD302" s="137">
        <f t="shared" si="358"/>
        <v>0</v>
      </c>
      <c r="CE302" s="137">
        <f t="shared" si="359"/>
        <v>0</v>
      </c>
      <c r="CF302" s="137">
        <f t="shared" si="360"/>
        <v>0</v>
      </c>
      <c r="CG302" s="137">
        <f t="shared" si="361"/>
        <v>0</v>
      </c>
      <c r="CH302" s="137">
        <f t="shared" si="362"/>
        <v>0</v>
      </c>
      <c r="CI302" s="137">
        <f t="shared" si="363"/>
        <v>0</v>
      </c>
      <c r="CJ302" s="137">
        <f t="shared" si="364"/>
        <v>0</v>
      </c>
      <c r="CK302" s="137">
        <f t="shared" si="365"/>
        <v>0</v>
      </c>
      <c r="CL302" s="137">
        <f t="shared" si="366"/>
        <v>0</v>
      </c>
      <c r="CM302" s="137">
        <f t="shared" si="367"/>
        <v>0</v>
      </c>
      <c r="CN302" s="137">
        <f t="shared" si="368"/>
        <v>0</v>
      </c>
      <c r="CO302" s="137">
        <f t="shared" si="369"/>
        <v>0</v>
      </c>
      <c r="CP302" s="97"/>
      <c r="CQ302" s="97"/>
      <c r="CR302" s="47"/>
      <c r="CS302" s="47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GO302" s="1"/>
      <c r="GP302" s="1"/>
      <c r="GQ302" s="1"/>
      <c r="GR302" s="1"/>
      <c r="GS302" s="1"/>
    </row>
    <row r="303" spans="1:201">
      <c r="A303" s="40">
        <v>297</v>
      </c>
      <c r="B303" s="84"/>
      <c r="C303" s="83"/>
      <c r="D303" s="88"/>
      <c r="E303" s="87"/>
      <c r="F303" s="87"/>
      <c r="G303" s="87"/>
      <c r="H303" s="87"/>
      <c r="I303" s="76"/>
      <c r="J303" s="76"/>
      <c r="K303" s="76"/>
      <c r="L303" s="238"/>
      <c r="M303" s="238"/>
      <c r="N303" s="76"/>
      <c r="O303" s="76"/>
      <c r="P303" s="76"/>
      <c r="Q303" s="77"/>
      <c r="R303" s="41">
        <f t="shared" si="316"/>
        <v>0</v>
      </c>
      <c r="S303" s="55">
        <f t="shared" si="296"/>
        <v>0</v>
      </c>
      <c r="T303" s="54">
        <f t="shared" si="297"/>
        <v>0</v>
      </c>
      <c r="U303" s="97">
        <f t="shared" si="298"/>
        <v>0</v>
      </c>
      <c r="V303" s="54">
        <f t="shared" si="317"/>
        <v>0</v>
      </c>
      <c r="W303" s="97">
        <f t="shared" si="318"/>
        <v>0</v>
      </c>
      <c r="X303" s="96">
        <f t="shared" si="299"/>
        <v>0</v>
      </c>
      <c r="Y303" s="96">
        <f t="shared" si="300"/>
        <v>0</v>
      </c>
      <c r="Z303" s="96">
        <f t="shared" si="301"/>
        <v>0</v>
      </c>
      <c r="AA303" s="96">
        <f t="shared" si="302"/>
        <v>0</v>
      </c>
      <c r="AB303" s="96">
        <f t="shared" si="303"/>
        <v>0</v>
      </c>
      <c r="AC303" s="96">
        <f t="shared" si="304"/>
        <v>0</v>
      </c>
      <c r="AD303" s="96">
        <f t="shared" si="305"/>
        <v>0</v>
      </c>
      <c r="AE303" s="96">
        <f t="shared" si="319"/>
        <v>0</v>
      </c>
      <c r="AF303" s="96">
        <f t="shared" si="320"/>
        <v>0</v>
      </c>
      <c r="AG303" s="96">
        <f t="shared" si="321"/>
        <v>0</v>
      </c>
      <c r="AH303" s="96">
        <f t="shared" si="322"/>
        <v>0</v>
      </c>
      <c r="AI303" s="96">
        <f t="shared" si="323"/>
        <v>0</v>
      </c>
      <c r="AJ303" s="96">
        <f t="shared" si="324"/>
        <v>0</v>
      </c>
      <c r="AK303" s="96">
        <f t="shared" si="325"/>
        <v>0</v>
      </c>
      <c r="AL303" s="96">
        <f t="shared" si="326"/>
        <v>0</v>
      </c>
      <c r="AM303" s="96">
        <f t="shared" si="327"/>
        <v>0</v>
      </c>
      <c r="AN303" s="96">
        <f t="shared" si="328"/>
        <v>0</v>
      </c>
      <c r="AO303" s="96">
        <f t="shared" si="329"/>
        <v>0</v>
      </c>
      <c r="AP303" s="96">
        <f t="shared" si="330"/>
        <v>0</v>
      </c>
      <c r="AQ303" s="96">
        <f t="shared" si="331"/>
        <v>0</v>
      </c>
      <c r="AR303" s="96">
        <f t="shared" si="332"/>
        <v>0</v>
      </c>
      <c r="AS303" s="96">
        <f t="shared" si="333"/>
        <v>0</v>
      </c>
      <c r="AT303" s="54">
        <f t="shared" si="334"/>
        <v>0</v>
      </c>
      <c r="AU303" s="54">
        <f t="shared" si="335"/>
        <v>0</v>
      </c>
      <c r="AV303" s="54">
        <f t="shared" si="336"/>
        <v>0</v>
      </c>
      <c r="AW303" s="54">
        <f t="shared" si="337"/>
        <v>0</v>
      </c>
      <c r="AX303" s="54">
        <f t="shared" si="338"/>
        <v>0</v>
      </c>
      <c r="AY303" s="54">
        <f t="shared" si="339"/>
        <v>0</v>
      </c>
      <c r="AZ303" s="54"/>
      <c r="BA303" s="54"/>
      <c r="BB303" s="137">
        <f t="shared" si="306"/>
        <v>0</v>
      </c>
      <c r="BC303" s="137">
        <f t="shared" si="307"/>
        <v>0</v>
      </c>
      <c r="BD303" s="137">
        <f t="shared" si="308"/>
        <v>0</v>
      </c>
      <c r="BE303" s="137">
        <f t="shared" si="309"/>
        <v>0</v>
      </c>
      <c r="BF303" s="137">
        <f t="shared" si="310"/>
        <v>0</v>
      </c>
      <c r="BG303" s="137">
        <f t="shared" si="311"/>
        <v>0</v>
      </c>
      <c r="BH303" s="137">
        <f t="shared" si="312"/>
        <v>0</v>
      </c>
      <c r="BI303" s="137">
        <f t="shared" si="313"/>
        <v>0</v>
      </c>
      <c r="BJ303" s="137">
        <f t="shared" si="314"/>
        <v>0</v>
      </c>
      <c r="BK303" s="137">
        <f t="shared" si="315"/>
        <v>0</v>
      </c>
      <c r="BL303" s="137">
        <f t="shared" si="340"/>
        <v>0</v>
      </c>
      <c r="BM303" s="137">
        <f t="shared" si="341"/>
        <v>0</v>
      </c>
      <c r="BN303" s="137">
        <f t="shared" si="342"/>
        <v>0</v>
      </c>
      <c r="BO303" s="137">
        <f t="shared" si="343"/>
        <v>0</v>
      </c>
      <c r="BP303" s="137">
        <f t="shared" si="344"/>
        <v>0</v>
      </c>
      <c r="BQ303" s="137">
        <f t="shared" si="345"/>
        <v>0</v>
      </c>
      <c r="BR303" s="137">
        <f t="shared" si="346"/>
        <v>0</v>
      </c>
      <c r="BS303" s="137">
        <f t="shared" si="347"/>
        <v>0</v>
      </c>
      <c r="BT303" s="137">
        <f t="shared" si="348"/>
        <v>0</v>
      </c>
      <c r="BU303" s="137">
        <f t="shared" si="349"/>
        <v>0</v>
      </c>
      <c r="BV303" s="137">
        <f t="shared" si="350"/>
        <v>0</v>
      </c>
      <c r="BW303" s="137">
        <f t="shared" si="351"/>
        <v>0</v>
      </c>
      <c r="BX303" s="137">
        <f t="shared" si="352"/>
        <v>0</v>
      </c>
      <c r="BY303" s="137">
        <f t="shared" si="353"/>
        <v>0</v>
      </c>
      <c r="BZ303" s="137">
        <f t="shared" si="354"/>
        <v>0</v>
      </c>
      <c r="CA303" s="137">
        <f t="shared" si="355"/>
        <v>0</v>
      </c>
      <c r="CB303" s="137">
        <f t="shared" si="356"/>
        <v>0</v>
      </c>
      <c r="CC303" s="137">
        <f t="shared" si="357"/>
        <v>0</v>
      </c>
      <c r="CD303" s="137">
        <f t="shared" si="358"/>
        <v>0</v>
      </c>
      <c r="CE303" s="137">
        <f t="shared" si="359"/>
        <v>0</v>
      </c>
      <c r="CF303" s="137">
        <f t="shared" si="360"/>
        <v>0</v>
      </c>
      <c r="CG303" s="137">
        <f t="shared" si="361"/>
        <v>0</v>
      </c>
      <c r="CH303" s="137">
        <f t="shared" si="362"/>
        <v>0</v>
      </c>
      <c r="CI303" s="137">
        <f t="shared" si="363"/>
        <v>0</v>
      </c>
      <c r="CJ303" s="137">
        <f t="shared" si="364"/>
        <v>0</v>
      </c>
      <c r="CK303" s="137">
        <f t="shared" si="365"/>
        <v>0</v>
      </c>
      <c r="CL303" s="137">
        <f t="shared" si="366"/>
        <v>0</v>
      </c>
      <c r="CM303" s="137">
        <f t="shared" si="367"/>
        <v>0</v>
      </c>
      <c r="CN303" s="137">
        <f t="shared" si="368"/>
        <v>0</v>
      </c>
      <c r="CO303" s="137">
        <f t="shared" si="369"/>
        <v>0</v>
      </c>
      <c r="CP303" s="97"/>
      <c r="CQ303" s="97"/>
      <c r="CR303" s="47"/>
      <c r="CS303" s="47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GO303" s="1"/>
      <c r="GP303" s="1"/>
      <c r="GQ303" s="1"/>
      <c r="GR303" s="1"/>
      <c r="GS303" s="1"/>
    </row>
    <row r="304" spans="1:201">
      <c r="A304" s="40">
        <v>298</v>
      </c>
      <c r="B304" s="84"/>
      <c r="C304" s="83"/>
      <c r="D304" s="88"/>
      <c r="E304" s="87"/>
      <c r="F304" s="87"/>
      <c r="G304" s="87"/>
      <c r="H304" s="87"/>
      <c r="I304" s="76"/>
      <c r="J304" s="76"/>
      <c r="K304" s="76"/>
      <c r="L304" s="238"/>
      <c r="M304" s="238"/>
      <c r="N304" s="76"/>
      <c r="O304" s="76"/>
      <c r="P304" s="76"/>
      <c r="Q304" s="77"/>
      <c r="R304" s="41">
        <f t="shared" si="316"/>
        <v>0</v>
      </c>
      <c r="S304" s="55">
        <f t="shared" si="296"/>
        <v>0</v>
      </c>
      <c r="T304" s="54">
        <f t="shared" si="297"/>
        <v>0</v>
      </c>
      <c r="U304" s="97">
        <f t="shared" si="298"/>
        <v>0</v>
      </c>
      <c r="V304" s="54">
        <f t="shared" si="317"/>
        <v>0</v>
      </c>
      <c r="W304" s="97">
        <f t="shared" si="318"/>
        <v>0</v>
      </c>
      <c r="X304" s="96">
        <f t="shared" si="299"/>
        <v>0</v>
      </c>
      <c r="Y304" s="96">
        <f t="shared" si="300"/>
        <v>0</v>
      </c>
      <c r="Z304" s="96">
        <f t="shared" si="301"/>
        <v>0</v>
      </c>
      <c r="AA304" s="96">
        <f t="shared" si="302"/>
        <v>0</v>
      </c>
      <c r="AB304" s="96">
        <f t="shared" si="303"/>
        <v>0</v>
      </c>
      <c r="AC304" s="96">
        <f t="shared" si="304"/>
        <v>0</v>
      </c>
      <c r="AD304" s="96">
        <f t="shared" si="305"/>
        <v>0</v>
      </c>
      <c r="AE304" s="96">
        <f t="shared" si="319"/>
        <v>0</v>
      </c>
      <c r="AF304" s="96">
        <f t="shared" si="320"/>
        <v>0</v>
      </c>
      <c r="AG304" s="96">
        <f t="shared" si="321"/>
        <v>0</v>
      </c>
      <c r="AH304" s="96">
        <f t="shared" si="322"/>
        <v>0</v>
      </c>
      <c r="AI304" s="96">
        <f t="shared" si="323"/>
        <v>0</v>
      </c>
      <c r="AJ304" s="96">
        <f t="shared" si="324"/>
        <v>0</v>
      </c>
      <c r="AK304" s="96">
        <f t="shared" si="325"/>
        <v>0</v>
      </c>
      <c r="AL304" s="96">
        <f t="shared" si="326"/>
        <v>0</v>
      </c>
      <c r="AM304" s="96">
        <f t="shared" si="327"/>
        <v>0</v>
      </c>
      <c r="AN304" s="96">
        <f t="shared" si="328"/>
        <v>0</v>
      </c>
      <c r="AO304" s="96">
        <f t="shared" si="329"/>
        <v>0</v>
      </c>
      <c r="AP304" s="96">
        <f t="shared" si="330"/>
        <v>0</v>
      </c>
      <c r="AQ304" s="96">
        <f t="shared" si="331"/>
        <v>0</v>
      </c>
      <c r="AR304" s="96">
        <f t="shared" si="332"/>
        <v>0</v>
      </c>
      <c r="AS304" s="96">
        <f t="shared" si="333"/>
        <v>0</v>
      </c>
      <c r="AT304" s="54">
        <f t="shared" si="334"/>
        <v>0</v>
      </c>
      <c r="AU304" s="54">
        <f t="shared" si="335"/>
        <v>0</v>
      </c>
      <c r="AV304" s="54">
        <f t="shared" si="336"/>
        <v>0</v>
      </c>
      <c r="AW304" s="54">
        <f t="shared" si="337"/>
        <v>0</v>
      </c>
      <c r="AX304" s="54">
        <f t="shared" si="338"/>
        <v>0</v>
      </c>
      <c r="AY304" s="54">
        <f t="shared" si="339"/>
        <v>0</v>
      </c>
      <c r="AZ304" s="54"/>
      <c r="BA304" s="54"/>
      <c r="BB304" s="137">
        <f t="shared" si="306"/>
        <v>0</v>
      </c>
      <c r="BC304" s="137">
        <f t="shared" si="307"/>
        <v>0</v>
      </c>
      <c r="BD304" s="137">
        <f t="shared" si="308"/>
        <v>0</v>
      </c>
      <c r="BE304" s="137">
        <f t="shared" si="309"/>
        <v>0</v>
      </c>
      <c r="BF304" s="137">
        <f t="shared" si="310"/>
        <v>0</v>
      </c>
      <c r="BG304" s="137">
        <f t="shared" si="311"/>
        <v>0</v>
      </c>
      <c r="BH304" s="137">
        <f t="shared" si="312"/>
        <v>0</v>
      </c>
      <c r="BI304" s="137">
        <f t="shared" si="313"/>
        <v>0</v>
      </c>
      <c r="BJ304" s="137">
        <f t="shared" si="314"/>
        <v>0</v>
      </c>
      <c r="BK304" s="137">
        <f t="shared" si="315"/>
        <v>0</v>
      </c>
      <c r="BL304" s="137">
        <f t="shared" si="340"/>
        <v>0</v>
      </c>
      <c r="BM304" s="137">
        <f t="shared" si="341"/>
        <v>0</v>
      </c>
      <c r="BN304" s="137">
        <f t="shared" si="342"/>
        <v>0</v>
      </c>
      <c r="BO304" s="137">
        <f t="shared" si="343"/>
        <v>0</v>
      </c>
      <c r="BP304" s="137">
        <f t="shared" si="344"/>
        <v>0</v>
      </c>
      <c r="BQ304" s="137">
        <f t="shared" si="345"/>
        <v>0</v>
      </c>
      <c r="BR304" s="137">
        <f t="shared" si="346"/>
        <v>0</v>
      </c>
      <c r="BS304" s="137">
        <f t="shared" si="347"/>
        <v>0</v>
      </c>
      <c r="BT304" s="137">
        <f t="shared" si="348"/>
        <v>0</v>
      </c>
      <c r="BU304" s="137">
        <f t="shared" si="349"/>
        <v>0</v>
      </c>
      <c r="BV304" s="137">
        <f t="shared" si="350"/>
        <v>0</v>
      </c>
      <c r="BW304" s="137">
        <f t="shared" si="351"/>
        <v>0</v>
      </c>
      <c r="BX304" s="137">
        <f t="shared" si="352"/>
        <v>0</v>
      </c>
      <c r="BY304" s="137">
        <f t="shared" si="353"/>
        <v>0</v>
      </c>
      <c r="BZ304" s="137">
        <f t="shared" si="354"/>
        <v>0</v>
      </c>
      <c r="CA304" s="137">
        <f t="shared" si="355"/>
        <v>0</v>
      </c>
      <c r="CB304" s="137">
        <f t="shared" si="356"/>
        <v>0</v>
      </c>
      <c r="CC304" s="137">
        <f t="shared" si="357"/>
        <v>0</v>
      </c>
      <c r="CD304" s="137">
        <f t="shared" si="358"/>
        <v>0</v>
      </c>
      <c r="CE304" s="137">
        <f t="shared" si="359"/>
        <v>0</v>
      </c>
      <c r="CF304" s="137">
        <f t="shared" si="360"/>
        <v>0</v>
      </c>
      <c r="CG304" s="137">
        <f t="shared" si="361"/>
        <v>0</v>
      </c>
      <c r="CH304" s="137">
        <f t="shared" si="362"/>
        <v>0</v>
      </c>
      <c r="CI304" s="137">
        <f t="shared" si="363"/>
        <v>0</v>
      </c>
      <c r="CJ304" s="137">
        <f t="shared" si="364"/>
        <v>0</v>
      </c>
      <c r="CK304" s="137">
        <f t="shared" si="365"/>
        <v>0</v>
      </c>
      <c r="CL304" s="137">
        <f t="shared" si="366"/>
        <v>0</v>
      </c>
      <c r="CM304" s="137">
        <f t="shared" si="367"/>
        <v>0</v>
      </c>
      <c r="CN304" s="137">
        <f t="shared" si="368"/>
        <v>0</v>
      </c>
      <c r="CO304" s="137">
        <f t="shared" si="369"/>
        <v>0</v>
      </c>
      <c r="CP304" s="97"/>
      <c r="CQ304" s="97"/>
      <c r="CR304" s="47"/>
      <c r="CS304" s="47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GO304" s="1"/>
      <c r="GP304" s="1"/>
      <c r="GQ304" s="1"/>
      <c r="GR304" s="1"/>
      <c r="GS304" s="1"/>
    </row>
    <row r="305" spans="1:201">
      <c r="A305" s="40">
        <v>299</v>
      </c>
      <c r="B305" s="84"/>
      <c r="C305" s="83"/>
      <c r="D305" s="88"/>
      <c r="E305" s="87"/>
      <c r="F305" s="87"/>
      <c r="G305" s="87"/>
      <c r="H305" s="87"/>
      <c r="I305" s="76"/>
      <c r="J305" s="76"/>
      <c r="K305" s="76"/>
      <c r="L305" s="238"/>
      <c r="M305" s="238"/>
      <c r="N305" s="76"/>
      <c r="O305" s="76"/>
      <c r="P305" s="76"/>
      <c r="Q305" s="77"/>
      <c r="R305" s="41">
        <f t="shared" si="316"/>
        <v>0</v>
      </c>
      <c r="S305" s="55">
        <f t="shared" si="296"/>
        <v>0</v>
      </c>
      <c r="T305" s="54">
        <f t="shared" si="297"/>
        <v>0</v>
      </c>
      <c r="U305" s="97">
        <f t="shared" si="298"/>
        <v>0</v>
      </c>
      <c r="V305" s="54">
        <f t="shared" si="317"/>
        <v>0</v>
      </c>
      <c r="W305" s="97">
        <f t="shared" si="318"/>
        <v>0</v>
      </c>
      <c r="X305" s="96">
        <f t="shared" si="299"/>
        <v>0</v>
      </c>
      <c r="Y305" s="96">
        <f t="shared" si="300"/>
        <v>0</v>
      </c>
      <c r="Z305" s="96">
        <f t="shared" si="301"/>
        <v>0</v>
      </c>
      <c r="AA305" s="96">
        <f t="shared" si="302"/>
        <v>0</v>
      </c>
      <c r="AB305" s="96">
        <f t="shared" si="303"/>
        <v>0</v>
      </c>
      <c r="AC305" s="96">
        <f t="shared" si="304"/>
        <v>0</v>
      </c>
      <c r="AD305" s="96">
        <f t="shared" si="305"/>
        <v>0</v>
      </c>
      <c r="AE305" s="96">
        <f t="shared" si="319"/>
        <v>0</v>
      </c>
      <c r="AF305" s="96">
        <f t="shared" si="320"/>
        <v>0</v>
      </c>
      <c r="AG305" s="96">
        <f t="shared" si="321"/>
        <v>0</v>
      </c>
      <c r="AH305" s="96">
        <f t="shared" si="322"/>
        <v>0</v>
      </c>
      <c r="AI305" s="96">
        <f t="shared" si="323"/>
        <v>0</v>
      </c>
      <c r="AJ305" s="96">
        <f t="shared" si="324"/>
        <v>0</v>
      </c>
      <c r="AK305" s="96">
        <f t="shared" si="325"/>
        <v>0</v>
      </c>
      <c r="AL305" s="96">
        <f t="shared" si="326"/>
        <v>0</v>
      </c>
      <c r="AM305" s="96">
        <f t="shared" si="327"/>
        <v>0</v>
      </c>
      <c r="AN305" s="96">
        <f t="shared" si="328"/>
        <v>0</v>
      </c>
      <c r="AO305" s="96">
        <f t="shared" si="329"/>
        <v>0</v>
      </c>
      <c r="AP305" s="96">
        <f t="shared" si="330"/>
        <v>0</v>
      </c>
      <c r="AQ305" s="96">
        <f t="shared" si="331"/>
        <v>0</v>
      </c>
      <c r="AR305" s="96">
        <f t="shared" si="332"/>
        <v>0</v>
      </c>
      <c r="AS305" s="96">
        <f t="shared" si="333"/>
        <v>0</v>
      </c>
      <c r="AT305" s="54">
        <f t="shared" si="334"/>
        <v>0</v>
      </c>
      <c r="AU305" s="54">
        <f t="shared" si="335"/>
        <v>0</v>
      </c>
      <c r="AV305" s="54">
        <f t="shared" si="336"/>
        <v>0</v>
      </c>
      <c r="AW305" s="54">
        <f t="shared" si="337"/>
        <v>0</v>
      </c>
      <c r="AX305" s="54">
        <f t="shared" si="338"/>
        <v>0</v>
      </c>
      <c r="AY305" s="54">
        <f t="shared" si="339"/>
        <v>0</v>
      </c>
      <c r="AZ305" s="54"/>
      <c r="BA305" s="54"/>
      <c r="BB305" s="137">
        <f t="shared" si="306"/>
        <v>0</v>
      </c>
      <c r="BC305" s="137">
        <f t="shared" si="307"/>
        <v>0</v>
      </c>
      <c r="BD305" s="137">
        <f t="shared" si="308"/>
        <v>0</v>
      </c>
      <c r="BE305" s="137">
        <f t="shared" si="309"/>
        <v>0</v>
      </c>
      <c r="BF305" s="137">
        <f t="shared" si="310"/>
        <v>0</v>
      </c>
      <c r="BG305" s="137">
        <f t="shared" si="311"/>
        <v>0</v>
      </c>
      <c r="BH305" s="137">
        <f t="shared" si="312"/>
        <v>0</v>
      </c>
      <c r="BI305" s="137">
        <f t="shared" si="313"/>
        <v>0</v>
      </c>
      <c r="BJ305" s="137">
        <f t="shared" si="314"/>
        <v>0</v>
      </c>
      <c r="BK305" s="137">
        <f t="shared" si="315"/>
        <v>0</v>
      </c>
      <c r="BL305" s="137">
        <f t="shared" si="340"/>
        <v>0</v>
      </c>
      <c r="BM305" s="137">
        <f t="shared" si="341"/>
        <v>0</v>
      </c>
      <c r="BN305" s="137">
        <f t="shared" si="342"/>
        <v>0</v>
      </c>
      <c r="BO305" s="137">
        <f t="shared" si="343"/>
        <v>0</v>
      </c>
      <c r="BP305" s="137">
        <f t="shared" si="344"/>
        <v>0</v>
      </c>
      <c r="BQ305" s="137">
        <f t="shared" si="345"/>
        <v>0</v>
      </c>
      <c r="BR305" s="137">
        <f t="shared" si="346"/>
        <v>0</v>
      </c>
      <c r="BS305" s="137">
        <f t="shared" si="347"/>
        <v>0</v>
      </c>
      <c r="BT305" s="137">
        <f t="shared" si="348"/>
        <v>0</v>
      </c>
      <c r="BU305" s="137">
        <f t="shared" si="349"/>
        <v>0</v>
      </c>
      <c r="BV305" s="137">
        <f t="shared" si="350"/>
        <v>0</v>
      </c>
      <c r="BW305" s="137">
        <f t="shared" si="351"/>
        <v>0</v>
      </c>
      <c r="BX305" s="137">
        <f t="shared" si="352"/>
        <v>0</v>
      </c>
      <c r="BY305" s="137">
        <f t="shared" si="353"/>
        <v>0</v>
      </c>
      <c r="BZ305" s="137">
        <f t="shared" si="354"/>
        <v>0</v>
      </c>
      <c r="CA305" s="137">
        <f t="shared" si="355"/>
        <v>0</v>
      </c>
      <c r="CB305" s="137">
        <f t="shared" si="356"/>
        <v>0</v>
      </c>
      <c r="CC305" s="137">
        <f t="shared" si="357"/>
        <v>0</v>
      </c>
      <c r="CD305" s="137">
        <f t="shared" si="358"/>
        <v>0</v>
      </c>
      <c r="CE305" s="137">
        <f t="shared" si="359"/>
        <v>0</v>
      </c>
      <c r="CF305" s="137">
        <f t="shared" si="360"/>
        <v>0</v>
      </c>
      <c r="CG305" s="137">
        <f t="shared" si="361"/>
        <v>0</v>
      </c>
      <c r="CH305" s="137">
        <f t="shared" si="362"/>
        <v>0</v>
      </c>
      <c r="CI305" s="137">
        <f t="shared" si="363"/>
        <v>0</v>
      </c>
      <c r="CJ305" s="137">
        <f t="shared" si="364"/>
        <v>0</v>
      </c>
      <c r="CK305" s="137">
        <f t="shared" si="365"/>
        <v>0</v>
      </c>
      <c r="CL305" s="137">
        <f t="shared" si="366"/>
        <v>0</v>
      </c>
      <c r="CM305" s="137">
        <f t="shared" si="367"/>
        <v>0</v>
      </c>
      <c r="CN305" s="137">
        <f t="shared" si="368"/>
        <v>0</v>
      </c>
      <c r="CO305" s="137">
        <f t="shared" si="369"/>
        <v>0</v>
      </c>
      <c r="CP305" s="97"/>
      <c r="CQ305" s="97"/>
      <c r="CR305" s="47"/>
      <c r="CS305" s="47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GO305" s="1"/>
      <c r="GP305" s="1"/>
      <c r="GQ305" s="1"/>
      <c r="GR305" s="1"/>
      <c r="GS305" s="1"/>
    </row>
    <row r="306" spans="1:201">
      <c r="A306" s="40">
        <v>300</v>
      </c>
      <c r="B306" s="84"/>
      <c r="C306" s="83"/>
      <c r="D306" s="88"/>
      <c r="E306" s="87"/>
      <c r="F306" s="87"/>
      <c r="G306" s="87"/>
      <c r="H306" s="87"/>
      <c r="I306" s="76"/>
      <c r="J306" s="76"/>
      <c r="K306" s="76"/>
      <c r="L306" s="238"/>
      <c r="M306" s="238"/>
      <c r="N306" s="76"/>
      <c r="O306" s="76"/>
      <c r="P306" s="76"/>
      <c r="Q306" s="77"/>
      <c r="R306" s="41">
        <f t="shared" si="316"/>
        <v>0</v>
      </c>
      <c r="S306" s="55">
        <f t="shared" si="296"/>
        <v>0</v>
      </c>
      <c r="T306" s="54">
        <f t="shared" si="297"/>
        <v>0</v>
      </c>
      <c r="U306" s="97">
        <f t="shared" si="298"/>
        <v>0</v>
      </c>
      <c r="V306" s="54">
        <f t="shared" si="317"/>
        <v>0</v>
      </c>
      <c r="W306" s="97">
        <f t="shared" si="318"/>
        <v>0</v>
      </c>
      <c r="X306" s="96">
        <f t="shared" si="299"/>
        <v>0</v>
      </c>
      <c r="Y306" s="96">
        <f t="shared" si="300"/>
        <v>0</v>
      </c>
      <c r="Z306" s="96">
        <f t="shared" si="301"/>
        <v>0</v>
      </c>
      <c r="AA306" s="96">
        <f t="shared" si="302"/>
        <v>0</v>
      </c>
      <c r="AB306" s="96">
        <f t="shared" si="303"/>
        <v>0</v>
      </c>
      <c r="AC306" s="96">
        <f t="shared" si="304"/>
        <v>0</v>
      </c>
      <c r="AD306" s="96">
        <f t="shared" si="305"/>
        <v>0</v>
      </c>
      <c r="AE306" s="96">
        <f t="shared" si="319"/>
        <v>0</v>
      </c>
      <c r="AF306" s="96">
        <f t="shared" si="320"/>
        <v>0</v>
      </c>
      <c r="AG306" s="96">
        <f t="shared" si="321"/>
        <v>0</v>
      </c>
      <c r="AH306" s="96">
        <f t="shared" si="322"/>
        <v>0</v>
      </c>
      <c r="AI306" s="96">
        <f t="shared" si="323"/>
        <v>0</v>
      </c>
      <c r="AJ306" s="96">
        <f t="shared" si="324"/>
        <v>0</v>
      </c>
      <c r="AK306" s="96">
        <f t="shared" si="325"/>
        <v>0</v>
      </c>
      <c r="AL306" s="96">
        <f t="shared" si="326"/>
        <v>0</v>
      </c>
      <c r="AM306" s="96">
        <f t="shared" si="327"/>
        <v>0</v>
      </c>
      <c r="AN306" s="96">
        <f t="shared" si="328"/>
        <v>0</v>
      </c>
      <c r="AO306" s="96">
        <f t="shared" si="329"/>
        <v>0</v>
      </c>
      <c r="AP306" s="96">
        <f t="shared" si="330"/>
        <v>0</v>
      </c>
      <c r="AQ306" s="96">
        <f t="shared" si="331"/>
        <v>0</v>
      </c>
      <c r="AR306" s="96">
        <f t="shared" si="332"/>
        <v>0</v>
      </c>
      <c r="AS306" s="96">
        <f t="shared" si="333"/>
        <v>0</v>
      </c>
      <c r="AT306" s="54">
        <f t="shared" si="334"/>
        <v>0</v>
      </c>
      <c r="AU306" s="54">
        <f t="shared" si="335"/>
        <v>0</v>
      </c>
      <c r="AV306" s="54">
        <f t="shared" si="336"/>
        <v>0</v>
      </c>
      <c r="AW306" s="54">
        <f t="shared" si="337"/>
        <v>0</v>
      </c>
      <c r="AX306" s="54">
        <f t="shared" si="338"/>
        <v>0</v>
      </c>
      <c r="AY306" s="54">
        <f t="shared" si="339"/>
        <v>0</v>
      </c>
      <c r="AZ306" s="54"/>
      <c r="BA306" s="54"/>
      <c r="BB306" s="137">
        <f t="shared" si="306"/>
        <v>0</v>
      </c>
      <c r="BC306" s="137">
        <f t="shared" si="307"/>
        <v>0</v>
      </c>
      <c r="BD306" s="137">
        <f t="shared" si="308"/>
        <v>0</v>
      </c>
      <c r="BE306" s="137">
        <f t="shared" si="309"/>
        <v>0</v>
      </c>
      <c r="BF306" s="137">
        <f t="shared" si="310"/>
        <v>0</v>
      </c>
      <c r="BG306" s="137">
        <f t="shared" si="311"/>
        <v>0</v>
      </c>
      <c r="BH306" s="137">
        <f t="shared" si="312"/>
        <v>0</v>
      </c>
      <c r="BI306" s="137">
        <f t="shared" si="313"/>
        <v>0</v>
      </c>
      <c r="BJ306" s="137">
        <f t="shared" si="314"/>
        <v>0</v>
      </c>
      <c r="BK306" s="137">
        <f t="shared" si="315"/>
        <v>0</v>
      </c>
      <c r="BL306" s="137">
        <f t="shared" si="340"/>
        <v>0</v>
      </c>
      <c r="BM306" s="137">
        <f t="shared" si="341"/>
        <v>0</v>
      </c>
      <c r="BN306" s="137">
        <f t="shared" si="342"/>
        <v>0</v>
      </c>
      <c r="BO306" s="137">
        <f t="shared" si="343"/>
        <v>0</v>
      </c>
      <c r="BP306" s="137">
        <f t="shared" si="344"/>
        <v>0</v>
      </c>
      <c r="BQ306" s="137">
        <f t="shared" si="345"/>
        <v>0</v>
      </c>
      <c r="BR306" s="137">
        <f t="shared" si="346"/>
        <v>0</v>
      </c>
      <c r="BS306" s="137">
        <f t="shared" si="347"/>
        <v>0</v>
      </c>
      <c r="BT306" s="137">
        <f t="shared" si="348"/>
        <v>0</v>
      </c>
      <c r="BU306" s="137">
        <f t="shared" si="349"/>
        <v>0</v>
      </c>
      <c r="BV306" s="137">
        <f t="shared" si="350"/>
        <v>0</v>
      </c>
      <c r="BW306" s="137">
        <f t="shared" si="351"/>
        <v>0</v>
      </c>
      <c r="BX306" s="137">
        <f t="shared" si="352"/>
        <v>0</v>
      </c>
      <c r="BY306" s="137">
        <f t="shared" si="353"/>
        <v>0</v>
      </c>
      <c r="BZ306" s="137">
        <f t="shared" si="354"/>
        <v>0</v>
      </c>
      <c r="CA306" s="137">
        <f t="shared" si="355"/>
        <v>0</v>
      </c>
      <c r="CB306" s="137">
        <f t="shared" si="356"/>
        <v>0</v>
      </c>
      <c r="CC306" s="137">
        <f t="shared" si="357"/>
        <v>0</v>
      </c>
      <c r="CD306" s="137">
        <f t="shared" si="358"/>
        <v>0</v>
      </c>
      <c r="CE306" s="137">
        <f t="shared" si="359"/>
        <v>0</v>
      </c>
      <c r="CF306" s="137">
        <f t="shared" si="360"/>
        <v>0</v>
      </c>
      <c r="CG306" s="137">
        <f t="shared" si="361"/>
        <v>0</v>
      </c>
      <c r="CH306" s="137">
        <f t="shared" si="362"/>
        <v>0</v>
      </c>
      <c r="CI306" s="137">
        <f t="shared" si="363"/>
        <v>0</v>
      </c>
      <c r="CJ306" s="137">
        <f t="shared" si="364"/>
        <v>0</v>
      </c>
      <c r="CK306" s="137">
        <f t="shared" si="365"/>
        <v>0</v>
      </c>
      <c r="CL306" s="137">
        <f t="shared" si="366"/>
        <v>0</v>
      </c>
      <c r="CM306" s="137">
        <f t="shared" si="367"/>
        <v>0</v>
      </c>
      <c r="CN306" s="137">
        <f t="shared" si="368"/>
        <v>0</v>
      </c>
      <c r="CO306" s="137">
        <f t="shared" si="369"/>
        <v>0</v>
      </c>
      <c r="CP306" s="97"/>
      <c r="CQ306" s="97"/>
      <c r="CR306" s="47"/>
      <c r="CS306" s="47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GO306" s="1"/>
      <c r="GP306" s="1"/>
      <c r="GQ306" s="1"/>
      <c r="GR306" s="1"/>
      <c r="GS306" s="1"/>
    </row>
    <row r="307" spans="1:201">
      <c r="A307" s="40">
        <v>301</v>
      </c>
      <c r="B307" s="84"/>
      <c r="C307" s="83"/>
      <c r="D307" s="88"/>
      <c r="E307" s="87"/>
      <c r="F307" s="87"/>
      <c r="G307" s="87"/>
      <c r="H307" s="87"/>
      <c r="I307" s="76"/>
      <c r="J307" s="76"/>
      <c r="K307" s="76"/>
      <c r="L307" s="238"/>
      <c r="M307" s="238"/>
      <c r="N307" s="76"/>
      <c r="O307" s="76"/>
      <c r="P307" s="76"/>
      <c r="Q307" s="77"/>
      <c r="R307" s="41">
        <f t="shared" si="316"/>
        <v>0</v>
      </c>
      <c r="S307" s="55">
        <f t="shared" si="296"/>
        <v>0</v>
      </c>
      <c r="T307" s="54">
        <f t="shared" si="297"/>
        <v>0</v>
      </c>
      <c r="U307" s="97">
        <f t="shared" si="298"/>
        <v>0</v>
      </c>
      <c r="V307" s="54">
        <f t="shared" si="317"/>
        <v>0</v>
      </c>
      <c r="W307" s="97">
        <f t="shared" si="318"/>
        <v>0</v>
      </c>
      <c r="X307" s="96">
        <f t="shared" si="299"/>
        <v>0</v>
      </c>
      <c r="Y307" s="96">
        <f t="shared" si="300"/>
        <v>0</v>
      </c>
      <c r="Z307" s="96">
        <f t="shared" si="301"/>
        <v>0</v>
      </c>
      <c r="AA307" s="96">
        <f t="shared" si="302"/>
        <v>0</v>
      </c>
      <c r="AB307" s="96">
        <f t="shared" si="303"/>
        <v>0</v>
      </c>
      <c r="AC307" s="96">
        <f t="shared" si="304"/>
        <v>0</v>
      </c>
      <c r="AD307" s="96">
        <f t="shared" si="305"/>
        <v>0</v>
      </c>
      <c r="AE307" s="96">
        <f t="shared" si="319"/>
        <v>0</v>
      </c>
      <c r="AF307" s="96">
        <f t="shared" si="320"/>
        <v>0</v>
      </c>
      <c r="AG307" s="96">
        <f t="shared" si="321"/>
        <v>0</v>
      </c>
      <c r="AH307" s="96">
        <f t="shared" si="322"/>
        <v>0</v>
      </c>
      <c r="AI307" s="96">
        <f t="shared" si="323"/>
        <v>0</v>
      </c>
      <c r="AJ307" s="96">
        <f t="shared" si="324"/>
        <v>0</v>
      </c>
      <c r="AK307" s="96">
        <f t="shared" si="325"/>
        <v>0</v>
      </c>
      <c r="AL307" s="96">
        <f t="shared" si="326"/>
        <v>0</v>
      </c>
      <c r="AM307" s="96">
        <f t="shared" si="327"/>
        <v>0</v>
      </c>
      <c r="AN307" s="96">
        <f t="shared" si="328"/>
        <v>0</v>
      </c>
      <c r="AO307" s="96">
        <f t="shared" si="329"/>
        <v>0</v>
      </c>
      <c r="AP307" s="96">
        <f t="shared" si="330"/>
        <v>0</v>
      </c>
      <c r="AQ307" s="96">
        <f t="shared" si="331"/>
        <v>0</v>
      </c>
      <c r="AR307" s="96">
        <f t="shared" si="332"/>
        <v>0</v>
      </c>
      <c r="AS307" s="96">
        <f t="shared" si="333"/>
        <v>0</v>
      </c>
      <c r="AT307" s="54">
        <f t="shared" si="334"/>
        <v>0</v>
      </c>
      <c r="AU307" s="54">
        <f t="shared" si="335"/>
        <v>0</v>
      </c>
      <c r="AV307" s="54">
        <f t="shared" si="336"/>
        <v>0</v>
      </c>
      <c r="AW307" s="54">
        <f t="shared" si="337"/>
        <v>0</v>
      </c>
      <c r="AX307" s="54">
        <f t="shared" si="338"/>
        <v>0</v>
      </c>
      <c r="AY307" s="54">
        <f t="shared" si="339"/>
        <v>0</v>
      </c>
      <c r="AZ307" s="54"/>
      <c r="BA307" s="54"/>
      <c r="BB307" s="137">
        <f t="shared" si="306"/>
        <v>0</v>
      </c>
      <c r="BC307" s="137">
        <f t="shared" si="307"/>
        <v>0</v>
      </c>
      <c r="BD307" s="137">
        <f t="shared" si="308"/>
        <v>0</v>
      </c>
      <c r="BE307" s="137">
        <f t="shared" si="309"/>
        <v>0</v>
      </c>
      <c r="BF307" s="137">
        <f t="shared" si="310"/>
        <v>0</v>
      </c>
      <c r="BG307" s="137">
        <f t="shared" si="311"/>
        <v>0</v>
      </c>
      <c r="BH307" s="137">
        <f t="shared" si="312"/>
        <v>0</v>
      </c>
      <c r="BI307" s="137">
        <f t="shared" si="313"/>
        <v>0</v>
      </c>
      <c r="BJ307" s="137">
        <f t="shared" si="314"/>
        <v>0</v>
      </c>
      <c r="BK307" s="137">
        <f t="shared" si="315"/>
        <v>0</v>
      </c>
      <c r="BL307" s="137">
        <f t="shared" si="340"/>
        <v>0</v>
      </c>
      <c r="BM307" s="137">
        <f t="shared" si="341"/>
        <v>0</v>
      </c>
      <c r="BN307" s="137">
        <f t="shared" si="342"/>
        <v>0</v>
      </c>
      <c r="BO307" s="137">
        <f t="shared" si="343"/>
        <v>0</v>
      </c>
      <c r="BP307" s="137">
        <f t="shared" si="344"/>
        <v>0</v>
      </c>
      <c r="BQ307" s="137">
        <f t="shared" si="345"/>
        <v>0</v>
      </c>
      <c r="BR307" s="137">
        <f t="shared" si="346"/>
        <v>0</v>
      </c>
      <c r="BS307" s="137">
        <f t="shared" si="347"/>
        <v>0</v>
      </c>
      <c r="BT307" s="137">
        <f t="shared" si="348"/>
        <v>0</v>
      </c>
      <c r="BU307" s="137">
        <f t="shared" si="349"/>
        <v>0</v>
      </c>
      <c r="BV307" s="137">
        <f t="shared" si="350"/>
        <v>0</v>
      </c>
      <c r="BW307" s="137">
        <f t="shared" si="351"/>
        <v>0</v>
      </c>
      <c r="BX307" s="137">
        <f t="shared" si="352"/>
        <v>0</v>
      </c>
      <c r="BY307" s="137">
        <f t="shared" si="353"/>
        <v>0</v>
      </c>
      <c r="BZ307" s="137">
        <f t="shared" si="354"/>
        <v>0</v>
      </c>
      <c r="CA307" s="137">
        <f t="shared" si="355"/>
        <v>0</v>
      </c>
      <c r="CB307" s="137">
        <f t="shared" si="356"/>
        <v>0</v>
      </c>
      <c r="CC307" s="137">
        <f t="shared" si="357"/>
        <v>0</v>
      </c>
      <c r="CD307" s="137">
        <f t="shared" si="358"/>
        <v>0</v>
      </c>
      <c r="CE307" s="137">
        <f t="shared" si="359"/>
        <v>0</v>
      </c>
      <c r="CF307" s="137">
        <f t="shared" si="360"/>
        <v>0</v>
      </c>
      <c r="CG307" s="137">
        <f t="shared" si="361"/>
        <v>0</v>
      </c>
      <c r="CH307" s="137">
        <f t="shared" si="362"/>
        <v>0</v>
      </c>
      <c r="CI307" s="137">
        <f t="shared" si="363"/>
        <v>0</v>
      </c>
      <c r="CJ307" s="137">
        <f t="shared" si="364"/>
        <v>0</v>
      </c>
      <c r="CK307" s="137">
        <f t="shared" si="365"/>
        <v>0</v>
      </c>
      <c r="CL307" s="137">
        <f t="shared" si="366"/>
        <v>0</v>
      </c>
      <c r="CM307" s="137">
        <f t="shared" si="367"/>
        <v>0</v>
      </c>
      <c r="CN307" s="137">
        <f t="shared" si="368"/>
        <v>0</v>
      </c>
      <c r="CO307" s="137">
        <f t="shared" si="369"/>
        <v>0</v>
      </c>
      <c r="CP307" s="97"/>
      <c r="CQ307" s="97"/>
      <c r="CR307" s="47"/>
      <c r="CS307" s="47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GO307" s="1"/>
      <c r="GP307" s="1"/>
      <c r="GQ307" s="1"/>
      <c r="GR307" s="1"/>
      <c r="GS307" s="1"/>
    </row>
    <row r="308" spans="1:201">
      <c r="A308" s="40">
        <v>302</v>
      </c>
      <c r="B308" s="84"/>
      <c r="C308" s="83"/>
      <c r="D308" s="88"/>
      <c r="E308" s="87"/>
      <c r="F308" s="87"/>
      <c r="G308" s="87"/>
      <c r="H308" s="87"/>
      <c r="I308" s="76"/>
      <c r="J308" s="76"/>
      <c r="K308" s="76"/>
      <c r="L308" s="238"/>
      <c r="M308" s="238"/>
      <c r="N308" s="76"/>
      <c r="O308" s="76"/>
      <c r="P308" s="76"/>
      <c r="Q308" s="77"/>
      <c r="R308" s="41">
        <f t="shared" si="316"/>
        <v>0</v>
      </c>
      <c r="S308" s="55">
        <f t="shared" si="296"/>
        <v>0</v>
      </c>
      <c r="T308" s="54">
        <f t="shared" si="297"/>
        <v>0</v>
      </c>
      <c r="U308" s="97">
        <f t="shared" si="298"/>
        <v>0</v>
      </c>
      <c r="V308" s="54">
        <f t="shared" si="317"/>
        <v>0</v>
      </c>
      <c r="W308" s="97">
        <f t="shared" si="318"/>
        <v>0</v>
      </c>
      <c r="X308" s="96">
        <f t="shared" si="299"/>
        <v>0</v>
      </c>
      <c r="Y308" s="96">
        <f t="shared" si="300"/>
        <v>0</v>
      </c>
      <c r="Z308" s="96">
        <f t="shared" si="301"/>
        <v>0</v>
      </c>
      <c r="AA308" s="96">
        <f t="shared" si="302"/>
        <v>0</v>
      </c>
      <c r="AB308" s="96">
        <f t="shared" si="303"/>
        <v>0</v>
      </c>
      <c r="AC308" s="96">
        <f t="shared" si="304"/>
        <v>0</v>
      </c>
      <c r="AD308" s="96">
        <f t="shared" si="305"/>
        <v>0</v>
      </c>
      <c r="AE308" s="96">
        <f t="shared" si="319"/>
        <v>0</v>
      </c>
      <c r="AF308" s="96">
        <f t="shared" si="320"/>
        <v>0</v>
      </c>
      <c r="AG308" s="96">
        <f t="shared" si="321"/>
        <v>0</v>
      </c>
      <c r="AH308" s="96">
        <f t="shared" si="322"/>
        <v>0</v>
      </c>
      <c r="AI308" s="96">
        <f t="shared" si="323"/>
        <v>0</v>
      </c>
      <c r="AJ308" s="96">
        <f t="shared" si="324"/>
        <v>0</v>
      </c>
      <c r="AK308" s="96">
        <f t="shared" si="325"/>
        <v>0</v>
      </c>
      <c r="AL308" s="96">
        <f t="shared" si="326"/>
        <v>0</v>
      </c>
      <c r="AM308" s="96">
        <f t="shared" si="327"/>
        <v>0</v>
      </c>
      <c r="AN308" s="96">
        <f t="shared" si="328"/>
        <v>0</v>
      </c>
      <c r="AO308" s="96">
        <f t="shared" si="329"/>
        <v>0</v>
      </c>
      <c r="AP308" s="96">
        <f t="shared" si="330"/>
        <v>0</v>
      </c>
      <c r="AQ308" s="96">
        <f t="shared" si="331"/>
        <v>0</v>
      </c>
      <c r="AR308" s="96">
        <f t="shared" si="332"/>
        <v>0</v>
      </c>
      <c r="AS308" s="96">
        <f t="shared" si="333"/>
        <v>0</v>
      </c>
      <c r="AT308" s="54">
        <f t="shared" si="334"/>
        <v>0</v>
      </c>
      <c r="AU308" s="54">
        <f t="shared" si="335"/>
        <v>0</v>
      </c>
      <c r="AV308" s="54">
        <f t="shared" si="336"/>
        <v>0</v>
      </c>
      <c r="AW308" s="54">
        <f t="shared" si="337"/>
        <v>0</v>
      </c>
      <c r="AX308" s="54">
        <f t="shared" si="338"/>
        <v>0</v>
      </c>
      <c r="AY308" s="54">
        <f t="shared" si="339"/>
        <v>0</v>
      </c>
      <c r="AZ308" s="54"/>
      <c r="BA308" s="54"/>
      <c r="BB308" s="137">
        <f t="shared" si="306"/>
        <v>0</v>
      </c>
      <c r="BC308" s="137">
        <f t="shared" si="307"/>
        <v>0</v>
      </c>
      <c r="BD308" s="137">
        <f t="shared" si="308"/>
        <v>0</v>
      </c>
      <c r="BE308" s="137">
        <f t="shared" si="309"/>
        <v>0</v>
      </c>
      <c r="BF308" s="137">
        <f t="shared" si="310"/>
        <v>0</v>
      </c>
      <c r="BG308" s="137">
        <f t="shared" si="311"/>
        <v>0</v>
      </c>
      <c r="BH308" s="137">
        <f t="shared" si="312"/>
        <v>0</v>
      </c>
      <c r="BI308" s="137">
        <f t="shared" si="313"/>
        <v>0</v>
      </c>
      <c r="BJ308" s="137">
        <f t="shared" si="314"/>
        <v>0</v>
      </c>
      <c r="BK308" s="137">
        <f t="shared" si="315"/>
        <v>0</v>
      </c>
      <c r="BL308" s="137">
        <f t="shared" si="340"/>
        <v>0</v>
      </c>
      <c r="BM308" s="137">
        <f t="shared" si="341"/>
        <v>0</v>
      </c>
      <c r="BN308" s="137">
        <f t="shared" si="342"/>
        <v>0</v>
      </c>
      <c r="BO308" s="137">
        <f t="shared" si="343"/>
        <v>0</v>
      </c>
      <c r="BP308" s="137">
        <f t="shared" si="344"/>
        <v>0</v>
      </c>
      <c r="BQ308" s="137">
        <f t="shared" si="345"/>
        <v>0</v>
      </c>
      <c r="BR308" s="137">
        <f t="shared" si="346"/>
        <v>0</v>
      </c>
      <c r="BS308" s="137">
        <f t="shared" si="347"/>
        <v>0</v>
      </c>
      <c r="BT308" s="137">
        <f t="shared" si="348"/>
        <v>0</v>
      </c>
      <c r="BU308" s="137">
        <f t="shared" si="349"/>
        <v>0</v>
      </c>
      <c r="BV308" s="137">
        <f t="shared" si="350"/>
        <v>0</v>
      </c>
      <c r="BW308" s="137">
        <f t="shared" si="351"/>
        <v>0</v>
      </c>
      <c r="BX308" s="137">
        <f t="shared" si="352"/>
        <v>0</v>
      </c>
      <c r="BY308" s="137">
        <f t="shared" si="353"/>
        <v>0</v>
      </c>
      <c r="BZ308" s="137">
        <f t="shared" si="354"/>
        <v>0</v>
      </c>
      <c r="CA308" s="137">
        <f t="shared" si="355"/>
        <v>0</v>
      </c>
      <c r="CB308" s="137">
        <f t="shared" si="356"/>
        <v>0</v>
      </c>
      <c r="CC308" s="137">
        <f t="shared" si="357"/>
        <v>0</v>
      </c>
      <c r="CD308" s="137">
        <f t="shared" si="358"/>
        <v>0</v>
      </c>
      <c r="CE308" s="137">
        <f t="shared" si="359"/>
        <v>0</v>
      </c>
      <c r="CF308" s="137">
        <f t="shared" si="360"/>
        <v>0</v>
      </c>
      <c r="CG308" s="137">
        <f t="shared" si="361"/>
        <v>0</v>
      </c>
      <c r="CH308" s="137">
        <f t="shared" si="362"/>
        <v>0</v>
      </c>
      <c r="CI308" s="137">
        <f t="shared" si="363"/>
        <v>0</v>
      </c>
      <c r="CJ308" s="137">
        <f t="shared" si="364"/>
        <v>0</v>
      </c>
      <c r="CK308" s="137">
        <f t="shared" si="365"/>
        <v>0</v>
      </c>
      <c r="CL308" s="137">
        <f t="shared" si="366"/>
        <v>0</v>
      </c>
      <c r="CM308" s="137">
        <f t="shared" si="367"/>
        <v>0</v>
      </c>
      <c r="CN308" s="137">
        <f t="shared" si="368"/>
        <v>0</v>
      </c>
      <c r="CO308" s="137">
        <f t="shared" si="369"/>
        <v>0</v>
      </c>
      <c r="CP308" s="97"/>
      <c r="CQ308" s="97"/>
      <c r="CR308" s="47"/>
      <c r="CS308" s="47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GO308" s="1"/>
      <c r="GP308" s="1"/>
      <c r="GQ308" s="1"/>
      <c r="GR308" s="1"/>
      <c r="GS308" s="1"/>
    </row>
    <row r="309" spans="1:201">
      <c r="A309" s="40">
        <v>303</v>
      </c>
      <c r="B309" s="84"/>
      <c r="C309" s="83"/>
      <c r="D309" s="88"/>
      <c r="E309" s="87"/>
      <c r="F309" s="87"/>
      <c r="G309" s="87"/>
      <c r="H309" s="87"/>
      <c r="I309" s="76"/>
      <c r="J309" s="76"/>
      <c r="K309" s="76"/>
      <c r="L309" s="238"/>
      <c r="M309" s="238"/>
      <c r="N309" s="76"/>
      <c r="O309" s="76"/>
      <c r="P309" s="76"/>
      <c r="Q309" s="77"/>
      <c r="R309" s="41">
        <f t="shared" si="316"/>
        <v>0</v>
      </c>
      <c r="S309" s="55">
        <f t="shared" si="296"/>
        <v>0</v>
      </c>
      <c r="T309" s="54">
        <f t="shared" si="297"/>
        <v>0</v>
      </c>
      <c r="U309" s="97">
        <f t="shared" si="298"/>
        <v>0</v>
      </c>
      <c r="V309" s="54">
        <f t="shared" si="317"/>
        <v>0</v>
      </c>
      <c r="W309" s="97">
        <f t="shared" si="318"/>
        <v>0</v>
      </c>
      <c r="X309" s="96">
        <f t="shared" si="299"/>
        <v>0</v>
      </c>
      <c r="Y309" s="96">
        <f t="shared" si="300"/>
        <v>0</v>
      </c>
      <c r="Z309" s="96">
        <f t="shared" si="301"/>
        <v>0</v>
      </c>
      <c r="AA309" s="96">
        <f t="shared" si="302"/>
        <v>0</v>
      </c>
      <c r="AB309" s="96">
        <f t="shared" si="303"/>
        <v>0</v>
      </c>
      <c r="AC309" s="96">
        <f t="shared" si="304"/>
        <v>0</v>
      </c>
      <c r="AD309" s="96">
        <f t="shared" si="305"/>
        <v>0</v>
      </c>
      <c r="AE309" s="96">
        <f t="shared" si="319"/>
        <v>0</v>
      </c>
      <c r="AF309" s="96">
        <f t="shared" si="320"/>
        <v>0</v>
      </c>
      <c r="AG309" s="96">
        <f t="shared" si="321"/>
        <v>0</v>
      </c>
      <c r="AH309" s="96">
        <f t="shared" si="322"/>
        <v>0</v>
      </c>
      <c r="AI309" s="96">
        <f t="shared" si="323"/>
        <v>0</v>
      </c>
      <c r="AJ309" s="96">
        <f t="shared" si="324"/>
        <v>0</v>
      </c>
      <c r="AK309" s="96">
        <f t="shared" si="325"/>
        <v>0</v>
      </c>
      <c r="AL309" s="96">
        <f t="shared" si="326"/>
        <v>0</v>
      </c>
      <c r="AM309" s="96">
        <f t="shared" si="327"/>
        <v>0</v>
      </c>
      <c r="AN309" s="96">
        <f t="shared" si="328"/>
        <v>0</v>
      </c>
      <c r="AO309" s="96">
        <f t="shared" si="329"/>
        <v>0</v>
      </c>
      <c r="AP309" s="96">
        <f t="shared" si="330"/>
        <v>0</v>
      </c>
      <c r="AQ309" s="96">
        <f t="shared" si="331"/>
        <v>0</v>
      </c>
      <c r="AR309" s="96">
        <f t="shared" si="332"/>
        <v>0</v>
      </c>
      <c r="AS309" s="96">
        <f t="shared" si="333"/>
        <v>0</v>
      </c>
      <c r="AT309" s="54">
        <f t="shared" si="334"/>
        <v>0</v>
      </c>
      <c r="AU309" s="54">
        <f t="shared" si="335"/>
        <v>0</v>
      </c>
      <c r="AV309" s="54">
        <f t="shared" si="336"/>
        <v>0</v>
      </c>
      <c r="AW309" s="54">
        <f t="shared" si="337"/>
        <v>0</v>
      </c>
      <c r="AX309" s="54">
        <f t="shared" si="338"/>
        <v>0</v>
      </c>
      <c r="AY309" s="54">
        <f t="shared" si="339"/>
        <v>0</v>
      </c>
      <c r="AZ309" s="54"/>
      <c r="BA309" s="54"/>
      <c r="BB309" s="137">
        <f t="shared" si="306"/>
        <v>0</v>
      </c>
      <c r="BC309" s="137">
        <f t="shared" si="307"/>
        <v>0</v>
      </c>
      <c r="BD309" s="137">
        <f t="shared" si="308"/>
        <v>0</v>
      </c>
      <c r="BE309" s="137">
        <f t="shared" si="309"/>
        <v>0</v>
      </c>
      <c r="BF309" s="137">
        <f t="shared" si="310"/>
        <v>0</v>
      </c>
      <c r="BG309" s="137">
        <f t="shared" si="311"/>
        <v>0</v>
      </c>
      <c r="BH309" s="137">
        <f t="shared" si="312"/>
        <v>0</v>
      </c>
      <c r="BI309" s="137">
        <f t="shared" si="313"/>
        <v>0</v>
      </c>
      <c r="BJ309" s="137">
        <f t="shared" si="314"/>
        <v>0</v>
      </c>
      <c r="BK309" s="137">
        <f t="shared" si="315"/>
        <v>0</v>
      </c>
      <c r="BL309" s="137">
        <f t="shared" si="340"/>
        <v>0</v>
      </c>
      <c r="BM309" s="137">
        <f t="shared" si="341"/>
        <v>0</v>
      </c>
      <c r="BN309" s="137">
        <f t="shared" si="342"/>
        <v>0</v>
      </c>
      <c r="BO309" s="137">
        <f t="shared" si="343"/>
        <v>0</v>
      </c>
      <c r="BP309" s="137">
        <f t="shared" si="344"/>
        <v>0</v>
      </c>
      <c r="BQ309" s="137">
        <f t="shared" si="345"/>
        <v>0</v>
      </c>
      <c r="BR309" s="137">
        <f t="shared" si="346"/>
        <v>0</v>
      </c>
      <c r="BS309" s="137">
        <f t="shared" si="347"/>
        <v>0</v>
      </c>
      <c r="BT309" s="137">
        <f t="shared" si="348"/>
        <v>0</v>
      </c>
      <c r="BU309" s="137">
        <f t="shared" si="349"/>
        <v>0</v>
      </c>
      <c r="BV309" s="137">
        <f t="shared" si="350"/>
        <v>0</v>
      </c>
      <c r="BW309" s="137">
        <f t="shared" si="351"/>
        <v>0</v>
      </c>
      <c r="BX309" s="137">
        <f t="shared" si="352"/>
        <v>0</v>
      </c>
      <c r="BY309" s="137">
        <f t="shared" si="353"/>
        <v>0</v>
      </c>
      <c r="BZ309" s="137">
        <f t="shared" si="354"/>
        <v>0</v>
      </c>
      <c r="CA309" s="137">
        <f t="shared" si="355"/>
        <v>0</v>
      </c>
      <c r="CB309" s="137">
        <f t="shared" si="356"/>
        <v>0</v>
      </c>
      <c r="CC309" s="137">
        <f t="shared" si="357"/>
        <v>0</v>
      </c>
      <c r="CD309" s="137">
        <f t="shared" si="358"/>
        <v>0</v>
      </c>
      <c r="CE309" s="137">
        <f t="shared" si="359"/>
        <v>0</v>
      </c>
      <c r="CF309" s="137">
        <f t="shared" si="360"/>
        <v>0</v>
      </c>
      <c r="CG309" s="137">
        <f t="shared" si="361"/>
        <v>0</v>
      </c>
      <c r="CH309" s="137">
        <f t="shared" si="362"/>
        <v>0</v>
      </c>
      <c r="CI309" s="137">
        <f t="shared" si="363"/>
        <v>0</v>
      </c>
      <c r="CJ309" s="137">
        <f t="shared" si="364"/>
        <v>0</v>
      </c>
      <c r="CK309" s="137">
        <f t="shared" si="365"/>
        <v>0</v>
      </c>
      <c r="CL309" s="137">
        <f t="shared" si="366"/>
        <v>0</v>
      </c>
      <c r="CM309" s="137">
        <f t="shared" si="367"/>
        <v>0</v>
      </c>
      <c r="CN309" s="137">
        <f t="shared" si="368"/>
        <v>0</v>
      </c>
      <c r="CO309" s="137">
        <f t="shared" si="369"/>
        <v>0</v>
      </c>
      <c r="CP309" s="97"/>
      <c r="CQ309" s="97"/>
      <c r="CR309" s="47"/>
      <c r="CS309" s="47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GO309" s="1"/>
      <c r="GP309" s="1"/>
      <c r="GQ309" s="1"/>
      <c r="GR309" s="1"/>
      <c r="GS309" s="1"/>
    </row>
    <row r="310" spans="1:201">
      <c r="A310" s="40">
        <v>304</v>
      </c>
      <c r="B310" s="84"/>
      <c r="C310" s="83"/>
      <c r="D310" s="88"/>
      <c r="E310" s="87"/>
      <c r="F310" s="87"/>
      <c r="G310" s="87"/>
      <c r="H310" s="87"/>
      <c r="I310" s="76"/>
      <c r="J310" s="76"/>
      <c r="K310" s="76"/>
      <c r="L310" s="238"/>
      <c r="M310" s="238"/>
      <c r="N310" s="76"/>
      <c r="O310" s="76"/>
      <c r="P310" s="76"/>
      <c r="Q310" s="77"/>
      <c r="R310" s="41">
        <f t="shared" si="316"/>
        <v>0</v>
      </c>
      <c r="S310" s="55">
        <f t="shared" si="296"/>
        <v>0</v>
      </c>
      <c r="T310" s="54">
        <f t="shared" si="297"/>
        <v>0</v>
      </c>
      <c r="U310" s="97">
        <f t="shared" si="298"/>
        <v>0</v>
      </c>
      <c r="V310" s="54">
        <f t="shared" si="317"/>
        <v>0</v>
      </c>
      <c r="W310" s="97">
        <f t="shared" si="318"/>
        <v>0</v>
      </c>
      <c r="X310" s="96">
        <f t="shared" si="299"/>
        <v>0</v>
      </c>
      <c r="Y310" s="96">
        <f t="shared" si="300"/>
        <v>0</v>
      </c>
      <c r="Z310" s="96">
        <f t="shared" si="301"/>
        <v>0</v>
      </c>
      <c r="AA310" s="96">
        <f t="shared" si="302"/>
        <v>0</v>
      </c>
      <c r="AB310" s="96">
        <f t="shared" si="303"/>
        <v>0</v>
      </c>
      <c r="AC310" s="96">
        <f t="shared" si="304"/>
        <v>0</v>
      </c>
      <c r="AD310" s="96">
        <f t="shared" si="305"/>
        <v>0</v>
      </c>
      <c r="AE310" s="96">
        <f t="shared" si="319"/>
        <v>0</v>
      </c>
      <c r="AF310" s="96">
        <f t="shared" si="320"/>
        <v>0</v>
      </c>
      <c r="AG310" s="96">
        <f t="shared" si="321"/>
        <v>0</v>
      </c>
      <c r="AH310" s="96">
        <f t="shared" si="322"/>
        <v>0</v>
      </c>
      <c r="AI310" s="96">
        <f t="shared" si="323"/>
        <v>0</v>
      </c>
      <c r="AJ310" s="96">
        <f t="shared" si="324"/>
        <v>0</v>
      </c>
      <c r="AK310" s="96">
        <f t="shared" si="325"/>
        <v>0</v>
      </c>
      <c r="AL310" s="96">
        <f t="shared" si="326"/>
        <v>0</v>
      </c>
      <c r="AM310" s="96">
        <f t="shared" si="327"/>
        <v>0</v>
      </c>
      <c r="AN310" s="96">
        <f t="shared" si="328"/>
        <v>0</v>
      </c>
      <c r="AO310" s="96">
        <f t="shared" si="329"/>
        <v>0</v>
      </c>
      <c r="AP310" s="96">
        <f t="shared" si="330"/>
        <v>0</v>
      </c>
      <c r="AQ310" s="96">
        <f t="shared" si="331"/>
        <v>0</v>
      </c>
      <c r="AR310" s="96">
        <f t="shared" si="332"/>
        <v>0</v>
      </c>
      <c r="AS310" s="96">
        <f t="shared" si="333"/>
        <v>0</v>
      </c>
      <c r="AT310" s="54">
        <f t="shared" si="334"/>
        <v>0</v>
      </c>
      <c r="AU310" s="54">
        <f t="shared" si="335"/>
        <v>0</v>
      </c>
      <c r="AV310" s="54">
        <f t="shared" si="336"/>
        <v>0</v>
      </c>
      <c r="AW310" s="54">
        <f t="shared" si="337"/>
        <v>0</v>
      </c>
      <c r="AX310" s="54">
        <f t="shared" si="338"/>
        <v>0</v>
      </c>
      <c r="AY310" s="54">
        <f t="shared" si="339"/>
        <v>0</v>
      </c>
      <c r="AZ310" s="54"/>
      <c r="BA310" s="54"/>
      <c r="BB310" s="137">
        <f t="shared" si="306"/>
        <v>0</v>
      </c>
      <c r="BC310" s="137">
        <f t="shared" si="307"/>
        <v>0</v>
      </c>
      <c r="BD310" s="137">
        <f t="shared" si="308"/>
        <v>0</v>
      </c>
      <c r="BE310" s="137">
        <f t="shared" si="309"/>
        <v>0</v>
      </c>
      <c r="BF310" s="137">
        <f t="shared" si="310"/>
        <v>0</v>
      </c>
      <c r="BG310" s="137">
        <f t="shared" si="311"/>
        <v>0</v>
      </c>
      <c r="BH310" s="137">
        <f t="shared" si="312"/>
        <v>0</v>
      </c>
      <c r="BI310" s="137">
        <f t="shared" si="313"/>
        <v>0</v>
      </c>
      <c r="BJ310" s="137">
        <f t="shared" si="314"/>
        <v>0</v>
      </c>
      <c r="BK310" s="137">
        <f t="shared" si="315"/>
        <v>0</v>
      </c>
      <c r="BL310" s="137">
        <f t="shared" si="340"/>
        <v>0</v>
      </c>
      <c r="BM310" s="137">
        <f t="shared" si="341"/>
        <v>0</v>
      </c>
      <c r="BN310" s="137">
        <f t="shared" si="342"/>
        <v>0</v>
      </c>
      <c r="BO310" s="137">
        <f t="shared" si="343"/>
        <v>0</v>
      </c>
      <c r="BP310" s="137">
        <f t="shared" si="344"/>
        <v>0</v>
      </c>
      <c r="BQ310" s="137">
        <f t="shared" si="345"/>
        <v>0</v>
      </c>
      <c r="BR310" s="137">
        <f t="shared" si="346"/>
        <v>0</v>
      </c>
      <c r="BS310" s="137">
        <f t="shared" si="347"/>
        <v>0</v>
      </c>
      <c r="BT310" s="137">
        <f t="shared" si="348"/>
        <v>0</v>
      </c>
      <c r="BU310" s="137">
        <f t="shared" si="349"/>
        <v>0</v>
      </c>
      <c r="BV310" s="137">
        <f t="shared" si="350"/>
        <v>0</v>
      </c>
      <c r="BW310" s="137">
        <f t="shared" si="351"/>
        <v>0</v>
      </c>
      <c r="BX310" s="137">
        <f t="shared" si="352"/>
        <v>0</v>
      </c>
      <c r="BY310" s="137">
        <f t="shared" si="353"/>
        <v>0</v>
      </c>
      <c r="BZ310" s="137">
        <f t="shared" si="354"/>
        <v>0</v>
      </c>
      <c r="CA310" s="137">
        <f t="shared" si="355"/>
        <v>0</v>
      </c>
      <c r="CB310" s="137">
        <f t="shared" si="356"/>
        <v>0</v>
      </c>
      <c r="CC310" s="137">
        <f t="shared" si="357"/>
        <v>0</v>
      </c>
      <c r="CD310" s="137">
        <f t="shared" si="358"/>
        <v>0</v>
      </c>
      <c r="CE310" s="137">
        <f t="shared" si="359"/>
        <v>0</v>
      </c>
      <c r="CF310" s="137">
        <f t="shared" si="360"/>
        <v>0</v>
      </c>
      <c r="CG310" s="137">
        <f t="shared" si="361"/>
        <v>0</v>
      </c>
      <c r="CH310" s="137">
        <f t="shared" si="362"/>
        <v>0</v>
      </c>
      <c r="CI310" s="137">
        <f t="shared" si="363"/>
        <v>0</v>
      </c>
      <c r="CJ310" s="137">
        <f t="shared" si="364"/>
        <v>0</v>
      </c>
      <c r="CK310" s="137">
        <f t="shared" si="365"/>
        <v>0</v>
      </c>
      <c r="CL310" s="137">
        <f t="shared" si="366"/>
        <v>0</v>
      </c>
      <c r="CM310" s="137">
        <f t="shared" si="367"/>
        <v>0</v>
      </c>
      <c r="CN310" s="137">
        <f t="shared" si="368"/>
        <v>0</v>
      </c>
      <c r="CO310" s="137">
        <f t="shared" si="369"/>
        <v>0</v>
      </c>
      <c r="CP310" s="97"/>
      <c r="CQ310" s="97"/>
      <c r="CR310" s="47"/>
      <c r="CS310" s="47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GO310" s="1"/>
      <c r="GP310" s="1"/>
      <c r="GQ310" s="1"/>
      <c r="GR310" s="1"/>
      <c r="GS310" s="1"/>
    </row>
    <row r="311" spans="1:201">
      <c r="A311" s="40">
        <v>305</v>
      </c>
      <c r="B311" s="84"/>
      <c r="C311" s="83"/>
      <c r="D311" s="88"/>
      <c r="E311" s="87"/>
      <c r="F311" s="87"/>
      <c r="G311" s="87"/>
      <c r="H311" s="87"/>
      <c r="I311" s="76"/>
      <c r="J311" s="76"/>
      <c r="K311" s="76"/>
      <c r="L311" s="238"/>
      <c r="M311" s="238"/>
      <c r="N311" s="76"/>
      <c r="O311" s="76"/>
      <c r="P311" s="76"/>
      <c r="Q311" s="77"/>
      <c r="R311" s="41">
        <f t="shared" si="316"/>
        <v>0</v>
      </c>
      <c r="S311" s="55">
        <f t="shared" si="296"/>
        <v>0</v>
      </c>
      <c r="T311" s="54">
        <f t="shared" si="297"/>
        <v>0</v>
      </c>
      <c r="U311" s="97">
        <f t="shared" si="298"/>
        <v>0</v>
      </c>
      <c r="V311" s="54">
        <f t="shared" si="317"/>
        <v>0</v>
      </c>
      <c r="W311" s="97">
        <f t="shared" si="318"/>
        <v>0</v>
      </c>
      <c r="X311" s="96">
        <f t="shared" si="299"/>
        <v>0</v>
      </c>
      <c r="Y311" s="96">
        <f t="shared" si="300"/>
        <v>0</v>
      </c>
      <c r="Z311" s="96">
        <f t="shared" si="301"/>
        <v>0</v>
      </c>
      <c r="AA311" s="96">
        <f t="shared" si="302"/>
        <v>0</v>
      </c>
      <c r="AB311" s="96">
        <f t="shared" si="303"/>
        <v>0</v>
      </c>
      <c r="AC311" s="96">
        <f t="shared" si="304"/>
        <v>0</v>
      </c>
      <c r="AD311" s="96">
        <f t="shared" si="305"/>
        <v>0</v>
      </c>
      <c r="AE311" s="96">
        <f t="shared" si="319"/>
        <v>0</v>
      </c>
      <c r="AF311" s="96">
        <f t="shared" si="320"/>
        <v>0</v>
      </c>
      <c r="AG311" s="96">
        <f t="shared" si="321"/>
        <v>0</v>
      </c>
      <c r="AH311" s="96">
        <f t="shared" si="322"/>
        <v>0</v>
      </c>
      <c r="AI311" s="96">
        <f t="shared" si="323"/>
        <v>0</v>
      </c>
      <c r="AJ311" s="96">
        <f t="shared" si="324"/>
        <v>0</v>
      </c>
      <c r="AK311" s="96">
        <f t="shared" si="325"/>
        <v>0</v>
      </c>
      <c r="AL311" s="96">
        <f t="shared" si="326"/>
        <v>0</v>
      </c>
      <c r="AM311" s="96">
        <f t="shared" si="327"/>
        <v>0</v>
      </c>
      <c r="AN311" s="96">
        <f t="shared" si="328"/>
        <v>0</v>
      </c>
      <c r="AO311" s="96">
        <f t="shared" si="329"/>
        <v>0</v>
      </c>
      <c r="AP311" s="96">
        <f t="shared" si="330"/>
        <v>0</v>
      </c>
      <c r="AQ311" s="96">
        <f t="shared" si="331"/>
        <v>0</v>
      </c>
      <c r="AR311" s="96">
        <f t="shared" si="332"/>
        <v>0</v>
      </c>
      <c r="AS311" s="96">
        <f t="shared" si="333"/>
        <v>0</v>
      </c>
      <c r="AT311" s="54">
        <f t="shared" si="334"/>
        <v>0</v>
      </c>
      <c r="AU311" s="54">
        <f t="shared" si="335"/>
        <v>0</v>
      </c>
      <c r="AV311" s="54">
        <f t="shared" si="336"/>
        <v>0</v>
      </c>
      <c r="AW311" s="54">
        <f t="shared" si="337"/>
        <v>0</v>
      </c>
      <c r="AX311" s="54">
        <f t="shared" si="338"/>
        <v>0</v>
      </c>
      <c r="AY311" s="54">
        <f t="shared" si="339"/>
        <v>0</v>
      </c>
      <c r="AZ311" s="54"/>
      <c r="BA311" s="54"/>
      <c r="BB311" s="137">
        <f t="shared" si="306"/>
        <v>0</v>
      </c>
      <c r="BC311" s="137">
        <f t="shared" si="307"/>
        <v>0</v>
      </c>
      <c r="BD311" s="137">
        <f t="shared" si="308"/>
        <v>0</v>
      </c>
      <c r="BE311" s="137">
        <f t="shared" si="309"/>
        <v>0</v>
      </c>
      <c r="BF311" s="137">
        <f t="shared" si="310"/>
        <v>0</v>
      </c>
      <c r="BG311" s="137">
        <f t="shared" si="311"/>
        <v>0</v>
      </c>
      <c r="BH311" s="137">
        <f t="shared" si="312"/>
        <v>0</v>
      </c>
      <c r="BI311" s="137">
        <f t="shared" si="313"/>
        <v>0</v>
      </c>
      <c r="BJ311" s="137">
        <f t="shared" si="314"/>
        <v>0</v>
      </c>
      <c r="BK311" s="137">
        <f t="shared" si="315"/>
        <v>0</v>
      </c>
      <c r="BL311" s="137">
        <f t="shared" si="340"/>
        <v>0</v>
      </c>
      <c r="BM311" s="137">
        <f t="shared" si="341"/>
        <v>0</v>
      </c>
      <c r="BN311" s="137">
        <f t="shared" si="342"/>
        <v>0</v>
      </c>
      <c r="BO311" s="137">
        <f t="shared" si="343"/>
        <v>0</v>
      </c>
      <c r="BP311" s="137">
        <f t="shared" si="344"/>
        <v>0</v>
      </c>
      <c r="BQ311" s="137">
        <f t="shared" si="345"/>
        <v>0</v>
      </c>
      <c r="BR311" s="137">
        <f t="shared" si="346"/>
        <v>0</v>
      </c>
      <c r="BS311" s="137">
        <f t="shared" si="347"/>
        <v>0</v>
      </c>
      <c r="BT311" s="137">
        <f t="shared" si="348"/>
        <v>0</v>
      </c>
      <c r="BU311" s="137">
        <f t="shared" si="349"/>
        <v>0</v>
      </c>
      <c r="BV311" s="137">
        <f t="shared" si="350"/>
        <v>0</v>
      </c>
      <c r="BW311" s="137">
        <f t="shared" si="351"/>
        <v>0</v>
      </c>
      <c r="BX311" s="137">
        <f t="shared" si="352"/>
        <v>0</v>
      </c>
      <c r="BY311" s="137">
        <f t="shared" si="353"/>
        <v>0</v>
      </c>
      <c r="BZ311" s="137">
        <f t="shared" si="354"/>
        <v>0</v>
      </c>
      <c r="CA311" s="137">
        <f t="shared" si="355"/>
        <v>0</v>
      </c>
      <c r="CB311" s="137">
        <f t="shared" si="356"/>
        <v>0</v>
      </c>
      <c r="CC311" s="137">
        <f t="shared" si="357"/>
        <v>0</v>
      </c>
      <c r="CD311" s="137">
        <f t="shared" si="358"/>
        <v>0</v>
      </c>
      <c r="CE311" s="137">
        <f t="shared" si="359"/>
        <v>0</v>
      </c>
      <c r="CF311" s="137">
        <f t="shared" si="360"/>
        <v>0</v>
      </c>
      <c r="CG311" s="137">
        <f t="shared" si="361"/>
        <v>0</v>
      </c>
      <c r="CH311" s="137">
        <f t="shared" si="362"/>
        <v>0</v>
      </c>
      <c r="CI311" s="137">
        <f t="shared" si="363"/>
        <v>0</v>
      </c>
      <c r="CJ311" s="137">
        <f t="shared" si="364"/>
        <v>0</v>
      </c>
      <c r="CK311" s="137">
        <f t="shared" si="365"/>
        <v>0</v>
      </c>
      <c r="CL311" s="137">
        <f t="shared" si="366"/>
        <v>0</v>
      </c>
      <c r="CM311" s="137">
        <f t="shared" si="367"/>
        <v>0</v>
      </c>
      <c r="CN311" s="137">
        <f t="shared" si="368"/>
        <v>0</v>
      </c>
      <c r="CO311" s="137">
        <f t="shared" si="369"/>
        <v>0</v>
      </c>
      <c r="CP311" s="97"/>
      <c r="CQ311" s="97"/>
      <c r="CR311" s="47"/>
      <c r="CS311" s="47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GO311" s="1"/>
      <c r="GP311" s="1"/>
      <c r="GQ311" s="1"/>
      <c r="GR311" s="1"/>
      <c r="GS311" s="1"/>
    </row>
    <row r="312" spans="1:201">
      <c r="A312" s="40">
        <v>306</v>
      </c>
      <c r="B312" s="84"/>
      <c r="C312" s="83"/>
      <c r="D312" s="88"/>
      <c r="E312" s="87"/>
      <c r="F312" s="87"/>
      <c r="G312" s="87"/>
      <c r="H312" s="87"/>
      <c r="I312" s="76"/>
      <c r="J312" s="76"/>
      <c r="K312" s="76"/>
      <c r="L312" s="238"/>
      <c r="M312" s="238"/>
      <c r="N312" s="76"/>
      <c r="O312" s="76"/>
      <c r="P312" s="76"/>
      <c r="Q312" s="77"/>
      <c r="R312" s="41">
        <f t="shared" si="316"/>
        <v>0</v>
      </c>
      <c r="S312" s="55">
        <f t="shared" si="296"/>
        <v>0</v>
      </c>
      <c r="T312" s="54">
        <f t="shared" si="297"/>
        <v>0</v>
      </c>
      <c r="U312" s="97">
        <f t="shared" si="298"/>
        <v>0</v>
      </c>
      <c r="V312" s="54">
        <f t="shared" si="317"/>
        <v>0</v>
      </c>
      <c r="W312" s="97">
        <f t="shared" si="318"/>
        <v>0</v>
      </c>
      <c r="X312" s="96">
        <f t="shared" si="299"/>
        <v>0</v>
      </c>
      <c r="Y312" s="96">
        <f t="shared" si="300"/>
        <v>0</v>
      </c>
      <c r="Z312" s="96">
        <f t="shared" si="301"/>
        <v>0</v>
      </c>
      <c r="AA312" s="96">
        <f t="shared" si="302"/>
        <v>0</v>
      </c>
      <c r="AB312" s="96">
        <f t="shared" si="303"/>
        <v>0</v>
      </c>
      <c r="AC312" s="96">
        <f t="shared" si="304"/>
        <v>0</v>
      </c>
      <c r="AD312" s="96">
        <f t="shared" si="305"/>
        <v>0</v>
      </c>
      <c r="AE312" s="96">
        <f t="shared" si="319"/>
        <v>0</v>
      </c>
      <c r="AF312" s="96">
        <f t="shared" si="320"/>
        <v>0</v>
      </c>
      <c r="AG312" s="96">
        <f t="shared" si="321"/>
        <v>0</v>
      </c>
      <c r="AH312" s="96">
        <f t="shared" si="322"/>
        <v>0</v>
      </c>
      <c r="AI312" s="96">
        <f t="shared" si="323"/>
        <v>0</v>
      </c>
      <c r="AJ312" s="96">
        <f t="shared" si="324"/>
        <v>0</v>
      </c>
      <c r="AK312" s="96">
        <f t="shared" si="325"/>
        <v>0</v>
      </c>
      <c r="AL312" s="96">
        <f t="shared" si="326"/>
        <v>0</v>
      </c>
      <c r="AM312" s="96">
        <f t="shared" si="327"/>
        <v>0</v>
      </c>
      <c r="AN312" s="96">
        <f t="shared" si="328"/>
        <v>0</v>
      </c>
      <c r="AO312" s="96">
        <f t="shared" si="329"/>
        <v>0</v>
      </c>
      <c r="AP312" s="96">
        <f t="shared" si="330"/>
        <v>0</v>
      </c>
      <c r="AQ312" s="96">
        <f t="shared" si="331"/>
        <v>0</v>
      </c>
      <c r="AR312" s="96">
        <f t="shared" si="332"/>
        <v>0</v>
      </c>
      <c r="AS312" s="96">
        <f t="shared" si="333"/>
        <v>0</v>
      </c>
      <c r="AT312" s="54">
        <f t="shared" si="334"/>
        <v>0</v>
      </c>
      <c r="AU312" s="54">
        <f t="shared" si="335"/>
        <v>0</v>
      </c>
      <c r="AV312" s="54">
        <f t="shared" si="336"/>
        <v>0</v>
      </c>
      <c r="AW312" s="54">
        <f t="shared" si="337"/>
        <v>0</v>
      </c>
      <c r="AX312" s="54">
        <f t="shared" si="338"/>
        <v>0</v>
      </c>
      <c r="AY312" s="54">
        <f t="shared" si="339"/>
        <v>0</v>
      </c>
      <c r="AZ312" s="54"/>
      <c r="BA312" s="54"/>
      <c r="BB312" s="137">
        <f t="shared" si="306"/>
        <v>0</v>
      </c>
      <c r="BC312" s="137">
        <f t="shared" si="307"/>
        <v>0</v>
      </c>
      <c r="BD312" s="137">
        <f t="shared" si="308"/>
        <v>0</v>
      </c>
      <c r="BE312" s="137">
        <f t="shared" si="309"/>
        <v>0</v>
      </c>
      <c r="BF312" s="137">
        <f t="shared" si="310"/>
        <v>0</v>
      </c>
      <c r="BG312" s="137">
        <f t="shared" si="311"/>
        <v>0</v>
      </c>
      <c r="BH312" s="137">
        <f t="shared" si="312"/>
        <v>0</v>
      </c>
      <c r="BI312" s="137">
        <f t="shared" si="313"/>
        <v>0</v>
      </c>
      <c r="BJ312" s="137">
        <f t="shared" si="314"/>
        <v>0</v>
      </c>
      <c r="BK312" s="137">
        <f t="shared" si="315"/>
        <v>0</v>
      </c>
      <c r="BL312" s="137">
        <f t="shared" si="340"/>
        <v>0</v>
      </c>
      <c r="BM312" s="137">
        <f t="shared" si="341"/>
        <v>0</v>
      </c>
      <c r="BN312" s="137">
        <f t="shared" si="342"/>
        <v>0</v>
      </c>
      <c r="BO312" s="137">
        <f t="shared" si="343"/>
        <v>0</v>
      </c>
      <c r="BP312" s="137">
        <f t="shared" si="344"/>
        <v>0</v>
      </c>
      <c r="BQ312" s="137">
        <f t="shared" si="345"/>
        <v>0</v>
      </c>
      <c r="BR312" s="137">
        <f t="shared" si="346"/>
        <v>0</v>
      </c>
      <c r="BS312" s="137">
        <f t="shared" si="347"/>
        <v>0</v>
      </c>
      <c r="BT312" s="137">
        <f t="shared" si="348"/>
        <v>0</v>
      </c>
      <c r="BU312" s="137">
        <f t="shared" si="349"/>
        <v>0</v>
      </c>
      <c r="BV312" s="137">
        <f t="shared" si="350"/>
        <v>0</v>
      </c>
      <c r="BW312" s="137">
        <f t="shared" si="351"/>
        <v>0</v>
      </c>
      <c r="BX312" s="137">
        <f t="shared" si="352"/>
        <v>0</v>
      </c>
      <c r="BY312" s="137">
        <f t="shared" si="353"/>
        <v>0</v>
      </c>
      <c r="BZ312" s="137">
        <f t="shared" si="354"/>
        <v>0</v>
      </c>
      <c r="CA312" s="137">
        <f t="shared" si="355"/>
        <v>0</v>
      </c>
      <c r="CB312" s="137">
        <f t="shared" si="356"/>
        <v>0</v>
      </c>
      <c r="CC312" s="137">
        <f t="shared" si="357"/>
        <v>0</v>
      </c>
      <c r="CD312" s="137">
        <f t="shared" si="358"/>
        <v>0</v>
      </c>
      <c r="CE312" s="137">
        <f t="shared" si="359"/>
        <v>0</v>
      </c>
      <c r="CF312" s="137">
        <f t="shared" si="360"/>
        <v>0</v>
      </c>
      <c r="CG312" s="137">
        <f t="shared" si="361"/>
        <v>0</v>
      </c>
      <c r="CH312" s="137">
        <f t="shared" si="362"/>
        <v>0</v>
      </c>
      <c r="CI312" s="137">
        <f t="shared" si="363"/>
        <v>0</v>
      </c>
      <c r="CJ312" s="137">
        <f t="shared" si="364"/>
        <v>0</v>
      </c>
      <c r="CK312" s="137">
        <f t="shared" si="365"/>
        <v>0</v>
      </c>
      <c r="CL312" s="137">
        <f t="shared" si="366"/>
        <v>0</v>
      </c>
      <c r="CM312" s="137">
        <f t="shared" si="367"/>
        <v>0</v>
      </c>
      <c r="CN312" s="137">
        <f t="shared" si="368"/>
        <v>0</v>
      </c>
      <c r="CO312" s="137">
        <f t="shared" si="369"/>
        <v>0</v>
      </c>
      <c r="CP312" s="97"/>
      <c r="CQ312" s="97"/>
      <c r="CR312" s="47"/>
      <c r="CS312" s="47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GO312" s="1"/>
      <c r="GP312" s="1"/>
      <c r="GQ312" s="1"/>
      <c r="GR312" s="1"/>
      <c r="GS312" s="1"/>
    </row>
    <row r="313" spans="1:201">
      <c r="A313" s="40">
        <v>307</v>
      </c>
      <c r="B313" s="84"/>
      <c r="C313" s="83"/>
      <c r="D313" s="88"/>
      <c r="E313" s="87"/>
      <c r="F313" s="87"/>
      <c r="G313" s="87"/>
      <c r="H313" s="87"/>
      <c r="I313" s="76"/>
      <c r="J313" s="76"/>
      <c r="K313" s="76"/>
      <c r="L313" s="238"/>
      <c r="M313" s="238"/>
      <c r="N313" s="76"/>
      <c r="O313" s="76"/>
      <c r="P313" s="76"/>
      <c r="Q313" s="77"/>
      <c r="R313" s="41">
        <f t="shared" si="316"/>
        <v>0</v>
      </c>
      <c r="S313" s="55">
        <f t="shared" si="296"/>
        <v>0</v>
      </c>
      <c r="T313" s="54">
        <f t="shared" si="297"/>
        <v>0</v>
      </c>
      <c r="U313" s="97">
        <f t="shared" si="298"/>
        <v>0</v>
      </c>
      <c r="V313" s="54">
        <f t="shared" si="317"/>
        <v>0</v>
      </c>
      <c r="W313" s="97">
        <f t="shared" si="318"/>
        <v>0</v>
      </c>
      <c r="X313" s="96">
        <f t="shared" si="299"/>
        <v>0</v>
      </c>
      <c r="Y313" s="96">
        <f t="shared" si="300"/>
        <v>0</v>
      </c>
      <c r="Z313" s="96">
        <f t="shared" si="301"/>
        <v>0</v>
      </c>
      <c r="AA313" s="96">
        <f t="shared" si="302"/>
        <v>0</v>
      </c>
      <c r="AB313" s="96">
        <f t="shared" si="303"/>
        <v>0</v>
      </c>
      <c r="AC313" s="96">
        <f t="shared" si="304"/>
        <v>0</v>
      </c>
      <c r="AD313" s="96">
        <f t="shared" si="305"/>
        <v>0</v>
      </c>
      <c r="AE313" s="96">
        <f t="shared" si="319"/>
        <v>0</v>
      </c>
      <c r="AF313" s="96">
        <f t="shared" si="320"/>
        <v>0</v>
      </c>
      <c r="AG313" s="96">
        <f t="shared" si="321"/>
        <v>0</v>
      </c>
      <c r="AH313" s="96">
        <f t="shared" si="322"/>
        <v>0</v>
      </c>
      <c r="AI313" s="96">
        <f t="shared" si="323"/>
        <v>0</v>
      </c>
      <c r="AJ313" s="96">
        <f t="shared" si="324"/>
        <v>0</v>
      </c>
      <c r="AK313" s="96">
        <f t="shared" si="325"/>
        <v>0</v>
      </c>
      <c r="AL313" s="96">
        <f t="shared" si="326"/>
        <v>0</v>
      </c>
      <c r="AM313" s="96">
        <f t="shared" si="327"/>
        <v>0</v>
      </c>
      <c r="AN313" s="96">
        <f t="shared" si="328"/>
        <v>0</v>
      </c>
      <c r="AO313" s="96">
        <f t="shared" si="329"/>
        <v>0</v>
      </c>
      <c r="AP313" s="96">
        <f t="shared" si="330"/>
        <v>0</v>
      </c>
      <c r="AQ313" s="96">
        <f t="shared" si="331"/>
        <v>0</v>
      </c>
      <c r="AR313" s="96">
        <f t="shared" si="332"/>
        <v>0</v>
      </c>
      <c r="AS313" s="96">
        <f t="shared" si="333"/>
        <v>0</v>
      </c>
      <c r="AT313" s="54">
        <f t="shared" si="334"/>
        <v>0</v>
      </c>
      <c r="AU313" s="54">
        <f t="shared" si="335"/>
        <v>0</v>
      </c>
      <c r="AV313" s="54">
        <f t="shared" si="336"/>
        <v>0</v>
      </c>
      <c r="AW313" s="54">
        <f t="shared" si="337"/>
        <v>0</v>
      </c>
      <c r="AX313" s="54">
        <f t="shared" si="338"/>
        <v>0</v>
      </c>
      <c r="AY313" s="54">
        <f t="shared" si="339"/>
        <v>0</v>
      </c>
      <c r="AZ313" s="54"/>
      <c r="BA313" s="54"/>
      <c r="BB313" s="137">
        <f t="shared" si="306"/>
        <v>0</v>
      </c>
      <c r="BC313" s="137">
        <f t="shared" si="307"/>
        <v>0</v>
      </c>
      <c r="BD313" s="137">
        <f t="shared" si="308"/>
        <v>0</v>
      </c>
      <c r="BE313" s="137">
        <f t="shared" si="309"/>
        <v>0</v>
      </c>
      <c r="BF313" s="137">
        <f t="shared" si="310"/>
        <v>0</v>
      </c>
      <c r="BG313" s="137">
        <f t="shared" si="311"/>
        <v>0</v>
      </c>
      <c r="BH313" s="137">
        <f t="shared" si="312"/>
        <v>0</v>
      </c>
      <c r="BI313" s="137">
        <f t="shared" si="313"/>
        <v>0</v>
      </c>
      <c r="BJ313" s="137">
        <f t="shared" si="314"/>
        <v>0</v>
      </c>
      <c r="BK313" s="137">
        <f t="shared" si="315"/>
        <v>0</v>
      </c>
      <c r="BL313" s="137">
        <f t="shared" si="340"/>
        <v>0</v>
      </c>
      <c r="BM313" s="137">
        <f t="shared" si="341"/>
        <v>0</v>
      </c>
      <c r="BN313" s="137">
        <f t="shared" si="342"/>
        <v>0</v>
      </c>
      <c r="BO313" s="137">
        <f t="shared" si="343"/>
        <v>0</v>
      </c>
      <c r="BP313" s="137">
        <f t="shared" si="344"/>
        <v>0</v>
      </c>
      <c r="BQ313" s="137">
        <f t="shared" si="345"/>
        <v>0</v>
      </c>
      <c r="BR313" s="137">
        <f t="shared" si="346"/>
        <v>0</v>
      </c>
      <c r="BS313" s="137">
        <f t="shared" si="347"/>
        <v>0</v>
      </c>
      <c r="BT313" s="137">
        <f t="shared" si="348"/>
        <v>0</v>
      </c>
      <c r="BU313" s="137">
        <f t="shared" si="349"/>
        <v>0</v>
      </c>
      <c r="BV313" s="137">
        <f t="shared" si="350"/>
        <v>0</v>
      </c>
      <c r="BW313" s="137">
        <f t="shared" si="351"/>
        <v>0</v>
      </c>
      <c r="BX313" s="137">
        <f t="shared" si="352"/>
        <v>0</v>
      </c>
      <c r="BY313" s="137">
        <f t="shared" si="353"/>
        <v>0</v>
      </c>
      <c r="BZ313" s="137">
        <f t="shared" si="354"/>
        <v>0</v>
      </c>
      <c r="CA313" s="137">
        <f t="shared" si="355"/>
        <v>0</v>
      </c>
      <c r="CB313" s="137">
        <f t="shared" si="356"/>
        <v>0</v>
      </c>
      <c r="CC313" s="137">
        <f t="shared" si="357"/>
        <v>0</v>
      </c>
      <c r="CD313" s="137">
        <f t="shared" si="358"/>
        <v>0</v>
      </c>
      <c r="CE313" s="137">
        <f t="shared" si="359"/>
        <v>0</v>
      </c>
      <c r="CF313" s="137">
        <f t="shared" si="360"/>
        <v>0</v>
      </c>
      <c r="CG313" s="137">
        <f t="shared" si="361"/>
        <v>0</v>
      </c>
      <c r="CH313" s="137">
        <f t="shared" si="362"/>
        <v>0</v>
      </c>
      <c r="CI313" s="137">
        <f t="shared" si="363"/>
        <v>0</v>
      </c>
      <c r="CJ313" s="137">
        <f t="shared" si="364"/>
        <v>0</v>
      </c>
      <c r="CK313" s="137">
        <f t="shared" si="365"/>
        <v>0</v>
      </c>
      <c r="CL313" s="137">
        <f t="shared" si="366"/>
        <v>0</v>
      </c>
      <c r="CM313" s="137">
        <f t="shared" si="367"/>
        <v>0</v>
      </c>
      <c r="CN313" s="137">
        <f t="shared" si="368"/>
        <v>0</v>
      </c>
      <c r="CO313" s="137">
        <f t="shared" si="369"/>
        <v>0</v>
      </c>
      <c r="CP313" s="97"/>
      <c r="CQ313" s="97"/>
      <c r="CR313" s="47"/>
      <c r="CS313" s="47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GO313" s="1"/>
      <c r="GP313" s="1"/>
      <c r="GQ313" s="1"/>
      <c r="GR313" s="1"/>
      <c r="GS313" s="1"/>
    </row>
    <row r="314" spans="1:201">
      <c r="A314" s="40">
        <v>308</v>
      </c>
      <c r="B314" s="84"/>
      <c r="C314" s="83"/>
      <c r="D314" s="88"/>
      <c r="E314" s="87"/>
      <c r="F314" s="87"/>
      <c r="G314" s="87"/>
      <c r="H314" s="87"/>
      <c r="I314" s="76"/>
      <c r="J314" s="76"/>
      <c r="K314" s="76"/>
      <c r="L314" s="238"/>
      <c r="M314" s="238"/>
      <c r="N314" s="76"/>
      <c r="O314" s="76"/>
      <c r="P314" s="76"/>
      <c r="Q314" s="77"/>
      <c r="R314" s="41">
        <f t="shared" si="316"/>
        <v>0</v>
      </c>
      <c r="S314" s="55">
        <f t="shared" si="296"/>
        <v>0</v>
      </c>
      <c r="T314" s="54">
        <f t="shared" si="297"/>
        <v>0</v>
      </c>
      <c r="U314" s="97">
        <f t="shared" si="298"/>
        <v>0</v>
      </c>
      <c r="V314" s="54">
        <f t="shared" si="317"/>
        <v>0</v>
      </c>
      <c r="W314" s="97">
        <f t="shared" si="318"/>
        <v>0</v>
      </c>
      <c r="X314" s="96">
        <f t="shared" si="299"/>
        <v>0</v>
      </c>
      <c r="Y314" s="96">
        <f t="shared" si="300"/>
        <v>0</v>
      </c>
      <c r="Z314" s="96">
        <f t="shared" si="301"/>
        <v>0</v>
      </c>
      <c r="AA314" s="96">
        <f t="shared" si="302"/>
        <v>0</v>
      </c>
      <c r="AB314" s="96">
        <f t="shared" si="303"/>
        <v>0</v>
      </c>
      <c r="AC314" s="96">
        <f t="shared" si="304"/>
        <v>0</v>
      </c>
      <c r="AD314" s="96">
        <f t="shared" si="305"/>
        <v>0</v>
      </c>
      <c r="AE314" s="96">
        <f t="shared" si="319"/>
        <v>0</v>
      </c>
      <c r="AF314" s="96">
        <f t="shared" si="320"/>
        <v>0</v>
      </c>
      <c r="AG314" s="96">
        <f t="shared" si="321"/>
        <v>0</v>
      </c>
      <c r="AH314" s="96">
        <f t="shared" si="322"/>
        <v>0</v>
      </c>
      <c r="AI314" s="96">
        <f t="shared" si="323"/>
        <v>0</v>
      </c>
      <c r="AJ314" s="96">
        <f t="shared" si="324"/>
        <v>0</v>
      </c>
      <c r="AK314" s="96">
        <f t="shared" si="325"/>
        <v>0</v>
      </c>
      <c r="AL314" s="96">
        <f t="shared" si="326"/>
        <v>0</v>
      </c>
      <c r="AM314" s="96">
        <f t="shared" si="327"/>
        <v>0</v>
      </c>
      <c r="AN314" s="96">
        <f t="shared" si="328"/>
        <v>0</v>
      </c>
      <c r="AO314" s="96">
        <f t="shared" si="329"/>
        <v>0</v>
      </c>
      <c r="AP314" s="96">
        <f t="shared" si="330"/>
        <v>0</v>
      </c>
      <c r="AQ314" s="96">
        <f t="shared" si="331"/>
        <v>0</v>
      </c>
      <c r="AR314" s="96">
        <f t="shared" si="332"/>
        <v>0</v>
      </c>
      <c r="AS314" s="96">
        <f t="shared" si="333"/>
        <v>0</v>
      </c>
      <c r="AT314" s="54">
        <f t="shared" si="334"/>
        <v>0</v>
      </c>
      <c r="AU314" s="54">
        <f t="shared" si="335"/>
        <v>0</v>
      </c>
      <c r="AV314" s="54">
        <f t="shared" si="336"/>
        <v>0</v>
      </c>
      <c r="AW314" s="54">
        <f t="shared" si="337"/>
        <v>0</v>
      </c>
      <c r="AX314" s="54">
        <f t="shared" si="338"/>
        <v>0</v>
      </c>
      <c r="AY314" s="54">
        <f t="shared" si="339"/>
        <v>0</v>
      </c>
      <c r="AZ314" s="54"/>
      <c r="BA314" s="54"/>
      <c r="BB314" s="137">
        <f t="shared" si="306"/>
        <v>0</v>
      </c>
      <c r="BC314" s="137">
        <f t="shared" si="307"/>
        <v>0</v>
      </c>
      <c r="BD314" s="137">
        <f t="shared" si="308"/>
        <v>0</v>
      </c>
      <c r="BE314" s="137">
        <f t="shared" si="309"/>
        <v>0</v>
      </c>
      <c r="BF314" s="137">
        <f t="shared" si="310"/>
        <v>0</v>
      </c>
      <c r="BG314" s="137">
        <f t="shared" si="311"/>
        <v>0</v>
      </c>
      <c r="BH314" s="137">
        <f t="shared" si="312"/>
        <v>0</v>
      </c>
      <c r="BI314" s="137">
        <f t="shared" si="313"/>
        <v>0</v>
      </c>
      <c r="BJ314" s="137">
        <f t="shared" si="314"/>
        <v>0</v>
      </c>
      <c r="BK314" s="137">
        <f t="shared" si="315"/>
        <v>0</v>
      </c>
      <c r="BL314" s="137">
        <f t="shared" si="340"/>
        <v>0</v>
      </c>
      <c r="BM314" s="137">
        <f t="shared" si="341"/>
        <v>0</v>
      </c>
      <c r="BN314" s="137">
        <f t="shared" si="342"/>
        <v>0</v>
      </c>
      <c r="BO314" s="137">
        <f t="shared" si="343"/>
        <v>0</v>
      </c>
      <c r="BP314" s="137">
        <f t="shared" si="344"/>
        <v>0</v>
      </c>
      <c r="BQ314" s="137">
        <f t="shared" si="345"/>
        <v>0</v>
      </c>
      <c r="BR314" s="137">
        <f t="shared" si="346"/>
        <v>0</v>
      </c>
      <c r="BS314" s="137">
        <f t="shared" si="347"/>
        <v>0</v>
      </c>
      <c r="BT314" s="137">
        <f t="shared" si="348"/>
        <v>0</v>
      </c>
      <c r="BU314" s="137">
        <f t="shared" si="349"/>
        <v>0</v>
      </c>
      <c r="BV314" s="137">
        <f t="shared" si="350"/>
        <v>0</v>
      </c>
      <c r="BW314" s="137">
        <f t="shared" si="351"/>
        <v>0</v>
      </c>
      <c r="BX314" s="137">
        <f t="shared" si="352"/>
        <v>0</v>
      </c>
      <c r="BY314" s="137">
        <f t="shared" si="353"/>
        <v>0</v>
      </c>
      <c r="BZ314" s="137">
        <f t="shared" si="354"/>
        <v>0</v>
      </c>
      <c r="CA314" s="137">
        <f t="shared" si="355"/>
        <v>0</v>
      </c>
      <c r="CB314" s="137">
        <f t="shared" si="356"/>
        <v>0</v>
      </c>
      <c r="CC314" s="137">
        <f t="shared" si="357"/>
        <v>0</v>
      </c>
      <c r="CD314" s="137">
        <f t="shared" si="358"/>
        <v>0</v>
      </c>
      <c r="CE314" s="137">
        <f t="shared" si="359"/>
        <v>0</v>
      </c>
      <c r="CF314" s="137">
        <f t="shared" si="360"/>
        <v>0</v>
      </c>
      <c r="CG314" s="137">
        <f t="shared" si="361"/>
        <v>0</v>
      </c>
      <c r="CH314" s="137">
        <f t="shared" si="362"/>
        <v>0</v>
      </c>
      <c r="CI314" s="137">
        <f t="shared" si="363"/>
        <v>0</v>
      </c>
      <c r="CJ314" s="137">
        <f t="shared" si="364"/>
        <v>0</v>
      </c>
      <c r="CK314" s="137">
        <f t="shared" si="365"/>
        <v>0</v>
      </c>
      <c r="CL314" s="137">
        <f t="shared" si="366"/>
        <v>0</v>
      </c>
      <c r="CM314" s="137">
        <f t="shared" si="367"/>
        <v>0</v>
      </c>
      <c r="CN314" s="137">
        <f t="shared" si="368"/>
        <v>0</v>
      </c>
      <c r="CO314" s="137">
        <f t="shared" si="369"/>
        <v>0</v>
      </c>
      <c r="CP314" s="97"/>
      <c r="CQ314" s="97"/>
      <c r="CR314" s="47"/>
      <c r="CS314" s="47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GO314" s="1"/>
      <c r="GP314" s="1"/>
      <c r="GQ314" s="1"/>
      <c r="GR314" s="1"/>
      <c r="GS314" s="1"/>
    </row>
    <row r="315" spans="1:201">
      <c r="A315" s="40">
        <v>309</v>
      </c>
      <c r="B315" s="84"/>
      <c r="C315" s="83"/>
      <c r="D315" s="88"/>
      <c r="E315" s="87"/>
      <c r="F315" s="87"/>
      <c r="G315" s="87"/>
      <c r="H315" s="87"/>
      <c r="I315" s="76"/>
      <c r="J315" s="76"/>
      <c r="K315" s="76"/>
      <c r="L315" s="238"/>
      <c r="M315" s="238"/>
      <c r="N315" s="76"/>
      <c r="O315" s="76"/>
      <c r="P315" s="76"/>
      <c r="Q315" s="77"/>
      <c r="R315" s="41">
        <f t="shared" si="316"/>
        <v>0</v>
      </c>
      <c r="S315" s="55">
        <f t="shared" si="296"/>
        <v>0</v>
      </c>
      <c r="T315" s="54">
        <f t="shared" si="297"/>
        <v>0</v>
      </c>
      <c r="U315" s="97">
        <f t="shared" si="298"/>
        <v>0</v>
      </c>
      <c r="V315" s="54">
        <f t="shared" si="317"/>
        <v>0</v>
      </c>
      <c r="W315" s="97">
        <f t="shared" si="318"/>
        <v>0</v>
      </c>
      <c r="X315" s="96">
        <f t="shared" si="299"/>
        <v>0</v>
      </c>
      <c r="Y315" s="96">
        <f t="shared" si="300"/>
        <v>0</v>
      </c>
      <c r="Z315" s="96">
        <f t="shared" si="301"/>
        <v>0</v>
      </c>
      <c r="AA315" s="96">
        <f t="shared" si="302"/>
        <v>0</v>
      </c>
      <c r="AB315" s="96">
        <f t="shared" si="303"/>
        <v>0</v>
      </c>
      <c r="AC315" s="96">
        <f t="shared" si="304"/>
        <v>0</v>
      </c>
      <c r="AD315" s="96">
        <f t="shared" si="305"/>
        <v>0</v>
      </c>
      <c r="AE315" s="96">
        <f t="shared" si="319"/>
        <v>0</v>
      </c>
      <c r="AF315" s="96">
        <f t="shared" si="320"/>
        <v>0</v>
      </c>
      <c r="AG315" s="96">
        <f t="shared" si="321"/>
        <v>0</v>
      </c>
      <c r="AH315" s="96">
        <f t="shared" si="322"/>
        <v>0</v>
      </c>
      <c r="AI315" s="96">
        <f t="shared" si="323"/>
        <v>0</v>
      </c>
      <c r="AJ315" s="96">
        <f t="shared" si="324"/>
        <v>0</v>
      </c>
      <c r="AK315" s="96">
        <f t="shared" si="325"/>
        <v>0</v>
      </c>
      <c r="AL315" s="96">
        <f t="shared" si="326"/>
        <v>0</v>
      </c>
      <c r="AM315" s="96">
        <f t="shared" si="327"/>
        <v>0</v>
      </c>
      <c r="AN315" s="96">
        <f t="shared" si="328"/>
        <v>0</v>
      </c>
      <c r="AO315" s="96">
        <f t="shared" si="329"/>
        <v>0</v>
      </c>
      <c r="AP315" s="96">
        <f t="shared" si="330"/>
        <v>0</v>
      </c>
      <c r="AQ315" s="96">
        <f t="shared" si="331"/>
        <v>0</v>
      </c>
      <c r="AR315" s="96">
        <f t="shared" si="332"/>
        <v>0</v>
      </c>
      <c r="AS315" s="96">
        <f t="shared" si="333"/>
        <v>0</v>
      </c>
      <c r="AT315" s="54">
        <f t="shared" si="334"/>
        <v>0</v>
      </c>
      <c r="AU315" s="54">
        <f t="shared" si="335"/>
        <v>0</v>
      </c>
      <c r="AV315" s="54">
        <f t="shared" si="336"/>
        <v>0</v>
      </c>
      <c r="AW315" s="54">
        <f t="shared" si="337"/>
        <v>0</v>
      </c>
      <c r="AX315" s="54">
        <f t="shared" si="338"/>
        <v>0</v>
      </c>
      <c r="AY315" s="54">
        <f t="shared" si="339"/>
        <v>0</v>
      </c>
      <c r="AZ315" s="54"/>
      <c r="BA315" s="54"/>
      <c r="BB315" s="137">
        <f t="shared" si="306"/>
        <v>0</v>
      </c>
      <c r="BC315" s="137">
        <f t="shared" si="307"/>
        <v>0</v>
      </c>
      <c r="BD315" s="137">
        <f t="shared" si="308"/>
        <v>0</v>
      </c>
      <c r="BE315" s="137">
        <f t="shared" si="309"/>
        <v>0</v>
      </c>
      <c r="BF315" s="137">
        <f t="shared" si="310"/>
        <v>0</v>
      </c>
      <c r="BG315" s="137">
        <f t="shared" si="311"/>
        <v>0</v>
      </c>
      <c r="BH315" s="137">
        <f t="shared" si="312"/>
        <v>0</v>
      </c>
      <c r="BI315" s="137">
        <f t="shared" si="313"/>
        <v>0</v>
      </c>
      <c r="BJ315" s="137">
        <f t="shared" si="314"/>
        <v>0</v>
      </c>
      <c r="BK315" s="137">
        <f t="shared" si="315"/>
        <v>0</v>
      </c>
      <c r="BL315" s="137">
        <f t="shared" si="340"/>
        <v>0</v>
      </c>
      <c r="BM315" s="137">
        <f t="shared" si="341"/>
        <v>0</v>
      </c>
      <c r="BN315" s="137">
        <f t="shared" si="342"/>
        <v>0</v>
      </c>
      <c r="BO315" s="137">
        <f t="shared" si="343"/>
        <v>0</v>
      </c>
      <c r="BP315" s="137">
        <f t="shared" si="344"/>
        <v>0</v>
      </c>
      <c r="BQ315" s="137">
        <f t="shared" si="345"/>
        <v>0</v>
      </c>
      <c r="BR315" s="137">
        <f t="shared" si="346"/>
        <v>0</v>
      </c>
      <c r="BS315" s="137">
        <f t="shared" si="347"/>
        <v>0</v>
      </c>
      <c r="BT315" s="137">
        <f t="shared" si="348"/>
        <v>0</v>
      </c>
      <c r="BU315" s="137">
        <f t="shared" si="349"/>
        <v>0</v>
      </c>
      <c r="BV315" s="137">
        <f t="shared" si="350"/>
        <v>0</v>
      </c>
      <c r="BW315" s="137">
        <f t="shared" si="351"/>
        <v>0</v>
      </c>
      <c r="BX315" s="137">
        <f t="shared" si="352"/>
        <v>0</v>
      </c>
      <c r="BY315" s="137">
        <f t="shared" si="353"/>
        <v>0</v>
      </c>
      <c r="BZ315" s="137">
        <f t="shared" si="354"/>
        <v>0</v>
      </c>
      <c r="CA315" s="137">
        <f t="shared" si="355"/>
        <v>0</v>
      </c>
      <c r="CB315" s="137">
        <f t="shared" si="356"/>
        <v>0</v>
      </c>
      <c r="CC315" s="137">
        <f t="shared" si="357"/>
        <v>0</v>
      </c>
      <c r="CD315" s="137">
        <f t="shared" si="358"/>
        <v>0</v>
      </c>
      <c r="CE315" s="137">
        <f t="shared" si="359"/>
        <v>0</v>
      </c>
      <c r="CF315" s="137">
        <f t="shared" si="360"/>
        <v>0</v>
      </c>
      <c r="CG315" s="137">
        <f t="shared" si="361"/>
        <v>0</v>
      </c>
      <c r="CH315" s="137">
        <f t="shared" si="362"/>
        <v>0</v>
      </c>
      <c r="CI315" s="137">
        <f t="shared" si="363"/>
        <v>0</v>
      </c>
      <c r="CJ315" s="137">
        <f t="shared" si="364"/>
        <v>0</v>
      </c>
      <c r="CK315" s="137">
        <f t="shared" si="365"/>
        <v>0</v>
      </c>
      <c r="CL315" s="137">
        <f t="shared" si="366"/>
        <v>0</v>
      </c>
      <c r="CM315" s="137">
        <f t="shared" si="367"/>
        <v>0</v>
      </c>
      <c r="CN315" s="137">
        <f t="shared" si="368"/>
        <v>0</v>
      </c>
      <c r="CO315" s="137">
        <f t="shared" si="369"/>
        <v>0</v>
      </c>
      <c r="CP315" s="97"/>
      <c r="CQ315" s="97"/>
      <c r="CR315" s="47"/>
      <c r="CS315" s="47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GO315" s="1"/>
      <c r="GP315" s="1"/>
      <c r="GQ315" s="1"/>
      <c r="GR315" s="1"/>
      <c r="GS315" s="1"/>
    </row>
    <row r="316" spans="1:201">
      <c r="A316" s="40">
        <v>310</v>
      </c>
      <c r="B316" s="84"/>
      <c r="C316" s="83"/>
      <c r="D316" s="88"/>
      <c r="E316" s="87"/>
      <c r="F316" s="87"/>
      <c r="G316" s="87"/>
      <c r="H316" s="87"/>
      <c r="I316" s="76"/>
      <c r="J316" s="76"/>
      <c r="K316" s="76"/>
      <c r="L316" s="238"/>
      <c r="M316" s="238"/>
      <c r="N316" s="76"/>
      <c r="O316" s="76"/>
      <c r="P316" s="76"/>
      <c r="Q316" s="77"/>
      <c r="R316" s="41">
        <f t="shared" si="316"/>
        <v>0</v>
      </c>
      <c r="S316" s="55">
        <f t="shared" si="296"/>
        <v>0</v>
      </c>
      <c r="T316" s="54">
        <f t="shared" si="297"/>
        <v>0</v>
      </c>
      <c r="U316" s="97">
        <f t="shared" si="298"/>
        <v>0</v>
      </c>
      <c r="V316" s="54">
        <f t="shared" si="317"/>
        <v>0</v>
      </c>
      <c r="W316" s="97">
        <f t="shared" si="318"/>
        <v>0</v>
      </c>
      <c r="X316" s="96">
        <f t="shared" si="299"/>
        <v>0</v>
      </c>
      <c r="Y316" s="96">
        <f t="shared" si="300"/>
        <v>0</v>
      </c>
      <c r="Z316" s="96">
        <f t="shared" si="301"/>
        <v>0</v>
      </c>
      <c r="AA316" s="96">
        <f t="shared" si="302"/>
        <v>0</v>
      </c>
      <c r="AB316" s="96">
        <f t="shared" si="303"/>
        <v>0</v>
      </c>
      <c r="AC316" s="96">
        <f t="shared" si="304"/>
        <v>0</v>
      </c>
      <c r="AD316" s="96">
        <f t="shared" si="305"/>
        <v>0</v>
      </c>
      <c r="AE316" s="96">
        <f t="shared" si="319"/>
        <v>0</v>
      </c>
      <c r="AF316" s="96">
        <f t="shared" si="320"/>
        <v>0</v>
      </c>
      <c r="AG316" s="96">
        <f t="shared" si="321"/>
        <v>0</v>
      </c>
      <c r="AH316" s="96">
        <f t="shared" si="322"/>
        <v>0</v>
      </c>
      <c r="AI316" s="96">
        <f t="shared" si="323"/>
        <v>0</v>
      </c>
      <c r="AJ316" s="96">
        <f t="shared" si="324"/>
        <v>0</v>
      </c>
      <c r="AK316" s="96">
        <f t="shared" si="325"/>
        <v>0</v>
      </c>
      <c r="AL316" s="96">
        <f t="shared" si="326"/>
        <v>0</v>
      </c>
      <c r="AM316" s="96">
        <f t="shared" si="327"/>
        <v>0</v>
      </c>
      <c r="AN316" s="96">
        <f t="shared" si="328"/>
        <v>0</v>
      </c>
      <c r="AO316" s="96">
        <f t="shared" si="329"/>
        <v>0</v>
      </c>
      <c r="AP316" s="96">
        <f t="shared" si="330"/>
        <v>0</v>
      </c>
      <c r="AQ316" s="96">
        <f t="shared" si="331"/>
        <v>0</v>
      </c>
      <c r="AR316" s="96">
        <f t="shared" si="332"/>
        <v>0</v>
      </c>
      <c r="AS316" s="96">
        <f t="shared" si="333"/>
        <v>0</v>
      </c>
      <c r="AT316" s="54">
        <f t="shared" si="334"/>
        <v>0</v>
      </c>
      <c r="AU316" s="54">
        <f t="shared" si="335"/>
        <v>0</v>
      </c>
      <c r="AV316" s="54">
        <f t="shared" si="336"/>
        <v>0</v>
      </c>
      <c r="AW316" s="54">
        <f t="shared" si="337"/>
        <v>0</v>
      </c>
      <c r="AX316" s="54">
        <f t="shared" si="338"/>
        <v>0</v>
      </c>
      <c r="AY316" s="54">
        <f t="shared" si="339"/>
        <v>0</v>
      </c>
      <c r="AZ316" s="54"/>
      <c r="BA316" s="54"/>
      <c r="BB316" s="137">
        <f t="shared" si="306"/>
        <v>0</v>
      </c>
      <c r="BC316" s="137">
        <f t="shared" si="307"/>
        <v>0</v>
      </c>
      <c r="BD316" s="137">
        <f t="shared" si="308"/>
        <v>0</v>
      </c>
      <c r="BE316" s="137">
        <f t="shared" si="309"/>
        <v>0</v>
      </c>
      <c r="BF316" s="137">
        <f t="shared" si="310"/>
        <v>0</v>
      </c>
      <c r="BG316" s="137">
        <f t="shared" si="311"/>
        <v>0</v>
      </c>
      <c r="BH316" s="137">
        <f t="shared" si="312"/>
        <v>0</v>
      </c>
      <c r="BI316" s="137">
        <f t="shared" si="313"/>
        <v>0</v>
      </c>
      <c r="BJ316" s="137">
        <f t="shared" si="314"/>
        <v>0</v>
      </c>
      <c r="BK316" s="137">
        <f t="shared" si="315"/>
        <v>0</v>
      </c>
      <c r="BL316" s="137">
        <f t="shared" si="340"/>
        <v>0</v>
      </c>
      <c r="BM316" s="137">
        <f t="shared" si="341"/>
        <v>0</v>
      </c>
      <c r="BN316" s="137">
        <f t="shared" si="342"/>
        <v>0</v>
      </c>
      <c r="BO316" s="137">
        <f t="shared" si="343"/>
        <v>0</v>
      </c>
      <c r="BP316" s="137">
        <f t="shared" si="344"/>
        <v>0</v>
      </c>
      <c r="BQ316" s="137">
        <f t="shared" si="345"/>
        <v>0</v>
      </c>
      <c r="BR316" s="137">
        <f t="shared" si="346"/>
        <v>0</v>
      </c>
      <c r="BS316" s="137">
        <f t="shared" si="347"/>
        <v>0</v>
      </c>
      <c r="BT316" s="137">
        <f t="shared" si="348"/>
        <v>0</v>
      </c>
      <c r="BU316" s="137">
        <f t="shared" si="349"/>
        <v>0</v>
      </c>
      <c r="BV316" s="137">
        <f t="shared" si="350"/>
        <v>0</v>
      </c>
      <c r="BW316" s="137">
        <f t="shared" si="351"/>
        <v>0</v>
      </c>
      <c r="BX316" s="137">
        <f t="shared" si="352"/>
        <v>0</v>
      </c>
      <c r="BY316" s="137">
        <f t="shared" si="353"/>
        <v>0</v>
      </c>
      <c r="BZ316" s="137">
        <f t="shared" si="354"/>
        <v>0</v>
      </c>
      <c r="CA316" s="137">
        <f t="shared" si="355"/>
        <v>0</v>
      </c>
      <c r="CB316" s="137">
        <f t="shared" si="356"/>
        <v>0</v>
      </c>
      <c r="CC316" s="137">
        <f t="shared" si="357"/>
        <v>0</v>
      </c>
      <c r="CD316" s="137">
        <f t="shared" si="358"/>
        <v>0</v>
      </c>
      <c r="CE316" s="137">
        <f t="shared" si="359"/>
        <v>0</v>
      </c>
      <c r="CF316" s="137">
        <f t="shared" si="360"/>
        <v>0</v>
      </c>
      <c r="CG316" s="137">
        <f t="shared" si="361"/>
        <v>0</v>
      </c>
      <c r="CH316" s="137">
        <f t="shared" si="362"/>
        <v>0</v>
      </c>
      <c r="CI316" s="137">
        <f t="shared" si="363"/>
        <v>0</v>
      </c>
      <c r="CJ316" s="137">
        <f t="shared" si="364"/>
        <v>0</v>
      </c>
      <c r="CK316" s="137">
        <f t="shared" si="365"/>
        <v>0</v>
      </c>
      <c r="CL316" s="137">
        <f t="shared" si="366"/>
        <v>0</v>
      </c>
      <c r="CM316" s="137">
        <f t="shared" si="367"/>
        <v>0</v>
      </c>
      <c r="CN316" s="137">
        <f t="shared" si="368"/>
        <v>0</v>
      </c>
      <c r="CO316" s="137">
        <f t="shared" si="369"/>
        <v>0</v>
      </c>
      <c r="CP316" s="97"/>
      <c r="CQ316" s="97"/>
      <c r="CR316" s="47"/>
      <c r="CS316" s="47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GO316" s="1"/>
      <c r="GP316" s="1"/>
      <c r="GQ316" s="1"/>
      <c r="GR316" s="1"/>
      <c r="GS316" s="1"/>
    </row>
    <row r="317" spans="1:201">
      <c r="A317" s="40">
        <v>311</v>
      </c>
      <c r="B317" s="84"/>
      <c r="C317" s="83"/>
      <c r="D317" s="88"/>
      <c r="E317" s="87"/>
      <c r="F317" s="87"/>
      <c r="G317" s="87"/>
      <c r="H317" s="87"/>
      <c r="I317" s="76"/>
      <c r="J317" s="76"/>
      <c r="K317" s="76"/>
      <c r="L317" s="238"/>
      <c r="M317" s="238"/>
      <c r="N317" s="76"/>
      <c r="O317" s="76"/>
      <c r="P317" s="76"/>
      <c r="Q317" s="77"/>
      <c r="R317" s="41">
        <f t="shared" si="316"/>
        <v>0</v>
      </c>
      <c r="S317" s="55">
        <f t="shared" si="296"/>
        <v>0</v>
      </c>
      <c r="T317" s="54">
        <f t="shared" si="297"/>
        <v>0</v>
      </c>
      <c r="U317" s="97">
        <f t="shared" si="298"/>
        <v>0</v>
      </c>
      <c r="V317" s="54">
        <f t="shared" si="317"/>
        <v>0</v>
      </c>
      <c r="W317" s="97">
        <f t="shared" si="318"/>
        <v>0</v>
      </c>
      <c r="X317" s="96">
        <f t="shared" si="299"/>
        <v>0</v>
      </c>
      <c r="Y317" s="96">
        <f t="shared" si="300"/>
        <v>0</v>
      </c>
      <c r="Z317" s="96">
        <f t="shared" si="301"/>
        <v>0</v>
      </c>
      <c r="AA317" s="96">
        <f t="shared" si="302"/>
        <v>0</v>
      </c>
      <c r="AB317" s="96">
        <f t="shared" si="303"/>
        <v>0</v>
      </c>
      <c r="AC317" s="96">
        <f t="shared" si="304"/>
        <v>0</v>
      </c>
      <c r="AD317" s="96">
        <f t="shared" si="305"/>
        <v>0</v>
      </c>
      <c r="AE317" s="96">
        <f t="shared" si="319"/>
        <v>0</v>
      </c>
      <c r="AF317" s="96">
        <f t="shared" si="320"/>
        <v>0</v>
      </c>
      <c r="AG317" s="96">
        <f t="shared" si="321"/>
        <v>0</v>
      </c>
      <c r="AH317" s="96">
        <f t="shared" si="322"/>
        <v>0</v>
      </c>
      <c r="AI317" s="96">
        <f t="shared" si="323"/>
        <v>0</v>
      </c>
      <c r="AJ317" s="96">
        <f t="shared" si="324"/>
        <v>0</v>
      </c>
      <c r="AK317" s="96">
        <f t="shared" si="325"/>
        <v>0</v>
      </c>
      <c r="AL317" s="96">
        <f t="shared" si="326"/>
        <v>0</v>
      </c>
      <c r="AM317" s="96">
        <f t="shared" si="327"/>
        <v>0</v>
      </c>
      <c r="AN317" s="96">
        <f t="shared" si="328"/>
        <v>0</v>
      </c>
      <c r="AO317" s="96">
        <f t="shared" si="329"/>
        <v>0</v>
      </c>
      <c r="AP317" s="96">
        <f t="shared" si="330"/>
        <v>0</v>
      </c>
      <c r="AQ317" s="96">
        <f t="shared" si="331"/>
        <v>0</v>
      </c>
      <c r="AR317" s="96">
        <f t="shared" si="332"/>
        <v>0</v>
      </c>
      <c r="AS317" s="96">
        <f t="shared" si="333"/>
        <v>0</v>
      </c>
      <c r="AT317" s="54">
        <f t="shared" si="334"/>
        <v>0</v>
      </c>
      <c r="AU317" s="54">
        <f t="shared" si="335"/>
        <v>0</v>
      </c>
      <c r="AV317" s="54">
        <f t="shared" si="336"/>
        <v>0</v>
      </c>
      <c r="AW317" s="54">
        <f t="shared" si="337"/>
        <v>0</v>
      </c>
      <c r="AX317" s="54">
        <f t="shared" si="338"/>
        <v>0</v>
      </c>
      <c r="AY317" s="54">
        <f t="shared" si="339"/>
        <v>0</v>
      </c>
      <c r="AZ317" s="54"/>
      <c r="BA317" s="54"/>
      <c r="BB317" s="137">
        <f t="shared" si="306"/>
        <v>0</v>
      </c>
      <c r="BC317" s="137">
        <f t="shared" si="307"/>
        <v>0</v>
      </c>
      <c r="BD317" s="137">
        <f t="shared" si="308"/>
        <v>0</v>
      </c>
      <c r="BE317" s="137">
        <f t="shared" si="309"/>
        <v>0</v>
      </c>
      <c r="BF317" s="137">
        <f t="shared" si="310"/>
        <v>0</v>
      </c>
      <c r="BG317" s="137">
        <f t="shared" si="311"/>
        <v>0</v>
      </c>
      <c r="BH317" s="137">
        <f t="shared" si="312"/>
        <v>0</v>
      </c>
      <c r="BI317" s="137">
        <f t="shared" si="313"/>
        <v>0</v>
      </c>
      <c r="BJ317" s="137">
        <f t="shared" si="314"/>
        <v>0</v>
      </c>
      <c r="BK317" s="137">
        <f t="shared" si="315"/>
        <v>0</v>
      </c>
      <c r="BL317" s="137">
        <f t="shared" si="340"/>
        <v>0</v>
      </c>
      <c r="BM317" s="137">
        <f t="shared" si="341"/>
        <v>0</v>
      </c>
      <c r="BN317" s="137">
        <f t="shared" si="342"/>
        <v>0</v>
      </c>
      <c r="BO317" s="137">
        <f t="shared" si="343"/>
        <v>0</v>
      </c>
      <c r="BP317" s="137">
        <f t="shared" si="344"/>
        <v>0</v>
      </c>
      <c r="BQ317" s="137">
        <f t="shared" si="345"/>
        <v>0</v>
      </c>
      <c r="BR317" s="137">
        <f t="shared" si="346"/>
        <v>0</v>
      </c>
      <c r="BS317" s="137">
        <f t="shared" si="347"/>
        <v>0</v>
      </c>
      <c r="BT317" s="137">
        <f t="shared" si="348"/>
        <v>0</v>
      </c>
      <c r="BU317" s="137">
        <f t="shared" si="349"/>
        <v>0</v>
      </c>
      <c r="BV317" s="137">
        <f t="shared" si="350"/>
        <v>0</v>
      </c>
      <c r="BW317" s="137">
        <f t="shared" si="351"/>
        <v>0</v>
      </c>
      <c r="BX317" s="137">
        <f t="shared" si="352"/>
        <v>0</v>
      </c>
      <c r="BY317" s="137">
        <f t="shared" si="353"/>
        <v>0</v>
      </c>
      <c r="BZ317" s="137">
        <f t="shared" si="354"/>
        <v>0</v>
      </c>
      <c r="CA317" s="137">
        <f t="shared" si="355"/>
        <v>0</v>
      </c>
      <c r="CB317" s="137">
        <f t="shared" si="356"/>
        <v>0</v>
      </c>
      <c r="CC317" s="137">
        <f t="shared" si="357"/>
        <v>0</v>
      </c>
      <c r="CD317" s="137">
        <f t="shared" si="358"/>
        <v>0</v>
      </c>
      <c r="CE317" s="137">
        <f t="shared" si="359"/>
        <v>0</v>
      </c>
      <c r="CF317" s="137">
        <f t="shared" si="360"/>
        <v>0</v>
      </c>
      <c r="CG317" s="137">
        <f t="shared" si="361"/>
        <v>0</v>
      </c>
      <c r="CH317" s="137">
        <f t="shared" si="362"/>
        <v>0</v>
      </c>
      <c r="CI317" s="137">
        <f t="shared" si="363"/>
        <v>0</v>
      </c>
      <c r="CJ317" s="137">
        <f t="shared" si="364"/>
        <v>0</v>
      </c>
      <c r="CK317" s="137">
        <f t="shared" si="365"/>
        <v>0</v>
      </c>
      <c r="CL317" s="137">
        <f t="shared" si="366"/>
        <v>0</v>
      </c>
      <c r="CM317" s="137">
        <f t="shared" si="367"/>
        <v>0</v>
      </c>
      <c r="CN317" s="137">
        <f t="shared" si="368"/>
        <v>0</v>
      </c>
      <c r="CO317" s="137">
        <f t="shared" si="369"/>
        <v>0</v>
      </c>
      <c r="CP317" s="97"/>
      <c r="CQ317" s="97"/>
      <c r="CR317" s="47"/>
      <c r="CS317" s="47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GO317" s="1"/>
      <c r="GP317" s="1"/>
      <c r="GQ317" s="1"/>
      <c r="GR317" s="1"/>
      <c r="GS317" s="1"/>
    </row>
    <row r="318" spans="1:201">
      <c r="A318" s="40">
        <v>312</v>
      </c>
      <c r="B318" s="84"/>
      <c r="C318" s="83"/>
      <c r="D318" s="88"/>
      <c r="E318" s="87"/>
      <c r="F318" s="87"/>
      <c r="G318" s="87"/>
      <c r="H318" s="87"/>
      <c r="I318" s="76"/>
      <c r="J318" s="76"/>
      <c r="K318" s="76"/>
      <c r="L318" s="238"/>
      <c r="M318" s="238"/>
      <c r="N318" s="76"/>
      <c r="O318" s="76"/>
      <c r="P318" s="76"/>
      <c r="Q318" s="77"/>
      <c r="R318" s="41">
        <f t="shared" si="316"/>
        <v>0</v>
      </c>
      <c r="S318" s="55">
        <f t="shared" si="296"/>
        <v>0</v>
      </c>
      <c r="T318" s="54">
        <f t="shared" si="297"/>
        <v>0</v>
      </c>
      <c r="U318" s="97">
        <f t="shared" si="298"/>
        <v>0</v>
      </c>
      <c r="V318" s="54">
        <f t="shared" si="317"/>
        <v>0</v>
      </c>
      <c r="W318" s="97">
        <f t="shared" si="318"/>
        <v>0</v>
      </c>
      <c r="X318" s="96">
        <f t="shared" si="299"/>
        <v>0</v>
      </c>
      <c r="Y318" s="96">
        <f t="shared" si="300"/>
        <v>0</v>
      </c>
      <c r="Z318" s="96">
        <f t="shared" si="301"/>
        <v>0</v>
      </c>
      <c r="AA318" s="96">
        <f t="shared" si="302"/>
        <v>0</v>
      </c>
      <c r="AB318" s="96">
        <f t="shared" si="303"/>
        <v>0</v>
      </c>
      <c r="AC318" s="96">
        <f t="shared" si="304"/>
        <v>0</v>
      </c>
      <c r="AD318" s="96">
        <f t="shared" si="305"/>
        <v>0</v>
      </c>
      <c r="AE318" s="96">
        <f t="shared" si="319"/>
        <v>0</v>
      </c>
      <c r="AF318" s="96">
        <f t="shared" si="320"/>
        <v>0</v>
      </c>
      <c r="AG318" s="96">
        <f t="shared" si="321"/>
        <v>0</v>
      </c>
      <c r="AH318" s="96">
        <f t="shared" si="322"/>
        <v>0</v>
      </c>
      <c r="AI318" s="96">
        <f t="shared" si="323"/>
        <v>0</v>
      </c>
      <c r="AJ318" s="96">
        <f t="shared" si="324"/>
        <v>0</v>
      </c>
      <c r="AK318" s="96">
        <f t="shared" si="325"/>
        <v>0</v>
      </c>
      <c r="AL318" s="96">
        <f t="shared" si="326"/>
        <v>0</v>
      </c>
      <c r="AM318" s="96">
        <f t="shared" si="327"/>
        <v>0</v>
      </c>
      <c r="AN318" s="96">
        <f t="shared" si="328"/>
        <v>0</v>
      </c>
      <c r="AO318" s="96">
        <f t="shared" si="329"/>
        <v>0</v>
      </c>
      <c r="AP318" s="96">
        <f t="shared" si="330"/>
        <v>0</v>
      </c>
      <c r="AQ318" s="96">
        <f t="shared" si="331"/>
        <v>0</v>
      </c>
      <c r="AR318" s="96">
        <f t="shared" si="332"/>
        <v>0</v>
      </c>
      <c r="AS318" s="96">
        <f t="shared" si="333"/>
        <v>0</v>
      </c>
      <c r="AT318" s="54">
        <f t="shared" si="334"/>
        <v>0</v>
      </c>
      <c r="AU318" s="54">
        <f t="shared" si="335"/>
        <v>0</v>
      </c>
      <c r="AV318" s="54">
        <f t="shared" si="336"/>
        <v>0</v>
      </c>
      <c r="AW318" s="54">
        <f t="shared" si="337"/>
        <v>0</v>
      </c>
      <c r="AX318" s="54">
        <f t="shared" si="338"/>
        <v>0</v>
      </c>
      <c r="AY318" s="54">
        <f t="shared" si="339"/>
        <v>0</v>
      </c>
      <c r="AZ318" s="54"/>
      <c r="BA318" s="54"/>
      <c r="BB318" s="137">
        <f t="shared" si="306"/>
        <v>0</v>
      </c>
      <c r="BC318" s="137">
        <f t="shared" si="307"/>
        <v>0</v>
      </c>
      <c r="BD318" s="137">
        <f t="shared" si="308"/>
        <v>0</v>
      </c>
      <c r="BE318" s="137">
        <f t="shared" si="309"/>
        <v>0</v>
      </c>
      <c r="BF318" s="137">
        <f t="shared" si="310"/>
        <v>0</v>
      </c>
      <c r="BG318" s="137">
        <f t="shared" si="311"/>
        <v>0</v>
      </c>
      <c r="BH318" s="137">
        <f t="shared" si="312"/>
        <v>0</v>
      </c>
      <c r="BI318" s="137">
        <f t="shared" si="313"/>
        <v>0</v>
      </c>
      <c r="BJ318" s="137">
        <f t="shared" si="314"/>
        <v>0</v>
      </c>
      <c r="BK318" s="137">
        <f t="shared" si="315"/>
        <v>0</v>
      </c>
      <c r="BL318" s="137">
        <f t="shared" si="340"/>
        <v>0</v>
      </c>
      <c r="BM318" s="137">
        <f t="shared" si="341"/>
        <v>0</v>
      </c>
      <c r="BN318" s="137">
        <f t="shared" si="342"/>
        <v>0</v>
      </c>
      <c r="BO318" s="137">
        <f t="shared" si="343"/>
        <v>0</v>
      </c>
      <c r="BP318" s="137">
        <f t="shared" si="344"/>
        <v>0</v>
      </c>
      <c r="BQ318" s="137">
        <f t="shared" si="345"/>
        <v>0</v>
      </c>
      <c r="BR318" s="137">
        <f t="shared" si="346"/>
        <v>0</v>
      </c>
      <c r="BS318" s="137">
        <f t="shared" si="347"/>
        <v>0</v>
      </c>
      <c r="BT318" s="137">
        <f t="shared" si="348"/>
        <v>0</v>
      </c>
      <c r="BU318" s="137">
        <f t="shared" si="349"/>
        <v>0</v>
      </c>
      <c r="BV318" s="137">
        <f t="shared" si="350"/>
        <v>0</v>
      </c>
      <c r="BW318" s="137">
        <f t="shared" si="351"/>
        <v>0</v>
      </c>
      <c r="BX318" s="137">
        <f t="shared" si="352"/>
        <v>0</v>
      </c>
      <c r="BY318" s="137">
        <f t="shared" si="353"/>
        <v>0</v>
      </c>
      <c r="BZ318" s="137">
        <f t="shared" si="354"/>
        <v>0</v>
      </c>
      <c r="CA318" s="137">
        <f t="shared" si="355"/>
        <v>0</v>
      </c>
      <c r="CB318" s="137">
        <f t="shared" si="356"/>
        <v>0</v>
      </c>
      <c r="CC318" s="137">
        <f t="shared" si="357"/>
        <v>0</v>
      </c>
      <c r="CD318" s="137">
        <f t="shared" si="358"/>
        <v>0</v>
      </c>
      <c r="CE318" s="137">
        <f t="shared" si="359"/>
        <v>0</v>
      </c>
      <c r="CF318" s="137">
        <f t="shared" si="360"/>
        <v>0</v>
      </c>
      <c r="CG318" s="137">
        <f t="shared" si="361"/>
        <v>0</v>
      </c>
      <c r="CH318" s="137">
        <f t="shared" si="362"/>
        <v>0</v>
      </c>
      <c r="CI318" s="137">
        <f t="shared" si="363"/>
        <v>0</v>
      </c>
      <c r="CJ318" s="137">
        <f t="shared" si="364"/>
        <v>0</v>
      </c>
      <c r="CK318" s="137">
        <f t="shared" si="365"/>
        <v>0</v>
      </c>
      <c r="CL318" s="137">
        <f t="shared" si="366"/>
        <v>0</v>
      </c>
      <c r="CM318" s="137">
        <f t="shared" si="367"/>
        <v>0</v>
      </c>
      <c r="CN318" s="137">
        <f t="shared" si="368"/>
        <v>0</v>
      </c>
      <c r="CO318" s="137">
        <f t="shared" si="369"/>
        <v>0</v>
      </c>
      <c r="CP318" s="97"/>
      <c r="CQ318" s="97"/>
      <c r="CR318" s="47"/>
      <c r="CS318" s="47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GO318" s="1"/>
      <c r="GP318" s="1"/>
      <c r="GQ318" s="1"/>
      <c r="GR318" s="1"/>
      <c r="GS318" s="1"/>
    </row>
    <row r="319" spans="1:201">
      <c r="A319" s="40">
        <v>313</v>
      </c>
      <c r="B319" s="84"/>
      <c r="C319" s="83"/>
      <c r="D319" s="88"/>
      <c r="E319" s="87"/>
      <c r="F319" s="87"/>
      <c r="G319" s="87"/>
      <c r="H319" s="87"/>
      <c r="I319" s="76"/>
      <c r="J319" s="76"/>
      <c r="K319" s="76"/>
      <c r="L319" s="238"/>
      <c r="M319" s="238"/>
      <c r="N319" s="76"/>
      <c r="O319" s="76"/>
      <c r="P319" s="76"/>
      <c r="Q319" s="77"/>
      <c r="R319" s="41">
        <f t="shared" si="316"/>
        <v>0</v>
      </c>
      <c r="S319" s="55">
        <f t="shared" si="296"/>
        <v>0</v>
      </c>
      <c r="T319" s="54">
        <f t="shared" si="297"/>
        <v>0</v>
      </c>
      <c r="U319" s="97">
        <f t="shared" si="298"/>
        <v>0</v>
      </c>
      <c r="V319" s="54">
        <f t="shared" si="317"/>
        <v>0</v>
      </c>
      <c r="W319" s="97">
        <f t="shared" si="318"/>
        <v>0</v>
      </c>
      <c r="X319" s="96">
        <f t="shared" si="299"/>
        <v>0</v>
      </c>
      <c r="Y319" s="96">
        <f t="shared" si="300"/>
        <v>0</v>
      </c>
      <c r="Z319" s="96">
        <f t="shared" si="301"/>
        <v>0</v>
      </c>
      <c r="AA319" s="96">
        <f t="shared" si="302"/>
        <v>0</v>
      </c>
      <c r="AB319" s="96">
        <f t="shared" si="303"/>
        <v>0</v>
      </c>
      <c r="AC319" s="96">
        <f t="shared" si="304"/>
        <v>0</v>
      </c>
      <c r="AD319" s="96">
        <f t="shared" si="305"/>
        <v>0</v>
      </c>
      <c r="AE319" s="96">
        <f t="shared" si="319"/>
        <v>0</v>
      </c>
      <c r="AF319" s="96">
        <f t="shared" si="320"/>
        <v>0</v>
      </c>
      <c r="AG319" s="96">
        <f t="shared" si="321"/>
        <v>0</v>
      </c>
      <c r="AH319" s="96">
        <f t="shared" si="322"/>
        <v>0</v>
      </c>
      <c r="AI319" s="96">
        <f t="shared" si="323"/>
        <v>0</v>
      </c>
      <c r="AJ319" s="96">
        <f t="shared" si="324"/>
        <v>0</v>
      </c>
      <c r="AK319" s="96">
        <f t="shared" si="325"/>
        <v>0</v>
      </c>
      <c r="AL319" s="96">
        <f t="shared" si="326"/>
        <v>0</v>
      </c>
      <c r="AM319" s="96">
        <f t="shared" si="327"/>
        <v>0</v>
      </c>
      <c r="AN319" s="96">
        <f t="shared" si="328"/>
        <v>0</v>
      </c>
      <c r="AO319" s="96">
        <f t="shared" si="329"/>
        <v>0</v>
      </c>
      <c r="AP319" s="96">
        <f t="shared" si="330"/>
        <v>0</v>
      </c>
      <c r="AQ319" s="96">
        <f t="shared" si="331"/>
        <v>0</v>
      </c>
      <c r="AR319" s="96">
        <f t="shared" si="332"/>
        <v>0</v>
      </c>
      <c r="AS319" s="96">
        <f t="shared" si="333"/>
        <v>0</v>
      </c>
      <c r="AT319" s="54">
        <f t="shared" si="334"/>
        <v>0</v>
      </c>
      <c r="AU319" s="54">
        <f t="shared" si="335"/>
        <v>0</v>
      </c>
      <c r="AV319" s="54">
        <f t="shared" si="336"/>
        <v>0</v>
      </c>
      <c r="AW319" s="54">
        <f t="shared" si="337"/>
        <v>0</v>
      </c>
      <c r="AX319" s="54">
        <f t="shared" si="338"/>
        <v>0</v>
      </c>
      <c r="AY319" s="54">
        <f t="shared" si="339"/>
        <v>0</v>
      </c>
      <c r="AZ319" s="54"/>
      <c r="BA319" s="54"/>
      <c r="BB319" s="137">
        <f t="shared" si="306"/>
        <v>0</v>
      </c>
      <c r="BC319" s="137">
        <f t="shared" si="307"/>
        <v>0</v>
      </c>
      <c r="BD319" s="137">
        <f t="shared" si="308"/>
        <v>0</v>
      </c>
      <c r="BE319" s="137">
        <f t="shared" si="309"/>
        <v>0</v>
      </c>
      <c r="BF319" s="137">
        <f t="shared" si="310"/>
        <v>0</v>
      </c>
      <c r="BG319" s="137">
        <f t="shared" si="311"/>
        <v>0</v>
      </c>
      <c r="BH319" s="137">
        <f t="shared" si="312"/>
        <v>0</v>
      </c>
      <c r="BI319" s="137">
        <f t="shared" si="313"/>
        <v>0</v>
      </c>
      <c r="BJ319" s="137">
        <f t="shared" si="314"/>
        <v>0</v>
      </c>
      <c r="BK319" s="137">
        <f t="shared" si="315"/>
        <v>0</v>
      </c>
      <c r="BL319" s="137">
        <f t="shared" si="340"/>
        <v>0</v>
      </c>
      <c r="BM319" s="137">
        <f t="shared" si="341"/>
        <v>0</v>
      </c>
      <c r="BN319" s="137">
        <f t="shared" si="342"/>
        <v>0</v>
      </c>
      <c r="BO319" s="137">
        <f t="shared" si="343"/>
        <v>0</v>
      </c>
      <c r="BP319" s="137">
        <f t="shared" si="344"/>
        <v>0</v>
      </c>
      <c r="BQ319" s="137">
        <f t="shared" si="345"/>
        <v>0</v>
      </c>
      <c r="BR319" s="137">
        <f t="shared" si="346"/>
        <v>0</v>
      </c>
      <c r="BS319" s="137">
        <f t="shared" si="347"/>
        <v>0</v>
      </c>
      <c r="BT319" s="137">
        <f t="shared" si="348"/>
        <v>0</v>
      </c>
      <c r="BU319" s="137">
        <f t="shared" si="349"/>
        <v>0</v>
      </c>
      <c r="BV319" s="137">
        <f t="shared" si="350"/>
        <v>0</v>
      </c>
      <c r="BW319" s="137">
        <f t="shared" si="351"/>
        <v>0</v>
      </c>
      <c r="BX319" s="137">
        <f t="shared" si="352"/>
        <v>0</v>
      </c>
      <c r="BY319" s="137">
        <f t="shared" si="353"/>
        <v>0</v>
      </c>
      <c r="BZ319" s="137">
        <f t="shared" si="354"/>
        <v>0</v>
      </c>
      <c r="CA319" s="137">
        <f t="shared" si="355"/>
        <v>0</v>
      </c>
      <c r="CB319" s="137">
        <f t="shared" si="356"/>
        <v>0</v>
      </c>
      <c r="CC319" s="137">
        <f t="shared" si="357"/>
        <v>0</v>
      </c>
      <c r="CD319" s="137">
        <f t="shared" si="358"/>
        <v>0</v>
      </c>
      <c r="CE319" s="137">
        <f t="shared" si="359"/>
        <v>0</v>
      </c>
      <c r="CF319" s="137">
        <f t="shared" si="360"/>
        <v>0</v>
      </c>
      <c r="CG319" s="137">
        <f t="shared" si="361"/>
        <v>0</v>
      </c>
      <c r="CH319" s="137">
        <f t="shared" si="362"/>
        <v>0</v>
      </c>
      <c r="CI319" s="137">
        <f t="shared" si="363"/>
        <v>0</v>
      </c>
      <c r="CJ319" s="137">
        <f t="shared" si="364"/>
        <v>0</v>
      </c>
      <c r="CK319" s="137">
        <f t="shared" si="365"/>
        <v>0</v>
      </c>
      <c r="CL319" s="137">
        <f t="shared" si="366"/>
        <v>0</v>
      </c>
      <c r="CM319" s="137">
        <f t="shared" si="367"/>
        <v>0</v>
      </c>
      <c r="CN319" s="137">
        <f t="shared" si="368"/>
        <v>0</v>
      </c>
      <c r="CO319" s="137">
        <f t="shared" si="369"/>
        <v>0</v>
      </c>
      <c r="CP319" s="97"/>
      <c r="CQ319" s="97"/>
      <c r="CR319" s="47"/>
      <c r="CS319" s="47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GO319" s="1"/>
      <c r="GP319" s="1"/>
      <c r="GQ319" s="1"/>
      <c r="GR319" s="1"/>
      <c r="GS319" s="1"/>
    </row>
    <row r="320" spans="1:201">
      <c r="A320" s="40">
        <v>314</v>
      </c>
      <c r="B320" s="84"/>
      <c r="C320" s="83"/>
      <c r="D320" s="88"/>
      <c r="E320" s="87"/>
      <c r="F320" s="87"/>
      <c r="G320" s="87"/>
      <c r="H320" s="87"/>
      <c r="I320" s="76"/>
      <c r="J320" s="76"/>
      <c r="K320" s="76"/>
      <c r="L320" s="238"/>
      <c r="M320" s="238"/>
      <c r="N320" s="76"/>
      <c r="O320" s="76"/>
      <c r="P320" s="76"/>
      <c r="Q320" s="77"/>
      <c r="R320" s="41">
        <f t="shared" si="316"/>
        <v>0</v>
      </c>
      <c r="S320" s="55">
        <f t="shared" si="296"/>
        <v>0</v>
      </c>
      <c r="T320" s="54">
        <f t="shared" si="297"/>
        <v>0</v>
      </c>
      <c r="U320" s="97">
        <f t="shared" si="298"/>
        <v>0</v>
      </c>
      <c r="V320" s="54">
        <f t="shared" si="317"/>
        <v>0</v>
      </c>
      <c r="W320" s="97">
        <f t="shared" si="318"/>
        <v>0</v>
      </c>
      <c r="X320" s="96">
        <f t="shared" si="299"/>
        <v>0</v>
      </c>
      <c r="Y320" s="96">
        <f t="shared" si="300"/>
        <v>0</v>
      </c>
      <c r="Z320" s="96">
        <f t="shared" si="301"/>
        <v>0</v>
      </c>
      <c r="AA320" s="96">
        <f t="shared" si="302"/>
        <v>0</v>
      </c>
      <c r="AB320" s="96">
        <f t="shared" si="303"/>
        <v>0</v>
      </c>
      <c r="AC320" s="96">
        <f t="shared" si="304"/>
        <v>0</v>
      </c>
      <c r="AD320" s="96">
        <f t="shared" si="305"/>
        <v>0</v>
      </c>
      <c r="AE320" s="96">
        <f t="shared" si="319"/>
        <v>0</v>
      </c>
      <c r="AF320" s="96">
        <f t="shared" si="320"/>
        <v>0</v>
      </c>
      <c r="AG320" s="96">
        <f t="shared" si="321"/>
        <v>0</v>
      </c>
      <c r="AH320" s="96">
        <f t="shared" si="322"/>
        <v>0</v>
      </c>
      <c r="AI320" s="96">
        <f t="shared" si="323"/>
        <v>0</v>
      </c>
      <c r="AJ320" s="96">
        <f t="shared" si="324"/>
        <v>0</v>
      </c>
      <c r="AK320" s="96">
        <f t="shared" si="325"/>
        <v>0</v>
      </c>
      <c r="AL320" s="96">
        <f t="shared" si="326"/>
        <v>0</v>
      </c>
      <c r="AM320" s="96">
        <f t="shared" si="327"/>
        <v>0</v>
      </c>
      <c r="AN320" s="96">
        <f t="shared" si="328"/>
        <v>0</v>
      </c>
      <c r="AO320" s="96">
        <f t="shared" si="329"/>
        <v>0</v>
      </c>
      <c r="AP320" s="96">
        <f t="shared" si="330"/>
        <v>0</v>
      </c>
      <c r="AQ320" s="96">
        <f t="shared" si="331"/>
        <v>0</v>
      </c>
      <c r="AR320" s="96">
        <f t="shared" si="332"/>
        <v>0</v>
      </c>
      <c r="AS320" s="96">
        <f t="shared" si="333"/>
        <v>0</v>
      </c>
      <c r="AT320" s="54">
        <f t="shared" si="334"/>
        <v>0</v>
      </c>
      <c r="AU320" s="54">
        <f t="shared" si="335"/>
        <v>0</v>
      </c>
      <c r="AV320" s="54">
        <f t="shared" si="336"/>
        <v>0</v>
      </c>
      <c r="AW320" s="54">
        <f t="shared" si="337"/>
        <v>0</v>
      </c>
      <c r="AX320" s="54">
        <f t="shared" si="338"/>
        <v>0</v>
      </c>
      <c r="AY320" s="54">
        <f t="shared" si="339"/>
        <v>0</v>
      </c>
      <c r="AZ320" s="54"/>
      <c r="BA320" s="54"/>
      <c r="BB320" s="137">
        <f t="shared" si="306"/>
        <v>0</v>
      </c>
      <c r="BC320" s="137">
        <f t="shared" si="307"/>
        <v>0</v>
      </c>
      <c r="BD320" s="137">
        <f t="shared" si="308"/>
        <v>0</v>
      </c>
      <c r="BE320" s="137">
        <f t="shared" si="309"/>
        <v>0</v>
      </c>
      <c r="BF320" s="137">
        <f t="shared" si="310"/>
        <v>0</v>
      </c>
      <c r="BG320" s="137">
        <f t="shared" si="311"/>
        <v>0</v>
      </c>
      <c r="BH320" s="137">
        <f t="shared" si="312"/>
        <v>0</v>
      </c>
      <c r="BI320" s="137">
        <f t="shared" si="313"/>
        <v>0</v>
      </c>
      <c r="BJ320" s="137">
        <f t="shared" si="314"/>
        <v>0</v>
      </c>
      <c r="BK320" s="137">
        <f t="shared" si="315"/>
        <v>0</v>
      </c>
      <c r="BL320" s="137">
        <f t="shared" si="340"/>
        <v>0</v>
      </c>
      <c r="BM320" s="137">
        <f t="shared" si="341"/>
        <v>0</v>
      </c>
      <c r="BN320" s="137">
        <f t="shared" si="342"/>
        <v>0</v>
      </c>
      <c r="BO320" s="137">
        <f t="shared" si="343"/>
        <v>0</v>
      </c>
      <c r="BP320" s="137">
        <f t="shared" si="344"/>
        <v>0</v>
      </c>
      <c r="BQ320" s="137">
        <f t="shared" si="345"/>
        <v>0</v>
      </c>
      <c r="BR320" s="137">
        <f t="shared" si="346"/>
        <v>0</v>
      </c>
      <c r="BS320" s="137">
        <f t="shared" si="347"/>
        <v>0</v>
      </c>
      <c r="BT320" s="137">
        <f t="shared" si="348"/>
        <v>0</v>
      </c>
      <c r="BU320" s="137">
        <f t="shared" si="349"/>
        <v>0</v>
      </c>
      <c r="BV320" s="137">
        <f t="shared" si="350"/>
        <v>0</v>
      </c>
      <c r="BW320" s="137">
        <f t="shared" si="351"/>
        <v>0</v>
      </c>
      <c r="BX320" s="137">
        <f t="shared" si="352"/>
        <v>0</v>
      </c>
      <c r="BY320" s="137">
        <f t="shared" si="353"/>
        <v>0</v>
      </c>
      <c r="BZ320" s="137">
        <f t="shared" si="354"/>
        <v>0</v>
      </c>
      <c r="CA320" s="137">
        <f t="shared" si="355"/>
        <v>0</v>
      </c>
      <c r="CB320" s="137">
        <f t="shared" si="356"/>
        <v>0</v>
      </c>
      <c r="CC320" s="137">
        <f t="shared" si="357"/>
        <v>0</v>
      </c>
      <c r="CD320" s="137">
        <f t="shared" si="358"/>
        <v>0</v>
      </c>
      <c r="CE320" s="137">
        <f t="shared" si="359"/>
        <v>0</v>
      </c>
      <c r="CF320" s="137">
        <f t="shared" si="360"/>
        <v>0</v>
      </c>
      <c r="CG320" s="137">
        <f t="shared" si="361"/>
        <v>0</v>
      </c>
      <c r="CH320" s="137">
        <f t="shared" si="362"/>
        <v>0</v>
      </c>
      <c r="CI320" s="137">
        <f t="shared" si="363"/>
        <v>0</v>
      </c>
      <c r="CJ320" s="137">
        <f t="shared" si="364"/>
        <v>0</v>
      </c>
      <c r="CK320" s="137">
        <f t="shared" si="365"/>
        <v>0</v>
      </c>
      <c r="CL320" s="137">
        <f t="shared" si="366"/>
        <v>0</v>
      </c>
      <c r="CM320" s="137">
        <f t="shared" si="367"/>
        <v>0</v>
      </c>
      <c r="CN320" s="137">
        <f t="shared" si="368"/>
        <v>0</v>
      </c>
      <c r="CO320" s="137">
        <f t="shared" si="369"/>
        <v>0</v>
      </c>
      <c r="CP320" s="97"/>
      <c r="CQ320" s="97"/>
      <c r="CR320" s="47"/>
      <c r="CS320" s="47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GO320" s="1"/>
      <c r="GP320" s="1"/>
      <c r="GQ320" s="1"/>
      <c r="GR320" s="1"/>
      <c r="GS320" s="1"/>
    </row>
    <row r="321" spans="1:201">
      <c r="A321" s="40">
        <v>315</v>
      </c>
      <c r="B321" s="84"/>
      <c r="C321" s="83"/>
      <c r="D321" s="88"/>
      <c r="E321" s="87"/>
      <c r="F321" s="87"/>
      <c r="G321" s="87"/>
      <c r="H321" s="87"/>
      <c r="I321" s="76"/>
      <c r="J321" s="76"/>
      <c r="K321" s="76"/>
      <c r="L321" s="238"/>
      <c r="M321" s="238"/>
      <c r="N321" s="76"/>
      <c r="O321" s="76"/>
      <c r="P321" s="76"/>
      <c r="Q321" s="77"/>
      <c r="R321" s="41">
        <f t="shared" si="316"/>
        <v>0</v>
      </c>
      <c r="S321" s="55">
        <f t="shared" si="296"/>
        <v>0</v>
      </c>
      <c r="T321" s="54">
        <f t="shared" si="297"/>
        <v>0</v>
      </c>
      <c r="U321" s="97">
        <f t="shared" si="298"/>
        <v>0</v>
      </c>
      <c r="V321" s="54">
        <f t="shared" si="317"/>
        <v>0</v>
      </c>
      <c r="W321" s="97">
        <f t="shared" si="318"/>
        <v>0</v>
      </c>
      <c r="X321" s="96">
        <f t="shared" si="299"/>
        <v>0</v>
      </c>
      <c r="Y321" s="96">
        <f t="shared" si="300"/>
        <v>0</v>
      </c>
      <c r="Z321" s="96">
        <f t="shared" si="301"/>
        <v>0</v>
      </c>
      <c r="AA321" s="96">
        <f t="shared" si="302"/>
        <v>0</v>
      </c>
      <c r="AB321" s="96">
        <f t="shared" si="303"/>
        <v>0</v>
      </c>
      <c r="AC321" s="96">
        <f t="shared" si="304"/>
        <v>0</v>
      </c>
      <c r="AD321" s="96">
        <f t="shared" si="305"/>
        <v>0</v>
      </c>
      <c r="AE321" s="96">
        <f t="shared" si="319"/>
        <v>0</v>
      </c>
      <c r="AF321" s="96">
        <f t="shared" si="320"/>
        <v>0</v>
      </c>
      <c r="AG321" s="96">
        <f t="shared" si="321"/>
        <v>0</v>
      </c>
      <c r="AH321" s="96">
        <f t="shared" si="322"/>
        <v>0</v>
      </c>
      <c r="AI321" s="96">
        <f t="shared" si="323"/>
        <v>0</v>
      </c>
      <c r="AJ321" s="96">
        <f t="shared" si="324"/>
        <v>0</v>
      </c>
      <c r="AK321" s="96">
        <f t="shared" si="325"/>
        <v>0</v>
      </c>
      <c r="AL321" s="96">
        <f t="shared" si="326"/>
        <v>0</v>
      </c>
      <c r="AM321" s="96">
        <f t="shared" si="327"/>
        <v>0</v>
      </c>
      <c r="AN321" s="96">
        <f t="shared" si="328"/>
        <v>0</v>
      </c>
      <c r="AO321" s="96">
        <f t="shared" si="329"/>
        <v>0</v>
      </c>
      <c r="AP321" s="96">
        <f t="shared" si="330"/>
        <v>0</v>
      </c>
      <c r="AQ321" s="96">
        <f t="shared" si="331"/>
        <v>0</v>
      </c>
      <c r="AR321" s="96">
        <f t="shared" si="332"/>
        <v>0</v>
      </c>
      <c r="AS321" s="96">
        <f t="shared" si="333"/>
        <v>0</v>
      </c>
      <c r="AT321" s="54">
        <f t="shared" si="334"/>
        <v>0</v>
      </c>
      <c r="AU321" s="54">
        <f t="shared" si="335"/>
        <v>0</v>
      </c>
      <c r="AV321" s="54">
        <f t="shared" si="336"/>
        <v>0</v>
      </c>
      <c r="AW321" s="54">
        <f t="shared" si="337"/>
        <v>0</v>
      </c>
      <c r="AX321" s="54">
        <f t="shared" si="338"/>
        <v>0</v>
      </c>
      <c r="AY321" s="54">
        <f t="shared" si="339"/>
        <v>0</v>
      </c>
      <c r="AZ321" s="54"/>
      <c r="BA321" s="54"/>
      <c r="BB321" s="137">
        <f t="shared" si="306"/>
        <v>0</v>
      </c>
      <c r="BC321" s="137">
        <f t="shared" si="307"/>
        <v>0</v>
      </c>
      <c r="BD321" s="137">
        <f t="shared" si="308"/>
        <v>0</v>
      </c>
      <c r="BE321" s="137">
        <f t="shared" si="309"/>
        <v>0</v>
      </c>
      <c r="BF321" s="137">
        <f t="shared" si="310"/>
        <v>0</v>
      </c>
      <c r="BG321" s="137">
        <f t="shared" si="311"/>
        <v>0</v>
      </c>
      <c r="BH321" s="137">
        <f t="shared" si="312"/>
        <v>0</v>
      </c>
      <c r="BI321" s="137">
        <f t="shared" si="313"/>
        <v>0</v>
      </c>
      <c r="BJ321" s="137">
        <f t="shared" si="314"/>
        <v>0</v>
      </c>
      <c r="BK321" s="137">
        <f t="shared" si="315"/>
        <v>0</v>
      </c>
      <c r="BL321" s="137">
        <f t="shared" si="340"/>
        <v>0</v>
      </c>
      <c r="BM321" s="137">
        <f t="shared" si="341"/>
        <v>0</v>
      </c>
      <c r="BN321" s="137">
        <f t="shared" si="342"/>
        <v>0</v>
      </c>
      <c r="BO321" s="137">
        <f t="shared" si="343"/>
        <v>0</v>
      </c>
      <c r="BP321" s="137">
        <f t="shared" si="344"/>
        <v>0</v>
      </c>
      <c r="BQ321" s="137">
        <f t="shared" si="345"/>
        <v>0</v>
      </c>
      <c r="BR321" s="137">
        <f t="shared" si="346"/>
        <v>0</v>
      </c>
      <c r="BS321" s="137">
        <f t="shared" si="347"/>
        <v>0</v>
      </c>
      <c r="BT321" s="137">
        <f t="shared" si="348"/>
        <v>0</v>
      </c>
      <c r="BU321" s="137">
        <f t="shared" si="349"/>
        <v>0</v>
      </c>
      <c r="BV321" s="137">
        <f t="shared" si="350"/>
        <v>0</v>
      </c>
      <c r="BW321" s="137">
        <f t="shared" si="351"/>
        <v>0</v>
      </c>
      <c r="BX321" s="137">
        <f t="shared" si="352"/>
        <v>0</v>
      </c>
      <c r="BY321" s="137">
        <f t="shared" si="353"/>
        <v>0</v>
      </c>
      <c r="BZ321" s="137">
        <f t="shared" si="354"/>
        <v>0</v>
      </c>
      <c r="CA321" s="137">
        <f t="shared" si="355"/>
        <v>0</v>
      </c>
      <c r="CB321" s="137">
        <f t="shared" si="356"/>
        <v>0</v>
      </c>
      <c r="CC321" s="137">
        <f t="shared" si="357"/>
        <v>0</v>
      </c>
      <c r="CD321" s="137">
        <f t="shared" si="358"/>
        <v>0</v>
      </c>
      <c r="CE321" s="137">
        <f t="shared" si="359"/>
        <v>0</v>
      </c>
      <c r="CF321" s="137">
        <f t="shared" si="360"/>
        <v>0</v>
      </c>
      <c r="CG321" s="137">
        <f t="shared" si="361"/>
        <v>0</v>
      </c>
      <c r="CH321" s="137">
        <f t="shared" si="362"/>
        <v>0</v>
      </c>
      <c r="CI321" s="137">
        <f t="shared" si="363"/>
        <v>0</v>
      </c>
      <c r="CJ321" s="137">
        <f t="shared" si="364"/>
        <v>0</v>
      </c>
      <c r="CK321" s="137">
        <f t="shared" si="365"/>
        <v>0</v>
      </c>
      <c r="CL321" s="137">
        <f t="shared" si="366"/>
        <v>0</v>
      </c>
      <c r="CM321" s="137">
        <f t="shared" si="367"/>
        <v>0</v>
      </c>
      <c r="CN321" s="137">
        <f t="shared" si="368"/>
        <v>0</v>
      </c>
      <c r="CO321" s="137">
        <f t="shared" si="369"/>
        <v>0</v>
      </c>
      <c r="CP321" s="97"/>
      <c r="CQ321" s="97"/>
      <c r="CR321" s="47"/>
      <c r="CS321" s="47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GO321" s="1"/>
      <c r="GP321" s="1"/>
      <c r="GQ321" s="1"/>
      <c r="GR321" s="1"/>
      <c r="GS321" s="1"/>
    </row>
    <row r="322" spans="1:201">
      <c r="A322" s="40">
        <v>316</v>
      </c>
      <c r="B322" s="84"/>
      <c r="C322" s="83"/>
      <c r="D322" s="88"/>
      <c r="E322" s="87"/>
      <c r="F322" s="87"/>
      <c r="G322" s="87"/>
      <c r="H322" s="87"/>
      <c r="I322" s="76"/>
      <c r="J322" s="76"/>
      <c r="K322" s="76"/>
      <c r="L322" s="238"/>
      <c r="M322" s="238"/>
      <c r="N322" s="76"/>
      <c r="O322" s="76"/>
      <c r="P322" s="76"/>
      <c r="Q322" s="77"/>
      <c r="R322" s="41">
        <f t="shared" si="316"/>
        <v>0</v>
      </c>
      <c r="S322" s="55">
        <f t="shared" si="296"/>
        <v>0</v>
      </c>
      <c r="T322" s="54">
        <f t="shared" si="297"/>
        <v>0</v>
      </c>
      <c r="U322" s="97">
        <f t="shared" si="298"/>
        <v>0</v>
      </c>
      <c r="V322" s="54">
        <f t="shared" si="317"/>
        <v>0</v>
      </c>
      <c r="W322" s="97">
        <f t="shared" si="318"/>
        <v>0</v>
      </c>
      <c r="X322" s="96">
        <f t="shared" si="299"/>
        <v>0</v>
      </c>
      <c r="Y322" s="96">
        <f t="shared" si="300"/>
        <v>0</v>
      </c>
      <c r="Z322" s="96">
        <f t="shared" si="301"/>
        <v>0</v>
      </c>
      <c r="AA322" s="96">
        <f t="shared" si="302"/>
        <v>0</v>
      </c>
      <c r="AB322" s="96">
        <f t="shared" si="303"/>
        <v>0</v>
      </c>
      <c r="AC322" s="96">
        <f t="shared" si="304"/>
        <v>0</v>
      </c>
      <c r="AD322" s="96">
        <f t="shared" si="305"/>
        <v>0</v>
      </c>
      <c r="AE322" s="96">
        <f t="shared" si="319"/>
        <v>0</v>
      </c>
      <c r="AF322" s="96">
        <f t="shared" si="320"/>
        <v>0</v>
      </c>
      <c r="AG322" s="96">
        <f t="shared" si="321"/>
        <v>0</v>
      </c>
      <c r="AH322" s="96">
        <f t="shared" si="322"/>
        <v>0</v>
      </c>
      <c r="AI322" s="96">
        <f t="shared" si="323"/>
        <v>0</v>
      </c>
      <c r="AJ322" s="96">
        <f t="shared" si="324"/>
        <v>0</v>
      </c>
      <c r="AK322" s="96">
        <f t="shared" si="325"/>
        <v>0</v>
      </c>
      <c r="AL322" s="96">
        <f t="shared" si="326"/>
        <v>0</v>
      </c>
      <c r="AM322" s="96">
        <f t="shared" si="327"/>
        <v>0</v>
      </c>
      <c r="AN322" s="96">
        <f t="shared" si="328"/>
        <v>0</v>
      </c>
      <c r="AO322" s="96">
        <f t="shared" si="329"/>
        <v>0</v>
      </c>
      <c r="AP322" s="96">
        <f t="shared" si="330"/>
        <v>0</v>
      </c>
      <c r="AQ322" s="96">
        <f t="shared" si="331"/>
        <v>0</v>
      </c>
      <c r="AR322" s="96">
        <f t="shared" si="332"/>
        <v>0</v>
      </c>
      <c r="AS322" s="96">
        <f t="shared" si="333"/>
        <v>0</v>
      </c>
      <c r="AT322" s="54">
        <f t="shared" si="334"/>
        <v>0</v>
      </c>
      <c r="AU322" s="54">
        <f t="shared" si="335"/>
        <v>0</v>
      </c>
      <c r="AV322" s="54">
        <f t="shared" si="336"/>
        <v>0</v>
      </c>
      <c r="AW322" s="54">
        <f t="shared" si="337"/>
        <v>0</v>
      </c>
      <c r="AX322" s="54">
        <f t="shared" si="338"/>
        <v>0</v>
      </c>
      <c r="AY322" s="54">
        <f t="shared" si="339"/>
        <v>0</v>
      </c>
      <c r="AZ322" s="54"/>
      <c r="BA322" s="54"/>
      <c r="BB322" s="137">
        <f t="shared" si="306"/>
        <v>0</v>
      </c>
      <c r="BC322" s="137">
        <f t="shared" si="307"/>
        <v>0</v>
      </c>
      <c r="BD322" s="137">
        <f t="shared" si="308"/>
        <v>0</v>
      </c>
      <c r="BE322" s="137">
        <f t="shared" si="309"/>
        <v>0</v>
      </c>
      <c r="BF322" s="137">
        <f t="shared" si="310"/>
        <v>0</v>
      </c>
      <c r="BG322" s="137">
        <f t="shared" si="311"/>
        <v>0</v>
      </c>
      <c r="BH322" s="137">
        <f t="shared" si="312"/>
        <v>0</v>
      </c>
      <c r="BI322" s="137">
        <f t="shared" si="313"/>
        <v>0</v>
      </c>
      <c r="BJ322" s="137">
        <f t="shared" si="314"/>
        <v>0</v>
      </c>
      <c r="BK322" s="137">
        <f t="shared" si="315"/>
        <v>0</v>
      </c>
      <c r="BL322" s="137">
        <f t="shared" si="340"/>
        <v>0</v>
      </c>
      <c r="BM322" s="137">
        <f t="shared" si="341"/>
        <v>0</v>
      </c>
      <c r="BN322" s="137">
        <f t="shared" si="342"/>
        <v>0</v>
      </c>
      <c r="BO322" s="137">
        <f t="shared" si="343"/>
        <v>0</v>
      </c>
      <c r="BP322" s="137">
        <f t="shared" si="344"/>
        <v>0</v>
      </c>
      <c r="BQ322" s="137">
        <f t="shared" si="345"/>
        <v>0</v>
      </c>
      <c r="BR322" s="137">
        <f t="shared" si="346"/>
        <v>0</v>
      </c>
      <c r="BS322" s="137">
        <f t="shared" si="347"/>
        <v>0</v>
      </c>
      <c r="BT322" s="137">
        <f t="shared" si="348"/>
        <v>0</v>
      </c>
      <c r="BU322" s="137">
        <f t="shared" si="349"/>
        <v>0</v>
      </c>
      <c r="BV322" s="137">
        <f t="shared" si="350"/>
        <v>0</v>
      </c>
      <c r="BW322" s="137">
        <f t="shared" si="351"/>
        <v>0</v>
      </c>
      <c r="BX322" s="137">
        <f t="shared" si="352"/>
        <v>0</v>
      </c>
      <c r="BY322" s="137">
        <f t="shared" si="353"/>
        <v>0</v>
      </c>
      <c r="BZ322" s="137">
        <f t="shared" si="354"/>
        <v>0</v>
      </c>
      <c r="CA322" s="137">
        <f t="shared" si="355"/>
        <v>0</v>
      </c>
      <c r="CB322" s="137">
        <f t="shared" si="356"/>
        <v>0</v>
      </c>
      <c r="CC322" s="137">
        <f t="shared" si="357"/>
        <v>0</v>
      </c>
      <c r="CD322" s="137">
        <f t="shared" si="358"/>
        <v>0</v>
      </c>
      <c r="CE322" s="137">
        <f t="shared" si="359"/>
        <v>0</v>
      </c>
      <c r="CF322" s="137">
        <f t="shared" si="360"/>
        <v>0</v>
      </c>
      <c r="CG322" s="137">
        <f t="shared" si="361"/>
        <v>0</v>
      </c>
      <c r="CH322" s="137">
        <f t="shared" si="362"/>
        <v>0</v>
      </c>
      <c r="CI322" s="137">
        <f t="shared" si="363"/>
        <v>0</v>
      </c>
      <c r="CJ322" s="137">
        <f t="shared" si="364"/>
        <v>0</v>
      </c>
      <c r="CK322" s="137">
        <f t="shared" si="365"/>
        <v>0</v>
      </c>
      <c r="CL322" s="137">
        <f t="shared" si="366"/>
        <v>0</v>
      </c>
      <c r="CM322" s="137">
        <f t="shared" si="367"/>
        <v>0</v>
      </c>
      <c r="CN322" s="137">
        <f t="shared" si="368"/>
        <v>0</v>
      </c>
      <c r="CO322" s="137">
        <f t="shared" si="369"/>
        <v>0</v>
      </c>
      <c r="CP322" s="97"/>
      <c r="CQ322" s="97"/>
      <c r="CR322" s="47"/>
      <c r="CS322" s="47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GO322" s="1"/>
      <c r="GP322" s="1"/>
      <c r="GQ322" s="1"/>
      <c r="GR322" s="1"/>
      <c r="GS322" s="1"/>
    </row>
    <row r="323" spans="1:201">
      <c r="A323" s="40">
        <v>317</v>
      </c>
      <c r="B323" s="84"/>
      <c r="C323" s="83"/>
      <c r="D323" s="88"/>
      <c r="E323" s="87"/>
      <c r="F323" s="87"/>
      <c r="G323" s="87"/>
      <c r="H323" s="87"/>
      <c r="I323" s="76"/>
      <c r="J323" s="76"/>
      <c r="K323" s="76"/>
      <c r="L323" s="238"/>
      <c r="M323" s="238"/>
      <c r="N323" s="76"/>
      <c r="O323" s="76"/>
      <c r="P323" s="76"/>
      <c r="Q323" s="77"/>
      <c r="R323" s="41">
        <f t="shared" si="316"/>
        <v>0</v>
      </c>
      <c r="S323" s="55">
        <f t="shared" si="296"/>
        <v>0</v>
      </c>
      <c r="T323" s="54">
        <f t="shared" si="297"/>
        <v>0</v>
      </c>
      <c r="U323" s="97">
        <f t="shared" si="298"/>
        <v>0</v>
      </c>
      <c r="V323" s="54">
        <f t="shared" si="317"/>
        <v>0</v>
      </c>
      <c r="W323" s="97">
        <f t="shared" si="318"/>
        <v>0</v>
      </c>
      <c r="X323" s="96">
        <f t="shared" si="299"/>
        <v>0</v>
      </c>
      <c r="Y323" s="96">
        <f t="shared" si="300"/>
        <v>0</v>
      </c>
      <c r="Z323" s="96">
        <f t="shared" si="301"/>
        <v>0</v>
      </c>
      <c r="AA323" s="96">
        <f t="shared" si="302"/>
        <v>0</v>
      </c>
      <c r="AB323" s="96">
        <f t="shared" si="303"/>
        <v>0</v>
      </c>
      <c r="AC323" s="96">
        <f t="shared" si="304"/>
        <v>0</v>
      </c>
      <c r="AD323" s="96">
        <f t="shared" si="305"/>
        <v>0</v>
      </c>
      <c r="AE323" s="96">
        <f t="shared" si="319"/>
        <v>0</v>
      </c>
      <c r="AF323" s="96">
        <f t="shared" si="320"/>
        <v>0</v>
      </c>
      <c r="AG323" s="96">
        <f t="shared" si="321"/>
        <v>0</v>
      </c>
      <c r="AH323" s="96">
        <f t="shared" si="322"/>
        <v>0</v>
      </c>
      <c r="AI323" s="96">
        <f t="shared" si="323"/>
        <v>0</v>
      </c>
      <c r="AJ323" s="96">
        <f t="shared" si="324"/>
        <v>0</v>
      </c>
      <c r="AK323" s="96">
        <f t="shared" si="325"/>
        <v>0</v>
      </c>
      <c r="AL323" s="96">
        <f t="shared" si="326"/>
        <v>0</v>
      </c>
      <c r="AM323" s="96">
        <f t="shared" si="327"/>
        <v>0</v>
      </c>
      <c r="AN323" s="96">
        <f t="shared" si="328"/>
        <v>0</v>
      </c>
      <c r="AO323" s="96">
        <f t="shared" si="329"/>
        <v>0</v>
      </c>
      <c r="AP323" s="96">
        <f t="shared" si="330"/>
        <v>0</v>
      </c>
      <c r="AQ323" s="96">
        <f t="shared" si="331"/>
        <v>0</v>
      </c>
      <c r="AR323" s="96">
        <f t="shared" si="332"/>
        <v>0</v>
      </c>
      <c r="AS323" s="96">
        <f t="shared" si="333"/>
        <v>0</v>
      </c>
      <c r="AT323" s="54">
        <f t="shared" si="334"/>
        <v>0</v>
      </c>
      <c r="AU323" s="54">
        <f t="shared" si="335"/>
        <v>0</v>
      </c>
      <c r="AV323" s="54">
        <f t="shared" si="336"/>
        <v>0</v>
      </c>
      <c r="AW323" s="54">
        <f t="shared" si="337"/>
        <v>0</v>
      </c>
      <c r="AX323" s="54">
        <f t="shared" si="338"/>
        <v>0</v>
      </c>
      <c r="AY323" s="54">
        <f t="shared" si="339"/>
        <v>0</v>
      </c>
      <c r="AZ323" s="54"/>
      <c r="BA323" s="54"/>
      <c r="BB323" s="137">
        <f t="shared" si="306"/>
        <v>0</v>
      </c>
      <c r="BC323" s="137">
        <f t="shared" si="307"/>
        <v>0</v>
      </c>
      <c r="BD323" s="137">
        <f t="shared" si="308"/>
        <v>0</v>
      </c>
      <c r="BE323" s="137">
        <f t="shared" si="309"/>
        <v>0</v>
      </c>
      <c r="BF323" s="137">
        <f t="shared" si="310"/>
        <v>0</v>
      </c>
      <c r="BG323" s="137">
        <f t="shared" si="311"/>
        <v>0</v>
      </c>
      <c r="BH323" s="137">
        <f t="shared" si="312"/>
        <v>0</v>
      </c>
      <c r="BI323" s="137">
        <f t="shared" si="313"/>
        <v>0</v>
      </c>
      <c r="BJ323" s="137">
        <f t="shared" si="314"/>
        <v>0</v>
      </c>
      <c r="BK323" s="137">
        <f t="shared" si="315"/>
        <v>0</v>
      </c>
      <c r="BL323" s="137">
        <f t="shared" si="340"/>
        <v>0</v>
      </c>
      <c r="BM323" s="137">
        <f t="shared" si="341"/>
        <v>0</v>
      </c>
      <c r="BN323" s="137">
        <f t="shared" si="342"/>
        <v>0</v>
      </c>
      <c r="BO323" s="137">
        <f t="shared" si="343"/>
        <v>0</v>
      </c>
      <c r="BP323" s="137">
        <f t="shared" si="344"/>
        <v>0</v>
      </c>
      <c r="BQ323" s="137">
        <f t="shared" si="345"/>
        <v>0</v>
      </c>
      <c r="BR323" s="137">
        <f t="shared" si="346"/>
        <v>0</v>
      </c>
      <c r="BS323" s="137">
        <f t="shared" si="347"/>
        <v>0</v>
      </c>
      <c r="BT323" s="137">
        <f t="shared" si="348"/>
        <v>0</v>
      </c>
      <c r="BU323" s="137">
        <f t="shared" si="349"/>
        <v>0</v>
      </c>
      <c r="BV323" s="137">
        <f t="shared" si="350"/>
        <v>0</v>
      </c>
      <c r="BW323" s="137">
        <f t="shared" si="351"/>
        <v>0</v>
      </c>
      <c r="BX323" s="137">
        <f t="shared" si="352"/>
        <v>0</v>
      </c>
      <c r="BY323" s="137">
        <f t="shared" si="353"/>
        <v>0</v>
      </c>
      <c r="BZ323" s="137">
        <f t="shared" si="354"/>
        <v>0</v>
      </c>
      <c r="CA323" s="137">
        <f t="shared" si="355"/>
        <v>0</v>
      </c>
      <c r="CB323" s="137">
        <f t="shared" si="356"/>
        <v>0</v>
      </c>
      <c r="CC323" s="137">
        <f t="shared" si="357"/>
        <v>0</v>
      </c>
      <c r="CD323" s="137">
        <f t="shared" si="358"/>
        <v>0</v>
      </c>
      <c r="CE323" s="137">
        <f t="shared" si="359"/>
        <v>0</v>
      </c>
      <c r="CF323" s="137">
        <f t="shared" si="360"/>
        <v>0</v>
      </c>
      <c r="CG323" s="137">
        <f t="shared" si="361"/>
        <v>0</v>
      </c>
      <c r="CH323" s="137">
        <f t="shared" si="362"/>
        <v>0</v>
      </c>
      <c r="CI323" s="137">
        <f t="shared" si="363"/>
        <v>0</v>
      </c>
      <c r="CJ323" s="137">
        <f t="shared" si="364"/>
        <v>0</v>
      </c>
      <c r="CK323" s="137">
        <f t="shared" si="365"/>
        <v>0</v>
      </c>
      <c r="CL323" s="137">
        <f t="shared" si="366"/>
        <v>0</v>
      </c>
      <c r="CM323" s="137">
        <f t="shared" si="367"/>
        <v>0</v>
      </c>
      <c r="CN323" s="137">
        <f t="shared" si="368"/>
        <v>0</v>
      </c>
      <c r="CO323" s="137">
        <f t="shared" si="369"/>
        <v>0</v>
      </c>
      <c r="CP323" s="97"/>
      <c r="CQ323" s="97"/>
      <c r="CR323" s="47"/>
      <c r="CS323" s="47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GO323" s="1"/>
      <c r="GP323" s="1"/>
      <c r="GQ323" s="1"/>
      <c r="GR323" s="1"/>
      <c r="GS323" s="1"/>
    </row>
    <row r="324" spans="1:201">
      <c r="A324" s="40">
        <v>318</v>
      </c>
      <c r="B324" s="84"/>
      <c r="C324" s="83"/>
      <c r="D324" s="88"/>
      <c r="E324" s="87"/>
      <c r="F324" s="87"/>
      <c r="G324" s="87"/>
      <c r="H324" s="87"/>
      <c r="I324" s="76"/>
      <c r="J324" s="76"/>
      <c r="K324" s="76"/>
      <c r="L324" s="238"/>
      <c r="M324" s="238"/>
      <c r="N324" s="76"/>
      <c r="O324" s="76"/>
      <c r="P324" s="76"/>
      <c r="Q324" s="77"/>
      <c r="R324" s="41">
        <f t="shared" si="316"/>
        <v>0</v>
      </c>
      <c r="S324" s="55">
        <f t="shared" si="296"/>
        <v>0</v>
      </c>
      <c r="T324" s="54">
        <f t="shared" si="297"/>
        <v>0</v>
      </c>
      <c r="U324" s="97">
        <f t="shared" si="298"/>
        <v>0</v>
      </c>
      <c r="V324" s="54">
        <f t="shared" si="317"/>
        <v>0</v>
      </c>
      <c r="W324" s="97">
        <f t="shared" si="318"/>
        <v>0</v>
      </c>
      <c r="X324" s="96">
        <f t="shared" si="299"/>
        <v>0</v>
      </c>
      <c r="Y324" s="96">
        <f t="shared" si="300"/>
        <v>0</v>
      </c>
      <c r="Z324" s="96">
        <f t="shared" si="301"/>
        <v>0</v>
      </c>
      <c r="AA324" s="96">
        <f t="shared" si="302"/>
        <v>0</v>
      </c>
      <c r="AB324" s="96">
        <f t="shared" si="303"/>
        <v>0</v>
      </c>
      <c r="AC324" s="96">
        <f t="shared" si="304"/>
        <v>0</v>
      </c>
      <c r="AD324" s="96">
        <f t="shared" si="305"/>
        <v>0</v>
      </c>
      <c r="AE324" s="96">
        <f t="shared" si="319"/>
        <v>0</v>
      </c>
      <c r="AF324" s="96">
        <f t="shared" si="320"/>
        <v>0</v>
      </c>
      <c r="AG324" s="96">
        <f t="shared" si="321"/>
        <v>0</v>
      </c>
      <c r="AH324" s="96">
        <f t="shared" si="322"/>
        <v>0</v>
      </c>
      <c r="AI324" s="96">
        <f t="shared" si="323"/>
        <v>0</v>
      </c>
      <c r="AJ324" s="96">
        <f t="shared" si="324"/>
        <v>0</v>
      </c>
      <c r="AK324" s="96">
        <f t="shared" si="325"/>
        <v>0</v>
      </c>
      <c r="AL324" s="96">
        <f t="shared" si="326"/>
        <v>0</v>
      </c>
      <c r="AM324" s="96">
        <f t="shared" si="327"/>
        <v>0</v>
      </c>
      <c r="AN324" s="96">
        <f t="shared" si="328"/>
        <v>0</v>
      </c>
      <c r="AO324" s="96">
        <f t="shared" si="329"/>
        <v>0</v>
      </c>
      <c r="AP324" s="96">
        <f t="shared" si="330"/>
        <v>0</v>
      </c>
      <c r="AQ324" s="96">
        <f t="shared" si="331"/>
        <v>0</v>
      </c>
      <c r="AR324" s="96">
        <f t="shared" si="332"/>
        <v>0</v>
      </c>
      <c r="AS324" s="96">
        <f t="shared" si="333"/>
        <v>0</v>
      </c>
      <c r="AT324" s="54">
        <f t="shared" si="334"/>
        <v>0</v>
      </c>
      <c r="AU324" s="54">
        <f t="shared" si="335"/>
        <v>0</v>
      </c>
      <c r="AV324" s="54">
        <f t="shared" si="336"/>
        <v>0</v>
      </c>
      <c r="AW324" s="54">
        <f t="shared" si="337"/>
        <v>0</v>
      </c>
      <c r="AX324" s="54">
        <f t="shared" si="338"/>
        <v>0</v>
      </c>
      <c r="AY324" s="54">
        <f t="shared" si="339"/>
        <v>0</v>
      </c>
      <c r="AZ324" s="54"/>
      <c r="BA324" s="54"/>
      <c r="BB324" s="137">
        <f t="shared" si="306"/>
        <v>0</v>
      </c>
      <c r="BC324" s="137">
        <f t="shared" si="307"/>
        <v>0</v>
      </c>
      <c r="BD324" s="137">
        <f t="shared" si="308"/>
        <v>0</v>
      </c>
      <c r="BE324" s="137">
        <f t="shared" si="309"/>
        <v>0</v>
      </c>
      <c r="BF324" s="137">
        <f t="shared" si="310"/>
        <v>0</v>
      </c>
      <c r="BG324" s="137">
        <f t="shared" si="311"/>
        <v>0</v>
      </c>
      <c r="BH324" s="137">
        <f t="shared" si="312"/>
        <v>0</v>
      </c>
      <c r="BI324" s="137">
        <f t="shared" si="313"/>
        <v>0</v>
      </c>
      <c r="BJ324" s="137">
        <f t="shared" si="314"/>
        <v>0</v>
      </c>
      <c r="BK324" s="137">
        <f t="shared" si="315"/>
        <v>0</v>
      </c>
      <c r="BL324" s="137">
        <f t="shared" si="340"/>
        <v>0</v>
      </c>
      <c r="BM324" s="137">
        <f t="shared" si="341"/>
        <v>0</v>
      </c>
      <c r="BN324" s="137">
        <f t="shared" si="342"/>
        <v>0</v>
      </c>
      <c r="BO324" s="137">
        <f t="shared" si="343"/>
        <v>0</v>
      </c>
      <c r="BP324" s="137">
        <f t="shared" si="344"/>
        <v>0</v>
      </c>
      <c r="BQ324" s="137">
        <f t="shared" si="345"/>
        <v>0</v>
      </c>
      <c r="BR324" s="137">
        <f t="shared" si="346"/>
        <v>0</v>
      </c>
      <c r="BS324" s="137">
        <f t="shared" si="347"/>
        <v>0</v>
      </c>
      <c r="BT324" s="137">
        <f t="shared" si="348"/>
        <v>0</v>
      </c>
      <c r="BU324" s="137">
        <f t="shared" si="349"/>
        <v>0</v>
      </c>
      <c r="BV324" s="137">
        <f t="shared" si="350"/>
        <v>0</v>
      </c>
      <c r="BW324" s="137">
        <f t="shared" si="351"/>
        <v>0</v>
      </c>
      <c r="BX324" s="137">
        <f t="shared" si="352"/>
        <v>0</v>
      </c>
      <c r="BY324" s="137">
        <f t="shared" si="353"/>
        <v>0</v>
      </c>
      <c r="BZ324" s="137">
        <f t="shared" si="354"/>
        <v>0</v>
      </c>
      <c r="CA324" s="137">
        <f t="shared" si="355"/>
        <v>0</v>
      </c>
      <c r="CB324" s="137">
        <f t="shared" si="356"/>
        <v>0</v>
      </c>
      <c r="CC324" s="137">
        <f t="shared" si="357"/>
        <v>0</v>
      </c>
      <c r="CD324" s="137">
        <f t="shared" si="358"/>
        <v>0</v>
      </c>
      <c r="CE324" s="137">
        <f t="shared" si="359"/>
        <v>0</v>
      </c>
      <c r="CF324" s="137">
        <f t="shared" si="360"/>
        <v>0</v>
      </c>
      <c r="CG324" s="137">
        <f t="shared" si="361"/>
        <v>0</v>
      </c>
      <c r="CH324" s="137">
        <f t="shared" si="362"/>
        <v>0</v>
      </c>
      <c r="CI324" s="137">
        <f t="shared" si="363"/>
        <v>0</v>
      </c>
      <c r="CJ324" s="137">
        <f t="shared" si="364"/>
        <v>0</v>
      </c>
      <c r="CK324" s="137">
        <f t="shared" si="365"/>
        <v>0</v>
      </c>
      <c r="CL324" s="137">
        <f t="shared" si="366"/>
        <v>0</v>
      </c>
      <c r="CM324" s="137">
        <f t="shared" si="367"/>
        <v>0</v>
      </c>
      <c r="CN324" s="137">
        <f t="shared" si="368"/>
        <v>0</v>
      </c>
      <c r="CO324" s="137">
        <f t="shared" si="369"/>
        <v>0</v>
      </c>
      <c r="CP324" s="97"/>
      <c r="CQ324" s="97"/>
      <c r="CR324" s="47"/>
      <c r="CS324" s="47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GO324" s="1"/>
      <c r="GP324" s="1"/>
      <c r="GQ324" s="1"/>
      <c r="GR324" s="1"/>
      <c r="GS324" s="1"/>
    </row>
    <row r="325" spans="1:201">
      <c r="A325" s="40">
        <v>319</v>
      </c>
      <c r="B325" s="84"/>
      <c r="C325" s="83"/>
      <c r="D325" s="88"/>
      <c r="E325" s="87"/>
      <c r="F325" s="87"/>
      <c r="G325" s="87"/>
      <c r="H325" s="87"/>
      <c r="I325" s="76"/>
      <c r="J325" s="76"/>
      <c r="K325" s="76"/>
      <c r="L325" s="238"/>
      <c r="M325" s="238"/>
      <c r="N325" s="76"/>
      <c r="O325" s="76"/>
      <c r="P325" s="76"/>
      <c r="Q325" s="77"/>
      <c r="R325" s="41">
        <f t="shared" si="316"/>
        <v>0</v>
      </c>
      <c r="S325" s="55">
        <f t="shared" si="296"/>
        <v>0</v>
      </c>
      <c r="T325" s="54">
        <f t="shared" si="297"/>
        <v>0</v>
      </c>
      <c r="U325" s="97">
        <f t="shared" si="298"/>
        <v>0</v>
      </c>
      <c r="V325" s="54">
        <f t="shared" si="317"/>
        <v>0</v>
      </c>
      <c r="W325" s="97">
        <f t="shared" si="318"/>
        <v>0</v>
      </c>
      <c r="X325" s="96">
        <f t="shared" si="299"/>
        <v>0</v>
      </c>
      <c r="Y325" s="96">
        <f t="shared" si="300"/>
        <v>0</v>
      </c>
      <c r="Z325" s="96">
        <f t="shared" si="301"/>
        <v>0</v>
      </c>
      <c r="AA325" s="96">
        <f t="shared" si="302"/>
        <v>0</v>
      </c>
      <c r="AB325" s="96">
        <f t="shared" si="303"/>
        <v>0</v>
      </c>
      <c r="AC325" s="96">
        <f t="shared" si="304"/>
        <v>0</v>
      </c>
      <c r="AD325" s="96">
        <f t="shared" si="305"/>
        <v>0</v>
      </c>
      <c r="AE325" s="96">
        <f t="shared" si="319"/>
        <v>0</v>
      </c>
      <c r="AF325" s="96">
        <f t="shared" si="320"/>
        <v>0</v>
      </c>
      <c r="AG325" s="96">
        <f t="shared" si="321"/>
        <v>0</v>
      </c>
      <c r="AH325" s="96">
        <f t="shared" si="322"/>
        <v>0</v>
      </c>
      <c r="AI325" s="96">
        <f t="shared" si="323"/>
        <v>0</v>
      </c>
      <c r="AJ325" s="96">
        <f t="shared" si="324"/>
        <v>0</v>
      </c>
      <c r="AK325" s="96">
        <f t="shared" si="325"/>
        <v>0</v>
      </c>
      <c r="AL325" s="96">
        <f t="shared" si="326"/>
        <v>0</v>
      </c>
      <c r="AM325" s="96">
        <f t="shared" si="327"/>
        <v>0</v>
      </c>
      <c r="AN325" s="96">
        <f t="shared" si="328"/>
        <v>0</v>
      </c>
      <c r="AO325" s="96">
        <f t="shared" si="329"/>
        <v>0</v>
      </c>
      <c r="AP325" s="96">
        <f t="shared" si="330"/>
        <v>0</v>
      </c>
      <c r="AQ325" s="96">
        <f t="shared" si="331"/>
        <v>0</v>
      </c>
      <c r="AR325" s="96">
        <f t="shared" si="332"/>
        <v>0</v>
      </c>
      <c r="AS325" s="96">
        <f t="shared" si="333"/>
        <v>0</v>
      </c>
      <c r="AT325" s="54">
        <f t="shared" si="334"/>
        <v>0</v>
      </c>
      <c r="AU325" s="54">
        <f t="shared" si="335"/>
        <v>0</v>
      </c>
      <c r="AV325" s="54">
        <f t="shared" si="336"/>
        <v>0</v>
      </c>
      <c r="AW325" s="54">
        <f t="shared" si="337"/>
        <v>0</v>
      </c>
      <c r="AX325" s="54">
        <f t="shared" si="338"/>
        <v>0</v>
      </c>
      <c r="AY325" s="54">
        <f t="shared" si="339"/>
        <v>0</v>
      </c>
      <c r="AZ325" s="54"/>
      <c r="BA325" s="54"/>
      <c r="BB325" s="137">
        <f t="shared" si="306"/>
        <v>0</v>
      </c>
      <c r="BC325" s="137">
        <f t="shared" si="307"/>
        <v>0</v>
      </c>
      <c r="BD325" s="137">
        <f t="shared" si="308"/>
        <v>0</v>
      </c>
      <c r="BE325" s="137">
        <f t="shared" si="309"/>
        <v>0</v>
      </c>
      <c r="BF325" s="137">
        <f t="shared" si="310"/>
        <v>0</v>
      </c>
      <c r="BG325" s="137">
        <f t="shared" si="311"/>
        <v>0</v>
      </c>
      <c r="BH325" s="137">
        <f t="shared" si="312"/>
        <v>0</v>
      </c>
      <c r="BI325" s="137">
        <f t="shared" si="313"/>
        <v>0</v>
      </c>
      <c r="BJ325" s="137">
        <f t="shared" si="314"/>
        <v>0</v>
      </c>
      <c r="BK325" s="137">
        <f t="shared" si="315"/>
        <v>0</v>
      </c>
      <c r="BL325" s="137">
        <f t="shared" si="340"/>
        <v>0</v>
      </c>
      <c r="BM325" s="137">
        <f t="shared" si="341"/>
        <v>0</v>
      </c>
      <c r="BN325" s="137">
        <f t="shared" si="342"/>
        <v>0</v>
      </c>
      <c r="BO325" s="137">
        <f t="shared" si="343"/>
        <v>0</v>
      </c>
      <c r="BP325" s="137">
        <f t="shared" si="344"/>
        <v>0</v>
      </c>
      <c r="BQ325" s="137">
        <f t="shared" si="345"/>
        <v>0</v>
      </c>
      <c r="BR325" s="137">
        <f t="shared" si="346"/>
        <v>0</v>
      </c>
      <c r="BS325" s="137">
        <f t="shared" si="347"/>
        <v>0</v>
      </c>
      <c r="BT325" s="137">
        <f t="shared" si="348"/>
        <v>0</v>
      </c>
      <c r="BU325" s="137">
        <f t="shared" si="349"/>
        <v>0</v>
      </c>
      <c r="BV325" s="137">
        <f t="shared" si="350"/>
        <v>0</v>
      </c>
      <c r="BW325" s="137">
        <f t="shared" si="351"/>
        <v>0</v>
      </c>
      <c r="BX325" s="137">
        <f t="shared" si="352"/>
        <v>0</v>
      </c>
      <c r="BY325" s="137">
        <f t="shared" si="353"/>
        <v>0</v>
      </c>
      <c r="BZ325" s="137">
        <f t="shared" si="354"/>
        <v>0</v>
      </c>
      <c r="CA325" s="137">
        <f t="shared" si="355"/>
        <v>0</v>
      </c>
      <c r="CB325" s="137">
        <f t="shared" si="356"/>
        <v>0</v>
      </c>
      <c r="CC325" s="137">
        <f t="shared" si="357"/>
        <v>0</v>
      </c>
      <c r="CD325" s="137">
        <f t="shared" si="358"/>
        <v>0</v>
      </c>
      <c r="CE325" s="137">
        <f t="shared" si="359"/>
        <v>0</v>
      </c>
      <c r="CF325" s="137">
        <f t="shared" si="360"/>
        <v>0</v>
      </c>
      <c r="CG325" s="137">
        <f t="shared" si="361"/>
        <v>0</v>
      </c>
      <c r="CH325" s="137">
        <f t="shared" si="362"/>
        <v>0</v>
      </c>
      <c r="CI325" s="137">
        <f t="shared" si="363"/>
        <v>0</v>
      </c>
      <c r="CJ325" s="137">
        <f t="shared" si="364"/>
        <v>0</v>
      </c>
      <c r="CK325" s="137">
        <f t="shared" si="365"/>
        <v>0</v>
      </c>
      <c r="CL325" s="137">
        <f t="shared" si="366"/>
        <v>0</v>
      </c>
      <c r="CM325" s="137">
        <f t="shared" si="367"/>
        <v>0</v>
      </c>
      <c r="CN325" s="137">
        <f t="shared" si="368"/>
        <v>0</v>
      </c>
      <c r="CO325" s="137">
        <f t="shared" si="369"/>
        <v>0</v>
      </c>
      <c r="CP325" s="97"/>
      <c r="CQ325" s="97"/>
      <c r="CR325" s="47"/>
      <c r="CS325" s="47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GO325" s="1"/>
      <c r="GP325" s="1"/>
      <c r="GQ325" s="1"/>
      <c r="GR325" s="1"/>
      <c r="GS325" s="1"/>
    </row>
    <row r="326" spans="1:201">
      <c r="A326" s="40">
        <v>320</v>
      </c>
      <c r="B326" s="84"/>
      <c r="C326" s="83"/>
      <c r="D326" s="88"/>
      <c r="E326" s="87"/>
      <c r="F326" s="87"/>
      <c r="G326" s="87"/>
      <c r="H326" s="87"/>
      <c r="I326" s="76"/>
      <c r="J326" s="76"/>
      <c r="K326" s="76"/>
      <c r="L326" s="238"/>
      <c r="M326" s="238"/>
      <c r="N326" s="76"/>
      <c r="O326" s="76"/>
      <c r="P326" s="76"/>
      <c r="Q326" s="77"/>
      <c r="R326" s="41">
        <f t="shared" si="316"/>
        <v>0</v>
      </c>
      <c r="S326" s="55">
        <f t="shared" si="296"/>
        <v>0</v>
      </c>
      <c r="T326" s="54">
        <f t="shared" si="297"/>
        <v>0</v>
      </c>
      <c r="U326" s="97">
        <f t="shared" si="298"/>
        <v>0</v>
      </c>
      <c r="V326" s="54">
        <f t="shared" si="317"/>
        <v>0</v>
      </c>
      <c r="W326" s="97">
        <f t="shared" si="318"/>
        <v>0</v>
      </c>
      <c r="X326" s="96">
        <f t="shared" si="299"/>
        <v>0</v>
      </c>
      <c r="Y326" s="96">
        <f t="shared" si="300"/>
        <v>0</v>
      </c>
      <c r="Z326" s="96">
        <f t="shared" si="301"/>
        <v>0</v>
      </c>
      <c r="AA326" s="96">
        <f t="shared" si="302"/>
        <v>0</v>
      </c>
      <c r="AB326" s="96">
        <f t="shared" si="303"/>
        <v>0</v>
      </c>
      <c r="AC326" s="96">
        <f t="shared" si="304"/>
        <v>0</v>
      </c>
      <c r="AD326" s="96">
        <f t="shared" si="305"/>
        <v>0</v>
      </c>
      <c r="AE326" s="96">
        <f t="shared" si="319"/>
        <v>0</v>
      </c>
      <c r="AF326" s="96">
        <f t="shared" si="320"/>
        <v>0</v>
      </c>
      <c r="AG326" s="96">
        <f t="shared" si="321"/>
        <v>0</v>
      </c>
      <c r="AH326" s="96">
        <f t="shared" si="322"/>
        <v>0</v>
      </c>
      <c r="AI326" s="96">
        <f t="shared" si="323"/>
        <v>0</v>
      </c>
      <c r="AJ326" s="96">
        <f t="shared" si="324"/>
        <v>0</v>
      </c>
      <c r="AK326" s="96">
        <f t="shared" si="325"/>
        <v>0</v>
      </c>
      <c r="AL326" s="96">
        <f t="shared" si="326"/>
        <v>0</v>
      </c>
      <c r="AM326" s="96">
        <f t="shared" si="327"/>
        <v>0</v>
      </c>
      <c r="AN326" s="96">
        <f t="shared" si="328"/>
        <v>0</v>
      </c>
      <c r="AO326" s="96">
        <f t="shared" si="329"/>
        <v>0</v>
      </c>
      <c r="AP326" s="96">
        <f t="shared" si="330"/>
        <v>0</v>
      </c>
      <c r="AQ326" s="96">
        <f t="shared" si="331"/>
        <v>0</v>
      </c>
      <c r="AR326" s="96">
        <f t="shared" si="332"/>
        <v>0</v>
      </c>
      <c r="AS326" s="96">
        <f t="shared" si="333"/>
        <v>0</v>
      </c>
      <c r="AT326" s="54">
        <f t="shared" si="334"/>
        <v>0</v>
      </c>
      <c r="AU326" s="54">
        <f t="shared" si="335"/>
        <v>0</v>
      </c>
      <c r="AV326" s="54">
        <f t="shared" si="336"/>
        <v>0</v>
      </c>
      <c r="AW326" s="54">
        <f t="shared" si="337"/>
        <v>0</v>
      </c>
      <c r="AX326" s="54">
        <f t="shared" si="338"/>
        <v>0</v>
      </c>
      <c r="AY326" s="54">
        <f t="shared" si="339"/>
        <v>0</v>
      </c>
      <c r="AZ326" s="54"/>
      <c r="BA326" s="54"/>
      <c r="BB326" s="137">
        <f t="shared" si="306"/>
        <v>0</v>
      </c>
      <c r="BC326" s="137">
        <f t="shared" si="307"/>
        <v>0</v>
      </c>
      <c r="BD326" s="137">
        <f t="shared" si="308"/>
        <v>0</v>
      </c>
      <c r="BE326" s="137">
        <f t="shared" si="309"/>
        <v>0</v>
      </c>
      <c r="BF326" s="137">
        <f t="shared" si="310"/>
        <v>0</v>
      </c>
      <c r="BG326" s="137">
        <f t="shared" si="311"/>
        <v>0</v>
      </c>
      <c r="BH326" s="137">
        <f t="shared" si="312"/>
        <v>0</v>
      </c>
      <c r="BI326" s="137">
        <f t="shared" si="313"/>
        <v>0</v>
      </c>
      <c r="BJ326" s="137">
        <f t="shared" si="314"/>
        <v>0</v>
      </c>
      <c r="BK326" s="137">
        <f t="shared" si="315"/>
        <v>0</v>
      </c>
      <c r="BL326" s="137">
        <f t="shared" si="340"/>
        <v>0</v>
      </c>
      <c r="BM326" s="137">
        <f t="shared" si="341"/>
        <v>0</v>
      </c>
      <c r="BN326" s="137">
        <f t="shared" si="342"/>
        <v>0</v>
      </c>
      <c r="BO326" s="137">
        <f t="shared" si="343"/>
        <v>0</v>
      </c>
      <c r="BP326" s="137">
        <f t="shared" si="344"/>
        <v>0</v>
      </c>
      <c r="BQ326" s="137">
        <f t="shared" si="345"/>
        <v>0</v>
      </c>
      <c r="BR326" s="137">
        <f t="shared" si="346"/>
        <v>0</v>
      </c>
      <c r="BS326" s="137">
        <f t="shared" si="347"/>
        <v>0</v>
      </c>
      <c r="BT326" s="137">
        <f t="shared" si="348"/>
        <v>0</v>
      </c>
      <c r="BU326" s="137">
        <f t="shared" si="349"/>
        <v>0</v>
      </c>
      <c r="BV326" s="137">
        <f t="shared" si="350"/>
        <v>0</v>
      </c>
      <c r="BW326" s="137">
        <f t="shared" si="351"/>
        <v>0</v>
      </c>
      <c r="BX326" s="137">
        <f t="shared" si="352"/>
        <v>0</v>
      </c>
      <c r="BY326" s="137">
        <f t="shared" si="353"/>
        <v>0</v>
      </c>
      <c r="BZ326" s="137">
        <f t="shared" si="354"/>
        <v>0</v>
      </c>
      <c r="CA326" s="137">
        <f t="shared" si="355"/>
        <v>0</v>
      </c>
      <c r="CB326" s="137">
        <f t="shared" si="356"/>
        <v>0</v>
      </c>
      <c r="CC326" s="137">
        <f t="shared" si="357"/>
        <v>0</v>
      </c>
      <c r="CD326" s="137">
        <f t="shared" si="358"/>
        <v>0</v>
      </c>
      <c r="CE326" s="137">
        <f t="shared" si="359"/>
        <v>0</v>
      </c>
      <c r="CF326" s="137">
        <f t="shared" si="360"/>
        <v>0</v>
      </c>
      <c r="CG326" s="137">
        <f t="shared" si="361"/>
        <v>0</v>
      </c>
      <c r="CH326" s="137">
        <f t="shared" si="362"/>
        <v>0</v>
      </c>
      <c r="CI326" s="137">
        <f t="shared" si="363"/>
        <v>0</v>
      </c>
      <c r="CJ326" s="137">
        <f t="shared" si="364"/>
        <v>0</v>
      </c>
      <c r="CK326" s="137">
        <f t="shared" si="365"/>
        <v>0</v>
      </c>
      <c r="CL326" s="137">
        <f t="shared" si="366"/>
        <v>0</v>
      </c>
      <c r="CM326" s="137">
        <f t="shared" si="367"/>
        <v>0</v>
      </c>
      <c r="CN326" s="137">
        <f t="shared" si="368"/>
        <v>0</v>
      </c>
      <c r="CO326" s="137">
        <f t="shared" si="369"/>
        <v>0</v>
      </c>
      <c r="CP326" s="97"/>
      <c r="CQ326" s="97"/>
      <c r="CR326" s="47"/>
      <c r="CS326" s="47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GO326" s="1"/>
      <c r="GP326" s="1"/>
      <c r="GQ326" s="1"/>
      <c r="GR326" s="1"/>
      <c r="GS326" s="1"/>
    </row>
    <row r="327" spans="1:201">
      <c r="A327" s="40">
        <v>321</v>
      </c>
      <c r="B327" s="84"/>
      <c r="C327" s="83"/>
      <c r="D327" s="88"/>
      <c r="E327" s="87"/>
      <c r="F327" s="87"/>
      <c r="G327" s="87"/>
      <c r="H327" s="87"/>
      <c r="I327" s="76"/>
      <c r="J327" s="76"/>
      <c r="K327" s="76"/>
      <c r="L327" s="238"/>
      <c r="M327" s="238"/>
      <c r="N327" s="76"/>
      <c r="O327" s="76"/>
      <c r="P327" s="76"/>
      <c r="Q327" s="77"/>
      <c r="R327" s="41">
        <f t="shared" si="316"/>
        <v>0</v>
      </c>
      <c r="S327" s="55">
        <f t="shared" ref="S327:S386" si="370">IF(R327=0,0,(YEAR($R$6)-YEAR(C327)))</f>
        <v>0</v>
      </c>
      <c r="T327" s="54">
        <f t="shared" ref="T327:T386" si="371">IF(OR($B327=0,$C327=0,$D327=0),0,IF(OR(AND($S327&lt;=20,$S327&gt;=7),AND($S327&gt;20,$E327=1)),1,0))</f>
        <v>0</v>
      </c>
      <c r="U327" s="97">
        <f t="shared" ref="U327:U386" si="372">IF(OR($B327=0,$C327=0,$D327=0,F327=100),0,IF(OR(AND($S327&lt;=$DA$32,$S327&gt;=$DA$33),AND($S327&lt;=$DA$37,$S327&gt;=$DA$38,$E327=1)),1,0))</f>
        <v>0</v>
      </c>
      <c r="V327" s="54">
        <f t="shared" si="317"/>
        <v>0</v>
      </c>
      <c r="W327" s="97">
        <f t="shared" si="318"/>
        <v>0</v>
      </c>
      <c r="X327" s="96">
        <f t="shared" ref="X327:X386" si="373">IF(AND($D327=1,OR($S327=7,$S327=8,$S327=9,$S327=10,$S327=11,$S327=12)),1,0)*X$6</f>
        <v>0</v>
      </c>
      <c r="Y327" s="96">
        <f t="shared" ref="Y327:Y386" si="374">IF(AND($D327=1,OR($S327=13,$S327=14,$S327=15,$S327=16)),1,0)*Y$6</f>
        <v>0</v>
      </c>
      <c r="Z327" s="96">
        <f t="shared" ref="Z327:Z386" si="375">IF(AND($D327=1,OR($S327=17,$S327=18,$S327=19,$S327=20)),1,0)*Z$6</f>
        <v>0</v>
      </c>
      <c r="AA327" s="96">
        <f t="shared" ref="AA327:AA386" si="376">IF($E327=1,0,IF(AND($D327=1,AND($S327&gt;20,$S327&lt;=35)),1,0)*AA$6)</f>
        <v>0</v>
      </c>
      <c r="AB327" s="96">
        <f t="shared" ref="AB327:AB386" si="377">IF($E327=1,0,IF(AND($D327=1,AND($S327&gt;35,$S327&lt;=50)),1,0)*AB$6)</f>
        <v>0</v>
      </c>
      <c r="AC327" s="96">
        <f t="shared" ref="AC327:AC386" si="378">IF($E327=1,0,IF(AND($D327=1,AND($S327&gt;50,$S327&lt;=65)),1,0)*AC$6)</f>
        <v>0</v>
      </c>
      <c r="AD327" s="96">
        <f t="shared" ref="AD327:AD386" si="379">IF($E327=1,0,IF(AND($D327=1,AND($S327&gt;65)),1,0)*AD$6)</f>
        <v>0</v>
      </c>
      <c r="AE327" s="96">
        <f t="shared" si="319"/>
        <v>0</v>
      </c>
      <c r="AF327" s="96">
        <f t="shared" si="320"/>
        <v>0</v>
      </c>
      <c r="AG327" s="96">
        <f t="shared" si="321"/>
        <v>0</v>
      </c>
      <c r="AH327" s="96">
        <f t="shared" si="322"/>
        <v>0</v>
      </c>
      <c r="AI327" s="96">
        <f t="shared" si="323"/>
        <v>0</v>
      </c>
      <c r="AJ327" s="96">
        <f t="shared" si="324"/>
        <v>0</v>
      </c>
      <c r="AK327" s="96">
        <f t="shared" si="325"/>
        <v>0</v>
      </c>
      <c r="AL327" s="96">
        <f t="shared" si="326"/>
        <v>0</v>
      </c>
      <c r="AM327" s="96">
        <f t="shared" si="327"/>
        <v>0</v>
      </c>
      <c r="AN327" s="96">
        <f t="shared" si="328"/>
        <v>0</v>
      </c>
      <c r="AO327" s="96">
        <f t="shared" si="329"/>
        <v>0</v>
      </c>
      <c r="AP327" s="96">
        <f t="shared" si="330"/>
        <v>0</v>
      </c>
      <c r="AQ327" s="96">
        <f t="shared" si="331"/>
        <v>0</v>
      </c>
      <c r="AR327" s="96">
        <f t="shared" si="332"/>
        <v>0</v>
      </c>
      <c r="AS327" s="96">
        <f t="shared" si="333"/>
        <v>0</v>
      </c>
      <c r="AT327" s="54">
        <f t="shared" si="334"/>
        <v>0</v>
      </c>
      <c r="AU327" s="54">
        <f t="shared" si="335"/>
        <v>0</v>
      </c>
      <c r="AV327" s="54">
        <f t="shared" si="336"/>
        <v>0</v>
      </c>
      <c r="AW327" s="54">
        <f t="shared" si="337"/>
        <v>0</v>
      </c>
      <c r="AX327" s="54">
        <f t="shared" si="338"/>
        <v>0</v>
      </c>
      <c r="AY327" s="54">
        <f t="shared" si="339"/>
        <v>0</v>
      </c>
      <c r="AZ327" s="54"/>
      <c r="BA327" s="54"/>
      <c r="BB327" s="137">
        <f t="shared" ref="BB327:BB386" si="380">IF(AND($D327=1,OR($S327=1,$S327=2,$S327=3,$S327=4,$S327=5,$S327=6)),1,0)*BB$6</f>
        <v>0</v>
      </c>
      <c r="BC327" s="137">
        <f t="shared" ref="BC327:BC386" si="381">IF(AND($D327=1,OR($S327=7,$S327=8,$S327=9)),1,0)*BC$6</f>
        <v>0</v>
      </c>
      <c r="BD327" s="137">
        <f t="shared" ref="BD327:BD386" si="382">IF(AND($D327=1,OR($S327=10,$S327=11,$S327=12)),1,0)*BD$6</f>
        <v>0</v>
      </c>
      <c r="BE327" s="137">
        <f t="shared" ref="BE327:BE386" si="383">IF(AND($D327=1,OR($S327=13,$S327=14,$S327=15,$S327=16)),1,0)*BE$6</f>
        <v>0</v>
      </c>
      <c r="BF327" s="137">
        <f t="shared" ref="BF327:BF386" si="384">IF(AND($D327=1,OR($S327=17,$S327=18,$S327=19,$S327=20)),1,0)*BF$6</f>
        <v>0</v>
      </c>
      <c r="BG327" s="137">
        <f t="shared" ref="BG327:BG386" si="385">IF(AND($D327=1,OR($S327=21,$S327=22,$S327=23,$S327=24,$S327=25)),1,0)*BG$6</f>
        <v>0</v>
      </c>
      <c r="BH327" s="137">
        <f t="shared" ref="BH327:BH386" si="386">IF($E327=1,0,IF(AND($D327=1,AND($S327&gt;25,$S327&lt;=35)),1,0)*BH$6)</f>
        <v>0</v>
      </c>
      <c r="BI327" s="137">
        <f t="shared" ref="BI327:BI386" si="387">IF($E327=1,0,IF(AND($D327=1,AND($S327&gt;35,$S327&lt;=50)),1,0)*BI$6)</f>
        <v>0</v>
      </c>
      <c r="BJ327" s="137">
        <f t="shared" ref="BJ327:BJ386" si="388">IF($E327=1,0,IF(AND($D327=1,AND($S327&gt;51,$S327&lt;=65)),1,0)*BJ$6)</f>
        <v>0</v>
      </c>
      <c r="BK327" s="137">
        <f t="shared" ref="BK327:BK386" si="389">IF($E327=1,0,IF(AND($D327=1,AND($S327&gt;65)),1,0)*BK$6)</f>
        <v>0</v>
      </c>
      <c r="BL327" s="137">
        <f t="shared" si="340"/>
        <v>0</v>
      </c>
      <c r="BM327" s="137">
        <f t="shared" si="341"/>
        <v>0</v>
      </c>
      <c r="BN327" s="137">
        <f t="shared" si="342"/>
        <v>0</v>
      </c>
      <c r="BO327" s="137">
        <f t="shared" si="343"/>
        <v>0</v>
      </c>
      <c r="BP327" s="137">
        <f t="shared" si="344"/>
        <v>0</v>
      </c>
      <c r="BQ327" s="137">
        <f t="shared" si="345"/>
        <v>0</v>
      </c>
      <c r="BR327" s="137">
        <f t="shared" si="346"/>
        <v>0</v>
      </c>
      <c r="BS327" s="137">
        <f t="shared" si="347"/>
        <v>0</v>
      </c>
      <c r="BT327" s="137">
        <f t="shared" si="348"/>
        <v>0</v>
      </c>
      <c r="BU327" s="137">
        <f t="shared" si="349"/>
        <v>0</v>
      </c>
      <c r="BV327" s="137">
        <f t="shared" si="350"/>
        <v>0</v>
      </c>
      <c r="BW327" s="137">
        <f t="shared" si="351"/>
        <v>0</v>
      </c>
      <c r="BX327" s="137">
        <f t="shared" si="352"/>
        <v>0</v>
      </c>
      <c r="BY327" s="137">
        <f t="shared" si="353"/>
        <v>0</v>
      </c>
      <c r="BZ327" s="137">
        <f t="shared" si="354"/>
        <v>0</v>
      </c>
      <c r="CA327" s="137">
        <f t="shared" si="355"/>
        <v>0</v>
      </c>
      <c r="CB327" s="137">
        <f t="shared" si="356"/>
        <v>0</v>
      </c>
      <c r="CC327" s="137">
        <f t="shared" si="357"/>
        <v>0</v>
      </c>
      <c r="CD327" s="137">
        <f t="shared" si="358"/>
        <v>0</v>
      </c>
      <c r="CE327" s="137">
        <f t="shared" si="359"/>
        <v>0</v>
      </c>
      <c r="CF327" s="137">
        <f t="shared" si="360"/>
        <v>0</v>
      </c>
      <c r="CG327" s="137">
        <f t="shared" si="361"/>
        <v>0</v>
      </c>
      <c r="CH327" s="137">
        <f t="shared" si="362"/>
        <v>0</v>
      </c>
      <c r="CI327" s="137">
        <f t="shared" si="363"/>
        <v>0</v>
      </c>
      <c r="CJ327" s="137">
        <f t="shared" si="364"/>
        <v>0</v>
      </c>
      <c r="CK327" s="137">
        <f t="shared" si="365"/>
        <v>0</v>
      </c>
      <c r="CL327" s="137">
        <f t="shared" si="366"/>
        <v>0</v>
      </c>
      <c r="CM327" s="137">
        <f t="shared" si="367"/>
        <v>0</v>
      </c>
      <c r="CN327" s="137">
        <f t="shared" si="368"/>
        <v>0</v>
      </c>
      <c r="CO327" s="137">
        <f t="shared" si="369"/>
        <v>0</v>
      </c>
      <c r="CP327" s="97"/>
      <c r="CQ327" s="97"/>
      <c r="CR327" s="47"/>
      <c r="CS327" s="47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GO327" s="1"/>
      <c r="GP327" s="1"/>
      <c r="GQ327" s="1"/>
      <c r="GR327" s="1"/>
      <c r="GS327" s="1"/>
    </row>
    <row r="328" spans="1:201">
      <c r="A328" s="40">
        <v>322</v>
      </c>
      <c r="B328" s="84"/>
      <c r="C328" s="83"/>
      <c r="D328" s="88"/>
      <c r="E328" s="87"/>
      <c r="F328" s="87"/>
      <c r="G328" s="87"/>
      <c r="H328" s="87"/>
      <c r="I328" s="76"/>
      <c r="J328" s="76"/>
      <c r="K328" s="76"/>
      <c r="L328" s="238"/>
      <c r="M328" s="238"/>
      <c r="N328" s="76"/>
      <c r="O328" s="76"/>
      <c r="P328" s="76"/>
      <c r="Q328" s="77"/>
      <c r="R328" s="41">
        <f t="shared" ref="R328:R386" si="390">IF(C328&gt;0,C328,0)</f>
        <v>0</v>
      </c>
      <c r="S328" s="55">
        <f t="shared" si="370"/>
        <v>0</v>
      </c>
      <c r="T328" s="54">
        <f t="shared" si="371"/>
        <v>0</v>
      </c>
      <c r="U328" s="97">
        <f t="shared" si="372"/>
        <v>0</v>
      </c>
      <c r="V328" s="54">
        <f t="shared" ref="V328:V386" si="391">MAX(X328:BA328)</f>
        <v>0</v>
      </c>
      <c r="W328" s="97">
        <f t="shared" ref="W328:W386" si="392">MAX(BB328:CQ328)</f>
        <v>0</v>
      </c>
      <c r="X328" s="96">
        <f t="shared" si="373"/>
        <v>0</v>
      </c>
      <c r="Y328" s="96">
        <f t="shared" si="374"/>
        <v>0</v>
      </c>
      <c r="Z328" s="96">
        <f t="shared" si="375"/>
        <v>0</v>
      </c>
      <c r="AA328" s="96">
        <f t="shared" si="376"/>
        <v>0</v>
      </c>
      <c r="AB328" s="96">
        <f t="shared" si="377"/>
        <v>0</v>
      </c>
      <c r="AC328" s="96">
        <f t="shared" si="378"/>
        <v>0</v>
      </c>
      <c r="AD328" s="96">
        <f t="shared" si="379"/>
        <v>0</v>
      </c>
      <c r="AE328" s="96">
        <f t="shared" ref="AE328:AE386" si="393">IF(AND($D328=1,$E328=1,OR($S328=7,$S328=8,$S328=9,$S328=10,$S328=11,$S328=12)),1,0)*AE$6</f>
        <v>0</v>
      </c>
      <c r="AF328" s="96">
        <f t="shared" ref="AF328:AF386" si="394">IF(AND($D328=1,$E328=1,OR($S328=13,$S328=14,$S328=15,$S328=16)),1,0)*AF$6</f>
        <v>0</v>
      </c>
      <c r="AG328" s="96">
        <f t="shared" ref="AG328:AG386" si="395">IF(AND($D328=1,$E328=1,OR($S328=17,$S328=18,$S328=19,$S328=20)),1,0)*AG$6</f>
        <v>0</v>
      </c>
      <c r="AH328" s="96">
        <f t="shared" ref="AH328:AH386" si="396">IF(AND($D328=1,$E328=1,AND($S328&gt;20,$S328&lt;=35)),1,0)*AH$6</f>
        <v>0</v>
      </c>
      <c r="AI328" s="96">
        <f t="shared" ref="AI328:AI386" si="397">IF(AND($D328=1,$E328=1,AND($S328&gt;35,$S328&lt;=50)),1,0)*AI$6</f>
        <v>0</v>
      </c>
      <c r="AJ328" s="96">
        <f t="shared" ref="AJ328:AJ386" si="398">IF(AND($D328=1,$E328=1,AND($S328&gt;50,$S328&lt;=65)),1,0)*AJ$6</f>
        <v>0</v>
      </c>
      <c r="AK328" s="96">
        <f t="shared" ref="AK328:AK386" si="399">IF(AND($D328=1,$E328=1,AND($S328&gt;65)),1,0)*AK$6</f>
        <v>0</v>
      </c>
      <c r="AL328" s="96">
        <f t="shared" ref="AL328:AL386" si="400">IF(AND($D328=2,OR($S328=7,$S328=8,$S328=9,$S328=10,$S328=11,$S328=12)),1,0)*AL$6</f>
        <v>0</v>
      </c>
      <c r="AM328" s="96">
        <f t="shared" ref="AM328:AM386" si="401">IF(AND($D328=2,OR($S328=13,$S328=14,$S328=15,$S328=16)),1,0)*AM$6</f>
        <v>0</v>
      </c>
      <c r="AN328" s="96">
        <f t="shared" ref="AN328:AN386" si="402">IF(AND($D328=2,OR($S328=17,$S328=18,$S328=19,$S328=20)),1,0)*AN$6</f>
        <v>0</v>
      </c>
      <c r="AO328" s="96">
        <f t="shared" ref="AO328:AO386" si="403">IF($E328=1,0,IF(AND($D328=2,AND($S328&gt;20,$S328&lt;=35)),1,0)*AO$6)</f>
        <v>0</v>
      </c>
      <c r="AP328" s="96">
        <f t="shared" ref="AP328:AP386" si="404">IF($E328=1,0,IF(AND($D328=2,AND($S328&gt;35,$S328&lt;=50)),1,0)*AP$6)</f>
        <v>0</v>
      </c>
      <c r="AQ328" s="96">
        <f t="shared" ref="AQ328:AQ386" si="405">IF($E328=1,0,IF(AND($D328=2,AND($S328&gt;50,$S328&lt;=65)),1,0)*AQ$6)</f>
        <v>0</v>
      </c>
      <c r="AR328" s="96">
        <f t="shared" ref="AR328:AR386" si="406">IF($E328=1,0,IF(AND($D328=2,AND($S328&gt;65)),1,0)*AR$6)</f>
        <v>0</v>
      </c>
      <c r="AS328" s="96">
        <f t="shared" ref="AS328:AS386" si="407">IF(AND($D328=2,$E328=1,OR($S328=7,$S328=8,$S328=9,$S328=10,$S328=11,$S328=12)),1,0)*AS$6</f>
        <v>0</v>
      </c>
      <c r="AT328" s="54">
        <f t="shared" ref="AT328:AT386" si="408">IF(AND($D328=2,$E328=1,OR($S328=13,$S328=14,$S328=15,$S328=16)),1,0)*AT$6</f>
        <v>0</v>
      </c>
      <c r="AU328" s="54">
        <f t="shared" ref="AU328:AU386" si="409">IF(AND($D328=2,$E328=1,OR($S328=17,$S328=18,$S328=19,$S328=20)),1,0)*AU$6</f>
        <v>0</v>
      </c>
      <c r="AV328" s="54">
        <f t="shared" ref="AV328:AV386" si="410">IF(AND($D328=2,$E328=1,AND($S328&gt;20,$S328&lt;=35)),1,0)*AV$6</f>
        <v>0</v>
      </c>
      <c r="AW328" s="54">
        <f t="shared" ref="AW328:AW386" si="411">IF(AND($D328=2,$E328=1,AND($S328&gt;35,$S328&lt;=50)),1,0)*AW$6</f>
        <v>0</v>
      </c>
      <c r="AX328" s="54">
        <f t="shared" ref="AX328:AX386" si="412">IF(AND($D328=2,$E328=1,AND($S328&gt;50,$S328&lt;=65)),1,0)*AX$6</f>
        <v>0</v>
      </c>
      <c r="AY328" s="54">
        <f t="shared" ref="AY328:AY386" si="413">IF(AND($D328=2,$E328=1,AND($S328&gt;65)),1,0)*AY$6</f>
        <v>0</v>
      </c>
      <c r="AZ328" s="54"/>
      <c r="BA328" s="54"/>
      <c r="BB328" s="137">
        <f t="shared" si="380"/>
        <v>0</v>
      </c>
      <c r="BC328" s="137">
        <f t="shared" si="381"/>
        <v>0</v>
      </c>
      <c r="BD328" s="137">
        <f t="shared" si="382"/>
        <v>0</v>
      </c>
      <c r="BE328" s="137">
        <f t="shared" si="383"/>
        <v>0</v>
      </c>
      <c r="BF328" s="137">
        <f t="shared" si="384"/>
        <v>0</v>
      </c>
      <c r="BG328" s="137">
        <f t="shared" si="385"/>
        <v>0</v>
      </c>
      <c r="BH328" s="137">
        <f t="shared" si="386"/>
        <v>0</v>
      </c>
      <c r="BI328" s="137">
        <f t="shared" si="387"/>
        <v>0</v>
      </c>
      <c r="BJ328" s="137">
        <f t="shared" si="388"/>
        <v>0</v>
      </c>
      <c r="BK328" s="137">
        <f t="shared" si="389"/>
        <v>0</v>
      </c>
      <c r="BL328" s="137">
        <f t="shared" ref="BL328:BL386" si="414">IF(AND($D328=1,$E328=1,OR($S328=1,$S328=2,$S328=3,$S328=4,$S328=5,$S328=6)),1,0)*BL$6</f>
        <v>0</v>
      </c>
      <c r="BM328" s="137">
        <f t="shared" ref="BM328:BM386" si="415">IF(AND($D328=1,$E328=1,OR($S328=7,$S328=8,$S328=9)),1,0)*BM$6</f>
        <v>0</v>
      </c>
      <c r="BN328" s="137">
        <f t="shared" ref="BN328:BN386" si="416">IF(AND($D328=1,$E328=1,OR($S328=10,$S328=11,$S328=12)),1,0)*BN$6</f>
        <v>0</v>
      </c>
      <c r="BO328" s="137">
        <f t="shared" ref="BO328:BO386" si="417">IF(AND($D328=1,$E328=1,OR($S328=13,$S328=14,$S328=15,$S328=16)),1,0)*BO$6</f>
        <v>0</v>
      </c>
      <c r="BP328" s="137">
        <f t="shared" ref="BP328:BP386" si="418">IF(AND($D328=1,$E328=1,OR($S328=17,$S328=18,$S328=19,$S328=20)),1,0)*BP$6</f>
        <v>0</v>
      </c>
      <c r="BQ328" s="137">
        <f t="shared" ref="BQ328:BQ386" si="419">IF(AND($D328=1,$E328=1,OR($S328=21,$S328=22,$S328=23,$S328=24,$S328=25)),1,0)*BQ$6</f>
        <v>0</v>
      </c>
      <c r="BR328" s="137">
        <f t="shared" ref="BR328:BR386" si="420">IF(AND($D328=1,$E328=1,AND($S328&gt;25,$S328&lt;=35)),1,0)*BR$6</f>
        <v>0</v>
      </c>
      <c r="BS328" s="137">
        <f t="shared" ref="BS328:BS386" si="421">IF(AND($D328=1,$E328=1,AND($S328&gt;35,$S328&lt;=50)),1,0)*BS$6</f>
        <v>0</v>
      </c>
      <c r="BT328" s="137">
        <f t="shared" ref="BT328:BT386" si="422">IF(AND($D328=1,$E328=1,AND($S328&gt;=51,$S328&lt;=65)),1,0)*BT$6</f>
        <v>0</v>
      </c>
      <c r="BU328" s="137">
        <f t="shared" ref="BU328:BU386" si="423">IF(AND($D328=1,$E328=1,AND($S328&gt;65)),1,0)*BU$6</f>
        <v>0</v>
      </c>
      <c r="BV328" s="137">
        <f t="shared" ref="BV328:BV386" si="424">IF(AND($D328=2,OR($S328=1,$S328=2,$S328=3,$S328=4,$S328=5,$S328=6)),1,0)*BV$6</f>
        <v>0</v>
      </c>
      <c r="BW328" s="137">
        <f t="shared" ref="BW328:BW386" si="425">IF(AND($D328=2,OR($S328=7,$S328=8,$S328=9)),1,0)*BW$6</f>
        <v>0</v>
      </c>
      <c r="BX328" s="137">
        <f t="shared" ref="BX328:BX386" si="426">IF(AND($D328=2,OR($S328=10,$S328=11,$S328=12)),1,0)*BX$6</f>
        <v>0</v>
      </c>
      <c r="BY328" s="137">
        <f t="shared" ref="BY328:BY386" si="427">IF(AND($D328=2,OR($S328=13,$S328=14,$S328=15,$S328=16)),1,0)*BY$6</f>
        <v>0</v>
      </c>
      <c r="BZ328" s="137">
        <f t="shared" ref="BZ328:BZ386" si="428">IF(AND($D328=2,OR($S328=17,$S328=18,$S328=19,$S328=20)),1,0)*BZ$6</f>
        <v>0</v>
      </c>
      <c r="CA328" s="137">
        <f t="shared" ref="CA328:CA386" si="429">IF(AND($D328=2,OR($S328=21,$S328=22,$S328=23,$S328=24,$S328=25)),1,0)*CA$6</f>
        <v>0</v>
      </c>
      <c r="CB328" s="137">
        <f t="shared" ref="CB328:CB386" si="430">IF($E328=1,0,IF(AND($D328=2,AND($S328&gt;25,$S328&lt;=35)),1,0)*CB$6)</f>
        <v>0</v>
      </c>
      <c r="CC328" s="137">
        <f t="shared" ref="CC328:CC386" si="431">IF($E328=1,0,IF(AND($D328=2,AND($S328&gt;35,$S328&lt;=50)),1,0)*CC$6)</f>
        <v>0</v>
      </c>
      <c r="CD328" s="137">
        <f t="shared" ref="CD328:CD386" si="432">IF($E328=1,0,IF(AND($D328=2,AND($S328&gt;51,$S328&lt;=65)),1,0)*CD$6)</f>
        <v>0</v>
      </c>
      <c r="CE328" s="137">
        <f t="shared" ref="CE328:CE386" si="433">IF($E328=1,0,IF(AND($D328=2,AND($S328&gt;65)),1,0)*CE$6)</f>
        <v>0</v>
      </c>
      <c r="CF328" s="137">
        <f t="shared" ref="CF328:CF386" si="434">IF(AND($D328=2,$E328=1,OR($S328=1,$S328=2,$S328=3,$S328=4,$S328=5,$S328=6)),1,0)*CF$6</f>
        <v>0</v>
      </c>
      <c r="CG328" s="137">
        <f t="shared" ref="CG328:CG386" si="435">IF(AND($D328=2,$E328=1,OR($S328=7,$S328=8,$S328=9)),1,0)*CG$6</f>
        <v>0</v>
      </c>
      <c r="CH328" s="137">
        <f t="shared" ref="CH328:CH386" si="436">IF(AND($D328=2,$E328=1,OR($S328=10,$S328=11,$S328=12)),1,0)*CH$6</f>
        <v>0</v>
      </c>
      <c r="CI328" s="137">
        <f t="shared" ref="CI328:CI386" si="437">IF(AND($D328=2,$E328=1,OR($S328=13,$S328=14,$S328=15,$S328=16)),1,0)*CI$6</f>
        <v>0</v>
      </c>
      <c r="CJ328" s="137">
        <f t="shared" ref="CJ328:CJ386" si="438">IF(AND($D328=2,$E328=1,OR($S328=17,$S328=18,$S328=19,$S328=20)),1,0)*CJ$6</f>
        <v>0</v>
      </c>
      <c r="CK328" s="137">
        <f t="shared" ref="CK328:CK386" si="439">IF(AND($D328=2,$E328=1,OR($S328=21,$S328=22,$S328=23,$S328=24,$S328=25)),1,0)*CK$6</f>
        <v>0</v>
      </c>
      <c r="CL328" s="137">
        <f t="shared" ref="CL328:CL386" si="440">IF(AND($D328=2,$E328=1,AND($S328&gt;25,$S328&lt;=35)),1,0)*CL$6</f>
        <v>0</v>
      </c>
      <c r="CM328" s="137">
        <f t="shared" ref="CM328:CM386" si="441">IF(AND($D328=2,$E328=1,AND($S328&gt;35,$S328&lt;=50)),1,0)*CM$6</f>
        <v>0</v>
      </c>
      <c r="CN328" s="137">
        <f t="shared" ref="CN328:CN386" si="442">IF(AND($D328=2,$E328=1,AND($S328&gt;51,$S328&lt;=65)),1,0)*CN$6</f>
        <v>0</v>
      </c>
      <c r="CO328" s="137">
        <f t="shared" ref="CO328:CO386" si="443">IF(AND($D328=2,$E328=1,AND($S328&gt;65)),1,0)*CO$6</f>
        <v>0</v>
      </c>
      <c r="CP328" s="97"/>
      <c r="CQ328" s="97"/>
      <c r="CR328" s="47"/>
      <c r="CS328" s="47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GO328" s="1"/>
      <c r="GP328" s="1"/>
      <c r="GQ328" s="1"/>
      <c r="GR328" s="1"/>
      <c r="GS328" s="1"/>
    </row>
    <row r="329" spans="1:201">
      <c r="A329" s="40">
        <v>323</v>
      </c>
      <c r="B329" s="84"/>
      <c r="C329" s="83"/>
      <c r="D329" s="88"/>
      <c r="E329" s="87"/>
      <c r="F329" s="87"/>
      <c r="G329" s="87"/>
      <c r="H329" s="87"/>
      <c r="I329" s="76"/>
      <c r="J329" s="76"/>
      <c r="K329" s="76"/>
      <c r="L329" s="238"/>
      <c r="M329" s="238"/>
      <c r="N329" s="76"/>
      <c r="O329" s="76"/>
      <c r="P329" s="76"/>
      <c r="Q329" s="77"/>
      <c r="R329" s="41">
        <f t="shared" si="390"/>
        <v>0</v>
      </c>
      <c r="S329" s="55">
        <f t="shared" si="370"/>
        <v>0</v>
      </c>
      <c r="T329" s="54">
        <f t="shared" si="371"/>
        <v>0</v>
      </c>
      <c r="U329" s="97">
        <f t="shared" si="372"/>
        <v>0</v>
      </c>
      <c r="V329" s="54">
        <f t="shared" si="391"/>
        <v>0</v>
      </c>
      <c r="W329" s="97">
        <f t="shared" si="392"/>
        <v>0</v>
      </c>
      <c r="X329" s="96">
        <f t="shared" si="373"/>
        <v>0</v>
      </c>
      <c r="Y329" s="96">
        <f t="shared" si="374"/>
        <v>0</v>
      </c>
      <c r="Z329" s="96">
        <f t="shared" si="375"/>
        <v>0</v>
      </c>
      <c r="AA329" s="96">
        <f t="shared" si="376"/>
        <v>0</v>
      </c>
      <c r="AB329" s="96">
        <f t="shared" si="377"/>
        <v>0</v>
      </c>
      <c r="AC329" s="96">
        <f t="shared" si="378"/>
        <v>0</v>
      </c>
      <c r="AD329" s="96">
        <f t="shared" si="379"/>
        <v>0</v>
      </c>
      <c r="AE329" s="96">
        <f t="shared" si="393"/>
        <v>0</v>
      </c>
      <c r="AF329" s="96">
        <f t="shared" si="394"/>
        <v>0</v>
      </c>
      <c r="AG329" s="96">
        <f t="shared" si="395"/>
        <v>0</v>
      </c>
      <c r="AH329" s="96">
        <f t="shared" si="396"/>
        <v>0</v>
      </c>
      <c r="AI329" s="96">
        <f t="shared" si="397"/>
        <v>0</v>
      </c>
      <c r="AJ329" s="96">
        <f t="shared" si="398"/>
        <v>0</v>
      </c>
      <c r="AK329" s="96">
        <f t="shared" si="399"/>
        <v>0</v>
      </c>
      <c r="AL329" s="96">
        <f t="shared" si="400"/>
        <v>0</v>
      </c>
      <c r="AM329" s="96">
        <f t="shared" si="401"/>
        <v>0</v>
      </c>
      <c r="AN329" s="96">
        <f t="shared" si="402"/>
        <v>0</v>
      </c>
      <c r="AO329" s="96">
        <f t="shared" si="403"/>
        <v>0</v>
      </c>
      <c r="AP329" s="96">
        <f t="shared" si="404"/>
        <v>0</v>
      </c>
      <c r="AQ329" s="96">
        <f t="shared" si="405"/>
        <v>0</v>
      </c>
      <c r="AR329" s="96">
        <f t="shared" si="406"/>
        <v>0</v>
      </c>
      <c r="AS329" s="96">
        <f t="shared" si="407"/>
        <v>0</v>
      </c>
      <c r="AT329" s="54">
        <f t="shared" si="408"/>
        <v>0</v>
      </c>
      <c r="AU329" s="54">
        <f t="shared" si="409"/>
        <v>0</v>
      </c>
      <c r="AV329" s="54">
        <f t="shared" si="410"/>
        <v>0</v>
      </c>
      <c r="AW329" s="54">
        <f t="shared" si="411"/>
        <v>0</v>
      </c>
      <c r="AX329" s="54">
        <f t="shared" si="412"/>
        <v>0</v>
      </c>
      <c r="AY329" s="54">
        <f t="shared" si="413"/>
        <v>0</v>
      </c>
      <c r="AZ329" s="54"/>
      <c r="BA329" s="54"/>
      <c r="BB329" s="137">
        <f t="shared" si="380"/>
        <v>0</v>
      </c>
      <c r="BC329" s="137">
        <f t="shared" si="381"/>
        <v>0</v>
      </c>
      <c r="BD329" s="137">
        <f t="shared" si="382"/>
        <v>0</v>
      </c>
      <c r="BE329" s="137">
        <f t="shared" si="383"/>
        <v>0</v>
      </c>
      <c r="BF329" s="137">
        <f t="shared" si="384"/>
        <v>0</v>
      </c>
      <c r="BG329" s="137">
        <f t="shared" si="385"/>
        <v>0</v>
      </c>
      <c r="BH329" s="137">
        <f t="shared" si="386"/>
        <v>0</v>
      </c>
      <c r="BI329" s="137">
        <f t="shared" si="387"/>
        <v>0</v>
      </c>
      <c r="BJ329" s="137">
        <f t="shared" si="388"/>
        <v>0</v>
      </c>
      <c r="BK329" s="137">
        <f t="shared" si="389"/>
        <v>0</v>
      </c>
      <c r="BL329" s="137">
        <f t="shared" si="414"/>
        <v>0</v>
      </c>
      <c r="BM329" s="137">
        <f t="shared" si="415"/>
        <v>0</v>
      </c>
      <c r="BN329" s="137">
        <f t="shared" si="416"/>
        <v>0</v>
      </c>
      <c r="BO329" s="137">
        <f t="shared" si="417"/>
        <v>0</v>
      </c>
      <c r="BP329" s="137">
        <f t="shared" si="418"/>
        <v>0</v>
      </c>
      <c r="BQ329" s="137">
        <f t="shared" si="419"/>
        <v>0</v>
      </c>
      <c r="BR329" s="137">
        <f t="shared" si="420"/>
        <v>0</v>
      </c>
      <c r="BS329" s="137">
        <f t="shared" si="421"/>
        <v>0</v>
      </c>
      <c r="BT329" s="137">
        <f t="shared" si="422"/>
        <v>0</v>
      </c>
      <c r="BU329" s="137">
        <f t="shared" si="423"/>
        <v>0</v>
      </c>
      <c r="BV329" s="137">
        <f t="shared" si="424"/>
        <v>0</v>
      </c>
      <c r="BW329" s="137">
        <f t="shared" si="425"/>
        <v>0</v>
      </c>
      <c r="BX329" s="137">
        <f t="shared" si="426"/>
        <v>0</v>
      </c>
      <c r="BY329" s="137">
        <f t="shared" si="427"/>
        <v>0</v>
      </c>
      <c r="BZ329" s="137">
        <f t="shared" si="428"/>
        <v>0</v>
      </c>
      <c r="CA329" s="137">
        <f t="shared" si="429"/>
        <v>0</v>
      </c>
      <c r="CB329" s="137">
        <f t="shared" si="430"/>
        <v>0</v>
      </c>
      <c r="CC329" s="137">
        <f t="shared" si="431"/>
        <v>0</v>
      </c>
      <c r="CD329" s="137">
        <f t="shared" si="432"/>
        <v>0</v>
      </c>
      <c r="CE329" s="137">
        <f t="shared" si="433"/>
        <v>0</v>
      </c>
      <c r="CF329" s="137">
        <f t="shared" si="434"/>
        <v>0</v>
      </c>
      <c r="CG329" s="137">
        <f t="shared" si="435"/>
        <v>0</v>
      </c>
      <c r="CH329" s="137">
        <f t="shared" si="436"/>
        <v>0</v>
      </c>
      <c r="CI329" s="137">
        <f t="shared" si="437"/>
        <v>0</v>
      </c>
      <c r="CJ329" s="137">
        <f t="shared" si="438"/>
        <v>0</v>
      </c>
      <c r="CK329" s="137">
        <f t="shared" si="439"/>
        <v>0</v>
      </c>
      <c r="CL329" s="137">
        <f t="shared" si="440"/>
        <v>0</v>
      </c>
      <c r="CM329" s="137">
        <f t="shared" si="441"/>
        <v>0</v>
      </c>
      <c r="CN329" s="137">
        <f t="shared" si="442"/>
        <v>0</v>
      </c>
      <c r="CO329" s="137">
        <f t="shared" si="443"/>
        <v>0</v>
      </c>
      <c r="CP329" s="97"/>
      <c r="CQ329" s="97"/>
      <c r="CR329" s="47"/>
      <c r="CS329" s="47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GO329" s="1"/>
      <c r="GP329" s="1"/>
      <c r="GQ329" s="1"/>
      <c r="GR329" s="1"/>
      <c r="GS329" s="1"/>
    </row>
    <row r="330" spans="1:201">
      <c r="A330" s="40">
        <v>324</v>
      </c>
      <c r="B330" s="84"/>
      <c r="C330" s="83"/>
      <c r="D330" s="88"/>
      <c r="E330" s="87"/>
      <c r="F330" s="87"/>
      <c r="G330" s="87"/>
      <c r="H330" s="87"/>
      <c r="I330" s="76"/>
      <c r="J330" s="76"/>
      <c r="K330" s="76"/>
      <c r="L330" s="238"/>
      <c r="M330" s="238"/>
      <c r="N330" s="76"/>
      <c r="O330" s="76"/>
      <c r="P330" s="76"/>
      <c r="Q330" s="77"/>
      <c r="R330" s="41">
        <f t="shared" si="390"/>
        <v>0</v>
      </c>
      <c r="S330" s="55">
        <f t="shared" si="370"/>
        <v>0</v>
      </c>
      <c r="T330" s="54">
        <f t="shared" si="371"/>
        <v>0</v>
      </c>
      <c r="U330" s="97">
        <f t="shared" si="372"/>
        <v>0</v>
      </c>
      <c r="V330" s="54">
        <f t="shared" si="391"/>
        <v>0</v>
      </c>
      <c r="W330" s="97">
        <f t="shared" si="392"/>
        <v>0</v>
      </c>
      <c r="X330" s="96">
        <f t="shared" si="373"/>
        <v>0</v>
      </c>
      <c r="Y330" s="96">
        <f t="shared" si="374"/>
        <v>0</v>
      </c>
      <c r="Z330" s="96">
        <f t="shared" si="375"/>
        <v>0</v>
      </c>
      <c r="AA330" s="96">
        <f t="shared" si="376"/>
        <v>0</v>
      </c>
      <c r="AB330" s="96">
        <f t="shared" si="377"/>
        <v>0</v>
      </c>
      <c r="AC330" s="96">
        <f t="shared" si="378"/>
        <v>0</v>
      </c>
      <c r="AD330" s="96">
        <f t="shared" si="379"/>
        <v>0</v>
      </c>
      <c r="AE330" s="96">
        <f t="shared" si="393"/>
        <v>0</v>
      </c>
      <c r="AF330" s="96">
        <f t="shared" si="394"/>
        <v>0</v>
      </c>
      <c r="AG330" s="96">
        <f t="shared" si="395"/>
        <v>0</v>
      </c>
      <c r="AH330" s="96">
        <f t="shared" si="396"/>
        <v>0</v>
      </c>
      <c r="AI330" s="96">
        <f t="shared" si="397"/>
        <v>0</v>
      </c>
      <c r="AJ330" s="96">
        <f t="shared" si="398"/>
        <v>0</v>
      </c>
      <c r="AK330" s="96">
        <f t="shared" si="399"/>
        <v>0</v>
      </c>
      <c r="AL330" s="96">
        <f t="shared" si="400"/>
        <v>0</v>
      </c>
      <c r="AM330" s="96">
        <f t="shared" si="401"/>
        <v>0</v>
      </c>
      <c r="AN330" s="96">
        <f t="shared" si="402"/>
        <v>0</v>
      </c>
      <c r="AO330" s="96">
        <f t="shared" si="403"/>
        <v>0</v>
      </c>
      <c r="AP330" s="96">
        <f t="shared" si="404"/>
        <v>0</v>
      </c>
      <c r="AQ330" s="96">
        <f t="shared" si="405"/>
        <v>0</v>
      </c>
      <c r="AR330" s="96">
        <f t="shared" si="406"/>
        <v>0</v>
      </c>
      <c r="AS330" s="96">
        <f t="shared" si="407"/>
        <v>0</v>
      </c>
      <c r="AT330" s="54">
        <f t="shared" si="408"/>
        <v>0</v>
      </c>
      <c r="AU330" s="54">
        <f t="shared" si="409"/>
        <v>0</v>
      </c>
      <c r="AV330" s="54">
        <f t="shared" si="410"/>
        <v>0</v>
      </c>
      <c r="AW330" s="54">
        <f t="shared" si="411"/>
        <v>0</v>
      </c>
      <c r="AX330" s="54">
        <f t="shared" si="412"/>
        <v>0</v>
      </c>
      <c r="AY330" s="54">
        <f t="shared" si="413"/>
        <v>0</v>
      </c>
      <c r="AZ330" s="54"/>
      <c r="BA330" s="54"/>
      <c r="BB330" s="137">
        <f t="shared" si="380"/>
        <v>0</v>
      </c>
      <c r="BC330" s="137">
        <f t="shared" si="381"/>
        <v>0</v>
      </c>
      <c r="BD330" s="137">
        <f t="shared" si="382"/>
        <v>0</v>
      </c>
      <c r="BE330" s="137">
        <f t="shared" si="383"/>
        <v>0</v>
      </c>
      <c r="BF330" s="137">
        <f t="shared" si="384"/>
        <v>0</v>
      </c>
      <c r="BG330" s="137">
        <f t="shared" si="385"/>
        <v>0</v>
      </c>
      <c r="BH330" s="137">
        <f t="shared" si="386"/>
        <v>0</v>
      </c>
      <c r="BI330" s="137">
        <f t="shared" si="387"/>
        <v>0</v>
      </c>
      <c r="BJ330" s="137">
        <f t="shared" si="388"/>
        <v>0</v>
      </c>
      <c r="BK330" s="137">
        <f t="shared" si="389"/>
        <v>0</v>
      </c>
      <c r="BL330" s="137">
        <f t="shared" si="414"/>
        <v>0</v>
      </c>
      <c r="BM330" s="137">
        <f t="shared" si="415"/>
        <v>0</v>
      </c>
      <c r="BN330" s="137">
        <f t="shared" si="416"/>
        <v>0</v>
      </c>
      <c r="BO330" s="137">
        <f t="shared" si="417"/>
        <v>0</v>
      </c>
      <c r="BP330" s="137">
        <f t="shared" si="418"/>
        <v>0</v>
      </c>
      <c r="BQ330" s="137">
        <f t="shared" si="419"/>
        <v>0</v>
      </c>
      <c r="BR330" s="137">
        <f t="shared" si="420"/>
        <v>0</v>
      </c>
      <c r="BS330" s="137">
        <f t="shared" si="421"/>
        <v>0</v>
      </c>
      <c r="BT330" s="137">
        <f t="shared" si="422"/>
        <v>0</v>
      </c>
      <c r="BU330" s="137">
        <f t="shared" si="423"/>
        <v>0</v>
      </c>
      <c r="BV330" s="137">
        <f t="shared" si="424"/>
        <v>0</v>
      </c>
      <c r="BW330" s="137">
        <f t="shared" si="425"/>
        <v>0</v>
      </c>
      <c r="BX330" s="137">
        <f t="shared" si="426"/>
        <v>0</v>
      </c>
      <c r="BY330" s="137">
        <f t="shared" si="427"/>
        <v>0</v>
      </c>
      <c r="BZ330" s="137">
        <f t="shared" si="428"/>
        <v>0</v>
      </c>
      <c r="CA330" s="137">
        <f t="shared" si="429"/>
        <v>0</v>
      </c>
      <c r="CB330" s="137">
        <f t="shared" si="430"/>
        <v>0</v>
      </c>
      <c r="CC330" s="137">
        <f t="shared" si="431"/>
        <v>0</v>
      </c>
      <c r="CD330" s="137">
        <f t="shared" si="432"/>
        <v>0</v>
      </c>
      <c r="CE330" s="137">
        <f t="shared" si="433"/>
        <v>0</v>
      </c>
      <c r="CF330" s="137">
        <f t="shared" si="434"/>
        <v>0</v>
      </c>
      <c r="CG330" s="137">
        <f t="shared" si="435"/>
        <v>0</v>
      </c>
      <c r="CH330" s="137">
        <f t="shared" si="436"/>
        <v>0</v>
      </c>
      <c r="CI330" s="137">
        <f t="shared" si="437"/>
        <v>0</v>
      </c>
      <c r="CJ330" s="137">
        <f t="shared" si="438"/>
        <v>0</v>
      </c>
      <c r="CK330" s="137">
        <f t="shared" si="439"/>
        <v>0</v>
      </c>
      <c r="CL330" s="137">
        <f t="shared" si="440"/>
        <v>0</v>
      </c>
      <c r="CM330" s="137">
        <f t="shared" si="441"/>
        <v>0</v>
      </c>
      <c r="CN330" s="137">
        <f t="shared" si="442"/>
        <v>0</v>
      </c>
      <c r="CO330" s="137">
        <f t="shared" si="443"/>
        <v>0</v>
      </c>
      <c r="CP330" s="97"/>
      <c r="CQ330" s="97"/>
      <c r="CR330" s="47"/>
      <c r="CS330" s="47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GO330" s="1"/>
      <c r="GP330" s="1"/>
      <c r="GQ330" s="1"/>
      <c r="GR330" s="1"/>
      <c r="GS330" s="1"/>
    </row>
    <row r="331" spans="1:201">
      <c r="A331" s="40">
        <v>325</v>
      </c>
      <c r="B331" s="84"/>
      <c r="C331" s="83"/>
      <c r="D331" s="88"/>
      <c r="E331" s="87"/>
      <c r="F331" s="87"/>
      <c r="G331" s="87"/>
      <c r="H331" s="87"/>
      <c r="I331" s="76"/>
      <c r="J331" s="76"/>
      <c r="K331" s="76"/>
      <c r="L331" s="238"/>
      <c r="M331" s="238"/>
      <c r="N331" s="76"/>
      <c r="O331" s="76"/>
      <c r="P331" s="76"/>
      <c r="Q331" s="77"/>
      <c r="R331" s="41">
        <f t="shared" si="390"/>
        <v>0</v>
      </c>
      <c r="S331" s="55">
        <f t="shared" si="370"/>
        <v>0</v>
      </c>
      <c r="T331" s="54">
        <f t="shared" si="371"/>
        <v>0</v>
      </c>
      <c r="U331" s="97">
        <f t="shared" si="372"/>
        <v>0</v>
      </c>
      <c r="V331" s="54">
        <f t="shared" si="391"/>
        <v>0</v>
      </c>
      <c r="W331" s="97">
        <f t="shared" si="392"/>
        <v>0</v>
      </c>
      <c r="X331" s="96">
        <f t="shared" si="373"/>
        <v>0</v>
      </c>
      <c r="Y331" s="96">
        <f t="shared" si="374"/>
        <v>0</v>
      </c>
      <c r="Z331" s="96">
        <f t="shared" si="375"/>
        <v>0</v>
      </c>
      <c r="AA331" s="96">
        <f t="shared" si="376"/>
        <v>0</v>
      </c>
      <c r="AB331" s="96">
        <f t="shared" si="377"/>
        <v>0</v>
      </c>
      <c r="AC331" s="96">
        <f t="shared" si="378"/>
        <v>0</v>
      </c>
      <c r="AD331" s="96">
        <f t="shared" si="379"/>
        <v>0</v>
      </c>
      <c r="AE331" s="96">
        <f t="shared" si="393"/>
        <v>0</v>
      </c>
      <c r="AF331" s="96">
        <f t="shared" si="394"/>
        <v>0</v>
      </c>
      <c r="AG331" s="96">
        <f t="shared" si="395"/>
        <v>0</v>
      </c>
      <c r="AH331" s="96">
        <f t="shared" si="396"/>
        <v>0</v>
      </c>
      <c r="AI331" s="96">
        <f t="shared" si="397"/>
        <v>0</v>
      </c>
      <c r="AJ331" s="96">
        <f t="shared" si="398"/>
        <v>0</v>
      </c>
      <c r="AK331" s="96">
        <f t="shared" si="399"/>
        <v>0</v>
      </c>
      <c r="AL331" s="96">
        <f t="shared" si="400"/>
        <v>0</v>
      </c>
      <c r="AM331" s="96">
        <f t="shared" si="401"/>
        <v>0</v>
      </c>
      <c r="AN331" s="96">
        <f t="shared" si="402"/>
        <v>0</v>
      </c>
      <c r="AO331" s="96">
        <f t="shared" si="403"/>
        <v>0</v>
      </c>
      <c r="AP331" s="96">
        <f t="shared" si="404"/>
        <v>0</v>
      </c>
      <c r="AQ331" s="96">
        <f t="shared" si="405"/>
        <v>0</v>
      </c>
      <c r="AR331" s="96">
        <f t="shared" si="406"/>
        <v>0</v>
      </c>
      <c r="AS331" s="96">
        <f t="shared" si="407"/>
        <v>0</v>
      </c>
      <c r="AT331" s="54">
        <f t="shared" si="408"/>
        <v>0</v>
      </c>
      <c r="AU331" s="54">
        <f t="shared" si="409"/>
        <v>0</v>
      </c>
      <c r="AV331" s="54">
        <f t="shared" si="410"/>
        <v>0</v>
      </c>
      <c r="AW331" s="54">
        <f t="shared" si="411"/>
        <v>0</v>
      </c>
      <c r="AX331" s="54">
        <f t="shared" si="412"/>
        <v>0</v>
      </c>
      <c r="AY331" s="54">
        <f t="shared" si="413"/>
        <v>0</v>
      </c>
      <c r="AZ331" s="54"/>
      <c r="BA331" s="54"/>
      <c r="BB331" s="137">
        <f t="shared" si="380"/>
        <v>0</v>
      </c>
      <c r="BC331" s="137">
        <f t="shared" si="381"/>
        <v>0</v>
      </c>
      <c r="BD331" s="137">
        <f t="shared" si="382"/>
        <v>0</v>
      </c>
      <c r="BE331" s="137">
        <f t="shared" si="383"/>
        <v>0</v>
      </c>
      <c r="BF331" s="137">
        <f t="shared" si="384"/>
        <v>0</v>
      </c>
      <c r="BG331" s="137">
        <f t="shared" si="385"/>
        <v>0</v>
      </c>
      <c r="BH331" s="137">
        <f t="shared" si="386"/>
        <v>0</v>
      </c>
      <c r="BI331" s="137">
        <f t="shared" si="387"/>
        <v>0</v>
      </c>
      <c r="BJ331" s="137">
        <f t="shared" si="388"/>
        <v>0</v>
      </c>
      <c r="BK331" s="137">
        <f t="shared" si="389"/>
        <v>0</v>
      </c>
      <c r="BL331" s="137">
        <f t="shared" si="414"/>
        <v>0</v>
      </c>
      <c r="BM331" s="137">
        <f t="shared" si="415"/>
        <v>0</v>
      </c>
      <c r="BN331" s="137">
        <f t="shared" si="416"/>
        <v>0</v>
      </c>
      <c r="BO331" s="137">
        <f t="shared" si="417"/>
        <v>0</v>
      </c>
      <c r="BP331" s="137">
        <f t="shared" si="418"/>
        <v>0</v>
      </c>
      <c r="BQ331" s="137">
        <f t="shared" si="419"/>
        <v>0</v>
      </c>
      <c r="BR331" s="137">
        <f t="shared" si="420"/>
        <v>0</v>
      </c>
      <c r="BS331" s="137">
        <f t="shared" si="421"/>
        <v>0</v>
      </c>
      <c r="BT331" s="137">
        <f t="shared" si="422"/>
        <v>0</v>
      </c>
      <c r="BU331" s="137">
        <f t="shared" si="423"/>
        <v>0</v>
      </c>
      <c r="BV331" s="137">
        <f t="shared" si="424"/>
        <v>0</v>
      </c>
      <c r="BW331" s="137">
        <f t="shared" si="425"/>
        <v>0</v>
      </c>
      <c r="BX331" s="137">
        <f t="shared" si="426"/>
        <v>0</v>
      </c>
      <c r="BY331" s="137">
        <f t="shared" si="427"/>
        <v>0</v>
      </c>
      <c r="BZ331" s="137">
        <f t="shared" si="428"/>
        <v>0</v>
      </c>
      <c r="CA331" s="137">
        <f t="shared" si="429"/>
        <v>0</v>
      </c>
      <c r="CB331" s="137">
        <f t="shared" si="430"/>
        <v>0</v>
      </c>
      <c r="CC331" s="137">
        <f t="shared" si="431"/>
        <v>0</v>
      </c>
      <c r="CD331" s="137">
        <f t="shared" si="432"/>
        <v>0</v>
      </c>
      <c r="CE331" s="137">
        <f t="shared" si="433"/>
        <v>0</v>
      </c>
      <c r="CF331" s="137">
        <f t="shared" si="434"/>
        <v>0</v>
      </c>
      <c r="CG331" s="137">
        <f t="shared" si="435"/>
        <v>0</v>
      </c>
      <c r="CH331" s="137">
        <f t="shared" si="436"/>
        <v>0</v>
      </c>
      <c r="CI331" s="137">
        <f t="shared" si="437"/>
        <v>0</v>
      </c>
      <c r="CJ331" s="137">
        <f t="shared" si="438"/>
        <v>0</v>
      </c>
      <c r="CK331" s="137">
        <f t="shared" si="439"/>
        <v>0</v>
      </c>
      <c r="CL331" s="137">
        <f t="shared" si="440"/>
        <v>0</v>
      </c>
      <c r="CM331" s="137">
        <f t="shared" si="441"/>
        <v>0</v>
      </c>
      <c r="CN331" s="137">
        <f t="shared" si="442"/>
        <v>0</v>
      </c>
      <c r="CO331" s="137">
        <f t="shared" si="443"/>
        <v>0</v>
      </c>
      <c r="CP331" s="97"/>
      <c r="CQ331" s="97"/>
      <c r="CR331" s="47"/>
      <c r="CS331" s="47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GO331" s="1"/>
      <c r="GP331" s="1"/>
      <c r="GQ331" s="1"/>
      <c r="GR331" s="1"/>
      <c r="GS331" s="1"/>
    </row>
    <row r="332" spans="1:201">
      <c r="A332" s="40">
        <v>326</v>
      </c>
      <c r="B332" s="84"/>
      <c r="C332" s="83"/>
      <c r="D332" s="88"/>
      <c r="E332" s="87"/>
      <c r="F332" s="87"/>
      <c r="G332" s="87"/>
      <c r="H332" s="87"/>
      <c r="I332" s="76"/>
      <c r="J332" s="76"/>
      <c r="K332" s="76"/>
      <c r="L332" s="238"/>
      <c r="M332" s="238"/>
      <c r="N332" s="76"/>
      <c r="O332" s="76"/>
      <c r="P332" s="76"/>
      <c r="Q332" s="77"/>
      <c r="R332" s="41">
        <f t="shared" si="390"/>
        <v>0</v>
      </c>
      <c r="S332" s="55">
        <f t="shared" si="370"/>
        <v>0</v>
      </c>
      <c r="T332" s="54">
        <f t="shared" si="371"/>
        <v>0</v>
      </c>
      <c r="U332" s="97">
        <f t="shared" si="372"/>
        <v>0</v>
      </c>
      <c r="V332" s="54">
        <f t="shared" si="391"/>
        <v>0</v>
      </c>
      <c r="W332" s="97">
        <f t="shared" si="392"/>
        <v>0</v>
      </c>
      <c r="X332" s="96">
        <f t="shared" si="373"/>
        <v>0</v>
      </c>
      <c r="Y332" s="96">
        <f t="shared" si="374"/>
        <v>0</v>
      </c>
      <c r="Z332" s="96">
        <f t="shared" si="375"/>
        <v>0</v>
      </c>
      <c r="AA332" s="96">
        <f t="shared" si="376"/>
        <v>0</v>
      </c>
      <c r="AB332" s="96">
        <f t="shared" si="377"/>
        <v>0</v>
      </c>
      <c r="AC332" s="96">
        <f t="shared" si="378"/>
        <v>0</v>
      </c>
      <c r="AD332" s="96">
        <f t="shared" si="379"/>
        <v>0</v>
      </c>
      <c r="AE332" s="96">
        <f t="shared" si="393"/>
        <v>0</v>
      </c>
      <c r="AF332" s="96">
        <f t="shared" si="394"/>
        <v>0</v>
      </c>
      <c r="AG332" s="96">
        <f t="shared" si="395"/>
        <v>0</v>
      </c>
      <c r="AH332" s="96">
        <f t="shared" si="396"/>
        <v>0</v>
      </c>
      <c r="AI332" s="96">
        <f t="shared" si="397"/>
        <v>0</v>
      </c>
      <c r="AJ332" s="96">
        <f t="shared" si="398"/>
        <v>0</v>
      </c>
      <c r="AK332" s="96">
        <f t="shared" si="399"/>
        <v>0</v>
      </c>
      <c r="AL332" s="96">
        <f t="shared" si="400"/>
        <v>0</v>
      </c>
      <c r="AM332" s="96">
        <f t="shared" si="401"/>
        <v>0</v>
      </c>
      <c r="AN332" s="96">
        <f t="shared" si="402"/>
        <v>0</v>
      </c>
      <c r="AO332" s="96">
        <f t="shared" si="403"/>
        <v>0</v>
      </c>
      <c r="AP332" s="96">
        <f t="shared" si="404"/>
        <v>0</v>
      </c>
      <c r="AQ332" s="96">
        <f t="shared" si="405"/>
        <v>0</v>
      </c>
      <c r="AR332" s="96">
        <f t="shared" si="406"/>
        <v>0</v>
      </c>
      <c r="AS332" s="96">
        <f t="shared" si="407"/>
        <v>0</v>
      </c>
      <c r="AT332" s="54">
        <f t="shared" si="408"/>
        <v>0</v>
      </c>
      <c r="AU332" s="54">
        <f t="shared" si="409"/>
        <v>0</v>
      </c>
      <c r="AV332" s="54">
        <f t="shared" si="410"/>
        <v>0</v>
      </c>
      <c r="AW332" s="54">
        <f t="shared" si="411"/>
        <v>0</v>
      </c>
      <c r="AX332" s="54">
        <f t="shared" si="412"/>
        <v>0</v>
      </c>
      <c r="AY332" s="54">
        <f t="shared" si="413"/>
        <v>0</v>
      </c>
      <c r="AZ332" s="54"/>
      <c r="BA332" s="54"/>
      <c r="BB332" s="137">
        <f t="shared" si="380"/>
        <v>0</v>
      </c>
      <c r="BC332" s="137">
        <f t="shared" si="381"/>
        <v>0</v>
      </c>
      <c r="BD332" s="137">
        <f t="shared" si="382"/>
        <v>0</v>
      </c>
      <c r="BE332" s="137">
        <f t="shared" si="383"/>
        <v>0</v>
      </c>
      <c r="BF332" s="137">
        <f t="shared" si="384"/>
        <v>0</v>
      </c>
      <c r="BG332" s="137">
        <f t="shared" si="385"/>
        <v>0</v>
      </c>
      <c r="BH332" s="137">
        <f t="shared" si="386"/>
        <v>0</v>
      </c>
      <c r="BI332" s="137">
        <f t="shared" si="387"/>
        <v>0</v>
      </c>
      <c r="BJ332" s="137">
        <f t="shared" si="388"/>
        <v>0</v>
      </c>
      <c r="BK332" s="137">
        <f t="shared" si="389"/>
        <v>0</v>
      </c>
      <c r="BL332" s="137">
        <f t="shared" si="414"/>
        <v>0</v>
      </c>
      <c r="BM332" s="137">
        <f t="shared" si="415"/>
        <v>0</v>
      </c>
      <c r="BN332" s="137">
        <f t="shared" si="416"/>
        <v>0</v>
      </c>
      <c r="BO332" s="137">
        <f t="shared" si="417"/>
        <v>0</v>
      </c>
      <c r="BP332" s="137">
        <f t="shared" si="418"/>
        <v>0</v>
      </c>
      <c r="BQ332" s="137">
        <f t="shared" si="419"/>
        <v>0</v>
      </c>
      <c r="BR332" s="137">
        <f t="shared" si="420"/>
        <v>0</v>
      </c>
      <c r="BS332" s="137">
        <f t="shared" si="421"/>
        <v>0</v>
      </c>
      <c r="BT332" s="137">
        <f t="shared" si="422"/>
        <v>0</v>
      </c>
      <c r="BU332" s="137">
        <f t="shared" si="423"/>
        <v>0</v>
      </c>
      <c r="BV332" s="137">
        <f t="shared" si="424"/>
        <v>0</v>
      </c>
      <c r="BW332" s="137">
        <f t="shared" si="425"/>
        <v>0</v>
      </c>
      <c r="BX332" s="137">
        <f t="shared" si="426"/>
        <v>0</v>
      </c>
      <c r="BY332" s="137">
        <f t="shared" si="427"/>
        <v>0</v>
      </c>
      <c r="BZ332" s="137">
        <f t="shared" si="428"/>
        <v>0</v>
      </c>
      <c r="CA332" s="137">
        <f t="shared" si="429"/>
        <v>0</v>
      </c>
      <c r="CB332" s="137">
        <f t="shared" si="430"/>
        <v>0</v>
      </c>
      <c r="CC332" s="137">
        <f t="shared" si="431"/>
        <v>0</v>
      </c>
      <c r="CD332" s="137">
        <f t="shared" si="432"/>
        <v>0</v>
      </c>
      <c r="CE332" s="137">
        <f t="shared" si="433"/>
        <v>0</v>
      </c>
      <c r="CF332" s="137">
        <f t="shared" si="434"/>
        <v>0</v>
      </c>
      <c r="CG332" s="137">
        <f t="shared" si="435"/>
        <v>0</v>
      </c>
      <c r="CH332" s="137">
        <f t="shared" si="436"/>
        <v>0</v>
      </c>
      <c r="CI332" s="137">
        <f t="shared" si="437"/>
        <v>0</v>
      </c>
      <c r="CJ332" s="137">
        <f t="shared" si="438"/>
        <v>0</v>
      </c>
      <c r="CK332" s="137">
        <f t="shared" si="439"/>
        <v>0</v>
      </c>
      <c r="CL332" s="137">
        <f t="shared" si="440"/>
        <v>0</v>
      </c>
      <c r="CM332" s="137">
        <f t="shared" si="441"/>
        <v>0</v>
      </c>
      <c r="CN332" s="137">
        <f t="shared" si="442"/>
        <v>0</v>
      </c>
      <c r="CO332" s="137">
        <f t="shared" si="443"/>
        <v>0</v>
      </c>
      <c r="CP332" s="97"/>
      <c r="CQ332" s="97"/>
      <c r="CR332" s="47"/>
      <c r="CS332" s="47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GO332" s="1"/>
      <c r="GP332" s="1"/>
      <c r="GQ332" s="1"/>
      <c r="GR332" s="1"/>
      <c r="GS332" s="1"/>
    </row>
    <row r="333" spans="1:201">
      <c r="A333" s="40">
        <v>327</v>
      </c>
      <c r="B333" s="84"/>
      <c r="C333" s="83"/>
      <c r="D333" s="88"/>
      <c r="E333" s="87"/>
      <c r="F333" s="87"/>
      <c r="G333" s="87"/>
      <c r="H333" s="87"/>
      <c r="I333" s="76"/>
      <c r="J333" s="76"/>
      <c r="K333" s="76"/>
      <c r="L333" s="238"/>
      <c r="M333" s="238"/>
      <c r="N333" s="76"/>
      <c r="O333" s="76"/>
      <c r="P333" s="76"/>
      <c r="Q333" s="77"/>
      <c r="R333" s="41">
        <f t="shared" si="390"/>
        <v>0</v>
      </c>
      <c r="S333" s="55">
        <f t="shared" si="370"/>
        <v>0</v>
      </c>
      <c r="T333" s="54">
        <f t="shared" si="371"/>
        <v>0</v>
      </c>
      <c r="U333" s="97">
        <f t="shared" si="372"/>
        <v>0</v>
      </c>
      <c r="V333" s="54">
        <f t="shared" si="391"/>
        <v>0</v>
      </c>
      <c r="W333" s="97">
        <f t="shared" si="392"/>
        <v>0</v>
      </c>
      <c r="X333" s="96">
        <f t="shared" si="373"/>
        <v>0</v>
      </c>
      <c r="Y333" s="96">
        <f t="shared" si="374"/>
        <v>0</v>
      </c>
      <c r="Z333" s="96">
        <f t="shared" si="375"/>
        <v>0</v>
      </c>
      <c r="AA333" s="96">
        <f t="shared" si="376"/>
        <v>0</v>
      </c>
      <c r="AB333" s="96">
        <f t="shared" si="377"/>
        <v>0</v>
      </c>
      <c r="AC333" s="96">
        <f t="shared" si="378"/>
        <v>0</v>
      </c>
      <c r="AD333" s="96">
        <f t="shared" si="379"/>
        <v>0</v>
      </c>
      <c r="AE333" s="96">
        <f t="shared" si="393"/>
        <v>0</v>
      </c>
      <c r="AF333" s="96">
        <f t="shared" si="394"/>
        <v>0</v>
      </c>
      <c r="AG333" s="96">
        <f t="shared" si="395"/>
        <v>0</v>
      </c>
      <c r="AH333" s="96">
        <f t="shared" si="396"/>
        <v>0</v>
      </c>
      <c r="AI333" s="96">
        <f t="shared" si="397"/>
        <v>0</v>
      </c>
      <c r="AJ333" s="96">
        <f t="shared" si="398"/>
        <v>0</v>
      </c>
      <c r="AK333" s="96">
        <f t="shared" si="399"/>
        <v>0</v>
      </c>
      <c r="AL333" s="96">
        <f t="shared" si="400"/>
        <v>0</v>
      </c>
      <c r="AM333" s="96">
        <f t="shared" si="401"/>
        <v>0</v>
      </c>
      <c r="AN333" s="96">
        <f t="shared" si="402"/>
        <v>0</v>
      </c>
      <c r="AO333" s="96">
        <f t="shared" si="403"/>
        <v>0</v>
      </c>
      <c r="AP333" s="96">
        <f t="shared" si="404"/>
        <v>0</v>
      </c>
      <c r="AQ333" s="96">
        <f t="shared" si="405"/>
        <v>0</v>
      </c>
      <c r="AR333" s="96">
        <f t="shared" si="406"/>
        <v>0</v>
      </c>
      <c r="AS333" s="96">
        <f t="shared" si="407"/>
        <v>0</v>
      </c>
      <c r="AT333" s="54">
        <f t="shared" si="408"/>
        <v>0</v>
      </c>
      <c r="AU333" s="54">
        <f t="shared" si="409"/>
        <v>0</v>
      </c>
      <c r="AV333" s="54">
        <f t="shared" si="410"/>
        <v>0</v>
      </c>
      <c r="AW333" s="54">
        <f t="shared" si="411"/>
        <v>0</v>
      </c>
      <c r="AX333" s="54">
        <f t="shared" si="412"/>
        <v>0</v>
      </c>
      <c r="AY333" s="54">
        <f t="shared" si="413"/>
        <v>0</v>
      </c>
      <c r="AZ333" s="54"/>
      <c r="BA333" s="54"/>
      <c r="BB333" s="137">
        <f t="shared" si="380"/>
        <v>0</v>
      </c>
      <c r="BC333" s="137">
        <f t="shared" si="381"/>
        <v>0</v>
      </c>
      <c r="BD333" s="137">
        <f t="shared" si="382"/>
        <v>0</v>
      </c>
      <c r="BE333" s="137">
        <f t="shared" si="383"/>
        <v>0</v>
      </c>
      <c r="BF333" s="137">
        <f t="shared" si="384"/>
        <v>0</v>
      </c>
      <c r="BG333" s="137">
        <f t="shared" si="385"/>
        <v>0</v>
      </c>
      <c r="BH333" s="137">
        <f t="shared" si="386"/>
        <v>0</v>
      </c>
      <c r="BI333" s="137">
        <f t="shared" si="387"/>
        <v>0</v>
      </c>
      <c r="BJ333" s="137">
        <f t="shared" si="388"/>
        <v>0</v>
      </c>
      <c r="BK333" s="137">
        <f t="shared" si="389"/>
        <v>0</v>
      </c>
      <c r="BL333" s="137">
        <f t="shared" si="414"/>
        <v>0</v>
      </c>
      <c r="BM333" s="137">
        <f t="shared" si="415"/>
        <v>0</v>
      </c>
      <c r="BN333" s="137">
        <f t="shared" si="416"/>
        <v>0</v>
      </c>
      <c r="BO333" s="137">
        <f t="shared" si="417"/>
        <v>0</v>
      </c>
      <c r="BP333" s="137">
        <f t="shared" si="418"/>
        <v>0</v>
      </c>
      <c r="BQ333" s="137">
        <f t="shared" si="419"/>
        <v>0</v>
      </c>
      <c r="BR333" s="137">
        <f t="shared" si="420"/>
        <v>0</v>
      </c>
      <c r="BS333" s="137">
        <f t="shared" si="421"/>
        <v>0</v>
      </c>
      <c r="BT333" s="137">
        <f t="shared" si="422"/>
        <v>0</v>
      </c>
      <c r="BU333" s="137">
        <f t="shared" si="423"/>
        <v>0</v>
      </c>
      <c r="BV333" s="137">
        <f t="shared" si="424"/>
        <v>0</v>
      </c>
      <c r="BW333" s="137">
        <f t="shared" si="425"/>
        <v>0</v>
      </c>
      <c r="BX333" s="137">
        <f t="shared" si="426"/>
        <v>0</v>
      </c>
      <c r="BY333" s="137">
        <f t="shared" si="427"/>
        <v>0</v>
      </c>
      <c r="BZ333" s="137">
        <f t="shared" si="428"/>
        <v>0</v>
      </c>
      <c r="CA333" s="137">
        <f t="shared" si="429"/>
        <v>0</v>
      </c>
      <c r="CB333" s="137">
        <f t="shared" si="430"/>
        <v>0</v>
      </c>
      <c r="CC333" s="137">
        <f t="shared" si="431"/>
        <v>0</v>
      </c>
      <c r="CD333" s="137">
        <f t="shared" si="432"/>
        <v>0</v>
      </c>
      <c r="CE333" s="137">
        <f t="shared" si="433"/>
        <v>0</v>
      </c>
      <c r="CF333" s="137">
        <f t="shared" si="434"/>
        <v>0</v>
      </c>
      <c r="CG333" s="137">
        <f t="shared" si="435"/>
        <v>0</v>
      </c>
      <c r="CH333" s="137">
        <f t="shared" si="436"/>
        <v>0</v>
      </c>
      <c r="CI333" s="137">
        <f t="shared" si="437"/>
        <v>0</v>
      </c>
      <c r="CJ333" s="137">
        <f t="shared" si="438"/>
        <v>0</v>
      </c>
      <c r="CK333" s="137">
        <f t="shared" si="439"/>
        <v>0</v>
      </c>
      <c r="CL333" s="137">
        <f t="shared" si="440"/>
        <v>0</v>
      </c>
      <c r="CM333" s="137">
        <f t="shared" si="441"/>
        <v>0</v>
      </c>
      <c r="CN333" s="137">
        <f t="shared" si="442"/>
        <v>0</v>
      </c>
      <c r="CO333" s="137">
        <f t="shared" si="443"/>
        <v>0</v>
      </c>
      <c r="CP333" s="97"/>
      <c r="CQ333" s="97"/>
      <c r="CR333" s="47"/>
      <c r="CS333" s="47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GO333" s="1"/>
      <c r="GP333" s="1"/>
      <c r="GQ333" s="1"/>
      <c r="GR333" s="1"/>
      <c r="GS333" s="1"/>
    </row>
    <row r="334" spans="1:201">
      <c r="A334" s="40">
        <v>328</v>
      </c>
      <c r="B334" s="84"/>
      <c r="C334" s="83"/>
      <c r="D334" s="88"/>
      <c r="E334" s="87"/>
      <c r="F334" s="87"/>
      <c r="G334" s="87"/>
      <c r="H334" s="87"/>
      <c r="I334" s="76"/>
      <c r="J334" s="76"/>
      <c r="K334" s="76"/>
      <c r="L334" s="238"/>
      <c r="M334" s="238"/>
      <c r="N334" s="76"/>
      <c r="O334" s="76"/>
      <c r="P334" s="76"/>
      <c r="Q334" s="77"/>
      <c r="R334" s="41">
        <f t="shared" si="390"/>
        <v>0</v>
      </c>
      <c r="S334" s="55">
        <f t="shared" si="370"/>
        <v>0</v>
      </c>
      <c r="T334" s="54">
        <f t="shared" si="371"/>
        <v>0</v>
      </c>
      <c r="U334" s="97">
        <f t="shared" si="372"/>
        <v>0</v>
      </c>
      <c r="V334" s="54">
        <f t="shared" si="391"/>
        <v>0</v>
      </c>
      <c r="W334" s="97">
        <f t="shared" si="392"/>
        <v>0</v>
      </c>
      <c r="X334" s="96">
        <f t="shared" si="373"/>
        <v>0</v>
      </c>
      <c r="Y334" s="96">
        <f t="shared" si="374"/>
        <v>0</v>
      </c>
      <c r="Z334" s="96">
        <f t="shared" si="375"/>
        <v>0</v>
      </c>
      <c r="AA334" s="96">
        <f t="shared" si="376"/>
        <v>0</v>
      </c>
      <c r="AB334" s="96">
        <f t="shared" si="377"/>
        <v>0</v>
      </c>
      <c r="AC334" s="96">
        <f t="shared" si="378"/>
        <v>0</v>
      </c>
      <c r="AD334" s="96">
        <f t="shared" si="379"/>
        <v>0</v>
      </c>
      <c r="AE334" s="96">
        <f t="shared" si="393"/>
        <v>0</v>
      </c>
      <c r="AF334" s="96">
        <f t="shared" si="394"/>
        <v>0</v>
      </c>
      <c r="AG334" s="96">
        <f t="shared" si="395"/>
        <v>0</v>
      </c>
      <c r="AH334" s="96">
        <f t="shared" si="396"/>
        <v>0</v>
      </c>
      <c r="AI334" s="96">
        <f t="shared" si="397"/>
        <v>0</v>
      </c>
      <c r="AJ334" s="96">
        <f t="shared" si="398"/>
        <v>0</v>
      </c>
      <c r="AK334" s="96">
        <f t="shared" si="399"/>
        <v>0</v>
      </c>
      <c r="AL334" s="96">
        <f t="shared" si="400"/>
        <v>0</v>
      </c>
      <c r="AM334" s="96">
        <f t="shared" si="401"/>
        <v>0</v>
      </c>
      <c r="AN334" s="96">
        <f t="shared" si="402"/>
        <v>0</v>
      </c>
      <c r="AO334" s="96">
        <f t="shared" si="403"/>
        <v>0</v>
      </c>
      <c r="AP334" s="96">
        <f t="shared" si="404"/>
        <v>0</v>
      </c>
      <c r="AQ334" s="96">
        <f t="shared" si="405"/>
        <v>0</v>
      </c>
      <c r="AR334" s="96">
        <f t="shared" si="406"/>
        <v>0</v>
      </c>
      <c r="AS334" s="96">
        <f t="shared" si="407"/>
        <v>0</v>
      </c>
      <c r="AT334" s="54">
        <f t="shared" si="408"/>
        <v>0</v>
      </c>
      <c r="AU334" s="54">
        <f t="shared" si="409"/>
        <v>0</v>
      </c>
      <c r="AV334" s="54">
        <f t="shared" si="410"/>
        <v>0</v>
      </c>
      <c r="AW334" s="54">
        <f t="shared" si="411"/>
        <v>0</v>
      </c>
      <c r="AX334" s="54">
        <f t="shared" si="412"/>
        <v>0</v>
      </c>
      <c r="AY334" s="54">
        <f t="shared" si="413"/>
        <v>0</v>
      </c>
      <c r="AZ334" s="54"/>
      <c r="BA334" s="54"/>
      <c r="BB334" s="137">
        <f t="shared" si="380"/>
        <v>0</v>
      </c>
      <c r="BC334" s="137">
        <f t="shared" si="381"/>
        <v>0</v>
      </c>
      <c r="BD334" s="137">
        <f t="shared" si="382"/>
        <v>0</v>
      </c>
      <c r="BE334" s="137">
        <f t="shared" si="383"/>
        <v>0</v>
      </c>
      <c r="BF334" s="137">
        <f t="shared" si="384"/>
        <v>0</v>
      </c>
      <c r="BG334" s="137">
        <f t="shared" si="385"/>
        <v>0</v>
      </c>
      <c r="BH334" s="137">
        <f t="shared" si="386"/>
        <v>0</v>
      </c>
      <c r="BI334" s="137">
        <f t="shared" si="387"/>
        <v>0</v>
      </c>
      <c r="BJ334" s="137">
        <f t="shared" si="388"/>
        <v>0</v>
      </c>
      <c r="BK334" s="137">
        <f t="shared" si="389"/>
        <v>0</v>
      </c>
      <c r="BL334" s="137">
        <f t="shared" si="414"/>
        <v>0</v>
      </c>
      <c r="BM334" s="137">
        <f t="shared" si="415"/>
        <v>0</v>
      </c>
      <c r="BN334" s="137">
        <f t="shared" si="416"/>
        <v>0</v>
      </c>
      <c r="BO334" s="137">
        <f t="shared" si="417"/>
        <v>0</v>
      </c>
      <c r="BP334" s="137">
        <f t="shared" si="418"/>
        <v>0</v>
      </c>
      <c r="BQ334" s="137">
        <f t="shared" si="419"/>
        <v>0</v>
      </c>
      <c r="BR334" s="137">
        <f t="shared" si="420"/>
        <v>0</v>
      </c>
      <c r="BS334" s="137">
        <f t="shared" si="421"/>
        <v>0</v>
      </c>
      <c r="BT334" s="137">
        <f t="shared" si="422"/>
        <v>0</v>
      </c>
      <c r="BU334" s="137">
        <f t="shared" si="423"/>
        <v>0</v>
      </c>
      <c r="BV334" s="137">
        <f t="shared" si="424"/>
        <v>0</v>
      </c>
      <c r="BW334" s="137">
        <f t="shared" si="425"/>
        <v>0</v>
      </c>
      <c r="BX334" s="137">
        <f t="shared" si="426"/>
        <v>0</v>
      </c>
      <c r="BY334" s="137">
        <f t="shared" si="427"/>
        <v>0</v>
      </c>
      <c r="BZ334" s="137">
        <f t="shared" si="428"/>
        <v>0</v>
      </c>
      <c r="CA334" s="137">
        <f t="shared" si="429"/>
        <v>0</v>
      </c>
      <c r="CB334" s="137">
        <f t="shared" si="430"/>
        <v>0</v>
      </c>
      <c r="CC334" s="137">
        <f t="shared" si="431"/>
        <v>0</v>
      </c>
      <c r="CD334" s="137">
        <f t="shared" si="432"/>
        <v>0</v>
      </c>
      <c r="CE334" s="137">
        <f t="shared" si="433"/>
        <v>0</v>
      </c>
      <c r="CF334" s="137">
        <f t="shared" si="434"/>
        <v>0</v>
      </c>
      <c r="CG334" s="137">
        <f t="shared" si="435"/>
        <v>0</v>
      </c>
      <c r="CH334" s="137">
        <f t="shared" si="436"/>
        <v>0</v>
      </c>
      <c r="CI334" s="137">
        <f t="shared" si="437"/>
        <v>0</v>
      </c>
      <c r="CJ334" s="137">
        <f t="shared" si="438"/>
        <v>0</v>
      </c>
      <c r="CK334" s="137">
        <f t="shared" si="439"/>
        <v>0</v>
      </c>
      <c r="CL334" s="137">
        <f t="shared" si="440"/>
        <v>0</v>
      </c>
      <c r="CM334" s="137">
        <f t="shared" si="441"/>
        <v>0</v>
      </c>
      <c r="CN334" s="137">
        <f t="shared" si="442"/>
        <v>0</v>
      </c>
      <c r="CO334" s="137">
        <f t="shared" si="443"/>
        <v>0</v>
      </c>
      <c r="CP334" s="97"/>
      <c r="CQ334" s="97"/>
      <c r="CR334" s="47"/>
      <c r="CS334" s="47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GO334" s="1"/>
      <c r="GP334" s="1"/>
      <c r="GQ334" s="1"/>
      <c r="GR334" s="1"/>
      <c r="GS334" s="1"/>
    </row>
    <row r="335" spans="1:201">
      <c r="A335" s="40">
        <v>329</v>
      </c>
      <c r="B335" s="84"/>
      <c r="C335" s="83"/>
      <c r="D335" s="88"/>
      <c r="E335" s="87"/>
      <c r="F335" s="87"/>
      <c r="G335" s="87"/>
      <c r="H335" s="87"/>
      <c r="I335" s="76"/>
      <c r="J335" s="76"/>
      <c r="K335" s="76"/>
      <c r="L335" s="238"/>
      <c r="M335" s="238"/>
      <c r="N335" s="76"/>
      <c r="O335" s="76"/>
      <c r="P335" s="76"/>
      <c r="Q335" s="77"/>
      <c r="R335" s="41">
        <f t="shared" si="390"/>
        <v>0</v>
      </c>
      <c r="S335" s="55">
        <f t="shared" si="370"/>
        <v>0</v>
      </c>
      <c r="T335" s="54">
        <f t="shared" si="371"/>
        <v>0</v>
      </c>
      <c r="U335" s="97">
        <f t="shared" si="372"/>
        <v>0</v>
      </c>
      <c r="V335" s="54">
        <f t="shared" si="391"/>
        <v>0</v>
      </c>
      <c r="W335" s="97">
        <f t="shared" si="392"/>
        <v>0</v>
      </c>
      <c r="X335" s="96">
        <f t="shared" si="373"/>
        <v>0</v>
      </c>
      <c r="Y335" s="96">
        <f t="shared" si="374"/>
        <v>0</v>
      </c>
      <c r="Z335" s="96">
        <f t="shared" si="375"/>
        <v>0</v>
      </c>
      <c r="AA335" s="96">
        <f t="shared" si="376"/>
        <v>0</v>
      </c>
      <c r="AB335" s="96">
        <f t="shared" si="377"/>
        <v>0</v>
      </c>
      <c r="AC335" s="96">
        <f t="shared" si="378"/>
        <v>0</v>
      </c>
      <c r="AD335" s="96">
        <f t="shared" si="379"/>
        <v>0</v>
      </c>
      <c r="AE335" s="96">
        <f t="shared" si="393"/>
        <v>0</v>
      </c>
      <c r="AF335" s="96">
        <f t="shared" si="394"/>
        <v>0</v>
      </c>
      <c r="AG335" s="96">
        <f t="shared" si="395"/>
        <v>0</v>
      </c>
      <c r="AH335" s="96">
        <f t="shared" si="396"/>
        <v>0</v>
      </c>
      <c r="AI335" s="96">
        <f t="shared" si="397"/>
        <v>0</v>
      </c>
      <c r="AJ335" s="96">
        <f t="shared" si="398"/>
        <v>0</v>
      </c>
      <c r="AK335" s="96">
        <f t="shared" si="399"/>
        <v>0</v>
      </c>
      <c r="AL335" s="96">
        <f t="shared" si="400"/>
        <v>0</v>
      </c>
      <c r="AM335" s="96">
        <f t="shared" si="401"/>
        <v>0</v>
      </c>
      <c r="AN335" s="96">
        <f t="shared" si="402"/>
        <v>0</v>
      </c>
      <c r="AO335" s="96">
        <f t="shared" si="403"/>
        <v>0</v>
      </c>
      <c r="AP335" s="96">
        <f t="shared" si="404"/>
        <v>0</v>
      </c>
      <c r="AQ335" s="96">
        <f t="shared" si="405"/>
        <v>0</v>
      </c>
      <c r="AR335" s="96">
        <f t="shared" si="406"/>
        <v>0</v>
      </c>
      <c r="AS335" s="96">
        <f t="shared" si="407"/>
        <v>0</v>
      </c>
      <c r="AT335" s="54">
        <f t="shared" si="408"/>
        <v>0</v>
      </c>
      <c r="AU335" s="54">
        <f t="shared" si="409"/>
        <v>0</v>
      </c>
      <c r="AV335" s="54">
        <f t="shared" si="410"/>
        <v>0</v>
      </c>
      <c r="AW335" s="54">
        <f t="shared" si="411"/>
        <v>0</v>
      </c>
      <c r="AX335" s="54">
        <f t="shared" si="412"/>
        <v>0</v>
      </c>
      <c r="AY335" s="54">
        <f t="shared" si="413"/>
        <v>0</v>
      </c>
      <c r="AZ335" s="54"/>
      <c r="BA335" s="54"/>
      <c r="BB335" s="137">
        <f t="shared" si="380"/>
        <v>0</v>
      </c>
      <c r="BC335" s="137">
        <f t="shared" si="381"/>
        <v>0</v>
      </c>
      <c r="BD335" s="137">
        <f t="shared" si="382"/>
        <v>0</v>
      </c>
      <c r="BE335" s="137">
        <f t="shared" si="383"/>
        <v>0</v>
      </c>
      <c r="BF335" s="137">
        <f t="shared" si="384"/>
        <v>0</v>
      </c>
      <c r="BG335" s="137">
        <f t="shared" si="385"/>
        <v>0</v>
      </c>
      <c r="BH335" s="137">
        <f t="shared" si="386"/>
        <v>0</v>
      </c>
      <c r="BI335" s="137">
        <f t="shared" si="387"/>
        <v>0</v>
      </c>
      <c r="BJ335" s="137">
        <f t="shared" si="388"/>
        <v>0</v>
      </c>
      <c r="BK335" s="137">
        <f t="shared" si="389"/>
        <v>0</v>
      </c>
      <c r="BL335" s="137">
        <f t="shared" si="414"/>
        <v>0</v>
      </c>
      <c r="BM335" s="137">
        <f t="shared" si="415"/>
        <v>0</v>
      </c>
      <c r="BN335" s="137">
        <f t="shared" si="416"/>
        <v>0</v>
      </c>
      <c r="BO335" s="137">
        <f t="shared" si="417"/>
        <v>0</v>
      </c>
      <c r="BP335" s="137">
        <f t="shared" si="418"/>
        <v>0</v>
      </c>
      <c r="BQ335" s="137">
        <f t="shared" si="419"/>
        <v>0</v>
      </c>
      <c r="BR335" s="137">
        <f t="shared" si="420"/>
        <v>0</v>
      </c>
      <c r="BS335" s="137">
        <f t="shared" si="421"/>
        <v>0</v>
      </c>
      <c r="BT335" s="137">
        <f t="shared" si="422"/>
        <v>0</v>
      </c>
      <c r="BU335" s="137">
        <f t="shared" si="423"/>
        <v>0</v>
      </c>
      <c r="BV335" s="137">
        <f t="shared" si="424"/>
        <v>0</v>
      </c>
      <c r="BW335" s="137">
        <f t="shared" si="425"/>
        <v>0</v>
      </c>
      <c r="BX335" s="137">
        <f t="shared" si="426"/>
        <v>0</v>
      </c>
      <c r="BY335" s="137">
        <f t="shared" si="427"/>
        <v>0</v>
      </c>
      <c r="BZ335" s="137">
        <f t="shared" si="428"/>
        <v>0</v>
      </c>
      <c r="CA335" s="137">
        <f t="shared" si="429"/>
        <v>0</v>
      </c>
      <c r="CB335" s="137">
        <f t="shared" si="430"/>
        <v>0</v>
      </c>
      <c r="CC335" s="137">
        <f t="shared" si="431"/>
        <v>0</v>
      </c>
      <c r="CD335" s="137">
        <f t="shared" si="432"/>
        <v>0</v>
      </c>
      <c r="CE335" s="137">
        <f t="shared" si="433"/>
        <v>0</v>
      </c>
      <c r="CF335" s="137">
        <f t="shared" si="434"/>
        <v>0</v>
      </c>
      <c r="CG335" s="137">
        <f t="shared" si="435"/>
        <v>0</v>
      </c>
      <c r="CH335" s="137">
        <f t="shared" si="436"/>
        <v>0</v>
      </c>
      <c r="CI335" s="137">
        <f t="shared" si="437"/>
        <v>0</v>
      </c>
      <c r="CJ335" s="137">
        <f t="shared" si="438"/>
        <v>0</v>
      </c>
      <c r="CK335" s="137">
        <f t="shared" si="439"/>
        <v>0</v>
      </c>
      <c r="CL335" s="137">
        <f t="shared" si="440"/>
        <v>0</v>
      </c>
      <c r="CM335" s="137">
        <f t="shared" si="441"/>
        <v>0</v>
      </c>
      <c r="CN335" s="137">
        <f t="shared" si="442"/>
        <v>0</v>
      </c>
      <c r="CO335" s="137">
        <f t="shared" si="443"/>
        <v>0</v>
      </c>
      <c r="CP335" s="97"/>
      <c r="CQ335" s="97"/>
      <c r="CR335" s="47"/>
      <c r="CS335" s="47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GO335" s="1"/>
      <c r="GP335" s="1"/>
      <c r="GQ335" s="1"/>
      <c r="GR335" s="1"/>
      <c r="GS335" s="1"/>
    </row>
    <row r="336" spans="1:201">
      <c r="A336" s="40">
        <v>330</v>
      </c>
      <c r="B336" s="84"/>
      <c r="C336" s="83"/>
      <c r="D336" s="88"/>
      <c r="E336" s="87"/>
      <c r="F336" s="87"/>
      <c r="G336" s="87"/>
      <c r="H336" s="87"/>
      <c r="I336" s="76"/>
      <c r="J336" s="76"/>
      <c r="K336" s="76"/>
      <c r="L336" s="238"/>
      <c r="M336" s="238"/>
      <c r="N336" s="76"/>
      <c r="O336" s="76"/>
      <c r="P336" s="76"/>
      <c r="Q336" s="77"/>
      <c r="R336" s="41">
        <f t="shared" si="390"/>
        <v>0</v>
      </c>
      <c r="S336" s="55">
        <f t="shared" si="370"/>
        <v>0</v>
      </c>
      <c r="T336" s="54">
        <f t="shared" si="371"/>
        <v>0</v>
      </c>
      <c r="U336" s="97">
        <f t="shared" si="372"/>
        <v>0</v>
      </c>
      <c r="V336" s="54">
        <f t="shared" si="391"/>
        <v>0</v>
      </c>
      <c r="W336" s="97">
        <f t="shared" si="392"/>
        <v>0</v>
      </c>
      <c r="X336" s="96">
        <f t="shared" si="373"/>
        <v>0</v>
      </c>
      <c r="Y336" s="96">
        <f t="shared" si="374"/>
        <v>0</v>
      </c>
      <c r="Z336" s="96">
        <f t="shared" si="375"/>
        <v>0</v>
      </c>
      <c r="AA336" s="96">
        <f t="shared" si="376"/>
        <v>0</v>
      </c>
      <c r="AB336" s="96">
        <f t="shared" si="377"/>
        <v>0</v>
      </c>
      <c r="AC336" s="96">
        <f t="shared" si="378"/>
        <v>0</v>
      </c>
      <c r="AD336" s="96">
        <f t="shared" si="379"/>
        <v>0</v>
      </c>
      <c r="AE336" s="96">
        <f t="shared" si="393"/>
        <v>0</v>
      </c>
      <c r="AF336" s="96">
        <f t="shared" si="394"/>
        <v>0</v>
      </c>
      <c r="AG336" s="96">
        <f t="shared" si="395"/>
        <v>0</v>
      </c>
      <c r="AH336" s="96">
        <f t="shared" si="396"/>
        <v>0</v>
      </c>
      <c r="AI336" s="96">
        <f t="shared" si="397"/>
        <v>0</v>
      </c>
      <c r="AJ336" s="96">
        <f t="shared" si="398"/>
        <v>0</v>
      </c>
      <c r="AK336" s="96">
        <f t="shared" si="399"/>
        <v>0</v>
      </c>
      <c r="AL336" s="96">
        <f t="shared" si="400"/>
        <v>0</v>
      </c>
      <c r="AM336" s="96">
        <f t="shared" si="401"/>
        <v>0</v>
      </c>
      <c r="AN336" s="96">
        <f t="shared" si="402"/>
        <v>0</v>
      </c>
      <c r="AO336" s="96">
        <f t="shared" si="403"/>
        <v>0</v>
      </c>
      <c r="AP336" s="96">
        <f t="shared" si="404"/>
        <v>0</v>
      </c>
      <c r="AQ336" s="96">
        <f t="shared" si="405"/>
        <v>0</v>
      </c>
      <c r="AR336" s="96">
        <f t="shared" si="406"/>
        <v>0</v>
      </c>
      <c r="AS336" s="96">
        <f t="shared" si="407"/>
        <v>0</v>
      </c>
      <c r="AT336" s="54">
        <f t="shared" si="408"/>
        <v>0</v>
      </c>
      <c r="AU336" s="54">
        <f t="shared" si="409"/>
        <v>0</v>
      </c>
      <c r="AV336" s="54">
        <f t="shared" si="410"/>
        <v>0</v>
      </c>
      <c r="AW336" s="54">
        <f t="shared" si="411"/>
        <v>0</v>
      </c>
      <c r="AX336" s="54">
        <f t="shared" si="412"/>
        <v>0</v>
      </c>
      <c r="AY336" s="54">
        <f t="shared" si="413"/>
        <v>0</v>
      </c>
      <c r="AZ336" s="54"/>
      <c r="BA336" s="54"/>
      <c r="BB336" s="137">
        <f t="shared" si="380"/>
        <v>0</v>
      </c>
      <c r="BC336" s="137">
        <f t="shared" si="381"/>
        <v>0</v>
      </c>
      <c r="BD336" s="137">
        <f t="shared" si="382"/>
        <v>0</v>
      </c>
      <c r="BE336" s="137">
        <f t="shared" si="383"/>
        <v>0</v>
      </c>
      <c r="BF336" s="137">
        <f t="shared" si="384"/>
        <v>0</v>
      </c>
      <c r="BG336" s="137">
        <f t="shared" si="385"/>
        <v>0</v>
      </c>
      <c r="BH336" s="137">
        <f t="shared" si="386"/>
        <v>0</v>
      </c>
      <c r="BI336" s="137">
        <f t="shared" si="387"/>
        <v>0</v>
      </c>
      <c r="BJ336" s="137">
        <f t="shared" si="388"/>
        <v>0</v>
      </c>
      <c r="BK336" s="137">
        <f t="shared" si="389"/>
        <v>0</v>
      </c>
      <c r="BL336" s="137">
        <f t="shared" si="414"/>
        <v>0</v>
      </c>
      <c r="BM336" s="137">
        <f t="shared" si="415"/>
        <v>0</v>
      </c>
      <c r="BN336" s="137">
        <f t="shared" si="416"/>
        <v>0</v>
      </c>
      <c r="BO336" s="137">
        <f t="shared" si="417"/>
        <v>0</v>
      </c>
      <c r="BP336" s="137">
        <f t="shared" si="418"/>
        <v>0</v>
      </c>
      <c r="BQ336" s="137">
        <f t="shared" si="419"/>
        <v>0</v>
      </c>
      <c r="BR336" s="137">
        <f t="shared" si="420"/>
        <v>0</v>
      </c>
      <c r="BS336" s="137">
        <f t="shared" si="421"/>
        <v>0</v>
      </c>
      <c r="BT336" s="137">
        <f t="shared" si="422"/>
        <v>0</v>
      </c>
      <c r="BU336" s="137">
        <f t="shared" si="423"/>
        <v>0</v>
      </c>
      <c r="BV336" s="137">
        <f t="shared" si="424"/>
        <v>0</v>
      </c>
      <c r="BW336" s="137">
        <f t="shared" si="425"/>
        <v>0</v>
      </c>
      <c r="BX336" s="137">
        <f t="shared" si="426"/>
        <v>0</v>
      </c>
      <c r="BY336" s="137">
        <f t="shared" si="427"/>
        <v>0</v>
      </c>
      <c r="BZ336" s="137">
        <f t="shared" si="428"/>
        <v>0</v>
      </c>
      <c r="CA336" s="137">
        <f t="shared" si="429"/>
        <v>0</v>
      </c>
      <c r="CB336" s="137">
        <f t="shared" si="430"/>
        <v>0</v>
      </c>
      <c r="CC336" s="137">
        <f t="shared" si="431"/>
        <v>0</v>
      </c>
      <c r="CD336" s="137">
        <f t="shared" si="432"/>
        <v>0</v>
      </c>
      <c r="CE336" s="137">
        <f t="shared" si="433"/>
        <v>0</v>
      </c>
      <c r="CF336" s="137">
        <f t="shared" si="434"/>
        <v>0</v>
      </c>
      <c r="CG336" s="137">
        <f t="shared" si="435"/>
        <v>0</v>
      </c>
      <c r="CH336" s="137">
        <f t="shared" si="436"/>
        <v>0</v>
      </c>
      <c r="CI336" s="137">
        <f t="shared" si="437"/>
        <v>0</v>
      </c>
      <c r="CJ336" s="137">
        <f t="shared" si="438"/>
        <v>0</v>
      </c>
      <c r="CK336" s="137">
        <f t="shared" si="439"/>
        <v>0</v>
      </c>
      <c r="CL336" s="137">
        <f t="shared" si="440"/>
        <v>0</v>
      </c>
      <c r="CM336" s="137">
        <f t="shared" si="441"/>
        <v>0</v>
      </c>
      <c r="CN336" s="137">
        <f t="shared" si="442"/>
        <v>0</v>
      </c>
      <c r="CO336" s="137">
        <f t="shared" si="443"/>
        <v>0</v>
      </c>
      <c r="CP336" s="97"/>
      <c r="CQ336" s="97"/>
      <c r="CR336" s="47"/>
      <c r="CS336" s="47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GO336" s="1"/>
      <c r="GP336" s="1"/>
      <c r="GQ336" s="1"/>
      <c r="GR336" s="1"/>
      <c r="GS336" s="1"/>
    </row>
    <row r="337" spans="1:201">
      <c r="A337" s="40">
        <v>331</v>
      </c>
      <c r="B337" s="84"/>
      <c r="C337" s="83"/>
      <c r="D337" s="88"/>
      <c r="E337" s="87"/>
      <c r="F337" s="87"/>
      <c r="G337" s="87"/>
      <c r="H337" s="87"/>
      <c r="I337" s="76"/>
      <c r="J337" s="76"/>
      <c r="K337" s="76"/>
      <c r="L337" s="238"/>
      <c r="M337" s="238"/>
      <c r="N337" s="76"/>
      <c r="O337" s="76"/>
      <c r="P337" s="76"/>
      <c r="Q337" s="77"/>
      <c r="R337" s="41">
        <f t="shared" si="390"/>
        <v>0</v>
      </c>
      <c r="S337" s="55">
        <f t="shared" si="370"/>
        <v>0</v>
      </c>
      <c r="T337" s="54">
        <f t="shared" si="371"/>
        <v>0</v>
      </c>
      <c r="U337" s="97">
        <f t="shared" si="372"/>
        <v>0</v>
      </c>
      <c r="V337" s="54">
        <f t="shared" si="391"/>
        <v>0</v>
      </c>
      <c r="W337" s="97">
        <f t="shared" si="392"/>
        <v>0</v>
      </c>
      <c r="X337" s="96">
        <f t="shared" si="373"/>
        <v>0</v>
      </c>
      <c r="Y337" s="96">
        <f t="shared" si="374"/>
        <v>0</v>
      </c>
      <c r="Z337" s="96">
        <f t="shared" si="375"/>
        <v>0</v>
      </c>
      <c r="AA337" s="96">
        <f t="shared" si="376"/>
        <v>0</v>
      </c>
      <c r="AB337" s="96">
        <f t="shared" si="377"/>
        <v>0</v>
      </c>
      <c r="AC337" s="96">
        <f t="shared" si="378"/>
        <v>0</v>
      </c>
      <c r="AD337" s="96">
        <f t="shared" si="379"/>
        <v>0</v>
      </c>
      <c r="AE337" s="96">
        <f t="shared" si="393"/>
        <v>0</v>
      </c>
      <c r="AF337" s="96">
        <f t="shared" si="394"/>
        <v>0</v>
      </c>
      <c r="AG337" s="96">
        <f t="shared" si="395"/>
        <v>0</v>
      </c>
      <c r="AH337" s="96">
        <f t="shared" si="396"/>
        <v>0</v>
      </c>
      <c r="AI337" s="96">
        <f t="shared" si="397"/>
        <v>0</v>
      </c>
      <c r="AJ337" s="96">
        <f t="shared" si="398"/>
        <v>0</v>
      </c>
      <c r="AK337" s="96">
        <f t="shared" si="399"/>
        <v>0</v>
      </c>
      <c r="AL337" s="96">
        <f t="shared" si="400"/>
        <v>0</v>
      </c>
      <c r="AM337" s="96">
        <f t="shared" si="401"/>
        <v>0</v>
      </c>
      <c r="AN337" s="96">
        <f t="shared" si="402"/>
        <v>0</v>
      </c>
      <c r="AO337" s="96">
        <f t="shared" si="403"/>
        <v>0</v>
      </c>
      <c r="AP337" s="96">
        <f t="shared" si="404"/>
        <v>0</v>
      </c>
      <c r="AQ337" s="96">
        <f t="shared" si="405"/>
        <v>0</v>
      </c>
      <c r="AR337" s="96">
        <f t="shared" si="406"/>
        <v>0</v>
      </c>
      <c r="AS337" s="96">
        <f t="shared" si="407"/>
        <v>0</v>
      </c>
      <c r="AT337" s="54">
        <f t="shared" si="408"/>
        <v>0</v>
      </c>
      <c r="AU337" s="54">
        <f t="shared" si="409"/>
        <v>0</v>
      </c>
      <c r="AV337" s="54">
        <f t="shared" si="410"/>
        <v>0</v>
      </c>
      <c r="AW337" s="54">
        <f t="shared" si="411"/>
        <v>0</v>
      </c>
      <c r="AX337" s="54">
        <f t="shared" si="412"/>
        <v>0</v>
      </c>
      <c r="AY337" s="54">
        <f t="shared" si="413"/>
        <v>0</v>
      </c>
      <c r="AZ337" s="54"/>
      <c r="BA337" s="54"/>
      <c r="BB337" s="137">
        <f t="shared" si="380"/>
        <v>0</v>
      </c>
      <c r="BC337" s="137">
        <f t="shared" si="381"/>
        <v>0</v>
      </c>
      <c r="BD337" s="137">
        <f t="shared" si="382"/>
        <v>0</v>
      </c>
      <c r="BE337" s="137">
        <f t="shared" si="383"/>
        <v>0</v>
      </c>
      <c r="BF337" s="137">
        <f t="shared" si="384"/>
        <v>0</v>
      </c>
      <c r="BG337" s="137">
        <f t="shared" si="385"/>
        <v>0</v>
      </c>
      <c r="BH337" s="137">
        <f t="shared" si="386"/>
        <v>0</v>
      </c>
      <c r="BI337" s="137">
        <f t="shared" si="387"/>
        <v>0</v>
      </c>
      <c r="BJ337" s="137">
        <f t="shared" si="388"/>
        <v>0</v>
      </c>
      <c r="BK337" s="137">
        <f t="shared" si="389"/>
        <v>0</v>
      </c>
      <c r="BL337" s="137">
        <f t="shared" si="414"/>
        <v>0</v>
      </c>
      <c r="BM337" s="137">
        <f t="shared" si="415"/>
        <v>0</v>
      </c>
      <c r="BN337" s="137">
        <f t="shared" si="416"/>
        <v>0</v>
      </c>
      <c r="BO337" s="137">
        <f t="shared" si="417"/>
        <v>0</v>
      </c>
      <c r="BP337" s="137">
        <f t="shared" si="418"/>
        <v>0</v>
      </c>
      <c r="BQ337" s="137">
        <f t="shared" si="419"/>
        <v>0</v>
      </c>
      <c r="BR337" s="137">
        <f t="shared" si="420"/>
        <v>0</v>
      </c>
      <c r="BS337" s="137">
        <f t="shared" si="421"/>
        <v>0</v>
      </c>
      <c r="BT337" s="137">
        <f t="shared" si="422"/>
        <v>0</v>
      </c>
      <c r="BU337" s="137">
        <f t="shared" si="423"/>
        <v>0</v>
      </c>
      <c r="BV337" s="137">
        <f t="shared" si="424"/>
        <v>0</v>
      </c>
      <c r="BW337" s="137">
        <f t="shared" si="425"/>
        <v>0</v>
      </c>
      <c r="BX337" s="137">
        <f t="shared" si="426"/>
        <v>0</v>
      </c>
      <c r="BY337" s="137">
        <f t="shared" si="427"/>
        <v>0</v>
      </c>
      <c r="BZ337" s="137">
        <f t="shared" si="428"/>
        <v>0</v>
      </c>
      <c r="CA337" s="137">
        <f t="shared" si="429"/>
        <v>0</v>
      </c>
      <c r="CB337" s="137">
        <f t="shared" si="430"/>
        <v>0</v>
      </c>
      <c r="CC337" s="137">
        <f t="shared" si="431"/>
        <v>0</v>
      </c>
      <c r="CD337" s="137">
        <f t="shared" si="432"/>
        <v>0</v>
      </c>
      <c r="CE337" s="137">
        <f t="shared" si="433"/>
        <v>0</v>
      </c>
      <c r="CF337" s="137">
        <f t="shared" si="434"/>
        <v>0</v>
      </c>
      <c r="CG337" s="137">
        <f t="shared" si="435"/>
        <v>0</v>
      </c>
      <c r="CH337" s="137">
        <f t="shared" si="436"/>
        <v>0</v>
      </c>
      <c r="CI337" s="137">
        <f t="shared" si="437"/>
        <v>0</v>
      </c>
      <c r="CJ337" s="137">
        <f t="shared" si="438"/>
        <v>0</v>
      </c>
      <c r="CK337" s="137">
        <f t="shared" si="439"/>
        <v>0</v>
      </c>
      <c r="CL337" s="137">
        <f t="shared" si="440"/>
        <v>0</v>
      </c>
      <c r="CM337" s="137">
        <f t="shared" si="441"/>
        <v>0</v>
      </c>
      <c r="CN337" s="137">
        <f t="shared" si="442"/>
        <v>0</v>
      </c>
      <c r="CO337" s="137">
        <f t="shared" si="443"/>
        <v>0</v>
      </c>
      <c r="CP337" s="97"/>
      <c r="CQ337" s="97"/>
      <c r="CR337" s="47"/>
      <c r="CS337" s="47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GO337" s="1"/>
      <c r="GP337" s="1"/>
      <c r="GQ337" s="1"/>
      <c r="GR337" s="1"/>
      <c r="GS337" s="1"/>
    </row>
    <row r="338" spans="1:201">
      <c r="A338" s="40">
        <v>332</v>
      </c>
      <c r="B338" s="84"/>
      <c r="C338" s="83"/>
      <c r="D338" s="88"/>
      <c r="E338" s="87"/>
      <c r="F338" s="87"/>
      <c r="G338" s="87"/>
      <c r="H338" s="87"/>
      <c r="I338" s="76"/>
      <c r="J338" s="76"/>
      <c r="K338" s="76"/>
      <c r="L338" s="238"/>
      <c r="M338" s="238"/>
      <c r="N338" s="76"/>
      <c r="O338" s="76"/>
      <c r="P338" s="76"/>
      <c r="Q338" s="77"/>
      <c r="R338" s="41">
        <f t="shared" si="390"/>
        <v>0</v>
      </c>
      <c r="S338" s="55">
        <f t="shared" si="370"/>
        <v>0</v>
      </c>
      <c r="T338" s="54">
        <f t="shared" si="371"/>
        <v>0</v>
      </c>
      <c r="U338" s="97">
        <f t="shared" si="372"/>
        <v>0</v>
      </c>
      <c r="V338" s="54">
        <f t="shared" si="391"/>
        <v>0</v>
      </c>
      <c r="W338" s="97">
        <f t="shared" si="392"/>
        <v>0</v>
      </c>
      <c r="X338" s="96">
        <f t="shared" si="373"/>
        <v>0</v>
      </c>
      <c r="Y338" s="96">
        <f t="shared" si="374"/>
        <v>0</v>
      </c>
      <c r="Z338" s="96">
        <f t="shared" si="375"/>
        <v>0</v>
      </c>
      <c r="AA338" s="96">
        <f t="shared" si="376"/>
        <v>0</v>
      </c>
      <c r="AB338" s="96">
        <f t="shared" si="377"/>
        <v>0</v>
      </c>
      <c r="AC338" s="96">
        <f t="shared" si="378"/>
        <v>0</v>
      </c>
      <c r="AD338" s="96">
        <f t="shared" si="379"/>
        <v>0</v>
      </c>
      <c r="AE338" s="96">
        <f t="shared" si="393"/>
        <v>0</v>
      </c>
      <c r="AF338" s="96">
        <f t="shared" si="394"/>
        <v>0</v>
      </c>
      <c r="AG338" s="96">
        <f t="shared" si="395"/>
        <v>0</v>
      </c>
      <c r="AH338" s="96">
        <f t="shared" si="396"/>
        <v>0</v>
      </c>
      <c r="AI338" s="96">
        <f t="shared" si="397"/>
        <v>0</v>
      </c>
      <c r="AJ338" s="96">
        <f t="shared" si="398"/>
        <v>0</v>
      </c>
      <c r="AK338" s="96">
        <f t="shared" si="399"/>
        <v>0</v>
      </c>
      <c r="AL338" s="96">
        <f t="shared" si="400"/>
        <v>0</v>
      </c>
      <c r="AM338" s="96">
        <f t="shared" si="401"/>
        <v>0</v>
      </c>
      <c r="AN338" s="96">
        <f t="shared" si="402"/>
        <v>0</v>
      </c>
      <c r="AO338" s="96">
        <f t="shared" si="403"/>
        <v>0</v>
      </c>
      <c r="AP338" s="96">
        <f t="shared" si="404"/>
        <v>0</v>
      </c>
      <c r="AQ338" s="96">
        <f t="shared" si="405"/>
        <v>0</v>
      </c>
      <c r="AR338" s="96">
        <f t="shared" si="406"/>
        <v>0</v>
      </c>
      <c r="AS338" s="96">
        <f t="shared" si="407"/>
        <v>0</v>
      </c>
      <c r="AT338" s="54">
        <f t="shared" si="408"/>
        <v>0</v>
      </c>
      <c r="AU338" s="54">
        <f t="shared" si="409"/>
        <v>0</v>
      </c>
      <c r="AV338" s="54">
        <f t="shared" si="410"/>
        <v>0</v>
      </c>
      <c r="AW338" s="54">
        <f t="shared" si="411"/>
        <v>0</v>
      </c>
      <c r="AX338" s="54">
        <f t="shared" si="412"/>
        <v>0</v>
      </c>
      <c r="AY338" s="54">
        <f t="shared" si="413"/>
        <v>0</v>
      </c>
      <c r="AZ338" s="54"/>
      <c r="BA338" s="54"/>
      <c r="BB338" s="137">
        <f t="shared" si="380"/>
        <v>0</v>
      </c>
      <c r="BC338" s="137">
        <f t="shared" si="381"/>
        <v>0</v>
      </c>
      <c r="BD338" s="137">
        <f t="shared" si="382"/>
        <v>0</v>
      </c>
      <c r="BE338" s="137">
        <f t="shared" si="383"/>
        <v>0</v>
      </c>
      <c r="BF338" s="137">
        <f t="shared" si="384"/>
        <v>0</v>
      </c>
      <c r="BG338" s="137">
        <f t="shared" si="385"/>
        <v>0</v>
      </c>
      <c r="BH338" s="137">
        <f t="shared" si="386"/>
        <v>0</v>
      </c>
      <c r="BI338" s="137">
        <f t="shared" si="387"/>
        <v>0</v>
      </c>
      <c r="BJ338" s="137">
        <f t="shared" si="388"/>
        <v>0</v>
      </c>
      <c r="BK338" s="137">
        <f t="shared" si="389"/>
        <v>0</v>
      </c>
      <c r="BL338" s="137">
        <f t="shared" si="414"/>
        <v>0</v>
      </c>
      <c r="BM338" s="137">
        <f t="shared" si="415"/>
        <v>0</v>
      </c>
      <c r="BN338" s="137">
        <f t="shared" si="416"/>
        <v>0</v>
      </c>
      <c r="BO338" s="137">
        <f t="shared" si="417"/>
        <v>0</v>
      </c>
      <c r="BP338" s="137">
        <f t="shared" si="418"/>
        <v>0</v>
      </c>
      <c r="BQ338" s="137">
        <f t="shared" si="419"/>
        <v>0</v>
      </c>
      <c r="BR338" s="137">
        <f t="shared" si="420"/>
        <v>0</v>
      </c>
      <c r="BS338" s="137">
        <f t="shared" si="421"/>
        <v>0</v>
      </c>
      <c r="BT338" s="137">
        <f t="shared" si="422"/>
        <v>0</v>
      </c>
      <c r="BU338" s="137">
        <f t="shared" si="423"/>
        <v>0</v>
      </c>
      <c r="BV338" s="137">
        <f t="shared" si="424"/>
        <v>0</v>
      </c>
      <c r="BW338" s="137">
        <f t="shared" si="425"/>
        <v>0</v>
      </c>
      <c r="BX338" s="137">
        <f t="shared" si="426"/>
        <v>0</v>
      </c>
      <c r="BY338" s="137">
        <f t="shared" si="427"/>
        <v>0</v>
      </c>
      <c r="BZ338" s="137">
        <f t="shared" si="428"/>
        <v>0</v>
      </c>
      <c r="CA338" s="137">
        <f t="shared" si="429"/>
        <v>0</v>
      </c>
      <c r="CB338" s="137">
        <f t="shared" si="430"/>
        <v>0</v>
      </c>
      <c r="CC338" s="137">
        <f t="shared" si="431"/>
        <v>0</v>
      </c>
      <c r="CD338" s="137">
        <f t="shared" si="432"/>
        <v>0</v>
      </c>
      <c r="CE338" s="137">
        <f t="shared" si="433"/>
        <v>0</v>
      </c>
      <c r="CF338" s="137">
        <f t="shared" si="434"/>
        <v>0</v>
      </c>
      <c r="CG338" s="137">
        <f t="shared" si="435"/>
        <v>0</v>
      </c>
      <c r="CH338" s="137">
        <f t="shared" si="436"/>
        <v>0</v>
      </c>
      <c r="CI338" s="137">
        <f t="shared" si="437"/>
        <v>0</v>
      </c>
      <c r="CJ338" s="137">
        <f t="shared" si="438"/>
        <v>0</v>
      </c>
      <c r="CK338" s="137">
        <f t="shared" si="439"/>
        <v>0</v>
      </c>
      <c r="CL338" s="137">
        <f t="shared" si="440"/>
        <v>0</v>
      </c>
      <c r="CM338" s="137">
        <f t="shared" si="441"/>
        <v>0</v>
      </c>
      <c r="CN338" s="137">
        <f t="shared" si="442"/>
        <v>0</v>
      </c>
      <c r="CO338" s="137">
        <f t="shared" si="443"/>
        <v>0</v>
      </c>
      <c r="CP338" s="97"/>
      <c r="CQ338" s="97"/>
      <c r="CR338" s="47"/>
      <c r="CS338" s="47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GO338" s="1"/>
      <c r="GP338" s="1"/>
      <c r="GQ338" s="1"/>
      <c r="GR338" s="1"/>
      <c r="GS338" s="1"/>
    </row>
    <row r="339" spans="1:201">
      <c r="A339" s="40">
        <v>333</v>
      </c>
      <c r="B339" s="84"/>
      <c r="C339" s="83"/>
      <c r="D339" s="88"/>
      <c r="E339" s="87"/>
      <c r="F339" s="87"/>
      <c r="G339" s="87"/>
      <c r="H339" s="87"/>
      <c r="I339" s="76"/>
      <c r="J339" s="76"/>
      <c r="K339" s="76"/>
      <c r="L339" s="238"/>
      <c r="M339" s="238"/>
      <c r="N339" s="76"/>
      <c r="O339" s="76"/>
      <c r="P339" s="76"/>
      <c r="Q339" s="77"/>
      <c r="R339" s="41">
        <f t="shared" si="390"/>
        <v>0</v>
      </c>
      <c r="S339" s="55">
        <f t="shared" si="370"/>
        <v>0</v>
      </c>
      <c r="T339" s="54">
        <f t="shared" si="371"/>
        <v>0</v>
      </c>
      <c r="U339" s="97">
        <f t="shared" si="372"/>
        <v>0</v>
      </c>
      <c r="V339" s="54">
        <f t="shared" si="391"/>
        <v>0</v>
      </c>
      <c r="W339" s="97">
        <f t="shared" si="392"/>
        <v>0</v>
      </c>
      <c r="X339" s="96">
        <f t="shared" si="373"/>
        <v>0</v>
      </c>
      <c r="Y339" s="96">
        <f t="shared" si="374"/>
        <v>0</v>
      </c>
      <c r="Z339" s="96">
        <f t="shared" si="375"/>
        <v>0</v>
      </c>
      <c r="AA339" s="96">
        <f t="shared" si="376"/>
        <v>0</v>
      </c>
      <c r="AB339" s="96">
        <f t="shared" si="377"/>
        <v>0</v>
      </c>
      <c r="AC339" s="96">
        <f t="shared" si="378"/>
        <v>0</v>
      </c>
      <c r="AD339" s="96">
        <f t="shared" si="379"/>
        <v>0</v>
      </c>
      <c r="AE339" s="96">
        <f t="shared" si="393"/>
        <v>0</v>
      </c>
      <c r="AF339" s="96">
        <f t="shared" si="394"/>
        <v>0</v>
      </c>
      <c r="AG339" s="96">
        <f t="shared" si="395"/>
        <v>0</v>
      </c>
      <c r="AH339" s="96">
        <f t="shared" si="396"/>
        <v>0</v>
      </c>
      <c r="AI339" s="96">
        <f t="shared" si="397"/>
        <v>0</v>
      </c>
      <c r="AJ339" s="96">
        <f t="shared" si="398"/>
        <v>0</v>
      </c>
      <c r="AK339" s="96">
        <f t="shared" si="399"/>
        <v>0</v>
      </c>
      <c r="AL339" s="96">
        <f t="shared" si="400"/>
        <v>0</v>
      </c>
      <c r="AM339" s="96">
        <f t="shared" si="401"/>
        <v>0</v>
      </c>
      <c r="AN339" s="96">
        <f t="shared" si="402"/>
        <v>0</v>
      </c>
      <c r="AO339" s="96">
        <f t="shared" si="403"/>
        <v>0</v>
      </c>
      <c r="AP339" s="96">
        <f t="shared" si="404"/>
        <v>0</v>
      </c>
      <c r="AQ339" s="96">
        <f t="shared" si="405"/>
        <v>0</v>
      </c>
      <c r="AR339" s="96">
        <f t="shared" si="406"/>
        <v>0</v>
      </c>
      <c r="AS339" s="96">
        <f t="shared" si="407"/>
        <v>0</v>
      </c>
      <c r="AT339" s="54">
        <f t="shared" si="408"/>
        <v>0</v>
      </c>
      <c r="AU339" s="54">
        <f t="shared" si="409"/>
        <v>0</v>
      </c>
      <c r="AV339" s="54">
        <f t="shared" si="410"/>
        <v>0</v>
      </c>
      <c r="AW339" s="54">
        <f t="shared" si="411"/>
        <v>0</v>
      </c>
      <c r="AX339" s="54">
        <f t="shared" si="412"/>
        <v>0</v>
      </c>
      <c r="AY339" s="54">
        <f t="shared" si="413"/>
        <v>0</v>
      </c>
      <c r="AZ339" s="54"/>
      <c r="BA339" s="54"/>
      <c r="BB339" s="137">
        <f t="shared" si="380"/>
        <v>0</v>
      </c>
      <c r="BC339" s="137">
        <f t="shared" si="381"/>
        <v>0</v>
      </c>
      <c r="BD339" s="137">
        <f t="shared" si="382"/>
        <v>0</v>
      </c>
      <c r="BE339" s="137">
        <f t="shared" si="383"/>
        <v>0</v>
      </c>
      <c r="BF339" s="137">
        <f t="shared" si="384"/>
        <v>0</v>
      </c>
      <c r="BG339" s="137">
        <f t="shared" si="385"/>
        <v>0</v>
      </c>
      <c r="BH339" s="137">
        <f t="shared" si="386"/>
        <v>0</v>
      </c>
      <c r="BI339" s="137">
        <f t="shared" si="387"/>
        <v>0</v>
      </c>
      <c r="BJ339" s="137">
        <f t="shared" si="388"/>
        <v>0</v>
      </c>
      <c r="BK339" s="137">
        <f t="shared" si="389"/>
        <v>0</v>
      </c>
      <c r="BL339" s="137">
        <f t="shared" si="414"/>
        <v>0</v>
      </c>
      <c r="BM339" s="137">
        <f t="shared" si="415"/>
        <v>0</v>
      </c>
      <c r="BN339" s="137">
        <f t="shared" si="416"/>
        <v>0</v>
      </c>
      <c r="BO339" s="137">
        <f t="shared" si="417"/>
        <v>0</v>
      </c>
      <c r="BP339" s="137">
        <f t="shared" si="418"/>
        <v>0</v>
      </c>
      <c r="BQ339" s="137">
        <f t="shared" si="419"/>
        <v>0</v>
      </c>
      <c r="BR339" s="137">
        <f t="shared" si="420"/>
        <v>0</v>
      </c>
      <c r="BS339" s="137">
        <f t="shared" si="421"/>
        <v>0</v>
      </c>
      <c r="BT339" s="137">
        <f t="shared" si="422"/>
        <v>0</v>
      </c>
      <c r="BU339" s="137">
        <f t="shared" si="423"/>
        <v>0</v>
      </c>
      <c r="BV339" s="137">
        <f t="shared" si="424"/>
        <v>0</v>
      </c>
      <c r="BW339" s="137">
        <f t="shared" si="425"/>
        <v>0</v>
      </c>
      <c r="BX339" s="137">
        <f t="shared" si="426"/>
        <v>0</v>
      </c>
      <c r="BY339" s="137">
        <f t="shared" si="427"/>
        <v>0</v>
      </c>
      <c r="BZ339" s="137">
        <f t="shared" si="428"/>
        <v>0</v>
      </c>
      <c r="CA339" s="137">
        <f t="shared" si="429"/>
        <v>0</v>
      </c>
      <c r="CB339" s="137">
        <f t="shared" si="430"/>
        <v>0</v>
      </c>
      <c r="CC339" s="137">
        <f t="shared" si="431"/>
        <v>0</v>
      </c>
      <c r="CD339" s="137">
        <f t="shared" si="432"/>
        <v>0</v>
      </c>
      <c r="CE339" s="137">
        <f t="shared" si="433"/>
        <v>0</v>
      </c>
      <c r="CF339" s="137">
        <f t="shared" si="434"/>
        <v>0</v>
      </c>
      <c r="CG339" s="137">
        <f t="shared" si="435"/>
        <v>0</v>
      </c>
      <c r="CH339" s="137">
        <f t="shared" si="436"/>
        <v>0</v>
      </c>
      <c r="CI339" s="137">
        <f t="shared" si="437"/>
        <v>0</v>
      </c>
      <c r="CJ339" s="137">
        <f t="shared" si="438"/>
        <v>0</v>
      </c>
      <c r="CK339" s="137">
        <f t="shared" si="439"/>
        <v>0</v>
      </c>
      <c r="CL339" s="137">
        <f t="shared" si="440"/>
        <v>0</v>
      </c>
      <c r="CM339" s="137">
        <f t="shared" si="441"/>
        <v>0</v>
      </c>
      <c r="CN339" s="137">
        <f t="shared" si="442"/>
        <v>0</v>
      </c>
      <c r="CO339" s="137">
        <f t="shared" si="443"/>
        <v>0</v>
      </c>
      <c r="CP339" s="97"/>
      <c r="CQ339" s="97"/>
      <c r="CR339" s="47"/>
      <c r="CS339" s="47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GO339" s="1"/>
      <c r="GP339" s="1"/>
      <c r="GQ339" s="1"/>
      <c r="GR339" s="1"/>
      <c r="GS339" s="1"/>
    </row>
    <row r="340" spans="1:201">
      <c r="A340" s="40">
        <v>334</v>
      </c>
      <c r="B340" s="84"/>
      <c r="C340" s="83"/>
      <c r="D340" s="88"/>
      <c r="E340" s="87"/>
      <c r="F340" s="87"/>
      <c r="G340" s="87"/>
      <c r="H340" s="87"/>
      <c r="I340" s="76"/>
      <c r="J340" s="76"/>
      <c r="K340" s="76"/>
      <c r="L340" s="238"/>
      <c r="M340" s="238"/>
      <c r="N340" s="76"/>
      <c r="O340" s="76"/>
      <c r="P340" s="76"/>
      <c r="Q340" s="77"/>
      <c r="R340" s="41">
        <f t="shared" si="390"/>
        <v>0</v>
      </c>
      <c r="S340" s="55">
        <f t="shared" si="370"/>
        <v>0</v>
      </c>
      <c r="T340" s="54">
        <f t="shared" si="371"/>
        <v>0</v>
      </c>
      <c r="U340" s="97">
        <f t="shared" si="372"/>
        <v>0</v>
      </c>
      <c r="V340" s="54">
        <f t="shared" si="391"/>
        <v>0</v>
      </c>
      <c r="W340" s="97">
        <f t="shared" si="392"/>
        <v>0</v>
      </c>
      <c r="X340" s="96">
        <f t="shared" si="373"/>
        <v>0</v>
      </c>
      <c r="Y340" s="96">
        <f t="shared" si="374"/>
        <v>0</v>
      </c>
      <c r="Z340" s="96">
        <f t="shared" si="375"/>
        <v>0</v>
      </c>
      <c r="AA340" s="96">
        <f t="shared" si="376"/>
        <v>0</v>
      </c>
      <c r="AB340" s="96">
        <f t="shared" si="377"/>
        <v>0</v>
      </c>
      <c r="AC340" s="96">
        <f t="shared" si="378"/>
        <v>0</v>
      </c>
      <c r="AD340" s="96">
        <f t="shared" si="379"/>
        <v>0</v>
      </c>
      <c r="AE340" s="96">
        <f t="shared" si="393"/>
        <v>0</v>
      </c>
      <c r="AF340" s="96">
        <f t="shared" si="394"/>
        <v>0</v>
      </c>
      <c r="AG340" s="96">
        <f t="shared" si="395"/>
        <v>0</v>
      </c>
      <c r="AH340" s="96">
        <f t="shared" si="396"/>
        <v>0</v>
      </c>
      <c r="AI340" s="96">
        <f t="shared" si="397"/>
        <v>0</v>
      </c>
      <c r="AJ340" s="96">
        <f t="shared" si="398"/>
        <v>0</v>
      </c>
      <c r="AK340" s="96">
        <f t="shared" si="399"/>
        <v>0</v>
      </c>
      <c r="AL340" s="96">
        <f t="shared" si="400"/>
        <v>0</v>
      </c>
      <c r="AM340" s="96">
        <f t="shared" si="401"/>
        <v>0</v>
      </c>
      <c r="AN340" s="96">
        <f t="shared" si="402"/>
        <v>0</v>
      </c>
      <c r="AO340" s="96">
        <f t="shared" si="403"/>
        <v>0</v>
      </c>
      <c r="AP340" s="96">
        <f t="shared" si="404"/>
        <v>0</v>
      </c>
      <c r="AQ340" s="96">
        <f t="shared" si="405"/>
        <v>0</v>
      </c>
      <c r="AR340" s="96">
        <f t="shared" si="406"/>
        <v>0</v>
      </c>
      <c r="AS340" s="96">
        <f t="shared" si="407"/>
        <v>0</v>
      </c>
      <c r="AT340" s="54">
        <f t="shared" si="408"/>
        <v>0</v>
      </c>
      <c r="AU340" s="54">
        <f t="shared" si="409"/>
        <v>0</v>
      </c>
      <c r="AV340" s="54">
        <f t="shared" si="410"/>
        <v>0</v>
      </c>
      <c r="AW340" s="54">
        <f t="shared" si="411"/>
        <v>0</v>
      </c>
      <c r="AX340" s="54">
        <f t="shared" si="412"/>
        <v>0</v>
      </c>
      <c r="AY340" s="54">
        <f t="shared" si="413"/>
        <v>0</v>
      </c>
      <c r="AZ340" s="54"/>
      <c r="BA340" s="54"/>
      <c r="BB340" s="137">
        <f t="shared" si="380"/>
        <v>0</v>
      </c>
      <c r="BC340" s="137">
        <f t="shared" si="381"/>
        <v>0</v>
      </c>
      <c r="BD340" s="137">
        <f t="shared" si="382"/>
        <v>0</v>
      </c>
      <c r="BE340" s="137">
        <f t="shared" si="383"/>
        <v>0</v>
      </c>
      <c r="BF340" s="137">
        <f t="shared" si="384"/>
        <v>0</v>
      </c>
      <c r="BG340" s="137">
        <f t="shared" si="385"/>
        <v>0</v>
      </c>
      <c r="BH340" s="137">
        <f t="shared" si="386"/>
        <v>0</v>
      </c>
      <c r="BI340" s="137">
        <f t="shared" si="387"/>
        <v>0</v>
      </c>
      <c r="BJ340" s="137">
        <f t="shared" si="388"/>
        <v>0</v>
      </c>
      <c r="BK340" s="137">
        <f t="shared" si="389"/>
        <v>0</v>
      </c>
      <c r="BL340" s="137">
        <f t="shared" si="414"/>
        <v>0</v>
      </c>
      <c r="BM340" s="137">
        <f t="shared" si="415"/>
        <v>0</v>
      </c>
      <c r="BN340" s="137">
        <f t="shared" si="416"/>
        <v>0</v>
      </c>
      <c r="BO340" s="137">
        <f t="shared" si="417"/>
        <v>0</v>
      </c>
      <c r="BP340" s="137">
        <f t="shared" si="418"/>
        <v>0</v>
      </c>
      <c r="BQ340" s="137">
        <f t="shared" si="419"/>
        <v>0</v>
      </c>
      <c r="BR340" s="137">
        <f t="shared" si="420"/>
        <v>0</v>
      </c>
      <c r="BS340" s="137">
        <f t="shared" si="421"/>
        <v>0</v>
      </c>
      <c r="BT340" s="137">
        <f t="shared" si="422"/>
        <v>0</v>
      </c>
      <c r="BU340" s="137">
        <f t="shared" si="423"/>
        <v>0</v>
      </c>
      <c r="BV340" s="137">
        <f t="shared" si="424"/>
        <v>0</v>
      </c>
      <c r="BW340" s="137">
        <f t="shared" si="425"/>
        <v>0</v>
      </c>
      <c r="BX340" s="137">
        <f t="shared" si="426"/>
        <v>0</v>
      </c>
      <c r="BY340" s="137">
        <f t="shared" si="427"/>
        <v>0</v>
      </c>
      <c r="BZ340" s="137">
        <f t="shared" si="428"/>
        <v>0</v>
      </c>
      <c r="CA340" s="137">
        <f t="shared" si="429"/>
        <v>0</v>
      </c>
      <c r="CB340" s="137">
        <f t="shared" si="430"/>
        <v>0</v>
      </c>
      <c r="CC340" s="137">
        <f t="shared" si="431"/>
        <v>0</v>
      </c>
      <c r="CD340" s="137">
        <f t="shared" si="432"/>
        <v>0</v>
      </c>
      <c r="CE340" s="137">
        <f t="shared" si="433"/>
        <v>0</v>
      </c>
      <c r="CF340" s="137">
        <f t="shared" si="434"/>
        <v>0</v>
      </c>
      <c r="CG340" s="137">
        <f t="shared" si="435"/>
        <v>0</v>
      </c>
      <c r="CH340" s="137">
        <f t="shared" si="436"/>
        <v>0</v>
      </c>
      <c r="CI340" s="137">
        <f t="shared" si="437"/>
        <v>0</v>
      </c>
      <c r="CJ340" s="137">
        <f t="shared" si="438"/>
        <v>0</v>
      </c>
      <c r="CK340" s="137">
        <f t="shared" si="439"/>
        <v>0</v>
      </c>
      <c r="CL340" s="137">
        <f t="shared" si="440"/>
        <v>0</v>
      </c>
      <c r="CM340" s="137">
        <f t="shared" si="441"/>
        <v>0</v>
      </c>
      <c r="CN340" s="137">
        <f t="shared" si="442"/>
        <v>0</v>
      </c>
      <c r="CO340" s="137">
        <f t="shared" si="443"/>
        <v>0</v>
      </c>
      <c r="CP340" s="97"/>
      <c r="CQ340" s="97"/>
      <c r="CR340" s="47"/>
      <c r="CS340" s="47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GO340" s="1"/>
      <c r="GP340" s="1"/>
      <c r="GQ340" s="1"/>
      <c r="GR340" s="1"/>
      <c r="GS340" s="1"/>
    </row>
    <row r="341" spans="1:201">
      <c r="A341" s="40">
        <v>335</v>
      </c>
      <c r="B341" s="84"/>
      <c r="C341" s="83"/>
      <c r="D341" s="88"/>
      <c r="E341" s="87"/>
      <c r="F341" s="87"/>
      <c r="G341" s="87"/>
      <c r="H341" s="87"/>
      <c r="I341" s="76"/>
      <c r="J341" s="76"/>
      <c r="K341" s="76"/>
      <c r="L341" s="238"/>
      <c r="M341" s="238"/>
      <c r="N341" s="76"/>
      <c r="O341" s="76"/>
      <c r="P341" s="76"/>
      <c r="Q341" s="77"/>
      <c r="R341" s="41">
        <f t="shared" si="390"/>
        <v>0</v>
      </c>
      <c r="S341" s="55">
        <f t="shared" si="370"/>
        <v>0</v>
      </c>
      <c r="T341" s="54">
        <f t="shared" si="371"/>
        <v>0</v>
      </c>
      <c r="U341" s="97">
        <f t="shared" si="372"/>
        <v>0</v>
      </c>
      <c r="V341" s="54">
        <f t="shared" si="391"/>
        <v>0</v>
      </c>
      <c r="W341" s="97">
        <f t="shared" si="392"/>
        <v>0</v>
      </c>
      <c r="X341" s="96">
        <f t="shared" si="373"/>
        <v>0</v>
      </c>
      <c r="Y341" s="96">
        <f t="shared" si="374"/>
        <v>0</v>
      </c>
      <c r="Z341" s="96">
        <f t="shared" si="375"/>
        <v>0</v>
      </c>
      <c r="AA341" s="96">
        <f t="shared" si="376"/>
        <v>0</v>
      </c>
      <c r="AB341" s="96">
        <f t="shared" si="377"/>
        <v>0</v>
      </c>
      <c r="AC341" s="96">
        <f t="shared" si="378"/>
        <v>0</v>
      </c>
      <c r="AD341" s="96">
        <f t="shared" si="379"/>
        <v>0</v>
      </c>
      <c r="AE341" s="96">
        <f t="shared" si="393"/>
        <v>0</v>
      </c>
      <c r="AF341" s="96">
        <f t="shared" si="394"/>
        <v>0</v>
      </c>
      <c r="AG341" s="96">
        <f t="shared" si="395"/>
        <v>0</v>
      </c>
      <c r="AH341" s="96">
        <f t="shared" si="396"/>
        <v>0</v>
      </c>
      <c r="AI341" s="96">
        <f t="shared" si="397"/>
        <v>0</v>
      </c>
      <c r="AJ341" s="96">
        <f t="shared" si="398"/>
        <v>0</v>
      </c>
      <c r="AK341" s="96">
        <f t="shared" si="399"/>
        <v>0</v>
      </c>
      <c r="AL341" s="96">
        <f t="shared" si="400"/>
        <v>0</v>
      </c>
      <c r="AM341" s="96">
        <f t="shared" si="401"/>
        <v>0</v>
      </c>
      <c r="AN341" s="96">
        <f t="shared" si="402"/>
        <v>0</v>
      </c>
      <c r="AO341" s="96">
        <f t="shared" si="403"/>
        <v>0</v>
      </c>
      <c r="AP341" s="96">
        <f t="shared" si="404"/>
        <v>0</v>
      </c>
      <c r="AQ341" s="96">
        <f t="shared" si="405"/>
        <v>0</v>
      </c>
      <c r="AR341" s="96">
        <f t="shared" si="406"/>
        <v>0</v>
      </c>
      <c r="AS341" s="96">
        <f t="shared" si="407"/>
        <v>0</v>
      </c>
      <c r="AT341" s="54">
        <f t="shared" si="408"/>
        <v>0</v>
      </c>
      <c r="AU341" s="54">
        <f t="shared" si="409"/>
        <v>0</v>
      </c>
      <c r="AV341" s="54">
        <f t="shared" si="410"/>
        <v>0</v>
      </c>
      <c r="AW341" s="54">
        <f t="shared" si="411"/>
        <v>0</v>
      </c>
      <c r="AX341" s="54">
        <f t="shared" si="412"/>
        <v>0</v>
      </c>
      <c r="AY341" s="54">
        <f t="shared" si="413"/>
        <v>0</v>
      </c>
      <c r="AZ341" s="54"/>
      <c r="BA341" s="54"/>
      <c r="BB341" s="137">
        <f t="shared" si="380"/>
        <v>0</v>
      </c>
      <c r="BC341" s="137">
        <f t="shared" si="381"/>
        <v>0</v>
      </c>
      <c r="BD341" s="137">
        <f t="shared" si="382"/>
        <v>0</v>
      </c>
      <c r="BE341" s="137">
        <f t="shared" si="383"/>
        <v>0</v>
      </c>
      <c r="BF341" s="137">
        <f t="shared" si="384"/>
        <v>0</v>
      </c>
      <c r="BG341" s="137">
        <f t="shared" si="385"/>
        <v>0</v>
      </c>
      <c r="BH341" s="137">
        <f t="shared" si="386"/>
        <v>0</v>
      </c>
      <c r="BI341" s="137">
        <f t="shared" si="387"/>
        <v>0</v>
      </c>
      <c r="BJ341" s="137">
        <f t="shared" si="388"/>
        <v>0</v>
      </c>
      <c r="BK341" s="137">
        <f t="shared" si="389"/>
        <v>0</v>
      </c>
      <c r="BL341" s="137">
        <f t="shared" si="414"/>
        <v>0</v>
      </c>
      <c r="BM341" s="137">
        <f t="shared" si="415"/>
        <v>0</v>
      </c>
      <c r="BN341" s="137">
        <f t="shared" si="416"/>
        <v>0</v>
      </c>
      <c r="BO341" s="137">
        <f t="shared" si="417"/>
        <v>0</v>
      </c>
      <c r="BP341" s="137">
        <f t="shared" si="418"/>
        <v>0</v>
      </c>
      <c r="BQ341" s="137">
        <f t="shared" si="419"/>
        <v>0</v>
      </c>
      <c r="BR341" s="137">
        <f t="shared" si="420"/>
        <v>0</v>
      </c>
      <c r="BS341" s="137">
        <f t="shared" si="421"/>
        <v>0</v>
      </c>
      <c r="BT341" s="137">
        <f t="shared" si="422"/>
        <v>0</v>
      </c>
      <c r="BU341" s="137">
        <f t="shared" si="423"/>
        <v>0</v>
      </c>
      <c r="BV341" s="137">
        <f t="shared" si="424"/>
        <v>0</v>
      </c>
      <c r="BW341" s="137">
        <f t="shared" si="425"/>
        <v>0</v>
      </c>
      <c r="BX341" s="137">
        <f t="shared" si="426"/>
        <v>0</v>
      </c>
      <c r="BY341" s="137">
        <f t="shared" si="427"/>
        <v>0</v>
      </c>
      <c r="BZ341" s="137">
        <f t="shared" si="428"/>
        <v>0</v>
      </c>
      <c r="CA341" s="137">
        <f t="shared" si="429"/>
        <v>0</v>
      </c>
      <c r="CB341" s="137">
        <f t="shared" si="430"/>
        <v>0</v>
      </c>
      <c r="CC341" s="137">
        <f t="shared" si="431"/>
        <v>0</v>
      </c>
      <c r="CD341" s="137">
        <f t="shared" si="432"/>
        <v>0</v>
      </c>
      <c r="CE341" s="137">
        <f t="shared" si="433"/>
        <v>0</v>
      </c>
      <c r="CF341" s="137">
        <f t="shared" si="434"/>
        <v>0</v>
      </c>
      <c r="CG341" s="137">
        <f t="shared" si="435"/>
        <v>0</v>
      </c>
      <c r="CH341" s="137">
        <f t="shared" si="436"/>
        <v>0</v>
      </c>
      <c r="CI341" s="137">
        <f t="shared" si="437"/>
        <v>0</v>
      </c>
      <c r="CJ341" s="137">
        <f t="shared" si="438"/>
        <v>0</v>
      </c>
      <c r="CK341" s="137">
        <f t="shared" si="439"/>
        <v>0</v>
      </c>
      <c r="CL341" s="137">
        <f t="shared" si="440"/>
        <v>0</v>
      </c>
      <c r="CM341" s="137">
        <f t="shared" si="441"/>
        <v>0</v>
      </c>
      <c r="CN341" s="137">
        <f t="shared" si="442"/>
        <v>0</v>
      </c>
      <c r="CO341" s="137">
        <f t="shared" si="443"/>
        <v>0</v>
      </c>
      <c r="CP341" s="97"/>
      <c r="CQ341" s="97"/>
      <c r="CR341" s="47"/>
      <c r="CS341" s="47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GO341" s="1"/>
      <c r="GP341" s="1"/>
      <c r="GQ341" s="1"/>
      <c r="GR341" s="1"/>
      <c r="GS341" s="1"/>
    </row>
    <row r="342" spans="1:201">
      <c r="A342" s="40">
        <v>336</v>
      </c>
      <c r="B342" s="84"/>
      <c r="C342" s="83"/>
      <c r="D342" s="88"/>
      <c r="E342" s="87"/>
      <c r="F342" s="87"/>
      <c r="G342" s="87"/>
      <c r="H342" s="87"/>
      <c r="I342" s="76"/>
      <c r="J342" s="76"/>
      <c r="K342" s="76"/>
      <c r="L342" s="238"/>
      <c r="M342" s="238"/>
      <c r="N342" s="76"/>
      <c r="O342" s="76"/>
      <c r="P342" s="76"/>
      <c r="Q342" s="77"/>
      <c r="R342" s="41">
        <f t="shared" si="390"/>
        <v>0</v>
      </c>
      <c r="S342" s="55">
        <f t="shared" si="370"/>
        <v>0</v>
      </c>
      <c r="T342" s="54">
        <f t="shared" si="371"/>
        <v>0</v>
      </c>
      <c r="U342" s="97">
        <f t="shared" si="372"/>
        <v>0</v>
      </c>
      <c r="V342" s="54">
        <f t="shared" si="391"/>
        <v>0</v>
      </c>
      <c r="W342" s="97">
        <f t="shared" si="392"/>
        <v>0</v>
      </c>
      <c r="X342" s="96">
        <f t="shared" si="373"/>
        <v>0</v>
      </c>
      <c r="Y342" s="96">
        <f t="shared" si="374"/>
        <v>0</v>
      </c>
      <c r="Z342" s="96">
        <f t="shared" si="375"/>
        <v>0</v>
      </c>
      <c r="AA342" s="96">
        <f t="shared" si="376"/>
        <v>0</v>
      </c>
      <c r="AB342" s="96">
        <f t="shared" si="377"/>
        <v>0</v>
      </c>
      <c r="AC342" s="96">
        <f t="shared" si="378"/>
        <v>0</v>
      </c>
      <c r="AD342" s="96">
        <f t="shared" si="379"/>
        <v>0</v>
      </c>
      <c r="AE342" s="96">
        <f t="shared" si="393"/>
        <v>0</v>
      </c>
      <c r="AF342" s="96">
        <f t="shared" si="394"/>
        <v>0</v>
      </c>
      <c r="AG342" s="96">
        <f t="shared" si="395"/>
        <v>0</v>
      </c>
      <c r="AH342" s="96">
        <f t="shared" si="396"/>
        <v>0</v>
      </c>
      <c r="AI342" s="96">
        <f t="shared" si="397"/>
        <v>0</v>
      </c>
      <c r="AJ342" s="96">
        <f t="shared" si="398"/>
        <v>0</v>
      </c>
      <c r="AK342" s="96">
        <f t="shared" si="399"/>
        <v>0</v>
      </c>
      <c r="AL342" s="96">
        <f t="shared" si="400"/>
        <v>0</v>
      </c>
      <c r="AM342" s="96">
        <f t="shared" si="401"/>
        <v>0</v>
      </c>
      <c r="AN342" s="96">
        <f t="shared" si="402"/>
        <v>0</v>
      </c>
      <c r="AO342" s="96">
        <f t="shared" si="403"/>
        <v>0</v>
      </c>
      <c r="AP342" s="96">
        <f t="shared" si="404"/>
        <v>0</v>
      </c>
      <c r="AQ342" s="96">
        <f t="shared" si="405"/>
        <v>0</v>
      </c>
      <c r="AR342" s="96">
        <f t="shared" si="406"/>
        <v>0</v>
      </c>
      <c r="AS342" s="96">
        <f t="shared" si="407"/>
        <v>0</v>
      </c>
      <c r="AT342" s="54">
        <f t="shared" si="408"/>
        <v>0</v>
      </c>
      <c r="AU342" s="54">
        <f t="shared" si="409"/>
        <v>0</v>
      </c>
      <c r="AV342" s="54">
        <f t="shared" si="410"/>
        <v>0</v>
      </c>
      <c r="AW342" s="54">
        <f t="shared" si="411"/>
        <v>0</v>
      </c>
      <c r="AX342" s="54">
        <f t="shared" si="412"/>
        <v>0</v>
      </c>
      <c r="AY342" s="54">
        <f t="shared" si="413"/>
        <v>0</v>
      </c>
      <c r="AZ342" s="54"/>
      <c r="BA342" s="54"/>
      <c r="BB342" s="137">
        <f t="shared" si="380"/>
        <v>0</v>
      </c>
      <c r="BC342" s="137">
        <f t="shared" si="381"/>
        <v>0</v>
      </c>
      <c r="BD342" s="137">
        <f t="shared" si="382"/>
        <v>0</v>
      </c>
      <c r="BE342" s="137">
        <f t="shared" si="383"/>
        <v>0</v>
      </c>
      <c r="BF342" s="137">
        <f t="shared" si="384"/>
        <v>0</v>
      </c>
      <c r="BG342" s="137">
        <f t="shared" si="385"/>
        <v>0</v>
      </c>
      <c r="BH342" s="137">
        <f t="shared" si="386"/>
        <v>0</v>
      </c>
      <c r="BI342" s="137">
        <f t="shared" si="387"/>
        <v>0</v>
      </c>
      <c r="BJ342" s="137">
        <f t="shared" si="388"/>
        <v>0</v>
      </c>
      <c r="BK342" s="137">
        <f t="shared" si="389"/>
        <v>0</v>
      </c>
      <c r="BL342" s="137">
        <f t="shared" si="414"/>
        <v>0</v>
      </c>
      <c r="BM342" s="137">
        <f t="shared" si="415"/>
        <v>0</v>
      </c>
      <c r="BN342" s="137">
        <f t="shared" si="416"/>
        <v>0</v>
      </c>
      <c r="BO342" s="137">
        <f t="shared" si="417"/>
        <v>0</v>
      </c>
      <c r="BP342" s="137">
        <f t="shared" si="418"/>
        <v>0</v>
      </c>
      <c r="BQ342" s="137">
        <f t="shared" si="419"/>
        <v>0</v>
      </c>
      <c r="BR342" s="137">
        <f t="shared" si="420"/>
        <v>0</v>
      </c>
      <c r="BS342" s="137">
        <f t="shared" si="421"/>
        <v>0</v>
      </c>
      <c r="BT342" s="137">
        <f t="shared" si="422"/>
        <v>0</v>
      </c>
      <c r="BU342" s="137">
        <f t="shared" si="423"/>
        <v>0</v>
      </c>
      <c r="BV342" s="137">
        <f t="shared" si="424"/>
        <v>0</v>
      </c>
      <c r="BW342" s="137">
        <f t="shared" si="425"/>
        <v>0</v>
      </c>
      <c r="BX342" s="137">
        <f t="shared" si="426"/>
        <v>0</v>
      </c>
      <c r="BY342" s="137">
        <f t="shared" si="427"/>
        <v>0</v>
      </c>
      <c r="BZ342" s="137">
        <f t="shared" si="428"/>
        <v>0</v>
      </c>
      <c r="CA342" s="137">
        <f t="shared" si="429"/>
        <v>0</v>
      </c>
      <c r="CB342" s="137">
        <f t="shared" si="430"/>
        <v>0</v>
      </c>
      <c r="CC342" s="137">
        <f t="shared" si="431"/>
        <v>0</v>
      </c>
      <c r="CD342" s="137">
        <f t="shared" si="432"/>
        <v>0</v>
      </c>
      <c r="CE342" s="137">
        <f t="shared" si="433"/>
        <v>0</v>
      </c>
      <c r="CF342" s="137">
        <f t="shared" si="434"/>
        <v>0</v>
      </c>
      <c r="CG342" s="137">
        <f t="shared" si="435"/>
        <v>0</v>
      </c>
      <c r="CH342" s="137">
        <f t="shared" si="436"/>
        <v>0</v>
      </c>
      <c r="CI342" s="137">
        <f t="shared" si="437"/>
        <v>0</v>
      </c>
      <c r="CJ342" s="137">
        <f t="shared" si="438"/>
        <v>0</v>
      </c>
      <c r="CK342" s="137">
        <f t="shared" si="439"/>
        <v>0</v>
      </c>
      <c r="CL342" s="137">
        <f t="shared" si="440"/>
        <v>0</v>
      </c>
      <c r="CM342" s="137">
        <f t="shared" si="441"/>
        <v>0</v>
      </c>
      <c r="CN342" s="137">
        <f t="shared" si="442"/>
        <v>0</v>
      </c>
      <c r="CO342" s="137">
        <f t="shared" si="443"/>
        <v>0</v>
      </c>
      <c r="CP342" s="97"/>
      <c r="CQ342" s="97"/>
      <c r="CR342" s="47"/>
      <c r="CS342" s="47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GO342" s="1"/>
      <c r="GP342" s="1"/>
      <c r="GQ342" s="1"/>
      <c r="GR342" s="1"/>
      <c r="GS342" s="1"/>
    </row>
    <row r="343" spans="1:201">
      <c r="A343" s="40">
        <v>337</v>
      </c>
      <c r="B343" s="84"/>
      <c r="C343" s="83"/>
      <c r="D343" s="88"/>
      <c r="E343" s="87"/>
      <c r="F343" s="87"/>
      <c r="G343" s="87"/>
      <c r="H343" s="87"/>
      <c r="I343" s="76"/>
      <c r="J343" s="76"/>
      <c r="K343" s="76"/>
      <c r="L343" s="238"/>
      <c r="M343" s="238"/>
      <c r="N343" s="76"/>
      <c r="O343" s="76"/>
      <c r="P343" s="76"/>
      <c r="Q343" s="77"/>
      <c r="R343" s="41">
        <f t="shared" si="390"/>
        <v>0</v>
      </c>
      <c r="S343" s="55">
        <f t="shared" si="370"/>
        <v>0</v>
      </c>
      <c r="T343" s="54">
        <f t="shared" si="371"/>
        <v>0</v>
      </c>
      <c r="U343" s="97">
        <f t="shared" si="372"/>
        <v>0</v>
      </c>
      <c r="V343" s="54">
        <f t="shared" si="391"/>
        <v>0</v>
      </c>
      <c r="W343" s="97">
        <f t="shared" si="392"/>
        <v>0</v>
      </c>
      <c r="X343" s="96">
        <f t="shared" si="373"/>
        <v>0</v>
      </c>
      <c r="Y343" s="96">
        <f t="shared" si="374"/>
        <v>0</v>
      </c>
      <c r="Z343" s="96">
        <f t="shared" si="375"/>
        <v>0</v>
      </c>
      <c r="AA343" s="96">
        <f t="shared" si="376"/>
        <v>0</v>
      </c>
      <c r="AB343" s="96">
        <f t="shared" si="377"/>
        <v>0</v>
      </c>
      <c r="AC343" s="96">
        <f t="shared" si="378"/>
        <v>0</v>
      </c>
      <c r="AD343" s="96">
        <f t="shared" si="379"/>
        <v>0</v>
      </c>
      <c r="AE343" s="96">
        <f t="shared" si="393"/>
        <v>0</v>
      </c>
      <c r="AF343" s="96">
        <f t="shared" si="394"/>
        <v>0</v>
      </c>
      <c r="AG343" s="96">
        <f t="shared" si="395"/>
        <v>0</v>
      </c>
      <c r="AH343" s="96">
        <f t="shared" si="396"/>
        <v>0</v>
      </c>
      <c r="AI343" s="96">
        <f t="shared" si="397"/>
        <v>0</v>
      </c>
      <c r="AJ343" s="96">
        <f t="shared" si="398"/>
        <v>0</v>
      </c>
      <c r="AK343" s="96">
        <f t="shared" si="399"/>
        <v>0</v>
      </c>
      <c r="AL343" s="96">
        <f t="shared" si="400"/>
        <v>0</v>
      </c>
      <c r="AM343" s="96">
        <f t="shared" si="401"/>
        <v>0</v>
      </c>
      <c r="AN343" s="96">
        <f t="shared" si="402"/>
        <v>0</v>
      </c>
      <c r="AO343" s="96">
        <f t="shared" si="403"/>
        <v>0</v>
      </c>
      <c r="AP343" s="96">
        <f t="shared" si="404"/>
        <v>0</v>
      </c>
      <c r="AQ343" s="96">
        <f t="shared" si="405"/>
        <v>0</v>
      </c>
      <c r="AR343" s="96">
        <f t="shared" si="406"/>
        <v>0</v>
      </c>
      <c r="AS343" s="96">
        <f t="shared" si="407"/>
        <v>0</v>
      </c>
      <c r="AT343" s="54">
        <f t="shared" si="408"/>
        <v>0</v>
      </c>
      <c r="AU343" s="54">
        <f t="shared" si="409"/>
        <v>0</v>
      </c>
      <c r="AV343" s="54">
        <f t="shared" si="410"/>
        <v>0</v>
      </c>
      <c r="AW343" s="54">
        <f t="shared" si="411"/>
        <v>0</v>
      </c>
      <c r="AX343" s="54">
        <f t="shared" si="412"/>
        <v>0</v>
      </c>
      <c r="AY343" s="54">
        <f t="shared" si="413"/>
        <v>0</v>
      </c>
      <c r="AZ343" s="54"/>
      <c r="BA343" s="54"/>
      <c r="BB343" s="137">
        <f t="shared" si="380"/>
        <v>0</v>
      </c>
      <c r="BC343" s="137">
        <f t="shared" si="381"/>
        <v>0</v>
      </c>
      <c r="BD343" s="137">
        <f t="shared" si="382"/>
        <v>0</v>
      </c>
      <c r="BE343" s="137">
        <f t="shared" si="383"/>
        <v>0</v>
      </c>
      <c r="BF343" s="137">
        <f t="shared" si="384"/>
        <v>0</v>
      </c>
      <c r="BG343" s="137">
        <f t="shared" si="385"/>
        <v>0</v>
      </c>
      <c r="BH343" s="137">
        <f t="shared" si="386"/>
        <v>0</v>
      </c>
      <c r="BI343" s="137">
        <f t="shared" si="387"/>
        <v>0</v>
      </c>
      <c r="BJ343" s="137">
        <f t="shared" si="388"/>
        <v>0</v>
      </c>
      <c r="BK343" s="137">
        <f t="shared" si="389"/>
        <v>0</v>
      </c>
      <c r="BL343" s="137">
        <f t="shared" si="414"/>
        <v>0</v>
      </c>
      <c r="BM343" s="137">
        <f t="shared" si="415"/>
        <v>0</v>
      </c>
      <c r="BN343" s="137">
        <f t="shared" si="416"/>
        <v>0</v>
      </c>
      <c r="BO343" s="137">
        <f t="shared" si="417"/>
        <v>0</v>
      </c>
      <c r="BP343" s="137">
        <f t="shared" si="418"/>
        <v>0</v>
      </c>
      <c r="BQ343" s="137">
        <f t="shared" si="419"/>
        <v>0</v>
      </c>
      <c r="BR343" s="137">
        <f t="shared" si="420"/>
        <v>0</v>
      </c>
      <c r="BS343" s="137">
        <f t="shared" si="421"/>
        <v>0</v>
      </c>
      <c r="BT343" s="137">
        <f t="shared" si="422"/>
        <v>0</v>
      </c>
      <c r="BU343" s="137">
        <f t="shared" si="423"/>
        <v>0</v>
      </c>
      <c r="BV343" s="137">
        <f t="shared" si="424"/>
        <v>0</v>
      </c>
      <c r="BW343" s="137">
        <f t="shared" si="425"/>
        <v>0</v>
      </c>
      <c r="BX343" s="137">
        <f t="shared" si="426"/>
        <v>0</v>
      </c>
      <c r="BY343" s="137">
        <f t="shared" si="427"/>
        <v>0</v>
      </c>
      <c r="BZ343" s="137">
        <f t="shared" si="428"/>
        <v>0</v>
      </c>
      <c r="CA343" s="137">
        <f t="shared" si="429"/>
        <v>0</v>
      </c>
      <c r="CB343" s="137">
        <f t="shared" si="430"/>
        <v>0</v>
      </c>
      <c r="CC343" s="137">
        <f t="shared" si="431"/>
        <v>0</v>
      </c>
      <c r="CD343" s="137">
        <f t="shared" si="432"/>
        <v>0</v>
      </c>
      <c r="CE343" s="137">
        <f t="shared" si="433"/>
        <v>0</v>
      </c>
      <c r="CF343" s="137">
        <f t="shared" si="434"/>
        <v>0</v>
      </c>
      <c r="CG343" s="137">
        <f t="shared" si="435"/>
        <v>0</v>
      </c>
      <c r="CH343" s="137">
        <f t="shared" si="436"/>
        <v>0</v>
      </c>
      <c r="CI343" s="137">
        <f t="shared" si="437"/>
        <v>0</v>
      </c>
      <c r="CJ343" s="137">
        <f t="shared" si="438"/>
        <v>0</v>
      </c>
      <c r="CK343" s="137">
        <f t="shared" si="439"/>
        <v>0</v>
      </c>
      <c r="CL343" s="137">
        <f t="shared" si="440"/>
        <v>0</v>
      </c>
      <c r="CM343" s="137">
        <f t="shared" si="441"/>
        <v>0</v>
      </c>
      <c r="CN343" s="137">
        <f t="shared" si="442"/>
        <v>0</v>
      </c>
      <c r="CO343" s="137">
        <f t="shared" si="443"/>
        <v>0</v>
      </c>
      <c r="CP343" s="97"/>
      <c r="CQ343" s="97"/>
      <c r="CR343" s="47"/>
      <c r="CS343" s="47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GO343" s="1"/>
      <c r="GP343" s="1"/>
      <c r="GQ343" s="1"/>
      <c r="GR343" s="1"/>
      <c r="GS343" s="1"/>
    </row>
    <row r="344" spans="1:201">
      <c r="A344" s="40">
        <v>338</v>
      </c>
      <c r="B344" s="84"/>
      <c r="C344" s="83"/>
      <c r="D344" s="88"/>
      <c r="E344" s="87"/>
      <c r="F344" s="87"/>
      <c r="G344" s="87"/>
      <c r="H344" s="87"/>
      <c r="I344" s="76"/>
      <c r="J344" s="76"/>
      <c r="K344" s="76"/>
      <c r="L344" s="238"/>
      <c r="M344" s="238"/>
      <c r="N344" s="76"/>
      <c r="O344" s="76"/>
      <c r="P344" s="76"/>
      <c r="Q344" s="77"/>
      <c r="R344" s="41">
        <f t="shared" si="390"/>
        <v>0</v>
      </c>
      <c r="S344" s="55">
        <f t="shared" si="370"/>
        <v>0</v>
      </c>
      <c r="T344" s="54">
        <f t="shared" si="371"/>
        <v>0</v>
      </c>
      <c r="U344" s="97">
        <f t="shared" si="372"/>
        <v>0</v>
      </c>
      <c r="V344" s="54">
        <f t="shared" si="391"/>
        <v>0</v>
      </c>
      <c r="W344" s="97">
        <f t="shared" si="392"/>
        <v>0</v>
      </c>
      <c r="X344" s="96">
        <f t="shared" si="373"/>
        <v>0</v>
      </c>
      <c r="Y344" s="96">
        <f t="shared" si="374"/>
        <v>0</v>
      </c>
      <c r="Z344" s="96">
        <f t="shared" si="375"/>
        <v>0</v>
      </c>
      <c r="AA344" s="96">
        <f t="shared" si="376"/>
        <v>0</v>
      </c>
      <c r="AB344" s="96">
        <f t="shared" si="377"/>
        <v>0</v>
      </c>
      <c r="AC344" s="96">
        <f t="shared" si="378"/>
        <v>0</v>
      </c>
      <c r="AD344" s="96">
        <f t="shared" si="379"/>
        <v>0</v>
      </c>
      <c r="AE344" s="96">
        <f t="shared" si="393"/>
        <v>0</v>
      </c>
      <c r="AF344" s="96">
        <f t="shared" si="394"/>
        <v>0</v>
      </c>
      <c r="AG344" s="96">
        <f t="shared" si="395"/>
        <v>0</v>
      </c>
      <c r="AH344" s="96">
        <f t="shared" si="396"/>
        <v>0</v>
      </c>
      <c r="AI344" s="96">
        <f t="shared" si="397"/>
        <v>0</v>
      </c>
      <c r="AJ344" s="96">
        <f t="shared" si="398"/>
        <v>0</v>
      </c>
      <c r="AK344" s="96">
        <f t="shared" si="399"/>
        <v>0</v>
      </c>
      <c r="AL344" s="96">
        <f t="shared" si="400"/>
        <v>0</v>
      </c>
      <c r="AM344" s="96">
        <f t="shared" si="401"/>
        <v>0</v>
      </c>
      <c r="AN344" s="96">
        <f t="shared" si="402"/>
        <v>0</v>
      </c>
      <c r="AO344" s="96">
        <f t="shared" si="403"/>
        <v>0</v>
      </c>
      <c r="AP344" s="96">
        <f t="shared" si="404"/>
        <v>0</v>
      </c>
      <c r="AQ344" s="96">
        <f t="shared" si="405"/>
        <v>0</v>
      </c>
      <c r="AR344" s="96">
        <f t="shared" si="406"/>
        <v>0</v>
      </c>
      <c r="AS344" s="96">
        <f t="shared" si="407"/>
        <v>0</v>
      </c>
      <c r="AT344" s="54">
        <f t="shared" si="408"/>
        <v>0</v>
      </c>
      <c r="AU344" s="54">
        <f t="shared" si="409"/>
        <v>0</v>
      </c>
      <c r="AV344" s="54">
        <f t="shared" si="410"/>
        <v>0</v>
      </c>
      <c r="AW344" s="54">
        <f t="shared" si="411"/>
        <v>0</v>
      </c>
      <c r="AX344" s="54">
        <f t="shared" si="412"/>
        <v>0</v>
      </c>
      <c r="AY344" s="54">
        <f t="shared" si="413"/>
        <v>0</v>
      </c>
      <c r="AZ344" s="54"/>
      <c r="BA344" s="54"/>
      <c r="BB344" s="137">
        <f t="shared" si="380"/>
        <v>0</v>
      </c>
      <c r="BC344" s="137">
        <f t="shared" si="381"/>
        <v>0</v>
      </c>
      <c r="BD344" s="137">
        <f t="shared" si="382"/>
        <v>0</v>
      </c>
      <c r="BE344" s="137">
        <f t="shared" si="383"/>
        <v>0</v>
      </c>
      <c r="BF344" s="137">
        <f t="shared" si="384"/>
        <v>0</v>
      </c>
      <c r="BG344" s="137">
        <f t="shared" si="385"/>
        <v>0</v>
      </c>
      <c r="BH344" s="137">
        <f t="shared" si="386"/>
        <v>0</v>
      </c>
      <c r="BI344" s="137">
        <f t="shared" si="387"/>
        <v>0</v>
      </c>
      <c r="BJ344" s="137">
        <f t="shared" si="388"/>
        <v>0</v>
      </c>
      <c r="BK344" s="137">
        <f t="shared" si="389"/>
        <v>0</v>
      </c>
      <c r="BL344" s="137">
        <f t="shared" si="414"/>
        <v>0</v>
      </c>
      <c r="BM344" s="137">
        <f t="shared" si="415"/>
        <v>0</v>
      </c>
      <c r="BN344" s="137">
        <f t="shared" si="416"/>
        <v>0</v>
      </c>
      <c r="BO344" s="137">
        <f t="shared" si="417"/>
        <v>0</v>
      </c>
      <c r="BP344" s="137">
        <f t="shared" si="418"/>
        <v>0</v>
      </c>
      <c r="BQ344" s="137">
        <f t="shared" si="419"/>
        <v>0</v>
      </c>
      <c r="BR344" s="137">
        <f t="shared" si="420"/>
        <v>0</v>
      </c>
      <c r="BS344" s="137">
        <f t="shared" si="421"/>
        <v>0</v>
      </c>
      <c r="BT344" s="137">
        <f t="shared" si="422"/>
        <v>0</v>
      </c>
      <c r="BU344" s="137">
        <f t="shared" si="423"/>
        <v>0</v>
      </c>
      <c r="BV344" s="137">
        <f t="shared" si="424"/>
        <v>0</v>
      </c>
      <c r="BW344" s="137">
        <f t="shared" si="425"/>
        <v>0</v>
      </c>
      <c r="BX344" s="137">
        <f t="shared" si="426"/>
        <v>0</v>
      </c>
      <c r="BY344" s="137">
        <f t="shared" si="427"/>
        <v>0</v>
      </c>
      <c r="BZ344" s="137">
        <f t="shared" si="428"/>
        <v>0</v>
      </c>
      <c r="CA344" s="137">
        <f t="shared" si="429"/>
        <v>0</v>
      </c>
      <c r="CB344" s="137">
        <f t="shared" si="430"/>
        <v>0</v>
      </c>
      <c r="CC344" s="137">
        <f t="shared" si="431"/>
        <v>0</v>
      </c>
      <c r="CD344" s="137">
        <f t="shared" si="432"/>
        <v>0</v>
      </c>
      <c r="CE344" s="137">
        <f t="shared" si="433"/>
        <v>0</v>
      </c>
      <c r="CF344" s="137">
        <f t="shared" si="434"/>
        <v>0</v>
      </c>
      <c r="CG344" s="137">
        <f t="shared" si="435"/>
        <v>0</v>
      </c>
      <c r="CH344" s="137">
        <f t="shared" si="436"/>
        <v>0</v>
      </c>
      <c r="CI344" s="137">
        <f t="shared" si="437"/>
        <v>0</v>
      </c>
      <c r="CJ344" s="137">
        <f t="shared" si="438"/>
        <v>0</v>
      </c>
      <c r="CK344" s="137">
        <f t="shared" si="439"/>
        <v>0</v>
      </c>
      <c r="CL344" s="137">
        <f t="shared" si="440"/>
        <v>0</v>
      </c>
      <c r="CM344" s="137">
        <f t="shared" si="441"/>
        <v>0</v>
      </c>
      <c r="CN344" s="137">
        <f t="shared" si="442"/>
        <v>0</v>
      </c>
      <c r="CO344" s="137">
        <f t="shared" si="443"/>
        <v>0</v>
      </c>
      <c r="CP344" s="97"/>
      <c r="CQ344" s="97"/>
      <c r="CR344" s="47"/>
      <c r="CS344" s="47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GO344" s="1"/>
      <c r="GP344" s="1"/>
      <c r="GQ344" s="1"/>
      <c r="GR344" s="1"/>
      <c r="GS344" s="1"/>
    </row>
    <row r="345" spans="1:201">
      <c r="A345" s="40">
        <v>339</v>
      </c>
      <c r="B345" s="84"/>
      <c r="C345" s="83"/>
      <c r="D345" s="88"/>
      <c r="E345" s="87"/>
      <c r="F345" s="87"/>
      <c r="G345" s="87"/>
      <c r="H345" s="87"/>
      <c r="I345" s="76"/>
      <c r="J345" s="76"/>
      <c r="K345" s="76"/>
      <c r="L345" s="238"/>
      <c r="M345" s="238"/>
      <c r="N345" s="76"/>
      <c r="O345" s="76"/>
      <c r="P345" s="76"/>
      <c r="Q345" s="77"/>
      <c r="R345" s="41">
        <f t="shared" si="390"/>
        <v>0</v>
      </c>
      <c r="S345" s="55">
        <f t="shared" si="370"/>
        <v>0</v>
      </c>
      <c r="T345" s="54">
        <f t="shared" si="371"/>
        <v>0</v>
      </c>
      <c r="U345" s="97">
        <f t="shared" si="372"/>
        <v>0</v>
      </c>
      <c r="V345" s="54">
        <f t="shared" si="391"/>
        <v>0</v>
      </c>
      <c r="W345" s="97">
        <f t="shared" si="392"/>
        <v>0</v>
      </c>
      <c r="X345" s="96">
        <f t="shared" si="373"/>
        <v>0</v>
      </c>
      <c r="Y345" s="96">
        <f t="shared" si="374"/>
        <v>0</v>
      </c>
      <c r="Z345" s="96">
        <f t="shared" si="375"/>
        <v>0</v>
      </c>
      <c r="AA345" s="96">
        <f t="shared" si="376"/>
        <v>0</v>
      </c>
      <c r="AB345" s="96">
        <f t="shared" si="377"/>
        <v>0</v>
      </c>
      <c r="AC345" s="96">
        <f t="shared" si="378"/>
        <v>0</v>
      </c>
      <c r="AD345" s="96">
        <f t="shared" si="379"/>
        <v>0</v>
      </c>
      <c r="AE345" s="96">
        <f t="shared" si="393"/>
        <v>0</v>
      </c>
      <c r="AF345" s="96">
        <f t="shared" si="394"/>
        <v>0</v>
      </c>
      <c r="AG345" s="96">
        <f t="shared" si="395"/>
        <v>0</v>
      </c>
      <c r="AH345" s="96">
        <f t="shared" si="396"/>
        <v>0</v>
      </c>
      <c r="AI345" s="96">
        <f t="shared" si="397"/>
        <v>0</v>
      </c>
      <c r="AJ345" s="96">
        <f t="shared" si="398"/>
        <v>0</v>
      </c>
      <c r="AK345" s="96">
        <f t="shared" si="399"/>
        <v>0</v>
      </c>
      <c r="AL345" s="96">
        <f t="shared" si="400"/>
        <v>0</v>
      </c>
      <c r="AM345" s="96">
        <f t="shared" si="401"/>
        <v>0</v>
      </c>
      <c r="AN345" s="96">
        <f t="shared" si="402"/>
        <v>0</v>
      </c>
      <c r="AO345" s="96">
        <f t="shared" si="403"/>
        <v>0</v>
      </c>
      <c r="AP345" s="96">
        <f t="shared" si="404"/>
        <v>0</v>
      </c>
      <c r="AQ345" s="96">
        <f t="shared" si="405"/>
        <v>0</v>
      </c>
      <c r="AR345" s="96">
        <f t="shared" si="406"/>
        <v>0</v>
      </c>
      <c r="AS345" s="96">
        <f t="shared" si="407"/>
        <v>0</v>
      </c>
      <c r="AT345" s="54">
        <f t="shared" si="408"/>
        <v>0</v>
      </c>
      <c r="AU345" s="54">
        <f t="shared" si="409"/>
        <v>0</v>
      </c>
      <c r="AV345" s="54">
        <f t="shared" si="410"/>
        <v>0</v>
      </c>
      <c r="AW345" s="54">
        <f t="shared" si="411"/>
        <v>0</v>
      </c>
      <c r="AX345" s="54">
        <f t="shared" si="412"/>
        <v>0</v>
      </c>
      <c r="AY345" s="54">
        <f t="shared" si="413"/>
        <v>0</v>
      </c>
      <c r="AZ345" s="54"/>
      <c r="BA345" s="54"/>
      <c r="BB345" s="137">
        <f t="shared" si="380"/>
        <v>0</v>
      </c>
      <c r="BC345" s="137">
        <f t="shared" si="381"/>
        <v>0</v>
      </c>
      <c r="BD345" s="137">
        <f t="shared" si="382"/>
        <v>0</v>
      </c>
      <c r="BE345" s="137">
        <f t="shared" si="383"/>
        <v>0</v>
      </c>
      <c r="BF345" s="137">
        <f t="shared" si="384"/>
        <v>0</v>
      </c>
      <c r="BG345" s="137">
        <f t="shared" si="385"/>
        <v>0</v>
      </c>
      <c r="BH345" s="137">
        <f t="shared" si="386"/>
        <v>0</v>
      </c>
      <c r="BI345" s="137">
        <f t="shared" si="387"/>
        <v>0</v>
      </c>
      <c r="BJ345" s="137">
        <f t="shared" si="388"/>
        <v>0</v>
      </c>
      <c r="BK345" s="137">
        <f t="shared" si="389"/>
        <v>0</v>
      </c>
      <c r="BL345" s="137">
        <f t="shared" si="414"/>
        <v>0</v>
      </c>
      <c r="BM345" s="137">
        <f t="shared" si="415"/>
        <v>0</v>
      </c>
      <c r="BN345" s="137">
        <f t="shared" si="416"/>
        <v>0</v>
      </c>
      <c r="BO345" s="137">
        <f t="shared" si="417"/>
        <v>0</v>
      </c>
      <c r="BP345" s="137">
        <f t="shared" si="418"/>
        <v>0</v>
      </c>
      <c r="BQ345" s="137">
        <f t="shared" si="419"/>
        <v>0</v>
      </c>
      <c r="BR345" s="137">
        <f t="shared" si="420"/>
        <v>0</v>
      </c>
      <c r="BS345" s="137">
        <f t="shared" si="421"/>
        <v>0</v>
      </c>
      <c r="BT345" s="137">
        <f t="shared" si="422"/>
        <v>0</v>
      </c>
      <c r="BU345" s="137">
        <f t="shared" si="423"/>
        <v>0</v>
      </c>
      <c r="BV345" s="137">
        <f t="shared" si="424"/>
        <v>0</v>
      </c>
      <c r="BW345" s="137">
        <f t="shared" si="425"/>
        <v>0</v>
      </c>
      <c r="BX345" s="137">
        <f t="shared" si="426"/>
        <v>0</v>
      </c>
      <c r="BY345" s="137">
        <f t="shared" si="427"/>
        <v>0</v>
      </c>
      <c r="BZ345" s="137">
        <f t="shared" si="428"/>
        <v>0</v>
      </c>
      <c r="CA345" s="137">
        <f t="shared" si="429"/>
        <v>0</v>
      </c>
      <c r="CB345" s="137">
        <f t="shared" si="430"/>
        <v>0</v>
      </c>
      <c r="CC345" s="137">
        <f t="shared" si="431"/>
        <v>0</v>
      </c>
      <c r="CD345" s="137">
        <f t="shared" si="432"/>
        <v>0</v>
      </c>
      <c r="CE345" s="137">
        <f t="shared" si="433"/>
        <v>0</v>
      </c>
      <c r="CF345" s="137">
        <f t="shared" si="434"/>
        <v>0</v>
      </c>
      <c r="CG345" s="137">
        <f t="shared" si="435"/>
        <v>0</v>
      </c>
      <c r="CH345" s="137">
        <f t="shared" si="436"/>
        <v>0</v>
      </c>
      <c r="CI345" s="137">
        <f t="shared" si="437"/>
        <v>0</v>
      </c>
      <c r="CJ345" s="137">
        <f t="shared" si="438"/>
        <v>0</v>
      </c>
      <c r="CK345" s="137">
        <f t="shared" si="439"/>
        <v>0</v>
      </c>
      <c r="CL345" s="137">
        <f t="shared" si="440"/>
        <v>0</v>
      </c>
      <c r="CM345" s="137">
        <f t="shared" si="441"/>
        <v>0</v>
      </c>
      <c r="CN345" s="137">
        <f t="shared" si="442"/>
        <v>0</v>
      </c>
      <c r="CO345" s="137">
        <f t="shared" si="443"/>
        <v>0</v>
      </c>
      <c r="CP345" s="97"/>
      <c r="CQ345" s="97"/>
      <c r="CR345" s="47"/>
      <c r="CS345" s="47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GO345" s="1"/>
      <c r="GP345" s="1"/>
      <c r="GQ345" s="1"/>
      <c r="GR345" s="1"/>
      <c r="GS345" s="1"/>
    </row>
    <row r="346" spans="1:201">
      <c r="A346" s="40">
        <v>340</v>
      </c>
      <c r="B346" s="84"/>
      <c r="C346" s="83"/>
      <c r="D346" s="88"/>
      <c r="E346" s="87"/>
      <c r="F346" s="87"/>
      <c r="G346" s="87"/>
      <c r="H346" s="87"/>
      <c r="I346" s="76"/>
      <c r="J346" s="76"/>
      <c r="K346" s="76"/>
      <c r="L346" s="238"/>
      <c r="M346" s="238"/>
      <c r="N346" s="76"/>
      <c r="O346" s="76"/>
      <c r="P346" s="76"/>
      <c r="Q346" s="77"/>
      <c r="R346" s="41">
        <f t="shared" si="390"/>
        <v>0</v>
      </c>
      <c r="S346" s="55">
        <f t="shared" si="370"/>
        <v>0</v>
      </c>
      <c r="T346" s="54">
        <f t="shared" si="371"/>
        <v>0</v>
      </c>
      <c r="U346" s="97">
        <f t="shared" si="372"/>
        <v>0</v>
      </c>
      <c r="V346" s="54">
        <f t="shared" si="391"/>
        <v>0</v>
      </c>
      <c r="W346" s="97">
        <f t="shared" si="392"/>
        <v>0</v>
      </c>
      <c r="X346" s="96">
        <f t="shared" si="373"/>
        <v>0</v>
      </c>
      <c r="Y346" s="96">
        <f t="shared" si="374"/>
        <v>0</v>
      </c>
      <c r="Z346" s="96">
        <f t="shared" si="375"/>
        <v>0</v>
      </c>
      <c r="AA346" s="96">
        <f t="shared" si="376"/>
        <v>0</v>
      </c>
      <c r="AB346" s="96">
        <f t="shared" si="377"/>
        <v>0</v>
      </c>
      <c r="AC346" s="96">
        <f t="shared" si="378"/>
        <v>0</v>
      </c>
      <c r="AD346" s="96">
        <f t="shared" si="379"/>
        <v>0</v>
      </c>
      <c r="AE346" s="96">
        <f t="shared" si="393"/>
        <v>0</v>
      </c>
      <c r="AF346" s="96">
        <f t="shared" si="394"/>
        <v>0</v>
      </c>
      <c r="AG346" s="96">
        <f t="shared" si="395"/>
        <v>0</v>
      </c>
      <c r="AH346" s="96">
        <f t="shared" si="396"/>
        <v>0</v>
      </c>
      <c r="AI346" s="96">
        <f t="shared" si="397"/>
        <v>0</v>
      </c>
      <c r="AJ346" s="96">
        <f t="shared" si="398"/>
        <v>0</v>
      </c>
      <c r="AK346" s="96">
        <f t="shared" si="399"/>
        <v>0</v>
      </c>
      <c r="AL346" s="96">
        <f t="shared" si="400"/>
        <v>0</v>
      </c>
      <c r="AM346" s="96">
        <f t="shared" si="401"/>
        <v>0</v>
      </c>
      <c r="AN346" s="96">
        <f t="shared" si="402"/>
        <v>0</v>
      </c>
      <c r="AO346" s="96">
        <f t="shared" si="403"/>
        <v>0</v>
      </c>
      <c r="AP346" s="96">
        <f t="shared" si="404"/>
        <v>0</v>
      </c>
      <c r="AQ346" s="96">
        <f t="shared" si="405"/>
        <v>0</v>
      </c>
      <c r="AR346" s="96">
        <f t="shared" si="406"/>
        <v>0</v>
      </c>
      <c r="AS346" s="96">
        <f t="shared" si="407"/>
        <v>0</v>
      </c>
      <c r="AT346" s="54">
        <f t="shared" si="408"/>
        <v>0</v>
      </c>
      <c r="AU346" s="54">
        <f t="shared" si="409"/>
        <v>0</v>
      </c>
      <c r="AV346" s="54">
        <f t="shared" si="410"/>
        <v>0</v>
      </c>
      <c r="AW346" s="54">
        <f t="shared" si="411"/>
        <v>0</v>
      </c>
      <c r="AX346" s="54">
        <f t="shared" si="412"/>
        <v>0</v>
      </c>
      <c r="AY346" s="54">
        <f t="shared" si="413"/>
        <v>0</v>
      </c>
      <c r="AZ346" s="54"/>
      <c r="BA346" s="54"/>
      <c r="BB346" s="137">
        <f t="shared" si="380"/>
        <v>0</v>
      </c>
      <c r="BC346" s="137">
        <f t="shared" si="381"/>
        <v>0</v>
      </c>
      <c r="BD346" s="137">
        <f t="shared" si="382"/>
        <v>0</v>
      </c>
      <c r="BE346" s="137">
        <f t="shared" si="383"/>
        <v>0</v>
      </c>
      <c r="BF346" s="137">
        <f t="shared" si="384"/>
        <v>0</v>
      </c>
      <c r="BG346" s="137">
        <f t="shared" si="385"/>
        <v>0</v>
      </c>
      <c r="BH346" s="137">
        <f t="shared" si="386"/>
        <v>0</v>
      </c>
      <c r="BI346" s="137">
        <f t="shared" si="387"/>
        <v>0</v>
      </c>
      <c r="BJ346" s="137">
        <f t="shared" si="388"/>
        <v>0</v>
      </c>
      <c r="BK346" s="137">
        <f t="shared" si="389"/>
        <v>0</v>
      </c>
      <c r="BL346" s="137">
        <f t="shared" si="414"/>
        <v>0</v>
      </c>
      <c r="BM346" s="137">
        <f t="shared" si="415"/>
        <v>0</v>
      </c>
      <c r="BN346" s="137">
        <f t="shared" si="416"/>
        <v>0</v>
      </c>
      <c r="BO346" s="137">
        <f t="shared" si="417"/>
        <v>0</v>
      </c>
      <c r="BP346" s="137">
        <f t="shared" si="418"/>
        <v>0</v>
      </c>
      <c r="BQ346" s="137">
        <f t="shared" si="419"/>
        <v>0</v>
      </c>
      <c r="BR346" s="137">
        <f t="shared" si="420"/>
        <v>0</v>
      </c>
      <c r="BS346" s="137">
        <f t="shared" si="421"/>
        <v>0</v>
      </c>
      <c r="BT346" s="137">
        <f t="shared" si="422"/>
        <v>0</v>
      </c>
      <c r="BU346" s="137">
        <f t="shared" si="423"/>
        <v>0</v>
      </c>
      <c r="BV346" s="137">
        <f t="shared" si="424"/>
        <v>0</v>
      </c>
      <c r="BW346" s="137">
        <f t="shared" si="425"/>
        <v>0</v>
      </c>
      <c r="BX346" s="137">
        <f t="shared" si="426"/>
        <v>0</v>
      </c>
      <c r="BY346" s="137">
        <f t="shared" si="427"/>
        <v>0</v>
      </c>
      <c r="BZ346" s="137">
        <f t="shared" si="428"/>
        <v>0</v>
      </c>
      <c r="CA346" s="137">
        <f t="shared" si="429"/>
        <v>0</v>
      </c>
      <c r="CB346" s="137">
        <f t="shared" si="430"/>
        <v>0</v>
      </c>
      <c r="CC346" s="137">
        <f t="shared" si="431"/>
        <v>0</v>
      </c>
      <c r="CD346" s="137">
        <f t="shared" si="432"/>
        <v>0</v>
      </c>
      <c r="CE346" s="137">
        <f t="shared" si="433"/>
        <v>0</v>
      </c>
      <c r="CF346" s="137">
        <f t="shared" si="434"/>
        <v>0</v>
      </c>
      <c r="CG346" s="137">
        <f t="shared" si="435"/>
        <v>0</v>
      </c>
      <c r="CH346" s="137">
        <f t="shared" si="436"/>
        <v>0</v>
      </c>
      <c r="CI346" s="137">
        <f t="shared" si="437"/>
        <v>0</v>
      </c>
      <c r="CJ346" s="137">
        <f t="shared" si="438"/>
        <v>0</v>
      </c>
      <c r="CK346" s="137">
        <f t="shared" si="439"/>
        <v>0</v>
      </c>
      <c r="CL346" s="137">
        <f t="shared" si="440"/>
        <v>0</v>
      </c>
      <c r="CM346" s="137">
        <f t="shared" si="441"/>
        <v>0</v>
      </c>
      <c r="CN346" s="137">
        <f t="shared" si="442"/>
        <v>0</v>
      </c>
      <c r="CO346" s="137">
        <f t="shared" si="443"/>
        <v>0</v>
      </c>
      <c r="CP346" s="97"/>
      <c r="CQ346" s="97"/>
      <c r="CR346" s="47"/>
      <c r="CS346" s="47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GO346" s="1"/>
      <c r="GP346" s="1"/>
      <c r="GQ346" s="1"/>
      <c r="GR346" s="1"/>
      <c r="GS346" s="1"/>
    </row>
    <row r="347" spans="1:201">
      <c r="A347" s="40">
        <v>341</v>
      </c>
      <c r="B347" s="84"/>
      <c r="C347" s="83"/>
      <c r="D347" s="88"/>
      <c r="E347" s="87"/>
      <c r="F347" s="87"/>
      <c r="G347" s="87"/>
      <c r="H347" s="87"/>
      <c r="I347" s="76"/>
      <c r="J347" s="76"/>
      <c r="K347" s="76"/>
      <c r="L347" s="238"/>
      <c r="M347" s="238"/>
      <c r="N347" s="76"/>
      <c r="O347" s="76"/>
      <c r="P347" s="76"/>
      <c r="Q347" s="77"/>
      <c r="R347" s="41">
        <f t="shared" si="390"/>
        <v>0</v>
      </c>
      <c r="S347" s="55">
        <f t="shared" si="370"/>
        <v>0</v>
      </c>
      <c r="T347" s="54">
        <f t="shared" si="371"/>
        <v>0</v>
      </c>
      <c r="U347" s="97">
        <f t="shared" si="372"/>
        <v>0</v>
      </c>
      <c r="V347" s="54">
        <f t="shared" si="391"/>
        <v>0</v>
      </c>
      <c r="W347" s="97">
        <f t="shared" si="392"/>
        <v>0</v>
      </c>
      <c r="X347" s="96">
        <f t="shared" si="373"/>
        <v>0</v>
      </c>
      <c r="Y347" s="96">
        <f t="shared" si="374"/>
        <v>0</v>
      </c>
      <c r="Z347" s="96">
        <f t="shared" si="375"/>
        <v>0</v>
      </c>
      <c r="AA347" s="96">
        <f t="shared" si="376"/>
        <v>0</v>
      </c>
      <c r="AB347" s="96">
        <f t="shared" si="377"/>
        <v>0</v>
      </c>
      <c r="AC347" s="96">
        <f t="shared" si="378"/>
        <v>0</v>
      </c>
      <c r="AD347" s="96">
        <f t="shared" si="379"/>
        <v>0</v>
      </c>
      <c r="AE347" s="96">
        <f t="shared" si="393"/>
        <v>0</v>
      </c>
      <c r="AF347" s="96">
        <f t="shared" si="394"/>
        <v>0</v>
      </c>
      <c r="AG347" s="96">
        <f t="shared" si="395"/>
        <v>0</v>
      </c>
      <c r="AH347" s="96">
        <f t="shared" si="396"/>
        <v>0</v>
      </c>
      <c r="AI347" s="96">
        <f t="shared" si="397"/>
        <v>0</v>
      </c>
      <c r="AJ347" s="96">
        <f t="shared" si="398"/>
        <v>0</v>
      </c>
      <c r="AK347" s="96">
        <f t="shared" si="399"/>
        <v>0</v>
      </c>
      <c r="AL347" s="96">
        <f t="shared" si="400"/>
        <v>0</v>
      </c>
      <c r="AM347" s="96">
        <f t="shared" si="401"/>
        <v>0</v>
      </c>
      <c r="AN347" s="96">
        <f t="shared" si="402"/>
        <v>0</v>
      </c>
      <c r="AO347" s="96">
        <f t="shared" si="403"/>
        <v>0</v>
      </c>
      <c r="AP347" s="96">
        <f t="shared" si="404"/>
        <v>0</v>
      </c>
      <c r="AQ347" s="96">
        <f t="shared" si="405"/>
        <v>0</v>
      </c>
      <c r="AR347" s="96">
        <f t="shared" si="406"/>
        <v>0</v>
      </c>
      <c r="AS347" s="96">
        <f t="shared" si="407"/>
        <v>0</v>
      </c>
      <c r="AT347" s="54">
        <f t="shared" si="408"/>
        <v>0</v>
      </c>
      <c r="AU347" s="54">
        <f t="shared" si="409"/>
        <v>0</v>
      </c>
      <c r="AV347" s="54">
        <f t="shared" si="410"/>
        <v>0</v>
      </c>
      <c r="AW347" s="54">
        <f t="shared" si="411"/>
        <v>0</v>
      </c>
      <c r="AX347" s="54">
        <f t="shared" si="412"/>
        <v>0</v>
      </c>
      <c r="AY347" s="54">
        <f t="shared" si="413"/>
        <v>0</v>
      </c>
      <c r="AZ347" s="54"/>
      <c r="BA347" s="54"/>
      <c r="BB347" s="137">
        <f t="shared" si="380"/>
        <v>0</v>
      </c>
      <c r="BC347" s="137">
        <f t="shared" si="381"/>
        <v>0</v>
      </c>
      <c r="BD347" s="137">
        <f t="shared" si="382"/>
        <v>0</v>
      </c>
      <c r="BE347" s="137">
        <f t="shared" si="383"/>
        <v>0</v>
      </c>
      <c r="BF347" s="137">
        <f t="shared" si="384"/>
        <v>0</v>
      </c>
      <c r="BG347" s="137">
        <f t="shared" si="385"/>
        <v>0</v>
      </c>
      <c r="BH347" s="137">
        <f t="shared" si="386"/>
        <v>0</v>
      </c>
      <c r="BI347" s="137">
        <f t="shared" si="387"/>
        <v>0</v>
      </c>
      <c r="BJ347" s="137">
        <f t="shared" si="388"/>
        <v>0</v>
      </c>
      <c r="BK347" s="137">
        <f t="shared" si="389"/>
        <v>0</v>
      </c>
      <c r="BL347" s="137">
        <f t="shared" si="414"/>
        <v>0</v>
      </c>
      <c r="BM347" s="137">
        <f t="shared" si="415"/>
        <v>0</v>
      </c>
      <c r="BN347" s="137">
        <f t="shared" si="416"/>
        <v>0</v>
      </c>
      <c r="BO347" s="137">
        <f t="shared" si="417"/>
        <v>0</v>
      </c>
      <c r="BP347" s="137">
        <f t="shared" si="418"/>
        <v>0</v>
      </c>
      <c r="BQ347" s="137">
        <f t="shared" si="419"/>
        <v>0</v>
      </c>
      <c r="BR347" s="137">
        <f t="shared" si="420"/>
        <v>0</v>
      </c>
      <c r="BS347" s="137">
        <f t="shared" si="421"/>
        <v>0</v>
      </c>
      <c r="BT347" s="137">
        <f t="shared" si="422"/>
        <v>0</v>
      </c>
      <c r="BU347" s="137">
        <f t="shared" si="423"/>
        <v>0</v>
      </c>
      <c r="BV347" s="137">
        <f t="shared" si="424"/>
        <v>0</v>
      </c>
      <c r="BW347" s="137">
        <f t="shared" si="425"/>
        <v>0</v>
      </c>
      <c r="BX347" s="137">
        <f t="shared" si="426"/>
        <v>0</v>
      </c>
      <c r="BY347" s="137">
        <f t="shared" si="427"/>
        <v>0</v>
      </c>
      <c r="BZ347" s="137">
        <f t="shared" si="428"/>
        <v>0</v>
      </c>
      <c r="CA347" s="137">
        <f t="shared" si="429"/>
        <v>0</v>
      </c>
      <c r="CB347" s="137">
        <f t="shared" si="430"/>
        <v>0</v>
      </c>
      <c r="CC347" s="137">
        <f t="shared" si="431"/>
        <v>0</v>
      </c>
      <c r="CD347" s="137">
        <f t="shared" si="432"/>
        <v>0</v>
      </c>
      <c r="CE347" s="137">
        <f t="shared" si="433"/>
        <v>0</v>
      </c>
      <c r="CF347" s="137">
        <f t="shared" si="434"/>
        <v>0</v>
      </c>
      <c r="CG347" s="137">
        <f t="shared" si="435"/>
        <v>0</v>
      </c>
      <c r="CH347" s="137">
        <f t="shared" si="436"/>
        <v>0</v>
      </c>
      <c r="CI347" s="137">
        <f t="shared" si="437"/>
        <v>0</v>
      </c>
      <c r="CJ347" s="137">
        <f t="shared" si="438"/>
        <v>0</v>
      </c>
      <c r="CK347" s="137">
        <f t="shared" si="439"/>
        <v>0</v>
      </c>
      <c r="CL347" s="137">
        <f t="shared" si="440"/>
        <v>0</v>
      </c>
      <c r="CM347" s="137">
        <f t="shared" si="441"/>
        <v>0</v>
      </c>
      <c r="CN347" s="137">
        <f t="shared" si="442"/>
        <v>0</v>
      </c>
      <c r="CO347" s="137">
        <f t="shared" si="443"/>
        <v>0</v>
      </c>
      <c r="CP347" s="97"/>
      <c r="CQ347" s="97"/>
      <c r="CR347" s="47"/>
      <c r="CS347" s="47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GO347" s="1"/>
      <c r="GP347" s="1"/>
      <c r="GQ347" s="1"/>
      <c r="GR347" s="1"/>
      <c r="GS347" s="1"/>
    </row>
    <row r="348" spans="1:201">
      <c r="A348" s="40">
        <v>342</v>
      </c>
      <c r="B348" s="84"/>
      <c r="C348" s="83"/>
      <c r="D348" s="88"/>
      <c r="E348" s="87"/>
      <c r="F348" s="87"/>
      <c r="G348" s="87"/>
      <c r="H348" s="87"/>
      <c r="I348" s="76"/>
      <c r="J348" s="76"/>
      <c r="K348" s="76"/>
      <c r="L348" s="238"/>
      <c r="M348" s="238"/>
      <c r="N348" s="76"/>
      <c r="O348" s="76"/>
      <c r="P348" s="76"/>
      <c r="Q348" s="77"/>
      <c r="R348" s="41">
        <f t="shared" si="390"/>
        <v>0</v>
      </c>
      <c r="S348" s="55">
        <f t="shared" si="370"/>
        <v>0</v>
      </c>
      <c r="T348" s="54">
        <f t="shared" si="371"/>
        <v>0</v>
      </c>
      <c r="U348" s="97">
        <f t="shared" si="372"/>
        <v>0</v>
      </c>
      <c r="V348" s="54">
        <f t="shared" si="391"/>
        <v>0</v>
      </c>
      <c r="W348" s="97">
        <f t="shared" si="392"/>
        <v>0</v>
      </c>
      <c r="X348" s="96">
        <f t="shared" si="373"/>
        <v>0</v>
      </c>
      <c r="Y348" s="96">
        <f t="shared" si="374"/>
        <v>0</v>
      </c>
      <c r="Z348" s="96">
        <f t="shared" si="375"/>
        <v>0</v>
      </c>
      <c r="AA348" s="96">
        <f t="shared" si="376"/>
        <v>0</v>
      </c>
      <c r="AB348" s="96">
        <f t="shared" si="377"/>
        <v>0</v>
      </c>
      <c r="AC348" s="96">
        <f t="shared" si="378"/>
        <v>0</v>
      </c>
      <c r="AD348" s="96">
        <f t="shared" si="379"/>
        <v>0</v>
      </c>
      <c r="AE348" s="96">
        <f t="shared" si="393"/>
        <v>0</v>
      </c>
      <c r="AF348" s="96">
        <f t="shared" si="394"/>
        <v>0</v>
      </c>
      <c r="AG348" s="96">
        <f t="shared" si="395"/>
        <v>0</v>
      </c>
      <c r="AH348" s="96">
        <f t="shared" si="396"/>
        <v>0</v>
      </c>
      <c r="AI348" s="96">
        <f t="shared" si="397"/>
        <v>0</v>
      </c>
      <c r="AJ348" s="96">
        <f t="shared" si="398"/>
        <v>0</v>
      </c>
      <c r="AK348" s="96">
        <f t="shared" si="399"/>
        <v>0</v>
      </c>
      <c r="AL348" s="96">
        <f t="shared" si="400"/>
        <v>0</v>
      </c>
      <c r="AM348" s="96">
        <f t="shared" si="401"/>
        <v>0</v>
      </c>
      <c r="AN348" s="96">
        <f t="shared" si="402"/>
        <v>0</v>
      </c>
      <c r="AO348" s="96">
        <f t="shared" si="403"/>
        <v>0</v>
      </c>
      <c r="AP348" s="96">
        <f t="shared" si="404"/>
        <v>0</v>
      </c>
      <c r="AQ348" s="96">
        <f t="shared" si="405"/>
        <v>0</v>
      </c>
      <c r="AR348" s="96">
        <f t="shared" si="406"/>
        <v>0</v>
      </c>
      <c r="AS348" s="96">
        <f t="shared" si="407"/>
        <v>0</v>
      </c>
      <c r="AT348" s="54">
        <f t="shared" si="408"/>
        <v>0</v>
      </c>
      <c r="AU348" s="54">
        <f t="shared" si="409"/>
        <v>0</v>
      </c>
      <c r="AV348" s="54">
        <f t="shared" si="410"/>
        <v>0</v>
      </c>
      <c r="AW348" s="54">
        <f t="shared" si="411"/>
        <v>0</v>
      </c>
      <c r="AX348" s="54">
        <f t="shared" si="412"/>
        <v>0</v>
      </c>
      <c r="AY348" s="54">
        <f t="shared" si="413"/>
        <v>0</v>
      </c>
      <c r="AZ348" s="54"/>
      <c r="BA348" s="54"/>
      <c r="BB348" s="137">
        <f t="shared" si="380"/>
        <v>0</v>
      </c>
      <c r="BC348" s="137">
        <f t="shared" si="381"/>
        <v>0</v>
      </c>
      <c r="BD348" s="137">
        <f t="shared" si="382"/>
        <v>0</v>
      </c>
      <c r="BE348" s="137">
        <f t="shared" si="383"/>
        <v>0</v>
      </c>
      <c r="BF348" s="137">
        <f t="shared" si="384"/>
        <v>0</v>
      </c>
      <c r="BG348" s="137">
        <f t="shared" si="385"/>
        <v>0</v>
      </c>
      <c r="BH348" s="137">
        <f t="shared" si="386"/>
        <v>0</v>
      </c>
      <c r="BI348" s="137">
        <f t="shared" si="387"/>
        <v>0</v>
      </c>
      <c r="BJ348" s="137">
        <f t="shared" si="388"/>
        <v>0</v>
      </c>
      <c r="BK348" s="137">
        <f t="shared" si="389"/>
        <v>0</v>
      </c>
      <c r="BL348" s="137">
        <f t="shared" si="414"/>
        <v>0</v>
      </c>
      <c r="BM348" s="137">
        <f t="shared" si="415"/>
        <v>0</v>
      </c>
      <c r="BN348" s="137">
        <f t="shared" si="416"/>
        <v>0</v>
      </c>
      <c r="BO348" s="137">
        <f t="shared" si="417"/>
        <v>0</v>
      </c>
      <c r="BP348" s="137">
        <f t="shared" si="418"/>
        <v>0</v>
      </c>
      <c r="BQ348" s="137">
        <f t="shared" si="419"/>
        <v>0</v>
      </c>
      <c r="BR348" s="137">
        <f t="shared" si="420"/>
        <v>0</v>
      </c>
      <c r="BS348" s="137">
        <f t="shared" si="421"/>
        <v>0</v>
      </c>
      <c r="BT348" s="137">
        <f t="shared" si="422"/>
        <v>0</v>
      </c>
      <c r="BU348" s="137">
        <f t="shared" si="423"/>
        <v>0</v>
      </c>
      <c r="BV348" s="137">
        <f t="shared" si="424"/>
        <v>0</v>
      </c>
      <c r="BW348" s="137">
        <f t="shared" si="425"/>
        <v>0</v>
      </c>
      <c r="BX348" s="137">
        <f t="shared" si="426"/>
        <v>0</v>
      </c>
      <c r="BY348" s="137">
        <f t="shared" si="427"/>
        <v>0</v>
      </c>
      <c r="BZ348" s="137">
        <f t="shared" si="428"/>
        <v>0</v>
      </c>
      <c r="CA348" s="137">
        <f t="shared" si="429"/>
        <v>0</v>
      </c>
      <c r="CB348" s="137">
        <f t="shared" si="430"/>
        <v>0</v>
      </c>
      <c r="CC348" s="137">
        <f t="shared" si="431"/>
        <v>0</v>
      </c>
      <c r="CD348" s="137">
        <f t="shared" si="432"/>
        <v>0</v>
      </c>
      <c r="CE348" s="137">
        <f t="shared" si="433"/>
        <v>0</v>
      </c>
      <c r="CF348" s="137">
        <f t="shared" si="434"/>
        <v>0</v>
      </c>
      <c r="CG348" s="137">
        <f t="shared" si="435"/>
        <v>0</v>
      </c>
      <c r="CH348" s="137">
        <f t="shared" si="436"/>
        <v>0</v>
      </c>
      <c r="CI348" s="137">
        <f t="shared" si="437"/>
        <v>0</v>
      </c>
      <c r="CJ348" s="137">
        <f t="shared" si="438"/>
        <v>0</v>
      </c>
      <c r="CK348" s="137">
        <f t="shared" si="439"/>
        <v>0</v>
      </c>
      <c r="CL348" s="137">
        <f t="shared" si="440"/>
        <v>0</v>
      </c>
      <c r="CM348" s="137">
        <f t="shared" si="441"/>
        <v>0</v>
      </c>
      <c r="CN348" s="137">
        <f t="shared" si="442"/>
        <v>0</v>
      </c>
      <c r="CO348" s="137">
        <f t="shared" si="443"/>
        <v>0</v>
      </c>
      <c r="CP348" s="97"/>
      <c r="CQ348" s="97"/>
      <c r="CR348" s="47"/>
      <c r="CS348" s="47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GO348" s="1"/>
      <c r="GP348" s="1"/>
      <c r="GQ348" s="1"/>
      <c r="GR348" s="1"/>
      <c r="GS348" s="1"/>
    </row>
    <row r="349" spans="1:201">
      <c r="A349" s="40">
        <v>343</v>
      </c>
      <c r="B349" s="84"/>
      <c r="C349" s="83"/>
      <c r="D349" s="88"/>
      <c r="E349" s="87"/>
      <c r="F349" s="87"/>
      <c r="G349" s="87"/>
      <c r="H349" s="87"/>
      <c r="I349" s="76"/>
      <c r="J349" s="76"/>
      <c r="K349" s="76"/>
      <c r="L349" s="238"/>
      <c r="M349" s="238"/>
      <c r="N349" s="76"/>
      <c r="O349" s="76"/>
      <c r="P349" s="76"/>
      <c r="Q349" s="77"/>
      <c r="R349" s="41">
        <f t="shared" si="390"/>
        <v>0</v>
      </c>
      <c r="S349" s="55">
        <f t="shared" si="370"/>
        <v>0</v>
      </c>
      <c r="T349" s="54">
        <f t="shared" si="371"/>
        <v>0</v>
      </c>
      <c r="U349" s="97">
        <f t="shared" si="372"/>
        <v>0</v>
      </c>
      <c r="V349" s="54">
        <f t="shared" si="391"/>
        <v>0</v>
      </c>
      <c r="W349" s="97">
        <f t="shared" si="392"/>
        <v>0</v>
      </c>
      <c r="X349" s="96">
        <f t="shared" si="373"/>
        <v>0</v>
      </c>
      <c r="Y349" s="96">
        <f t="shared" si="374"/>
        <v>0</v>
      </c>
      <c r="Z349" s="96">
        <f t="shared" si="375"/>
        <v>0</v>
      </c>
      <c r="AA349" s="96">
        <f t="shared" si="376"/>
        <v>0</v>
      </c>
      <c r="AB349" s="96">
        <f t="shared" si="377"/>
        <v>0</v>
      </c>
      <c r="AC349" s="96">
        <f t="shared" si="378"/>
        <v>0</v>
      </c>
      <c r="AD349" s="96">
        <f t="shared" si="379"/>
        <v>0</v>
      </c>
      <c r="AE349" s="96">
        <f t="shared" si="393"/>
        <v>0</v>
      </c>
      <c r="AF349" s="96">
        <f t="shared" si="394"/>
        <v>0</v>
      </c>
      <c r="AG349" s="96">
        <f t="shared" si="395"/>
        <v>0</v>
      </c>
      <c r="AH349" s="96">
        <f t="shared" si="396"/>
        <v>0</v>
      </c>
      <c r="AI349" s="96">
        <f t="shared" si="397"/>
        <v>0</v>
      </c>
      <c r="AJ349" s="96">
        <f t="shared" si="398"/>
        <v>0</v>
      </c>
      <c r="AK349" s="96">
        <f t="shared" si="399"/>
        <v>0</v>
      </c>
      <c r="AL349" s="96">
        <f t="shared" si="400"/>
        <v>0</v>
      </c>
      <c r="AM349" s="96">
        <f t="shared" si="401"/>
        <v>0</v>
      </c>
      <c r="AN349" s="96">
        <f t="shared" si="402"/>
        <v>0</v>
      </c>
      <c r="AO349" s="96">
        <f t="shared" si="403"/>
        <v>0</v>
      </c>
      <c r="AP349" s="96">
        <f t="shared" si="404"/>
        <v>0</v>
      </c>
      <c r="AQ349" s="96">
        <f t="shared" si="405"/>
        <v>0</v>
      </c>
      <c r="AR349" s="96">
        <f t="shared" si="406"/>
        <v>0</v>
      </c>
      <c r="AS349" s="96">
        <f t="shared" si="407"/>
        <v>0</v>
      </c>
      <c r="AT349" s="54">
        <f t="shared" si="408"/>
        <v>0</v>
      </c>
      <c r="AU349" s="54">
        <f t="shared" si="409"/>
        <v>0</v>
      </c>
      <c r="AV349" s="54">
        <f t="shared" si="410"/>
        <v>0</v>
      </c>
      <c r="AW349" s="54">
        <f t="shared" si="411"/>
        <v>0</v>
      </c>
      <c r="AX349" s="54">
        <f t="shared" si="412"/>
        <v>0</v>
      </c>
      <c r="AY349" s="54">
        <f t="shared" si="413"/>
        <v>0</v>
      </c>
      <c r="AZ349" s="54"/>
      <c r="BA349" s="54"/>
      <c r="BB349" s="137">
        <f t="shared" si="380"/>
        <v>0</v>
      </c>
      <c r="BC349" s="137">
        <f t="shared" si="381"/>
        <v>0</v>
      </c>
      <c r="BD349" s="137">
        <f t="shared" si="382"/>
        <v>0</v>
      </c>
      <c r="BE349" s="137">
        <f t="shared" si="383"/>
        <v>0</v>
      </c>
      <c r="BF349" s="137">
        <f t="shared" si="384"/>
        <v>0</v>
      </c>
      <c r="BG349" s="137">
        <f t="shared" si="385"/>
        <v>0</v>
      </c>
      <c r="BH349" s="137">
        <f t="shared" si="386"/>
        <v>0</v>
      </c>
      <c r="BI349" s="137">
        <f t="shared" si="387"/>
        <v>0</v>
      </c>
      <c r="BJ349" s="137">
        <f t="shared" si="388"/>
        <v>0</v>
      </c>
      <c r="BK349" s="137">
        <f t="shared" si="389"/>
        <v>0</v>
      </c>
      <c r="BL349" s="137">
        <f t="shared" si="414"/>
        <v>0</v>
      </c>
      <c r="BM349" s="137">
        <f t="shared" si="415"/>
        <v>0</v>
      </c>
      <c r="BN349" s="137">
        <f t="shared" si="416"/>
        <v>0</v>
      </c>
      <c r="BO349" s="137">
        <f t="shared" si="417"/>
        <v>0</v>
      </c>
      <c r="BP349" s="137">
        <f t="shared" si="418"/>
        <v>0</v>
      </c>
      <c r="BQ349" s="137">
        <f t="shared" si="419"/>
        <v>0</v>
      </c>
      <c r="BR349" s="137">
        <f t="shared" si="420"/>
        <v>0</v>
      </c>
      <c r="BS349" s="137">
        <f t="shared" si="421"/>
        <v>0</v>
      </c>
      <c r="BT349" s="137">
        <f t="shared" si="422"/>
        <v>0</v>
      </c>
      <c r="BU349" s="137">
        <f t="shared" si="423"/>
        <v>0</v>
      </c>
      <c r="BV349" s="137">
        <f t="shared" si="424"/>
        <v>0</v>
      </c>
      <c r="BW349" s="137">
        <f t="shared" si="425"/>
        <v>0</v>
      </c>
      <c r="BX349" s="137">
        <f t="shared" si="426"/>
        <v>0</v>
      </c>
      <c r="BY349" s="137">
        <f t="shared" si="427"/>
        <v>0</v>
      </c>
      <c r="BZ349" s="137">
        <f t="shared" si="428"/>
        <v>0</v>
      </c>
      <c r="CA349" s="137">
        <f t="shared" si="429"/>
        <v>0</v>
      </c>
      <c r="CB349" s="137">
        <f t="shared" si="430"/>
        <v>0</v>
      </c>
      <c r="CC349" s="137">
        <f t="shared" si="431"/>
        <v>0</v>
      </c>
      <c r="CD349" s="137">
        <f t="shared" si="432"/>
        <v>0</v>
      </c>
      <c r="CE349" s="137">
        <f t="shared" si="433"/>
        <v>0</v>
      </c>
      <c r="CF349" s="137">
        <f t="shared" si="434"/>
        <v>0</v>
      </c>
      <c r="CG349" s="137">
        <f t="shared" si="435"/>
        <v>0</v>
      </c>
      <c r="CH349" s="137">
        <f t="shared" si="436"/>
        <v>0</v>
      </c>
      <c r="CI349" s="137">
        <f t="shared" si="437"/>
        <v>0</v>
      </c>
      <c r="CJ349" s="137">
        <f t="shared" si="438"/>
        <v>0</v>
      </c>
      <c r="CK349" s="137">
        <f t="shared" si="439"/>
        <v>0</v>
      </c>
      <c r="CL349" s="137">
        <f t="shared" si="440"/>
        <v>0</v>
      </c>
      <c r="CM349" s="137">
        <f t="shared" si="441"/>
        <v>0</v>
      </c>
      <c r="CN349" s="137">
        <f t="shared" si="442"/>
        <v>0</v>
      </c>
      <c r="CO349" s="137">
        <f t="shared" si="443"/>
        <v>0</v>
      </c>
      <c r="CP349" s="97"/>
      <c r="CQ349" s="97"/>
      <c r="CR349" s="47"/>
      <c r="CS349" s="47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GO349" s="1"/>
      <c r="GP349" s="1"/>
      <c r="GQ349" s="1"/>
      <c r="GR349" s="1"/>
      <c r="GS349" s="1"/>
    </row>
    <row r="350" spans="1:201">
      <c r="A350" s="40">
        <v>344</v>
      </c>
      <c r="B350" s="84"/>
      <c r="C350" s="83"/>
      <c r="D350" s="88"/>
      <c r="E350" s="87"/>
      <c r="F350" s="87"/>
      <c r="G350" s="87"/>
      <c r="H350" s="87"/>
      <c r="I350" s="76"/>
      <c r="J350" s="76"/>
      <c r="K350" s="76"/>
      <c r="L350" s="238"/>
      <c r="M350" s="238"/>
      <c r="N350" s="76"/>
      <c r="O350" s="76"/>
      <c r="P350" s="76"/>
      <c r="Q350" s="77"/>
      <c r="R350" s="41">
        <f t="shared" si="390"/>
        <v>0</v>
      </c>
      <c r="S350" s="55">
        <f t="shared" si="370"/>
        <v>0</v>
      </c>
      <c r="T350" s="54">
        <f t="shared" si="371"/>
        <v>0</v>
      </c>
      <c r="U350" s="97">
        <f t="shared" si="372"/>
        <v>0</v>
      </c>
      <c r="V350" s="54">
        <f t="shared" si="391"/>
        <v>0</v>
      </c>
      <c r="W350" s="97">
        <f t="shared" si="392"/>
        <v>0</v>
      </c>
      <c r="X350" s="96">
        <f t="shared" si="373"/>
        <v>0</v>
      </c>
      <c r="Y350" s="96">
        <f t="shared" si="374"/>
        <v>0</v>
      </c>
      <c r="Z350" s="96">
        <f t="shared" si="375"/>
        <v>0</v>
      </c>
      <c r="AA350" s="96">
        <f t="shared" si="376"/>
        <v>0</v>
      </c>
      <c r="AB350" s="96">
        <f t="shared" si="377"/>
        <v>0</v>
      </c>
      <c r="AC350" s="96">
        <f t="shared" si="378"/>
        <v>0</v>
      </c>
      <c r="AD350" s="96">
        <f t="shared" si="379"/>
        <v>0</v>
      </c>
      <c r="AE350" s="96">
        <f t="shared" si="393"/>
        <v>0</v>
      </c>
      <c r="AF350" s="96">
        <f t="shared" si="394"/>
        <v>0</v>
      </c>
      <c r="AG350" s="96">
        <f t="shared" si="395"/>
        <v>0</v>
      </c>
      <c r="AH350" s="96">
        <f t="shared" si="396"/>
        <v>0</v>
      </c>
      <c r="AI350" s="96">
        <f t="shared" si="397"/>
        <v>0</v>
      </c>
      <c r="AJ350" s="96">
        <f t="shared" si="398"/>
        <v>0</v>
      </c>
      <c r="AK350" s="96">
        <f t="shared" si="399"/>
        <v>0</v>
      </c>
      <c r="AL350" s="96">
        <f t="shared" si="400"/>
        <v>0</v>
      </c>
      <c r="AM350" s="96">
        <f t="shared" si="401"/>
        <v>0</v>
      </c>
      <c r="AN350" s="96">
        <f t="shared" si="402"/>
        <v>0</v>
      </c>
      <c r="AO350" s="96">
        <f t="shared" si="403"/>
        <v>0</v>
      </c>
      <c r="AP350" s="96">
        <f t="shared" si="404"/>
        <v>0</v>
      </c>
      <c r="AQ350" s="96">
        <f t="shared" si="405"/>
        <v>0</v>
      </c>
      <c r="AR350" s="96">
        <f t="shared" si="406"/>
        <v>0</v>
      </c>
      <c r="AS350" s="96">
        <f t="shared" si="407"/>
        <v>0</v>
      </c>
      <c r="AT350" s="54">
        <f t="shared" si="408"/>
        <v>0</v>
      </c>
      <c r="AU350" s="54">
        <f t="shared" si="409"/>
        <v>0</v>
      </c>
      <c r="AV350" s="54">
        <f t="shared" si="410"/>
        <v>0</v>
      </c>
      <c r="AW350" s="54">
        <f t="shared" si="411"/>
        <v>0</v>
      </c>
      <c r="AX350" s="54">
        <f t="shared" si="412"/>
        <v>0</v>
      </c>
      <c r="AY350" s="54">
        <f t="shared" si="413"/>
        <v>0</v>
      </c>
      <c r="AZ350" s="54"/>
      <c r="BA350" s="54"/>
      <c r="BB350" s="137">
        <f t="shared" si="380"/>
        <v>0</v>
      </c>
      <c r="BC350" s="137">
        <f t="shared" si="381"/>
        <v>0</v>
      </c>
      <c r="BD350" s="137">
        <f t="shared" si="382"/>
        <v>0</v>
      </c>
      <c r="BE350" s="137">
        <f t="shared" si="383"/>
        <v>0</v>
      </c>
      <c r="BF350" s="137">
        <f t="shared" si="384"/>
        <v>0</v>
      </c>
      <c r="BG350" s="137">
        <f t="shared" si="385"/>
        <v>0</v>
      </c>
      <c r="BH350" s="137">
        <f t="shared" si="386"/>
        <v>0</v>
      </c>
      <c r="BI350" s="137">
        <f t="shared" si="387"/>
        <v>0</v>
      </c>
      <c r="BJ350" s="137">
        <f t="shared" si="388"/>
        <v>0</v>
      </c>
      <c r="BK350" s="137">
        <f t="shared" si="389"/>
        <v>0</v>
      </c>
      <c r="BL350" s="137">
        <f t="shared" si="414"/>
        <v>0</v>
      </c>
      <c r="BM350" s="137">
        <f t="shared" si="415"/>
        <v>0</v>
      </c>
      <c r="BN350" s="137">
        <f t="shared" si="416"/>
        <v>0</v>
      </c>
      <c r="BO350" s="137">
        <f t="shared" si="417"/>
        <v>0</v>
      </c>
      <c r="BP350" s="137">
        <f t="shared" si="418"/>
        <v>0</v>
      </c>
      <c r="BQ350" s="137">
        <f t="shared" si="419"/>
        <v>0</v>
      </c>
      <c r="BR350" s="137">
        <f t="shared" si="420"/>
        <v>0</v>
      </c>
      <c r="BS350" s="137">
        <f t="shared" si="421"/>
        <v>0</v>
      </c>
      <c r="BT350" s="137">
        <f t="shared" si="422"/>
        <v>0</v>
      </c>
      <c r="BU350" s="137">
        <f t="shared" si="423"/>
        <v>0</v>
      </c>
      <c r="BV350" s="137">
        <f t="shared" si="424"/>
        <v>0</v>
      </c>
      <c r="BW350" s="137">
        <f t="shared" si="425"/>
        <v>0</v>
      </c>
      <c r="BX350" s="137">
        <f t="shared" si="426"/>
        <v>0</v>
      </c>
      <c r="BY350" s="137">
        <f t="shared" si="427"/>
        <v>0</v>
      </c>
      <c r="BZ350" s="137">
        <f t="shared" si="428"/>
        <v>0</v>
      </c>
      <c r="CA350" s="137">
        <f t="shared" si="429"/>
        <v>0</v>
      </c>
      <c r="CB350" s="137">
        <f t="shared" si="430"/>
        <v>0</v>
      </c>
      <c r="CC350" s="137">
        <f t="shared" si="431"/>
        <v>0</v>
      </c>
      <c r="CD350" s="137">
        <f t="shared" si="432"/>
        <v>0</v>
      </c>
      <c r="CE350" s="137">
        <f t="shared" si="433"/>
        <v>0</v>
      </c>
      <c r="CF350" s="137">
        <f t="shared" si="434"/>
        <v>0</v>
      </c>
      <c r="CG350" s="137">
        <f t="shared" si="435"/>
        <v>0</v>
      </c>
      <c r="CH350" s="137">
        <f t="shared" si="436"/>
        <v>0</v>
      </c>
      <c r="CI350" s="137">
        <f t="shared" si="437"/>
        <v>0</v>
      </c>
      <c r="CJ350" s="137">
        <f t="shared" si="438"/>
        <v>0</v>
      </c>
      <c r="CK350" s="137">
        <f t="shared" si="439"/>
        <v>0</v>
      </c>
      <c r="CL350" s="137">
        <f t="shared" si="440"/>
        <v>0</v>
      </c>
      <c r="CM350" s="137">
        <f t="shared" si="441"/>
        <v>0</v>
      </c>
      <c r="CN350" s="137">
        <f t="shared" si="442"/>
        <v>0</v>
      </c>
      <c r="CO350" s="137">
        <f t="shared" si="443"/>
        <v>0</v>
      </c>
      <c r="CP350" s="97"/>
      <c r="CQ350" s="97"/>
      <c r="CR350" s="47"/>
      <c r="CS350" s="47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GO350" s="1"/>
      <c r="GP350" s="1"/>
      <c r="GQ350" s="1"/>
      <c r="GR350" s="1"/>
      <c r="GS350" s="1"/>
    </row>
    <row r="351" spans="1:201">
      <c r="A351" s="40">
        <v>345</v>
      </c>
      <c r="B351" s="84"/>
      <c r="C351" s="83"/>
      <c r="D351" s="88"/>
      <c r="E351" s="87"/>
      <c r="F351" s="87"/>
      <c r="G351" s="87"/>
      <c r="H351" s="87"/>
      <c r="I351" s="76"/>
      <c r="J351" s="76"/>
      <c r="K351" s="76"/>
      <c r="L351" s="238"/>
      <c r="M351" s="238"/>
      <c r="N351" s="76"/>
      <c r="O351" s="76"/>
      <c r="P351" s="76"/>
      <c r="Q351" s="77"/>
      <c r="R351" s="41">
        <f t="shared" si="390"/>
        <v>0</v>
      </c>
      <c r="S351" s="55">
        <f t="shared" si="370"/>
        <v>0</v>
      </c>
      <c r="T351" s="54">
        <f t="shared" si="371"/>
        <v>0</v>
      </c>
      <c r="U351" s="97">
        <f t="shared" si="372"/>
        <v>0</v>
      </c>
      <c r="V351" s="54">
        <f t="shared" si="391"/>
        <v>0</v>
      </c>
      <c r="W351" s="97">
        <f t="shared" si="392"/>
        <v>0</v>
      </c>
      <c r="X351" s="96">
        <f t="shared" si="373"/>
        <v>0</v>
      </c>
      <c r="Y351" s="96">
        <f t="shared" si="374"/>
        <v>0</v>
      </c>
      <c r="Z351" s="96">
        <f t="shared" si="375"/>
        <v>0</v>
      </c>
      <c r="AA351" s="96">
        <f t="shared" si="376"/>
        <v>0</v>
      </c>
      <c r="AB351" s="96">
        <f t="shared" si="377"/>
        <v>0</v>
      </c>
      <c r="AC351" s="96">
        <f t="shared" si="378"/>
        <v>0</v>
      </c>
      <c r="AD351" s="96">
        <f t="shared" si="379"/>
        <v>0</v>
      </c>
      <c r="AE351" s="96">
        <f t="shared" si="393"/>
        <v>0</v>
      </c>
      <c r="AF351" s="96">
        <f t="shared" si="394"/>
        <v>0</v>
      </c>
      <c r="AG351" s="96">
        <f t="shared" si="395"/>
        <v>0</v>
      </c>
      <c r="AH351" s="96">
        <f t="shared" si="396"/>
        <v>0</v>
      </c>
      <c r="AI351" s="96">
        <f t="shared" si="397"/>
        <v>0</v>
      </c>
      <c r="AJ351" s="96">
        <f t="shared" si="398"/>
        <v>0</v>
      </c>
      <c r="AK351" s="96">
        <f t="shared" si="399"/>
        <v>0</v>
      </c>
      <c r="AL351" s="96">
        <f t="shared" si="400"/>
        <v>0</v>
      </c>
      <c r="AM351" s="96">
        <f t="shared" si="401"/>
        <v>0</v>
      </c>
      <c r="AN351" s="96">
        <f t="shared" si="402"/>
        <v>0</v>
      </c>
      <c r="AO351" s="96">
        <f t="shared" si="403"/>
        <v>0</v>
      </c>
      <c r="AP351" s="96">
        <f t="shared" si="404"/>
        <v>0</v>
      </c>
      <c r="AQ351" s="96">
        <f t="shared" si="405"/>
        <v>0</v>
      </c>
      <c r="AR351" s="96">
        <f t="shared" si="406"/>
        <v>0</v>
      </c>
      <c r="AS351" s="96">
        <f t="shared" si="407"/>
        <v>0</v>
      </c>
      <c r="AT351" s="54">
        <f t="shared" si="408"/>
        <v>0</v>
      </c>
      <c r="AU351" s="54">
        <f t="shared" si="409"/>
        <v>0</v>
      </c>
      <c r="AV351" s="54">
        <f t="shared" si="410"/>
        <v>0</v>
      </c>
      <c r="AW351" s="54">
        <f t="shared" si="411"/>
        <v>0</v>
      </c>
      <c r="AX351" s="54">
        <f t="shared" si="412"/>
        <v>0</v>
      </c>
      <c r="AY351" s="54">
        <f t="shared" si="413"/>
        <v>0</v>
      </c>
      <c r="AZ351" s="54"/>
      <c r="BA351" s="54"/>
      <c r="BB351" s="137">
        <f t="shared" si="380"/>
        <v>0</v>
      </c>
      <c r="BC351" s="137">
        <f t="shared" si="381"/>
        <v>0</v>
      </c>
      <c r="BD351" s="137">
        <f t="shared" si="382"/>
        <v>0</v>
      </c>
      <c r="BE351" s="137">
        <f t="shared" si="383"/>
        <v>0</v>
      </c>
      <c r="BF351" s="137">
        <f t="shared" si="384"/>
        <v>0</v>
      </c>
      <c r="BG351" s="137">
        <f t="shared" si="385"/>
        <v>0</v>
      </c>
      <c r="BH351" s="137">
        <f t="shared" si="386"/>
        <v>0</v>
      </c>
      <c r="BI351" s="137">
        <f t="shared" si="387"/>
        <v>0</v>
      </c>
      <c r="BJ351" s="137">
        <f t="shared" si="388"/>
        <v>0</v>
      </c>
      <c r="BK351" s="137">
        <f t="shared" si="389"/>
        <v>0</v>
      </c>
      <c r="BL351" s="137">
        <f t="shared" si="414"/>
        <v>0</v>
      </c>
      <c r="BM351" s="137">
        <f t="shared" si="415"/>
        <v>0</v>
      </c>
      <c r="BN351" s="137">
        <f t="shared" si="416"/>
        <v>0</v>
      </c>
      <c r="BO351" s="137">
        <f t="shared" si="417"/>
        <v>0</v>
      </c>
      <c r="BP351" s="137">
        <f t="shared" si="418"/>
        <v>0</v>
      </c>
      <c r="BQ351" s="137">
        <f t="shared" si="419"/>
        <v>0</v>
      </c>
      <c r="BR351" s="137">
        <f t="shared" si="420"/>
        <v>0</v>
      </c>
      <c r="BS351" s="137">
        <f t="shared" si="421"/>
        <v>0</v>
      </c>
      <c r="BT351" s="137">
        <f t="shared" si="422"/>
        <v>0</v>
      </c>
      <c r="BU351" s="137">
        <f t="shared" si="423"/>
        <v>0</v>
      </c>
      <c r="BV351" s="137">
        <f t="shared" si="424"/>
        <v>0</v>
      </c>
      <c r="BW351" s="137">
        <f t="shared" si="425"/>
        <v>0</v>
      </c>
      <c r="BX351" s="137">
        <f t="shared" si="426"/>
        <v>0</v>
      </c>
      <c r="BY351" s="137">
        <f t="shared" si="427"/>
        <v>0</v>
      </c>
      <c r="BZ351" s="137">
        <f t="shared" si="428"/>
        <v>0</v>
      </c>
      <c r="CA351" s="137">
        <f t="shared" si="429"/>
        <v>0</v>
      </c>
      <c r="CB351" s="137">
        <f t="shared" si="430"/>
        <v>0</v>
      </c>
      <c r="CC351" s="137">
        <f t="shared" si="431"/>
        <v>0</v>
      </c>
      <c r="CD351" s="137">
        <f t="shared" si="432"/>
        <v>0</v>
      </c>
      <c r="CE351" s="137">
        <f t="shared" si="433"/>
        <v>0</v>
      </c>
      <c r="CF351" s="137">
        <f t="shared" si="434"/>
        <v>0</v>
      </c>
      <c r="CG351" s="137">
        <f t="shared" si="435"/>
        <v>0</v>
      </c>
      <c r="CH351" s="137">
        <f t="shared" si="436"/>
        <v>0</v>
      </c>
      <c r="CI351" s="137">
        <f t="shared" si="437"/>
        <v>0</v>
      </c>
      <c r="CJ351" s="137">
        <f t="shared" si="438"/>
        <v>0</v>
      </c>
      <c r="CK351" s="137">
        <f t="shared" si="439"/>
        <v>0</v>
      </c>
      <c r="CL351" s="137">
        <f t="shared" si="440"/>
        <v>0</v>
      </c>
      <c r="CM351" s="137">
        <f t="shared" si="441"/>
        <v>0</v>
      </c>
      <c r="CN351" s="137">
        <f t="shared" si="442"/>
        <v>0</v>
      </c>
      <c r="CO351" s="137">
        <f t="shared" si="443"/>
        <v>0</v>
      </c>
      <c r="CP351" s="97"/>
      <c r="CQ351" s="97"/>
      <c r="CR351" s="47"/>
      <c r="CS351" s="47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GO351" s="1"/>
      <c r="GP351" s="1"/>
      <c r="GQ351" s="1"/>
      <c r="GR351" s="1"/>
      <c r="GS351" s="1"/>
    </row>
    <row r="352" spans="1:201">
      <c r="A352" s="40">
        <v>346</v>
      </c>
      <c r="B352" s="84"/>
      <c r="C352" s="83"/>
      <c r="D352" s="88"/>
      <c r="E352" s="87"/>
      <c r="F352" s="87"/>
      <c r="G352" s="87"/>
      <c r="H352" s="87"/>
      <c r="I352" s="76"/>
      <c r="J352" s="76"/>
      <c r="K352" s="76"/>
      <c r="L352" s="238"/>
      <c r="M352" s="238"/>
      <c r="N352" s="76"/>
      <c r="O352" s="76"/>
      <c r="P352" s="76"/>
      <c r="Q352" s="77"/>
      <c r="R352" s="41">
        <f t="shared" si="390"/>
        <v>0</v>
      </c>
      <c r="S352" s="55">
        <f t="shared" si="370"/>
        <v>0</v>
      </c>
      <c r="T352" s="54">
        <f t="shared" si="371"/>
        <v>0</v>
      </c>
      <c r="U352" s="97">
        <f t="shared" si="372"/>
        <v>0</v>
      </c>
      <c r="V352" s="54">
        <f t="shared" si="391"/>
        <v>0</v>
      </c>
      <c r="W352" s="97">
        <f t="shared" si="392"/>
        <v>0</v>
      </c>
      <c r="X352" s="96">
        <f t="shared" si="373"/>
        <v>0</v>
      </c>
      <c r="Y352" s="96">
        <f t="shared" si="374"/>
        <v>0</v>
      </c>
      <c r="Z352" s="96">
        <f t="shared" si="375"/>
        <v>0</v>
      </c>
      <c r="AA352" s="96">
        <f t="shared" si="376"/>
        <v>0</v>
      </c>
      <c r="AB352" s="96">
        <f t="shared" si="377"/>
        <v>0</v>
      </c>
      <c r="AC352" s="96">
        <f t="shared" si="378"/>
        <v>0</v>
      </c>
      <c r="AD352" s="96">
        <f t="shared" si="379"/>
        <v>0</v>
      </c>
      <c r="AE352" s="96">
        <f t="shared" si="393"/>
        <v>0</v>
      </c>
      <c r="AF352" s="96">
        <f t="shared" si="394"/>
        <v>0</v>
      </c>
      <c r="AG352" s="96">
        <f t="shared" si="395"/>
        <v>0</v>
      </c>
      <c r="AH352" s="96">
        <f t="shared" si="396"/>
        <v>0</v>
      </c>
      <c r="AI352" s="96">
        <f t="shared" si="397"/>
        <v>0</v>
      </c>
      <c r="AJ352" s="96">
        <f t="shared" si="398"/>
        <v>0</v>
      </c>
      <c r="AK352" s="96">
        <f t="shared" si="399"/>
        <v>0</v>
      </c>
      <c r="AL352" s="96">
        <f t="shared" si="400"/>
        <v>0</v>
      </c>
      <c r="AM352" s="96">
        <f t="shared" si="401"/>
        <v>0</v>
      </c>
      <c r="AN352" s="96">
        <f t="shared" si="402"/>
        <v>0</v>
      </c>
      <c r="AO352" s="96">
        <f t="shared" si="403"/>
        <v>0</v>
      </c>
      <c r="AP352" s="96">
        <f t="shared" si="404"/>
        <v>0</v>
      </c>
      <c r="AQ352" s="96">
        <f t="shared" si="405"/>
        <v>0</v>
      </c>
      <c r="AR352" s="96">
        <f t="shared" si="406"/>
        <v>0</v>
      </c>
      <c r="AS352" s="96">
        <f t="shared" si="407"/>
        <v>0</v>
      </c>
      <c r="AT352" s="54">
        <f t="shared" si="408"/>
        <v>0</v>
      </c>
      <c r="AU352" s="54">
        <f t="shared" si="409"/>
        <v>0</v>
      </c>
      <c r="AV352" s="54">
        <f t="shared" si="410"/>
        <v>0</v>
      </c>
      <c r="AW352" s="54">
        <f t="shared" si="411"/>
        <v>0</v>
      </c>
      <c r="AX352" s="54">
        <f t="shared" si="412"/>
        <v>0</v>
      </c>
      <c r="AY352" s="54">
        <f t="shared" si="413"/>
        <v>0</v>
      </c>
      <c r="AZ352" s="54"/>
      <c r="BA352" s="54"/>
      <c r="BB352" s="137">
        <f t="shared" si="380"/>
        <v>0</v>
      </c>
      <c r="BC352" s="137">
        <f t="shared" si="381"/>
        <v>0</v>
      </c>
      <c r="BD352" s="137">
        <f t="shared" si="382"/>
        <v>0</v>
      </c>
      <c r="BE352" s="137">
        <f t="shared" si="383"/>
        <v>0</v>
      </c>
      <c r="BF352" s="137">
        <f t="shared" si="384"/>
        <v>0</v>
      </c>
      <c r="BG352" s="137">
        <f t="shared" si="385"/>
        <v>0</v>
      </c>
      <c r="BH352" s="137">
        <f t="shared" si="386"/>
        <v>0</v>
      </c>
      <c r="BI352" s="137">
        <f t="shared" si="387"/>
        <v>0</v>
      </c>
      <c r="BJ352" s="137">
        <f t="shared" si="388"/>
        <v>0</v>
      </c>
      <c r="BK352" s="137">
        <f t="shared" si="389"/>
        <v>0</v>
      </c>
      <c r="BL352" s="137">
        <f t="shared" si="414"/>
        <v>0</v>
      </c>
      <c r="BM352" s="137">
        <f t="shared" si="415"/>
        <v>0</v>
      </c>
      <c r="BN352" s="137">
        <f t="shared" si="416"/>
        <v>0</v>
      </c>
      <c r="BO352" s="137">
        <f t="shared" si="417"/>
        <v>0</v>
      </c>
      <c r="BP352" s="137">
        <f t="shared" si="418"/>
        <v>0</v>
      </c>
      <c r="BQ352" s="137">
        <f t="shared" si="419"/>
        <v>0</v>
      </c>
      <c r="BR352" s="137">
        <f t="shared" si="420"/>
        <v>0</v>
      </c>
      <c r="BS352" s="137">
        <f t="shared" si="421"/>
        <v>0</v>
      </c>
      <c r="BT352" s="137">
        <f t="shared" si="422"/>
        <v>0</v>
      </c>
      <c r="BU352" s="137">
        <f t="shared" si="423"/>
        <v>0</v>
      </c>
      <c r="BV352" s="137">
        <f t="shared" si="424"/>
        <v>0</v>
      </c>
      <c r="BW352" s="137">
        <f t="shared" si="425"/>
        <v>0</v>
      </c>
      <c r="BX352" s="137">
        <f t="shared" si="426"/>
        <v>0</v>
      </c>
      <c r="BY352" s="137">
        <f t="shared" si="427"/>
        <v>0</v>
      </c>
      <c r="BZ352" s="137">
        <f t="shared" si="428"/>
        <v>0</v>
      </c>
      <c r="CA352" s="137">
        <f t="shared" si="429"/>
        <v>0</v>
      </c>
      <c r="CB352" s="137">
        <f t="shared" si="430"/>
        <v>0</v>
      </c>
      <c r="CC352" s="137">
        <f t="shared" si="431"/>
        <v>0</v>
      </c>
      <c r="CD352" s="137">
        <f t="shared" si="432"/>
        <v>0</v>
      </c>
      <c r="CE352" s="137">
        <f t="shared" si="433"/>
        <v>0</v>
      </c>
      <c r="CF352" s="137">
        <f t="shared" si="434"/>
        <v>0</v>
      </c>
      <c r="CG352" s="137">
        <f t="shared" si="435"/>
        <v>0</v>
      </c>
      <c r="CH352" s="137">
        <f t="shared" si="436"/>
        <v>0</v>
      </c>
      <c r="CI352" s="137">
        <f t="shared" si="437"/>
        <v>0</v>
      </c>
      <c r="CJ352" s="137">
        <f t="shared" si="438"/>
        <v>0</v>
      </c>
      <c r="CK352" s="137">
        <f t="shared" si="439"/>
        <v>0</v>
      </c>
      <c r="CL352" s="137">
        <f t="shared" si="440"/>
        <v>0</v>
      </c>
      <c r="CM352" s="137">
        <f t="shared" si="441"/>
        <v>0</v>
      </c>
      <c r="CN352" s="137">
        <f t="shared" si="442"/>
        <v>0</v>
      </c>
      <c r="CO352" s="137">
        <f t="shared" si="443"/>
        <v>0</v>
      </c>
      <c r="CP352" s="97"/>
      <c r="CQ352" s="97"/>
      <c r="CR352" s="47"/>
      <c r="CS352" s="47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GO352" s="1"/>
      <c r="GP352" s="1"/>
      <c r="GQ352" s="1"/>
      <c r="GR352" s="1"/>
      <c r="GS352" s="1"/>
    </row>
    <row r="353" spans="1:201">
      <c r="A353" s="40">
        <v>347</v>
      </c>
      <c r="B353" s="84"/>
      <c r="C353" s="83"/>
      <c r="D353" s="88"/>
      <c r="E353" s="87"/>
      <c r="F353" s="87"/>
      <c r="G353" s="87"/>
      <c r="H353" s="87"/>
      <c r="I353" s="76"/>
      <c r="J353" s="76"/>
      <c r="K353" s="76"/>
      <c r="L353" s="238"/>
      <c r="M353" s="238"/>
      <c r="N353" s="76"/>
      <c r="O353" s="76"/>
      <c r="P353" s="76"/>
      <c r="Q353" s="77"/>
      <c r="R353" s="41">
        <f t="shared" si="390"/>
        <v>0</v>
      </c>
      <c r="S353" s="55">
        <f t="shared" si="370"/>
        <v>0</v>
      </c>
      <c r="T353" s="54">
        <f t="shared" si="371"/>
        <v>0</v>
      </c>
      <c r="U353" s="97">
        <f t="shared" si="372"/>
        <v>0</v>
      </c>
      <c r="V353" s="54">
        <f t="shared" si="391"/>
        <v>0</v>
      </c>
      <c r="W353" s="97">
        <f t="shared" si="392"/>
        <v>0</v>
      </c>
      <c r="X353" s="96">
        <f t="shared" si="373"/>
        <v>0</v>
      </c>
      <c r="Y353" s="96">
        <f t="shared" si="374"/>
        <v>0</v>
      </c>
      <c r="Z353" s="96">
        <f t="shared" si="375"/>
        <v>0</v>
      </c>
      <c r="AA353" s="96">
        <f t="shared" si="376"/>
        <v>0</v>
      </c>
      <c r="AB353" s="96">
        <f t="shared" si="377"/>
        <v>0</v>
      </c>
      <c r="AC353" s="96">
        <f t="shared" si="378"/>
        <v>0</v>
      </c>
      <c r="AD353" s="96">
        <f t="shared" si="379"/>
        <v>0</v>
      </c>
      <c r="AE353" s="96">
        <f t="shared" si="393"/>
        <v>0</v>
      </c>
      <c r="AF353" s="96">
        <f t="shared" si="394"/>
        <v>0</v>
      </c>
      <c r="AG353" s="96">
        <f t="shared" si="395"/>
        <v>0</v>
      </c>
      <c r="AH353" s="96">
        <f t="shared" si="396"/>
        <v>0</v>
      </c>
      <c r="AI353" s="96">
        <f t="shared" si="397"/>
        <v>0</v>
      </c>
      <c r="AJ353" s="96">
        <f t="shared" si="398"/>
        <v>0</v>
      </c>
      <c r="AK353" s="96">
        <f t="shared" si="399"/>
        <v>0</v>
      </c>
      <c r="AL353" s="96">
        <f t="shared" si="400"/>
        <v>0</v>
      </c>
      <c r="AM353" s="96">
        <f t="shared" si="401"/>
        <v>0</v>
      </c>
      <c r="AN353" s="96">
        <f t="shared" si="402"/>
        <v>0</v>
      </c>
      <c r="AO353" s="96">
        <f t="shared" si="403"/>
        <v>0</v>
      </c>
      <c r="AP353" s="96">
        <f t="shared" si="404"/>
        <v>0</v>
      </c>
      <c r="AQ353" s="96">
        <f t="shared" si="405"/>
        <v>0</v>
      </c>
      <c r="AR353" s="96">
        <f t="shared" si="406"/>
        <v>0</v>
      </c>
      <c r="AS353" s="96">
        <f t="shared" si="407"/>
        <v>0</v>
      </c>
      <c r="AT353" s="54">
        <f t="shared" si="408"/>
        <v>0</v>
      </c>
      <c r="AU353" s="54">
        <f t="shared" si="409"/>
        <v>0</v>
      </c>
      <c r="AV353" s="54">
        <f t="shared" si="410"/>
        <v>0</v>
      </c>
      <c r="AW353" s="54">
        <f t="shared" si="411"/>
        <v>0</v>
      </c>
      <c r="AX353" s="54">
        <f t="shared" si="412"/>
        <v>0</v>
      </c>
      <c r="AY353" s="54">
        <f t="shared" si="413"/>
        <v>0</v>
      </c>
      <c r="AZ353" s="54"/>
      <c r="BA353" s="54"/>
      <c r="BB353" s="137">
        <f t="shared" si="380"/>
        <v>0</v>
      </c>
      <c r="BC353" s="137">
        <f t="shared" si="381"/>
        <v>0</v>
      </c>
      <c r="BD353" s="137">
        <f t="shared" si="382"/>
        <v>0</v>
      </c>
      <c r="BE353" s="137">
        <f t="shared" si="383"/>
        <v>0</v>
      </c>
      <c r="BF353" s="137">
        <f t="shared" si="384"/>
        <v>0</v>
      </c>
      <c r="BG353" s="137">
        <f t="shared" si="385"/>
        <v>0</v>
      </c>
      <c r="BH353" s="137">
        <f t="shared" si="386"/>
        <v>0</v>
      </c>
      <c r="BI353" s="137">
        <f t="shared" si="387"/>
        <v>0</v>
      </c>
      <c r="BJ353" s="137">
        <f t="shared" si="388"/>
        <v>0</v>
      </c>
      <c r="BK353" s="137">
        <f t="shared" si="389"/>
        <v>0</v>
      </c>
      <c r="BL353" s="137">
        <f t="shared" si="414"/>
        <v>0</v>
      </c>
      <c r="BM353" s="137">
        <f t="shared" si="415"/>
        <v>0</v>
      </c>
      <c r="BN353" s="137">
        <f t="shared" si="416"/>
        <v>0</v>
      </c>
      <c r="BO353" s="137">
        <f t="shared" si="417"/>
        <v>0</v>
      </c>
      <c r="BP353" s="137">
        <f t="shared" si="418"/>
        <v>0</v>
      </c>
      <c r="BQ353" s="137">
        <f t="shared" si="419"/>
        <v>0</v>
      </c>
      <c r="BR353" s="137">
        <f t="shared" si="420"/>
        <v>0</v>
      </c>
      <c r="BS353" s="137">
        <f t="shared" si="421"/>
        <v>0</v>
      </c>
      <c r="BT353" s="137">
        <f t="shared" si="422"/>
        <v>0</v>
      </c>
      <c r="BU353" s="137">
        <f t="shared" si="423"/>
        <v>0</v>
      </c>
      <c r="BV353" s="137">
        <f t="shared" si="424"/>
        <v>0</v>
      </c>
      <c r="BW353" s="137">
        <f t="shared" si="425"/>
        <v>0</v>
      </c>
      <c r="BX353" s="137">
        <f t="shared" si="426"/>
        <v>0</v>
      </c>
      <c r="BY353" s="137">
        <f t="shared" si="427"/>
        <v>0</v>
      </c>
      <c r="BZ353" s="137">
        <f t="shared" si="428"/>
        <v>0</v>
      </c>
      <c r="CA353" s="137">
        <f t="shared" si="429"/>
        <v>0</v>
      </c>
      <c r="CB353" s="137">
        <f t="shared" si="430"/>
        <v>0</v>
      </c>
      <c r="CC353" s="137">
        <f t="shared" si="431"/>
        <v>0</v>
      </c>
      <c r="CD353" s="137">
        <f t="shared" si="432"/>
        <v>0</v>
      </c>
      <c r="CE353" s="137">
        <f t="shared" si="433"/>
        <v>0</v>
      </c>
      <c r="CF353" s="137">
        <f t="shared" si="434"/>
        <v>0</v>
      </c>
      <c r="CG353" s="137">
        <f t="shared" si="435"/>
        <v>0</v>
      </c>
      <c r="CH353" s="137">
        <f t="shared" si="436"/>
        <v>0</v>
      </c>
      <c r="CI353" s="137">
        <f t="shared" si="437"/>
        <v>0</v>
      </c>
      <c r="CJ353" s="137">
        <f t="shared" si="438"/>
        <v>0</v>
      </c>
      <c r="CK353" s="137">
        <f t="shared" si="439"/>
        <v>0</v>
      </c>
      <c r="CL353" s="137">
        <f t="shared" si="440"/>
        <v>0</v>
      </c>
      <c r="CM353" s="137">
        <f t="shared" si="441"/>
        <v>0</v>
      </c>
      <c r="CN353" s="137">
        <f t="shared" si="442"/>
        <v>0</v>
      </c>
      <c r="CO353" s="137">
        <f t="shared" si="443"/>
        <v>0</v>
      </c>
      <c r="CP353" s="97"/>
      <c r="CQ353" s="97"/>
      <c r="CR353" s="47"/>
      <c r="CS353" s="47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GO353" s="1"/>
      <c r="GP353" s="1"/>
      <c r="GQ353" s="1"/>
      <c r="GR353" s="1"/>
      <c r="GS353" s="1"/>
    </row>
    <row r="354" spans="1:201">
      <c r="A354" s="40">
        <v>348</v>
      </c>
      <c r="B354" s="84"/>
      <c r="C354" s="83"/>
      <c r="D354" s="88"/>
      <c r="E354" s="87"/>
      <c r="F354" s="87"/>
      <c r="G354" s="87"/>
      <c r="H354" s="87"/>
      <c r="I354" s="76"/>
      <c r="J354" s="76"/>
      <c r="K354" s="76"/>
      <c r="L354" s="238"/>
      <c r="M354" s="238"/>
      <c r="N354" s="76"/>
      <c r="O354" s="76"/>
      <c r="P354" s="76"/>
      <c r="Q354" s="77"/>
      <c r="R354" s="41">
        <f t="shared" si="390"/>
        <v>0</v>
      </c>
      <c r="S354" s="55">
        <f t="shared" si="370"/>
        <v>0</v>
      </c>
      <c r="T354" s="54">
        <f t="shared" si="371"/>
        <v>0</v>
      </c>
      <c r="U354" s="97">
        <f t="shared" si="372"/>
        <v>0</v>
      </c>
      <c r="V354" s="54">
        <f t="shared" si="391"/>
        <v>0</v>
      </c>
      <c r="W354" s="97">
        <f t="shared" si="392"/>
        <v>0</v>
      </c>
      <c r="X354" s="96">
        <f t="shared" si="373"/>
        <v>0</v>
      </c>
      <c r="Y354" s="96">
        <f t="shared" si="374"/>
        <v>0</v>
      </c>
      <c r="Z354" s="96">
        <f t="shared" si="375"/>
        <v>0</v>
      </c>
      <c r="AA354" s="96">
        <f t="shared" si="376"/>
        <v>0</v>
      </c>
      <c r="AB354" s="96">
        <f t="shared" si="377"/>
        <v>0</v>
      </c>
      <c r="AC354" s="96">
        <f t="shared" si="378"/>
        <v>0</v>
      </c>
      <c r="AD354" s="96">
        <f t="shared" si="379"/>
        <v>0</v>
      </c>
      <c r="AE354" s="96">
        <f t="shared" si="393"/>
        <v>0</v>
      </c>
      <c r="AF354" s="96">
        <f t="shared" si="394"/>
        <v>0</v>
      </c>
      <c r="AG354" s="96">
        <f t="shared" si="395"/>
        <v>0</v>
      </c>
      <c r="AH354" s="96">
        <f t="shared" si="396"/>
        <v>0</v>
      </c>
      <c r="AI354" s="96">
        <f t="shared" si="397"/>
        <v>0</v>
      </c>
      <c r="AJ354" s="96">
        <f t="shared" si="398"/>
        <v>0</v>
      </c>
      <c r="AK354" s="96">
        <f t="shared" si="399"/>
        <v>0</v>
      </c>
      <c r="AL354" s="96">
        <f t="shared" si="400"/>
        <v>0</v>
      </c>
      <c r="AM354" s="96">
        <f t="shared" si="401"/>
        <v>0</v>
      </c>
      <c r="AN354" s="96">
        <f t="shared" si="402"/>
        <v>0</v>
      </c>
      <c r="AO354" s="96">
        <f t="shared" si="403"/>
        <v>0</v>
      </c>
      <c r="AP354" s="96">
        <f t="shared" si="404"/>
        <v>0</v>
      </c>
      <c r="AQ354" s="96">
        <f t="shared" si="405"/>
        <v>0</v>
      </c>
      <c r="AR354" s="96">
        <f t="shared" si="406"/>
        <v>0</v>
      </c>
      <c r="AS354" s="96">
        <f t="shared" si="407"/>
        <v>0</v>
      </c>
      <c r="AT354" s="54">
        <f t="shared" si="408"/>
        <v>0</v>
      </c>
      <c r="AU354" s="54">
        <f t="shared" si="409"/>
        <v>0</v>
      </c>
      <c r="AV354" s="54">
        <f t="shared" si="410"/>
        <v>0</v>
      </c>
      <c r="AW354" s="54">
        <f t="shared" si="411"/>
        <v>0</v>
      </c>
      <c r="AX354" s="54">
        <f t="shared" si="412"/>
        <v>0</v>
      </c>
      <c r="AY354" s="54">
        <f t="shared" si="413"/>
        <v>0</v>
      </c>
      <c r="AZ354" s="54"/>
      <c r="BA354" s="54"/>
      <c r="BB354" s="137">
        <f t="shared" si="380"/>
        <v>0</v>
      </c>
      <c r="BC354" s="137">
        <f t="shared" si="381"/>
        <v>0</v>
      </c>
      <c r="BD354" s="137">
        <f t="shared" si="382"/>
        <v>0</v>
      </c>
      <c r="BE354" s="137">
        <f t="shared" si="383"/>
        <v>0</v>
      </c>
      <c r="BF354" s="137">
        <f t="shared" si="384"/>
        <v>0</v>
      </c>
      <c r="BG354" s="137">
        <f t="shared" si="385"/>
        <v>0</v>
      </c>
      <c r="BH354" s="137">
        <f t="shared" si="386"/>
        <v>0</v>
      </c>
      <c r="BI354" s="137">
        <f t="shared" si="387"/>
        <v>0</v>
      </c>
      <c r="BJ354" s="137">
        <f t="shared" si="388"/>
        <v>0</v>
      </c>
      <c r="BK354" s="137">
        <f t="shared" si="389"/>
        <v>0</v>
      </c>
      <c r="BL354" s="137">
        <f t="shared" si="414"/>
        <v>0</v>
      </c>
      <c r="BM354" s="137">
        <f t="shared" si="415"/>
        <v>0</v>
      </c>
      <c r="BN354" s="137">
        <f t="shared" si="416"/>
        <v>0</v>
      </c>
      <c r="BO354" s="137">
        <f t="shared" si="417"/>
        <v>0</v>
      </c>
      <c r="BP354" s="137">
        <f t="shared" si="418"/>
        <v>0</v>
      </c>
      <c r="BQ354" s="137">
        <f t="shared" si="419"/>
        <v>0</v>
      </c>
      <c r="BR354" s="137">
        <f t="shared" si="420"/>
        <v>0</v>
      </c>
      <c r="BS354" s="137">
        <f t="shared" si="421"/>
        <v>0</v>
      </c>
      <c r="BT354" s="137">
        <f t="shared" si="422"/>
        <v>0</v>
      </c>
      <c r="BU354" s="137">
        <f t="shared" si="423"/>
        <v>0</v>
      </c>
      <c r="BV354" s="137">
        <f t="shared" si="424"/>
        <v>0</v>
      </c>
      <c r="BW354" s="137">
        <f t="shared" si="425"/>
        <v>0</v>
      </c>
      <c r="BX354" s="137">
        <f t="shared" si="426"/>
        <v>0</v>
      </c>
      <c r="BY354" s="137">
        <f t="shared" si="427"/>
        <v>0</v>
      </c>
      <c r="BZ354" s="137">
        <f t="shared" si="428"/>
        <v>0</v>
      </c>
      <c r="CA354" s="137">
        <f t="shared" si="429"/>
        <v>0</v>
      </c>
      <c r="CB354" s="137">
        <f t="shared" si="430"/>
        <v>0</v>
      </c>
      <c r="CC354" s="137">
        <f t="shared" si="431"/>
        <v>0</v>
      </c>
      <c r="CD354" s="137">
        <f t="shared" si="432"/>
        <v>0</v>
      </c>
      <c r="CE354" s="137">
        <f t="shared" si="433"/>
        <v>0</v>
      </c>
      <c r="CF354" s="137">
        <f t="shared" si="434"/>
        <v>0</v>
      </c>
      <c r="CG354" s="137">
        <f t="shared" si="435"/>
        <v>0</v>
      </c>
      <c r="CH354" s="137">
        <f t="shared" si="436"/>
        <v>0</v>
      </c>
      <c r="CI354" s="137">
        <f t="shared" si="437"/>
        <v>0</v>
      </c>
      <c r="CJ354" s="137">
        <f t="shared" si="438"/>
        <v>0</v>
      </c>
      <c r="CK354" s="137">
        <f t="shared" si="439"/>
        <v>0</v>
      </c>
      <c r="CL354" s="137">
        <f t="shared" si="440"/>
        <v>0</v>
      </c>
      <c r="CM354" s="137">
        <f t="shared" si="441"/>
        <v>0</v>
      </c>
      <c r="CN354" s="137">
        <f t="shared" si="442"/>
        <v>0</v>
      </c>
      <c r="CO354" s="137">
        <f t="shared" si="443"/>
        <v>0</v>
      </c>
      <c r="CP354" s="97"/>
      <c r="CQ354" s="97"/>
      <c r="CR354" s="47"/>
      <c r="CS354" s="47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GO354" s="1"/>
      <c r="GP354" s="1"/>
      <c r="GQ354" s="1"/>
      <c r="GR354" s="1"/>
      <c r="GS354" s="1"/>
    </row>
    <row r="355" spans="1:201">
      <c r="A355" s="40">
        <v>349</v>
      </c>
      <c r="B355" s="84"/>
      <c r="C355" s="83"/>
      <c r="D355" s="88"/>
      <c r="E355" s="87"/>
      <c r="F355" s="87"/>
      <c r="G355" s="87"/>
      <c r="H355" s="87"/>
      <c r="I355" s="76"/>
      <c r="J355" s="76"/>
      <c r="K355" s="76"/>
      <c r="L355" s="238"/>
      <c r="M355" s="238"/>
      <c r="N355" s="76"/>
      <c r="O355" s="76"/>
      <c r="P355" s="76"/>
      <c r="Q355" s="77"/>
      <c r="R355" s="41">
        <f t="shared" si="390"/>
        <v>0</v>
      </c>
      <c r="S355" s="55">
        <f t="shared" si="370"/>
        <v>0</v>
      </c>
      <c r="T355" s="54">
        <f t="shared" si="371"/>
        <v>0</v>
      </c>
      <c r="U355" s="97">
        <f t="shared" si="372"/>
        <v>0</v>
      </c>
      <c r="V355" s="54">
        <f t="shared" si="391"/>
        <v>0</v>
      </c>
      <c r="W355" s="97">
        <f t="shared" si="392"/>
        <v>0</v>
      </c>
      <c r="X355" s="96">
        <f t="shared" si="373"/>
        <v>0</v>
      </c>
      <c r="Y355" s="96">
        <f t="shared" si="374"/>
        <v>0</v>
      </c>
      <c r="Z355" s="96">
        <f t="shared" si="375"/>
        <v>0</v>
      </c>
      <c r="AA355" s="96">
        <f t="shared" si="376"/>
        <v>0</v>
      </c>
      <c r="AB355" s="96">
        <f t="shared" si="377"/>
        <v>0</v>
      </c>
      <c r="AC355" s="96">
        <f t="shared" si="378"/>
        <v>0</v>
      </c>
      <c r="AD355" s="96">
        <f t="shared" si="379"/>
        <v>0</v>
      </c>
      <c r="AE355" s="96">
        <f t="shared" si="393"/>
        <v>0</v>
      </c>
      <c r="AF355" s="96">
        <f t="shared" si="394"/>
        <v>0</v>
      </c>
      <c r="AG355" s="96">
        <f t="shared" si="395"/>
        <v>0</v>
      </c>
      <c r="AH355" s="96">
        <f t="shared" si="396"/>
        <v>0</v>
      </c>
      <c r="AI355" s="96">
        <f t="shared" si="397"/>
        <v>0</v>
      </c>
      <c r="AJ355" s="96">
        <f t="shared" si="398"/>
        <v>0</v>
      </c>
      <c r="AK355" s="96">
        <f t="shared" si="399"/>
        <v>0</v>
      </c>
      <c r="AL355" s="96">
        <f t="shared" si="400"/>
        <v>0</v>
      </c>
      <c r="AM355" s="96">
        <f t="shared" si="401"/>
        <v>0</v>
      </c>
      <c r="AN355" s="96">
        <f t="shared" si="402"/>
        <v>0</v>
      </c>
      <c r="AO355" s="96">
        <f t="shared" si="403"/>
        <v>0</v>
      </c>
      <c r="AP355" s="96">
        <f t="shared" si="404"/>
        <v>0</v>
      </c>
      <c r="AQ355" s="96">
        <f t="shared" si="405"/>
        <v>0</v>
      </c>
      <c r="AR355" s="96">
        <f t="shared" si="406"/>
        <v>0</v>
      </c>
      <c r="AS355" s="96">
        <f t="shared" si="407"/>
        <v>0</v>
      </c>
      <c r="AT355" s="54">
        <f t="shared" si="408"/>
        <v>0</v>
      </c>
      <c r="AU355" s="54">
        <f t="shared" si="409"/>
        <v>0</v>
      </c>
      <c r="AV355" s="54">
        <f t="shared" si="410"/>
        <v>0</v>
      </c>
      <c r="AW355" s="54">
        <f t="shared" si="411"/>
        <v>0</v>
      </c>
      <c r="AX355" s="54">
        <f t="shared" si="412"/>
        <v>0</v>
      </c>
      <c r="AY355" s="54">
        <f t="shared" si="413"/>
        <v>0</v>
      </c>
      <c r="AZ355" s="54"/>
      <c r="BA355" s="54"/>
      <c r="BB355" s="137">
        <f t="shared" si="380"/>
        <v>0</v>
      </c>
      <c r="BC355" s="137">
        <f t="shared" si="381"/>
        <v>0</v>
      </c>
      <c r="BD355" s="137">
        <f t="shared" si="382"/>
        <v>0</v>
      </c>
      <c r="BE355" s="137">
        <f t="shared" si="383"/>
        <v>0</v>
      </c>
      <c r="BF355" s="137">
        <f t="shared" si="384"/>
        <v>0</v>
      </c>
      <c r="BG355" s="137">
        <f t="shared" si="385"/>
        <v>0</v>
      </c>
      <c r="BH355" s="137">
        <f t="shared" si="386"/>
        <v>0</v>
      </c>
      <c r="BI355" s="137">
        <f t="shared" si="387"/>
        <v>0</v>
      </c>
      <c r="BJ355" s="137">
        <f t="shared" si="388"/>
        <v>0</v>
      </c>
      <c r="BK355" s="137">
        <f t="shared" si="389"/>
        <v>0</v>
      </c>
      <c r="BL355" s="137">
        <f t="shared" si="414"/>
        <v>0</v>
      </c>
      <c r="BM355" s="137">
        <f t="shared" si="415"/>
        <v>0</v>
      </c>
      <c r="BN355" s="137">
        <f t="shared" si="416"/>
        <v>0</v>
      </c>
      <c r="BO355" s="137">
        <f t="shared" si="417"/>
        <v>0</v>
      </c>
      <c r="BP355" s="137">
        <f t="shared" si="418"/>
        <v>0</v>
      </c>
      <c r="BQ355" s="137">
        <f t="shared" si="419"/>
        <v>0</v>
      </c>
      <c r="BR355" s="137">
        <f t="shared" si="420"/>
        <v>0</v>
      </c>
      <c r="BS355" s="137">
        <f t="shared" si="421"/>
        <v>0</v>
      </c>
      <c r="BT355" s="137">
        <f t="shared" si="422"/>
        <v>0</v>
      </c>
      <c r="BU355" s="137">
        <f t="shared" si="423"/>
        <v>0</v>
      </c>
      <c r="BV355" s="137">
        <f t="shared" si="424"/>
        <v>0</v>
      </c>
      <c r="BW355" s="137">
        <f t="shared" si="425"/>
        <v>0</v>
      </c>
      <c r="BX355" s="137">
        <f t="shared" si="426"/>
        <v>0</v>
      </c>
      <c r="BY355" s="137">
        <f t="shared" si="427"/>
        <v>0</v>
      </c>
      <c r="BZ355" s="137">
        <f t="shared" si="428"/>
        <v>0</v>
      </c>
      <c r="CA355" s="137">
        <f t="shared" si="429"/>
        <v>0</v>
      </c>
      <c r="CB355" s="137">
        <f t="shared" si="430"/>
        <v>0</v>
      </c>
      <c r="CC355" s="137">
        <f t="shared" si="431"/>
        <v>0</v>
      </c>
      <c r="CD355" s="137">
        <f t="shared" si="432"/>
        <v>0</v>
      </c>
      <c r="CE355" s="137">
        <f t="shared" si="433"/>
        <v>0</v>
      </c>
      <c r="CF355" s="137">
        <f t="shared" si="434"/>
        <v>0</v>
      </c>
      <c r="CG355" s="137">
        <f t="shared" si="435"/>
        <v>0</v>
      </c>
      <c r="CH355" s="137">
        <f t="shared" si="436"/>
        <v>0</v>
      </c>
      <c r="CI355" s="137">
        <f t="shared" si="437"/>
        <v>0</v>
      </c>
      <c r="CJ355" s="137">
        <f t="shared" si="438"/>
        <v>0</v>
      </c>
      <c r="CK355" s="137">
        <f t="shared" si="439"/>
        <v>0</v>
      </c>
      <c r="CL355" s="137">
        <f t="shared" si="440"/>
        <v>0</v>
      </c>
      <c r="CM355" s="137">
        <f t="shared" si="441"/>
        <v>0</v>
      </c>
      <c r="CN355" s="137">
        <f t="shared" si="442"/>
        <v>0</v>
      </c>
      <c r="CO355" s="137">
        <f t="shared" si="443"/>
        <v>0</v>
      </c>
      <c r="CP355" s="97"/>
      <c r="CQ355" s="97"/>
      <c r="CR355" s="47"/>
      <c r="CS355" s="47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GO355" s="1"/>
      <c r="GP355" s="1"/>
      <c r="GQ355" s="1"/>
      <c r="GR355" s="1"/>
      <c r="GS355" s="1"/>
    </row>
    <row r="356" spans="1:201">
      <c r="A356" s="40">
        <v>350</v>
      </c>
      <c r="B356" s="84"/>
      <c r="C356" s="83"/>
      <c r="D356" s="88"/>
      <c r="E356" s="87"/>
      <c r="F356" s="87"/>
      <c r="G356" s="87"/>
      <c r="H356" s="87"/>
      <c r="I356" s="76"/>
      <c r="J356" s="76"/>
      <c r="K356" s="76"/>
      <c r="L356" s="238"/>
      <c r="M356" s="238"/>
      <c r="N356" s="76"/>
      <c r="O356" s="76"/>
      <c r="P356" s="76"/>
      <c r="Q356" s="77"/>
      <c r="R356" s="41">
        <f t="shared" si="390"/>
        <v>0</v>
      </c>
      <c r="S356" s="55">
        <f t="shared" si="370"/>
        <v>0</v>
      </c>
      <c r="T356" s="54">
        <f t="shared" si="371"/>
        <v>0</v>
      </c>
      <c r="U356" s="97">
        <f t="shared" si="372"/>
        <v>0</v>
      </c>
      <c r="V356" s="54">
        <f t="shared" si="391"/>
        <v>0</v>
      </c>
      <c r="W356" s="97">
        <f t="shared" si="392"/>
        <v>0</v>
      </c>
      <c r="X356" s="96">
        <f t="shared" si="373"/>
        <v>0</v>
      </c>
      <c r="Y356" s="96">
        <f t="shared" si="374"/>
        <v>0</v>
      </c>
      <c r="Z356" s="96">
        <f t="shared" si="375"/>
        <v>0</v>
      </c>
      <c r="AA356" s="96">
        <f t="shared" si="376"/>
        <v>0</v>
      </c>
      <c r="AB356" s="96">
        <f t="shared" si="377"/>
        <v>0</v>
      </c>
      <c r="AC356" s="96">
        <f t="shared" si="378"/>
        <v>0</v>
      </c>
      <c r="AD356" s="96">
        <f t="shared" si="379"/>
        <v>0</v>
      </c>
      <c r="AE356" s="96">
        <f t="shared" si="393"/>
        <v>0</v>
      </c>
      <c r="AF356" s="96">
        <f t="shared" si="394"/>
        <v>0</v>
      </c>
      <c r="AG356" s="96">
        <f t="shared" si="395"/>
        <v>0</v>
      </c>
      <c r="AH356" s="96">
        <f t="shared" si="396"/>
        <v>0</v>
      </c>
      <c r="AI356" s="96">
        <f t="shared" si="397"/>
        <v>0</v>
      </c>
      <c r="AJ356" s="96">
        <f t="shared" si="398"/>
        <v>0</v>
      </c>
      <c r="AK356" s="96">
        <f t="shared" si="399"/>
        <v>0</v>
      </c>
      <c r="AL356" s="96">
        <f t="shared" si="400"/>
        <v>0</v>
      </c>
      <c r="AM356" s="96">
        <f t="shared" si="401"/>
        <v>0</v>
      </c>
      <c r="AN356" s="96">
        <f t="shared" si="402"/>
        <v>0</v>
      </c>
      <c r="AO356" s="96">
        <f t="shared" si="403"/>
        <v>0</v>
      </c>
      <c r="AP356" s="96">
        <f t="shared" si="404"/>
        <v>0</v>
      </c>
      <c r="AQ356" s="96">
        <f t="shared" si="405"/>
        <v>0</v>
      </c>
      <c r="AR356" s="96">
        <f t="shared" si="406"/>
        <v>0</v>
      </c>
      <c r="AS356" s="96">
        <f t="shared" si="407"/>
        <v>0</v>
      </c>
      <c r="AT356" s="54">
        <f t="shared" si="408"/>
        <v>0</v>
      </c>
      <c r="AU356" s="54">
        <f t="shared" si="409"/>
        <v>0</v>
      </c>
      <c r="AV356" s="54">
        <f t="shared" si="410"/>
        <v>0</v>
      </c>
      <c r="AW356" s="54">
        <f t="shared" si="411"/>
        <v>0</v>
      </c>
      <c r="AX356" s="54">
        <f t="shared" si="412"/>
        <v>0</v>
      </c>
      <c r="AY356" s="54">
        <f t="shared" si="413"/>
        <v>0</v>
      </c>
      <c r="AZ356" s="54"/>
      <c r="BA356" s="54"/>
      <c r="BB356" s="137">
        <f t="shared" si="380"/>
        <v>0</v>
      </c>
      <c r="BC356" s="137">
        <f t="shared" si="381"/>
        <v>0</v>
      </c>
      <c r="BD356" s="137">
        <f t="shared" si="382"/>
        <v>0</v>
      </c>
      <c r="BE356" s="137">
        <f t="shared" si="383"/>
        <v>0</v>
      </c>
      <c r="BF356" s="137">
        <f t="shared" si="384"/>
        <v>0</v>
      </c>
      <c r="BG356" s="137">
        <f t="shared" si="385"/>
        <v>0</v>
      </c>
      <c r="BH356" s="137">
        <f t="shared" si="386"/>
        <v>0</v>
      </c>
      <c r="BI356" s="137">
        <f t="shared" si="387"/>
        <v>0</v>
      </c>
      <c r="BJ356" s="137">
        <f t="shared" si="388"/>
        <v>0</v>
      </c>
      <c r="BK356" s="137">
        <f t="shared" si="389"/>
        <v>0</v>
      </c>
      <c r="BL356" s="137">
        <f t="shared" si="414"/>
        <v>0</v>
      </c>
      <c r="BM356" s="137">
        <f t="shared" si="415"/>
        <v>0</v>
      </c>
      <c r="BN356" s="137">
        <f t="shared" si="416"/>
        <v>0</v>
      </c>
      <c r="BO356" s="137">
        <f t="shared" si="417"/>
        <v>0</v>
      </c>
      <c r="BP356" s="137">
        <f t="shared" si="418"/>
        <v>0</v>
      </c>
      <c r="BQ356" s="137">
        <f t="shared" si="419"/>
        <v>0</v>
      </c>
      <c r="BR356" s="137">
        <f t="shared" si="420"/>
        <v>0</v>
      </c>
      <c r="BS356" s="137">
        <f t="shared" si="421"/>
        <v>0</v>
      </c>
      <c r="BT356" s="137">
        <f t="shared" si="422"/>
        <v>0</v>
      </c>
      <c r="BU356" s="137">
        <f t="shared" si="423"/>
        <v>0</v>
      </c>
      <c r="BV356" s="137">
        <f t="shared" si="424"/>
        <v>0</v>
      </c>
      <c r="BW356" s="137">
        <f t="shared" si="425"/>
        <v>0</v>
      </c>
      <c r="BX356" s="137">
        <f t="shared" si="426"/>
        <v>0</v>
      </c>
      <c r="BY356" s="137">
        <f t="shared" si="427"/>
        <v>0</v>
      </c>
      <c r="BZ356" s="137">
        <f t="shared" si="428"/>
        <v>0</v>
      </c>
      <c r="CA356" s="137">
        <f t="shared" si="429"/>
        <v>0</v>
      </c>
      <c r="CB356" s="137">
        <f t="shared" si="430"/>
        <v>0</v>
      </c>
      <c r="CC356" s="137">
        <f t="shared" si="431"/>
        <v>0</v>
      </c>
      <c r="CD356" s="137">
        <f t="shared" si="432"/>
        <v>0</v>
      </c>
      <c r="CE356" s="137">
        <f t="shared" si="433"/>
        <v>0</v>
      </c>
      <c r="CF356" s="137">
        <f t="shared" si="434"/>
        <v>0</v>
      </c>
      <c r="CG356" s="137">
        <f t="shared" si="435"/>
        <v>0</v>
      </c>
      <c r="CH356" s="137">
        <f t="shared" si="436"/>
        <v>0</v>
      </c>
      <c r="CI356" s="137">
        <f t="shared" si="437"/>
        <v>0</v>
      </c>
      <c r="CJ356" s="137">
        <f t="shared" si="438"/>
        <v>0</v>
      </c>
      <c r="CK356" s="137">
        <f t="shared" si="439"/>
        <v>0</v>
      </c>
      <c r="CL356" s="137">
        <f t="shared" si="440"/>
        <v>0</v>
      </c>
      <c r="CM356" s="137">
        <f t="shared" si="441"/>
        <v>0</v>
      </c>
      <c r="CN356" s="137">
        <f t="shared" si="442"/>
        <v>0</v>
      </c>
      <c r="CO356" s="137">
        <f t="shared" si="443"/>
        <v>0</v>
      </c>
      <c r="CP356" s="97"/>
      <c r="CQ356" s="97"/>
      <c r="CR356" s="47"/>
      <c r="CS356" s="47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GO356" s="1"/>
      <c r="GP356" s="1"/>
      <c r="GQ356" s="1"/>
      <c r="GR356" s="1"/>
      <c r="GS356" s="1"/>
    </row>
    <row r="357" spans="1:201">
      <c r="A357" s="40">
        <v>351</v>
      </c>
      <c r="B357" s="84"/>
      <c r="C357" s="83"/>
      <c r="D357" s="88"/>
      <c r="E357" s="87"/>
      <c r="F357" s="87"/>
      <c r="G357" s="87"/>
      <c r="H357" s="87"/>
      <c r="I357" s="76"/>
      <c r="J357" s="76"/>
      <c r="K357" s="76"/>
      <c r="L357" s="238"/>
      <c r="M357" s="238"/>
      <c r="N357" s="76"/>
      <c r="O357" s="76"/>
      <c r="P357" s="76"/>
      <c r="Q357" s="77"/>
      <c r="R357" s="41">
        <f t="shared" si="390"/>
        <v>0</v>
      </c>
      <c r="S357" s="55">
        <f t="shared" si="370"/>
        <v>0</v>
      </c>
      <c r="T357" s="54">
        <f t="shared" si="371"/>
        <v>0</v>
      </c>
      <c r="U357" s="97">
        <f t="shared" si="372"/>
        <v>0</v>
      </c>
      <c r="V357" s="54">
        <f t="shared" si="391"/>
        <v>0</v>
      </c>
      <c r="W357" s="97">
        <f t="shared" si="392"/>
        <v>0</v>
      </c>
      <c r="X357" s="96">
        <f t="shared" si="373"/>
        <v>0</v>
      </c>
      <c r="Y357" s="96">
        <f t="shared" si="374"/>
        <v>0</v>
      </c>
      <c r="Z357" s="96">
        <f t="shared" si="375"/>
        <v>0</v>
      </c>
      <c r="AA357" s="96">
        <f t="shared" si="376"/>
        <v>0</v>
      </c>
      <c r="AB357" s="96">
        <f t="shared" si="377"/>
        <v>0</v>
      </c>
      <c r="AC357" s="96">
        <f t="shared" si="378"/>
        <v>0</v>
      </c>
      <c r="AD357" s="96">
        <f t="shared" si="379"/>
        <v>0</v>
      </c>
      <c r="AE357" s="96">
        <f t="shared" si="393"/>
        <v>0</v>
      </c>
      <c r="AF357" s="96">
        <f t="shared" si="394"/>
        <v>0</v>
      </c>
      <c r="AG357" s="96">
        <f t="shared" si="395"/>
        <v>0</v>
      </c>
      <c r="AH357" s="96">
        <f t="shared" si="396"/>
        <v>0</v>
      </c>
      <c r="AI357" s="96">
        <f t="shared" si="397"/>
        <v>0</v>
      </c>
      <c r="AJ357" s="96">
        <f t="shared" si="398"/>
        <v>0</v>
      </c>
      <c r="AK357" s="96">
        <f t="shared" si="399"/>
        <v>0</v>
      </c>
      <c r="AL357" s="96">
        <f t="shared" si="400"/>
        <v>0</v>
      </c>
      <c r="AM357" s="96">
        <f t="shared" si="401"/>
        <v>0</v>
      </c>
      <c r="AN357" s="96">
        <f t="shared" si="402"/>
        <v>0</v>
      </c>
      <c r="AO357" s="96">
        <f t="shared" si="403"/>
        <v>0</v>
      </c>
      <c r="AP357" s="96">
        <f t="shared" si="404"/>
        <v>0</v>
      </c>
      <c r="AQ357" s="96">
        <f t="shared" si="405"/>
        <v>0</v>
      </c>
      <c r="AR357" s="96">
        <f t="shared" si="406"/>
        <v>0</v>
      </c>
      <c r="AS357" s="96">
        <f t="shared" si="407"/>
        <v>0</v>
      </c>
      <c r="AT357" s="54">
        <f t="shared" si="408"/>
        <v>0</v>
      </c>
      <c r="AU357" s="54">
        <f t="shared" si="409"/>
        <v>0</v>
      </c>
      <c r="AV357" s="54">
        <f t="shared" si="410"/>
        <v>0</v>
      </c>
      <c r="AW357" s="54">
        <f t="shared" si="411"/>
        <v>0</v>
      </c>
      <c r="AX357" s="54">
        <f t="shared" si="412"/>
        <v>0</v>
      </c>
      <c r="AY357" s="54">
        <f t="shared" si="413"/>
        <v>0</v>
      </c>
      <c r="AZ357" s="54"/>
      <c r="BA357" s="54"/>
      <c r="BB357" s="137">
        <f t="shared" si="380"/>
        <v>0</v>
      </c>
      <c r="BC357" s="137">
        <f t="shared" si="381"/>
        <v>0</v>
      </c>
      <c r="BD357" s="137">
        <f t="shared" si="382"/>
        <v>0</v>
      </c>
      <c r="BE357" s="137">
        <f t="shared" si="383"/>
        <v>0</v>
      </c>
      <c r="BF357" s="137">
        <f t="shared" si="384"/>
        <v>0</v>
      </c>
      <c r="BG357" s="137">
        <f t="shared" si="385"/>
        <v>0</v>
      </c>
      <c r="BH357" s="137">
        <f t="shared" si="386"/>
        <v>0</v>
      </c>
      <c r="BI357" s="137">
        <f t="shared" si="387"/>
        <v>0</v>
      </c>
      <c r="BJ357" s="137">
        <f t="shared" si="388"/>
        <v>0</v>
      </c>
      <c r="BK357" s="137">
        <f t="shared" si="389"/>
        <v>0</v>
      </c>
      <c r="BL357" s="137">
        <f t="shared" si="414"/>
        <v>0</v>
      </c>
      <c r="BM357" s="137">
        <f t="shared" si="415"/>
        <v>0</v>
      </c>
      <c r="BN357" s="137">
        <f t="shared" si="416"/>
        <v>0</v>
      </c>
      <c r="BO357" s="137">
        <f t="shared" si="417"/>
        <v>0</v>
      </c>
      <c r="BP357" s="137">
        <f t="shared" si="418"/>
        <v>0</v>
      </c>
      <c r="BQ357" s="137">
        <f t="shared" si="419"/>
        <v>0</v>
      </c>
      <c r="BR357" s="137">
        <f t="shared" si="420"/>
        <v>0</v>
      </c>
      <c r="BS357" s="137">
        <f t="shared" si="421"/>
        <v>0</v>
      </c>
      <c r="BT357" s="137">
        <f t="shared" si="422"/>
        <v>0</v>
      </c>
      <c r="BU357" s="137">
        <f t="shared" si="423"/>
        <v>0</v>
      </c>
      <c r="BV357" s="137">
        <f t="shared" si="424"/>
        <v>0</v>
      </c>
      <c r="BW357" s="137">
        <f t="shared" si="425"/>
        <v>0</v>
      </c>
      <c r="BX357" s="137">
        <f t="shared" si="426"/>
        <v>0</v>
      </c>
      <c r="BY357" s="137">
        <f t="shared" si="427"/>
        <v>0</v>
      </c>
      <c r="BZ357" s="137">
        <f t="shared" si="428"/>
        <v>0</v>
      </c>
      <c r="CA357" s="137">
        <f t="shared" si="429"/>
        <v>0</v>
      </c>
      <c r="CB357" s="137">
        <f t="shared" si="430"/>
        <v>0</v>
      </c>
      <c r="CC357" s="137">
        <f t="shared" si="431"/>
        <v>0</v>
      </c>
      <c r="CD357" s="137">
        <f t="shared" si="432"/>
        <v>0</v>
      </c>
      <c r="CE357" s="137">
        <f t="shared" si="433"/>
        <v>0</v>
      </c>
      <c r="CF357" s="137">
        <f t="shared" si="434"/>
        <v>0</v>
      </c>
      <c r="CG357" s="137">
        <f t="shared" si="435"/>
        <v>0</v>
      </c>
      <c r="CH357" s="137">
        <f t="shared" si="436"/>
        <v>0</v>
      </c>
      <c r="CI357" s="137">
        <f t="shared" si="437"/>
        <v>0</v>
      </c>
      <c r="CJ357" s="137">
        <f t="shared" si="438"/>
        <v>0</v>
      </c>
      <c r="CK357" s="137">
        <f t="shared" si="439"/>
        <v>0</v>
      </c>
      <c r="CL357" s="137">
        <f t="shared" si="440"/>
        <v>0</v>
      </c>
      <c r="CM357" s="137">
        <f t="shared" si="441"/>
        <v>0</v>
      </c>
      <c r="CN357" s="137">
        <f t="shared" si="442"/>
        <v>0</v>
      </c>
      <c r="CO357" s="137">
        <f t="shared" si="443"/>
        <v>0</v>
      </c>
      <c r="CP357" s="97"/>
      <c r="CQ357" s="97"/>
      <c r="CR357" s="47"/>
      <c r="CS357" s="47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GO357" s="1"/>
      <c r="GP357" s="1"/>
      <c r="GQ357" s="1"/>
      <c r="GR357" s="1"/>
      <c r="GS357" s="1"/>
    </row>
    <row r="358" spans="1:201">
      <c r="A358" s="40">
        <v>352</v>
      </c>
      <c r="B358" s="84"/>
      <c r="C358" s="83"/>
      <c r="D358" s="88"/>
      <c r="E358" s="87"/>
      <c r="F358" s="87"/>
      <c r="G358" s="87"/>
      <c r="H358" s="87"/>
      <c r="I358" s="76"/>
      <c r="J358" s="76"/>
      <c r="K358" s="76"/>
      <c r="L358" s="238"/>
      <c r="M358" s="238"/>
      <c r="N358" s="76"/>
      <c r="O358" s="76"/>
      <c r="P358" s="76"/>
      <c r="Q358" s="77"/>
      <c r="R358" s="41">
        <f t="shared" si="390"/>
        <v>0</v>
      </c>
      <c r="S358" s="55">
        <f t="shared" si="370"/>
        <v>0</v>
      </c>
      <c r="T358" s="54">
        <f t="shared" si="371"/>
        <v>0</v>
      </c>
      <c r="U358" s="97">
        <f t="shared" si="372"/>
        <v>0</v>
      </c>
      <c r="V358" s="54">
        <f t="shared" si="391"/>
        <v>0</v>
      </c>
      <c r="W358" s="97">
        <f t="shared" si="392"/>
        <v>0</v>
      </c>
      <c r="X358" s="96">
        <f t="shared" si="373"/>
        <v>0</v>
      </c>
      <c r="Y358" s="96">
        <f t="shared" si="374"/>
        <v>0</v>
      </c>
      <c r="Z358" s="96">
        <f t="shared" si="375"/>
        <v>0</v>
      </c>
      <c r="AA358" s="96">
        <f t="shared" si="376"/>
        <v>0</v>
      </c>
      <c r="AB358" s="96">
        <f t="shared" si="377"/>
        <v>0</v>
      </c>
      <c r="AC358" s="96">
        <f t="shared" si="378"/>
        <v>0</v>
      </c>
      <c r="AD358" s="96">
        <f t="shared" si="379"/>
        <v>0</v>
      </c>
      <c r="AE358" s="96">
        <f t="shared" si="393"/>
        <v>0</v>
      </c>
      <c r="AF358" s="96">
        <f t="shared" si="394"/>
        <v>0</v>
      </c>
      <c r="AG358" s="96">
        <f t="shared" si="395"/>
        <v>0</v>
      </c>
      <c r="AH358" s="96">
        <f t="shared" si="396"/>
        <v>0</v>
      </c>
      <c r="AI358" s="96">
        <f t="shared" si="397"/>
        <v>0</v>
      </c>
      <c r="AJ358" s="96">
        <f t="shared" si="398"/>
        <v>0</v>
      </c>
      <c r="AK358" s="96">
        <f t="shared" si="399"/>
        <v>0</v>
      </c>
      <c r="AL358" s="96">
        <f t="shared" si="400"/>
        <v>0</v>
      </c>
      <c r="AM358" s="96">
        <f t="shared" si="401"/>
        <v>0</v>
      </c>
      <c r="AN358" s="96">
        <f t="shared" si="402"/>
        <v>0</v>
      </c>
      <c r="AO358" s="96">
        <f t="shared" si="403"/>
        <v>0</v>
      </c>
      <c r="AP358" s="96">
        <f t="shared" si="404"/>
        <v>0</v>
      </c>
      <c r="AQ358" s="96">
        <f t="shared" si="405"/>
        <v>0</v>
      </c>
      <c r="AR358" s="96">
        <f t="shared" si="406"/>
        <v>0</v>
      </c>
      <c r="AS358" s="96">
        <f t="shared" si="407"/>
        <v>0</v>
      </c>
      <c r="AT358" s="54">
        <f t="shared" si="408"/>
        <v>0</v>
      </c>
      <c r="AU358" s="54">
        <f t="shared" si="409"/>
        <v>0</v>
      </c>
      <c r="AV358" s="54">
        <f t="shared" si="410"/>
        <v>0</v>
      </c>
      <c r="AW358" s="54">
        <f t="shared" si="411"/>
        <v>0</v>
      </c>
      <c r="AX358" s="54">
        <f t="shared" si="412"/>
        <v>0</v>
      </c>
      <c r="AY358" s="54">
        <f t="shared" si="413"/>
        <v>0</v>
      </c>
      <c r="AZ358" s="54"/>
      <c r="BA358" s="54"/>
      <c r="BB358" s="137">
        <f t="shared" si="380"/>
        <v>0</v>
      </c>
      <c r="BC358" s="137">
        <f t="shared" si="381"/>
        <v>0</v>
      </c>
      <c r="BD358" s="137">
        <f t="shared" si="382"/>
        <v>0</v>
      </c>
      <c r="BE358" s="137">
        <f t="shared" si="383"/>
        <v>0</v>
      </c>
      <c r="BF358" s="137">
        <f t="shared" si="384"/>
        <v>0</v>
      </c>
      <c r="BG358" s="137">
        <f t="shared" si="385"/>
        <v>0</v>
      </c>
      <c r="BH358" s="137">
        <f t="shared" si="386"/>
        <v>0</v>
      </c>
      <c r="BI358" s="137">
        <f t="shared" si="387"/>
        <v>0</v>
      </c>
      <c r="BJ358" s="137">
        <f t="shared" si="388"/>
        <v>0</v>
      </c>
      <c r="BK358" s="137">
        <f t="shared" si="389"/>
        <v>0</v>
      </c>
      <c r="BL358" s="137">
        <f t="shared" si="414"/>
        <v>0</v>
      </c>
      <c r="BM358" s="137">
        <f t="shared" si="415"/>
        <v>0</v>
      </c>
      <c r="BN358" s="137">
        <f t="shared" si="416"/>
        <v>0</v>
      </c>
      <c r="BO358" s="137">
        <f t="shared" si="417"/>
        <v>0</v>
      </c>
      <c r="BP358" s="137">
        <f t="shared" si="418"/>
        <v>0</v>
      </c>
      <c r="BQ358" s="137">
        <f t="shared" si="419"/>
        <v>0</v>
      </c>
      <c r="BR358" s="137">
        <f t="shared" si="420"/>
        <v>0</v>
      </c>
      <c r="BS358" s="137">
        <f t="shared" si="421"/>
        <v>0</v>
      </c>
      <c r="BT358" s="137">
        <f t="shared" si="422"/>
        <v>0</v>
      </c>
      <c r="BU358" s="137">
        <f t="shared" si="423"/>
        <v>0</v>
      </c>
      <c r="BV358" s="137">
        <f t="shared" si="424"/>
        <v>0</v>
      </c>
      <c r="BW358" s="137">
        <f t="shared" si="425"/>
        <v>0</v>
      </c>
      <c r="BX358" s="137">
        <f t="shared" si="426"/>
        <v>0</v>
      </c>
      <c r="BY358" s="137">
        <f t="shared" si="427"/>
        <v>0</v>
      </c>
      <c r="BZ358" s="137">
        <f t="shared" si="428"/>
        <v>0</v>
      </c>
      <c r="CA358" s="137">
        <f t="shared" si="429"/>
        <v>0</v>
      </c>
      <c r="CB358" s="137">
        <f t="shared" si="430"/>
        <v>0</v>
      </c>
      <c r="CC358" s="137">
        <f t="shared" si="431"/>
        <v>0</v>
      </c>
      <c r="CD358" s="137">
        <f t="shared" si="432"/>
        <v>0</v>
      </c>
      <c r="CE358" s="137">
        <f t="shared" si="433"/>
        <v>0</v>
      </c>
      <c r="CF358" s="137">
        <f t="shared" si="434"/>
        <v>0</v>
      </c>
      <c r="CG358" s="137">
        <f t="shared" si="435"/>
        <v>0</v>
      </c>
      <c r="CH358" s="137">
        <f t="shared" si="436"/>
        <v>0</v>
      </c>
      <c r="CI358" s="137">
        <f t="shared" si="437"/>
        <v>0</v>
      </c>
      <c r="CJ358" s="137">
        <f t="shared" si="438"/>
        <v>0</v>
      </c>
      <c r="CK358" s="137">
        <f t="shared" si="439"/>
        <v>0</v>
      </c>
      <c r="CL358" s="137">
        <f t="shared" si="440"/>
        <v>0</v>
      </c>
      <c r="CM358" s="137">
        <f t="shared" si="441"/>
        <v>0</v>
      </c>
      <c r="CN358" s="137">
        <f t="shared" si="442"/>
        <v>0</v>
      </c>
      <c r="CO358" s="137">
        <f t="shared" si="443"/>
        <v>0</v>
      </c>
      <c r="CP358" s="97"/>
      <c r="CQ358" s="97"/>
      <c r="CR358" s="47"/>
      <c r="CS358" s="47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GO358" s="1"/>
      <c r="GP358" s="1"/>
      <c r="GQ358" s="1"/>
      <c r="GR358" s="1"/>
      <c r="GS358" s="1"/>
    </row>
    <row r="359" spans="1:201">
      <c r="A359" s="40">
        <v>353</v>
      </c>
      <c r="B359" s="84"/>
      <c r="C359" s="83"/>
      <c r="D359" s="88"/>
      <c r="E359" s="87"/>
      <c r="F359" s="87"/>
      <c r="G359" s="87"/>
      <c r="H359" s="87"/>
      <c r="I359" s="76"/>
      <c r="J359" s="76"/>
      <c r="K359" s="76"/>
      <c r="L359" s="238"/>
      <c r="M359" s="238"/>
      <c r="N359" s="76"/>
      <c r="O359" s="76"/>
      <c r="P359" s="76"/>
      <c r="Q359" s="77"/>
      <c r="R359" s="41">
        <f t="shared" si="390"/>
        <v>0</v>
      </c>
      <c r="S359" s="55">
        <f t="shared" si="370"/>
        <v>0</v>
      </c>
      <c r="T359" s="54">
        <f t="shared" si="371"/>
        <v>0</v>
      </c>
      <c r="U359" s="97">
        <f t="shared" si="372"/>
        <v>0</v>
      </c>
      <c r="V359" s="54">
        <f t="shared" si="391"/>
        <v>0</v>
      </c>
      <c r="W359" s="97">
        <f t="shared" si="392"/>
        <v>0</v>
      </c>
      <c r="X359" s="96">
        <f t="shared" si="373"/>
        <v>0</v>
      </c>
      <c r="Y359" s="96">
        <f t="shared" si="374"/>
        <v>0</v>
      </c>
      <c r="Z359" s="96">
        <f t="shared" si="375"/>
        <v>0</v>
      </c>
      <c r="AA359" s="96">
        <f t="shared" si="376"/>
        <v>0</v>
      </c>
      <c r="AB359" s="96">
        <f t="shared" si="377"/>
        <v>0</v>
      </c>
      <c r="AC359" s="96">
        <f t="shared" si="378"/>
        <v>0</v>
      </c>
      <c r="AD359" s="96">
        <f t="shared" si="379"/>
        <v>0</v>
      </c>
      <c r="AE359" s="96">
        <f t="shared" si="393"/>
        <v>0</v>
      </c>
      <c r="AF359" s="96">
        <f t="shared" si="394"/>
        <v>0</v>
      </c>
      <c r="AG359" s="96">
        <f t="shared" si="395"/>
        <v>0</v>
      </c>
      <c r="AH359" s="96">
        <f t="shared" si="396"/>
        <v>0</v>
      </c>
      <c r="AI359" s="96">
        <f t="shared" si="397"/>
        <v>0</v>
      </c>
      <c r="AJ359" s="96">
        <f t="shared" si="398"/>
        <v>0</v>
      </c>
      <c r="AK359" s="96">
        <f t="shared" si="399"/>
        <v>0</v>
      </c>
      <c r="AL359" s="96">
        <f t="shared" si="400"/>
        <v>0</v>
      </c>
      <c r="AM359" s="96">
        <f t="shared" si="401"/>
        <v>0</v>
      </c>
      <c r="AN359" s="96">
        <f t="shared" si="402"/>
        <v>0</v>
      </c>
      <c r="AO359" s="96">
        <f t="shared" si="403"/>
        <v>0</v>
      </c>
      <c r="AP359" s="96">
        <f t="shared" si="404"/>
        <v>0</v>
      </c>
      <c r="AQ359" s="96">
        <f t="shared" si="405"/>
        <v>0</v>
      </c>
      <c r="AR359" s="96">
        <f t="shared" si="406"/>
        <v>0</v>
      </c>
      <c r="AS359" s="96">
        <f t="shared" si="407"/>
        <v>0</v>
      </c>
      <c r="AT359" s="54">
        <f t="shared" si="408"/>
        <v>0</v>
      </c>
      <c r="AU359" s="54">
        <f t="shared" si="409"/>
        <v>0</v>
      </c>
      <c r="AV359" s="54">
        <f t="shared" si="410"/>
        <v>0</v>
      </c>
      <c r="AW359" s="54">
        <f t="shared" si="411"/>
        <v>0</v>
      </c>
      <c r="AX359" s="54">
        <f t="shared" si="412"/>
        <v>0</v>
      </c>
      <c r="AY359" s="54">
        <f t="shared" si="413"/>
        <v>0</v>
      </c>
      <c r="AZ359" s="54"/>
      <c r="BA359" s="54"/>
      <c r="BB359" s="137">
        <f t="shared" si="380"/>
        <v>0</v>
      </c>
      <c r="BC359" s="137">
        <f t="shared" si="381"/>
        <v>0</v>
      </c>
      <c r="BD359" s="137">
        <f t="shared" si="382"/>
        <v>0</v>
      </c>
      <c r="BE359" s="137">
        <f t="shared" si="383"/>
        <v>0</v>
      </c>
      <c r="BF359" s="137">
        <f t="shared" si="384"/>
        <v>0</v>
      </c>
      <c r="BG359" s="137">
        <f t="shared" si="385"/>
        <v>0</v>
      </c>
      <c r="BH359" s="137">
        <f t="shared" si="386"/>
        <v>0</v>
      </c>
      <c r="BI359" s="137">
        <f t="shared" si="387"/>
        <v>0</v>
      </c>
      <c r="BJ359" s="137">
        <f t="shared" si="388"/>
        <v>0</v>
      </c>
      <c r="BK359" s="137">
        <f t="shared" si="389"/>
        <v>0</v>
      </c>
      <c r="BL359" s="137">
        <f t="shared" si="414"/>
        <v>0</v>
      </c>
      <c r="BM359" s="137">
        <f t="shared" si="415"/>
        <v>0</v>
      </c>
      <c r="BN359" s="137">
        <f t="shared" si="416"/>
        <v>0</v>
      </c>
      <c r="BO359" s="137">
        <f t="shared" si="417"/>
        <v>0</v>
      </c>
      <c r="BP359" s="137">
        <f t="shared" si="418"/>
        <v>0</v>
      </c>
      <c r="BQ359" s="137">
        <f t="shared" si="419"/>
        <v>0</v>
      </c>
      <c r="BR359" s="137">
        <f t="shared" si="420"/>
        <v>0</v>
      </c>
      <c r="BS359" s="137">
        <f t="shared" si="421"/>
        <v>0</v>
      </c>
      <c r="BT359" s="137">
        <f t="shared" si="422"/>
        <v>0</v>
      </c>
      <c r="BU359" s="137">
        <f t="shared" si="423"/>
        <v>0</v>
      </c>
      <c r="BV359" s="137">
        <f t="shared" si="424"/>
        <v>0</v>
      </c>
      <c r="BW359" s="137">
        <f t="shared" si="425"/>
        <v>0</v>
      </c>
      <c r="BX359" s="137">
        <f t="shared" si="426"/>
        <v>0</v>
      </c>
      <c r="BY359" s="137">
        <f t="shared" si="427"/>
        <v>0</v>
      </c>
      <c r="BZ359" s="137">
        <f t="shared" si="428"/>
        <v>0</v>
      </c>
      <c r="CA359" s="137">
        <f t="shared" si="429"/>
        <v>0</v>
      </c>
      <c r="CB359" s="137">
        <f t="shared" si="430"/>
        <v>0</v>
      </c>
      <c r="CC359" s="137">
        <f t="shared" si="431"/>
        <v>0</v>
      </c>
      <c r="CD359" s="137">
        <f t="shared" si="432"/>
        <v>0</v>
      </c>
      <c r="CE359" s="137">
        <f t="shared" si="433"/>
        <v>0</v>
      </c>
      <c r="CF359" s="137">
        <f t="shared" si="434"/>
        <v>0</v>
      </c>
      <c r="CG359" s="137">
        <f t="shared" si="435"/>
        <v>0</v>
      </c>
      <c r="CH359" s="137">
        <f t="shared" si="436"/>
        <v>0</v>
      </c>
      <c r="CI359" s="137">
        <f t="shared" si="437"/>
        <v>0</v>
      </c>
      <c r="CJ359" s="137">
        <f t="shared" si="438"/>
        <v>0</v>
      </c>
      <c r="CK359" s="137">
        <f t="shared" si="439"/>
        <v>0</v>
      </c>
      <c r="CL359" s="137">
        <f t="shared" si="440"/>
        <v>0</v>
      </c>
      <c r="CM359" s="137">
        <f t="shared" si="441"/>
        <v>0</v>
      </c>
      <c r="CN359" s="137">
        <f t="shared" si="442"/>
        <v>0</v>
      </c>
      <c r="CO359" s="137">
        <f t="shared" si="443"/>
        <v>0</v>
      </c>
      <c r="CP359" s="97"/>
      <c r="CQ359" s="97"/>
      <c r="CR359" s="47"/>
      <c r="CS359" s="47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GO359" s="1"/>
      <c r="GP359" s="1"/>
      <c r="GQ359" s="1"/>
      <c r="GR359" s="1"/>
      <c r="GS359" s="1"/>
    </row>
    <row r="360" spans="1:201">
      <c r="A360" s="40">
        <v>354</v>
      </c>
      <c r="B360" s="84"/>
      <c r="C360" s="83"/>
      <c r="D360" s="88"/>
      <c r="E360" s="87"/>
      <c r="F360" s="87"/>
      <c r="G360" s="87"/>
      <c r="H360" s="87"/>
      <c r="I360" s="76"/>
      <c r="J360" s="76"/>
      <c r="K360" s="76"/>
      <c r="L360" s="238"/>
      <c r="M360" s="238"/>
      <c r="N360" s="76"/>
      <c r="O360" s="76"/>
      <c r="P360" s="76"/>
      <c r="Q360" s="77"/>
      <c r="R360" s="41">
        <f t="shared" si="390"/>
        <v>0</v>
      </c>
      <c r="S360" s="55">
        <f t="shared" si="370"/>
        <v>0</v>
      </c>
      <c r="T360" s="54">
        <f t="shared" si="371"/>
        <v>0</v>
      </c>
      <c r="U360" s="97">
        <f t="shared" si="372"/>
        <v>0</v>
      </c>
      <c r="V360" s="54">
        <f t="shared" si="391"/>
        <v>0</v>
      </c>
      <c r="W360" s="97">
        <f t="shared" si="392"/>
        <v>0</v>
      </c>
      <c r="X360" s="96">
        <f t="shared" si="373"/>
        <v>0</v>
      </c>
      <c r="Y360" s="96">
        <f t="shared" si="374"/>
        <v>0</v>
      </c>
      <c r="Z360" s="96">
        <f t="shared" si="375"/>
        <v>0</v>
      </c>
      <c r="AA360" s="96">
        <f t="shared" si="376"/>
        <v>0</v>
      </c>
      <c r="AB360" s="96">
        <f t="shared" si="377"/>
        <v>0</v>
      </c>
      <c r="AC360" s="96">
        <f t="shared" si="378"/>
        <v>0</v>
      </c>
      <c r="AD360" s="96">
        <f t="shared" si="379"/>
        <v>0</v>
      </c>
      <c r="AE360" s="96">
        <f t="shared" si="393"/>
        <v>0</v>
      </c>
      <c r="AF360" s="96">
        <f t="shared" si="394"/>
        <v>0</v>
      </c>
      <c r="AG360" s="96">
        <f t="shared" si="395"/>
        <v>0</v>
      </c>
      <c r="AH360" s="96">
        <f t="shared" si="396"/>
        <v>0</v>
      </c>
      <c r="AI360" s="96">
        <f t="shared" si="397"/>
        <v>0</v>
      </c>
      <c r="AJ360" s="96">
        <f t="shared" si="398"/>
        <v>0</v>
      </c>
      <c r="AK360" s="96">
        <f t="shared" si="399"/>
        <v>0</v>
      </c>
      <c r="AL360" s="96">
        <f t="shared" si="400"/>
        <v>0</v>
      </c>
      <c r="AM360" s="96">
        <f t="shared" si="401"/>
        <v>0</v>
      </c>
      <c r="AN360" s="96">
        <f t="shared" si="402"/>
        <v>0</v>
      </c>
      <c r="AO360" s="96">
        <f t="shared" si="403"/>
        <v>0</v>
      </c>
      <c r="AP360" s="96">
        <f t="shared" si="404"/>
        <v>0</v>
      </c>
      <c r="AQ360" s="96">
        <f t="shared" si="405"/>
        <v>0</v>
      </c>
      <c r="AR360" s="96">
        <f t="shared" si="406"/>
        <v>0</v>
      </c>
      <c r="AS360" s="96">
        <f t="shared" si="407"/>
        <v>0</v>
      </c>
      <c r="AT360" s="54">
        <f t="shared" si="408"/>
        <v>0</v>
      </c>
      <c r="AU360" s="54">
        <f t="shared" si="409"/>
        <v>0</v>
      </c>
      <c r="AV360" s="54">
        <f t="shared" si="410"/>
        <v>0</v>
      </c>
      <c r="AW360" s="54">
        <f t="shared" si="411"/>
        <v>0</v>
      </c>
      <c r="AX360" s="54">
        <f t="shared" si="412"/>
        <v>0</v>
      </c>
      <c r="AY360" s="54">
        <f t="shared" si="413"/>
        <v>0</v>
      </c>
      <c r="AZ360" s="54"/>
      <c r="BA360" s="54"/>
      <c r="BB360" s="137">
        <f t="shared" si="380"/>
        <v>0</v>
      </c>
      <c r="BC360" s="137">
        <f t="shared" si="381"/>
        <v>0</v>
      </c>
      <c r="BD360" s="137">
        <f t="shared" si="382"/>
        <v>0</v>
      </c>
      <c r="BE360" s="137">
        <f t="shared" si="383"/>
        <v>0</v>
      </c>
      <c r="BF360" s="137">
        <f t="shared" si="384"/>
        <v>0</v>
      </c>
      <c r="BG360" s="137">
        <f t="shared" si="385"/>
        <v>0</v>
      </c>
      <c r="BH360" s="137">
        <f t="shared" si="386"/>
        <v>0</v>
      </c>
      <c r="BI360" s="137">
        <f t="shared" si="387"/>
        <v>0</v>
      </c>
      <c r="BJ360" s="137">
        <f t="shared" si="388"/>
        <v>0</v>
      </c>
      <c r="BK360" s="137">
        <f t="shared" si="389"/>
        <v>0</v>
      </c>
      <c r="BL360" s="137">
        <f t="shared" si="414"/>
        <v>0</v>
      </c>
      <c r="BM360" s="137">
        <f t="shared" si="415"/>
        <v>0</v>
      </c>
      <c r="BN360" s="137">
        <f t="shared" si="416"/>
        <v>0</v>
      </c>
      <c r="BO360" s="137">
        <f t="shared" si="417"/>
        <v>0</v>
      </c>
      <c r="BP360" s="137">
        <f t="shared" si="418"/>
        <v>0</v>
      </c>
      <c r="BQ360" s="137">
        <f t="shared" si="419"/>
        <v>0</v>
      </c>
      <c r="BR360" s="137">
        <f t="shared" si="420"/>
        <v>0</v>
      </c>
      <c r="BS360" s="137">
        <f t="shared" si="421"/>
        <v>0</v>
      </c>
      <c r="BT360" s="137">
        <f t="shared" si="422"/>
        <v>0</v>
      </c>
      <c r="BU360" s="137">
        <f t="shared" si="423"/>
        <v>0</v>
      </c>
      <c r="BV360" s="137">
        <f t="shared" si="424"/>
        <v>0</v>
      </c>
      <c r="BW360" s="137">
        <f t="shared" si="425"/>
        <v>0</v>
      </c>
      <c r="BX360" s="137">
        <f t="shared" si="426"/>
        <v>0</v>
      </c>
      <c r="BY360" s="137">
        <f t="shared" si="427"/>
        <v>0</v>
      </c>
      <c r="BZ360" s="137">
        <f t="shared" si="428"/>
        <v>0</v>
      </c>
      <c r="CA360" s="137">
        <f t="shared" si="429"/>
        <v>0</v>
      </c>
      <c r="CB360" s="137">
        <f t="shared" si="430"/>
        <v>0</v>
      </c>
      <c r="CC360" s="137">
        <f t="shared" si="431"/>
        <v>0</v>
      </c>
      <c r="CD360" s="137">
        <f t="shared" si="432"/>
        <v>0</v>
      </c>
      <c r="CE360" s="137">
        <f t="shared" si="433"/>
        <v>0</v>
      </c>
      <c r="CF360" s="137">
        <f t="shared" si="434"/>
        <v>0</v>
      </c>
      <c r="CG360" s="137">
        <f t="shared" si="435"/>
        <v>0</v>
      </c>
      <c r="CH360" s="137">
        <f t="shared" si="436"/>
        <v>0</v>
      </c>
      <c r="CI360" s="137">
        <f t="shared" si="437"/>
        <v>0</v>
      </c>
      <c r="CJ360" s="137">
        <f t="shared" si="438"/>
        <v>0</v>
      </c>
      <c r="CK360" s="137">
        <f t="shared" si="439"/>
        <v>0</v>
      </c>
      <c r="CL360" s="137">
        <f t="shared" si="440"/>
        <v>0</v>
      </c>
      <c r="CM360" s="137">
        <f t="shared" si="441"/>
        <v>0</v>
      </c>
      <c r="CN360" s="137">
        <f t="shared" si="442"/>
        <v>0</v>
      </c>
      <c r="CO360" s="137">
        <f t="shared" si="443"/>
        <v>0</v>
      </c>
      <c r="CP360" s="97"/>
      <c r="CQ360" s="97"/>
      <c r="CR360" s="47"/>
      <c r="CS360" s="47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GO360" s="1"/>
      <c r="GP360" s="1"/>
      <c r="GQ360" s="1"/>
      <c r="GR360" s="1"/>
      <c r="GS360" s="1"/>
    </row>
    <row r="361" spans="1:201">
      <c r="A361" s="40">
        <v>355</v>
      </c>
      <c r="B361" s="84"/>
      <c r="C361" s="83"/>
      <c r="D361" s="88"/>
      <c r="E361" s="87"/>
      <c r="F361" s="87"/>
      <c r="G361" s="87"/>
      <c r="H361" s="87"/>
      <c r="I361" s="76"/>
      <c r="J361" s="76"/>
      <c r="K361" s="76"/>
      <c r="L361" s="238"/>
      <c r="M361" s="238"/>
      <c r="N361" s="76"/>
      <c r="O361" s="76"/>
      <c r="P361" s="76"/>
      <c r="Q361" s="77"/>
      <c r="R361" s="41">
        <f t="shared" si="390"/>
        <v>0</v>
      </c>
      <c r="S361" s="55">
        <f t="shared" si="370"/>
        <v>0</v>
      </c>
      <c r="T361" s="54">
        <f t="shared" si="371"/>
        <v>0</v>
      </c>
      <c r="U361" s="97">
        <f t="shared" si="372"/>
        <v>0</v>
      </c>
      <c r="V361" s="54">
        <f t="shared" si="391"/>
        <v>0</v>
      </c>
      <c r="W361" s="97">
        <f t="shared" si="392"/>
        <v>0</v>
      </c>
      <c r="X361" s="96">
        <f t="shared" si="373"/>
        <v>0</v>
      </c>
      <c r="Y361" s="96">
        <f t="shared" si="374"/>
        <v>0</v>
      </c>
      <c r="Z361" s="96">
        <f t="shared" si="375"/>
        <v>0</v>
      </c>
      <c r="AA361" s="96">
        <f t="shared" si="376"/>
        <v>0</v>
      </c>
      <c r="AB361" s="96">
        <f t="shared" si="377"/>
        <v>0</v>
      </c>
      <c r="AC361" s="96">
        <f t="shared" si="378"/>
        <v>0</v>
      </c>
      <c r="AD361" s="96">
        <f t="shared" si="379"/>
        <v>0</v>
      </c>
      <c r="AE361" s="96">
        <f t="shared" si="393"/>
        <v>0</v>
      </c>
      <c r="AF361" s="96">
        <f t="shared" si="394"/>
        <v>0</v>
      </c>
      <c r="AG361" s="96">
        <f t="shared" si="395"/>
        <v>0</v>
      </c>
      <c r="AH361" s="96">
        <f t="shared" si="396"/>
        <v>0</v>
      </c>
      <c r="AI361" s="96">
        <f t="shared" si="397"/>
        <v>0</v>
      </c>
      <c r="AJ361" s="96">
        <f t="shared" si="398"/>
        <v>0</v>
      </c>
      <c r="AK361" s="96">
        <f t="shared" si="399"/>
        <v>0</v>
      </c>
      <c r="AL361" s="96">
        <f t="shared" si="400"/>
        <v>0</v>
      </c>
      <c r="AM361" s="96">
        <f t="shared" si="401"/>
        <v>0</v>
      </c>
      <c r="AN361" s="96">
        <f t="shared" si="402"/>
        <v>0</v>
      </c>
      <c r="AO361" s="96">
        <f t="shared" si="403"/>
        <v>0</v>
      </c>
      <c r="AP361" s="96">
        <f t="shared" si="404"/>
        <v>0</v>
      </c>
      <c r="AQ361" s="96">
        <f t="shared" si="405"/>
        <v>0</v>
      </c>
      <c r="AR361" s="96">
        <f t="shared" si="406"/>
        <v>0</v>
      </c>
      <c r="AS361" s="96">
        <f t="shared" si="407"/>
        <v>0</v>
      </c>
      <c r="AT361" s="54">
        <f t="shared" si="408"/>
        <v>0</v>
      </c>
      <c r="AU361" s="54">
        <f t="shared" si="409"/>
        <v>0</v>
      </c>
      <c r="AV361" s="54">
        <f t="shared" si="410"/>
        <v>0</v>
      </c>
      <c r="AW361" s="54">
        <f t="shared" si="411"/>
        <v>0</v>
      </c>
      <c r="AX361" s="54">
        <f t="shared" si="412"/>
        <v>0</v>
      </c>
      <c r="AY361" s="54">
        <f t="shared" si="413"/>
        <v>0</v>
      </c>
      <c r="AZ361" s="54"/>
      <c r="BA361" s="54"/>
      <c r="BB361" s="137">
        <f t="shared" si="380"/>
        <v>0</v>
      </c>
      <c r="BC361" s="137">
        <f t="shared" si="381"/>
        <v>0</v>
      </c>
      <c r="BD361" s="137">
        <f t="shared" si="382"/>
        <v>0</v>
      </c>
      <c r="BE361" s="137">
        <f t="shared" si="383"/>
        <v>0</v>
      </c>
      <c r="BF361" s="137">
        <f t="shared" si="384"/>
        <v>0</v>
      </c>
      <c r="BG361" s="137">
        <f t="shared" si="385"/>
        <v>0</v>
      </c>
      <c r="BH361" s="137">
        <f t="shared" si="386"/>
        <v>0</v>
      </c>
      <c r="BI361" s="137">
        <f t="shared" si="387"/>
        <v>0</v>
      </c>
      <c r="BJ361" s="137">
        <f t="shared" si="388"/>
        <v>0</v>
      </c>
      <c r="BK361" s="137">
        <f t="shared" si="389"/>
        <v>0</v>
      </c>
      <c r="BL361" s="137">
        <f t="shared" si="414"/>
        <v>0</v>
      </c>
      <c r="BM361" s="137">
        <f t="shared" si="415"/>
        <v>0</v>
      </c>
      <c r="BN361" s="137">
        <f t="shared" si="416"/>
        <v>0</v>
      </c>
      <c r="BO361" s="137">
        <f t="shared" si="417"/>
        <v>0</v>
      </c>
      <c r="BP361" s="137">
        <f t="shared" si="418"/>
        <v>0</v>
      </c>
      <c r="BQ361" s="137">
        <f t="shared" si="419"/>
        <v>0</v>
      </c>
      <c r="BR361" s="137">
        <f t="shared" si="420"/>
        <v>0</v>
      </c>
      <c r="BS361" s="137">
        <f t="shared" si="421"/>
        <v>0</v>
      </c>
      <c r="BT361" s="137">
        <f t="shared" si="422"/>
        <v>0</v>
      </c>
      <c r="BU361" s="137">
        <f t="shared" si="423"/>
        <v>0</v>
      </c>
      <c r="BV361" s="137">
        <f t="shared" si="424"/>
        <v>0</v>
      </c>
      <c r="BW361" s="137">
        <f t="shared" si="425"/>
        <v>0</v>
      </c>
      <c r="BX361" s="137">
        <f t="shared" si="426"/>
        <v>0</v>
      </c>
      <c r="BY361" s="137">
        <f t="shared" si="427"/>
        <v>0</v>
      </c>
      <c r="BZ361" s="137">
        <f t="shared" si="428"/>
        <v>0</v>
      </c>
      <c r="CA361" s="137">
        <f t="shared" si="429"/>
        <v>0</v>
      </c>
      <c r="CB361" s="137">
        <f t="shared" si="430"/>
        <v>0</v>
      </c>
      <c r="CC361" s="137">
        <f t="shared" si="431"/>
        <v>0</v>
      </c>
      <c r="CD361" s="137">
        <f t="shared" si="432"/>
        <v>0</v>
      </c>
      <c r="CE361" s="137">
        <f t="shared" si="433"/>
        <v>0</v>
      </c>
      <c r="CF361" s="137">
        <f t="shared" si="434"/>
        <v>0</v>
      </c>
      <c r="CG361" s="137">
        <f t="shared" si="435"/>
        <v>0</v>
      </c>
      <c r="CH361" s="137">
        <f t="shared" si="436"/>
        <v>0</v>
      </c>
      <c r="CI361" s="137">
        <f t="shared" si="437"/>
        <v>0</v>
      </c>
      <c r="CJ361" s="137">
        <f t="shared" si="438"/>
        <v>0</v>
      </c>
      <c r="CK361" s="137">
        <f t="shared" si="439"/>
        <v>0</v>
      </c>
      <c r="CL361" s="137">
        <f t="shared" si="440"/>
        <v>0</v>
      </c>
      <c r="CM361" s="137">
        <f t="shared" si="441"/>
        <v>0</v>
      </c>
      <c r="CN361" s="137">
        <f t="shared" si="442"/>
        <v>0</v>
      </c>
      <c r="CO361" s="137">
        <f t="shared" si="443"/>
        <v>0</v>
      </c>
      <c r="CP361" s="97"/>
      <c r="CQ361" s="97"/>
      <c r="CR361" s="47"/>
      <c r="CS361" s="47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GO361" s="1"/>
      <c r="GP361" s="1"/>
      <c r="GQ361" s="1"/>
      <c r="GR361" s="1"/>
      <c r="GS361" s="1"/>
    </row>
    <row r="362" spans="1:201">
      <c r="A362" s="40">
        <v>356</v>
      </c>
      <c r="B362" s="84"/>
      <c r="C362" s="83"/>
      <c r="D362" s="88"/>
      <c r="E362" s="87"/>
      <c r="F362" s="87"/>
      <c r="G362" s="87"/>
      <c r="H362" s="87"/>
      <c r="I362" s="76"/>
      <c r="J362" s="76"/>
      <c r="K362" s="76"/>
      <c r="L362" s="238"/>
      <c r="M362" s="238"/>
      <c r="N362" s="76"/>
      <c r="O362" s="76"/>
      <c r="P362" s="76"/>
      <c r="Q362" s="77"/>
      <c r="R362" s="41">
        <f t="shared" si="390"/>
        <v>0</v>
      </c>
      <c r="S362" s="55">
        <f t="shared" si="370"/>
        <v>0</v>
      </c>
      <c r="T362" s="54">
        <f t="shared" si="371"/>
        <v>0</v>
      </c>
      <c r="U362" s="97">
        <f t="shared" si="372"/>
        <v>0</v>
      </c>
      <c r="V362" s="54">
        <f t="shared" si="391"/>
        <v>0</v>
      </c>
      <c r="W362" s="97">
        <f t="shared" si="392"/>
        <v>0</v>
      </c>
      <c r="X362" s="96">
        <f t="shared" si="373"/>
        <v>0</v>
      </c>
      <c r="Y362" s="96">
        <f t="shared" si="374"/>
        <v>0</v>
      </c>
      <c r="Z362" s="96">
        <f t="shared" si="375"/>
        <v>0</v>
      </c>
      <c r="AA362" s="96">
        <f t="shared" si="376"/>
        <v>0</v>
      </c>
      <c r="AB362" s="96">
        <f t="shared" si="377"/>
        <v>0</v>
      </c>
      <c r="AC362" s="96">
        <f t="shared" si="378"/>
        <v>0</v>
      </c>
      <c r="AD362" s="96">
        <f t="shared" si="379"/>
        <v>0</v>
      </c>
      <c r="AE362" s="96">
        <f t="shared" si="393"/>
        <v>0</v>
      </c>
      <c r="AF362" s="96">
        <f t="shared" si="394"/>
        <v>0</v>
      </c>
      <c r="AG362" s="96">
        <f t="shared" si="395"/>
        <v>0</v>
      </c>
      <c r="AH362" s="96">
        <f t="shared" si="396"/>
        <v>0</v>
      </c>
      <c r="AI362" s="96">
        <f t="shared" si="397"/>
        <v>0</v>
      </c>
      <c r="AJ362" s="96">
        <f t="shared" si="398"/>
        <v>0</v>
      </c>
      <c r="AK362" s="96">
        <f t="shared" si="399"/>
        <v>0</v>
      </c>
      <c r="AL362" s="96">
        <f t="shared" si="400"/>
        <v>0</v>
      </c>
      <c r="AM362" s="96">
        <f t="shared" si="401"/>
        <v>0</v>
      </c>
      <c r="AN362" s="96">
        <f t="shared" si="402"/>
        <v>0</v>
      </c>
      <c r="AO362" s="96">
        <f t="shared" si="403"/>
        <v>0</v>
      </c>
      <c r="AP362" s="96">
        <f t="shared" si="404"/>
        <v>0</v>
      </c>
      <c r="AQ362" s="96">
        <f t="shared" si="405"/>
        <v>0</v>
      </c>
      <c r="AR362" s="96">
        <f t="shared" si="406"/>
        <v>0</v>
      </c>
      <c r="AS362" s="96">
        <f t="shared" si="407"/>
        <v>0</v>
      </c>
      <c r="AT362" s="54">
        <f t="shared" si="408"/>
        <v>0</v>
      </c>
      <c r="AU362" s="54">
        <f t="shared" si="409"/>
        <v>0</v>
      </c>
      <c r="AV362" s="54">
        <f t="shared" si="410"/>
        <v>0</v>
      </c>
      <c r="AW362" s="54">
        <f t="shared" si="411"/>
        <v>0</v>
      </c>
      <c r="AX362" s="54">
        <f t="shared" si="412"/>
        <v>0</v>
      </c>
      <c r="AY362" s="54">
        <f t="shared" si="413"/>
        <v>0</v>
      </c>
      <c r="AZ362" s="54"/>
      <c r="BA362" s="54"/>
      <c r="BB362" s="137">
        <f t="shared" si="380"/>
        <v>0</v>
      </c>
      <c r="BC362" s="137">
        <f t="shared" si="381"/>
        <v>0</v>
      </c>
      <c r="BD362" s="137">
        <f t="shared" si="382"/>
        <v>0</v>
      </c>
      <c r="BE362" s="137">
        <f t="shared" si="383"/>
        <v>0</v>
      </c>
      <c r="BF362" s="137">
        <f t="shared" si="384"/>
        <v>0</v>
      </c>
      <c r="BG362" s="137">
        <f t="shared" si="385"/>
        <v>0</v>
      </c>
      <c r="BH362" s="137">
        <f t="shared" si="386"/>
        <v>0</v>
      </c>
      <c r="BI362" s="137">
        <f t="shared" si="387"/>
        <v>0</v>
      </c>
      <c r="BJ362" s="137">
        <f t="shared" si="388"/>
        <v>0</v>
      </c>
      <c r="BK362" s="137">
        <f t="shared" si="389"/>
        <v>0</v>
      </c>
      <c r="BL362" s="137">
        <f t="shared" si="414"/>
        <v>0</v>
      </c>
      <c r="BM362" s="137">
        <f t="shared" si="415"/>
        <v>0</v>
      </c>
      <c r="BN362" s="137">
        <f t="shared" si="416"/>
        <v>0</v>
      </c>
      <c r="BO362" s="137">
        <f t="shared" si="417"/>
        <v>0</v>
      </c>
      <c r="BP362" s="137">
        <f t="shared" si="418"/>
        <v>0</v>
      </c>
      <c r="BQ362" s="137">
        <f t="shared" si="419"/>
        <v>0</v>
      </c>
      <c r="BR362" s="137">
        <f t="shared" si="420"/>
        <v>0</v>
      </c>
      <c r="BS362" s="137">
        <f t="shared" si="421"/>
        <v>0</v>
      </c>
      <c r="BT362" s="137">
        <f t="shared" si="422"/>
        <v>0</v>
      </c>
      <c r="BU362" s="137">
        <f t="shared" si="423"/>
        <v>0</v>
      </c>
      <c r="BV362" s="137">
        <f t="shared" si="424"/>
        <v>0</v>
      </c>
      <c r="BW362" s="137">
        <f t="shared" si="425"/>
        <v>0</v>
      </c>
      <c r="BX362" s="137">
        <f t="shared" si="426"/>
        <v>0</v>
      </c>
      <c r="BY362" s="137">
        <f t="shared" si="427"/>
        <v>0</v>
      </c>
      <c r="BZ362" s="137">
        <f t="shared" si="428"/>
        <v>0</v>
      </c>
      <c r="CA362" s="137">
        <f t="shared" si="429"/>
        <v>0</v>
      </c>
      <c r="CB362" s="137">
        <f t="shared" si="430"/>
        <v>0</v>
      </c>
      <c r="CC362" s="137">
        <f t="shared" si="431"/>
        <v>0</v>
      </c>
      <c r="CD362" s="137">
        <f t="shared" si="432"/>
        <v>0</v>
      </c>
      <c r="CE362" s="137">
        <f t="shared" si="433"/>
        <v>0</v>
      </c>
      <c r="CF362" s="137">
        <f t="shared" si="434"/>
        <v>0</v>
      </c>
      <c r="CG362" s="137">
        <f t="shared" si="435"/>
        <v>0</v>
      </c>
      <c r="CH362" s="137">
        <f t="shared" si="436"/>
        <v>0</v>
      </c>
      <c r="CI362" s="137">
        <f t="shared" si="437"/>
        <v>0</v>
      </c>
      <c r="CJ362" s="137">
        <f t="shared" si="438"/>
        <v>0</v>
      </c>
      <c r="CK362" s="137">
        <f t="shared" si="439"/>
        <v>0</v>
      </c>
      <c r="CL362" s="137">
        <f t="shared" si="440"/>
        <v>0</v>
      </c>
      <c r="CM362" s="137">
        <f t="shared" si="441"/>
        <v>0</v>
      </c>
      <c r="CN362" s="137">
        <f t="shared" si="442"/>
        <v>0</v>
      </c>
      <c r="CO362" s="137">
        <f t="shared" si="443"/>
        <v>0</v>
      </c>
      <c r="CP362" s="97"/>
      <c r="CQ362" s="97"/>
      <c r="CR362" s="47"/>
      <c r="CS362" s="47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GO362" s="1"/>
      <c r="GP362" s="1"/>
      <c r="GQ362" s="1"/>
      <c r="GR362" s="1"/>
      <c r="GS362" s="1"/>
    </row>
    <row r="363" spans="1:201">
      <c r="A363" s="40">
        <v>357</v>
      </c>
      <c r="B363" s="84"/>
      <c r="C363" s="83"/>
      <c r="D363" s="88"/>
      <c r="E363" s="87"/>
      <c r="F363" s="87"/>
      <c r="G363" s="87"/>
      <c r="H363" s="87"/>
      <c r="I363" s="76"/>
      <c r="J363" s="76"/>
      <c r="K363" s="76"/>
      <c r="L363" s="238"/>
      <c r="M363" s="238"/>
      <c r="N363" s="76"/>
      <c r="O363" s="76"/>
      <c r="P363" s="76"/>
      <c r="Q363" s="77"/>
      <c r="R363" s="41">
        <f t="shared" si="390"/>
        <v>0</v>
      </c>
      <c r="S363" s="55">
        <f t="shared" si="370"/>
        <v>0</v>
      </c>
      <c r="T363" s="54">
        <f t="shared" si="371"/>
        <v>0</v>
      </c>
      <c r="U363" s="97">
        <f t="shared" si="372"/>
        <v>0</v>
      </c>
      <c r="V363" s="54">
        <f t="shared" si="391"/>
        <v>0</v>
      </c>
      <c r="W363" s="97">
        <f t="shared" si="392"/>
        <v>0</v>
      </c>
      <c r="X363" s="96">
        <f t="shared" si="373"/>
        <v>0</v>
      </c>
      <c r="Y363" s="96">
        <f t="shared" si="374"/>
        <v>0</v>
      </c>
      <c r="Z363" s="96">
        <f t="shared" si="375"/>
        <v>0</v>
      </c>
      <c r="AA363" s="96">
        <f t="shared" si="376"/>
        <v>0</v>
      </c>
      <c r="AB363" s="96">
        <f t="shared" si="377"/>
        <v>0</v>
      </c>
      <c r="AC363" s="96">
        <f t="shared" si="378"/>
        <v>0</v>
      </c>
      <c r="AD363" s="96">
        <f t="shared" si="379"/>
        <v>0</v>
      </c>
      <c r="AE363" s="96">
        <f t="shared" si="393"/>
        <v>0</v>
      </c>
      <c r="AF363" s="96">
        <f t="shared" si="394"/>
        <v>0</v>
      </c>
      <c r="AG363" s="96">
        <f t="shared" si="395"/>
        <v>0</v>
      </c>
      <c r="AH363" s="96">
        <f t="shared" si="396"/>
        <v>0</v>
      </c>
      <c r="AI363" s="96">
        <f t="shared" si="397"/>
        <v>0</v>
      </c>
      <c r="AJ363" s="96">
        <f t="shared" si="398"/>
        <v>0</v>
      </c>
      <c r="AK363" s="96">
        <f t="shared" si="399"/>
        <v>0</v>
      </c>
      <c r="AL363" s="96">
        <f t="shared" si="400"/>
        <v>0</v>
      </c>
      <c r="AM363" s="96">
        <f t="shared" si="401"/>
        <v>0</v>
      </c>
      <c r="AN363" s="96">
        <f t="shared" si="402"/>
        <v>0</v>
      </c>
      <c r="AO363" s="96">
        <f t="shared" si="403"/>
        <v>0</v>
      </c>
      <c r="AP363" s="96">
        <f t="shared" si="404"/>
        <v>0</v>
      </c>
      <c r="AQ363" s="96">
        <f t="shared" si="405"/>
        <v>0</v>
      </c>
      <c r="AR363" s="96">
        <f t="shared" si="406"/>
        <v>0</v>
      </c>
      <c r="AS363" s="96">
        <f t="shared" si="407"/>
        <v>0</v>
      </c>
      <c r="AT363" s="54">
        <f t="shared" si="408"/>
        <v>0</v>
      </c>
      <c r="AU363" s="54">
        <f t="shared" si="409"/>
        <v>0</v>
      </c>
      <c r="AV363" s="54">
        <f t="shared" si="410"/>
        <v>0</v>
      </c>
      <c r="AW363" s="54">
        <f t="shared" si="411"/>
        <v>0</v>
      </c>
      <c r="AX363" s="54">
        <f t="shared" si="412"/>
        <v>0</v>
      </c>
      <c r="AY363" s="54">
        <f t="shared" si="413"/>
        <v>0</v>
      </c>
      <c r="AZ363" s="54"/>
      <c r="BA363" s="54"/>
      <c r="BB363" s="137">
        <f t="shared" si="380"/>
        <v>0</v>
      </c>
      <c r="BC363" s="137">
        <f t="shared" si="381"/>
        <v>0</v>
      </c>
      <c r="BD363" s="137">
        <f t="shared" si="382"/>
        <v>0</v>
      </c>
      <c r="BE363" s="137">
        <f t="shared" si="383"/>
        <v>0</v>
      </c>
      <c r="BF363" s="137">
        <f t="shared" si="384"/>
        <v>0</v>
      </c>
      <c r="BG363" s="137">
        <f t="shared" si="385"/>
        <v>0</v>
      </c>
      <c r="BH363" s="137">
        <f t="shared" si="386"/>
        <v>0</v>
      </c>
      <c r="BI363" s="137">
        <f t="shared" si="387"/>
        <v>0</v>
      </c>
      <c r="BJ363" s="137">
        <f t="shared" si="388"/>
        <v>0</v>
      </c>
      <c r="BK363" s="137">
        <f t="shared" si="389"/>
        <v>0</v>
      </c>
      <c r="BL363" s="137">
        <f t="shared" si="414"/>
        <v>0</v>
      </c>
      <c r="BM363" s="137">
        <f t="shared" si="415"/>
        <v>0</v>
      </c>
      <c r="BN363" s="137">
        <f t="shared" si="416"/>
        <v>0</v>
      </c>
      <c r="BO363" s="137">
        <f t="shared" si="417"/>
        <v>0</v>
      </c>
      <c r="BP363" s="137">
        <f t="shared" si="418"/>
        <v>0</v>
      </c>
      <c r="BQ363" s="137">
        <f t="shared" si="419"/>
        <v>0</v>
      </c>
      <c r="BR363" s="137">
        <f t="shared" si="420"/>
        <v>0</v>
      </c>
      <c r="BS363" s="137">
        <f t="shared" si="421"/>
        <v>0</v>
      </c>
      <c r="BT363" s="137">
        <f t="shared" si="422"/>
        <v>0</v>
      </c>
      <c r="BU363" s="137">
        <f t="shared" si="423"/>
        <v>0</v>
      </c>
      <c r="BV363" s="137">
        <f t="shared" si="424"/>
        <v>0</v>
      </c>
      <c r="BW363" s="137">
        <f t="shared" si="425"/>
        <v>0</v>
      </c>
      <c r="BX363" s="137">
        <f t="shared" si="426"/>
        <v>0</v>
      </c>
      <c r="BY363" s="137">
        <f t="shared" si="427"/>
        <v>0</v>
      </c>
      <c r="BZ363" s="137">
        <f t="shared" si="428"/>
        <v>0</v>
      </c>
      <c r="CA363" s="137">
        <f t="shared" si="429"/>
        <v>0</v>
      </c>
      <c r="CB363" s="137">
        <f t="shared" si="430"/>
        <v>0</v>
      </c>
      <c r="CC363" s="137">
        <f t="shared" si="431"/>
        <v>0</v>
      </c>
      <c r="CD363" s="137">
        <f t="shared" si="432"/>
        <v>0</v>
      </c>
      <c r="CE363" s="137">
        <f t="shared" si="433"/>
        <v>0</v>
      </c>
      <c r="CF363" s="137">
        <f t="shared" si="434"/>
        <v>0</v>
      </c>
      <c r="CG363" s="137">
        <f t="shared" si="435"/>
        <v>0</v>
      </c>
      <c r="CH363" s="137">
        <f t="shared" si="436"/>
        <v>0</v>
      </c>
      <c r="CI363" s="137">
        <f t="shared" si="437"/>
        <v>0</v>
      </c>
      <c r="CJ363" s="137">
        <f t="shared" si="438"/>
        <v>0</v>
      </c>
      <c r="CK363" s="137">
        <f t="shared" si="439"/>
        <v>0</v>
      </c>
      <c r="CL363" s="137">
        <f t="shared" si="440"/>
        <v>0</v>
      </c>
      <c r="CM363" s="137">
        <f t="shared" si="441"/>
        <v>0</v>
      </c>
      <c r="CN363" s="137">
        <f t="shared" si="442"/>
        <v>0</v>
      </c>
      <c r="CO363" s="137">
        <f t="shared" si="443"/>
        <v>0</v>
      </c>
      <c r="CP363" s="97"/>
      <c r="CQ363" s="97"/>
      <c r="CR363" s="47"/>
      <c r="CS363" s="47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GO363" s="1"/>
      <c r="GP363" s="1"/>
      <c r="GQ363" s="1"/>
      <c r="GR363" s="1"/>
      <c r="GS363" s="1"/>
    </row>
    <row r="364" spans="1:201">
      <c r="A364" s="40">
        <v>358</v>
      </c>
      <c r="B364" s="84"/>
      <c r="C364" s="83"/>
      <c r="D364" s="88"/>
      <c r="E364" s="87"/>
      <c r="F364" s="87"/>
      <c r="G364" s="87"/>
      <c r="H364" s="87"/>
      <c r="I364" s="76"/>
      <c r="J364" s="76"/>
      <c r="K364" s="76"/>
      <c r="L364" s="238"/>
      <c r="M364" s="238"/>
      <c r="N364" s="76"/>
      <c r="O364" s="76"/>
      <c r="P364" s="76"/>
      <c r="Q364" s="77"/>
      <c r="R364" s="41">
        <f t="shared" si="390"/>
        <v>0</v>
      </c>
      <c r="S364" s="55">
        <f t="shared" si="370"/>
        <v>0</v>
      </c>
      <c r="T364" s="54">
        <f t="shared" si="371"/>
        <v>0</v>
      </c>
      <c r="U364" s="97">
        <f t="shared" si="372"/>
        <v>0</v>
      </c>
      <c r="V364" s="54">
        <f t="shared" si="391"/>
        <v>0</v>
      </c>
      <c r="W364" s="97">
        <f t="shared" si="392"/>
        <v>0</v>
      </c>
      <c r="X364" s="96">
        <f t="shared" si="373"/>
        <v>0</v>
      </c>
      <c r="Y364" s="96">
        <f t="shared" si="374"/>
        <v>0</v>
      </c>
      <c r="Z364" s="96">
        <f t="shared" si="375"/>
        <v>0</v>
      </c>
      <c r="AA364" s="96">
        <f t="shared" si="376"/>
        <v>0</v>
      </c>
      <c r="AB364" s="96">
        <f t="shared" si="377"/>
        <v>0</v>
      </c>
      <c r="AC364" s="96">
        <f t="shared" si="378"/>
        <v>0</v>
      </c>
      <c r="AD364" s="96">
        <f t="shared" si="379"/>
        <v>0</v>
      </c>
      <c r="AE364" s="96">
        <f t="shared" si="393"/>
        <v>0</v>
      </c>
      <c r="AF364" s="96">
        <f t="shared" si="394"/>
        <v>0</v>
      </c>
      <c r="AG364" s="96">
        <f t="shared" si="395"/>
        <v>0</v>
      </c>
      <c r="AH364" s="96">
        <f t="shared" si="396"/>
        <v>0</v>
      </c>
      <c r="AI364" s="96">
        <f t="shared" si="397"/>
        <v>0</v>
      </c>
      <c r="AJ364" s="96">
        <f t="shared" si="398"/>
        <v>0</v>
      </c>
      <c r="AK364" s="96">
        <f t="shared" si="399"/>
        <v>0</v>
      </c>
      <c r="AL364" s="96">
        <f t="shared" si="400"/>
        <v>0</v>
      </c>
      <c r="AM364" s="96">
        <f t="shared" si="401"/>
        <v>0</v>
      </c>
      <c r="AN364" s="96">
        <f t="shared" si="402"/>
        <v>0</v>
      </c>
      <c r="AO364" s="96">
        <f t="shared" si="403"/>
        <v>0</v>
      </c>
      <c r="AP364" s="96">
        <f t="shared" si="404"/>
        <v>0</v>
      </c>
      <c r="AQ364" s="96">
        <f t="shared" si="405"/>
        <v>0</v>
      </c>
      <c r="AR364" s="96">
        <f t="shared" si="406"/>
        <v>0</v>
      </c>
      <c r="AS364" s="96">
        <f t="shared" si="407"/>
        <v>0</v>
      </c>
      <c r="AT364" s="54">
        <f t="shared" si="408"/>
        <v>0</v>
      </c>
      <c r="AU364" s="54">
        <f t="shared" si="409"/>
        <v>0</v>
      </c>
      <c r="AV364" s="54">
        <f t="shared" si="410"/>
        <v>0</v>
      </c>
      <c r="AW364" s="54">
        <f t="shared" si="411"/>
        <v>0</v>
      </c>
      <c r="AX364" s="54">
        <f t="shared" si="412"/>
        <v>0</v>
      </c>
      <c r="AY364" s="54">
        <f t="shared" si="413"/>
        <v>0</v>
      </c>
      <c r="AZ364" s="54"/>
      <c r="BA364" s="54"/>
      <c r="BB364" s="137">
        <f t="shared" si="380"/>
        <v>0</v>
      </c>
      <c r="BC364" s="137">
        <f t="shared" si="381"/>
        <v>0</v>
      </c>
      <c r="BD364" s="137">
        <f t="shared" si="382"/>
        <v>0</v>
      </c>
      <c r="BE364" s="137">
        <f t="shared" si="383"/>
        <v>0</v>
      </c>
      <c r="BF364" s="137">
        <f t="shared" si="384"/>
        <v>0</v>
      </c>
      <c r="BG364" s="137">
        <f t="shared" si="385"/>
        <v>0</v>
      </c>
      <c r="BH364" s="137">
        <f t="shared" si="386"/>
        <v>0</v>
      </c>
      <c r="BI364" s="137">
        <f t="shared" si="387"/>
        <v>0</v>
      </c>
      <c r="BJ364" s="137">
        <f t="shared" si="388"/>
        <v>0</v>
      </c>
      <c r="BK364" s="137">
        <f t="shared" si="389"/>
        <v>0</v>
      </c>
      <c r="BL364" s="137">
        <f t="shared" si="414"/>
        <v>0</v>
      </c>
      <c r="BM364" s="137">
        <f t="shared" si="415"/>
        <v>0</v>
      </c>
      <c r="BN364" s="137">
        <f t="shared" si="416"/>
        <v>0</v>
      </c>
      <c r="BO364" s="137">
        <f t="shared" si="417"/>
        <v>0</v>
      </c>
      <c r="BP364" s="137">
        <f t="shared" si="418"/>
        <v>0</v>
      </c>
      <c r="BQ364" s="137">
        <f t="shared" si="419"/>
        <v>0</v>
      </c>
      <c r="BR364" s="137">
        <f t="shared" si="420"/>
        <v>0</v>
      </c>
      <c r="BS364" s="137">
        <f t="shared" si="421"/>
        <v>0</v>
      </c>
      <c r="BT364" s="137">
        <f t="shared" si="422"/>
        <v>0</v>
      </c>
      <c r="BU364" s="137">
        <f t="shared" si="423"/>
        <v>0</v>
      </c>
      <c r="BV364" s="137">
        <f t="shared" si="424"/>
        <v>0</v>
      </c>
      <c r="BW364" s="137">
        <f t="shared" si="425"/>
        <v>0</v>
      </c>
      <c r="BX364" s="137">
        <f t="shared" si="426"/>
        <v>0</v>
      </c>
      <c r="BY364" s="137">
        <f t="shared" si="427"/>
        <v>0</v>
      </c>
      <c r="BZ364" s="137">
        <f t="shared" si="428"/>
        <v>0</v>
      </c>
      <c r="CA364" s="137">
        <f t="shared" si="429"/>
        <v>0</v>
      </c>
      <c r="CB364" s="137">
        <f t="shared" si="430"/>
        <v>0</v>
      </c>
      <c r="CC364" s="137">
        <f t="shared" si="431"/>
        <v>0</v>
      </c>
      <c r="CD364" s="137">
        <f t="shared" si="432"/>
        <v>0</v>
      </c>
      <c r="CE364" s="137">
        <f t="shared" si="433"/>
        <v>0</v>
      </c>
      <c r="CF364" s="137">
        <f t="shared" si="434"/>
        <v>0</v>
      </c>
      <c r="CG364" s="137">
        <f t="shared" si="435"/>
        <v>0</v>
      </c>
      <c r="CH364" s="137">
        <f t="shared" si="436"/>
        <v>0</v>
      </c>
      <c r="CI364" s="137">
        <f t="shared" si="437"/>
        <v>0</v>
      </c>
      <c r="CJ364" s="137">
        <f t="shared" si="438"/>
        <v>0</v>
      </c>
      <c r="CK364" s="137">
        <f t="shared" si="439"/>
        <v>0</v>
      </c>
      <c r="CL364" s="137">
        <f t="shared" si="440"/>
        <v>0</v>
      </c>
      <c r="CM364" s="137">
        <f t="shared" si="441"/>
        <v>0</v>
      </c>
      <c r="CN364" s="137">
        <f t="shared" si="442"/>
        <v>0</v>
      </c>
      <c r="CO364" s="137">
        <f t="shared" si="443"/>
        <v>0</v>
      </c>
      <c r="CP364" s="97"/>
      <c r="CQ364" s="97"/>
      <c r="CR364" s="47"/>
      <c r="CS364" s="47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GO364" s="1"/>
      <c r="GP364" s="1"/>
      <c r="GQ364" s="1"/>
      <c r="GR364" s="1"/>
      <c r="GS364" s="1"/>
    </row>
    <row r="365" spans="1:201">
      <c r="A365" s="40">
        <v>359</v>
      </c>
      <c r="B365" s="84"/>
      <c r="C365" s="83"/>
      <c r="D365" s="88"/>
      <c r="E365" s="87"/>
      <c r="F365" s="87"/>
      <c r="G365" s="87"/>
      <c r="H365" s="87"/>
      <c r="I365" s="76"/>
      <c r="J365" s="76"/>
      <c r="K365" s="76"/>
      <c r="L365" s="238"/>
      <c r="M365" s="238"/>
      <c r="N365" s="76"/>
      <c r="O365" s="76"/>
      <c r="P365" s="76"/>
      <c r="Q365" s="77"/>
      <c r="R365" s="41">
        <f t="shared" si="390"/>
        <v>0</v>
      </c>
      <c r="S365" s="55">
        <f t="shared" si="370"/>
        <v>0</v>
      </c>
      <c r="T365" s="54">
        <f t="shared" si="371"/>
        <v>0</v>
      </c>
      <c r="U365" s="97">
        <f t="shared" si="372"/>
        <v>0</v>
      </c>
      <c r="V365" s="54">
        <f t="shared" si="391"/>
        <v>0</v>
      </c>
      <c r="W365" s="97">
        <f t="shared" si="392"/>
        <v>0</v>
      </c>
      <c r="X365" s="96">
        <f t="shared" si="373"/>
        <v>0</v>
      </c>
      <c r="Y365" s="96">
        <f t="shared" si="374"/>
        <v>0</v>
      </c>
      <c r="Z365" s="96">
        <f t="shared" si="375"/>
        <v>0</v>
      </c>
      <c r="AA365" s="96">
        <f t="shared" si="376"/>
        <v>0</v>
      </c>
      <c r="AB365" s="96">
        <f t="shared" si="377"/>
        <v>0</v>
      </c>
      <c r="AC365" s="96">
        <f t="shared" si="378"/>
        <v>0</v>
      </c>
      <c r="AD365" s="96">
        <f t="shared" si="379"/>
        <v>0</v>
      </c>
      <c r="AE365" s="96">
        <f t="shared" si="393"/>
        <v>0</v>
      </c>
      <c r="AF365" s="96">
        <f t="shared" si="394"/>
        <v>0</v>
      </c>
      <c r="AG365" s="96">
        <f t="shared" si="395"/>
        <v>0</v>
      </c>
      <c r="AH365" s="96">
        <f t="shared" si="396"/>
        <v>0</v>
      </c>
      <c r="AI365" s="96">
        <f t="shared" si="397"/>
        <v>0</v>
      </c>
      <c r="AJ365" s="96">
        <f t="shared" si="398"/>
        <v>0</v>
      </c>
      <c r="AK365" s="96">
        <f t="shared" si="399"/>
        <v>0</v>
      </c>
      <c r="AL365" s="96">
        <f t="shared" si="400"/>
        <v>0</v>
      </c>
      <c r="AM365" s="96">
        <f t="shared" si="401"/>
        <v>0</v>
      </c>
      <c r="AN365" s="96">
        <f t="shared" si="402"/>
        <v>0</v>
      </c>
      <c r="AO365" s="96">
        <f t="shared" si="403"/>
        <v>0</v>
      </c>
      <c r="AP365" s="96">
        <f t="shared" si="404"/>
        <v>0</v>
      </c>
      <c r="AQ365" s="96">
        <f t="shared" si="405"/>
        <v>0</v>
      </c>
      <c r="AR365" s="96">
        <f t="shared" si="406"/>
        <v>0</v>
      </c>
      <c r="AS365" s="96">
        <f t="shared" si="407"/>
        <v>0</v>
      </c>
      <c r="AT365" s="54">
        <f t="shared" si="408"/>
        <v>0</v>
      </c>
      <c r="AU365" s="54">
        <f t="shared" si="409"/>
        <v>0</v>
      </c>
      <c r="AV365" s="54">
        <f t="shared" si="410"/>
        <v>0</v>
      </c>
      <c r="AW365" s="54">
        <f t="shared" si="411"/>
        <v>0</v>
      </c>
      <c r="AX365" s="54">
        <f t="shared" si="412"/>
        <v>0</v>
      </c>
      <c r="AY365" s="54">
        <f t="shared" si="413"/>
        <v>0</v>
      </c>
      <c r="AZ365" s="54"/>
      <c r="BA365" s="54"/>
      <c r="BB365" s="137">
        <f t="shared" si="380"/>
        <v>0</v>
      </c>
      <c r="BC365" s="137">
        <f t="shared" si="381"/>
        <v>0</v>
      </c>
      <c r="BD365" s="137">
        <f t="shared" si="382"/>
        <v>0</v>
      </c>
      <c r="BE365" s="137">
        <f t="shared" si="383"/>
        <v>0</v>
      </c>
      <c r="BF365" s="137">
        <f t="shared" si="384"/>
        <v>0</v>
      </c>
      <c r="BG365" s="137">
        <f t="shared" si="385"/>
        <v>0</v>
      </c>
      <c r="BH365" s="137">
        <f t="shared" si="386"/>
        <v>0</v>
      </c>
      <c r="BI365" s="137">
        <f t="shared" si="387"/>
        <v>0</v>
      </c>
      <c r="BJ365" s="137">
        <f t="shared" si="388"/>
        <v>0</v>
      </c>
      <c r="BK365" s="137">
        <f t="shared" si="389"/>
        <v>0</v>
      </c>
      <c r="BL365" s="137">
        <f t="shared" si="414"/>
        <v>0</v>
      </c>
      <c r="BM365" s="137">
        <f t="shared" si="415"/>
        <v>0</v>
      </c>
      <c r="BN365" s="137">
        <f t="shared" si="416"/>
        <v>0</v>
      </c>
      <c r="BO365" s="137">
        <f t="shared" si="417"/>
        <v>0</v>
      </c>
      <c r="BP365" s="137">
        <f t="shared" si="418"/>
        <v>0</v>
      </c>
      <c r="BQ365" s="137">
        <f t="shared" si="419"/>
        <v>0</v>
      </c>
      <c r="BR365" s="137">
        <f t="shared" si="420"/>
        <v>0</v>
      </c>
      <c r="BS365" s="137">
        <f t="shared" si="421"/>
        <v>0</v>
      </c>
      <c r="BT365" s="137">
        <f t="shared" si="422"/>
        <v>0</v>
      </c>
      <c r="BU365" s="137">
        <f t="shared" si="423"/>
        <v>0</v>
      </c>
      <c r="BV365" s="137">
        <f t="shared" si="424"/>
        <v>0</v>
      </c>
      <c r="BW365" s="137">
        <f t="shared" si="425"/>
        <v>0</v>
      </c>
      <c r="BX365" s="137">
        <f t="shared" si="426"/>
        <v>0</v>
      </c>
      <c r="BY365" s="137">
        <f t="shared" si="427"/>
        <v>0</v>
      </c>
      <c r="BZ365" s="137">
        <f t="shared" si="428"/>
        <v>0</v>
      </c>
      <c r="CA365" s="137">
        <f t="shared" si="429"/>
        <v>0</v>
      </c>
      <c r="CB365" s="137">
        <f t="shared" si="430"/>
        <v>0</v>
      </c>
      <c r="CC365" s="137">
        <f t="shared" si="431"/>
        <v>0</v>
      </c>
      <c r="CD365" s="137">
        <f t="shared" si="432"/>
        <v>0</v>
      </c>
      <c r="CE365" s="137">
        <f t="shared" si="433"/>
        <v>0</v>
      </c>
      <c r="CF365" s="137">
        <f t="shared" si="434"/>
        <v>0</v>
      </c>
      <c r="CG365" s="137">
        <f t="shared" si="435"/>
        <v>0</v>
      </c>
      <c r="CH365" s="137">
        <f t="shared" si="436"/>
        <v>0</v>
      </c>
      <c r="CI365" s="137">
        <f t="shared" si="437"/>
        <v>0</v>
      </c>
      <c r="CJ365" s="137">
        <f t="shared" si="438"/>
        <v>0</v>
      </c>
      <c r="CK365" s="137">
        <f t="shared" si="439"/>
        <v>0</v>
      </c>
      <c r="CL365" s="137">
        <f t="shared" si="440"/>
        <v>0</v>
      </c>
      <c r="CM365" s="137">
        <f t="shared" si="441"/>
        <v>0</v>
      </c>
      <c r="CN365" s="137">
        <f t="shared" si="442"/>
        <v>0</v>
      </c>
      <c r="CO365" s="137">
        <f t="shared" si="443"/>
        <v>0</v>
      </c>
      <c r="CP365" s="97"/>
      <c r="CQ365" s="97"/>
      <c r="CR365" s="47"/>
      <c r="CS365" s="47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GO365" s="1"/>
      <c r="GP365" s="1"/>
      <c r="GQ365" s="1"/>
      <c r="GR365" s="1"/>
      <c r="GS365" s="1"/>
    </row>
    <row r="366" spans="1:201">
      <c r="A366" s="40">
        <v>360</v>
      </c>
      <c r="B366" s="84"/>
      <c r="C366" s="83"/>
      <c r="D366" s="88"/>
      <c r="E366" s="87"/>
      <c r="F366" s="87"/>
      <c r="G366" s="87"/>
      <c r="H366" s="87"/>
      <c r="I366" s="76"/>
      <c r="J366" s="76"/>
      <c r="K366" s="76"/>
      <c r="L366" s="238"/>
      <c r="M366" s="238"/>
      <c r="N366" s="76"/>
      <c r="O366" s="76"/>
      <c r="P366" s="76"/>
      <c r="Q366" s="77"/>
      <c r="R366" s="41">
        <f t="shared" si="390"/>
        <v>0</v>
      </c>
      <c r="S366" s="55">
        <f t="shared" si="370"/>
        <v>0</v>
      </c>
      <c r="T366" s="54">
        <f t="shared" si="371"/>
        <v>0</v>
      </c>
      <c r="U366" s="97">
        <f t="shared" si="372"/>
        <v>0</v>
      </c>
      <c r="V366" s="54">
        <f t="shared" si="391"/>
        <v>0</v>
      </c>
      <c r="W366" s="97">
        <f t="shared" si="392"/>
        <v>0</v>
      </c>
      <c r="X366" s="96">
        <f t="shared" si="373"/>
        <v>0</v>
      </c>
      <c r="Y366" s="96">
        <f t="shared" si="374"/>
        <v>0</v>
      </c>
      <c r="Z366" s="96">
        <f t="shared" si="375"/>
        <v>0</v>
      </c>
      <c r="AA366" s="96">
        <f t="shared" si="376"/>
        <v>0</v>
      </c>
      <c r="AB366" s="96">
        <f t="shared" si="377"/>
        <v>0</v>
      </c>
      <c r="AC366" s="96">
        <f t="shared" si="378"/>
        <v>0</v>
      </c>
      <c r="AD366" s="96">
        <f t="shared" si="379"/>
        <v>0</v>
      </c>
      <c r="AE366" s="96">
        <f t="shared" si="393"/>
        <v>0</v>
      </c>
      <c r="AF366" s="96">
        <f t="shared" si="394"/>
        <v>0</v>
      </c>
      <c r="AG366" s="96">
        <f t="shared" si="395"/>
        <v>0</v>
      </c>
      <c r="AH366" s="96">
        <f t="shared" si="396"/>
        <v>0</v>
      </c>
      <c r="AI366" s="96">
        <f t="shared" si="397"/>
        <v>0</v>
      </c>
      <c r="AJ366" s="96">
        <f t="shared" si="398"/>
        <v>0</v>
      </c>
      <c r="AK366" s="96">
        <f t="shared" si="399"/>
        <v>0</v>
      </c>
      <c r="AL366" s="96">
        <f t="shared" si="400"/>
        <v>0</v>
      </c>
      <c r="AM366" s="96">
        <f t="shared" si="401"/>
        <v>0</v>
      </c>
      <c r="AN366" s="96">
        <f t="shared" si="402"/>
        <v>0</v>
      </c>
      <c r="AO366" s="96">
        <f t="shared" si="403"/>
        <v>0</v>
      </c>
      <c r="AP366" s="96">
        <f t="shared" si="404"/>
        <v>0</v>
      </c>
      <c r="AQ366" s="96">
        <f t="shared" si="405"/>
        <v>0</v>
      </c>
      <c r="AR366" s="96">
        <f t="shared" si="406"/>
        <v>0</v>
      </c>
      <c r="AS366" s="96">
        <f t="shared" si="407"/>
        <v>0</v>
      </c>
      <c r="AT366" s="54">
        <f t="shared" si="408"/>
        <v>0</v>
      </c>
      <c r="AU366" s="54">
        <f t="shared" si="409"/>
        <v>0</v>
      </c>
      <c r="AV366" s="54">
        <f t="shared" si="410"/>
        <v>0</v>
      </c>
      <c r="AW366" s="54">
        <f t="shared" si="411"/>
        <v>0</v>
      </c>
      <c r="AX366" s="54">
        <f t="shared" si="412"/>
        <v>0</v>
      </c>
      <c r="AY366" s="54">
        <f t="shared" si="413"/>
        <v>0</v>
      </c>
      <c r="AZ366" s="54"/>
      <c r="BA366" s="54"/>
      <c r="BB366" s="137">
        <f t="shared" si="380"/>
        <v>0</v>
      </c>
      <c r="BC366" s="137">
        <f t="shared" si="381"/>
        <v>0</v>
      </c>
      <c r="BD366" s="137">
        <f t="shared" si="382"/>
        <v>0</v>
      </c>
      <c r="BE366" s="137">
        <f t="shared" si="383"/>
        <v>0</v>
      </c>
      <c r="BF366" s="137">
        <f t="shared" si="384"/>
        <v>0</v>
      </c>
      <c r="BG366" s="137">
        <f t="shared" si="385"/>
        <v>0</v>
      </c>
      <c r="BH366" s="137">
        <f t="shared" si="386"/>
        <v>0</v>
      </c>
      <c r="BI366" s="137">
        <f t="shared" si="387"/>
        <v>0</v>
      </c>
      <c r="BJ366" s="137">
        <f t="shared" si="388"/>
        <v>0</v>
      </c>
      <c r="BK366" s="137">
        <f t="shared" si="389"/>
        <v>0</v>
      </c>
      <c r="BL366" s="137">
        <f t="shared" si="414"/>
        <v>0</v>
      </c>
      <c r="BM366" s="137">
        <f t="shared" si="415"/>
        <v>0</v>
      </c>
      <c r="BN366" s="137">
        <f t="shared" si="416"/>
        <v>0</v>
      </c>
      <c r="BO366" s="137">
        <f t="shared" si="417"/>
        <v>0</v>
      </c>
      <c r="BP366" s="137">
        <f t="shared" si="418"/>
        <v>0</v>
      </c>
      <c r="BQ366" s="137">
        <f t="shared" si="419"/>
        <v>0</v>
      </c>
      <c r="BR366" s="137">
        <f t="shared" si="420"/>
        <v>0</v>
      </c>
      <c r="BS366" s="137">
        <f t="shared" si="421"/>
        <v>0</v>
      </c>
      <c r="BT366" s="137">
        <f t="shared" si="422"/>
        <v>0</v>
      </c>
      <c r="BU366" s="137">
        <f t="shared" si="423"/>
        <v>0</v>
      </c>
      <c r="BV366" s="137">
        <f t="shared" si="424"/>
        <v>0</v>
      </c>
      <c r="BW366" s="137">
        <f t="shared" si="425"/>
        <v>0</v>
      </c>
      <c r="BX366" s="137">
        <f t="shared" si="426"/>
        <v>0</v>
      </c>
      <c r="BY366" s="137">
        <f t="shared" si="427"/>
        <v>0</v>
      </c>
      <c r="BZ366" s="137">
        <f t="shared" si="428"/>
        <v>0</v>
      </c>
      <c r="CA366" s="137">
        <f t="shared" si="429"/>
        <v>0</v>
      </c>
      <c r="CB366" s="137">
        <f t="shared" si="430"/>
        <v>0</v>
      </c>
      <c r="CC366" s="137">
        <f t="shared" si="431"/>
        <v>0</v>
      </c>
      <c r="CD366" s="137">
        <f t="shared" si="432"/>
        <v>0</v>
      </c>
      <c r="CE366" s="137">
        <f t="shared" si="433"/>
        <v>0</v>
      </c>
      <c r="CF366" s="137">
        <f t="shared" si="434"/>
        <v>0</v>
      </c>
      <c r="CG366" s="137">
        <f t="shared" si="435"/>
        <v>0</v>
      </c>
      <c r="CH366" s="137">
        <f t="shared" si="436"/>
        <v>0</v>
      </c>
      <c r="CI366" s="137">
        <f t="shared" si="437"/>
        <v>0</v>
      </c>
      <c r="CJ366" s="137">
        <f t="shared" si="438"/>
        <v>0</v>
      </c>
      <c r="CK366" s="137">
        <f t="shared" si="439"/>
        <v>0</v>
      </c>
      <c r="CL366" s="137">
        <f t="shared" si="440"/>
        <v>0</v>
      </c>
      <c r="CM366" s="137">
        <f t="shared" si="441"/>
        <v>0</v>
      </c>
      <c r="CN366" s="137">
        <f t="shared" si="442"/>
        <v>0</v>
      </c>
      <c r="CO366" s="137">
        <f t="shared" si="443"/>
        <v>0</v>
      </c>
      <c r="CP366" s="97"/>
      <c r="CQ366" s="97"/>
      <c r="CR366" s="47"/>
      <c r="CS366" s="47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GO366" s="1"/>
      <c r="GP366" s="1"/>
      <c r="GQ366" s="1"/>
      <c r="GR366" s="1"/>
      <c r="GS366" s="1"/>
    </row>
    <row r="367" spans="1:201">
      <c r="A367" s="40">
        <v>361</v>
      </c>
      <c r="B367" s="84"/>
      <c r="C367" s="83"/>
      <c r="D367" s="88"/>
      <c r="E367" s="87"/>
      <c r="F367" s="87"/>
      <c r="G367" s="87"/>
      <c r="H367" s="87"/>
      <c r="I367" s="76"/>
      <c r="J367" s="76"/>
      <c r="K367" s="76"/>
      <c r="L367" s="238"/>
      <c r="M367" s="238"/>
      <c r="N367" s="76"/>
      <c r="O367" s="76"/>
      <c r="P367" s="76"/>
      <c r="Q367" s="77"/>
      <c r="R367" s="41">
        <f t="shared" si="390"/>
        <v>0</v>
      </c>
      <c r="S367" s="55">
        <f t="shared" si="370"/>
        <v>0</v>
      </c>
      <c r="T367" s="54">
        <f t="shared" si="371"/>
        <v>0</v>
      </c>
      <c r="U367" s="97">
        <f t="shared" si="372"/>
        <v>0</v>
      </c>
      <c r="V367" s="54">
        <f t="shared" si="391"/>
        <v>0</v>
      </c>
      <c r="W367" s="97">
        <f t="shared" si="392"/>
        <v>0</v>
      </c>
      <c r="X367" s="96">
        <f t="shared" si="373"/>
        <v>0</v>
      </c>
      <c r="Y367" s="96">
        <f t="shared" si="374"/>
        <v>0</v>
      </c>
      <c r="Z367" s="96">
        <f t="shared" si="375"/>
        <v>0</v>
      </c>
      <c r="AA367" s="96">
        <f t="shared" si="376"/>
        <v>0</v>
      </c>
      <c r="AB367" s="96">
        <f t="shared" si="377"/>
        <v>0</v>
      </c>
      <c r="AC367" s="96">
        <f t="shared" si="378"/>
        <v>0</v>
      </c>
      <c r="AD367" s="96">
        <f t="shared" si="379"/>
        <v>0</v>
      </c>
      <c r="AE367" s="96">
        <f t="shared" si="393"/>
        <v>0</v>
      </c>
      <c r="AF367" s="96">
        <f t="shared" si="394"/>
        <v>0</v>
      </c>
      <c r="AG367" s="96">
        <f t="shared" si="395"/>
        <v>0</v>
      </c>
      <c r="AH367" s="96">
        <f t="shared" si="396"/>
        <v>0</v>
      </c>
      <c r="AI367" s="96">
        <f t="shared" si="397"/>
        <v>0</v>
      </c>
      <c r="AJ367" s="96">
        <f t="shared" si="398"/>
        <v>0</v>
      </c>
      <c r="AK367" s="96">
        <f t="shared" si="399"/>
        <v>0</v>
      </c>
      <c r="AL367" s="96">
        <f t="shared" si="400"/>
        <v>0</v>
      </c>
      <c r="AM367" s="96">
        <f t="shared" si="401"/>
        <v>0</v>
      </c>
      <c r="AN367" s="96">
        <f t="shared" si="402"/>
        <v>0</v>
      </c>
      <c r="AO367" s="96">
        <f t="shared" si="403"/>
        <v>0</v>
      </c>
      <c r="AP367" s="96">
        <f t="shared" si="404"/>
        <v>0</v>
      </c>
      <c r="AQ367" s="96">
        <f t="shared" si="405"/>
        <v>0</v>
      </c>
      <c r="AR367" s="96">
        <f t="shared" si="406"/>
        <v>0</v>
      </c>
      <c r="AS367" s="96">
        <f t="shared" si="407"/>
        <v>0</v>
      </c>
      <c r="AT367" s="54">
        <f t="shared" si="408"/>
        <v>0</v>
      </c>
      <c r="AU367" s="54">
        <f t="shared" si="409"/>
        <v>0</v>
      </c>
      <c r="AV367" s="54">
        <f t="shared" si="410"/>
        <v>0</v>
      </c>
      <c r="AW367" s="54">
        <f t="shared" si="411"/>
        <v>0</v>
      </c>
      <c r="AX367" s="54">
        <f t="shared" si="412"/>
        <v>0</v>
      </c>
      <c r="AY367" s="54">
        <f t="shared" si="413"/>
        <v>0</v>
      </c>
      <c r="AZ367" s="54"/>
      <c r="BA367" s="54"/>
      <c r="BB367" s="137">
        <f t="shared" si="380"/>
        <v>0</v>
      </c>
      <c r="BC367" s="137">
        <f t="shared" si="381"/>
        <v>0</v>
      </c>
      <c r="BD367" s="137">
        <f t="shared" si="382"/>
        <v>0</v>
      </c>
      <c r="BE367" s="137">
        <f t="shared" si="383"/>
        <v>0</v>
      </c>
      <c r="BF367" s="137">
        <f t="shared" si="384"/>
        <v>0</v>
      </c>
      <c r="BG367" s="137">
        <f t="shared" si="385"/>
        <v>0</v>
      </c>
      <c r="BH367" s="137">
        <f t="shared" si="386"/>
        <v>0</v>
      </c>
      <c r="BI367" s="137">
        <f t="shared" si="387"/>
        <v>0</v>
      </c>
      <c r="BJ367" s="137">
        <f t="shared" si="388"/>
        <v>0</v>
      </c>
      <c r="BK367" s="137">
        <f t="shared" si="389"/>
        <v>0</v>
      </c>
      <c r="BL367" s="137">
        <f t="shared" si="414"/>
        <v>0</v>
      </c>
      <c r="BM367" s="137">
        <f t="shared" si="415"/>
        <v>0</v>
      </c>
      <c r="BN367" s="137">
        <f t="shared" si="416"/>
        <v>0</v>
      </c>
      <c r="BO367" s="137">
        <f t="shared" si="417"/>
        <v>0</v>
      </c>
      <c r="BP367" s="137">
        <f t="shared" si="418"/>
        <v>0</v>
      </c>
      <c r="BQ367" s="137">
        <f t="shared" si="419"/>
        <v>0</v>
      </c>
      <c r="BR367" s="137">
        <f t="shared" si="420"/>
        <v>0</v>
      </c>
      <c r="BS367" s="137">
        <f t="shared" si="421"/>
        <v>0</v>
      </c>
      <c r="BT367" s="137">
        <f t="shared" si="422"/>
        <v>0</v>
      </c>
      <c r="BU367" s="137">
        <f t="shared" si="423"/>
        <v>0</v>
      </c>
      <c r="BV367" s="137">
        <f t="shared" si="424"/>
        <v>0</v>
      </c>
      <c r="BW367" s="137">
        <f t="shared" si="425"/>
        <v>0</v>
      </c>
      <c r="BX367" s="137">
        <f t="shared" si="426"/>
        <v>0</v>
      </c>
      <c r="BY367" s="137">
        <f t="shared" si="427"/>
        <v>0</v>
      </c>
      <c r="BZ367" s="137">
        <f t="shared" si="428"/>
        <v>0</v>
      </c>
      <c r="CA367" s="137">
        <f t="shared" si="429"/>
        <v>0</v>
      </c>
      <c r="CB367" s="137">
        <f t="shared" si="430"/>
        <v>0</v>
      </c>
      <c r="CC367" s="137">
        <f t="shared" si="431"/>
        <v>0</v>
      </c>
      <c r="CD367" s="137">
        <f t="shared" si="432"/>
        <v>0</v>
      </c>
      <c r="CE367" s="137">
        <f t="shared" si="433"/>
        <v>0</v>
      </c>
      <c r="CF367" s="137">
        <f t="shared" si="434"/>
        <v>0</v>
      </c>
      <c r="CG367" s="137">
        <f t="shared" si="435"/>
        <v>0</v>
      </c>
      <c r="CH367" s="137">
        <f t="shared" si="436"/>
        <v>0</v>
      </c>
      <c r="CI367" s="137">
        <f t="shared" si="437"/>
        <v>0</v>
      </c>
      <c r="CJ367" s="137">
        <f t="shared" si="438"/>
        <v>0</v>
      </c>
      <c r="CK367" s="137">
        <f t="shared" si="439"/>
        <v>0</v>
      </c>
      <c r="CL367" s="137">
        <f t="shared" si="440"/>
        <v>0</v>
      </c>
      <c r="CM367" s="137">
        <f t="shared" si="441"/>
        <v>0</v>
      </c>
      <c r="CN367" s="137">
        <f t="shared" si="442"/>
        <v>0</v>
      </c>
      <c r="CO367" s="137">
        <f t="shared" si="443"/>
        <v>0</v>
      </c>
      <c r="CP367" s="97"/>
      <c r="CQ367" s="97"/>
      <c r="CR367" s="47"/>
      <c r="CS367" s="47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GO367" s="1"/>
      <c r="GP367" s="1"/>
      <c r="GQ367" s="1"/>
      <c r="GR367" s="1"/>
      <c r="GS367" s="1"/>
    </row>
    <row r="368" spans="1:201">
      <c r="A368" s="40">
        <v>362</v>
      </c>
      <c r="B368" s="84"/>
      <c r="C368" s="83"/>
      <c r="D368" s="88"/>
      <c r="E368" s="87"/>
      <c r="F368" s="87"/>
      <c r="G368" s="87"/>
      <c r="H368" s="87"/>
      <c r="I368" s="76"/>
      <c r="J368" s="76"/>
      <c r="K368" s="76"/>
      <c r="L368" s="238"/>
      <c r="M368" s="238"/>
      <c r="N368" s="76"/>
      <c r="O368" s="76"/>
      <c r="P368" s="76"/>
      <c r="Q368" s="77"/>
      <c r="R368" s="41">
        <f t="shared" si="390"/>
        <v>0</v>
      </c>
      <c r="S368" s="55">
        <f t="shared" si="370"/>
        <v>0</v>
      </c>
      <c r="T368" s="54">
        <f t="shared" si="371"/>
        <v>0</v>
      </c>
      <c r="U368" s="97">
        <f t="shared" si="372"/>
        <v>0</v>
      </c>
      <c r="V368" s="54">
        <f t="shared" si="391"/>
        <v>0</v>
      </c>
      <c r="W368" s="97">
        <f t="shared" si="392"/>
        <v>0</v>
      </c>
      <c r="X368" s="96">
        <f t="shared" si="373"/>
        <v>0</v>
      </c>
      <c r="Y368" s="96">
        <f t="shared" si="374"/>
        <v>0</v>
      </c>
      <c r="Z368" s="96">
        <f t="shared" si="375"/>
        <v>0</v>
      </c>
      <c r="AA368" s="96">
        <f t="shared" si="376"/>
        <v>0</v>
      </c>
      <c r="AB368" s="96">
        <f t="shared" si="377"/>
        <v>0</v>
      </c>
      <c r="AC368" s="96">
        <f t="shared" si="378"/>
        <v>0</v>
      </c>
      <c r="AD368" s="96">
        <f t="shared" si="379"/>
        <v>0</v>
      </c>
      <c r="AE368" s="96">
        <f t="shared" si="393"/>
        <v>0</v>
      </c>
      <c r="AF368" s="96">
        <f t="shared" si="394"/>
        <v>0</v>
      </c>
      <c r="AG368" s="96">
        <f t="shared" si="395"/>
        <v>0</v>
      </c>
      <c r="AH368" s="96">
        <f t="shared" si="396"/>
        <v>0</v>
      </c>
      <c r="AI368" s="96">
        <f t="shared" si="397"/>
        <v>0</v>
      </c>
      <c r="AJ368" s="96">
        <f t="shared" si="398"/>
        <v>0</v>
      </c>
      <c r="AK368" s="96">
        <f t="shared" si="399"/>
        <v>0</v>
      </c>
      <c r="AL368" s="96">
        <f t="shared" si="400"/>
        <v>0</v>
      </c>
      <c r="AM368" s="96">
        <f t="shared" si="401"/>
        <v>0</v>
      </c>
      <c r="AN368" s="96">
        <f t="shared" si="402"/>
        <v>0</v>
      </c>
      <c r="AO368" s="96">
        <f t="shared" si="403"/>
        <v>0</v>
      </c>
      <c r="AP368" s="96">
        <f t="shared" si="404"/>
        <v>0</v>
      </c>
      <c r="AQ368" s="96">
        <f t="shared" si="405"/>
        <v>0</v>
      </c>
      <c r="AR368" s="96">
        <f t="shared" si="406"/>
        <v>0</v>
      </c>
      <c r="AS368" s="96">
        <f t="shared" si="407"/>
        <v>0</v>
      </c>
      <c r="AT368" s="54">
        <f t="shared" si="408"/>
        <v>0</v>
      </c>
      <c r="AU368" s="54">
        <f t="shared" si="409"/>
        <v>0</v>
      </c>
      <c r="AV368" s="54">
        <f t="shared" si="410"/>
        <v>0</v>
      </c>
      <c r="AW368" s="54">
        <f t="shared" si="411"/>
        <v>0</v>
      </c>
      <c r="AX368" s="54">
        <f t="shared" si="412"/>
        <v>0</v>
      </c>
      <c r="AY368" s="54">
        <f t="shared" si="413"/>
        <v>0</v>
      </c>
      <c r="AZ368" s="54"/>
      <c r="BA368" s="54"/>
      <c r="BB368" s="137">
        <f t="shared" si="380"/>
        <v>0</v>
      </c>
      <c r="BC368" s="137">
        <f t="shared" si="381"/>
        <v>0</v>
      </c>
      <c r="BD368" s="137">
        <f t="shared" si="382"/>
        <v>0</v>
      </c>
      <c r="BE368" s="137">
        <f t="shared" si="383"/>
        <v>0</v>
      </c>
      <c r="BF368" s="137">
        <f t="shared" si="384"/>
        <v>0</v>
      </c>
      <c r="BG368" s="137">
        <f t="shared" si="385"/>
        <v>0</v>
      </c>
      <c r="BH368" s="137">
        <f t="shared" si="386"/>
        <v>0</v>
      </c>
      <c r="BI368" s="137">
        <f t="shared" si="387"/>
        <v>0</v>
      </c>
      <c r="BJ368" s="137">
        <f t="shared" si="388"/>
        <v>0</v>
      </c>
      <c r="BK368" s="137">
        <f t="shared" si="389"/>
        <v>0</v>
      </c>
      <c r="BL368" s="137">
        <f t="shared" si="414"/>
        <v>0</v>
      </c>
      <c r="BM368" s="137">
        <f t="shared" si="415"/>
        <v>0</v>
      </c>
      <c r="BN368" s="137">
        <f t="shared" si="416"/>
        <v>0</v>
      </c>
      <c r="BO368" s="137">
        <f t="shared" si="417"/>
        <v>0</v>
      </c>
      <c r="BP368" s="137">
        <f t="shared" si="418"/>
        <v>0</v>
      </c>
      <c r="BQ368" s="137">
        <f t="shared" si="419"/>
        <v>0</v>
      </c>
      <c r="BR368" s="137">
        <f t="shared" si="420"/>
        <v>0</v>
      </c>
      <c r="BS368" s="137">
        <f t="shared" si="421"/>
        <v>0</v>
      </c>
      <c r="BT368" s="137">
        <f t="shared" si="422"/>
        <v>0</v>
      </c>
      <c r="BU368" s="137">
        <f t="shared" si="423"/>
        <v>0</v>
      </c>
      <c r="BV368" s="137">
        <f t="shared" si="424"/>
        <v>0</v>
      </c>
      <c r="BW368" s="137">
        <f t="shared" si="425"/>
        <v>0</v>
      </c>
      <c r="BX368" s="137">
        <f t="shared" si="426"/>
        <v>0</v>
      </c>
      <c r="BY368" s="137">
        <f t="shared" si="427"/>
        <v>0</v>
      </c>
      <c r="BZ368" s="137">
        <f t="shared" si="428"/>
        <v>0</v>
      </c>
      <c r="CA368" s="137">
        <f t="shared" si="429"/>
        <v>0</v>
      </c>
      <c r="CB368" s="137">
        <f t="shared" si="430"/>
        <v>0</v>
      </c>
      <c r="CC368" s="137">
        <f t="shared" si="431"/>
        <v>0</v>
      </c>
      <c r="CD368" s="137">
        <f t="shared" si="432"/>
        <v>0</v>
      </c>
      <c r="CE368" s="137">
        <f t="shared" si="433"/>
        <v>0</v>
      </c>
      <c r="CF368" s="137">
        <f t="shared" si="434"/>
        <v>0</v>
      </c>
      <c r="CG368" s="137">
        <f t="shared" si="435"/>
        <v>0</v>
      </c>
      <c r="CH368" s="137">
        <f t="shared" si="436"/>
        <v>0</v>
      </c>
      <c r="CI368" s="137">
        <f t="shared" si="437"/>
        <v>0</v>
      </c>
      <c r="CJ368" s="137">
        <f t="shared" si="438"/>
        <v>0</v>
      </c>
      <c r="CK368" s="137">
        <f t="shared" si="439"/>
        <v>0</v>
      </c>
      <c r="CL368" s="137">
        <f t="shared" si="440"/>
        <v>0</v>
      </c>
      <c r="CM368" s="137">
        <f t="shared" si="441"/>
        <v>0</v>
      </c>
      <c r="CN368" s="137">
        <f t="shared" si="442"/>
        <v>0</v>
      </c>
      <c r="CO368" s="137">
        <f t="shared" si="443"/>
        <v>0</v>
      </c>
      <c r="CP368" s="97"/>
      <c r="CQ368" s="97"/>
      <c r="CR368" s="47"/>
      <c r="CS368" s="47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GO368" s="1"/>
      <c r="GP368" s="1"/>
      <c r="GQ368" s="1"/>
      <c r="GR368" s="1"/>
      <c r="GS368" s="1"/>
    </row>
    <row r="369" spans="1:201">
      <c r="A369" s="40">
        <v>363</v>
      </c>
      <c r="B369" s="84"/>
      <c r="C369" s="83"/>
      <c r="D369" s="88"/>
      <c r="E369" s="87"/>
      <c r="F369" s="87"/>
      <c r="G369" s="87"/>
      <c r="H369" s="87"/>
      <c r="I369" s="76"/>
      <c r="J369" s="76"/>
      <c r="K369" s="76"/>
      <c r="L369" s="238"/>
      <c r="M369" s="238"/>
      <c r="N369" s="76"/>
      <c r="O369" s="76"/>
      <c r="P369" s="76"/>
      <c r="Q369" s="77"/>
      <c r="R369" s="41">
        <f t="shared" si="390"/>
        <v>0</v>
      </c>
      <c r="S369" s="55">
        <f t="shared" si="370"/>
        <v>0</v>
      </c>
      <c r="T369" s="54">
        <f t="shared" si="371"/>
        <v>0</v>
      </c>
      <c r="U369" s="97">
        <f t="shared" si="372"/>
        <v>0</v>
      </c>
      <c r="V369" s="54">
        <f t="shared" si="391"/>
        <v>0</v>
      </c>
      <c r="W369" s="97">
        <f t="shared" si="392"/>
        <v>0</v>
      </c>
      <c r="X369" s="96">
        <f t="shared" si="373"/>
        <v>0</v>
      </c>
      <c r="Y369" s="96">
        <f t="shared" si="374"/>
        <v>0</v>
      </c>
      <c r="Z369" s="96">
        <f t="shared" si="375"/>
        <v>0</v>
      </c>
      <c r="AA369" s="96">
        <f t="shared" si="376"/>
        <v>0</v>
      </c>
      <c r="AB369" s="96">
        <f t="shared" si="377"/>
        <v>0</v>
      </c>
      <c r="AC369" s="96">
        <f t="shared" si="378"/>
        <v>0</v>
      </c>
      <c r="AD369" s="96">
        <f t="shared" si="379"/>
        <v>0</v>
      </c>
      <c r="AE369" s="96">
        <f t="shared" si="393"/>
        <v>0</v>
      </c>
      <c r="AF369" s="96">
        <f t="shared" si="394"/>
        <v>0</v>
      </c>
      <c r="AG369" s="96">
        <f t="shared" si="395"/>
        <v>0</v>
      </c>
      <c r="AH369" s="96">
        <f t="shared" si="396"/>
        <v>0</v>
      </c>
      <c r="AI369" s="96">
        <f t="shared" si="397"/>
        <v>0</v>
      </c>
      <c r="AJ369" s="96">
        <f t="shared" si="398"/>
        <v>0</v>
      </c>
      <c r="AK369" s="96">
        <f t="shared" si="399"/>
        <v>0</v>
      </c>
      <c r="AL369" s="96">
        <f t="shared" si="400"/>
        <v>0</v>
      </c>
      <c r="AM369" s="96">
        <f t="shared" si="401"/>
        <v>0</v>
      </c>
      <c r="AN369" s="96">
        <f t="shared" si="402"/>
        <v>0</v>
      </c>
      <c r="AO369" s="96">
        <f t="shared" si="403"/>
        <v>0</v>
      </c>
      <c r="AP369" s="96">
        <f t="shared" si="404"/>
        <v>0</v>
      </c>
      <c r="AQ369" s="96">
        <f t="shared" si="405"/>
        <v>0</v>
      </c>
      <c r="AR369" s="96">
        <f t="shared" si="406"/>
        <v>0</v>
      </c>
      <c r="AS369" s="96">
        <f t="shared" si="407"/>
        <v>0</v>
      </c>
      <c r="AT369" s="54">
        <f t="shared" si="408"/>
        <v>0</v>
      </c>
      <c r="AU369" s="54">
        <f t="shared" si="409"/>
        <v>0</v>
      </c>
      <c r="AV369" s="54">
        <f t="shared" si="410"/>
        <v>0</v>
      </c>
      <c r="AW369" s="54">
        <f t="shared" si="411"/>
        <v>0</v>
      </c>
      <c r="AX369" s="54">
        <f t="shared" si="412"/>
        <v>0</v>
      </c>
      <c r="AY369" s="54">
        <f t="shared" si="413"/>
        <v>0</v>
      </c>
      <c r="AZ369" s="54"/>
      <c r="BA369" s="54"/>
      <c r="BB369" s="137">
        <f t="shared" si="380"/>
        <v>0</v>
      </c>
      <c r="BC369" s="137">
        <f t="shared" si="381"/>
        <v>0</v>
      </c>
      <c r="BD369" s="137">
        <f t="shared" si="382"/>
        <v>0</v>
      </c>
      <c r="BE369" s="137">
        <f t="shared" si="383"/>
        <v>0</v>
      </c>
      <c r="BF369" s="137">
        <f t="shared" si="384"/>
        <v>0</v>
      </c>
      <c r="BG369" s="137">
        <f t="shared" si="385"/>
        <v>0</v>
      </c>
      <c r="BH369" s="137">
        <f t="shared" si="386"/>
        <v>0</v>
      </c>
      <c r="BI369" s="137">
        <f t="shared" si="387"/>
        <v>0</v>
      </c>
      <c r="BJ369" s="137">
        <f t="shared" si="388"/>
        <v>0</v>
      </c>
      <c r="BK369" s="137">
        <f t="shared" si="389"/>
        <v>0</v>
      </c>
      <c r="BL369" s="137">
        <f t="shared" si="414"/>
        <v>0</v>
      </c>
      <c r="BM369" s="137">
        <f t="shared" si="415"/>
        <v>0</v>
      </c>
      <c r="BN369" s="137">
        <f t="shared" si="416"/>
        <v>0</v>
      </c>
      <c r="BO369" s="137">
        <f t="shared" si="417"/>
        <v>0</v>
      </c>
      <c r="BP369" s="137">
        <f t="shared" si="418"/>
        <v>0</v>
      </c>
      <c r="BQ369" s="137">
        <f t="shared" si="419"/>
        <v>0</v>
      </c>
      <c r="BR369" s="137">
        <f t="shared" si="420"/>
        <v>0</v>
      </c>
      <c r="BS369" s="137">
        <f t="shared" si="421"/>
        <v>0</v>
      </c>
      <c r="BT369" s="137">
        <f t="shared" si="422"/>
        <v>0</v>
      </c>
      <c r="BU369" s="137">
        <f t="shared" si="423"/>
        <v>0</v>
      </c>
      <c r="BV369" s="137">
        <f t="shared" si="424"/>
        <v>0</v>
      </c>
      <c r="BW369" s="137">
        <f t="shared" si="425"/>
        <v>0</v>
      </c>
      <c r="BX369" s="137">
        <f t="shared" si="426"/>
        <v>0</v>
      </c>
      <c r="BY369" s="137">
        <f t="shared" si="427"/>
        <v>0</v>
      </c>
      <c r="BZ369" s="137">
        <f t="shared" si="428"/>
        <v>0</v>
      </c>
      <c r="CA369" s="137">
        <f t="shared" si="429"/>
        <v>0</v>
      </c>
      <c r="CB369" s="137">
        <f t="shared" si="430"/>
        <v>0</v>
      </c>
      <c r="CC369" s="137">
        <f t="shared" si="431"/>
        <v>0</v>
      </c>
      <c r="CD369" s="137">
        <f t="shared" si="432"/>
        <v>0</v>
      </c>
      <c r="CE369" s="137">
        <f t="shared" si="433"/>
        <v>0</v>
      </c>
      <c r="CF369" s="137">
        <f t="shared" si="434"/>
        <v>0</v>
      </c>
      <c r="CG369" s="137">
        <f t="shared" si="435"/>
        <v>0</v>
      </c>
      <c r="CH369" s="137">
        <f t="shared" si="436"/>
        <v>0</v>
      </c>
      <c r="CI369" s="137">
        <f t="shared" si="437"/>
        <v>0</v>
      </c>
      <c r="CJ369" s="137">
        <f t="shared" si="438"/>
        <v>0</v>
      </c>
      <c r="CK369" s="137">
        <f t="shared" si="439"/>
        <v>0</v>
      </c>
      <c r="CL369" s="137">
        <f t="shared" si="440"/>
        <v>0</v>
      </c>
      <c r="CM369" s="137">
        <f t="shared" si="441"/>
        <v>0</v>
      </c>
      <c r="CN369" s="137">
        <f t="shared" si="442"/>
        <v>0</v>
      </c>
      <c r="CO369" s="137">
        <f t="shared" si="443"/>
        <v>0</v>
      </c>
      <c r="CP369" s="97"/>
      <c r="CQ369" s="97"/>
      <c r="CR369" s="47"/>
      <c r="CS369" s="47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GO369" s="1"/>
      <c r="GP369" s="1"/>
      <c r="GQ369" s="1"/>
      <c r="GR369" s="1"/>
      <c r="GS369" s="1"/>
    </row>
    <row r="370" spans="1:201">
      <c r="A370" s="40">
        <v>364</v>
      </c>
      <c r="B370" s="84"/>
      <c r="C370" s="83"/>
      <c r="D370" s="88"/>
      <c r="E370" s="87"/>
      <c r="F370" s="87"/>
      <c r="G370" s="87"/>
      <c r="H370" s="87"/>
      <c r="I370" s="76"/>
      <c r="J370" s="76"/>
      <c r="K370" s="76"/>
      <c r="L370" s="238"/>
      <c r="M370" s="238"/>
      <c r="N370" s="76"/>
      <c r="O370" s="76"/>
      <c r="P370" s="76"/>
      <c r="Q370" s="77"/>
      <c r="R370" s="41">
        <f t="shared" si="390"/>
        <v>0</v>
      </c>
      <c r="S370" s="55">
        <f t="shared" si="370"/>
        <v>0</v>
      </c>
      <c r="T370" s="54">
        <f t="shared" si="371"/>
        <v>0</v>
      </c>
      <c r="U370" s="97">
        <f t="shared" si="372"/>
        <v>0</v>
      </c>
      <c r="V370" s="54">
        <f t="shared" si="391"/>
        <v>0</v>
      </c>
      <c r="W370" s="97">
        <f t="shared" si="392"/>
        <v>0</v>
      </c>
      <c r="X370" s="96">
        <f t="shared" si="373"/>
        <v>0</v>
      </c>
      <c r="Y370" s="96">
        <f t="shared" si="374"/>
        <v>0</v>
      </c>
      <c r="Z370" s="96">
        <f t="shared" si="375"/>
        <v>0</v>
      </c>
      <c r="AA370" s="96">
        <f t="shared" si="376"/>
        <v>0</v>
      </c>
      <c r="AB370" s="96">
        <f t="shared" si="377"/>
        <v>0</v>
      </c>
      <c r="AC370" s="96">
        <f t="shared" si="378"/>
        <v>0</v>
      </c>
      <c r="AD370" s="96">
        <f t="shared" si="379"/>
        <v>0</v>
      </c>
      <c r="AE370" s="96">
        <f t="shared" si="393"/>
        <v>0</v>
      </c>
      <c r="AF370" s="96">
        <f t="shared" si="394"/>
        <v>0</v>
      </c>
      <c r="AG370" s="96">
        <f t="shared" si="395"/>
        <v>0</v>
      </c>
      <c r="AH370" s="96">
        <f t="shared" si="396"/>
        <v>0</v>
      </c>
      <c r="AI370" s="96">
        <f t="shared" si="397"/>
        <v>0</v>
      </c>
      <c r="AJ370" s="96">
        <f t="shared" si="398"/>
        <v>0</v>
      </c>
      <c r="AK370" s="96">
        <f t="shared" si="399"/>
        <v>0</v>
      </c>
      <c r="AL370" s="96">
        <f t="shared" si="400"/>
        <v>0</v>
      </c>
      <c r="AM370" s="96">
        <f t="shared" si="401"/>
        <v>0</v>
      </c>
      <c r="AN370" s="96">
        <f t="shared" si="402"/>
        <v>0</v>
      </c>
      <c r="AO370" s="96">
        <f t="shared" si="403"/>
        <v>0</v>
      </c>
      <c r="AP370" s="96">
        <f t="shared" si="404"/>
        <v>0</v>
      </c>
      <c r="AQ370" s="96">
        <f t="shared" si="405"/>
        <v>0</v>
      </c>
      <c r="AR370" s="96">
        <f t="shared" si="406"/>
        <v>0</v>
      </c>
      <c r="AS370" s="96">
        <f t="shared" si="407"/>
        <v>0</v>
      </c>
      <c r="AT370" s="54">
        <f t="shared" si="408"/>
        <v>0</v>
      </c>
      <c r="AU370" s="54">
        <f t="shared" si="409"/>
        <v>0</v>
      </c>
      <c r="AV370" s="54">
        <f t="shared" si="410"/>
        <v>0</v>
      </c>
      <c r="AW370" s="54">
        <f t="shared" si="411"/>
        <v>0</v>
      </c>
      <c r="AX370" s="54">
        <f t="shared" si="412"/>
        <v>0</v>
      </c>
      <c r="AY370" s="54">
        <f t="shared" si="413"/>
        <v>0</v>
      </c>
      <c r="AZ370" s="54"/>
      <c r="BA370" s="54"/>
      <c r="BB370" s="137">
        <f t="shared" si="380"/>
        <v>0</v>
      </c>
      <c r="BC370" s="137">
        <f t="shared" si="381"/>
        <v>0</v>
      </c>
      <c r="BD370" s="137">
        <f t="shared" si="382"/>
        <v>0</v>
      </c>
      <c r="BE370" s="137">
        <f t="shared" si="383"/>
        <v>0</v>
      </c>
      <c r="BF370" s="137">
        <f t="shared" si="384"/>
        <v>0</v>
      </c>
      <c r="BG370" s="137">
        <f t="shared" si="385"/>
        <v>0</v>
      </c>
      <c r="BH370" s="137">
        <f t="shared" si="386"/>
        <v>0</v>
      </c>
      <c r="BI370" s="137">
        <f t="shared" si="387"/>
        <v>0</v>
      </c>
      <c r="BJ370" s="137">
        <f t="shared" si="388"/>
        <v>0</v>
      </c>
      <c r="BK370" s="137">
        <f t="shared" si="389"/>
        <v>0</v>
      </c>
      <c r="BL370" s="137">
        <f t="shared" si="414"/>
        <v>0</v>
      </c>
      <c r="BM370" s="137">
        <f t="shared" si="415"/>
        <v>0</v>
      </c>
      <c r="BN370" s="137">
        <f t="shared" si="416"/>
        <v>0</v>
      </c>
      <c r="BO370" s="137">
        <f t="shared" si="417"/>
        <v>0</v>
      </c>
      <c r="BP370" s="137">
        <f t="shared" si="418"/>
        <v>0</v>
      </c>
      <c r="BQ370" s="137">
        <f t="shared" si="419"/>
        <v>0</v>
      </c>
      <c r="BR370" s="137">
        <f t="shared" si="420"/>
        <v>0</v>
      </c>
      <c r="BS370" s="137">
        <f t="shared" si="421"/>
        <v>0</v>
      </c>
      <c r="BT370" s="137">
        <f t="shared" si="422"/>
        <v>0</v>
      </c>
      <c r="BU370" s="137">
        <f t="shared" si="423"/>
        <v>0</v>
      </c>
      <c r="BV370" s="137">
        <f t="shared" si="424"/>
        <v>0</v>
      </c>
      <c r="BW370" s="137">
        <f t="shared" si="425"/>
        <v>0</v>
      </c>
      <c r="BX370" s="137">
        <f t="shared" si="426"/>
        <v>0</v>
      </c>
      <c r="BY370" s="137">
        <f t="shared" si="427"/>
        <v>0</v>
      </c>
      <c r="BZ370" s="137">
        <f t="shared" si="428"/>
        <v>0</v>
      </c>
      <c r="CA370" s="137">
        <f t="shared" si="429"/>
        <v>0</v>
      </c>
      <c r="CB370" s="137">
        <f t="shared" si="430"/>
        <v>0</v>
      </c>
      <c r="CC370" s="137">
        <f t="shared" si="431"/>
        <v>0</v>
      </c>
      <c r="CD370" s="137">
        <f t="shared" si="432"/>
        <v>0</v>
      </c>
      <c r="CE370" s="137">
        <f t="shared" si="433"/>
        <v>0</v>
      </c>
      <c r="CF370" s="137">
        <f t="shared" si="434"/>
        <v>0</v>
      </c>
      <c r="CG370" s="137">
        <f t="shared" si="435"/>
        <v>0</v>
      </c>
      <c r="CH370" s="137">
        <f t="shared" si="436"/>
        <v>0</v>
      </c>
      <c r="CI370" s="137">
        <f t="shared" si="437"/>
        <v>0</v>
      </c>
      <c r="CJ370" s="137">
        <f t="shared" si="438"/>
        <v>0</v>
      </c>
      <c r="CK370" s="137">
        <f t="shared" si="439"/>
        <v>0</v>
      </c>
      <c r="CL370" s="137">
        <f t="shared" si="440"/>
        <v>0</v>
      </c>
      <c r="CM370" s="137">
        <f t="shared" si="441"/>
        <v>0</v>
      </c>
      <c r="CN370" s="137">
        <f t="shared" si="442"/>
        <v>0</v>
      </c>
      <c r="CO370" s="137">
        <f t="shared" si="443"/>
        <v>0</v>
      </c>
      <c r="CP370" s="97"/>
      <c r="CQ370" s="97"/>
      <c r="CR370" s="47"/>
      <c r="CS370" s="47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GO370" s="1"/>
      <c r="GP370" s="1"/>
      <c r="GQ370" s="1"/>
      <c r="GR370" s="1"/>
      <c r="GS370" s="1"/>
    </row>
    <row r="371" spans="1:201">
      <c r="A371" s="40">
        <v>365</v>
      </c>
      <c r="B371" s="82"/>
      <c r="C371" s="83"/>
      <c r="D371" s="88"/>
      <c r="E371" s="87"/>
      <c r="F371" s="87"/>
      <c r="G371" s="87"/>
      <c r="H371" s="87"/>
      <c r="I371" s="76"/>
      <c r="J371" s="76"/>
      <c r="K371" s="76"/>
      <c r="L371" s="238"/>
      <c r="M371" s="238"/>
      <c r="N371" s="76"/>
      <c r="O371" s="76"/>
      <c r="P371" s="76"/>
      <c r="Q371" s="77"/>
      <c r="R371" s="41">
        <f t="shared" si="390"/>
        <v>0</v>
      </c>
      <c r="S371" s="55">
        <f t="shared" si="370"/>
        <v>0</v>
      </c>
      <c r="T371" s="54">
        <f t="shared" si="371"/>
        <v>0</v>
      </c>
      <c r="U371" s="97">
        <f t="shared" si="372"/>
        <v>0</v>
      </c>
      <c r="V371" s="54">
        <f t="shared" si="391"/>
        <v>0</v>
      </c>
      <c r="W371" s="97">
        <f t="shared" si="392"/>
        <v>0</v>
      </c>
      <c r="X371" s="96">
        <f t="shared" si="373"/>
        <v>0</v>
      </c>
      <c r="Y371" s="96">
        <f t="shared" si="374"/>
        <v>0</v>
      </c>
      <c r="Z371" s="96">
        <f t="shared" si="375"/>
        <v>0</v>
      </c>
      <c r="AA371" s="96">
        <f t="shared" si="376"/>
        <v>0</v>
      </c>
      <c r="AB371" s="96">
        <f t="shared" si="377"/>
        <v>0</v>
      </c>
      <c r="AC371" s="96">
        <f t="shared" si="378"/>
        <v>0</v>
      </c>
      <c r="AD371" s="96">
        <f t="shared" si="379"/>
        <v>0</v>
      </c>
      <c r="AE371" s="96">
        <f t="shared" si="393"/>
        <v>0</v>
      </c>
      <c r="AF371" s="96">
        <f t="shared" si="394"/>
        <v>0</v>
      </c>
      <c r="AG371" s="96">
        <f t="shared" si="395"/>
        <v>0</v>
      </c>
      <c r="AH371" s="96">
        <f t="shared" si="396"/>
        <v>0</v>
      </c>
      <c r="AI371" s="96">
        <f t="shared" si="397"/>
        <v>0</v>
      </c>
      <c r="AJ371" s="96">
        <f t="shared" si="398"/>
        <v>0</v>
      </c>
      <c r="AK371" s="96">
        <f t="shared" si="399"/>
        <v>0</v>
      </c>
      <c r="AL371" s="96">
        <f t="shared" si="400"/>
        <v>0</v>
      </c>
      <c r="AM371" s="96">
        <f t="shared" si="401"/>
        <v>0</v>
      </c>
      <c r="AN371" s="96">
        <f t="shared" si="402"/>
        <v>0</v>
      </c>
      <c r="AO371" s="96">
        <f t="shared" si="403"/>
        <v>0</v>
      </c>
      <c r="AP371" s="96">
        <f t="shared" si="404"/>
        <v>0</v>
      </c>
      <c r="AQ371" s="96">
        <f t="shared" si="405"/>
        <v>0</v>
      </c>
      <c r="AR371" s="96">
        <f t="shared" si="406"/>
        <v>0</v>
      </c>
      <c r="AS371" s="96">
        <f t="shared" si="407"/>
        <v>0</v>
      </c>
      <c r="AT371" s="54">
        <f t="shared" si="408"/>
        <v>0</v>
      </c>
      <c r="AU371" s="54">
        <f t="shared" si="409"/>
        <v>0</v>
      </c>
      <c r="AV371" s="54">
        <f t="shared" si="410"/>
        <v>0</v>
      </c>
      <c r="AW371" s="54">
        <f t="shared" si="411"/>
        <v>0</v>
      </c>
      <c r="AX371" s="54">
        <f t="shared" si="412"/>
        <v>0</v>
      </c>
      <c r="AY371" s="54">
        <f t="shared" si="413"/>
        <v>0</v>
      </c>
      <c r="AZ371" s="54"/>
      <c r="BA371" s="54"/>
      <c r="BB371" s="137">
        <f t="shared" si="380"/>
        <v>0</v>
      </c>
      <c r="BC371" s="137">
        <f t="shared" si="381"/>
        <v>0</v>
      </c>
      <c r="BD371" s="137">
        <f t="shared" si="382"/>
        <v>0</v>
      </c>
      <c r="BE371" s="137">
        <f t="shared" si="383"/>
        <v>0</v>
      </c>
      <c r="BF371" s="137">
        <f t="shared" si="384"/>
        <v>0</v>
      </c>
      <c r="BG371" s="137">
        <f t="shared" si="385"/>
        <v>0</v>
      </c>
      <c r="BH371" s="137">
        <f t="shared" si="386"/>
        <v>0</v>
      </c>
      <c r="BI371" s="137">
        <f t="shared" si="387"/>
        <v>0</v>
      </c>
      <c r="BJ371" s="137">
        <f t="shared" si="388"/>
        <v>0</v>
      </c>
      <c r="BK371" s="137">
        <f t="shared" si="389"/>
        <v>0</v>
      </c>
      <c r="BL371" s="137">
        <f t="shared" si="414"/>
        <v>0</v>
      </c>
      <c r="BM371" s="137">
        <f t="shared" si="415"/>
        <v>0</v>
      </c>
      <c r="BN371" s="137">
        <f t="shared" si="416"/>
        <v>0</v>
      </c>
      <c r="BO371" s="137">
        <f t="shared" si="417"/>
        <v>0</v>
      </c>
      <c r="BP371" s="137">
        <f t="shared" si="418"/>
        <v>0</v>
      </c>
      <c r="BQ371" s="137">
        <f t="shared" si="419"/>
        <v>0</v>
      </c>
      <c r="BR371" s="137">
        <f t="shared" si="420"/>
        <v>0</v>
      </c>
      <c r="BS371" s="137">
        <f t="shared" si="421"/>
        <v>0</v>
      </c>
      <c r="BT371" s="137">
        <f t="shared" si="422"/>
        <v>0</v>
      </c>
      <c r="BU371" s="137">
        <f t="shared" si="423"/>
        <v>0</v>
      </c>
      <c r="BV371" s="137">
        <f t="shared" si="424"/>
        <v>0</v>
      </c>
      <c r="BW371" s="137">
        <f t="shared" si="425"/>
        <v>0</v>
      </c>
      <c r="BX371" s="137">
        <f t="shared" si="426"/>
        <v>0</v>
      </c>
      <c r="BY371" s="137">
        <f t="shared" si="427"/>
        <v>0</v>
      </c>
      <c r="BZ371" s="137">
        <f t="shared" si="428"/>
        <v>0</v>
      </c>
      <c r="CA371" s="137">
        <f t="shared" si="429"/>
        <v>0</v>
      </c>
      <c r="CB371" s="137">
        <f t="shared" si="430"/>
        <v>0</v>
      </c>
      <c r="CC371" s="137">
        <f t="shared" si="431"/>
        <v>0</v>
      </c>
      <c r="CD371" s="137">
        <f t="shared" si="432"/>
        <v>0</v>
      </c>
      <c r="CE371" s="137">
        <f t="shared" si="433"/>
        <v>0</v>
      </c>
      <c r="CF371" s="137">
        <f t="shared" si="434"/>
        <v>0</v>
      </c>
      <c r="CG371" s="137">
        <f t="shared" si="435"/>
        <v>0</v>
      </c>
      <c r="CH371" s="137">
        <f t="shared" si="436"/>
        <v>0</v>
      </c>
      <c r="CI371" s="137">
        <f t="shared" si="437"/>
        <v>0</v>
      </c>
      <c r="CJ371" s="137">
        <f t="shared" si="438"/>
        <v>0</v>
      </c>
      <c r="CK371" s="137">
        <f t="shared" si="439"/>
        <v>0</v>
      </c>
      <c r="CL371" s="137">
        <f t="shared" si="440"/>
        <v>0</v>
      </c>
      <c r="CM371" s="137">
        <f t="shared" si="441"/>
        <v>0</v>
      </c>
      <c r="CN371" s="137">
        <f t="shared" si="442"/>
        <v>0</v>
      </c>
      <c r="CO371" s="137">
        <f t="shared" si="443"/>
        <v>0</v>
      </c>
      <c r="CP371" s="97"/>
      <c r="CQ371" s="97"/>
      <c r="CR371" s="47"/>
      <c r="CS371" s="47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GO371" s="1"/>
      <c r="GP371" s="1"/>
      <c r="GQ371" s="1"/>
      <c r="GR371" s="1"/>
      <c r="GS371" s="1"/>
    </row>
    <row r="372" spans="1:201">
      <c r="A372" s="40">
        <v>366</v>
      </c>
      <c r="B372" s="82"/>
      <c r="C372" s="83"/>
      <c r="D372" s="88"/>
      <c r="E372" s="87"/>
      <c r="F372" s="87"/>
      <c r="G372" s="87"/>
      <c r="H372" s="87"/>
      <c r="I372" s="76"/>
      <c r="J372" s="76"/>
      <c r="K372" s="76"/>
      <c r="L372" s="238"/>
      <c r="M372" s="238"/>
      <c r="N372" s="76"/>
      <c r="O372" s="76"/>
      <c r="P372" s="76"/>
      <c r="Q372" s="77"/>
      <c r="R372" s="41">
        <f t="shared" si="390"/>
        <v>0</v>
      </c>
      <c r="S372" s="55">
        <f t="shared" si="370"/>
        <v>0</v>
      </c>
      <c r="T372" s="54">
        <f t="shared" si="371"/>
        <v>0</v>
      </c>
      <c r="U372" s="97">
        <f t="shared" si="372"/>
        <v>0</v>
      </c>
      <c r="V372" s="54">
        <f t="shared" si="391"/>
        <v>0</v>
      </c>
      <c r="W372" s="97">
        <f t="shared" si="392"/>
        <v>0</v>
      </c>
      <c r="X372" s="96">
        <f t="shared" si="373"/>
        <v>0</v>
      </c>
      <c r="Y372" s="96">
        <f t="shared" si="374"/>
        <v>0</v>
      </c>
      <c r="Z372" s="96">
        <f t="shared" si="375"/>
        <v>0</v>
      </c>
      <c r="AA372" s="96">
        <f t="shared" si="376"/>
        <v>0</v>
      </c>
      <c r="AB372" s="96">
        <f t="shared" si="377"/>
        <v>0</v>
      </c>
      <c r="AC372" s="96">
        <f t="shared" si="378"/>
        <v>0</v>
      </c>
      <c r="AD372" s="96">
        <f t="shared" si="379"/>
        <v>0</v>
      </c>
      <c r="AE372" s="96">
        <f t="shared" si="393"/>
        <v>0</v>
      </c>
      <c r="AF372" s="96">
        <f t="shared" si="394"/>
        <v>0</v>
      </c>
      <c r="AG372" s="96">
        <f t="shared" si="395"/>
        <v>0</v>
      </c>
      <c r="AH372" s="96">
        <f t="shared" si="396"/>
        <v>0</v>
      </c>
      <c r="AI372" s="96">
        <f t="shared" si="397"/>
        <v>0</v>
      </c>
      <c r="AJ372" s="96">
        <f t="shared" si="398"/>
        <v>0</v>
      </c>
      <c r="AK372" s="96">
        <f t="shared" si="399"/>
        <v>0</v>
      </c>
      <c r="AL372" s="96">
        <f t="shared" si="400"/>
        <v>0</v>
      </c>
      <c r="AM372" s="96">
        <f t="shared" si="401"/>
        <v>0</v>
      </c>
      <c r="AN372" s="96">
        <f t="shared" si="402"/>
        <v>0</v>
      </c>
      <c r="AO372" s="96">
        <f t="shared" si="403"/>
        <v>0</v>
      </c>
      <c r="AP372" s="96">
        <f t="shared" si="404"/>
        <v>0</v>
      </c>
      <c r="AQ372" s="96">
        <f t="shared" si="405"/>
        <v>0</v>
      </c>
      <c r="AR372" s="96">
        <f t="shared" si="406"/>
        <v>0</v>
      </c>
      <c r="AS372" s="96">
        <f t="shared" si="407"/>
        <v>0</v>
      </c>
      <c r="AT372" s="54">
        <f t="shared" si="408"/>
        <v>0</v>
      </c>
      <c r="AU372" s="54">
        <f t="shared" si="409"/>
        <v>0</v>
      </c>
      <c r="AV372" s="54">
        <f t="shared" si="410"/>
        <v>0</v>
      </c>
      <c r="AW372" s="54">
        <f t="shared" si="411"/>
        <v>0</v>
      </c>
      <c r="AX372" s="54">
        <f t="shared" si="412"/>
        <v>0</v>
      </c>
      <c r="AY372" s="54">
        <f t="shared" si="413"/>
        <v>0</v>
      </c>
      <c r="AZ372" s="54"/>
      <c r="BA372" s="54"/>
      <c r="BB372" s="137">
        <f t="shared" si="380"/>
        <v>0</v>
      </c>
      <c r="BC372" s="137">
        <f t="shared" si="381"/>
        <v>0</v>
      </c>
      <c r="BD372" s="137">
        <f t="shared" si="382"/>
        <v>0</v>
      </c>
      <c r="BE372" s="137">
        <f t="shared" si="383"/>
        <v>0</v>
      </c>
      <c r="BF372" s="137">
        <f t="shared" si="384"/>
        <v>0</v>
      </c>
      <c r="BG372" s="137">
        <f t="shared" si="385"/>
        <v>0</v>
      </c>
      <c r="BH372" s="137">
        <f t="shared" si="386"/>
        <v>0</v>
      </c>
      <c r="BI372" s="137">
        <f t="shared" si="387"/>
        <v>0</v>
      </c>
      <c r="BJ372" s="137">
        <f t="shared" si="388"/>
        <v>0</v>
      </c>
      <c r="BK372" s="137">
        <f t="shared" si="389"/>
        <v>0</v>
      </c>
      <c r="BL372" s="137">
        <f t="shared" si="414"/>
        <v>0</v>
      </c>
      <c r="BM372" s="137">
        <f t="shared" si="415"/>
        <v>0</v>
      </c>
      <c r="BN372" s="137">
        <f t="shared" si="416"/>
        <v>0</v>
      </c>
      <c r="BO372" s="137">
        <f t="shared" si="417"/>
        <v>0</v>
      </c>
      <c r="BP372" s="137">
        <f t="shared" si="418"/>
        <v>0</v>
      </c>
      <c r="BQ372" s="137">
        <f t="shared" si="419"/>
        <v>0</v>
      </c>
      <c r="BR372" s="137">
        <f t="shared" si="420"/>
        <v>0</v>
      </c>
      <c r="BS372" s="137">
        <f t="shared" si="421"/>
        <v>0</v>
      </c>
      <c r="BT372" s="137">
        <f t="shared" si="422"/>
        <v>0</v>
      </c>
      <c r="BU372" s="137">
        <f t="shared" si="423"/>
        <v>0</v>
      </c>
      <c r="BV372" s="137">
        <f t="shared" si="424"/>
        <v>0</v>
      </c>
      <c r="BW372" s="137">
        <f t="shared" si="425"/>
        <v>0</v>
      </c>
      <c r="BX372" s="137">
        <f t="shared" si="426"/>
        <v>0</v>
      </c>
      <c r="BY372" s="137">
        <f t="shared" si="427"/>
        <v>0</v>
      </c>
      <c r="BZ372" s="137">
        <f t="shared" si="428"/>
        <v>0</v>
      </c>
      <c r="CA372" s="137">
        <f t="shared" si="429"/>
        <v>0</v>
      </c>
      <c r="CB372" s="137">
        <f t="shared" si="430"/>
        <v>0</v>
      </c>
      <c r="CC372" s="137">
        <f t="shared" si="431"/>
        <v>0</v>
      </c>
      <c r="CD372" s="137">
        <f t="shared" si="432"/>
        <v>0</v>
      </c>
      <c r="CE372" s="137">
        <f t="shared" si="433"/>
        <v>0</v>
      </c>
      <c r="CF372" s="137">
        <f t="shared" si="434"/>
        <v>0</v>
      </c>
      <c r="CG372" s="137">
        <f t="shared" si="435"/>
        <v>0</v>
      </c>
      <c r="CH372" s="137">
        <f t="shared" si="436"/>
        <v>0</v>
      </c>
      <c r="CI372" s="137">
        <f t="shared" si="437"/>
        <v>0</v>
      </c>
      <c r="CJ372" s="137">
        <f t="shared" si="438"/>
        <v>0</v>
      </c>
      <c r="CK372" s="137">
        <f t="shared" si="439"/>
        <v>0</v>
      </c>
      <c r="CL372" s="137">
        <f t="shared" si="440"/>
        <v>0</v>
      </c>
      <c r="CM372" s="137">
        <f t="shared" si="441"/>
        <v>0</v>
      </c>
      <c r="CN372" s="137">
        <f t="shared" si="442"/>
        <v>0</v>
      </c>
      <c r="CO372" s="137">
        <f t="shared" si="443"/>
        <v>0</v>
      </c>
      <c r="CP372" s="97"/>
      <c r="CQ372" s="97"/>
      <c r="CR372" s="47"/>
      <c r="CS372" s="47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GO372" s="1"/>
      <c r="GP372" s="1"/>
      <c r="GQ372" s="1"/>
      <c r="GR372" s="1"/>
      <c r="GS372" s="1"/>
    </row>
    <row r="373" spans="1:201">
      <c r="A373" s="40">
        <v>367</v>
      </c>
      <c r="B373" s="82"/>
      <c r="C373" s="83"/>
      <c r="D373" s="88"/>
      <c r="E373" s="87"/>
      <c r="F373" s="87"/>
      <c r="G373" s="87"/>
      <c r="H373" s="87"/>
      <c r="I373" s="76"/>
      <c r="J373" s="76"/>
      <c r="K373" s="76"/>
      <c r="L373" s="238"/>
      <c r="M373" s="238"/>
      <c r="N373" s="76"/>
      <c r="O373" s="76"/>
      <c r="P373" s="76"/>
      <c r="Q373" s="77"/>
      <c r="R373" s="41">
        <f t="shared" si="390"/>
        <v>0</v>
      </c>
      <c r="S373" s="55">
        <f t="shared" si="370"/>
        <v>0</v>
      </c>
      <c r="T373" s="54">
        <f t="shared" si="371"/>
        <v>0</v>
      </c>
      <c r="U373" s="97">
        <f t="shared" si="372"/>
        <v>0</v>
      </c>
      <c r="V373" s="54">
        <f t="shared" si="391"/>
        <v>0</v>
      </c>
      <c r="W373" s="97">
        <f t="shared" si="392"/>
        <v>0</v>
      </c>
      <c r="X373" s="96">
        <f t="shared" si="373"/>
        <v>0</v>
      </c>
      <c r="Y373" s="96">
        <f t="shared" si="374"/>
        <v>0</v>
      </c>
      <c r="Z373" s="96">
        <f t="shared" si="375"/>
        <v>0</v>
      </c>
      <c r="AA373" s="96">
        <f t="shared" si="376"/>
        <v>0</v>
      </c>
      <c r="AB373" s="96">
        <f t="shared" si="377"/>
        <v>0</v>
      </c>
      <c r="AC373" s="96">
        <f t="shared" si="378"/>
        <v>0</v>
      </c>
      <c r="AD373" s="96">
        <f t="shared" si="379"/>
        <v>0</v>
      </c>
      <c r="AE373" s="96">
        <f t="shared" si="393"/>
        <v>0</v>
      </c>
      <c r="AF373" s="96">
        <f t="shared" si="394"/>
        <v>0</v>
      </c>
      <c r="AG373" s="96">
        <f t="shared" si="395"/>
        <v>0</v>
      </c>
      <c r="AH373" s="96">
        <f t="shared" si="396"/>
        <v>0</v>
      </c>
      <c r="AI373" s="96">
        <f t="shared" si="397"/>
        <v>0</v>
      </c>
      <c r="AJ373" s="96">
        <f t="shared" si="398"/>
        <v>0</v>
      </c>
      <c r="AK373" s="96">
        <f t="shared" si="399"/>
        <v>0</v>
      </c>
      <c r="AL373" s="96">
        <f t="shared" si="400"/>
        <v>0</v>
      </c>
      <c r="AM373" s="96">
        <f t="shared" si="401"/>
        <v>0</v>
      </c>
      <c r="AN373" s="96">
        <f t="shared" si="402"/>
        <v>0</v>
      </c>
      <c r="AO373" s="96">
        <f t="shared" si="403"/>
        <v>0</v>
      </c>
      <c r="AP373" s="96">
        <f t="shared" si="404"/>
        <v>0</v>
      </c>
      <c r="AQ373" s="96">
        <f t="shared" si="405"/>
        <v>0</v>
      </c>
      <c r="AR373" s="96">
        <f t="shared" si="406"/>
        <v>0</v>
      </c>
      <c r="AS373" s="96">
        <f t="shared" si="407"/>
        <v>0</v>
      </c>
      <c r="AT373" s="54">
        <f t="shared" si="408"/>
        <v>0</v>
      </c>
      <c r="AU373" s="54">
        <f t="shared" si="409"/>
        <v>0</v>
      </c>
      <c r="AV373" s="54">
        <f t="shared" si="410"/>
        <v>0</v>
      </c>
      <c r="AW373" s="54">
        <f t="shared" si="411"/>
        <v>0</v>
      </c>
      <c r="AX373" s="54">
        <f t="shared" si="412"/>
        <v>0</v>
      </c>
      <c r="AY373" s="54">
        <f t="shared" si="413"/>
        <v>0</v>
      </c>
      <c r="AZ373" s="54"/>
      <c r="BA373" s="54"/>
      <c r="BB373" s="137">
        <f t="shared" si="380"/>
        <v>0</v>
      </c>
      <c r="BC373" s="137">
        <f t="shared" si="381"/>
        <v>0</v>
      </c>
      <c r="BD373" s="137">
        <f t="shared" si="382"/>
        <v>0</v>
      </c>
      <c r="BE373" s="137">
        <f t="shared" si="383"/>
        <v>0</v>
      </c>
      <c r="BF373" s="137">
        <f t="shared" si="384"/>
        <v>0</v>
      </c>
      <c r="BG373" s="137">
        <f t="shared" si="385"/>
        <v>0</v>
      </c>
      <c r="BH373" s="137">
        <f t="shared" si="386"/>
        <v>0</v>
      </c>
      <c r="BI373" s="137">
        <f t="shared" si="387"/>
        <v>0</v>
      </c>
      <c r="BJ373" s="137">
        <f t="shared" si="388"/>
        <v>0</v>
      </c>
      <c r="BK373" s="137">
        <f t="shared" si="389"/>
        <v>0</v>
      </c>
      <c r="BL373" s="137">
        <f t="shared" si="414"/>
        <v>0</v>
      </c>
      <c r="BM373" s="137">
        <f t="shared" si="415"/>
        <v>0</v>
      </c>
      <c r="BN373" s="137">
        <f t="shared" si="416"/>
        <v>0</v>
      </c>
      <c r="BO373" s="137">
        <f t="shared" si="417"/>
        <v>0</v>
      </c>
      <c r="BP373" s="137">
        <f t="shared" si="418"/>
        <v>0</v>
      </c>
      <c r="BQ373" s="137">
        <f t="shared" si="419"/>
        <v>0</v>
      </c>
      <c r="BR373" s="137">
        <f t="shared" si="420"/>
        <v>0</v>
      </c>
      <c r="BS373" s="137">
        <f t="shared" si="421"/>
        <v>0</v>
      </c>
      <c r="BT373" s="137">
        <f t="shared" si="422"/>
        <v>0</v>
      </c>
      <c r="BU373" s="137">
        <f t="shared" si="423"/>
        <v>0</v>
      </c>
      <c r="BV373" s="137">
        <f t="shared" si="424"/>
        <v>0</v>
      </c>
      <c r="BW373" s="137">
        <f t="shared" si="425"/>
        <v>0</v>
      </c>
      <c r="BX373" s="137">
        <f t="shared" si="426"/>
        <v>0</v>
      </c>
      <c r="BY373" s="137">
        <f t="shared" si="427"/>
        <v>0</v>
      </c>
      <c r="BZ373" s="137">
        <f t="shared" si="428"/>
        <v>0</v>
      </c>
      <c r="CA373" s="137">
        <f t="shared" si="429"/>
        <v>0</v>
      </c>
      <c r="CB373" s="137">
        <f t="shared" si="430"/>
        <v>0</v>
      </c>
      <c r="CC373" s="137">
        <f t="shared" si="431"/>
        <v>0</v>
      </c>
      <c r="CD373" s="137">
        <f t="shared" si="432"/>
        <v>0</v>
      </c>
      <c r="CE373" s="137">
        <f t="shared" si="433"/>
        <v>0</v>
      </c>
      <c r="CF373" s="137">
        <f t="shared" si="434"/>
        <v>0</v>
      </c>
      <c r="CG373" s="137">
        <f t="shared" si="435"/>
        <v>0</v>
      </c>
      <c r="CH373" s="137">
        <f t="shared" si="436"/>
        <v>0</v>
      </c>
      <c r="CI373" s="137">
        <f t="shared" si="437"/>
        <v>0</v>
      </c>
      <c r="CJ373" s="137">
        <f t="shared" si="438"/>
        <v>0</v>
      </c>
      <c r="CK373" s="137">
        <f t="shared" si="439"/>
        <v>0</v>
      </c>
      <c r="CL373" s="137">
        <f t="shared" si="440"/>
        <v>0</v>
      </c>
      <c r="CM373" s="137">
        <f t="shared" si="441"/>
        <v>0</v>
      </c>
      <c r="CN373" s="137">
        <f t="shared" si="442"/>
        <v>0</v>
      </c>
      <c r="CO373" s="137">
        <f t="shared" si="443"/>
        <v>0</v>
      </c>
      <c r="CP373" s="97"/>
      <c r="CQ373" s="97"/>
      <c r="CR373" s="47"/>
      <c r="CS373" s="47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GO373" s="1"/>
      <c r="GP373" s="1"/>
      <c r="GQ373" s="1"/>
      <c r="GR373" s="1"/>
      <c r="GS373" s="1"/>
    </row>
    <row r="374" spans="1:201">
      <c r="A374" s="40">
        <v>368</v>
      </c>
      <c r="B374" s="82"/>
      <c r="C374" s="83"/>
      <c r="D374" s="88"/>
      <c r="E374" s="87"/>
      <c r="F374" s="87"/>
      <c r="G374" s="87"/>
      <c r="H374" s="87"/>
      <c r="I374" s="76"/>
      <c r="J374" s="76"/>
      <c r="K374" s="76"/>
      <c r="L374" s="238"/>
      <c r="M374" s="238"/>
      <c r="N374" s="76"/>
      <c r="O374" s="76"/>
      <c r="P374" s="76"/>
      <c r="Q374" s="77"/>
      <c r="R374" s="41">
        <f t="shared" si="390"/>
        <v>0</v>
      </c>
      <c r="S374" s="55">
        <f t="shared" si="370"/>
        <v>0</v>
      </c>
      <c r="T374" s="54">
        <f t="shared" si="371"/>
        <v>0</v>
      </c>
      <c r="U374" s="97">
        <f t="shared" si="372"/>
        <v>0</v>
      </c>
      <c r="V374" s="54">
        <f t="shared" si="391"/>
        <v>0</v>
      </c>
      <c r="W374" s="97">
        <f t="shared" si="392"/>
        <v>0</v>
      </c>
      <c r="X374" s="96">
        <f t="shared" si="373"/>
        <v>0</v>
      </c>
      <c r="Y374" s="96">
        <f t="shared" si="374"/>
        <v>0</v>
      </c>
      <c r="Z374" s="96">
        <f t="shared" si="375"/>
        <v>0</v>
      </c>
      <c r="AA374" s="96">
        <f t="shared" si="376"/>
        <v>0</v>
      </c>
      <c r="AB374" s="96">
        <f t="shared" si="377"/>
        <v>0</v>
      </c>
      <c r="AC374" s="96">
        <f t="shared" si="378"/>
        <v>0</v>
      </c>
      <c r="AD374" s="96">
        <f t="shared" si="379"/>
        <v>0</v>
      </c>
      <c r="AE374" s="96">
        <f t="shared" si="393"/>
        <v>0</v>
      </c>
      <c r="AF374" s="96">
        <f t="shared" si="394"/>
        <v>0</v>
      </c>
      <c r="AG374" s="96">
        <f t="shared" si="395"/>
        <v>0</v>
      </c>
      <c r="AH374" s="96">
        <f t="shared" si="396"/>
        <v>0</v>
      </c>
      <c r="AI374" s="96">
        <f t="shared" si="397"/>
        <v>0</v>
      </c>
      <c r="AJ374" s="96">
        <f t="shared" si="398"/>
        <v>0</v>
      </c>
      <c r="AK374" s="96">
        <f t="shared" si="399"/>
        <v>0</v>
      </c>
      <c r="AL374" s="96">
        <f t="shared" si="400"/>
        <v>0</v>
      </c>
      <c r="AM374" s="96">
        <f t="shared" si="401"/>
        <v>0</v>
      </c>
      <c r="AN374" s="96">
        <f t="shared" si="402"/>
        <v>0</v>
      </c>
      <c r="AO374" s="96">
        <f t="shared" si="403"/>
        <v>0</v>
      </c>
      <c r="AP374" s="96">
        <f t="shared" si="404"/>
        <v>0</v>
      </c>
      <c r="AQ374" s="96">
        <f t="shared" si="405"/>
        <v>0</v>
      </c>
      <c r="AR374" s="96">
        <f t="shared" si="406"/>
        <v>0</v>
      </c>
      <c r="AS374" s="96">
        <f t="shared" si="407"/>
        <v>0</v>
      </c>
      <c r="AT374" s="54">
        <f t="shared" si="408"/>
        <v>0</v>
      </c>
      <c r="AU374" s="54">
        <f t="shared" si="409"/>
        <v>0</v>
      </c>
      <c r="AV374" s="54">
        <f t="shared" si="410"/>
        <v>0</v>
      </c>
      <c r="AW374" s="54">
        <f t="shared" si="411"/>
        <v>0</v>
      </c>
      <c r="AX374" s="54">
        <f t="shared" si="412"/>
        <v>0</v>
      </c>
      <c r="AY374" s="54">
        <f t="shared" si="413"/>
        <v>0</v>
      </c>
      <c r="AZ374" s="54"/>
      <c r="BA374" s="54"/>
      <c r="BB374" s="137">
        <f t="shared" si="380"/>
        <v>0</v>
      </c>
      <c r="BC374" s="137">
        <f t="shared" si="381"/>
        <v>0</v>
      </c>
      <c r="BD374" s="137">
        <f t="shared" si="382"/>
        <v>0</v>
      </c>
      <c r="BE374" s="137">
        <f t="shared" si="383"/>
        <v>0</v>
      </c>
      <c r="BF374" s="137">
        <f t="shared" si="384"/>
        <v>0</v>
      </c>
      <c r="BG374" s="137">
        <f t="shared" si="385"/>
        <v>0</v>
      </c>
      <c r="BH374" s="137">
        <f t="shared" si="386"/>
        <v>0</v>
      </c>
      <c r="BI374" s="137">
        <f t="shared" si="387"/>
        <v>0</v>
      </c>
      <c r="BJ374" s="137">
        <f t="shared" si="388"/>
        <v>0</v>
      </c>
      <c r="BK374" s="137">
        <f t="shared" si="389"/>
        <v>0</v>
      </c>
      <c r="BL374" s="137">
        <f t="shared" si="414"/>
        <v>0</v>
      </c>
      <c r="BM374" s="137">
        <f t="shared" si="415"/>
        <v>0</v>
      </c>
      <c r="BN374" s="137">
        <f t="shared" si="416"/>
        <v>0</v>
      </c>
      <c r="BO374" s="137">
        <f t="shared" si="417"/>
        <v>0</v>
      </c>
      <c r="BP374" s="137">
        <f t="shared" si="418"/>
        <v>0</v>
      </c>
      <c r="BQ374" s="137">
        <f t="shared" si="419"/>
        <v>0</v>
      </c>
      <c r="BR374" s="137">
        <f t="shared" si="420"/>
        <v>0</v>
      </c>
      <c r="BS374" s="137">
        <f t="shared" si="421"/>
        <v>0</v>
      </c>
      <c r="BT374" s="137">
        <f t="shared" si="422"/>
        <v>0</v>
      </c>
      <c r="BU374" s="137">
        <f t="shared" si="423"/>
        <v>0</v>
      </c>
      <c r="BV374" s="137">
        <f t="shared" si="424"/>
        <v>0</v>
      </c>
      <c r="BW374" s="137">
        <f t="shared" si="425"/>
        <v>0</v>
      </c>
      <c r="BX374" s="137">
        <f t="shared" si="426"/>
        <v>0</v>
      </c>
      <c r="BY374" s="137">
        <f t="shared" si="427"/>
        <v>0</v>
      </c>
      <c r="BZ374" s="137">
        <f t="shared" si="428"/>
        <v>0</v>
      </c>
      <c r="CA374" s="137">
        <f t="shared" si="429"/>
        <v>0</v>
      </c>
      <c r="CB374" s="137">
        <f t="shared" si="430"/>
        <v>0</v>
      </c>
      <c r="CC374" s="137">
        <f t="shared" si="431"/>
        <v>0</v>
      </c>
      <c r="CD374" s="137">
        <f t="shared" si="432"/>
        <v>0</v>
      </c>
      <c r="CE374" s="137">
        <f t="shared" si="433"/>
        <v>0</v>
      </c>
      <c r="CF374" s="137">
        <f t="shared" si="434"/>
        <v>0</v>
      </c>
      <c r="CG374" s="137">
        <f t="shared" si="435"/>
        <v>0</v>
      </c>
      <c r="CH374" s="137">
        <f t="shared" si="436"/>
        <v>0</v>
      </c>
      <c r="CI374" s="137">
        <f t="shared" si="437"/>
        <v>0</v>
      </c>
      <c r="CJ374" s="137">
        <f t="shared" si="438"/>
        <v>0</v>
      </c>
      <c r="CK374" s="137">
        <f t="shared" si="439"/>
        <v>0</v>
      </c>
      <c r="CL374" s="137">
        <f t="shared" si="440"/>
        <v>0</v>
      </c>
      <c r="CM374" s="137">
        <f t="shared" si="441"/>
        <v>0</v>
      </c>
      <c r="CN374" s="137">
        <f t="shared" si="442"/>
        <v>0</v>
      </c>
      <c r="CO374" s="137">
        <f t="shared" si="443"/>
        <v>0</v>
      </c>
      <c r="CP374" s="97"/>
      <c r="CQ374" s="97"/>
      <c r="CR374" s="47"/>
      <c r="CS374" s="47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GO374" s="1"/>
      <c r="GP374" s="1"/>
      <c r="GQ374" s="1"/>
      <c r="GR374" s="1"/>
      <c r="GS374" s="1"/>
    </row>
    <row r="375" spans="1:201">
      <c r="A375" s="40">
        <v>369</v>
      </c>
      <c r="B375" s="82"/>
      <c r="C375" s="83"/>
      <c r="D375" s="88"/>
      <c r="E375" s="87"/>
      <c r="F375" s="87"/>
      <c r="G375" s="87"/>
      <c r="H375" s="87"/>
      <c r="I375" s="76"/>
      <c r="J375" s="76"/>
      <c r="K375" s="76"/>
      <c r="L375" s="238"/>
      <c r="M375" s="238"/>
      <c r="N375" s="76"/>
      <c r="O375" s="76"/>
      <c r="P375" s="76"/>
      <c r="Q375" s="77"/>
      <c r="R375" s="41">
        <f t="shared" si="390"/>
        <v>0</v>
      </c>
      <c r="S375" s="55">
        <f t="shared" si="370"/>
        <v>0</v>
      </c>
      <c r="T375" s="54">
        <f t="shared" si="371"/>
        <v>0</v>
      </c>
      <c r="U375" s="97">
        <f t="shared" si="372"/>
        <v>0</v>
      </c>
      <c r="V375" s="54">
        <f t="shared" si="391"/>
        <v>0</v>
      </c>
      <c r="W375" s="97">
        <f t="shared" si="392"/>
        <v>0</v>
      </c>
      <c r="X375" s="96">
        <f t="shared" si="373"/>
        <v>0</v>
      </c>
      <c r="Y375" s="96">
        <f t="shared" si="374"/>
        <v>0</v>
      </c>
      <c r="Z375" s="96">
        <f t="shared" si="375"/>
        <v>0</v>
      </c>
      <c r="AA375" s="96">
        <f t="shared" si="376"/>
        <v>0</v>
      </c>
      <c r="AB375" s="96">
        <f t="shared" si="377"/>
        <v>0</v>
      </c>
      <c r="AC375" s="96">
        <f t="shared" si="378"/>
        <v>0</v>
      </c>
      <c r="AD375" s="96">
        <f t="shared" si="379"/>
        <v>0</v>
      </c>
      <c r="AE375" s="96">
        <f t="shared" si="393"/>
        <v>0</v>
      </c>
      <c r="AF375" s="96">
        <f t="shared" si="394"/>
        <v>0</v>
      </c>
      <c r="AG375" s="96">
        <f t="shared" si="395"/>
        <v>0</v>
      </c>
      <c r="AH375" s="96">
        <f t="shared" si="396"/>
        <v>0</v>
      </c>
      <c r="AI375" s="96">
        <f t="shared" si="397"/>
        <v>0</v>
      </c>
      <c r="AJ375" s="96">
        <f t="shared" si="398"/>
        <v>0</v>
      </c>
      <c r="AK375" s="96">
        <f t="shared" si="399"/>
        <v>0</v>
      </c>
      <c r="AL375" s="96">
        <f t="shared" si="400"/>
        <v>0</v>
      </c>
      <c r="AM375" s="96">
        <f t="shared" si="401"/>
        <v>0</v>
      </c>
      <c r="AN375" s="96">
        <f t="shared" si="402"/>
        <v>0</v>
      </c>
      <c r="AO375" s="96">
        <f t="shared" si="403"/>
        <v>0</v>
      </c>
      <c r="AP375" s="96">
        <f t="shared" si="404"/>
        <v>0</v>
      </c>
      <c r="AQ375" s="96">
        <f t="shared" si="405"/>
        <v>0</v>
      </c>
      <c r="AR375" s="96">
        <f t="shared" si="406"/>
        <v>0</v>
      </c>
      <c r="AS375" s="96">
        <f t="shared" si="407"/>
        <v>0</v>
      </c>
      <c r="AT375" s="54">
        <f t="shared" si="408"/>
        <v>0</v>
      </c>
      <c r="AU375" s="54">
        <f t="shared" si="409"/>
        <v>0</v>
      </c>
      <c r="AV375" s="54">
        <f t="shared" si="410"/>
        <v>0</v>
      </c>
      <c r="AW375" s="54">
        <f t="shared" si="411"/>
        <v>0</v>
      </c>
      <c r="AX375" s="54">
        <f t="shared" si="412"/>
        <v>0</v>
      </c>
      <c r="AY375" s="54">
        <f t="shared" si="413"/>
        <v>0</v>
      </c>
      <c r="AZ375" s="54"/>
      <c r="BA375" s="54"/>
      <c r="BB375" s="137">
        <f t="shared" si="380"/>
        <v>0</v>
      </c>
      <c r="BC375" s="137">
        <f t="shared" si="381"/>
        <v>0</v>
      </c>
      <c r="BD375" s="137">
        <f t="shared" si="382"/>
        <v>0</v>
      </c>
      <c r="BE375" s="137">
        <f t="shared" si="383"/>
        <v>0</v>
      </c>
      <c r="BF375" s="137">
        <f t="shared" si="384"/>
        <v>0</v>
      </c>
      <c r="BG375" s="137">
        <f t="shared" si="385"/>
        <v>0</v>
      </c>
      <c r="BH375" s="137">
        <f t="shared" si="386"/>
        <v>0</v>
      </c>
      <c r="BI375" s="137">
        <f t="shared" si="387"/>
        <v>0</v>
      </c>
      <c r="BJ375" s="137">
        <f t="shared" si="388"/>
        <v>0</v>
      </c>
      <c r="BK375" s="137">
        <f t="shared" si="389"/>
        <v>0</v>
      </c>
      <c r="BL375" s="137">
        <f t="shared" si="414"/>
        <v>0</v>
      </c>
      <c r="BM375" s="137">
        <f t="shared" si="415"/>
        <v>0</v>
      </c>
      <c r="BN375" s="137">
        <f t="shared" si="416"/>
        <v>0</v>
      </c>
      <c r="BO375" s="137">
        <f t="shared" si="417"/>
        <v>0</v>
      </c>
      <c r="BP375" s="137">
        <f t="shared" si="418"/>
        <v>0</v>
      </c>
      <c r="BQ375" s="137">
        <f t="shared" si="419"/>
        <v>0</v>
      </c>
      <c r="BR375" s="137">
        <f t="shared" si="420"/>
        <v>0</v>
      </c>
      <c r="BS375" s="137">
        <f t="shared" si="421"/>
        <v>0</v>
      </c>
      <c r="BT375" s="137">
        <f t="shared" si="422"/>
        <v>0</v>
      </c>
      <c r="BU375" s="137">
        <f t="shared" si="423"/>
        <v>0</v>
      </c>
      <c r="BV375" s="137">
        <f t="shared" si="424"/>
        <v>0</v>
      </c>
      <c r="BW375" s="137">
        <f t="shared" si="425"/>
        <v>0</v>
      </c>
      <c r="BX375" s="137">
        <f t="shared" si="426"/>
        <v>0</v>
      </c>
      <c r="BY375" s="137">
        <f t="shared" si="427"/>
        <v>0</v>
      </c>
      <c r="BZ375" s="137">
        <f t="shared" si="428"/>
        <v>0</v>
      </c>
      <c r="CA375" s="137">
        <f t="shared" si="429"/>
        <v>0</v>
      </c>
      <c r="CB375" s="137">
        <f t="shared" si="430"/>
        <v>0</v>
      </c>
      <c r="CC375" s="137">
        <f t="shared" si="431"/>
        <v>0</v>
      </c>
      <c r="CD375" s="137">
        <f t="shared" si="432"/>
        <v>0</v>
      </c>
      <c r="CE375" s="137">
        <f t="shared" si="433"/>
        <v>0</v>
      </c>
      <c r="CF375" s="137">
        <f t="shared" si="434"/>
        <v>0</v>
      </c>
      <c r="CG375" s="137">
        <f t="shared" si="435"/>
        <v>0</v>
      </c>
      <c r="CH375" s="137">
        <f t="shared" si="436"/>
        <v>0</v>
      </c>
      <c r="CI375" s="137">
        <f t="shared" si="437"/>
        <v>0</v>
      </c>
      <c r="CJ375" s="137">
        <f t="shared" si="438"/>
        <v>0</v>
      </c>
      <c r="CK375" s="137">
        <f t="shared" si="439"/>
        <v>0</v>
      </c>
      <c r="CL375" s="137">
        <f t="shared" si="440"/>
        <v>0</v>
      </c>
      <c r="CM375" s="137">
        <f t="shared" si="441"/>
        <v>0</v>
      </c>
      <c r="CN375" s="137">
        <f t="shared" si="442"/>
        <v>0</v>
      </c>
      <c r="CO375" s="137">
        <f t="shared" si="443"/>
        <v>0</v>
      </c>
      <c r="CP375" s="97"/>
      <c r="CQ375" s="97"/>
      <c r="CR375" s="47"/>
      <c r="CS375" s="47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GO375" s="1"/>
      <c r="GP375" s="1"/>
      <c r="GQ375" s="1"/>
      <c r="GR375" s="1"/>
      <c r="GS375" s="1"/>
    </row>
    <row r="376" spans="1:201">
      <c r="A376" s="40">
        <v>370</v>
      </c>
      <c r="B376" s="82"/>
      <c r="C376" s="83"/>
      <c r="D376" s="88"/>
      <c r="E376" s="87"/>
      <c r="F376" s="87"/>
      <c r="G376" s="87"/>
      <c r="H376" s="87"/>
      <c r="I376" s="76"/>
      <c r="J376" s="76"/>
      <c r="K376" s="76"/>
      <c r="L376" s="238"/>
      <c r="M376" s="238"/>
      <c r="N376" s="76"/>
      <c r="O376" s="76"/>
      <c r="P376" s="76"/>
      <c r="Q376" s="77"/>
      <c r="R376" s="41">
        <f t="shared" si="390"/>
        <v>0</v>
      </c>
      <c r="S376" s="55">
        <f t="shared" si="370"/>
        <v>0</v>
      </c>
      <c r="T376" s="54">
        <f t="shared" si="371"/>
        <v>0</v>
      </c>
      <c r="U376" s="97">
        <f t="shared" si="372"/>
        <v>0</v>
      </c>
      <c r="V376" s="54">
        <f t="shared" si="391"/>
        <v>0</v>
      </c>
      <c r="W376" s="97">
        <f t="shared" si="392"/>
        <v>0</v>
      </c>
      <c r="X376" s="96">
        <f t="shared" si="373"/>
        <v>0</v>
      </c>
      <c r="Y376" s="96">
        <f t="shared" si="374"/>
        <v>0</v>
      </c>
      <c r="Z376" s="96">
        <f t="shared" si="375"/>
        <v>0</v>
      </c>
      <c r="AA376" s="96">
        <f t="shared" si="376"/>
        <v>0</v>
      </c>
      <c r="AB376" s="96">
        <f t="shared" si="377"/>
        <v>0</v>
      </c>
      <c r="AC376" s="96">
        <f t="shared" si="378"/>
        <v>0</v>
      </c>
      <c r="AD376" s="96">
        <f t="shared" si="379"/>
        <v>0</v>
      </c>
      <c r="AE376" s="96">
        <f t="shared" si="393"/>
        <v>0</v>
      </c>
      <c r="AF376" s="96">
        <f t="shared" si="394"/>
        <v>0</v>
      </c>
      <c r="AG376" s="96">
        <f t="shared" si="395"/>
        <v>0</v>
      </c>
      <c r="AH376" s="96">
        <f t="shared" si="396"/>
        <v>0</v>
      </c>
      <c r="AI376" s="96">
        <f t="shared" si="397"/>
        <v>0</v>
      </c>
      <c r="AJ376" s="96">
        <f t="shared" si="398"/>
        <v>0</v>
      </c>
      <c r="AK376" s="96">
        <f t="shared" si="399"/>
        <v>0</v>
      </c>
      <c r="AL376" s="96">
        <f t="shared" si="400"/>
        <v>0</v>
      </c>
      <c r="AM376" s="96">
        <f t="shared" si="401"/>
        <v>0</v>
      </c>
      <c r="AN376" s="96">
        <f t="shared" si="402"/>
        <v>0</v>
      </c>
      <c r="AO376" s="96">
        <f t="shared" si="403"/>
        <v>0</v>
      </c>
      <c r="AP376" s="96">
        <f t="shared" si="404"/>
        <v>0</v>
      </c>
      <c r="AQ376" s="96">
        <f t="shared" si="405"/>
        <v>0</v>
      </c>
      <c r="AR376" s="96">
        <f t="shared" si="406"/>
        <v>0</v>
      </c>
      <c r="AS376" s="96">
        <f t="shared" si="407"/>
        <v>0</v>
      </c>
      <c r="AT376" s="54">
        <f t="shared" si="408"/>
        <v>0</v>
      </c>
      <c r="AU376" s="54">
        <f t="shared" si="409"/>
        <v>0</v>
      </c>
      <c r="AV376" s="54">
        <f t="shared" si="410"/>
        <v>0</v>
      </c>
      <c r="AW376" s="54">
        <f t="shared" si="411"/>
        <v>0</v>
      </c>
      <c r="AX376" s="54">
        <f t="shared" si="412"/>
        <v>0</v>
      </c>
      <c r="AY376" s="54">
        <f t="shared" si="413"/>
        <v>0</v>
      </c>
      <c r="AZ376" s="54"/>
      <c r="BA376" s="54"/>
      <c r="BB376" s="137">
        <f t="shared" si="380"/>
        <v>0</v>
      </c>
      <c r="BC376" s="137">
        <f t="shared" si="381"/>
        <v>0</v>
      </c>
      <c r="BD376" s="137">
        <f t="shared" si="382"/>
        <v>0</v>
      </c>
      <c r="BE376" s="137">
        <f t="shared" si="383"/>
        <v>0</v>
      </c>
      <c r="BF376" s="137">
        <f t="shared" si="384"/>
        <v>0</v>
      </c>
      <c r="BG376" s="137">
        <f t="shared" si="385"/>
        <v>0</v>
      </c>
      <c r="BH376" s="137">
        <f t="shared" si="386"/>
        <v>0</v>
      </c>
      <c r="BI376" s="137">
        <f t="shared" si="387"/>
        <v>0</v>
      </c>
      <c r="BJ376" s="137">
        <f t="shared" si="388"/>
        <v>0</v>
      </c>
      <c r="BK376" s="137">
        <f t="shared" si="389"/>
        <v>0</v>
      </c>
      <c r="BL376" s="137">
        <f t="shared" si="414"/>
        <v>0</v>
      </c>
      <c r="BM376" s="137">
        <f t="shared" si="415"/>
        <v>0</v>
      </c>
      <c r="BN376" s="137">
        <f t="shared" si="416"/>
        <v>0</v>
      </c>
      <c r="BO376" s="137">
        <f t="shared" si="417"/>
        <v>0</v>
      </c>
      <c r="BP376" s="137">
        <f t="shared" si="418"/>
        <v>0</v>
      </c>
      <c r="BQ376" s="137">
        <f t="shared" si="419"/>
        <v>0</v>
      </c>
      <c r="BR376" s="137">
        <f t="shared" si="420"/>
        <v>0</v>
      </c>
      <c r="BS376" s="137">
        <f t="shared" si="421"/>
        <v>0</v>
      </c>
      <c r="BT376" s="137">
        <f t="shared" si="422"/>
        <v>0</v>
      </c>
      <c r="BU376" s="137">
        <f t="shared" si="423"/>
        <v>0</v>
      </c>
      <c r="BV376" s="137">
        <f t="shared" si="424"/>
        <v>0</v>
      </c>
      <c r="BW376" s="137">
        <f t="shared" si="425"/>
        <v>0</v>
      </c>
      <c r="BX376" s="137">
        <f t="shared" si="426"/>
        <v>0</v>
      </c>
      <c r="BY376" s="137">
        <f t="shared" si="427"/>
        <v>0</v>
      </c>
      <c r="BZ376" s="137">
        <f t="shared" si="428"/>
        <v>0</v>
      </c>
      <c r="CA376" s="137">
        <f t="shared" si="429"/>
        <v>0</v>
      </c>
      <c r="CB376" s="137">
        <f t="shared" si="430"/>
        <v>0</v>
      </c>
      <c r="CC376" s="137">
        <f t="shared" si="431"/>
        <v>0</v>
      </c>
      <c r="CD376" s="137">
        <f t="shared" si="432"/>
        <v>0</v>
      </c>
      <c r="CE376" s="137">
        <f t="shared" si="433"/>
        <v>0</v>
      </c>
      <c r="CF376" s="137">
        <f t="shared" si="434"/>
        <v>0</v>
      </c>
      <c r="CG376" s="137">
        <f t="shared" si="435"/>
        <v>0</v>
      </c>
      <c r="CH376" s="137">
        <f t="shared" si="436"/>
        <v>0</v>
      </c>
      <c r="CI376" s="137">
        <f t="shared" si="437"/>
        <v>0</v>
      </c>
      <c r="CJ376" s="137">
        <f t="shared" si="438"/>
        <v>0</v>
      </c>
      <c r="CK376" s="137">
        <f t="shared" si="439"/>
        <v>0</v>
      </c>
      <c r="CL376" s="137">
        <f t="shared" si="440"/>
        <v>0</v>
      </c>
      <c r="CM376" s="137">
        <f t="shared" si="441"/>
        <v>0</v>
      </c>
      <c r="CN376" s="137">
        <f t="shared" si="442"/>
        <v>0</v>
      </c>
      <c r="CO376" s="137">
        <f t="shared" si="443"/>
        <v>0</v>
      </c>
      <c r="CP376" s="97"/>
      <c r="CQ376" s="97"/>
      <c r="CR376" s="47"/>
      <c r="CS376" s="47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GO376" s="1"/>
      <c r="GP376" s="1"/>
      <c r="GQ376" s="1"/>
      <c r="GR376" s="1"/>
      <c r="GS376" s="1"/>
    </row>
    <row r="377" spans="1:201">
      <c r="A377" s="40">
        <v>371</v>
      </c>
      <c r="B377" s="82"/>
      <c r="C377" s="83"/>
      <c r="D377" s="88"/>
      <c r="E377" s="87"/>
      <c r="F377" s="87"/>
      <c r="G377" s="87"/>
      <c r="H377" s="87"/>
      <c r="I377" s="76"/>
      <c r="J377" s="76"/>
      <c r="K377" s="76"/>
      <c r="L377" s="238"/>
      <c r="M377" s="238"/>
      <c r="N377" s="76"/>
      <c r="O377" s="76"/>
      <c r="P377" s="76"/>
      <c r="Q377" s="77"/>
      <c r="R377" s="41">
        <f t="shared" si="390"/>
        <v>0</v>
      </c>
      <c r="S377" s="55">
        <f t="shared" si="370"/>
        <v>0</v>
      </c>
      <c r="T377" s="54">
        <f t="shared" si="371"/>
        <v>0</v>
      </c>
      <c r="U377" s="97">
        <f t="shared" si="372"/>
        <v>0</v>
      </c>
      <c r="V377" s="54">
        <f t="shared" si="391"/>
        <v>0</v>
      </c>
      <c r="W377" s="97">
        <f t="shared" si="392"/>
        <v>0</v>
      </c>
      <c r="X377" s="96">
        <f t="shared" si="373"/>
        <v>0</v>
      </c>
      <c r="Y377" s="96">
        <f t="shared" si="374"/>
        <v>0</v>
      </c>
      <c r="Z377" s="96">
        <f t="shared" si="375"/>
        <v>0</v>
      </c>
      <c r="AA377" s="96">
        <f t="shared" si="376"/>
        <v>0</v>
      </c>
      <c r="AB377" s="96">
        <f t="shared" si="377"/>
        <v>0</v>
      </c>
      <c r="AC377" s="96">
        <f t="shared" si="378"/>
        <v>0</v>
      </c>
      <c r="AD377" s="96">
        <f t="shared" si="379"/>
        <v>0</v>
      </c>
      <c r="AE377" s="96">
        <f t="shared" si="393"/>
        <v>0</v>
      </c>
      <c r="AF377" s="96">
        <f t="shared" si="394"/>
        <v>0</v>
      </c>
      <c r="AG377" s="96">
        <f t="shared" si="395"/>
        <v>0</v>
      </c>
      <c r="AH377" s="96">
        <f t="shared" si="396"/>
        <v>0</v>
      </c>
      <c r="AI377" s="96">
        <f t="shared" si="397"/>
        <v>0</v>
      </c>
      <c r="AJ377" s="96">
        <f t="shared" si="398"/>
        <v>0</v>
      </c>
      <c r="AK377" s="96">
        <f t="shared" si="399"/>
        <v>0</v>
      </c>
      <c r="AL377" s="96">
        <f t="shared" si="400"/>
        <v>0</v>
      </c>
      <c r="AM377" s="96">
        <f t="shared" si="401"/>
        <v>0</v>
      </c>
      <c r="AN377" s="96">
        <f t="shared" si="402"/>
        <v>0</v>
      </c>
      <c r="AO377" s="96">
        <f t="shared" si="403"/>
        <v>0</v>
      </c>
      <c r="AP377" s="96">
        <f t="shared" si="404"/>
        <v>0</v>
      </c>
      <c r="AQ377" s="96">
        <f t="shared" si="405"/>
        <v>0</v>
      </c>
      <c r="AR377" s="96">
        <f t="shared" si="406"/>
        <v>0</v>
      </c>
      <c r="AS377" s="96">
        <f t="shared" si="407"/>
        <v>0</v>
      </c>
      <c r="AT377" s="54">
        <f t="shared" si="408"/>
        <v>0</v>
      </c>
      <c r="AU377" s="54">
        <f t="shared" si="409"/>
        <v>0</v>
      </c>
      <c r="AV377" s="54">
        <f t="shared" si="410"/>
        <v>0</v>
      </c>
      <c r="AW377" s="54">
        <f t="shared" si="411"/>
        <v>0</v>
      </c>
      <c r="AX377" s="54">
        <f t="shared" si="412"/>
        <v>0</v>
      </c>
      <c r="AY377" s="54">
        <f t="shared" si="413"/>
        <v>0</v>
      </c>
      <c r="AZ377" s="54"/>
      <c r="BA377" s="54"/>
      <c r="BB377" s="137">
        <f t="shared" si="380"/>
        <v>0</v>
      </c>
      <c r="BC377" s="137">
        <f t="shared" si="381"/>
        <v>0</v>
      </c>
      <c r="BD377" s="137">
        <f t="shared" si="382"/>
        <v>0</v>
      </c>
      <c r="BE377" s="137">
        <f t="shared" si="383"/>
        <v>0</v>
      </c>
      <c r="BF377" s="137">
        <f t="shared" si="384"/>
        <v>0</v>
      </c>
      <c r="BG377" s="137">
        <f t="shared" si="385"/>
        <v>0</v>
      </c>
      <c r="BH377" s="137">
        <f t="shared" si="386"/>
        <v>0</v>
      </c>
      <c r="BI377" s="137">
        <f t="shared" si="387"/>
        <v>0</v>
      </c>
      <c r="BJ377" s="137">
        <f t="shared" si="388"/>
        <v>0</v>
      </c>
      <c r="BK377" s="137">
        <f t="shared" si="389"/>
        <v>0</v>
      </c>
      <c r="BL377" s="137">
        <f t="shared" si="414"/>
        <v>0</v>
      </c>
      <c r="BM377" s="137">
        <f t="shared" si="415"/>
        <v>0</v>
      </c>
      <c r="BN377" s="137">
        <f t="shared" si="416"/>
        <v>0</v>
      </c>
      <c r="BO377" s="137">
        <f t="shared" si="417"/>
        <v>0</v>
      </c>
      <c r="BP377" s="137">
        <f t="shared" si="418"/>
        <v>0</v>
      </c>
      <c r="BQ377" s="137">
        <f t="shared" si="419"/>
        <v>0</v>
      </c>
      <c r="BR377" s="137">
        <f t="shared" si="420"/>
        <v>0</v>
      </c>
      <c r="BS377" s="137">
        <f t="shared" si="421"/>
        <v>0</v>
      </c>
      <c r="BT377" s="137">
        <f t="shared" si="422"/>
        <v>0</v>
      </c>
      <c r="BU377" s="137">
        <f t="shared" si="423"/>
        <v>0</v>
      </c>
      <c r="BV377" s="137">
        <f t="shared" si="424"/>
        <v>0</v>
      </c>
      <c r="BW377" s="137">
        <f t="shared" si="425"/>
        <v>0</v>
      </c>
      <c r="BX377" s="137">
        <f t="shared" si="426"/>
        <v>0</v>
      </c>
      <c r="BY377" s="137">
        <f t="shared" si="427"/>
        <v>0</v>
      </c>
      <c r="BZ377" s="137">
        <f t="shared" si="428"/>
        <v>0</v>
      </c>
      <c r="CA377" s="137">
        <f t="shared" si="429"/>
        <v>0</v>
      </c>
      <c r="CB377" s="137">
        <f t="shared" si="430"/>
        <v>0</v>
      </c>
      <c r="CC377" s="137">
        <f t="shared" si="431"/>
        <v>0</v>
      </c>
      <c r="CD377" s="137">
        <f t="shared" si="432"/>
        <v>0</v>
      </c>
      <c r="CE377" s="137">
        <f t="shared" si="433"/>
        <v>0</v>
      </c>
      <c r="CF377" s="137">
        <f t="shared" si="434"/>
        <v>0</v>
      </c>
      <c r="CG377" s="137">
        <f t="shared" si="435"/>
        <v>0</v>
      </c>
      <c r="CH377" s="137">
        <f t="shared" si="436"/>
        <v>0</v>
      </c>
      <c r="CI377" s="137">
        <f t="shared" si="437"/>
        <v>0</v>
      </c>
      <c r="CJ377" s="137">
        <f t="shared" si="438"/>
        <v>0</v>
      </c>
      <c r="CK377" s="137">
        <f t="shared" si="439"/>
        <v>0</v>
      </c>
      <c r="CL377" s="137">
        <f t="shared" si="440"/>
        <v>0</v>
      </c>
      <c r="CM377" s="137">
        <f t="shared" si="441"/>
        <v>0</v>
      </c>
      <c r="CN377" s="137">
        <f t="shared" si="442"/>
        <v>0</v>
      </c>
      <c r="CO377" s="137">
        <f t="shared" si="443"/>
        <v>0</v>
      </c>
      <c r="CP377" s="97"/>
      <c r="CQ377" s="97"/>
      <c r="CR377" s="47"/>
      <c r="CS377" s="47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GO377" s="1"/>
      <c r="GP377" s="1"/>
      <c r="GQ377" s="1"/>
      <c r="GR377" s="1"/>
      <c r="GS377" s="1"/>
    </row>
    <row r="378" spans="1:201">
      <c r="A378" s="40">
        <v>372</v>
      </c>
      <c r="B378" s="82"/>
      <c r="C378" s="83"/>
      <c r="D378" s="88"/>
      <c r="E378" s="87"/>
      <c r="F378" s="87"/>
      <c r="G378" s="87"/>
      <c r="H378" s="87"/>
      <c r="I378" s="76"/>
      <c r="J378" s="76"/>
      <c r="K378" s="76"/>
      <c r="L378" s="238"/>
      <c r="M378" s="238"/>
      <c r="N378" s="76"/>
      <c r="O378" s="76"/>
      <c r="P378" s="76"/>
      <c r="Q378" s="77"/>
      <c r="R378" s="41">
        <f t="shared" si="390"/>
        <v>0</v>
      </c>
      <c r="S378" s="55">
        <f t="shared" si="370"/>
        <v>0</v>
      </c>
      <c r="T378" s="54">
        <f t="shared" si="371"/>
        <v>0</v>
      </c>
      <c r="U378" s="97">
        <f t="shared" si="372"/>
        <v>0</v>
      </c>
      <c r="V378" s="54">
        <f t="shared" si="391"/>
        <v>0</v>
      </c>
      <c r="W378" s="97">
        <f t="shared" si="392"/>
        <v>0</v>
      </c>
      <c r="X378" s="96">
        <f t="shared" si="373"/>
        <v>0</v>
      </c>
      <c r="Y378" s="96">
        <f t="shared" si="374"/>
        <v>0</v>
      </c>
      <c r="Z378" s="96">
        <f t="shared" si="375"/>
        <v>0</v>
      </c>
      <c r="AA378" s="96">
        <f t="shared" si="376"/>
        <v>0</v>
      </c>
      <c r="AB378" s="96">
        <f t="shared" si="377"/>
        <v>0</v>
      </c>
      <c r="AC378" s="96">
        <f t="shared" si="378"/>
        <v>0</v>
      </c>
      <c r="AD378" s="96">
        <f t="shared" si="379"/>
        <v>0</v>
      </c>
      <c r="AE378" s="96">
        <f t="shared" si="393"/>
        <v>0</v>
      </c>
      <c r="AF378" s="96">
        <f t="shared" si="394"/>
        <v>0</v>
      </c>
      <c r="AG378" s="96">
        <f t="shared" si="395"/>
        <v>0</v>
      </c>
      <c r="AH378" s="96">
        <f t="shared" si="396"/>
        <v>0</v>
      </c>
      <c r="AI378" s="96">
        <f t="shared" si="397"/>
        <v>0</v>
      </c>
      <c r="AJ378" s="96">
        <f t="shared" si="398"/>
        <v>0</v>
      </c>
      <c r="AK378" s="96">
        <f t="shared" si="399"/>
        <v>0</v>
      </c>
      <c r="AL378" s="96">
        <f t="shared" si="400"/>
        <v>0</v>
      </c>
      <c r="AM378" s="96">
        <f t="shared" si="401"/>
        <v>0</v>
      </c>
      <c r="AN378" s="96">
        <f t="shared" si="402"/>
        <v>0</v>
      </c>
      <c r="AO378" s="96">
        <f t="shared" si="403"/>
        <v>0</v>
      </c>
      <c r="AP378" s="96">
        <f t="shared" si="404"/>
        <v>0</v>
      </c>
      <c r="AQ378" s="96">
        <f t="shared" si="405"/>
        <v>0</v>
      </c>
      <c r="AR378" s="96">
        <f t="shared" si="406"/>
        <v>0</v>
      </c>
      <c r="AS378" s="96">
        <f t="shared" si="407"/>
        <v>0</v>
      </c>
      <c r="AT378" s="54">
        <f t="shared" si="408"/>
        <v>0</v>
      </c>
      <c r="AU378" s="54">
        <f t="shared" si="409"/>
        <v>0</v>
      </c>
      <c r="AV378" s="54">
        <f t="shared" si="410"/>
        <v>0</v>
      </c>
      <c r="AW378" s="54">
        <f t="shared" si="411"/>
        <v>0</v>
      </c>
      <c r="AX378" s="54">
        <f t="shared" si="412"/>
        <v>0</v>
      </c>
      <c r="AY378" s="54">
        <f t="shared" si="413"/>
        <v>0</v>
      </c>
      <c r="AZ378" s="54"/>
      <c r="BA378" s="54"/>
      <c r="BB378" s="137">
        <f t="shared" si="380"/>
        <v>0</v>
      </c>
      <c r="BC378" s="137">
        <f t="shared" si="381"/>
        <v>0</v>
      </c>
      <c r="BD378" s="137">
        <f t="shared" si="382"/>
        <v>0</v>
      </c>
      <c r="BE378" s="137">
        <f t="shared" si="383"/>
        <v>0</v>
      </c>
      <c r="BF378" s="137">
        <f t="shared" si="384"/>
        <v>0</v>
      </c>
      <c r="BG378" s="137">
        <f t="shared" si="385"/>
        <v>0</v>
      </c>
      <c r="BH378" s="137">
        <f t="shared" si="386"/>
        <v>0</v>
      </c>
      <c r="BI378" s="137">
        <f t="shared" si="387"/>
        <v>0</v>
      </c>
      <c r="BJ378" s="137">
        <f t="shared" si="388"/>
        <v>0</v>
      </c>
      <c r="BK378" s="137">
        <f t="shared" si="389"/>
        <v>0</v>
      </c>
      <c r="BL378" s="137">
        <f t="shared" si="414"/>
        <v>0</v>
      </c>
      <c r="BM378" s="137">
        <f t="shared" si="415"/>
        <v>0</v>
      </c>
      <c r="BN378" s="137">
        <f t="shared" si="416"/>
        <v>0</v>
      </c>
      <c r="BO378" s="137">
        <f t="shared" si="417"/>
        <v>0</v>
      </c>
      <c r="BP378" s="137">
        <f t="shared" si="418"/>
        <v>0</v>
      </c>
      <c r="BQ378" s="137">
        <f t="shared" si="419"/>
        <v>0</v>
      </c>
      <c r="BR378" s="137">
        <f t="shared" si="420"/>
        <v>0</v>
      </c>
      <c r="BS378" s="137">
        <f t="shared" si="421"/>
        <v>0</v>
      </c>
      <c r="BT378" s="137">
        <f t="shared" si="422"/>
        <v>0</v>
      </c>
      <c r="BU378" s="137">
        <f t="shared" si="423"/>
        <v>0</v>
      </c>
      <c r="BV378" s="137">
        <f t="shared" si="424"/>
        <v>0</v>
      </c>
      <c r="BW378" s="137">
        <f t="shared" si="425"/>
        <v>0</v>
      </c>
      <c r="BX378" s="137">
        <f t="shared" si="426"/>
        <v>0</v>
      </c>
      <c r="BY378" s="137">
        <f t="shared" si="427"/>
        <v>0</v>
      </c>
      <c r="BZ378" s="137">
        <f t="shared" si="428"/>
        <v>0</v>
      </c>
      <c r="CA378" s="137">
        <f t="shared" si="429"/>
        <v>0</v>
      </c>
      <c r="CB378" s="137">
        <f t="shared" si="430"/>
        <v>0</v>
      </c>
      <c r="CC378" s="137">
        <f t="shared" si="431"/>
        <v>0</v>
      </c>
      <c r="CD378" s="137">
        <f t="shared" si="432"/>
        <v>0</v>
      </c>
      <c r="CE378" s="137">
        <f t="shared" si="433"/>
        <v>0</v>
      </c>
      <c r="CF378" s="137">
        <f t="shared" si="434"/>
        <v>0</v>
      </c>
      <c r="CG378" s="137">
        <f t="shared" si="435"/>
        <v>0</v>
      </c>
      <c r="CH378" s="137">
        <f t="shared" si="436"/>
        <v>0</v>
      </c>
      <c r="CI378" s="137">
        <f t="shared" si="437"/>
        <v>0</v>
      </c>
      <c r="CJ378" s="137">
        <f t="shared" si="438"/>
        <v>0</v>
      </c>
      <c r="CK378" s="137">
        <f t="shared" si="439"/>
        <v>0</v>
      </c>
      <c r="CL378" s="137">
        <f t="shared" si="440"/>
        <v>0</v>
      </c>
      <c r="CM378" s="137">
        <f t="shared" si="441"/>
        <v>0</v>
      </c>
      <c r="CN378" s="137">
        <f t="shared" si="442"/>
        <v>0</v>
      </c>
      <c r="CO378" s="137">
        <f t="shared" si="443"/>
        <v>0</v>
      </c>
      <c r="CP378" s="97"/>
      <c r="CQ378" s="97"/>
      <c r="CR378" s="47"/>
      <c r="CS378" s="47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GO378" s="1"/>
      <c r="GP378" s="1"/>
      <c r="GQ378" s="1"/>
      <c r="GR378" s="1"/>
      <c r="GS378" s="1"/>
    </row>
    <row r="379" spans="1:201">
      <c r="A379" s="40">
        <v>373</v>
      </c>
      <c r="B379" s="82"/>
      <c r="C379" s="83"/>
      <c r="D379" s="88"/>
      <c r="E379" s="87"/>
      <c r="F379" s="87"/>
      <c r="G379" s="87"/>
      <c r="H379" s="87"/>
      <c r="I379" s="76"/>
      <c r="J379" s="76"/>
      <c r="K379" s="76"/>
      <c r="L379" s="238"/>
      <c r="M379" s="238"/>
      <c r="N379" s="76"/>
      <c r="O379" s="76"/>
      <c r="P379" s="76"/>
      <c r="Q379" s="77"/>
      <c r="R379" s="41">
        <f t="shared" si="390"/>
        <v>0</v>
      </c>
      <c r="S379" s="55">
        <f t="shared" si="370"/>
        <v>0</v>
      </c>
      <c r="T379" s="54">
        <f t="shared" si="371"/>
        <v>0</v>
      </c>
      <c r="U379" s="97">
        <f t="shared" si="372"/>
        <v>0</v>
      </c>
      <c r="V379" s="54">
        <f t="shared" si="391"/>
        <v>0</v>
      </c>
      <c r="W379" s="97">
        <f t="shared" si="392"/>
        <v>0</v>
      </c>
      <c r="X379" s="96">
        <f t="shared" si="373"/>
        <v>0</v>
      </c>
      <c r="Y379" s="96">
        <f t="shared" si="374"/>
        <v>0</v>
      </c>
      <c r="Z379" s="96">
        <f t="shared" si="375"/>
        <v>0</v>
      </c>
      <c r="AA379" s="96">
        <f t="shared" si="376"/>
        <v>0</v>
      </c>
      <c r="AB379" s="96">
        <f t="shared" si="377"/>
        <v>0</v>
      </c>
      <c r="AC379" s="96">
        <f t="shared" si="378"/>
        <v>0</v>
      </c>
      <c r="AD379" s="96">
        <f t="shared" si="379"/>
        <v>0</v>
      </c>
      <c r="AE379" s="96">
        <f t="shared" si="393"/>
        <v>0</v>
      </c>
      <c r="AF379" s="96">
        <f t="shared" si="394"/>
        <v>0</v>
      </c>
      <c r="AG379" s="96">
        <f t="shared" si="395"/>
        <v>0</v>
      </c>
      <c r="AH379" s="96">
        <f t="shared" si="396"/>
        <v>0</v>
      </c>
      <c r="AI379" s="96">
        <f t="shared" si="397"/>
        <v>0</v>
      </c>
      <c r="AJ379" s="96">
        <f t="shared" si="398"/>
        <v>0</v>
      </c>
      <c r="AK379" s="96">
        <f t="shared" si="399"/>
        <v>0</v>
      </c>
      <c r="AL379" s="96">
        <f t="shared" si="400"/>
        <v>0</v>
      </c>
      <c r="AM379" s="96">
        <f t="shared" si="401"/>
        <v>0</v>
      </c>
      <c r="AN379" s="96">
        <f t="shared" si="402"/>
        <v>0</v>
      </c>
      <c r="AO379" s="96">
        <f t="shared" si="403"/>
        <v>0</v>
      </c>
      <c r="AP379" s="96">
        <f t="shared" si="404"/>
        <v>0</v>
      </c>
      <c r="AQ379" s="96">
        <f t="shared" si="405"/>
        <v>0</v>
      </c>
      <c r="AR379" s="96">
        <f t="shared" si="406"/>
        <v>0</v>
      </c>
      <c r="AS379" s="96">
        <f t="shared" si="407"/>
        <v>0</v>
      </c>
      <c r="AT379" s="54">
        <f t="shared" si="408"/>
        <v>0</v>
      </c>
      <c r="AU379" s="54">
        <f t="shared" si="409"/>
        <v>0</v>
      </c>
      <c r="AV379" s="54">
        <f t="shared" si="410"/>
        <v>0</v>
      </c>
      <c r="AW379" s="54">
        <f t="shared" si="411"/>
        <v>0</v>
      </c>
      <c r="AX379" s="54">
        <f t="shared" si="412"/>
        <v>0</v>
      </c>
      <c r="AY379" s="54">
        <f t="shared" si="413"/>
        <v>0</v>
      </c>
      <c r="AZ379" s="54"/>
      <c r="BA379" s="54"/>
      <c r="BB379" s="137">
        <f t="shared" si="380"/>
        <v>0</v>
      </c>
      <c r="BC379" s="137">
        <f t="shared" si="381"/>
        <v>0</v>
      </c>
      <c r="BD379" s="137">
        <f t="shared" si="382"/>
        <v>0</v>
      </c>
      <c r="BE379" s="137">
        <f t="shared" si="383"/>
        <v>0</v>
      </c>
      <c r="BF379" s="137">
        <f t="shared" si="384"/>
        <v>0</v>
      </c>
      <c r="BG379" s="137">
        <f t="shared" si="385"/>
        <v>0</v>
      </c>
      <c r="BH379" s="137">
        <f t="shared" si="386"/>
        <v>0</v>
      </c>
      <c r="BI379" s="137">
        <f t="shared" si="387"/>
        <v>0</v>
      </c>
      <c r="BJ379" s="137">
        <f t="shared" si="388"/>
        <v>0</v>
      </c>
      <c r="BK379" s="137">
        <f t="shared" si="389"/>
        <v>0</v>
      </c>
      <c r="BL379" s="137">
        <f t="shared" si="414"/>
        <v>0</v>
      </c>
      <c r="BM379" s="137">
        <f t="shared" si="415"/>
        <v>0</v>
      </c>
      <c r="BN379" s="137">
        <f t="shared" si="416"/>
        <v>0</v>
      </c>
      <c r="BO379" s="137">
        <f t="shared" si="417"/>
        <v>0</v>
      </c>
      <c r="BP379" s="137">
        <f t="shared" si="418"/>
        <v>0</v>
      </c>
      <c r="BQ379" s="137">
        <f t="shared" si="419"/>
        <v>0</v>
      </c>
      <c r="BR379" s="137">
        <f t="shared" si="420"/>
        <v>0</v>
      </c>
      <c r="BS379" s="137">
        <f t="shared" si="421"/>
        <v>0</v>
      </c>
      <c r="BT379" s="137">
        <f t="shared" si="422"/>
        <v>0</v>
      </c>
      <c r="BU379" s="137">
        <f t="shared" si="423"/>
        <v>0</v>
      </c>
      <c r="BV379" s="137">
        <f t="shared" si="424"/>
        <v>0</v>
      </c>
      <c r="BW379" s="137">
        <f t="shared" si="425"/>
        <v>0</v>
      </c>
      <c r="BX379" s="137">
        <f t="shared" si="426"/>
        <v>0</v>
      </c>
      <c r="BY379" s="137">
        <f t="shared" si="427"/>
        <v>0</v>
      </c>
      <c r="BZ379" s="137">
        <f t="shared" si="428"/>
        <v>0</v>
      </c>
      <c r="CA379" s="137">
        <f t="shared" si="429"/>
        <v>0</v>
      </c>
      <c r="CB379" s="137">
        <f t="shared" si="430"/>
        <v>0</v>
      </c>
      <c r="CC379" s="137">
        <f t="shared" si="431"/>
        <v>0</v>
      </c>
      <c r="CD379" s="137">
        <f t="shared" si="432"/>
        <v>0</v>
      </c>
      <c r="CE379" s="137">
        <f t="shared" si="433"/>
        <v>0</v>
      </c>
      <c r="CF379" s="137">
        <f t="shared" si="434"/>
        <v>0</v>
      </c>
      <c r="CG379" s="137">
        <f t="shared" si="435"/>
        <v>0</v>
      </c>
      <c r="CH379" s="137">
        <f t="shared" si="436"/>
        <v>0</v>
      </c>
      <c r="CI379" s="137">
        <f t="shared" si="437"/>
        <v>0</v>
      </c>
      <c r="CJ379" s="137">
        <f t="shared" si="438"/>
        <v>0</v>
      </c>
      <c r="CK379" s="137">
        <f t="shared" si="439"/>
        <v>0</v>
      </c>
      <c r="CL379" s="137">
        <f t="shared" si="440"/>
        <v>0</v>
      </c>
      <c r="CM379" s="137">
        <f t="shared" si="441"/>
        <v>0</v>
      </c>
      <c r="CN379" s="137">
        <f t="shared" si="442"/>
        <v>0</v>
      </c>
      <c r="CO379" s="137">
        <f t="shared" si="443"/>
        <v>0</v>
      </c>
      <c r="CP379" s="97"/>
      <c r="CQ379" s="97"/>
      <c r="CR379" s="47"/>
      <c r="CS379" s="47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GO379" s="1"/>
      <c r="GP379" s="1"/>
      <c r="GQ379" s="1"/>
      <c r="GR379" s="1"/>
      <c r="GS379" s="1"/>
    </row>
    <row r="380" spans="1:201">
      <c r="A380" s="40">
        <v>374</v>
      </c>
      <c r="B380" s="82"/>
      <c r="C380" s="83"/>
      <c r="D380" s="88"/>
      <c r="E380" s="87"/>
      <c r="F380" s="87"/>
      <c r="G380" s="87"/>
      <c r="H380" s="87"/>
      <c r="I380" s="76"/>
      <c r="J380" s="76"/>
      <c r="K380" s="76"/>
      <c r="L380" s="238"/>
      <c r="M380" s="238"/>
      <c r="N380" s="76"/>
      <c r="O380" s="76"/>
      <c r="P380" s="76"/>
      <c r="Q380" s="77"/>
      <c r="R380" s="41">
        <f t="shared" si="390"/>
        <v>0</v>
      </c>
      <c r="S380" s="55">
        <f t="shared" si="370"/>
        <v>0</v>
      </c>
      <c r="T380" s="54">
        <f t="shared" si="371"/>
        <v>0</v>
      </c>
      <c r="U380" s="97">
        <f t="shared" si="372"/>
        <v>0</v>
      </c>
      <c r="V380" s="54">
        <f t="shared" si="391"/>
        <v>0</v>
      </c>
      <c r="W380" s="97">
        <f t="shared" si="392"/>
        <v>0</v>
      </c>
      <c r="X380" s="96">
        <f t="shared" si="373"/>
        <v>0</v>
      </c>
      <c r="Y380" s="96">
        <f t="shared" si="374"/>
        <v>0</v>
      </c>
      <c r="Z380" s="96">
        <f t="shared" si="375"/>
        <v>0</v>
      </c>
      <c r="AA380" s="96">
        <f t="shared" si="376"/>
        <v>0</v>
      </c>
      <c r="AB380" s="96">
        <f t="shared" si="377"/>
        <v>0</v>
      </c>
      <c r="AC380" s="96">
        <f t="shared" si="378"/>
        <v>0</v>
      </c>
      <c r="AD380" s="96">
        <f t="shared" si="379"/>
        <v>0</v>
      </c>
      <c r="AE380" s="96">
        <f t="shared" si="393"/>
        <v>0</v>
      </c>
      <c r="AF380" s="96">
        <f t="shared" si="394"/>
        <v>0</v>
      </c>
      <c r="AG380" s="96">
        <f t="shared" si="395"/>
        <v>0</v>
      </c>
      <c r="AH380" s="96">
        <f t="shared" si="396"/>
        <v>0</v>
      </c>
      <c r="AI380" s="96">
        <f t="shared" si="397"/>
        <v>0</v>
      </c>
      <c r="AJ380" s="96">
        <f t="shared" si="398"/>
        <v>0</v>
      </c>
      <c r="AK380" s="96">
        <f t="shared" si="399"/>
        <v>0</v>
      </c>
      <c r="AL380" s="96">
        <f t="shared" si="400"/>
        <v>0</v>
      </c>
      <c r="AM380" s="96">
        <f t="shared" si="401"/>
        <v>0</v>
      </c>
      <c r="AN380" s="96">
        <f t="shared" si="402"/>
        <v>0</v>
      </c>
      <c r="AO380" s="96">
        <f t="shared" si="403"/>
        <v>0</v>
      </c>
      <c r="AP380" s="96">
        <f t="shared" si="404"/>
        <v>0</v>
      </c>
      <c r="AQ380" s="96">
        <f t="shared" si="405"/>
        <v>0</v>
      </c>
      <c r="AR380" s="96">
        <f t="shared" si="406"/>
        <v>0</v>
      </c>
      <c r="AS380" s="96">
        <f t="shared" si="407"/>
        <v>0</v>
      </c>
      <c r="AT380" s="54">
        <f t="shared" si="408"/>
        <v>0</v>
      </c>
      <c r="AU380" s="54">
        <f t="shared" si="409"/>
        <v>0</v>
      </c>
      <c r="AV380" s="54">
        <f t="shared" si="410"/>
        <v>0</v>
      </c>
      <c r="AW380" s="54">
        <f t="shared" si="411"/>
        <v>0</v>
      </c>
      <c r="AX380" s="54">
        <f t="shared" si="412"/>
        <v>0</v>
      </c>
      <c r="AY380" s="54">
        <f t="shared" si="413"/>
        <v>0</v>
      </c>
      <c r="AZ380" s="54"/>
      <c r="BA380" s="54"/>
      <c r="BB380" s="137">
        <f t="shared" si="380"/>
        <v>0</v>
      </c>
      <c r="BC380" s="137">
        <f t="shared" si="381"/>
        <v>0</v>
      </c>
      <c r="BD380" s="137">
        <f t="shared" si="382"/>
        <v>0</v>
      </c>
      <c r="BE380" s="137">
        <f t="shared" si="383"/>
        <v>0</v>
      </c>
      <c r="BF380" s="137">
        <f t="shared" si="384"/>
        <v>0</v>
      </c>
      <c r="BG380" s="137">
        <f t="shared" si="385"/>
        <v>0</v>
      </c>
      <c r="BH380" s="137">
        <f t="shared" si="386"/>
        <v>0</v>
      </c>
      <c r="BI380" s="137">
        <f t="shared" si="387"/>
        <v>0</v>
      </c>
      <c r="BJ380" s="137">
        <f t="shared" si="388"/>
        <v>0</v>
      </c>
      <c r="BK380" s="137">
        <f t="shared" si="389"/>
        <v>0</v>
      </c>
      <c r="BL380" s="137">
        <f t="shared" si="414"/>
        <v>0</v>
      </c>
      <c r="BM380" s="137">
        <f t="shared" si="415"/>
        <v>0</v>
      </c>
      <c r="BN380" s="137">
        <f t="shared" si="416"/>
        <v>0</v>
      </c>
      <c r="BO380" s="137">
        <f t="shared" si="417"/>
        <v>0</v>
      </c>
      <c r="BP380" s="137">
        <f t="shared" si="418"/>
        <v>0</v>
      </c>
      <c r="BQ380" s="137">
        <f t="shared" si="419"/>
        <v>0</v>
      </c>
      <c r="BR380" s="137">
        <f t="shared" si="420"/>
        <v>0</v>
      </c>
      <c r="BS380" s="137">
        <f t="shared" si="421"/>
        <v>0</v>
      </c>
      <c r="BT380" s="137">
        <f t="shared" si="422"/>
        <v>0</v>
      </c>
      <c r="BU380" s="137">
        <f t="shared" si="423"/>
        <v>0</v>
      </c>
      <c r="BV380" s="137">
        <f t="shared" si="424"/>
        <v>0</v>
      </c>
      <c r="BW380" s="137">
        <f t="shared" si="425"/>
        <v>0</v>
      </c>
      <c r="BX380" s="137">
        <f t="shared" si="426"/>
        <v>0</v>
      </c>
      <c r="BY380" s="137">
        <f t="shared" si="427"/>
        <v>0</v>
      </c>
      <c r="BZ380" s="137">
        <f t="shared" si="428"/>
        <v>0</v>
      </c>
      <c r="CA380" s="137">
        <f t="shared" si="429"/>
        <v>0</v>
      </c>
      <c r="CB380" s="137">
        <f t="shared" si="430"/>
        <v>0</v>
      </c>
      <c r="CC380" s="137">
        <f t="shared" si="431"/>
        <v>0</v>
      </c>
      <c r="CD380" s="137">
        <f t="shared" si="432"/>
        <v>0</v>
      </c>
      <c r="CE380" s="137">
        <f t="shared" si="433"/>
        <v>0</v>
      </c>
      <c r="CF380" s="137">
        <f t="shared" si="434"/>
        <v>0</v>
      </c>
      <c r="CG380" s="137">
        <f t="shared" si="435"/>
        <v>0</v>
      </c>
      <c r="CH380" s="137">
        <f t="shared" si="436"/>
        <v>0</v>
      </c>
      <c r="CI380" s="137">
        <f t="shared" si="437"/>
        <v>0</v>
      </c>
      <c r="CJ380" s="137">
        <f t="shared" si="438"/>
        <v>0</v>
      </c>
      <c r="CK380" s="137">
        <f t="shared" si="439"/>
        <v>0</v>
      </c>
      <c r="CL380" s="137">
        <f t="shared" si="440"/>
        <v>0</v>
      </c>
      <c r="CM380" s="137">
        <f t="shared" si="441"/>
        <v>0</v>
      </c>
      <c r="CN380" s="137">
        <f t="shared" si="442"/>
        <v>0</v>
      </c>
      <c r="CO380" s="137">
        <f t="shared" si="443"/>
        <v>0</v>
      </c>
      <c r="CP380" s="97"/>
      <c r="CQ380" s="97"/>
      <c r="CR380" s="47"/>
      <c r="CS380" s="47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GO380" s="1"/>
      <c r="GP380" s="1"/>
      <c r="GQ380" s="1"/>
      <c r="GR380" s="1"/>
      <c r="GS380" s="1"/>
    </row>
    <row r="381" spans="1:201">
      <c r="A381" s="40">
        <v>375</v>
      </c>
      <c r="B381" s="82"/>
      <c r="C381" s="83"/>
      <c r="D381" s="88"/>
      <c r="E381" s="87"/>
      <c r="F381" s="87"/>
      <c r="G381" s="87"/>
      <c r="H381" s="87"/>
      <c r="I381" s="76"/>
      <c r="J381" s="76"/>
      <c r="K381" s="76"/>
      <c r="L381" s="238"/>
      <c r="M381" s="238"/>
      <c r="N381" s="76"/>
      <c r="O381" s="76"/>
      <c r="P381" s="76"/>
      <c r="Q381" s="77"/>
      <c r="R381" s="41">
        <f t="shared" si="390"/>
        <v>0</v>
      </c>
      <c r="S381" s="55">
        <f t="shared" si="370"/>
        <v>0</v>
      </c>
      <c r="T381" s="54">
        <f t="shared" si="371"/>
        <v>0</v>
      </c>
      <c r="U381" s="97">
        <f t="shared" si="372"/>
        <v>0</v>
      </c>
      <c r="V381" s="54">
        <f t="shared" si="391"/>
        <v>0</v>
      </c>
      <c r="W381" s="97">
        <f t="shared" si="392"/>
        <v>0</v>
      </c>
      <c r="X381" s="96">
        <f t="shared" si="373"/>
        <v>0</v>
      </c>
      <c r="Y381" s="96">
        <f t="shared" si="374"/>
        <v>0</v>
      </c>
      <c r="Z381" s="96">
        <f t="shared" si="375"/>
        <v>0</v>
      </c>
      <c r="AA381" s="96">
        <f t="shared" si="376"/>
        <v>0</v>
      </c>
      <c r="AB381" s="96">
        <f t="shared" si="377"/>
        <v>0</v>
      </c>
      <c r="AC381" s="96">
        <f t="shared" si="378"/>
        <v>0</v>
      </c>
      <c r="AD381" s="96">
        <f t="shared" si="379"/>
        <v>0</v>
      </c>
      <c r="AE381" s="96">
        <f t="shared" si="393"/>
        <v>0</v>
      </c>
      <c r="AF381" s="96">
        <f t="shared" si="394"/>
        <v>0</v>
      </c>
      <c r="AG381" s="96">
        <f t="shared" si="395"/>
        <v>0</v>
      </c>
      <c r="AH381" s="96">
        <f t="shared" si="396"/>
        <v>0</v>
      </c>
      <c r="AI381" s="96">
        <f t="shared" si="397"/>
        <v>0</v>
      </c>
      <c r="AJ381" s="96">
        <f t="shared" si="398"/>
        <v>0</v>
      </c>
      <c r="AK381" s="96">
        <f t="shared" si="399"/>
        <v>0</v>
      </c>
      <c r="AL381" s="96">
        <f t="shared" si="400"/>
        <v>0</v>
      </c>
      <c r="AM381" s="96">
        <f t="shared" si="401"/>
        <v>0</v>
      </c>
      <c r="AN381" s="96">
        <f t="shared" si="402"/>
        <v>0</v>
      </c>
      <c r="AO381" s="96">
        <f t="shared" si="403"/>
        <v>0</v>
      </c>
      <c r="AP381" s="96">
        <f t="shared" si="404"/>
        <v>0</v>
      </c>
      <c r="AQ381" s="96">
        <f t="shared" si="405"/>
        <v>0</v>
      </c>
      <c r="AR381" s="96">
        <f t="shared" si="406"/>
        <v>0</v>
      </c>
      <c r="AS381" s="96">
        <f t="shared" si="407"/>
        <v>0</v>
      </c>
      <c r="AT381" s="54">
        <f t="shared" si="408"/>
        <v>0</v>
      </c>
      <c r="AU381" s="54">
        <f t="shared" si="409"/>
        <v>0</v>
      </c>
      <c r="AV381" s="54">
        <f t="shared" si="410"/>
        <v>0</v>
      </c>
      <c r="AW381" s="54">
        <f t="shared" si="411"/>
        <v>0</v>
      </c>
      <c r="AX381" s="54">
        <f t="shared" si="412"/>
        <v>0</v>
      </c>
      <c r="AY381" s="54">
        <f t="shared" si="413"/>
        <v>0</v>
      </c>
      <c r="AZ381" s="54"/>
      <c r="BA381" s="54"/>
      <c r="BB381" s="137">
        <f t="shared" si="380"/>
        <v>0</v>
      </c>
      <c r="BC381" s="137">
        <f t="shared" si="381"/>
        <v>0</v>
      </c>
      <c r="BD381" s="137">
        <f t="shared" si="382"/>
        <v>0</v>
      </c>
      <c r="BE381" s="137">
        <f t="shared" si="383"/>
        <v>0</v>
      </c>
      <c r="BF381" s="137">
        <f t="shared" si="384"/>
        <v>0</v>
      </c>
      <c r="BG381" s="137">
        <f t="shared" si="385"/>
        <v>0</v>
      </c>
      <c r="BH381" s="137">
        <f t="shared" si="386"/>
        <v>0</v>
      </c>
      <c r="BI381" s="137">
        <f t="shared" si="387"/>
        <v>0</v>
      </c>
      <c r="BJ381" s="137">
        <f t="shared" si="388"/>
        <v>0</v>
      </c>
      <c r="BK381" s="137">
        <f t="shared" si="389"/>
        <v>0</v>
      </c>
      <c r="BL381" s="137">
        <f t="shared" si="414"/>
        <v>0</v>
      </c>
      <c r="BM381" s="137">
        <f t="shared" si="415"/>
        <v>0</v>
      </c>
      <c r="BN381" s="137">
        <f t="shared" si="416"/>
        <v>0</v>
      </c>
      <c r="BO381" s="137">
        <f t="shared" si="417"/>
        <v>0</v>
      </c>
      <c r="BP381" s="137">
        <f t="shared" si="418"/>
        <v>0</v>
      </c>
      <c r="BQ381" s="137">
        <f t="shared" si="419"/>
        <v>0</v>
      </c>
      <c r="BR381" s="137">
        <f t="shared" si="420"/>
        <v>0</v>
      </c>
      <c r="BS381" s="137">
        <f t="shared" si="421"/>
        <v>0</v>
      </c>
      <c r="BT381" s="137">
        <f t="shared" si="422"/>
        <v>0</v>
      </c>
      <c r="BU381" s="137">
        <f t="shared" si="423"/>
        <v>0</v>
      </c>
      <c r="BV381" s="137">
        <f t="shared" si="424"/>
        <v>0</v>
      </c>
      <c r="BW381" s="137">
        <f t="shared" si="425"/>
        <v>0</v>
      </c>
      <c r="BX381" s="137">
        <f t="shared" si="426"/>
        <v>0</v>
      </c>
      <c r="BY381" s="137">
        <f t="shared" si="427"/>
        <v>0</v>
      </c>
      <c r="BZ381" s="137">
        <f t="shared" si="428"/>
        <v>0</v>
      </c>
      <c r="CA381" s="137">
        <f t="shared" si="429"/>
        <v>0</v>
      </c>
      <c r="CB381" s="137">
        <f t="shared" si="430"/>
        <v>0</v>
      </c>
      <c r="CC381" s="137">
        <f t="shared" si="431"/>
        <v>0</v>
      </c>
      <c r="CD381" s="137">
        <f t="shared" si="432"/>
        <v>0</v>
      </c>
      <c r="CE381" s="137">
        <f t="shared" si="433"/>
        <v>0</v>
      </c>
      <c r="CF381" s="137">
        <f t="shared" si="434"/>
        <v>0</v>
      </c>
      <c r="CG381" s="137">
        <f t="shared" si="435"/>
        <v>0</v>
      </c>
      <c r="CH381" s="137">
        <f t="shared" si="436"/>
        <v>0</v>
      </c>
      <c r="CI381" s="137">
        <f t="shared" si="437"/>
        <v>0</v>
      </c>
      <c r="CJ381" s="137">
        <f t="shared" si="438"/>
        <v>0</v>
      </c>
      <c r="CK381" s="137">
        <f t="shared" si="439"/>
        <v>0</v>
      </c>
      <c r="CL381" s="137">
        <f t="shared" si="440"/>
        <v>0</v>
      </c>
      <c r="CM381" s="137">
        <f t="shared" si="441"/>
        <v>0</v>
      </c>
      <c r="CN381" s="137">
        <f t="shared" si="442"/>
        <v>0</v>
      </c>
      <c r="CO381" s="137">
        <f t="shared" si="443"/>
        <v>0</v>
      </c>
      <c r="CP381" s="97"/>
      <c r="CQ381" s="97"/>
      <c r="CR381" s="47"/>
      <c r="CS381" s="47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GO381" s="1"/>
      <c r="GP381" s="1"/>
      <c r="GQ381" s="1"/>
      <c r="GR381" s="1"/>
      <c r="GS381" s="1"/>
    </row>
    <row r="382" spans="1:201">
      <c r="A382" s="40">
        <v>376</v>
      </c>
      <c r="B382" s="82"/>
      <c r="C382" s="83"/>
      <c r="D382" s="88"/>
      <c r="E382" s="87"/>
      <c r="F382" s="87"/>
      <c r="G382" s="87"/>
      <c r="H382" s="87"/>
      <c r="I382" s="76"/>
      <c r="J382" s="76"/>
      <c r="K382" s="76"/>
      <c r="L382" s="238"/>
      <c r="M382" s="238"/>
      <c r="N382" s="76"/>
      <c r="O382" s="76"/>
      <c r="P382" s="76"/>
      <c r="Q382" s="77"/>
      <c r="R382" s="41">
        <f t="shared" si="390"/>
        <v>0</v>
      </c>
      <c r="S382" s="55">
        <f t="shared" si="370"/>
        <v>0</v>
      </c>
      <c r="T382" s="54">
        <f t="shared" si="371"/>
        <v>0</v>
      </c>
      <c r="U382" s="97">
        <f t="shared" si="372"/>
        <v>0</v>
      </c>
      <c r="V382" s="54">
        <f t="shared" si="391"/>
        <v>0</v>
      </c>
      <c r="W382" s="97">
        <f t="shared" si="392"/>
        <v>0</v>
      </c>
      <c r="X382" s="96">
        <f t="shared" si="373"/>
        <v>0</v>
      </c>
      <c r="Y382" s="96">
        <f t="shared" si="374"/>
        <v>0</v>
      </c>
      <c r="Z382" s="96">
        <f t="shared" si="375"/>
        <v>0</v>
      </c>
      <c r="AA382" s="96">
        <f t="shared" si="376"/>
        <v>0</v>
      </c>
      <c r="AB382" s="96">
        <f t="shared" si="377"/>
        <v>0</v>
      </c>
      <c r="AC382" s="96">
        <f t="shared" si="378"/>
        <v>0</v>
      </c>
      <c r="AD382" s="96">
        <f t="shared" si="379"/>
        <v>0</v>
      </c>
      <c r="AE382" s="96">
        <f t="shared" si="393"/>
        <v>0</v>
      </c>
      <c r="AF382" s="96">
        <f t="shared" si="394"/>
        <v>0</v>
      </c>
      <c r="AG382" s="96">
        <f t="shared" si="395"/>
        <v>0</v>
      </c>
      <c r="AH382" s="96">
        <f t="shared" si="396"/>
        <v>0</v>
      </c>
      <c r="AI382" s="96">
        <f t="shared" si="397"/>
        <v>0</v>
      </c>
      <c r="AJ382" s="96">
        <f t="shared" si="398"/>
        <v>0</v>
      </c>
      <c r="AK382" s="96">
        <f t="shared" si="399"/>
        <v>0</v>
      </c>
      <c r="AL382" s="96">
        <f t="shared" si="400"/>
        <v>0</v>
      </c>
      <c r="AM382" s="96">
        <f t="shared" si="401"/>
        <v>0</v>
      </c>
      <c r="AN382" s="96">
        <f t="shared" si="402"/>
        <v>0</v>
      </c>
      <c r="AO382" s="96">
        <f t="shared" si="403"/>
        <v>0</v>
      </c>
      <c r="AP382" s="96">
        <f t="shared" si="404"/>
        <v>0</v>
      </c>
      <c r="AQ382" s="96">
        <f t="shared" si="405"/>
        <v>0</v>
      </c>
      <c r="AR382" s="96">
        <f t="shared" si="406"/>
        <v>0</v>
      </c>
      <c r="AS382" s="96">
        <f t="shared" si="407"/>
        <v>0</v>
      </c>
      <c r="AT382" s="54">
        <f t="shared" si="408"/>
        <v>0</v>
      </c>
      <c r="AU382" s="54">
        <f t="shared" si="409"/>
        <v>0</v>
      </c>
      <c r="AV382" s="54">
        <f t="shared" si="410"/>
        <v>0</v>
      </c>
      <c r="AW382" s="54">
        <f t="shared" si="411"/>
        <v>0</v>
      </c>
      <c r="AX382" s="54">
        <f t="shared" si="412"/>
        <v>0</v>
      </c>
      <c r="AY382" s="54">
        <f t="shared" si="413"/>
        <v>0</v>
      </c>
      <c r="AZ382" s="54"/>
      <c r="BA382" s="54"/>
      <c r="BB382" s="137">
        <f t="shared" si="380"/>
        <v>0</v>
      </c>
      <c r="BC382" s="137">
        <f t="shared" si="381"/>
        <v>0</v>
      </c>
      <c r="BD382" s="137">
        <f t="shared" si="382"/>
        <v>0</v>
      </c>
      <c r="BE382" s="137">
        <f t="shared" si="383"/>
        <v>0</v>
      </c>
      <c r="BF382" s="137">
        <f t="shared" si="384"/>
        <v>0</v>
      </c>
      <c r="BG382" s="137">
        <f t="shared" si="385"/>
        <v>0</v>
      </c>
      <c r="BH382" s="137">
        <f t="shared" si="386"/>
        <v>0</v>
      </c>
      <c r="BI382" s="137">
        <f t="shared" si="387"/>
        <v>0</v>
      </c>
      <c r="BJ382" s="137">
        <f t="shared" si="388"/>
        <v>0</v>
      </c>
      <c r="BK382" s="137">
        <f t="shared" si="389"/>
        <v>0</v>
      </c>
      <c r="BL382" s="137">
        <f t="shared" si="414"/>
        <v>0</v>
      </c>
      <c r="BM382" s="137">
        <f t="shared" si="415"/>
        <v>0</v>
      </c>
      <c r="BN382" s="137">
        <f t="shared" si="416"/>
        <v>0</v>
      </c>
      <c r="BO382" s="137">
        <f t="shared" si="417"/>
        <v>0</v>
      </c>
      <c r="BP382" s="137">
        <f t="shared" si="418"/>
        <v>0</v>
      </c>
      <c r="BQ382" s="137">
        <f t="shared" si="419"/>
        <v>0</v>
      </c>
      <c r="BR382" s="137">
        <f t="shared" si="420"/>
        <v>0</v>
      </c>
      <c r="BS382" s="137">
        <f t="shared" si="421"/>
        <v>0</v>
      </c>
      <c r="BT382" s="137">
        <f t="shared" si="422"/>
        <v>0</v>
      </c>
      <c r="BU382" s="137">
        <f t="shared" si="423"/>
        <v>0</v>
      </c>
      <c r="BV382" s="137">
        <f t="shared" si="424"/>
        <v>0</v>
      </c>
      <c r="BW382" s="137">
        <f t="shared" si="425"/>
        <v>0</v>
      </c>
      <c r="BX382" s="137">
        <f t="shared" si="426"/>
        <v>0</v>
      </c>
      <c r="BY382" s="137">
        <f t="shared" si="427"/>
        <v>0</v>
      </c>
      <c r="BZ382" s="137">
        <f t="shared" si="428"/>
        <v>0</v>
      </c>
      <c r="CA382" s="137">
        <f t="shared" si="429"/>
        <v>0</v>
      </c>
      <c r="CB382" s="137">
        <f t="shared" si="430"/>
        <v>0</v>
      </c>
      <c r="CC382" s="137">
        <f t="shared" si="431"/>
        <v>0</v>
      </c>
      <c r="CD382" s="137">
        <f t="shared" si="432"/>
        <v>0</v>
      </c>
      <c r="CE382" s="137">
        <f t="shared" si="433"/>
        <v>0</v>
      </c>
      <c r="CF382" s="137">
        <f t="shared" si="434"/>
        <v>0</v>
      </c>
      <c r="CG382" s="137">
        <f t="shared" si="435"/>
        <v>0</v>
      </c>
      <c r="CH382" s="137">
        <f t="shared" si="436"/>
        <v>0</v>
      </c>
      <c r="CI382" s="137">
        <f t="shared" si="437"/>
        <v>0</v>
      </c>
      <c r="CJ382" s="137">
        <f t="shared" si="438"/>
        <v>0</v>
      </c>
      <c r="CK382" s="137">
        <f t="shared" si="439"/>
        <v>0</v>
      </c>
      <c r="CL382" s="137">
        <f t="shared" si="440"/>
        <v>0</v>
      </c>
      <c r="CM382" s="137">
        <f t="shared" si="441"/>
        <v>0</v>
      </c>
      <c r="CN382" s="137">
        <f t="shared" si="442"/>
        <v>0</v>
      </c>
      <c r="CO382" s="137">
        <f t="shared" si="443"/>
        <v>0</v>
      </c>
      <c r="CP382" s="97"/>
      <c r="CQ382" s="97"/>
      <c r="CR382" s="47"/>
      <c r="CS382" s="47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GO382" s="1"/>
      <c r="GP382" s="1"/>
      <c r="GQ382" s="1"/>
      <c r="GR382" s="1"/>
      <c r="GS382" s="1"/>
    </row>
    <row r="383" spans="1:201">
      <c r="A383" s="40">
        <v>377</v>
      </c>
      <c r="B383" s="82"/>
      <c r="C383" s="83"/>
      <c r="D383" s="88"/>
      <c r="E383" s="87"/>
      <c r="F383" s="87"/>
      <c r="G383" s="87"/>
      <c r="H383" s="87"/>
      <c r="I383" s="76"/>
      <c r="J383" s="76"/>
      <c r="K383" s="76"/>
      <c r="L383" s="238"/>
      <c r="M383" s="238"/>
      <c r="N383" s="76"/>
      <c r="O383" s="76"/>
      <c r="P383" s="76"/>
      <c r="Q383" s="77"/>
      <c r="R383" s="41">
        <f t="shared" si="390"/>
        <v>0</v>
      </c>
      <c r="S383" s="55">
        <f t="shared" si="370"/>
        <v>0</v>
      </c>
      <c r="T383" s="54">
        <f t="shared" si="371"/>
        <v>0</v>
      </c>
      <c r="U383" s="97">
        <f t="shared" si="372"/>
        <v>0</v>
      </c>
      <c r="V383" s="54">
        <f t="shared" si="391"/>
        <v>0</v>
      </c>
      <c r="W383" s="97">
        <f t="shared" si="392"/>
        <v>0</v>
      </c>
      <c r="X383" s="96">
        <f t="shared" si="373"/>
        <v>0</v>
      </c>
      <c r="Y383" s="96">
        <f t="shared" si="374"/>
        <v>0</v>
      </c>
      <c r="Z383" s="96">
        <f t="shared" si="375"/>
        <v>0</v>
      </c>
      <c r="AA383" s="96">
        <f t="shared" si="376"/>
        <v>0</v>
      </c>
      <c r="AB383" s="96">
        <f t="shared" si="377"/>
        <v>0</v>
      </c>
      <c r="AC383" s="96">
        <f t="shared" si="378"/>
        <v>0</v>
      </c>
      <c r="AD383" s="96">
        <f t="shared" si="379"/>
        <v>0</v>
      </c>
      <c r="AE383" s="96">
        <f t="shared" si="393"/>
        <v>0</v>
      </c>
      <c r="AF383" s="96">
        <f t="shared" si="394"/>
        <v>0</v>
      </c>
      <c r="AG383" s="96">
        <f t="shared" si="395"/>
        <v>0</v>
      </c>
      <c r="AH383" s="96">
        <f t="shared" si="396"/>
        <v>0</v>
      </c>
      <c r="AI383" s="96">
        <f t="shared" si="397"/>
        <v>0</v>
      </c>
      <c r="AJ383" s="96">
        <f t="shared" si="398"/>
        <v>0</v>
      </c>
      <c r="AK383" s="96">
        <f t="shared" si="399"/>
        <v>0</v>
      </c>
      <c r="AL383" s="96">
        <f t="shared" si="400"/>
        <v>0</v>
      </c>
      <c r="AM383" s="96">
        <f t="shared" si="401"/>
        <v>0</v>
      </c>
      <c r="AN383" s="96">
        <f t="shared" si="402"/>
        <v>0</v>
      </c>
      <c r="AO383" s="96">
        <f t="shared" si="403"/>
        <v>0</v>
      </c>
      <c r="AP383" s="96">
        <f t="shared" si="404"/>
        <v>0</v>
      </c>
      <c r="AQ383" s="96">
        <f t="shared" si="405"/>
        <v>0</v>
      </c>
      <c r="AR383" s="96">
        <f t="shared" si="406"/>
        <v>0</v>
      </c>
      <c r="AS383" s="96">
        <f t="shared" si="407"/>
        <v>0</v>
      </c>
      <c r="AT383" s="54">
        <f t="shared" si="408"/>
        <v>0</v>
      </c>
      <c r="AU383" s="54">
        <f t="shared" si="409"/>
        <v>0</v>
      </c>
      <c r="AV383" s="54">
        <f t="shared" si="410"/>
        <v>0</v>
      </c>
      <c r="AW383" s="54">
        <f t="shared" si="411"/>
        <v>0</v>
      </c>
      <c r="AX383" s="54">
        <f t="shared" si="412"/>
        <v>0</v>
      </c>
      <c r="AY383" s="54">
        <f t="shared" si="413"/>
        <v>0</v>
      </c>
      <c r="AZ383" s="54"/>
      <c r="BA383" s="54"/>
      <c r="BB383" s="137">
        <f t="shared" si="380"/>
        <v>0</v>
      </c>
      <c r="BC383" s="137">
        <f t="shared" si="381"/>
        <v>0</v>
      </c>
      <c r="BD383" s="137">
        <f t="shared" si="382"/>
        <v>0</v>
      </c>
      <c r="BE383" s="137">
        <f t="shared" si="383"/>
        <v>0</v>
      </c>
      <c r="BF383" s="137">
        <f t="shared" si="384"/>
        <v>0</v>
      </c>
      <c r="BG383" s="137">
        <f t="shared" si="385"/>
        <v>0</v>
      </c>
      <c r="BH383" s="137">
        <f t="shared" si="386"/>
        <v>0</v>
      </c>
      <c r="BI383" s="137">
        <f t="shared" si="387"/>
        <v>0</v>
      </c>
      <c r="BJ383" s="137">
        <f t="shared" si="388"/>
        <v>0</v>
      </c>
      <c r="BK383" s="137">
        <f t="shared" si="389"/>
        <v>0</v>
      </c>
      <c r="BL383" s="137">
        <f t="shared" si="414"/>
        <v>0</v>
      </c>
      <c r="BM383" s="137">
        <f t="shared" si="415"/>
        <v>0</v>
      </c>
      <c r="BN383" s="137">
        <f t="shared" si="416"/>
        <v>0</v>
      </c>
      <c r="BO383" s="137">
        <f t="shared" si="417"/>
        <v>0</v>
      </c>
      <c r="BP383" s="137">
        <f t="shared" si="418"/>
        <v>0</v>
      </c>
      <c r="BQ383" s="137">
        <f t="shared" si="419"/>
        <v>0</v>
      </c>
      <c r="BR383" s="137">
        <f t="shared" si="420"/>
        <v>0</v>
      </c>
      <c r="BS383" s="137">
        <f t="shared" si="421"/>
        <v>0</v>
      </c>
      <c r="BT383" s="137">
        <f t="shared" si="422"/>
        <v>0</v>
      </c>
      <c r="BU383" s="137">
        <f t="shared" si="423"/>
        <v>0</v>
      </c>
      <c r="BV383" s="137">
        <f t="shared" si="424"/>
        <v>0</v>
      </c>
      <c r="BW383" s="137">
        <f t="shared" si="425"/>
        <v>0</v>
      </c>
      <c r="BX383" s="137">
        <f t="shared" si="426"/>
        <v>0</v>
      </c>
      <c r="BY383" s="137">
        <f t="shared" si="427"/>
        <v>0</v>
      </c>
      <c r="BZ383" s="137">
        <f t="shared" si="428"/>
        <v>0</v>
      </c>
      <c r="CA383" s="137">
        <f t="shared" si="429"/>
        <v>0</v>
      </c>
      <c r="CB383" s="137">
        <f t="shared" si="430"/>
        <v>0</v>
      </c>
      <c r="CC383" s="137">
        <f t="shared" si="431"/>
        <v>0</v>
      </c>
      <c r="CD383" s="137">
        <f t="shared" si="432"/>
        <v>0</v>
      </c>
      <c r="CE383" s="137">
        <f t="shared" si="433"/>
        <v>0</v>
      </c>
      <c r="CF383" s="137">
        <f t="shared" si="434"/>
        <v>0</v>
      </c>
      <c r="CG383" s="137">
        <f t="shared" si="435"/>
        <v>0</v>
      </c>
      <c r="CH383" s="137">
        <f t="shared" si="436"/>
        <v>0</v>
      </c>
      <c r="CI383" s="137">
        <f t="shared" si="437"/>
        <v>0</v>
      </c>
      <c r="CJ383" s="137">
        <f t="shared" si="438"/>
        <v>0</v>
      </c>
      <c r="CK383" s="137">
        <f t="shared" si="439"/>
        <v>0</v>
      </c>
      <c r="CL383" s="137">
        <f t="shared" si="440"/>
        <v>0</v>
      </c>
      <c r="CM383" s="137">
        <f t="shared" si="441"/>
        <v>0</v>
      </c>
      <c r="CN383" s="137">
        <f t="shared" si="442"/>
        <v>0</v>
      </c>
      <c r="CO383" s="137">
        <f t="shared" si="443"/>
        <v>0</v>
      </c>
      <c r="CP383" s="97"/>
      <c r="CQ383" s="97"/>
      <c r="CR383" s="47"/>
      <c r="CS383" s="47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GO383" s="1"/>
      <c r="GP383" s="1"/>
      <c r="GQ383" s="1"/>
      <c r="GR383" s="1"/>
      <c r="GS383" s="1"/>
    </row>
    <row r="384" spans="1:201">
      <c r="A384" s="40">
        <v>378</v>
      </c>
      <c r="B384" s="82"/>
      <c r="C384" s="83"/>
      <c r="D384" s="88"/>
      <c r="E384" s="87"/>
      <c r="F384" s="87"/>
      <c r="G384" s="87"/>
      <c r="H384" s="87"/>
      <c r="I384" s="76"/>
      <c r="J384" s="76"/>
      <c r="K384" s="76"/>
      <c r="L384" s="238"/>
      <c r="M384" s="238"/>
      <c r="N384" s="76"/>
      <c r="O384" s="76"/>
      <c r="P384" s="76"/>
      <c r="Q384" s="77"/>
      <c r="R384" s="41">
        <f t="shared" si="390"/>
        <v>0</v>
      </c>
      <c r="S384" s="55">
        <f t="shared" si="370"/>
        <v>0</v>
      </c>
      <c r="T384" s="54">
        <f t="shared" si="371"/>
        <v>0</v>
      </c>
      <c r="U384" s="97">
        <f t="shared" si="372"/>
        <v>0</v>
      </c>
      <c r="V384" s="54">
        <f t="shared" si="391"/>
        <v>0</v>
      </c>
      <c r="W384" s="97">
        <f t="shared" si="392"/>
        <v>0</v>
      </c>
      <c r="X384" s="96">
        <f t="shared" si="373"/>
        <v>0</v>
      </c>
      <c r="Y384" s="96">
        <f t="shared" si="374"/>
        <v>0</v>
      </c>
      <c r="Z384" s="96">
        <f t="shared" si="375"/>
        <v>0</v>
      </c>
      <c r="AA384" s="96">
        <f t="shared" si="376"/>
        <v>0</v>
      </c>
      <c r="AB384" s="96">
        <f t="shared" si="377"/>
        <v>0</v>
      </c>
      <c r="AC384" s="96">
        <f t="shared" si="378"/>
        <v>0</v>
      </c>
      <c r="AD384" s="96">
        <f t="shared" si="379"/>
        <v>0</v>
      </c>
      <c r="AE384" s="96">
        <f t="shared" si="393"/>
        <v>0</v>
      </c>
      <c r="AF384" s="96">
        <f t="shared" si="394"/>
        <v>0</v>
      </c>
      <c r="AG384" s="96">
        <f t="shared" si="395"/>
        <v>0</v>
      </c>
      <c r="AH384" s="96">
        <f t="shared" si="396"/>
        <v>0</v>
      </c>
      <c r="AI384" s="96">
        <f t="shared" si="397"/>
        <v>0</v>
      </c>
      <c r="AJ384" s="96">
        <f t="shared" si="398"/>
        <v>0</v>
      </c>
      <c r="AK384" s="96">
        <f t="shared" si="399"/>
        <v>0</v>
      </c>
      <c r="AL384" s="96">
        <f t="shared" si="400"/>
        <v>0</v>
      </c>
      <c r="AM384" s="96">
        <f t="shared" si="401"/>
        <v>0</v>
      </c>
      <c r="AN384" s="96">
        <f t="shared" si="402"/>
        <v>0</v>
      </c>
      <c r="AO384" s="96">
        <f t="shared" si="403"/>
        <v>0</v>
      </c>
      <c r="AP384" s="96">
        <f t="shared" si="404"/>
        <v>0</v>
      </c>
      <c r="AQ384" s="96">
        <f t="shared" si="405"/>
        <v>0</v>
      </c>
      <c r="AR384" s="96">
        <f t="shared" si="406"/>
        <v>0</v>
      </c>
      <c r="AS384" s="96">
        <f t="shared" si="407"/>
        <v>0</v>
      </c>
      <c r="AT384" s="54">
        <f t="shared" si="408"/>
        <v>0</v>
      </c>
      <c r="AU384" s="54">
        <f t="shared" si="409"/>
        <v>0</v>
      </c>
      <c r="AV384" s="54">
        <f t="shared" si="410"/>
        <v>0</v>
      </c>
      <c r="AW384" s="54">
        <f t="shared" si="411"/>
        <v>0</v>
      </c>
      <c r="AX384" s="54">
        <f t="shared" si="412"/>
        <v>0</v>
      </c>
      <c r="AY384" s="54">
        <f t="shared" si="413"/>
        <v>0</v>
      </c>
      <c r="AZ384" s="54"/>
      <c r="BA384" s="54"/>
      <c r="BB384" s="137">
        <f t="shared" si="380"/>
        <v>0</v>
      </c>
      <c r="BC384" s="137">
        <f t="shared" si="381"/>
        <v>0</v>
      </c>
      <c r="BD384" s="137">
        <f t="shared" si="382"/>
        <v>0</v>
      </c>
      <c r="BE384" s="137">
        <f t="shared" si="383"/>
        <v>0</v>
      </c>
      <c r="BF384" s="137">
        <f t="shared" si="384"/>
        <v>0</v>
      </c>
      <c r="BG384" s="137">
        <f t="shared" si="385"/>
        <v>0</v>
      </c>
      <c r="BH384" s="137">
        <f t="shared" si="386"/>
        <v>0</v>
      </c>
      <c r="BI384" s="137">
        <f t="shared" si="387"/>
        <v>0</v>
      </c>
      <c r="BJ384" s="137">
        <f t="shared" si="388"/>
        <v>0</v>
      </c>
      <c r="BK384" s="137">
        <f t="shared" si="389"/>
        <v>0</v>
      </c>
      <c r="BL384" s="137">
        <f t="shared" si="414"/>
        <v>0</v>
      </c>
      <c r="BM384" s="137">
        <f t="shared" si="415"/>
        <v>0</v>
      </c>
      <c r="BN384" s="137">
        <f t="shared" si="416"/>
        <v>0</v>
      </c>
      <c r="BO384" s="137">
        <f t="shared" si="417"/>
        <v>0</v>
      </c>
      <c r="BP384" s="137">
        <f t="shared" si="418"/>
        <v>0</v>
      </c>
      <c r="BQ384" s="137">
        <f t="shared" si="419"/>
        <v>0</v>
      </c>
      <c r="BR384" s="137">
        <f t="shared" si="420"/>
        <v>0</v>
      </c>
      <c r="BS384" s="137">
        <f t="shared" si="421"/>
        <v>0</v>
      </c>
      <c r="BT384" s="137">
        <f t="shared" si="422"/>
        <v>0</v>
      </c>
      <c r="BU384" s="137">
        <f t="shared" si="423"/>
        <v>0</v>
      </c>
      <c r="BV384" s="137">
        <f t="shared" si="424"/>
        <v>0</v>
      </c>
      <c r="BW384" s="137">
        <f t="shared" si="425"/>
        <v>0</v>
      </c>
      <c r="BX384" s="137">
        <f t="shared" si="426"/>
        <v>0</v>
      </c>
      <c r="BY384" s="137">
        <f t="shared" si="427"/>
        <v>0</v>
      </c>
      <c r="BZ384" s="137">
        <f t="shared" si="428"/>
        <v>0</v>
      </c>
      <c r="CA384" s="137">
        <f t="shared" si="429"/>
        <v>0</v>
      </c>
      <c r="CB384" s="137">
        <f t="shared" si="430"/>
        <v>0</v>
      </c>
      <c r="CC384" s="137">
        <f t="shared" si="431"/>
        <v>0</v>
      </c>
      <c r="CD384" s="137">
        <f t="shared" si="432"/>
        <v>0</v>
      </c>
      <c r="CE384" s="137">
        <f t="shared" si="433"/>
        <v>0</v>
      </c>
      <c r="CF384" s="137">
        <f t="shared" si="434"/>
        <v>0</v>
      </c>
      <c r="CG384" s="137">
        <f t="shared" si="435"/>
        <v>0</v>
      </c>
      <c r="CH384" s="137">
        <f t="shared" si="436"/>
        <v>0</v>
      </c>
      <c r="CI384" s="137">
        <f t="shared" si="437"/>
        <v>0</v>
      </c>
      <c r="CJ384" s="137">
        <f t="shared" si="438"/>
        <v>0</v>
      </c>
      <c r="CK384" s="137">
        <f t="shared" si="439"/>
        <v>0</v>
      </c>
      <c r="CL384" s="137">
        <f t="shared" si="440"/>
        <v>0</v>
      </c>
      <c r="CM384" s="137">
        <f t="shared" si="441"/>
        <v>0</v>
      </c>
      <c r="CN384" s="137">
        <f t="shared" si="442"/>
        <v>0</v>
      </c>
      <c r="CO384" s="137">
        <f t="shared" si="443"/>
        <v>0</v>
      </c>
      <c r="CP384" s="97"/>
      <c r="CQ384" s="97"/>
      <c r="CR384" s="47"/>
      <c r="CS384" s="47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GO384" s="1"/>
      <c r="GP384" s="1"/>
      <c r="GQ384" s="1"/>
      <c r="GR384" s="1"/>
      <c r="GS384" s="1"/>
    </row>
    <row r="385" spans="1:201">
      <c r="A385" s="40">
        <v>379</v>
      </c>
      <c r="B385" s="82"/>
      <c r="C385" s="83"/>
      <c r="D385" s="88"/>
      <c r="E385" s="87"/>
      <c r="F385" s="87"/>
      <c r="G385" s="87"/>
      <c r="H385" s="87"/>
      <c r="I385" s="76"/>
      <c r="J385" s="76"/>
      <c r="K385" s="76"/>
      <c r="L385" s="238"/>
      <c r="M385" s="238"/>
      <c r="N385" s="76"/>
      <c r="O385" s="76"/>
      <c r="P385" s="76"/>
      <c r="Q385" s="77"/>
      <c r="R385" s="41">
        <f t="shared" si="390"/>
        <v>0</v>
      </c>
      <c r="S385" s="55">
        <f t="shared" si="370"/>
        <v>0</v>
      </c>
      <c r="T385" s="54">
        <f t="shared" si="371"/>
        <v>0</v>
      </c>
      <c r="U385" s="97">
        <f t="shared" si="372"/>
        <v>0</v>
      </c>
      <c r="V385" s="54">
        <f t="shared" si="391"/>
        <v>0</v>
      </c>
      <c r="W385" s="97">
        <f t="shared" si="392"/>
        <v>0</v>
      </c>
      <c r="X385" s="96">
        <f t="shared" si="373"/>
        <v>0</v>
      </c>
      <c r="Y385" s="96">
        <f t="shared" si="374"/>
        <v>0</v>
      </c>
      <c r="Z385" s="96">
        <f t="shared" si="375"/>
        <v>0</v>
      </c>
      <c r="AA385" s="96">
        <f t="shared" si="376"/>
        <v>0</v>
      </c>
      <c r="AB385" s="96">
        <f t="shared" si="377"/>
        <v>0</v>
      </c>
      <c r="AC385" s="96">
        <f t="shared" si="378"/>
        <v>0</v>
      </c>
      <c r="AD385" s="96">
        <f t="shared" si="379"/>
        <v>0</v>
      </c>
      <c r="AE385" s="96">
        <f t="shared" si="393"/>
        <v>0</v>
      </c>
      <c r="AF385" s="96">
        <f t="shared" si="394"/>
        <v>0</v>
      </c>
      <c r="AG385" s="96">
        <f t="shared" si="395"/>
        <v>0</v>
      </c>
      <c r="AH385" s="96">
        <f t="shared" si="396"/>
        <v>0</v>
      </c>
      <c r="AI385" s="96">
        <f t="shared" si="397"/>
        <v>0</v>
      </c>
      <c r="AJ385" s="96">
        <f t="shared" si="398"/>
        <v>0</v>
      </c>
      <c r="AK385" s="96">
        <f t="shared" si="399"/>
        <v>0</v>
      </c>
      <c r="AL385" s="96">
        <f t="shared" si="400"/>
        <v>0</v>
      </c>
      <c r="AM385" s="96">
        <f t="shared" si="401"/>
        <v>0</v>
      </c>
      <c r="AN385" s="96">
        <f t="shared" si="402"/>
        <v>0</v>
      </c>
      <c r="AO385" s="96">
        <f t="shared" si="403"/>
        <v>0</v>
      </c>
      <c r="AP385" s="96">
        <f t="shared" si="404"/>
        <v>0</v>
      </c>
      <c r="AQ385" s="96">
        <f t="shared" si="405"/>
        <v>0</v>
      </c>
      <c r="AR385" s="96">
        <f t="shared" si="406"/>
        <v>0</v>
      </c>
      <c r="AS385" s="96">
        <f t="shared" si="407"/>
        <v>0</v>
      </c>
      <c r="AT385" s="54">
        <f t="shared" si="408"/>
        <v>0</v>
      </c>
      <c r="AU385" s="54">
        <f t="shared" si="409"/>
        <v>0</v>
      </c>
      <c r="AV385" s="54">
        <f t="shared" si="410"/>
        <v>0</v>
      </c>
      <c r="AW385" s="54">
        <f t="shared" si="411"/>
        <v>0</v>
      </c>
      <c r="AX385" s="54">
        <f t="shared" si="412"/>
        <v>0</v>
      </c>
      <c r="AY385" s="54">
        <f t="shared" si="413"/>
        <v>0</v>
      </c>
      <c r="AZ385" s="54"/>
      <c r="BA385" s="54"/>
      <c r="BB385" s="137">
        <f t="shared" si="380"/>
        <v>0</v>
      </c>
      <c r="BC385" s="137">
        <f t="shared" si="381"/>
        <v>0</v>
      </c>
      <c r="BD385" s="137">
        <f t="shared" si="382"/>
        <v>0</v>
      </c>
      <c r="BE385" s="137">
        <f t="shared" si="383"/>
        <v>0</v>
      </c>
      <c r="BF385" s="137">
        <f t="shared" si="384"/>
        <v>0</v>
      </c>
      <c r="BG385" s="137">
        <f t="shared" si="385"/>
        <v>0</v>
      </c>
      <c r="BH385" s="137">
        <f t="shared" si="386"/>
        <v>0</v>
      </c>
      <c r="BI385" s="137">
        <f t="shared" si="387"/>
        <v>0</v>
      </c>
      <c r="BJ385" s="137">
        <f t="shared" si="388"/>
        <v>0</v>
      </c>
      <c r="BK385" s="137">
        <f t="shared" si="389"/>
        <v>0</v>
      </c>
      <c r="BL385" s="137">
        <f t="shared" si="414"/>
        <v>0</v>
      </c>
      <c r="BM385" s="137">
        <f t="shared" si="415"/>
        <v>0</v>
      </c>
      <c r="BN385" s="137">
        <f t="shared" si="416"/>
        <v>0</v>
      </c>
      <c r="BO385" s="137">
        <f t="shared" si="417"/>
        <v>0</v>
      </c>
      <c r="BP385" s="137">
        <f t="shared" si="418"/>
        <v>0</v>
      </c>
      <c r="BQ385" s="137">
        <f t="shared" si="419"/>
        <v>0</v>
      </c>
      <c r="BR385" s="137">
        <f t="shared" si="420"/>
        <v>0</v>
      </c>
      <c r="BS385" s="137">
        <f t="shared" si="421"/>
        <v>0</v>
      </c>
      <c r="BT385" s="137">
        <f t="shared" si="422"/>
        <v>0</v>
      </c>
      <c r="BU385" s="137">
        <f t="shared" si="423"/>
        <v>0</v>
      </c>
      <c r="BV385" s="137">
        <f t="shared" si="424"/>
        <v>0</v>
      </c>
      <c r="BW385" s="137">
        <f t="shared" si="425"/>
        <v>0</v>
      </c>
      <c r="BX385" s="137">
        <f t="shared" si="426"/>
        <v>0</v>
      </c>
      <c r="BY385" s="137">
        <f t="shared" si="427"/>
        <v>0</v>
      </c>
      <c r="BZ385" s="137">
        <f t="shared" si="428"/>
        <v>0</v>
      </c>
      <c r="CA385" s="137">
        <f t="shared" si="429"/>
        <v>0</v>
      </c>
      <c r="CB385" s="137">
        <f t="shared" si="430"/>
        <v>0</v>
      </c>
      <c r="CC385" s="137">
        <f t="shared" si="431"/>
        <v>0</v>
      </c>
      <c r="CD385" s="137">
        <f t="shared" si="432"/>
        <v>0</v>
      </c>
      <c r="CE385" s="137">
        <f t="shared" si="433"/>
        <v>0</v>
      </c>
      <c r="CF385" s="137">
        <f t="shared" si="434"/>
        <v>0</v>
      </c>
      <c r="CG385" s="137">
        <f t="shared" si="435"/>
        <v>0</v>
      </c>
      <c r="CH385" s="137">
        <f t="shared" si="436"/>
        <v>0</v>
      </c>
      <c r="CI385" s="137">
        <f t="shared" si="437"/>
        <v>0</v>
      </c>
      <c r="CJ385" s="137">
        <f t="shared" si="438"/>
        <v>0</v>
      </c>
      <c r="CK385" s="137">
        <f t="shared" si="439"/>
        <v>0</v>
      </c>
      <c r="CL385" s="137">
        <f t="shared" si="440"/>
        <v>0</v>
      </c>
      <c r="CM385" s="137">
        <f t="shared" si="441"/>
        <v>0</v>
      </c>
      <c r="CN385" s="137">
        <f t="shared" si="442"/>
        <v>0</v>
      </c>
      <c r="CO385" s="137">
        <f t="shared" si="443"/>
        <v>0</v>
      </c>
      <c r="CP385" s="97"/>
      <c r="CQ385" s="97"/>
      <c r="CR385" s="47"/>
      <c r="CS385" s="47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GO385" s="1"/>
      <c r="GP385" s="1"/>
      <c r="GQ385" s="1"/>
      <c r="GR385" s="1"/>
      <c r="GS385" s="1"/>
    </row>
    <row r="386" spans="1:201">
      <c r="A386" s="40">
        <v>380</v>
      </c>
      <c r="B386" s="82"/>
      <c r="C386" s="83"/>
      <c r="D386" s="88"/>
      <c r="E386" s="87"/>
      <c r="F386" s="87"/>
      <c r="G386" s="87"/>
      <c r="H386" s="87"/>
      <c r="I386" s="76"/>
      <c r="J386" s="76"/>
      <c r="K386" s="76"/>
      <c r="L386" s="238"/>
      <c r="M386" s="238"/>
      <c r="N386" s="76"/>
      <c r="O386" s="76"/>
      <c r="P386" s="76"/>
      <c r="Q386" s="77"/>
      <c r="R386" s="41">
        <f t="shared" si="390"/>
        <v>0</v>
      </c>
      <c r="S386" s="55">
        <f t="shared" si="370"/>
        <v>0</v>
      </c>
      <c r="T386" s="54">
        <f t="shared" si="371"/>
        <v>0</v>
      </c>
      <c r="U386" s="97">
        <f t="shared" si="372"/>
        <v>0</v>
      </c>
      <c r="V386" s="54">
        <f t="shared" si="391"/>
        <v>0</v>
      </c>
      <c r="W386" s="97">
        <f t="shared" si="392"/>
        <v>0</v>
      </c>
      <c r="X386" s="96">
        <f t="shared" si="373"/>
        <v>0</v>
      </c>
      <c r="Y386" s="96">
        <f t="shared" si="374"/>
        <v>0</v>
      </c>
      <c r="Z386" s="96">
        <f t="shared" si="375"/>
        <v>0</v>
      </c>
      <c r="AA386" s="96">
        <f t="shared" si="376"/>
        <v>0</v>
      </c>
      <c r="AB386" s="96">
        <f t="shared" si="377"/>
        <v>0</v>
      </c>
      <c r="AC386" s="96">
        <f t="shared" si="378"/>
        <v>0</v>
      </c>
      <c r="AD386" s="96">
        <f t="shared" si="379"/>
        <v>0</v>
      </c>
      <c r="AE386" s="96">
        <f t="shared" si="393"/>
        <v>0</v>
      </c>
      <c r="AF386" s="96">
        <f t="shared" si="394"/>
        <v>0</v>
      </c>
      <c r="AG386" s="96">
        <f t="shared" si="395"/>
        <v>0</v>
      </c>
      <c r="AH386" s="96">
        <f t="shared" si="396"/>
        <v>0</v>
      </c>
      <c r="AI386" s="96">
        <f t="shared" si="397"/>
        <v>0</v>
      </c>
      <c r="AJ386" s="96">
        <f t="shared" si="398"/>
        <v>0</v>
      </c>
      <c r="AK386" s="96">
        <f t="shared" si="399"/>
        <v>0</v>
      </c>
      <c r="AL386" s="96">
        <f t="shared" si="400"/>
        <v>0</v>
      </c>
      <c r="AM386" s="96">
        <f t="shared" si="401"/>
        <v>0</v>
      </c>
      <c r="AN386" s="96">
        <f t="shared" si="402"/>
        <v>0</v>
      </c>
      <c r="AO386" s="96">
        <f t="shared" si="403"/>
        <v>0</v>
      </c>
      <c r="AP386" s="96">
        <f t="shared" si="404"/>
        <v>0</v>
      </c>
      <c r="AQ386" s="96">
        <f t="shared" si="405"/>
        <v>0</v>
      </c>
      <c r="AR386" s="96">
        <f t="shared" si="406"/>
        <v>0</v>
      </c>
      <c r="AS386" s="96">
        <f t="shared" si="407"/>
        <v>0</v>
      </c>
      <c r="AT386" s="96">
        <f t="shared" si="408"/>
        <v>0</v>
      </c>
      <c r="AU386" s="96">
        <f t="shared" si="409"/>
        <v>0</v>
      </c>
      <c r="AV386" s="96">
        <f t="shared" si="410"/>
        <v>0</v>
      </c>
      <c r="AW386" s="96">
        <f t="shared" si="411"/>
        <v>0</v>
      </c>
      <c r="AX386" s="96">
        <f t="shared" si="412"/>
        <v>0</v>
      </c>
      <c r="AY386" s="96">
        <f t="shared" si="413"/>
        <v>0</v>
      </c>
      <c r="AZ386" s="54"/>
      <c r="BA386" s="54"/>
      <c r="BB386" s="137">
        <f t="shared" si="380"/>
        <v>0</v>
      </c>
      <c r="BC386" s="137">
        <f t="shared" si="381"/>
        <v>0</v>
      </c>
      <c r="BD386" s="137">
        <f t="shared" si="382"/>
        <v>0</v>
      </c>
      <c r="BE386" s="137">
        <f t="shared" si="383"/>
        <v>0</v>
      </c>
      <c r="BF386" s="137">
        <f t="shared" si="384"/>
        <v>0</v>
      </c>
      <c r="BG386" s="137">
        <f t="shared" si="385"/>
        <v>0</v>
      </c>
      <c r="BH386" s="137">
        <f t="shared" si="386"/>
        <v>0</v>
      </c>
      <c r="BI386" s="137">
        <f t="shared" si="387"/>
        <v>0</v>
      </c>
      <c r="BJ386" s="137">
        <f t="shared" si="388"/>
        <v>0</v>
      </c>
      <c r="BK386" s="137">
        <f t="shared" si="389"/>
        <v>0</v>
      </c>
      <c r="BL386" s="137">
        <f t="shared" si="414"/>
        <v>0</v>
      </c>
      <c r="BM386" s="137">
        <f t="shared" si="415"/>
        <v>0</v>
      </c>
      <c r="BN386" s="137">
        <f t="shared" si="416"/>
        <v>0</v>
      </c>
      <c r="BO386" s="137">
        <f t="shared" si="417"/>
        <v>0</v>
      </c>
      <c r="BP386" s="137">
        <f t="shared" si="418"/>
        <v>0</v>
      </c>
      <c r="BQ386" s="137">
        <f t="shared" si="419"/>
        <v>0</v>
      </c>
      <c r="BR386" s="137">
        <f t="shared" si="420"/>
        <v>0</v>
      </c>
      <c r="BS386" s="137">
        <f t="shared" si="421"/>
        <v>0</v>
      </c>
      <c r="BT386" s="137">
        <f t="shared" si="422"/>
        <v>0</v>
      </c>
      <c r="BU386" s="137">
        <f t="shared" si="423"/>
        <v>0</v>
      </c>
      <c r="BV386" s="137">
        <f t="shared" si="424"/>
        <v>0</v>
      </c>
      <c r="BW386" s="137">
        <f t="shared" si="425"/>
        <v>0</v>
      </c>
      <c r="BX386" s="137">
        <f t="shared" si="426"/>
        <v>0</v>
      </c>
      <c r="BY386" s="137">
        <f t="shared" si="427"/>
        <v>0</v>
      </c>
      <c r="BZ386" s="137">
        <f t="shared" si="428"/>
        <v>0</v>
      </c>
      <c r="CA386" s="137">
        <f t="shared" si="429"/>
        <v>0</v>
      </c>
      <c r="CB386" s="137">
        <f t="shared" si="430"/>
        <v>0</v>
      </c>
      <c r="CC386" s="137">
        <f t="shared" si="431"/>
        <v>0</v>
      </c>
      <c r="CD386" s="137">
        <f t="shared" si="432"/>
        <v>0</v>
      </c>
      <c r="CE386" s="137">
        <f t="shared" si="433"/>
        <v>0</v>
      </c>
      <c r="CF386" s="137">
        <f t="shared" si="434"/>
        <v>0</v>
      </c>
      <c r="CG386" s="137">
        <f t="shared" si="435"/>
        <v>0</v>
      </c>
      <c r="CH386" s="137">
        <f t="shared" si="436"/>
        <v>0</v>
      </c>
      <c r="CI386" s="137">
        <f t="shared" si="437"/>
        <v>0</v>
      </c>
      <c r="CJ386" s="137">
        <f t="shared" si="438"/>
        <v>0</v>
      </c>
      <c r="CK386" s="137">
        <f t="shared" si="439"/>
        <v>0</v>
      </c>
      <c r="CL386" s="137">
        <f t="shared" si="440"/>
        <v>0</v>
      </c>
      <c r="CM386" s="137">
        <f t="shared" si="441"/>
        <v>0</v>
      </c>
      <c r="CN386" s="137">
        <f t="shared" si="442"/>
        <v>0</v>
      </c>
      <c r="CO386" s="137">
        <f t="shared" si="443"/>
        <v>0</v>
      </c>
      <c r="CP386" s="97"/>
      <c r="CQ386" s="97"/>
      <c r="CR386" s="47"/>
      <c r="CS386" s="47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GO386" s="1"/>
      <c r="GP386" s="1"/>
      <c r="GQ386" s="1"/>
      <c r="GR386" s="1"/>
      <c r="GS386" s="1"/>
    </row>
    <row r="387" spans="1:201">
      <c r="A387" s="3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GO387" s="1"/>
      <c r="GP387" s="1"/>
      <c r="GQ387" s="1"/>
      <c r="GR387" s="1"/>
      <c r="GS387" s="1"/>
    </row>
    <row r="388" spans="1:201">
      <c r="A388" s="3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GO388" s="1"/>
      <c r="GP388" s="1"/>
      <c r="GQ388" s="1"/>
      <c r="GR388" s="1"/>
      <c r="GS388" s="1"/>
    </row>
    <row r="389" spans="1:201" s="1" customFormat="1">
      <c r="A389" s="3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</row>
    <row r="390" spans="1:201" s="1" customFormat="1" hidden="1">
      <c r="A390" s="3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</row>
    <row r="391" spans="1:201" s="1" customFormat="1" hidden="1">
      <c r="A391" s="3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</row>
    <row r="392" spans="1:201" s="1" customFormat="1" hidden="1">
      <c r="A392" s="3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</row>
    <row r="393" spans="1:201" s="1" customFormat="1" hidden="1">
      <c r="A393" s="3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</row>
    <row r="394" spans="1:201" s="1" customFormat="1" hidden="1">
      <c r="A394" s="3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</row>
    <row r="395" spans="1:201" s="1" customFormat="1" hidden="1">
      <c r="A395" s="3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</row>
    <row r="396" spans="1:201" s="1" customFormat="1" hidden="1">
      <c r="A396" s="3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</row>
    <row r="397" spans="1:201" s="1" customFormat="1" hidden="1">
      <c r="A397" s="3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</row>
    <row r="398" spans="1:201" s="1" customFormat="1" hidden="1">
      <c r="A398" s="3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</row>
    <row r="399" spans="1:201" s="1" customFormat="1" hidden="1">
      <c r="A399" s="3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</row>
    <row r="400" spans="1:201" s="1" customFormat="1" hidden="1">
      <c r="A400" s="3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</row>
    <row r="401" spans="1:17" s="1" customFormat="1" hidden="1">
      <c r="A401" s="3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</row>
    <row r="402" spans="1:17" s="1" customFormat="1" hidden="1">
      <c r="A402" s="3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</row>
    <row r="403" spans="1:17" s="1" customFormat="1" hidden="1">
      <c r="A403" s="3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</row>
    <row r="404" spans="1:17" s="1" customFormat="1" hidden="1">
      <c r="A404" s="3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</row>
    <row r="405" spans="1:17" s="1" customFormat="1" hidden="1">
      <c r="A405" s="3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</row>
    <row r="406" spans="1:17" s="1" customFormat="1" hidden="1">
      <c r="A406" s="3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</row>
    <row r="407" spans="1:17" s="1" customFormat="1" hidden="1">
      <c r="A407" s="3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</row>
    <row r="408" spans="1:17" s="1" customFormat="1" hidden="1">
      <c r="A408" s="3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</row>
    <row r="409" spans="1:17" s="1" customFormat="1" hidden="1">
      <c r="A409" s="3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</row>
    <row r="410" spans="1:17" s="1" customFormat="1" hidden="1">
      <c r="A410" s="3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</row>
    <row r="411" spans="1:17" s="1" customFormat="1" hidden="1">
      <c r="A411" s="3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</row>
    <row r="412" spans="1:17" s="1" customFormat="1" hidden="1">
      <c r="A412" s="3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</row>
    <row r="413" spans="1:17" s="1" customFormat="1" hidden="1">
      <c r="A413" s="3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</row>
    <row r="414" spans="1:17" s="1" customFormat="1" hidden="1">
      <c r="A414" s="3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</row>
    <row r="415" spans="1:17" s="1" customFormat="1" hidden="1">
      <c r="A415" s="34"/>
    </row>
    <row r="416" spans="1:17" s="1" customFormat="1" hidden="1">
      <c r="A416" s="34"/>
    </row>
    <row r="417" spans="1:1" s="1" customFormat="1" hidden="1">
      <c r="A417" s="34"/>
    </row>
    <row r="418" spans="1:1" s="1" customFormat="1" hidden="1">
      <c r="A418" s="34"/>
    </row>
    <row r="419" spans="1:1" s="1" customFormat="1" hidden="1">
      <c r="A419" s="34"/>
    </row>
    <row r="420" spans="1:1" s="1" customFormat="1" hidden="1">
      <c r="A420" s="34"/>
    </row>
    <row r="421" spans="1:1" s="1" customFormat="1" hidden="1">
      <c r="A421" s="34"/>
    </row>
    <row r="422" spans="1:1" s="1" customFormat="1" hidden="1">
      <c r="A422" s="34"/>
    </row>
    <row r="423" spans="1:1" s="1" customFormat="1" hidden="1">
      <c r="A423" s="34"/>
    </row>
    <row r="424" spans="1:1" s="1" customFormat="1" hidden="1">
      <c r="A424" s="34"/>
    </row>
    <row r="425" spans="1:1" s="1" customFormat="1" hidden="1">
      <c r="A425" s="34"/>
    </row>
    <row r="426" spans="1:1" s="1" customFormat="1" hidden="1">
      <c r="A426" s="34"/>
    </row>
    <row r="427" spans="1:1" s="1" customFormat="1" hidden="1">
      <c r="A427" s="34"/>
    </row>
    <row r="428" spans="1:1" s="1" customFormat="1" hidden="1">
      <c r="A428" s="34"/>
    </row>
    <row r="429" spans="1:1" s="1" customFormat="1" hidden="1">
      <c r="A429" s="34"/>
    </row>
    <row r="430" spans="1:1" s="1" customFormat="1" hidden="1">
      <c r="A430" s="34"/>
    </row>
    <row r="431" spans="1:1" s="1" customFormat="1" hidden="1">
      <c r="A431" s="34"/>
    </row>
    <row r="432" spans="1:1" s="1" customFormat="1" hidden="1">
      <c r="A432" s="34"/>
    </row>
    <row r="433" spans="1:1" s="1" customFormat="1" hidden="1">
      <c r="A433" s="34"/>
    </row>
    <row r="434" spans="1:1" s="1" customFormat="1" hidden="1">
      <c r="A434" s="34"/>
    </row>
    <row r="435" spans="1:1" s="1" customFormat="1" hidden="1">
      <c r="A435" s="34"/>
    </row>
    <row r="436" spans="1:1" s="1" customFormat="1" hidden="1">
      <c r="A436" s="34"/>
    </row>
    <row r="437" spans="1:1" s="1" customFormat="1" hidden="1">
      <c r="A437" s="34"/>
    </row>
    <row r="438" spans="1:1" s="1" customFormat="1" hidden="1">
      <c r="A438" s="34"/>
    </row>
    <row r="439" spans="1:1" s="1" customFormat="1" hidden="1">
      <c r="A439" s="34"/>
    </row>
    <row r="440" spans="1:1" s="1" customFormat="1" hidden="1">
      <c r="A440" s="34"/>
    </row>
    <row r="441" spans="1:1" s="1" customFormat="1" hidden="1">
      <c r="A441" s="34"/>
    </row>
    <row r="442" spans="1:1" s="1" customFormat="1" hidden="1">
      <c r="A442" s="34"/>
    </row>
    <row r="443" spans="1:1" s="1" customFormat="1" hidden="1">
      <c r="A443" s="34"/>
    </row>
    <row r="444" spans="1:1" s="1" customFormat="1" hidden="1">
      <c r="A444" s="34"/>
    </row>
    <row r="445" spans="1:1" s="1" customFormat="1" hidden="1">
      <c r="A445" s="34"/>
    </row>
    <row r="446" spans="1:1" s="1" customFormat="1" hidden="1">
      <c r="A446" s="34"/>
    </row>
    <row r="447" spans="1:1" s="1" customFormat="1" hidden="1">
      <c r="A447" s="34"/>
    </row>
    <row r="448" spans="1:1" s="1" customFormat="1" hidden="1">
      <c r="A448" s="34"/>
    </row>
    <row r="449" spans="1:1" s="1" customFormat="1" hidden="1">
      <c r="A449" s="34"/>
    </row>
    <row r="450" spans="1:1" s="1" customFormat="1" hidden="1">
      <c r="A450" s="34"/>
    </row>
    <row r="451" spans="1:1" s="1" customFormat="1" hidden="1">
      <c r="A451" s="34"/>
    </row>
    <row r="452" spans="1:1" s="1" customFormat="1" hidden="1">
      <c r="A452" s="34"/>
    </row>
    <row r="453" spans="1:1" s="1" customFormat="1" hidden="1">
      <c r="A453" s="34"/>
    </row>
    <row r="454" spans="1:1" s="1" customFormat="1" hidden="1">
      <c r="A454" s="34"/>
    </row>
    <row r="455" spans="1:1" s="1" customFormat="1" hidden="1">
      <c r="A455" s="34"/>
    </row>
    <row r="456" spans="1:1" s="1" customFormat="1" hidden="1">
      <c r="A456" s="34"/>
    </row>
    <row r="457" spans="1:1" s="1" customFormat="1" hidden="1">
      <c r="A457" s="34"/>
    </row>
    <row r="458" spans="1:1" s="1" customFormat="1" hidden="1">
      <c r="A458" s="34"/>
    </row>
    <row r="459" spans="1:1" s="1" customFormat="1" hidden="1">
      <c r="A459" s="34"/>
    </row>
    <row r="460" spans="1:1" s="1" customFormat="1" hidden="1">
      <c r="A460" s="34"/>
    </row>
    <row r="461" spans="1:1" s="1" customFormat="1" hidden="1">
      <c r="A461" s="34"/>
    </row>
    <row r="462" spans="1:1" s="1" customFormat="1" hidden="1">
      <c r="A462" s="34"/>
    </row>
    <row r="463" spans="1:1" s="1" customFormat="1" hidden="1">
      <c r="A463" s="34"/>
    </row>
    <row r="464" spans="1:1" s="1" customFormat="1" hidden="1">
      <c r="A464" s="34"/>
    </row>
    <row r="465" spans="1:1" s="1" customFormat="1" hidden="1">
      <c r="A465" s="34"/>
    </row>
    <row r="466" spans="1:1" s="1" customFormat="1" hidden="1">
      <c r="A466" s="34"/>
    </row>
    <row r="467" spans="1:1" s="1" customFormat="1" hidden="1">
      <c r="A467" s="34"/>
    </row>
    <row r="468" spans="1:1" s="1" customFormat="1" hidden="1">
      <c r="A468" s="34"/>
    </row>
    <row r="469" spans="1:1" s="1" customFormat="1" hidden="1">
      <c r="A469" s="34"/>
    </row>
    <row r="470" spans="1:1" s="1" customFormat="1" hidden="1">
      <c r="A470" s="34"/>
    </row>
    <row r="471" spans="1:1" s="1" customFormat="1" hidden="1">
      <c r="A471" s="34"/>
    </row>
    <row r="472" spans="1:1" s="1" customFormat="1" hidden="1">
      <c r="A472" s="34"/>
    </row>
    <row r="473" spans="1:1" s="1" customFormat="1" hidden="1">
      <c r="A473" s="34"/>
    </row>
    <row r="474" spans="1:1" s="1" customFormat="1" hidden="1">
      <c r="A474" s="34"/>
    </row>
    <row r="475" spans="1:1" s="1" customFormat="1" hidden="1">
      <c r="A475" s="34"/>
    </row>
    <row r="476" spans="1:1" s="1" customFormat="1" hidden="1">
      <c r="A476" s="34"/>
    </row>
    <row r="477" spans="1:1" s="1" customFormat="1" hidden="1">
      <c r="A477" s="34"/>
    </row>
    <row r="478" spans="1:1" s="1" customFormat="1" hidden="1">
      <c r="A478" s="34"/>
    </row>
    <row r="479" spans="1:1" s="1" customFormat="1" hidden="1">
      <c r="A479" s="34"/>
    </row>
    <row r="480" spans="1:1" s="1" customFormat="1" hidden="1">
      <c r="A480" s="34"/>
    </row>
    <row r="481" spans="1:1" s="1" customFormat="1" hidden="1">
      <c r="A481" s="34"/>
    </row>
    <row r="482" spans="1:1" s="1" customFormat="1" hidden="1">
      <c r="A482" s="34"/>
    </row>
    <row r="483" spans="1:1" s="1" customFormat="1" hidden="1">
      <c r="A483" s="34"/>
    </row>
    <row r="484" spans="1:1" s="1" customFormat="1" hidden="1">
      <c r="A484" s="34"/>
    </row>
    <row r="485" spans="1:1" s="1" customFormat="1" hidden="1">
      <c r="A485" s="34"/>
    </row>
    <row r="486" spans="1:1" s="1" customFormat="1" hidden="1">
      <c r="A486" s="34"/>
    </row>
    <row r="487" spans="1:1" s="1" customFormat="1" hidden="1">
      <c r="A487" s="34"/>
    </row>
    <row r="488" spans="1:1" s="1" customFormat="1" hidden="1">
      <c r="A488" s="34"/>
    </row>
    <row r="489" spans="1:1" s="1" customFormat="1" hidden="1">
      <c r="A489" s="34"/>
    </row>
    <row r="490" spans="1:1" s="1" customFormat="1" hidden="1">
      <c r="A490" s="34"/>
    </row>
    <row r="491" spans="1:1" s="1" customFormat="1" hidden="1">
      <c r="A491" s="34"/>
    </row>
    <row r="492" spans="1:1" s="1" customFormat="1" hidden="1">
      <c r="A492" s="34"/>
    </row>
    <row r="493" spans="1:1" s="1" customFormat="1" hidden="1">
      <c r="A493" s="34"/>
    </row>
    <row r="494" spans="1:1" s="1" customFormat="1" hidden="1">
      <c r="A494" s="34"/>
    </row>
    <row r="495" spans="1:1" s="1" customFormat="1" hidden="1">
      <c r="A495" s="34"/>
    </row>
    <row r="496" spans="1:1" s="1" customFormat="1" hidden="1">
      <c r="A496" s="34"/>
    </row>
    <row r="497" spans="1:1" s="1" customFormat="1" hidden="1">
      <c r="A497" s="34"/>
    </row>
    <row r="498" spans="1:1" s="1" customFormat="1" hidden="1">
      <c r="A498" s="34"/>
    </row>
    <row r="499" spans="1:1" s="1" customFormat="1" hidden="1">
      <c r="A499" s="34"/>
    </row>
    <row r="500" spans="1:1" s="1" customFormat="1" hidden="1">
      <c r="A500" s="34"/>
    </row>
    <row r="501" spans="1:1" s="1" customFormat="1" hidden="1">
      <c r="A501" s="34"/>
    </row>
    <row r="502" spans="1:1" s="1" customFormat="1" hidden="1">
      <c r="A502" s="34"/>
    </row>
    <row r="503" spans="1:1" s="1" customFormat="1" hidden="1">
      <c r="A503" s="34"/>
    </row>
    <row r="504" spans="1:1" s="1" customFormat="1" hidden="1">
      <c r="A504" s="34"/>
    </row>
    <row r="505" spans="1:1" s="1" customFormat="1" hidden="1">
      <c r="A505" s="34"/>
    </row>
    <row r="506" spans="1:1" s="1" customFormat="1" hidden="1">
      <c r="A506" s="34"/>
    </row>
    <row r="507" spans="1:1" s="1" customFormat="1" hidden="1">
      <c r="A507" s="34"/>
    </row>
    <row r="508" spans="1:1" s="1" customFormat="1" hidden="1">
      <c r="A508" s="34"/>
    </row>
    <row r="509" spans="1:1" s="1" customFormat="1" hidden="1">
      <c r="A509" s="34"/>
    </row>
    <row r="510" spans="1:1" s="1" customFormat="1" hidden="1">
      <c r="A510" s="34"/>
    </row>
    <row r="511" spans="1:1" s="1" customFormat="1" hidden="1">
      <c r="A511" s="34"/>
    </row>
    <row r="512" spans="1:1" s="1" customFormat="1" hidden="1">
      <c r="A512" s="34"/>
    </row>
    <row r="513" spans="1:1" s="1" customFormat="1" hidden="1">
      <c r="A513" s="34"/>
    </row>
    <row r="514" spans="1:1" s="1" customFormat="1" hidden="1">
      <c r="A514" s="34"/>
    </row>
    <row r="515" spans="1:1" s="1" customFormat="1" hidden="1">
      <c r="A515" s="34"/>
    </row>
    <row r="516" spans="1:1" s="1" customFormat="1" hidden="1">
      <c r="A516" s="34"/>
    </row>
    <row r="517" spans="1:1" s="1" customFormat="1" hidden="1">
      <c r="A517" s="34"/>
    </row>
    <row r="518" spans="1:1" s="1" customFormat="1" hidden="1">
      <c r="A518" s="34"/>
    </row>
    <row r="519" spans="1:1" s="1" customFormat="1" hidden="1">
      <c r="A519" s="34"/>
    </row>
    <row r="520" spans="1:1" s="1" customFormat="1" hidden="1">
      <c r="A520" s="34"/>
    </row>
    <row r="521" spans="1:1" s="1" customFormat="1" hidden="1">
      <c r="A521" s="34"/>
    </row>
    <row r="522" spans="1:1" s="1" customFormat="1" hidden="1">
      <c r="A522" s="34"/>
    </row>
    <row r="523" spans="1:1" s="1" customFormat="1" hidden="1">
      <c r="A523" s="34"/>
    </row>
    <row r="524" spans="1:1" s="1" customFormat="1" hidden="1">
      <c r="A524" s="34"/>
    </row>
    <row r="525" spans="1:1" s="1" customFormat="1" hidden="1">
      <c r="A525" s="34"/>
    </row>
    <row r="526" spans="1:1" s="1" customFormat="1" hidden="1">
      <c r="A526" s="34"/>
    </row>
    <row r="527" spans="1:1" s="1" customFormat="1" hidden="1">
      <c r="A527" s="34"/>
    </row>
    <row r="528" spans="1:1" s="1" customFormat="1" hidden="1">
      <c r="A528" s="34"/>
    </row>
    <row r="529" spans="1:1" s="1" customFormat="1" hidden="1">
      <c r="A529" s="34"/>
    </row>
    <row r="530" spans="1:1" s="1" customFormat="1" hidden="1">
      <c r="A530" s="34"/>
    </row>
    <row r="531" spans="1:1" s="1" customFormat="1" hidden="1">
      <c r="A531" s="34"/>
    </row>
    <row r="532" spans="1:1" s="1" customFormat="1" hidden="1">
      <c r="A532" s="34"/>
    </row>
    <row r="533" spans="1:1" s="1" customFormat="1" hidden="1">
      <c r="A533" s="34"/>
    </row>
    <row r="534" spans="1:1" s="1" customFormat="1" hidden="1">
      <c r="A534" s="34"/>
    </row>
    <row r="535" spans="1:1" s="1" customFormat="1" hidden="1">
      <c r="A535" s="34"/>
    </row>
    <row r="536" spans="1:1" s="1" customFormat="1" hidden="1">
      <c r="A536" s="34"/>
    </row>
    <row r="537" spans="1:1" s="1" customFormat="1" hidden="1">
      <c r="A537" s="34"/>
    </row>
    <row r="538" spans="1:1" s="1" customFormat="1" hidden="1">
      <c r="A538" s="34"/>
    </row>
    <row r="539" spans="1:1" s="1" customFormat="1" hidden="1">
      <c r="A539" s="34"/>
    </row>
    <row r="540" spans="1:1" s="1" customFormat="1" hidden="1">
      <c r="A540" s="34"/>
    </row>
    <row r="541" spans="1:1" s="1" customFormat="1" hidden="1">
      <c r="A541" s="34"/>
    </row>
    <row r="542" spans="1:1" s="1" customFormat="1" hidden="1">
      <c r="A542" s="34"/>
    </row>
    <row r="543" spans="1:1" s="1" customFormat="1" hidden="1">
      <c r="A543" s="34"/>
    </row>
    <row r="544" spans="1:1" s="1" customFormat="1" hidden="1">
      <c r="A544" s="34"/>
    </row>
    <row r="545" spans="1:1" s="1" customFormat="1" hidden="1">
      <c r="A545" s="34"/>
    </row>
    <row r="546" spans="1:1" s="1" customFormat="1" hidden="1">
      <c r="A546" s="34"/>
    </row>
    <row r="547" spans="1:1" s="1" customFormat="1" hidden="1">
      <c r="A547" s="34"/>
    </row>
    <row r="548" spans="1:1" s="1" customFormat="1" hidden="1">
      <c r="A548" s="34"/>
    </row>
    <row r="549" spans="1:1" s="1" customFormat="1" hidden="1">
      <c r="A549" s="34"/>
    </row>
    <row r="550" spans="1:1" s="1" customFormat="1" hidden="1">
      <c r="A550" s="34"/>
    </row>
    <row r="551" spans="1:1" s="1" customFormat="1" hidden="1">
      <c r="A551" s="34"/>
    </row>
    <row r="552" spans="1:1" s="1" customFormat="1" hidden="1">
      <c r="A552" s="34"/>
    </row>
    <row r="553" spans="1:1" s="1" customFormat="1" hidden="1">
      <c r="A553" s="34"/>
    </row>
    <row r="554" spans="1:1" s="1" customFormat="1" hidden="1">
      <c r="A554" s="34"/>
    </row>
    <row r="555" spans="1:1" s="1" customFormat="1" hidden="1">
      <c r="A555" s="34"/>
    </row>
    <row r="556" spans="1:1" s="1" customFormat="1" hidden="1">
      <c r="A556" s="34"/>
    </row>
    <row r="557" spans="1:1" s="1" customFormat="1" hidden="1">
      <c r="A557" s="34"/>
    </row>
    <row r="558" spans="1:1" s="1" customFormat="1" hidden="1">
      <c r="A558" s="34"/>
    </row>
    <row r="559" spans="1:1" s="1" customFormat="1" hidden="1">
      <c r="A559" s="34"/>
    </row>
    <row r="560" spans="1:1" s="1" customFormat="1" hidden="1">
      <c r="A560" s="34"/>
    </row>
    <row r="561" spans="1:1" s="1" customFormat="1" hidden="1">
      <c r="A561" s="34"/>
    </row>
    <row r="562" spans="1:1" s="1" customFormat="1" hidden="1">
      <c r="A562" s="34"/>
    </row>
    <row r="563" spans="1:1" s="1" customFormat="1" hidden="1">
      <c r="A563" s="34"/>
    </row>
    <row r="564" spans="1:1" s="1" customFormat="1" hidden="1">
      <c r="A564" s="34"/>
    </row>
    <row r="565" spans="1:1" s="1" customFormat="1" hidden="1">
      <c r="A565" s="34"/>
    </row>
    <row r="566" spans="1:1" s="1" customFormat="1" hidden="1">
      <c r="A566" s="34"/>
    </row>
    <row r="567" spans="1:1" s="1" customFormat="1" hidden="1">
      <c r="A567" s="34"/>
    </row>
    <row r="568" spans="1:1" s="1" customFormat="1" hidden="1">
      <c r="A568" s="34"/>
    </row>
    <row r="569" spans="1:1" s="1" customFormat="1" hidden="1">
      <c r="A569" s="34"/>
    </row>
    <row r="570" spans="1:1" s="1" customFormat="1" hidden="1">
      <c r="A570" s="34"/>
    </row>
    <row r="571" spans="1:1" s="1" customFormat="1" hidden="1">
      <c r="A571" s="34"/>
    </row>
    <row r="572" spans="1:1" s="1" customFormat="1" hidden="1">
      <c r="A572" s="34"/>
    </row>
    <row r="573" spans="1:1" s="1" customFormat="1" hidden="1">
      <c r="A573" s="34"/>
    </row>
    <row r="574" spans="1:1" s="1" customFormat="1" hidden="1">
      <c r="A574" s="34"/>
    </row>
    <row r="575" spans="1:1" s="1" customFormat="1" hidden="1">
      <c r="A575" s="34"/>
    </row>
    <row r="576" spans="1:1" s="1" customFormat="1" hidden="1">
      <c r="A576" s="34"/>
    </row>
    <row r="577" spans="1:1" s="1" customFormat="1" hidden="1">
      <c r="A577" s="34"/>
    </row>
    <row r="578" spans="1:1" s="1" customFormat="1" hidden="1">
      <c r="A578" s="34"/>
    </row>
    <row r="579" spans="1:1" s="1" customFormat="1" hidden="1">
      <c r="A579" s="34"/>
    </row>
    <row r="580" spans="1:1" s="1" customFormat="1" hidden="1">
      <c r="A580" s="34"/>
    </row>
    <row r="581" spans="1:1" s="1" customFormat="1" hidden="1">
      <c r="A581" s="34"/>
    </row>
    <row r="582" spans="1:1" s="1" customFormat="1" hidden="1">
      <c r="A582" s="34"/>
    </row>
    <row r="583" spans="1:1" s="1" customFormat="1" hidden="1">
      <c r="A583" s="34"/>
    </row>
    <row r="584" spans="1:1" s="1" customFormat="1" hidden="1">
      <c r="A584" s="34"/>
    </row>
    <row r="585" spans="1:1" s="1" customFormat="1" hidden="1">
      <c r="A585" s="34"/>
    </row>
    <row r="586" spans="1:1" s="1" customFormat="1" hidden="1">
      <c r="A586" s="34"/>
    </row>
    <row r="587" spans="1:1" s="1" customFormat="1" hidden="1">
      <c r="A587" s="34"/>
    </row>
    <row r="588" spans="1:1" s="1" customFormat="1" hidden="1">
      <c r="A588" s="34"/>
    </row>
    <row r="589" spans="1:1" s="1" customFormat="1" hidden="1">
      <c r="A589" s="34"/>
    </row>
    <row r="590" spans="1:1" s="1" customFormat="1" hidden="1">
      <c r="A590" s="34"/>
    </row>
    <row r="591" spans="1:1" s="1" customFormat="1" hidden="1">
      <c r="A591" s="34"/>
    </row>
    <row r="592" spans="1:1" s="1" customFormat="1" hidden="1">
      <c r="A592" s="34"/>
    </row>
    <row r="593" spans="1:1" s="1" customFormat="1" hidden="1">
      <c r="A593" s="34"/>
    </row>
    <row r="594" spans="1:1" s="1" customFormat="1" hidden="1">
      <c r="A594" s="34"/>
    </row>
    <row r="595" spans="1:1" s="1" customFormat="1" hidden="1">
      <c r="A595" s="34"/>
    </row>
    <row r="596" spans="1:1" s="1" customFormat="1" hidden="1">
      <c r="A596" s="34"/>
    </row>
    <row r="597" spans="1:1" s="1" customFormat="1" hidden="1">
      <c r="A597" s="34"/>
    </row>
    <row r="598" spans="1:1" s="1" customFormat="1" hidden="1">
      <c r="A598" s="34"/>
    </row>
    <row r="599" spans="1:1" s="1" customFormat="1" hidden="1">
      <c r="A599" s="34"/>
    </row>
    <row r="600" spans="1:1" s="1" customFormat="1" hidden="1">
      <c r="A600" s="34"/>
    </row>
    <row r="601" spans="1:1" s="1" customFormat="1" hidden="1">
      <c r="A601" s="34"/>
    </row>
    <row r="602" spans="1:1" s="1" customFormat="1" hidden="1">
      <c r="A602" s="34"/>
    </row>
    <row r="603" spans="1:1" s="1" customFormat="1" hidden="1">
      <c r="A603" s="34"/>
    </row>
    <row r="604" spans="1:1" s="1" customFormat="1" hidden="1">
      <c r="A604" s="34"/>
    </row>
    <row r="605" spans="1:1" s="1" customFormat="1" hidden="1">
      <c r="A605" s="34"/>
    </row>
    <row r="606" spans="1:1" s="1" customFormat="1" hidden="1">
      <c r="A606" s="34"/>
    </row>
    <row r="607" spans="1:1" s="1" customFormat="1" hidden="1">
      <c r="A607" s="34"/>
    </row>
    <row r="608" spans="1:1" s="1" customFormat="1" hidden="1">
      <c r="A608" s="34"/>
    </row>
    <row r="609" spans="1:1" s="1" customFormat="1" hidden="1">
      <c r="A609" s="34"/>
    </row>
    <row r="610" spans="1:1" s="1" customFormat="1" hidden="1">
      <c r="A610" s="34"/>
    </row>
    <row r="611" spans="1:1" s="1" customFormat="1" hidden="1">
      <c r="A611" s="34"/>
    </row>
    <row r="612" spans="1:1" s="1" customFormat="1" hidden="1">
      <c r="A612" s="34"/>
    </row>
    <row r="613" spans="1:1" s="1" customFormat="1" hidden="1">
      <c r="A613" s="34"/>
    </row>
    <row r="614" spans="1:1" s="1" customFormat="1" hidden="1">
      <c r="A614" s="34"/>
    </row>
    <row r="615" spans="1:1" s="1" customFormat="1" hidden="1">
      <c r="A615" s="34"/>
    </row>
    <row r="616" spans="1:1" s="1" customFormat="1" hidden="1">
      <c r="A616" s="34"/>
    </row>
    <row r="617" spans="1:1" s="1" customFormat="1" hidden="1">
      <c r="A617" s="34"/>
    </row>
    <row r="618" spans="1:1" s="1" customFormat="1" hidden="1">
      <c r="A618" s="34"/>
    </row>
    <row r="619" spans="1:1" s="1" customFormat="1" hidden="1">
      <c r="A619" s="34"/>
    </row>
    <row r="620" spans="1:1" s="1" customFormat="1" hidden="1">
      <c r="A620" s="34"/>
    </row>
    <row r="621" spans="1:1" s="1" customFormat="1" hidden="1">
      <c r="A621" s="34"/>
    </row>
    <row r="622" spans="1:1" s="1" customFormat="1" hidden="1">
      <c r="A622" s="34"/>
    </row>
    <row r="623" spans="1:1" s="1" customFormat="1" hidden="1">
      <c r="A623" s="34"/>
    </row>
    <row r="624" spans="1:1" s="1" customFormat="1" hidden="1">
      <c r="A624" s="34"/>
    </row>
    <row r="625" spans="1:1" s="1" customFormat="1" hidden="1">
      <c r="A625" s="34"/>
    </row>
    <row r="626" spans="1:1" s="1" customFormat="1" hidden="1">
      <c r="A626" s="34"/>
    </row>
    <row r="627" spans="1:1" s="1" customFormat="1" hidden="1">
      <c r="A627" s="34"/>
    </row>
    <row r="628" spans="1:1" s="1" customFormat="1" hidden="1">
      <c r="A628" s="34"/>
    </row>
    <row r="629" spans="1:1" s="1" customFormat="1" hidden="1">
      <c r="A629" s="34"/>
    </row>
    <row r="630" spans="1:1" s="1" customFormat="1" hidden="1">
      <c r="A630" s="34"/>
    </row>
    <row r="631" spans="1:1" s="1" customFormat="1" hidden="1">
      <c r="A631" s="34"/>
    </row>
    <row r="632" spans="1:1" s="1" customFormat="1" hidden="1">
      <c r="A632" s="34"/>
    </row>
    <row r="633" spans="1:1" s="1" customFormat="1" hidden="1">
      <c r="A633" s="34"/>
    </row>
    <row r="634" spans="1:1" s="1" customFormat="1" hidden="1">
      <c r="A634" s="34"/>
    </row>
    <row r="635" spans="1:1" s="1" customFormat="1" hidden="1">
      <c r="A635" s="34"/>
    </row>
    <row r="636" spans="1:1" s="1" customFormat="1" hidden="1">
      <c r="A636" s="34"/>
    </row>
    <row r="637" spans="1:1" s="1" customFormat="1" hidden="1">
      <c r="A637" s="34"/>
    </row>
    <row r="638" spans="1:1" s="1" customFormat="1" hidden="1">
      <c r="A638" s="34"/>
    </row>
    <row r="639" spans="1:1" s="1" customFormat="1" hidden="1">
      <c r="A639" s="34"/>
    </row>
    <row r="640" spans="1:1" s="1" customFormat="1" hidden="1">
      <c r="A640" s="34"/>
    </row>
    <row r="641" spans="1:1" s="1" customFormat="1" hidden="1">
      <c r="A641" s="34"/>
    </row>
    <row r="642" spans="1:1" s="1" customFormat="1" hidden="1">
      <c r="A642" s="34"/>
    </row>
    <row r="643" spans="1:1" s="1" customFormat="1" hidden="1">
      <c r="A643" s="34"/>
    </row>
    <row r="644" spans="1:1" s="1" customFormat="1" hidden="1">
      <c r="A644" s="34"/>
    </row>
    <row r="645" spans="1:1" s="1" customFormat="1" hidden="1">
      <c r="A645" s="34"/>
    </row>
    <row r="646" spans="1:1" s="1" customFormat="1" hidden="1">
      <c r="A646" s="34"/>
    </row>
    <row r="647" spans="1:1" s="1" customFormat="1" hidden="1">
      <c r="A647" s="34"/>
    </row>
    <row r="648" spans="1:1" s="1" customFormat="1" hidden="1">
      <c r="A648" s="34"/>
    </row>
    <row r="649" spans="1:1" s="1" customFormat="1" hidden="1">
      <c r="A649" s="34"/>
    </row>
    <row r="650" spans="1:1" s="1" customFormat="1" hidden="1">
      <c r="A650" s="34"/>
    </row>
    <row r="651" spans="1:1" s="1" customFormat="1" hidden="1">
      <c r="A651" s="34"/>
    </row>
    <row r="652" spans="1:1" s="1" customFormat="1" hidden="1">
      <c r="A652" s="34"/>
    </row>
    <row r="653" spans="1:1" s="1" customFormat="1" hidden="1">
      <c r="A653" s="34"/>
    </row>
    <row r="654" spans="1:1" s="1" customFormat="1" hidden="1">
      <c r="A654" s="34"/>
    </row>
    <row r="655" spans="1:1" s="1" customFormat="1" hidden="1">
      <c r="A655" s="34"/>
    </row>
    <row r="656" spans="1:1" s="1" customFormat="1" hidden="1">
      <c r="A656" s="34"/>
    </row>
    <row r="657" spans="1:1" s="1" customFormat="1" hidden="1">
      <c r="A657" s="34"/>
    </row>
    <row r="658" spans="1:1" s="1" customFormat="1" hidden="1">
      <c r="A658" s="34"/>
    </row>
    <row r="659" spans="1:1" s="1" customFormat="1" hidden="1">
      <c r="A659" s="34"/>
    </row>
    <row r="660" spans="1:1" s="1" customFormat="1" hidden="1">
      <c r="A660" s="34"/>
    </row>
    <row r="661" spans="1:1" s="1" customFormat="1" hidden="1">
      <c r="A661" s="34"/>
    </row>
    <row r="662" spans="1:1" s="1" customFormat="1" hidden="1">
      <c r="A662" s="34"/>
    </row>
    <row r="663" spans="1:1" s="1" customFormat="1" hidden="1">
      <c r="A663" s="34"/>
    </row>
    <row r="664" spans="1:1" s="1" customFormat="1" hidden="1">
      <c r="A664" s="34"/>
    </row>
    <row r="665" spans="1:1" s="1" customFormat="1" hidden="1">
      <c r="A665" s="34"/>
    </row>
    <row r="666" spans="1:1" s="1" customFormat="1" hidden="1">
      <c r="A666" s="34"/>
    </row>
    <row r="667" spans="1:1" s="1" customFormat="1" hidden="1">
      <c r="A667" s="34"/>
    </row>
    <row r="668" spans="1:1" s="1" customFormat="1" hidden="1">
      <c r="A668" s="34"/>
    </row>
    <row r="669" spans="1:1" s="1" customFormat="1" hidden="1">
      <c r="A669" s="34"/>
    </row>
    <row r="670" spans="1:1" s="1" customFormat="1" hidden="1">
      <c r="A670" s="34"/>
    </row>
    <row r="671" spans="1:1" s="1" customFormat="1" hidden="1">
      <c r="A671" s="34"/>
    </row>
    <row r="672" spans="1:1" s="1" customFormat="1" hidden="1">
      <c r="A672" s="34"/>
    </row>
    <row r="673" spans="1:1" s="1" customFormat="1" hidden="1">
      <c r="A673" s="34"/>
    </row>
    <row r="674" spans="1:1" s="1" customFormat="1" hidden="1">
      <c r="A674" s="34"/>
    </row>
    <row r="675" spans="1:1" s="1" customFormat="1" hidden="1">
      <c r="A675" s="34"/>
    </row>
    <row r="676" spans="1:1" s="1" customFormat="1" hidden="1">
      <c r="A676" s="34"/>
    </row>
    <row r="677" spans="1:1" s="1" customFormat="1" hidden="1">
      <c r="A677" s="34"/>
    </row>
    <row r="678" spans="1:1" s="1" customFormat="1" hidden="1">
      <c r="A678" s="34"/>
    </row>
    <row r="679" spans="1:1" s="1" customFormat="1" hidden="1">
      <c r="A679" s="34"/>
    </row>
    <row r="680" spans="1:1" s="1" customFormat="1" hidden="1">
      <c r="A680" s="34"/>
    </row>
    <row r="681" spans="1:1" s="1" customFormat="1" hidden="1">
      <c r="A681" s="34"/>
    </row>
    <row r="682" spans="1:1" s="1" customFormat="1" hidden="1">
      <c r="A682" s="34"/>
    </row>
    <row r="683" spans="1:1" s="1" customFormat="1" hidden="1">
      <c r="A683" s="34"/>
    </row>
    <row r="684" spans="1:1" s="1" customFormat="1" hidden="1">
      <c r="A684" s="34"/>
    </row>
    <row r="685" spans="1:1" s="1" customFormat="1" hidden="1">
      <c r="A685" s="34"/>
    </row>
    <row r="686" spans="1:1" s="1" customFormat="1" hidden="1">
      <c r="A686" s="34"/>
    </row>
    <row r="687" spans="1:1" s="1" customFormat="1" hidden="1">
      <c r="A687" s="34"/>
    </row>
    <row r="688" spans="1:1" s="1" customFormat="1" hidden="1">
      <c r="A688" s="34"/>
    </row>
    <row r="689" spans="1:1" s="1" customFormat="1" hidden="1">
      <c r="A689" s="34"/>
    </row>
    <row r="690" spans="1:1" s="1" customFormat="1" hidden="1">
      <c r="A690" s="34"/>
    </row>
    <row r="691" spans="1:1" s="1" customFormat="1" hidden="1">
      <c r="A691" s="34"/>
    </row>
    <row r="692" spans="1:1" s="1" customFormat="1" hidden="1">
      <c r="A692" s="34"/>
    </row>
    <row r="693" spans="1:1" s="1" customFormat="1" hidden="1">
      <c r="A693" s="34"/>
    </row>
    <row r="694" spans="1:1" s="1" customFormat="1" hidden="1">
      <c r="A694" s="34"/>
    </row>
    <row r="695" spans="1:1" s="1" customFormat="1" hidden="1">
      <c r="A695" s="34"/>
    </row>
    <row r="696" spans="1:1" s="1" customFormat="1" hidden="1">
      <c r="A696" s="34"/>
    </row>
    <row r="697" spans="1:1" s="1" customFormat="1" hidden="1">
      <c r="A697" s="34"/>
    </row>
    <row r="698" spans="1:1" s="1" customFormat="1" hidden="1">
      <c r="A698" s="34"/>
    </row>
    <row r="699" spans="1:1" s="1" customFormat="1" hidden="1">
      <c r="A699" s="34"/>
    </row>
    <row r="700" spans="1:1" s="1" customFormat="1" hidden="1">
      <c r="A700" s="34"/>
    </row>
    <row r="701" spans="1:1" s="1" customFormat="1" hidden="1">
      <c r="A701" s="34"/>
    </row>
    <row r="702" spans="1:1" s="1" customFormat="1" hidden="1">
      <c r="A702" s="34"/>
    </row>
    <row r="703" spans="1:1" s="1" customFormat="1" hidden="1">
      <c r="A703" s="34"/>
    </row>
    <row r="704" spans="1:1" s="1" customFormat="1" hidden="1">
      <c r="A704" s="34"/>
    </row>
    <row r="705" spans="1:1" s="1" customFormat="1" hidden="1">
      <c r="A705" s="34"/>
    </row>
    <row r="706" spans="1:1" s="1" customFormat="1" hidden="1">
      <c r="A706" s="34"/>
    </row>
    <row r="707" spans="1:1" s="1" customFormat="1" hidden="1">
      <c r="A707" s="34"/>
    </row>
    <row r="708" spans="1:1" s="1" customFormat="1" hidden="1">
      <c r="A708" s="34"/>
    </row>
    <row r="709" spans="1:1" s="1" customFormat="1" hidden="1">
      <c r="A709" s="34"/>
    </row>
    <row r="710" spans="1:1" s="1" customFormat="1" hidden="1">
      <c r="A710" s="34"/>
    </row>
    <row r="711" spans="1:1" s="1" customFormat="1" hidden="1">
      <c r="A711" s="34"/>
    </row>
    <row r="712" spans="1:1" s="1" customFormat="1" hidden="1">
      <c r="A712" s="34"/>
    </row>
    <row r="713" spans="1:1" s="1" customFormat="1" hidden="1">
      <c r="A713" s="34"/>
    </row>
    <row r="714" spans="1:1" s="1" customFormat="1" hidden="1">
      <c r="A714" s="34"/>
    </row>
    <row r="715" spans="1:1" s="1" customFormat="1" hidden="1">
      <c r="A715" s="34"/>
    </row>
    <row r="716" spans="1:1" s="1" customFormat="1" hidden="1">
      <c r="A716" s="34"/>
    </row>
    <row r="717" spans="1:1" s="1" customFormat="1" hidden="1">
      <c r="A717" s="34"/>
    </row>
    <row r="718" spans="1:1" s="1" customFormat="1" hidden="1">
      <c r="A718" s="34"/>
    </row>
    <row r="719" spans="1:1" s="1" customFormat="1" hidden="1">
      <c r="A719" s="34"/>
    </row>
    <row r="720" spans="1:1" s="1" customFormat="1" hidden="1">
      <c r="A720" s="34"/>
    </row>
    <row r="721" spans="1:1" s="1" customFormat="1" hidden="1">
      <c r="A721" s="34"/>
    </row>
    <row r="722" spans="1:1" s="1" customFormat="1" hidden="1">
      <c r="A722" s="34"/>
    </row>
    <row r="723" spans="1:1" s="1" customFormat="1" hidden="1">
      <c r="A723" s="34"/>
    </row>
    <row r="724" spans="1:1" s="1" customFormat="1" hidden="1">
      <c r="A724" s="34"/>
    </row>
    <row r="725" spans="1:1" s="1" customFormat="1" hidden="1">
      <c r="A725" s="34"/>
    </row>
    <row r="726" spans="1:1" s="1" customFormat="1" hidden="1">
      <c r="A726" s="34"/>
    </row>
    <row r="727" spans="1:1" s="1" customFormat="1" hidden="1">
      <c r="A727" s="34"/>
    </row>
    <row r="728" spans="1:1" s="1" customFormat="1" hidden="1">
      <c r="A728" s="34"/>
    </row>
    <row r="729" spans="1:1" s="1" customFormat="1" hidden="1">
      <c r="A729" s="34"/>
    </row>
    <row r="730" spans="1:1" s="1" customFormat="1" hidden="1">
      <c r="A730" s="34"/>
    </row>
    <row r="731" spans="1:1" s="1" customFormat="1" hidden="1">
      <c r="A731" s="34"/>
    </row>
    <row r="732" spans="1:1" s="1" customFormat="1" hidden="1">
      <c r="A732" s="34"/>
    </row>
    <row r="733" spans="1:1" s="1" customFormat="1" hidden="1">
      <c r="A733" s="34"/>
    </row>
    <row r="734" spans="1:1" s="1" customFormat="1" hidden="1">
      <c r="A734" s="34"/>
    </row>
    <row r="735" spans="1:1" s="1" customFormat="1" hidden="1">
      <c r="A735" s="34"/>
    </row>
    <row r="736" spans="1:1" s="1" customFormat="1" hidden="1">
      <c r="A736" s="34"/>
    </row>
    <row r="737" spans="1:1" s="1" customFormat="1" hidden="1">
      <c r="A737" s="34"/>
    </row>
    <row r="738" spans="1:1" s="1" customFormat="1" hidden="1">
      <c r="A738" s="34"/>
    </row>
    <row r="739" spans="1:1" s="1" customFormat="1" hidden="1">
      <c r="A739" s="34"/>
    </row>
    <row r="740" spans="1:1" s="1" customFormat="1" hidden="1">
      <c r="A740" s="34"/>
    </row>
    <row r="741" spans="1:1" s="1" customFormat="1" hidden="1">
      <c r="A741" s="34"/>
    </row>
    <row r="742" spans="1:1" s="1" customFormat="1" hidden="1">
      <c r="A742" s="34"/>
    </row>
    <row r="743" spans="1:1" s="1" customFormat="1">
      <c r="A743" s="34"/>
    </row>
  </sheetData>
  <sheetProtection password="EF5A" sheet="1" objects="1" scenarios="1" sort="0"/>
  <mergeCells count="47">
    <mergeCell ref="CZ14:DC14"/>
    <mergeCell ref="CZ15:DC15"/>
    <mergeCell ref="DA22:DC22"/>
    <mergeCell ref="CZ16:DC16"/>
    <mergeCell ref="CZ17:DC17"/>
    <mergeCell ref="CZ18:DC18"/>
    <mergeCell ref="CV18:CX18"/>
    <mergeCell ref="CV19:CX19"/>
    <mergeCell ref="CV20:CX20"/>
    <mergeCell ref="CV17:CX17"/>
    <mergeCell ref="A5:A6"/>
    <mergeCell ref="CZ13:DC13"/>
    <mergeCell ref="CZ12:DC12"/>
    <mergeCell ref="CZ10:DC10"/>
    <mergeCell ref="CZ11:DC11"/>
    <mergeCell ref="CZ6:DC6"/>
    <mergeCell ref="CZ7:DC7"/>
    <mergeCell ref="CZ8:DC8"/>
    <mergeCell ref="CV13:CX13"/>
    <mergeCell ref="CZ9:DC9"/>
    <mergeCell ref="CV33:CX33"/>
    <mergeCell ref="CV34:CX34"/>
    <mergeCell ref="B5:H5"/>
    <mergeCell ref="I5:Q5"/>
    <mergeCell ref="CV27:CX27"/>
    <mergeCell ref="CV28:CX28"/>
    <mergeCell ref="CV23:CX23"/>
    <mergeCell ref="CV22:CX22"/>
    <mergeCell ref="CV21:CX21"/>
    <mergeCell ref="CV25:CX25"/>
    <mergeCell ref="CV26:CX26"/>
    <mergeCell ref="CV15:CX15"/>
    <mergeCell ref="CV16:CX16"/>
    <mergeCell ref="CV31:CX31"/>
    <mergeCell ref="CV32:CX32"/>
    <mergeCell ref="CU6:CX6"/>
    <mergeCell ref="CV7:CX7"/>
    <mergeCell ref="CV14:CX14"/>
    <mergeCell ref="CV8:CX8"/>
    <mergeCell ref="CV12:CX12"/>
    <mergeCell ref="CV10:CX10"/>
    <mergeCell ref="CV11:CX11"/>
    <mergeCell ref="CV9:CX9"/>
    <mergeCell ref="CV24:CX24"/>
    <mergeCell ref="B3:C4"/>
    <mergeCell ref="CV29:CX29"/>
    <mergeCell ref="CV30:CX30"/>
  </mergeCells>
  <phoneticPr fontId="0" type="noConversion"/>
  <dataValidations disablePrompts="1" xWindow="258" yWindow="209" count="6">
    <dataValidation type="date" allowBlank="1" showInputMessage="1" showErrorMessage="1" prompt="Registrera datum så här_x000a_1994-12-17" sqref="C7:C386">
      <formula1>3654</formula1>
      <formula2>40908</formula2>
    </dataValidation>
    <dataValidation type="whole" allowBlank="1" showInputMessage="1" showErrorMessage="1" prompt="KVINNA = 1_x000a_MAN      = 2" sqref="D7:D386">
      <formula1>1</formula1>
      <formula2>2</formula2>
    </dataValidation>
    <dataValidation type="whole" operator="equal" allowBlank="1" showInputMessage="1" showErrorMessage="1" prompt="Registrera 1 för funktionshindrad" sqref="E7:E386">
      <formula1>1</formula1>
    </dataValidation>
    <dataValidation type="whole" operator="equal" allowBlank="1" showInputMessage="1" showErrorMessage="1" prompt="Registrera 100 för mantalskriven i ANNAN KOMMUN" sqref="F7:F386">
      <formula1>100</formula1>
    </dataValidation>
    <dataValidation allowBlank="1" showInputMessage="1" showErrorMessage="1" prompt="Registrera personnummer så här 581017-5687" sqref="G7:G386"/>
    <dataValidation type="whole" operator="equal" allowBlank="1" showInputMessage="1" showErrorMessage="1" prompt="Registrera 1 för BETALD MEDLEMSAVGIFT" sqref="H7:H386">
      <formula1>1</formula1>
    </dataValidation>
  </dataValidations>
  <pageMargins left="0" right="0" top="0.19685039370078741" bottom="0.78740157480314965" header="0.51181102362204722" footer="0.51181102362204722"/>
  <pageSetup paperSize="9" orientation="portrait" horizontalDpi="300" verticalDpi="300" r:id="rId1"/>
  <headerFooter alignWithMargins="0">
    <oddFooter>&amp;LSIDAN &amp;P         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Blad3"/>
  <dimension ref="A1:IV211"/>
  <sheetViews>
    <sheetView showGridLines="0" showRowColHeaders="0" showZeros="0" zoomScaleNormal="100" workbookViewId="0">
      <selection activeCell="F5" sqref="F5:G5"/>
    </sheetView>
  </sheetViews>
  <sheetFormatPr defaultColWidth="0" defaultRowHeight="12.75" zeroHeight="1"/>
  <cols>
    <col min="1" max="1" width="2.7109375" style="1" customWidth="1"/>
    <col min="2" max="2" width="3.7109375" style="1" customWidth="1"/>
    <col min="3" max="3" width="4.7109375" style="1" customWidth="1"/>
    <col min="4" max="4" width="2.42578125" style="1" customWidth="1"/>
    <col min="5" max="5" width="7.28515625" style="1" customWidth="1"/>
    <col min="6" max="6" width="2.42578125" style="1" customWidth="1"/>
    <col min="7" max="7" width="7.28515625" style="1" customWidth="1"/>
    <col min="8" max="8" width="7.5703125" style="1" customWidth="1"/>
    <col min="9" max="10" width="2.7109375" style="1" hidden="1" customWidth="1"/>
    <col min="11" max="12" width="6.7109375" style="1" hidden="1" customWidth="1"/>
    <col min="13" max="96" width="2.7109375" style="1" hidden="1" customWidth="1"/>
    <col min="97" max="136" width="2.42578125" style="1" customWidth="1"/>
    <col min="137" max="137" width="3.42578125" style="1" customWidth="1"/>
    <col min="138" max="138" width="2.7109375" style="1" customWidth="1"/>
    <col min="139" max="139" width="3.42578125" style="1" customWidth="1"/>
    <col min="140" max="140" width="5.7109375" style="1" customWidth="1"/>
    <col min="141" max="141" width="8.7109375" style="1" customWidth="1"/>
    <col min="142" max="142" width="8.7109375" style="4" customWidth="1"/>
    <col min="143" max="158" width="3.7109375" style="1" hidden="1" customWidth="1"/>
    <col min="159" max="159" width="5.140625" style="1" hidden="1" customWidth="1"/>
    <col min="160" max="160" width="5.5703125" style="1" hidden="1" customWidth="1"/>
    <col min="161" max="166" width="3.7109375" style="1" hidden="1" customWidth="1"/>
    <col min="167" max="167" width="5.140625" style="1" hidden="1" customWidth="1"/>
    <col min="168" max="168" width="5.5703125" style="1" hidden="1" customWidth="1"/>
    <col min="169" max="172" width="3.7109375" style="1" hidden="1" customWidth="1"/>
    <col min="173" max="200" width="3.7109375" style="2" hidden="1" customWidth="1"/>
    <col min="201" max="201" width="5.140625" style="2" hidden="1" customWidth="1"/>
    <col min="202" max="202" width="5.5703125" style="2" hidden="1" customWidth="1"/>
    <col min="203" max="209" width="3.7109375" style="2" hidden="1" customWidth="1"/>
    <col min="210" max="210" width="5.140625" style="2" hidden="1" customWidth="1"/>
    <col min="211" max="211" width="5.5703125" style="2" hidden="1" customWidth="1"/>
    <col min="212" max="216" width="3.7109375" style="2" hidden="1" customWidth="1"/>
    <col min="217" max="217" width="1.7109375" style="2" hidden="1" customWidth="1"/>
    <col min="218" max="16384" width="9.140625" style="2" hidden="1"/>
  </cols>
  <sheetData>
    <row r="1" spans="1:223"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</row>
    <row r="2" spans="1:223" ht="18">
      <c r="CS2" s="242" t="s">
        <v>255</v>
      </c>
      <c r="EI2" s="426">
        <f>C11</f>
        <v>2011</v>
      </c>
      <c r="EJ2" s="426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</row>
    <row r="3" spans="1:223" ht="13.5" thickBot="1"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</row>
    <row r="4" spans="1:223">
      <c r="A4" s="462"/>
      <c r="B4" s="463"/>
      <c r="C4" s="463"/>
      <c r="D4" s="463"/>
      <c r="E4" s="463"/>
      <c r="F4" s="463"/>
      <c r="G4" s="463"/>
      <c r="H4" s="46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487" t="s">
        <v>9</v>
      </c>
      <c r="CT4" s="487"/>
      <c r="CU4" s="487"/>
      <c r="CV4" s="487"/>
      <c r="CW4" s="487"/>
      <c r="CX4" s="487"/>
      <c r="CY4" s="487"/>
      <c r="CZ4" s="487"/>
      <c r="DA4" s="487"/>
      <c r="DB4" s="487"/>
      <c r="DC4" s="487"/>
      <c r="DD4" s="487"/>
      <c r="DE4" s="487"/>
      <c r="DF4" s="487"/>
      <c r="DG4" s="487"/>
      <c r="DH4" s="487"/>
      <c r="DI4" s="487"/>
      <c r="DJ4" s="487"/>
      <c r="DK4" s="487"/>
      <c r="DL4" s="487"/>
      <c r="DM4" s="487"/>
      <c r="DN4" s="487"/>
      <c r="DO4" s="487"/>
      <c r="DP4" s="487"/>
      <c r="DQ4" s="487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241"/>
      <c r="EH4" s="178"/>
      <c r="EI4" s="178"/>
      <c r="EJ4" s="178"/>
      <c r="EK4" s="179"/>
      <c r="EL4" s="331"/>
      <c r="EM4" s="331"/>
      <c r="EN4" s="331"/>
      <c r="EO4" s="331"/>
      <c r="EP4" s="331"/>
      <c r="EQ4" s="331"/>
      <c r="ER4" s="331"/>
      <c r="ES4" s="331"/>
      <c r="ET4" s="331"/>
      <c r="EU4" s="331"/>
      <c r="EV4" s="331"/>
      <c r="EW4" s="331"/>
      <c r="EX4" s="331"/>
      <c r="EY4" s="331"/>
      <c r="EZ4" s="331"/>
      <c r="FA4" s="331"/>
      <c r="FB4" s="331"/>
      <c r="FC4" s="331"/>
      <c r="FD4" s="331"/>
      <c r="FE4" s="331"/>
      <c r="FF4" s="331"/>
      <c r="FG4" s="331"/>
      <c r="FH4" s="331"/>
      <c r="FI4" s="331"/>
      <c r="FJ4" s="331"/>
      <c r="FK4" s="331"/>
      <c r="FL4" s="331"/>
      <c r="FM4" s="331"/>
      <c r="FN4" s="331"/>
      <c r="FO4" s="331"/>
      <c r="FP4" s="331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  <c r="HH4" s="56"/>
      <c r="HI4" s="4"/>
    </row>
    <row r="5" spans="1:223" ht="15.75" customHeight="1">
      <c r="A5" s="498" t="s">
        <v>256</v>
      </c>
      <c r="B5" s="499"/>
      <c r="C5" s="499"/>
      <c r="D5" s="499"/>
      <c r="E5" s="499"/>
      <c r="F5" s="464"/>
      <c r="G5" s="465"/>
      <c r="H5" s="469" t="s">
        <v>124</v>
      </c>
      <c r="I5" s="470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5">
        <v>1</v>
      </c>
      <c r="CT5" s="5">
        <v>2</v>
      </c>
      <c r="CU5" s="5">
        <v>3</v>
      </c>
      <c r="CV5" s="5">
        <v>4</v>
      </c>
      <c r="CW5" s="5">
        <v>5</v>
      </c>
      <c r="CX5" s="5">
        <v>6</v>
      </c>
      <c r="CY5" s="5">
        <v>7</v>
      </c>
      <c r="CZ5" s="5">
        <v>8</v>
      </c>
      <c r="DA5" s="5">
        <v>9</v>
      </c>
      <c r="DB5" s="5">
        <v>10</v>
      </c>
      <c r="DC5" s="5">
        <v>11</v>
      </c>
      <c r="DD5" s="5">
        <v>12</v>
      </c>
      <c r="DE5" s="5">
        <v>13</v>
      </c>
      <c r="DF5" s="5">
        <v>14</v>
      </c>
      <c r="DG5" s="5">
        <v>15</v>
      </c>
      <c r="DH5" s="5">
        <v>16</v>
      </c>
      <c r="DI5" s="5">
        <v>17</v>
      </c>
      <c r="DJ5" s="5">
        <v>18</v>
      </c>
      <c r="DK5" s="5">
        <v>19</v>
      </c>
      <c r="DL5" s="5">
        <v>20</v>
      </c>
      <c r="DM5" s="5">
        <v>21</v>
      </c>
      <c r="DN5" s="5">
        <v>22</v>
      </c>
      <c r="DO5" s="5">
        <v>23</v>
      </c>
      <c r="DP5" s="5">
        <v>24</v>
      </c>
      <c r="DQ5" s="5">
        <v>25</v>
      </c>
      <c r="DR5" s="5">
        <v>26</v>
      </c>
      <c r="DS5" s="5">
        <v>27</v>
      </c>
      <c r="DT5" s="5">
        <v>28</v>
      </c>
      <c r="DU5" s="5">
        <v>29</v>
      </c>
      <c r="DV5" s="5">
        <v>30</v>
      </c>
      <c r="DW5" s="5">
        <v>31</v>
      </c>
      <c r="DX5" s="5">
        <v>32</v>
      </c>
      <c r="DY5" s="5">
        <v>33</v>
      </c>
      <c r="DZ5" s="5">
        <v>34</v>
      </c>
      <c r="EA5" s="5">
        <v>35</v>
      </c>
      <c r="EB5" s="5">
        <v>36</v>
      </c>
      <c r="EC5" s="5">
        <v>37</v>
      </c>
      <c r="ED5" s="5">
        <v>38</v>
      </c>
      <c r="EE5" s="5">
        <v>39</v>
      </c>
      <c r="EF5" s="169">
        <v>40</v>
      </c>
      <c r="EG5" s="340"/>
      <c r="EH5" s="4"/>
      <c r="EI5" s="4"/>
      <c r="EJ5" s="4"/>
      <c r="EK5" s="6"/>
      <c r="EM5" s="4"/>
      <c r="EN5" s="164"/>
      <c r="EO5" s="164"/>
      <c r="EP5" s="164"/>
      <c r="EQ5" s="164"/>
      <c r="ER5" s="164"/>
      <c r="ES5" s="164"/>
      <c r="ET5" s="164"/>
      <c r="EU5" s="164"/>
      <c r="EV5" s="164"/>
      <c r="EW5" s="164"/>
      <c r="EX5" s="164"/>
      <c r="EY5" s="164"/>
      <c r="EZ5" s="164"/>
      <c r="FA5" s="164"/>
      <c r="FB5" s="164"/>
      <c r="FC5" s="164"/>
      <c r="FD5" s="164"/>
      <c r="FE5" s="164"/>
      <c r="FF5" s="164"/>
      <c r="FG5" s="164"/>
      <c r="FH5" s="164"/>
      <c r="FI5" s="164"/>
      <c r="FJ5" s="164"/>
      <c r="FK5" s="164"/>
      <c r="FL5" s="164"/>
      <c r="FM5" s="164"/>
      <c r="FN5" s="164"/>
      <c r="FO5" s="164"/>
      <c r="FP5" s="164"/>
      <c r="FQ5" s="164"/>
      <c r="FR5" s="164"/>
      <c r="FS5" s="164"/>
      <c r="FT5" s="164"/>
      <c r="FU5" s="164"/>
      <c r="FV5" s="164"/>
      <c r="FW5" s="164"/>
      <c r="FX5" s="164"/>
      <c r="FY5" s="164"/>
      <c r="FZ5" s="164"/>
      <c r="GA5" s="164"/>
      <c r="GB5" s="164"/>
      <c r="GC5" s="164"/>
      <c r="GD5" s="164"/>
      <c r="GE5" s="164"/>
      <c r="GF5" s="164"/>
      <c r="GG5" s="164"/>
      <c r="GH5" s="164"/>
      <c r="GI5" s="164"/>
      <c r="GJ5" s="164"/>
      <c r="GK5" s="164"/>
      <c r="GL5" s="164"/>
      <c r="GM5" s="164"/>
      <c r="GN5" s="164"/>
      <c r="GO5" s="164"/>
      <c r="GP5" s="164"/>
      <c r="GQ5" s="164"/>
      <c r="GR5" s="164"/>
      <c r="GS5" s="164"/>
      <c r="GT5" s="164"/>
      <c r="GU5" s="164"/>
      <c r="GV5" s="164"/>
      <c r="GW5" s="164"/>
      <c r="GX5" s="164"/>
      <c r="GY5" s="164"/>
      <c r="GZ5" s="164"/>
      <c r="HA5" s="164"/>
      <c r="HB5" s="164"/>
      <c r="HC5" s="164"/>
      <c r="HD5" s="164"/>
      <c r="HE5" s="164"/>
      <c r="HF5" s="164"/>
      <c r="HG5" s="164"/>
      <c r="HH5" s="164"/>
      <c r="HI5" s="4"/>
    </row>
    <row r="6" spans="1:223" ht="14.25" customHeight="1">
      <c r="A6" s="466" t="s">
        <v>0</v>
      </c>
      <c r="B6" s="467"/>
      <c r="C6" s="468"/>
      <c r="D6" s="479">
        <f>REGISTER!B3</f>
        <v>0</v>
      </c>
      <c r="E6" s="480"/>
      <c r="F6" s="480"/>
      <c r="G6" s="481"/>
      <c r="H6" s="471" t="s">
        <v>28</v>
      </c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421"/>
      <c r="CT6" s="421"/>
      <c r="CU6" s="421"/>
      <c r="CV6" s="421"/>
      <c r="CW6" s="421"/>
      <c r="CX6" s="421"/>
      <c r="CY6" s="421"/>
      <c r="CZ6" s="421"/>
      <c r="DA6" s="421"/>
      <c r="DB6" s="421"/>
      <c r="DC6" s="421"/>
      <c r="DD6" s="421"/>
      <c r="DE6" s="421"/>
      <c r="DF6" s="421"/>
      <c r="DG6" s="421"/>
      <c r="DH6" s="421"/>
      <c r="DI6" s="421"/>
      <c r="DJ6" s="421"/>
      <c r="DK6" s="421"/>
      <c r="DL6" s="421"/>
      <c r="DM6" s="421"/>
      <c r="DN6" s="421"/>
      <c r="DO6" s="421"/>
      <c r="DP6" s="421"/>
      <c r="DQ6" s="421"/>
      <c r="DR6" s="421"/>
      <c r="DS6" s="421"/>
      <c r="DT6" s="421"/>
      <c r="DU6" s="421"/>
      <c r="DV6" s="421"/>
      <c r="DW6" s="421"/>
      <c r="DX6" s="421"/>
      <c r="DY6" s="421"/>
      <c r="DZ6" s="421"/>
      <c r="EA6" s="421"/>
      <c r="EB6" s="421"/>
      <c r="EC6" s="421"/>
      <c r="ED6" s="421"/>
      <c r="EE6" s="421"/>
      <c r="EF6" s="445"/>
      <c r="EG6" s="237"/>
      <c r="EH6" s="8"/>
      <c r="EI6" s="192"/>
      <c r="EJ6" s="192"/>
      <c r="EK6" s="182"/>
      <c r="EL6" s="8"/>
      <c r="EM6" s="8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/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  <c r="FQ6" s="164"/>
      <c r="FR6" s="164"/>
      <c r="FS6" s="164"/>
      <c r="FT6" s="164"/>
      <c r="FU6" s="164"/>
      <c r="FV6" s="164"/>
      <c r="FW6" s="164"/>
      <c r="FX6" s="164"/>
      <c r="FY6" s="164"/>
      <c r="FZ6" s="164"/>
      <c r="GA6" s="164"/>
      <c r="GB6" s="164"/>
      <c r="GC6" s="164"/>
      <c r="GD6" s="164"/>
      <c r="GE6" s="164"/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64"/>
      <c r="GS6" s="164"/>
      <c r="GT6" s="164"/>
      <c r="GU6" s="164"/>
      <c r="GV6" s="164"/>
      <c r="GW6" s="164"/>
      <c r="GX6" s="164"/>
      <c r="GY6" s="164"/>
      <c r="GZ6" s="164"/>
      <c r="HA6" s="164"/>
      <c r="HB6" s="164"/>
      <c r="HC6" s="164"/>
      <c r="HD6" s="164"/>
      <c r="HE6" s="164"/>
      <c r="HF6" s="164"/>
      <c r="HG6" s="164"/>
      <c r="HH6" s="164"/>
      <c r="HI6" s="4"/>
    </row>
    <row r="7" spans="1:223" ht="14.25" customHeight="1">
      <c r="A7" s="474" t="s">
        <v>49</v>
      </c>
      <c r="B7" s="475"/>
      <c r="C7" s="475"/>
      <c r="D7" s="476"/>
      <c r="E7" s="477"/>
      <c r="F7" s="477"/>
      <c r="G7" s="478"/>
      <c r="H7" s="472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421"/>
      <c r="CT7" s="421"/>
      <c r="CU7" s="421"/>
      <c r="CV7" s="421"/>
      <c r="CW7" s="421"/>
      <c r="CX7" s="421"/>
      <c r="CY7" s="421"/>
      <c r="CZ7" s="421"/>
      <c r="DA7" s="421"/>
      <c r="DB7" s="421"/>
      <c r="DC7" s="421"/>
      <c r="DD7" s="421"/>
      <c r="DE7" s="421"/>
      <c r="DF7" s="421"/>
      <c r="DG7" s="421"/>
      <c r="DH7" s="421"/>
      <c r="DI7" s="421"/>
      <c r="DJ7" s="421"/>
      <c r="DK7" s="421"/>
      <c r="DL7" s="421"/>
      <c r="DM7" s="421"/>
      <c r="DN7" s="421"/>
      <c r="DO7" s="421"/>
      <c r="DP7" s="421"/>
      <c r="DQ7" s="421"/>
      <c r="DR7" s="421"/>
      <c r="DS7" s="421"/>
      <c r="DT7" s="421"/>
      <c r="DU7" s="421"/>
      <c r="DV7" s="421"/>
      <c r="DW7" s="421"/>
      <c r="DX7" s="421"/>
      <c r="DY7" s="421"/>
      <c r="DZ7" s="421"/>
      <c r="EA7" s="421"/>
      <c r="EB7" s="421"/>
      <c r="EC7" s="421"/>
      <c r="ED7" s="421"/>
      <c r="EE7" s="421"/>
      <c r="EF7" s="445"/>
      <c r="EG7" s="237"/>
      <c r="EH7" s="9"/>
      <c r="EI7" s="192"/>
      <c r="EJ7" s="192"/>
      <c r="EK7" s="175"/>
      <c r="EL7" s="9"/>
      <c r="EM7" s="9"/>
      <c r="EN7" s="164"/>
      <c r="EO7" s="164"/>
      <c r="EP7" s="164"/>
      <c r="EQ7" s="164"/>
      <c r="ER7" s="164"/>
      <c r="ES7" s="164"/>
      <c r="ET7" s="164"/>
      <c r="EU7" s="164"/>
      <c r="EV7" s="164"/>
      <c r="EW7" s="164"/>
      <c r="EX7" s="164"/>
      <c r="EY7" s="164"/>
      <c r="EZ7" s="164"/>
      <c r="FA7" s="164"/>
      <c r="FB7" s="164"/>
      <c r="FC7" s="164"/>
      <c r="FD7" s="164"/>
      <c r="FE7" s="164"/>
      <c r="FF7" s="164"/>
      <c r="FG7" s="164"/>
      <c r="FH7" s="164"/>
      <c r="FI7" s="164"/>
      <c r="FJ7" s="164"/>
      <c r="FK7" s="164"/>
      <c r="FL7" s="164"/>
      <c r="FM7" s="164"/>
      <c r="FN7" s="164"/>
      <c r="FO7" s="164"/>
      <c r="FP7" s="164"/>
      <c r="FQ7" s="164"/>
      <c r="FR7" s="164"/>
      <c r="FS7" s="164"/>
      <c r="FT7" s="164"/>
      <c r="FU7" s="164"/>
      <c r="FV7" s="164"/>
      <c r="FW7" s="164"/>
      <c r="FX7" s="164"/>
      <c r="FY7" s="164"/>
      <c r="FZ7" s="164"/>
      <c r="GA7" s="164"/>
      <c r="GB7" s="164"/>
      <c r="GC7" s="164"/>
      <c r="GD7" s="164"/>
      <c r="GE7" s="164"/>
      <c r="GF7" s="164"/>
      <c r="GG7" s="164"/>
      <c r="GH7" s="164"/>
      <c r="GI7" s="164"/>
      <c r="GJ7" s="164"/>
      <c r="GK7" s="164"/>
      <c r="GL7" s="164"/>
      <c r="GM7" s="164"/>
      <c r="GN7" s="164"/>
      <c r="GO7" s="164"/>
      <c r="GP7" s="164"/>
      <c r="GQ7" s="164"/>
      <c r="GR7" s="164"/>
      <c r="GS7" s="164"/>
      <c r="GT7" s="164"/>
      <c r="GU7" s="164"/>
      <c r="GV7" s="164"/>
      <c r="GW7" s="164"/>
      <c r="GX7" s="164"/>
      <c r="GY7" s="164"/>
      <c r="GZ7" s="164"/>
      <c r="HA7" s="164"/>
      <c r="HB7" s="164"/>
      <c r="HC7" s="164"/>
      <c r="HD7" s="164"/>
      <c r="HE7" s="164"/>
      <c r="HF7" s="164"/>
      <c r="HG7" s="164"/>
      <c r="HH7" s="164"/>
      <c r="HI7" s="4"/>
    </row>
    <row r="8" spans="1:223" ht="15" customHeight="1">
      <c r="A8" s="482" t="s">
        <v>1</v>
      </c>
      <c r="B8" s="483"/>
      <c r="C8" s="483"/>
      <c r="D8" s="484"/>
      <c r="E8" s="476"/>
      <c r="F8" s="477"/>
      <c r="G8" s="478"/>
      <c r="H8" s="472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421"/>
      <c r="CT8" s="421"/>
      <c r="CU8" s="421"/>
      <c r="CV8" s="421"/>
      <c r="CW8" s="421"/>
      <c r="CX8" s="421"/>
      <c r="CY8" s="421"/>
      <c r="CZ8" s="421"/>
      <c r="DA8" s="421"/>
      <c r="DB8" s="421"/>
      <c r="DC8" s="421"/>
      <c r="DD8" s="421"/>
      <c r="DE8" s="421"/>
      <c r="DF8" s="421"/>
      <c r="DG8" s="421"/>
      <c r="DH8" s="421"/>
      <c r="DI8" s="421"/>
      <c r="DJ8" s="421"/>
      <c r="DK8" s="421"/>
      <c r="DL8" s="421"/>
      <c r="DM8" s="421"/>
      <c r="DN8" s="421"/>
      <c r="DO8" s="421"/>
      <c r="DP8" s="421"/>
      <c r="DQ8" s="421"/>
      <c r="DR8" s="421"/>
      <c r="DS8" s="421"/>
      <c r="DT8" s="421"/>
      <c r="DU8" s="421"/>
      <c r="DV8" s="421"/>
      <c r="DW8" s="421"/>
      <c r="DX8" s="421"/>
      <c r="DY8" s="421"/>
      <c r="DZ8" s="421"/>
      <c r="EA8" s="421"/>
      <c r="EB8" s="421"/>
      <c r="EC8" s="421"/>
      <c r="ED8" s="421"/>
      <c r="EE8" s="421"/>
      <c r="EF8" s="445"/>
      <c r="EG8" s="237"/>
      <c r="EH8" s="9"/>
      <c r="EI8" s="192"/>
      <c r="EJ8" s="192"/>
      <c r="EK8" s="175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</row>
    <row r="9" spans="1:223" ht="14.25" customHeight="1">
      <c r="A9" s="488"/>
      <c r="B9" s="489"/>
      <c r="C9" s="489"/>
      <c r="D9" s="489"/>
      <c r="E9" s="489"/>
      <c r="F9" s="489"/>
      <c r="G9" s="490"/>
      <c r="H9" s="472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421"/>
      <c r="CT9" s="421"/>
      <c r="CU9" s="421"/>
      <c r="CV9" s="421"/>
      <c r="CW9" s="421"/>
      <c r="CX9" s="421"/>
      <c r="CY9" s="421"/>
      <c r="CZ9" s="421"/>
      <c r="DA9" s="421"/>
      <c r="DB9" s="421"/>
      <c r="DC9" s="421"/>
      <c r="DD9" s="421"/>
      <c r="DE9" s="421"/>
      <c r="DF9" s="421"/>
      <c r="DG9" s="421"/>
      <c r="DH9" s="421"/>
      <c r="DI9" s="421"/>
      <c r="DJ9" s="421"/>
      <c r="DK9" s="421"/>
      <c r="DL9" s="421"/>
      <c r="DM9" s="421"/>
      <c r="DN9" s="421"/>
      <c r="DO9" s="421"/>
      <c r="DP9" s="421"/>
      <c r="DQ9" s="421"/>
      <c r="DR9" s="421"/>
      <c r="DS9" s="421"/>
      <c r="DT9" s="421"/>
      <c r="DU9" s="421"/>
      <c r="DV9" s="421"/>
      <c r="DW9" s="421"/>
      <c r="DX9" s="421"/>
      <c r="DY9" s="421"/>
      <c r="DZ9" s="421"/>
      <c r="EA9" s="421"/>
      <c r="EB9" s="421"/>
      <c r="EC9" s="421"/>
      <c r="ED9" s="421"/>
      <c r="EE9" s="421"/>
      <c r="EF9" s="445"/>
      <c r="EG9" s="339" t="s">
        <v>93</v>
      </c>
      <c r="EH9" s="9"/>
      <c r="EI9" s="192"/>
      <c r="EJ9" s="192"/>
      <c r="EK9" s="175"/>
      <c r="EL9" s="9"/>
      <c r="EM9" s="9"/>
      <c r="EN9" s="512"/>
      <c r="EO9" s="512"/>
      <c r="EP9" s="512"/>
      <c r="EQ9" s="512"/>
      <c r="ER9" s="512"/>
      <c r="ES9" s="342"/>
      <c r="ET9" s="342"/>
      <c r="EU9" s="342"/>
      <c r="EV9" s="342"/>
      <c r="EW9" s="342"/>
      <c r="EX9" s="342"/>
      <c r="EY9" s="342"/>
      <c r="EZ9" s="342"/>
      <c r="FA9" s="342"/>
      <c r="FB9" s="342"/>
      <c r="FC9" s="342"/>
      <c r="FD9" s="342"/>
      <c r="FE9" s="342"/>
      <c r="FF9" s="342"/>
      <c r="FG9" s="342"/>
      <c r="FH9" s="342"/>
      <c r="FI9" s="342"/>
      <c r="FJ9" s="342"/>
      <c r="FK9" s="342"/>
      <c r="FL9" s="342"/>
      <c r="FM9" s="342"/>
      <c r="FN9" s="342"/>
      <c r="FO9" s="342"/>
      <c r="FP9" s="342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</row>
    <row r="10" spans="1:223" ht="13.5" thickBot="1">
      <c r="A10" s="485" t="s">
        <v>5</v>
      </c>
      <c r="B10" s="406"/>
      <c r="C10" s="406"/>
      <c r="D10" s="406"/>
      <c r="E10" s="406"/>
      <c r="F10" s="406"/>
      <c r="G10" s="486"/>
      <c r="H10" s="472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421"/>
      <c r="CT10" s="421"/>
      <c r="CU10" s="421"/>
      <c r="CV10" s="421"/>
      <c r="CW10" s="421"/>
      <c r="CX10" s="421"/>
      <c r="CY10" s="421"/>
      <c r="CZ10" s="421"/>
      <c r="DA10" s="421"/>
      <c r="DB10" s="421"/>
      <c r="DC10" s="421"/>
      <c r="DD10" s="421"/>
      <c r="DE10" s="421"/>
      <c r="DF10" s="421"/>
      <c r="DG10" s="421"/>
      <c r="DH10" s="421"/>
      <c r="DI10" s="421"/>
      <c r="DJ10" s="421"/>
      <c r="DK10" s="421"/>
      <c r="DL10" s="421"/>
      <c r="DM10" s="421"/>
      <c r="DN10" s="421"/>
      <c r="DO10" s="421"/>
      <c r="DP10" s="421"/>
      <c r="DQ10" s="421"/>
      <c r="DR10" s="421"/>
      <c r="DS10" s="421"/>
      <c r="DT10" s="421"/>
      <c r="DU10" s="421"/>
      <c r="DV10" s="421"/>
      <c r="DW10" s="421"/>
      <c r="DX10" s="421"/>
      <c r="DY10" s="421"/>
      <c r="DZ10" s="421"/>
      <c r="EA10" s="421"/>
      <c r="EB10" s="421"/>
      <c r="EC10" s="421"/>
      <c r="ED10" s="421"/>
      <c r="EE10" s="421"/>
      <c r="EF10" s="445"/>
      <c r="EG10" s="240" t="s">
        <v>91</v>
      </c>
      <c r="EH10" s="8"/>
      <c r="EI10" s="192"/>
      <c r="EJ10" s="192"/>
      <c r="EK10" s="182"/>
      <c r="EL10" s="8"/>
      <c r="EM10" s="8"/>
      <c r="EN10" s="512"/>
      <c r="EO10" s="512"/>
      <c r="EP10" s="512"/>
      <c r="EQ10" s="512"/>
      <c r="ER10" s="512"/>
      <c r="ES10" s="342"/>
      <c r="ET10" s="342"/>
      <c r="EU10" s="342"/>
      <c r="EV10" s="342"/>
      <c r="EW10" s="342"/>
      <c r="EX10" s="342"/>
      <c r="EY10" s="342"/>
      <c r="EZ10" s="342"/>
      <c r="FA10" s="342"/>
      <c r="FB10" s="342"/>
      <c r="FC10" s="342"/>
      <c r="FD10" s="342"/>
      <c r="FE10" s="342"/>
      <c r="FF10" s="342"/>
      <c r="FG10" s="342"/>
      <c r="FH10" s="342"/>
      <c r="FI10" s="342"/>
      <c r="FJ10" s="342"/>
      <c r="FK10" s="342"/>
      <c r="FL10" s="342"/>
      <c r="FM10" s="342"/>
      <c r="FN10" s="342"/>
      <c r="FO10" s="342"/>
      <c r="FP10" s="342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</row>
    <row r="11" spans="1:223" ht="13.5" customHeight="1" thickBot="1">
      <c r="A11" s="513" t="s">
        <v>4</v>
      </c>
      <c r="B11" s="514"/>
      <c r="C11" s="33">
        <f>YEAR(REGISTER!R6)</f>
        <v>2011</v>
      </c>
      <c r="D11" s="30"/>
      <c r="E11" s="180" t="s">
        <v>73</v>
      </c>
      <c r="F11" s="29"/>
      <c r="G11" s="181" t="s">
        <v>74</v>
      </c>
      <c r="H11" s="473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421"/>
      <c r="CT11" s="421"/>
      <c r="CU11" s="421"/>
      <c r="CV11" s="421"/>
      <c r="CW11" s="421"/>
      <c r="CX11" s="421"/>
      <c r="CY11" s="421"/>
      <c r="CZ11" s="421"/>
      <c r="DA11" s="421"/>
      <c r="DB11" s="421"/>
      <c r="DC11" s="421"/>
      <c r="DD11" s="421"/>
      <c r="DE11" s="421"/>
      <c r="DF11" s="421"/>
      <c r="DG11" s="421"/>
      <c r="DH11" s="421"/>
      <c r="DI11" s="421"/>
      <c r="DJ11" s="421"/>
      <c r="DK11" s="421"/>
      <c r="DL11" s="421"/>
      <c r="DM11" s="421"/>
      <c r="DN11" s="421"/>
      <c r="DO11" s="421"/>
      <c r="DP11" s="421"/>
      <c r="DQ11" s="421"/>
      <c r="DR11" s="421"/>
      <c r="DS11" s="421"/>
      <c r="DT11" s="421"/>
      <c r="DU11" s="421"/>
      <c r="DV11" s="421"/>
      <c r="DW11" s="421"/>
      <c r="DX11" s="421"/>
      <c r="DY11" s="421"/>
      <c r="DZ11" s="421"/>
      <c r="EA11" s="421"/>
      <c r="EB11" s="421"/>
      <c r="EC11" s="421"/>
      <c r="ED11" s="421"/>
      <c r="EE11" s="421"/>
      <c r="EF11" s="445"/>
      <c r="EG11" s="542" t="s">
        <v>37</v>
      </c>
      <c r="EH11" s="193"/>
      <c r="EI11" s="442" t="s">
        <v>38</v>
      </c>
      <c r="EJ11" s="192"/>
      <c r="EK11" s="182"/>
      <c r="EL11" s="8"/>
      <c r="EM11" s="8"/>
      <c r="EN11" s="438"/>
      <c r="EO11" s="438"/>
      <c r="EP11" s="438"/>
      <c r="EQ11" s="438"/>
      <c r="ER11" s="438"/>
      <c r="ES11" s="438"/>
      <c r="ET11" s="438"/>
      <c r="EU11" s="438"/>
      <c r="EV11" s="438"/>
      <c r="EW11" s="438"/>
      <c r="EX11" s="438"/>
      <c r="EY11" s="438"/>
      <c r="EZ11" s="438"/>
      <c r="FA11" s="438"/>
      <c r="FB11" s="438"/>
      <c r="FC11" s="438"/>
      <c r="FD11" s="438"/>
      <c r="FE11" s="438"/>
      <c r="FF11" s="438"/>
      <c r="FG11" s="438"/>
      <c r="FH11" s="438"/>
      <c r="FI11" s="438"/>
      <c r="FJ11" s="438"/>
      <c r="FK11" s="438"/>
      <c r="FL11" s="438"/>
      <c r="FM11" s="438"/>
      <c r="FN11" s="438"/>
      <c r="FO11" s="438"/>
      <c r="FP11" s="438"/>
      <c r="FQ11" s="438"/>
      <c r="FR11" s="438"/>
      <c r="FS11" s="438"/>
      <c r="FT11" s="438"/>
      <c r="FU11" s="438"/>
      <c r="FV11" s="438"/>
      <c r="FW11" s="438"/>
      <c r="FX11" s="438"/>
      <c r="FY11" s="438"/>
      <c r="FZ11" s="438"/>
      <c r="GA11" s="438"/>
      <c r="GB11" s="438"/>
      <c r="GC11" s="438"/>
      <c r="GD11" s="438"/>
      <c r="GE11" s="438"/>
      <c r="GF11" s="438"/>
      <c r="GG11" s="438"/>
      <c r="GH11" s="438"/>
      <c r="GI11" s="438"/>
      <c r="GJ11" s="438"/>
      <c r="GK11" s="438"/>
      <c r="GL11" s="438"/>
      <c r="GM11" s="438"/>
      <c r="GN11" s="438"/>
      <c r="GO11" s="438"/>
      <c r="GP11" s="438"/>
      <c r="GQ11" s="438"/>
      <c r="GR11" s="438"/>
      <c r="GS11" s="438"/>
      <c r="GT11" s="438"/>
      <c r="GU11" s="438"/>
      <c r="GV11" s="438"/>
      <c r="GW11" s="438"/>
      <c r="GX11" s="438"/>
      <c r="GY11" s="438"/>
      <c r="GZ11" s="438"/>
      <c r="HA11" s="438"/>
      <c r="HB11" s="438"/>
      <c r="HC11" s="438"/>
      <c r="HD11" s="438"/>
      <c r="HE11" s="438"/>
      <c r="HF11" s="438"/>
      <c r="HG11" s="438"/>
      <c r="HH11" s="438"/>
      <c r="HI11" s="4"/>
    </row>
    <row r="12" spans="1:223" ht="13.5" thickBot="1">
      <c r="A12" s="506" t="s">
        <v>3</v>
      </c>
      <c r="B12" s="507"/>
      <c r="C12" s="508"/>
      <c r="D12" s="508"/>
      <c r="E12" s="508"/>
      <c r="F12" s="508"/>
      <c r="G12" s="509"/>
      <c r="H12" s="363" t="s">
        <v>21</v>
      </c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91"/>
      <c r="EG12" s="543"/>
      <c r="EH12" s="194"/>
      <c r="EI12" s="443"/>
      <c r="EJ12" s="197"/>
      <c r="EK12" s="198"/>
      <c r="EL12" s="273"/>
      <c r="EM12" s="293"/>
      <c r="EN12" s="293"/>
      <c r="EO12" s="293"/>
      <c r="EP12" s="293"/>
      <c r="EQ12" s="293"/>
      <c r="ER12" s="293"/>
      <c r="ES12" s="293"/>
      <c r="ET12" s="293"/>
      <c r="EU12" s="293"/>
      <c r="EV12" s="293"/>
      <c r="EW12" s="293"/>
      <c r="EX12" s="293"/>
      <c r="EY12" s="293"/>
      <c r="EZ12" s="293"/>
      <c r="FA12" s="293"/>
      <c r="FB12" s="293"/>
      <c r="FC12" s="293"/>
      <c r="FD12" s="293"/>
      <c r="FE12" s="293"/>
      <c r="FF12" s="293"/>
      <c r="FG12" s="293"/>
      <c r="FH12" s="293"/>
      <c r="FI12" s="293"/>
      <c r="FJ12" s="293"/>
      <c r="FK12" s="293"/>
      <c r="FL12" s="293"/>
      <c r="FM12" s="293"/>
      <c r="FN12" s="293"/>
      <c r="FO12" s="293"/>
      <c r="FP12" s="293"/>
      <c r="FQ12" s="293"/>
      <c r="FR12" s="293"/>
      <c r="FS12" s="293"/>
      <c r="FT12" s="293"/>
      <c r="FU12" s="293"/>
      <c r="FV12" s="293"/>
      <c r="FW12" s="293"/>
      <c r="FX12" s="293"/>
      <c r="FY12" s="293"/>
      <c r="FZ12" s="293"/>
      <c r="GA12" s="293"/>
      <c r="GB12" s="293"/>
      <c r="GC12" s="293"/>
      <c r="GD12" s="293"/>
      <c r="GE12" s="293"/>
      <c r="GF12" s="293"/>
      <c r="GG12" s="293"/>
      <c r="GH12" s="293"/>
      <c r="GI12" s="293"/>
      <c r="GJ12" s="293"/>
      <c r="GK12" s="293"/>
      <c r="GL12" s="293"/>
      <c r="GM12" s="293"/>
      <c r="GN12" s="293"/>
      <c r="GO12" s="293"/>
      <c r="GP12" s="293"/>
      <c r="GQ12" s="293"/>
      <c r="GR12" s="293"/>
      <c r="GS12" s="293"/>
      <c r="GT12" s="293"/>
      <c r="GU12" s="293"/>
      <c r="GV12" s="293"/>
      <c r="GW12" s="293"/>
      <c r="GX12" s="293"/>
      <c r="GY12" s="293"/>
      <c r="GZ12" s="293"/>
      <c r="HA12" s="293"/>
      <c r="HB12" s="293"/>
      <c r="HC12" s="293"/>
      <c r="HD12" s="293"/>
      <c r="HE12" s="293"/>
      <c r="HF12" s="293"/>
      <c r="HG12" s="293"/>
      <c r="HH12" s="293"/>
      <c r="HI12" s="70"/>
    </row>
    <row r="13" spans="1:223" ht="13.5" thickBot="1">
      <c r="A13" s="510"/>
      <c r="B13" s="511"/>
      <c r="C13" s="511"/>
      <c r="D13" s="511"/>
      <c r="E13" s="511"/>
      <c r="F13" s="511"/>
      <c r="G13" s="511"/>
      <c r="H13" s="31" t="s">
        <v>22</v>
      </c>
      <c r="I13" s="365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91"/>
      <c r="EG13" s="543"/>
      <c r="EH13" s="194"/>
      <c r="EI13" s="443"/>
      <c r="EJ13" s="197"/>
      <c r="EK13" s="198"/>
      <c r="EL13" s="273"/>
      <c r="EM13" s="334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76"/>
      <c r="FQ13" s="440" t="s">
        <v>38</v>
      </c>
      <c r="FR13" s="440"/>
      <c r="FS13" s="440"/>
      <c r="FT13" s="440"/>
      <c r="FU13" s="440"/>
      <c r="FV13" s="440"/>
      <c r="FW13" s="440"/>
      <c r="FX13" s="440"/>
      <c r="FY13" s="440"/>
      <c r="FZ13" s="440"/>
      <c r="GA13" s="440"/>
      <c r="GB13" s="440"/>
      <c r="GC13" s="440"/>
      <c r="GD13" s="440"/>
      <c r="GE13" s="440"/>
      <c r="GF13" s="440"/>
      <c r="GG13" s="440"/>
      <c r="GH13" s="440"/>
      <c r="GI13" s="440"/>
      <c r="GJ13" s="440"/>
      <c r="GK13" s="440"/>
      <c r="GL13" s="440"/>
      <c r="GM13" s="440"/>
      <c r="GN13" s="440"/>
      <c r="GO13" s="440"/>
      <c r="GP13" s="440"/>
      <c r="GQ13" s="440"/>
      <c r="GR13" s="440"/>
      <c r="GS13" s="440"/>
      <c r="GT13" s="440"/>
      <c r="GU13" s="440"/>
      <c r="GV13" s="440"/>
      <c r="GW13" s="440"/>
      <c r="GX13" s="440"/>
      <c r="GY13" s="440"/>
      <c r="GZ13" s="440"/>
      <c r="HA13" s="440"/>
      <c r="HB13" s="440"/>
      <c r="HC13" s="440"/>
      <c r="HD13" s="440"/>
      <c r="HE13" s="440"/>
      <c r="HF13" s="440"/>
      <c r="HG13" s="440"/>
      <c r="HH13" s="440"/>
      <c r="HI13" s="170"/>
      <c r="HJ13" s="23"/>
    </row>
    <row r="14" spans="1:223">
      <c r="A14" s="451" t="s">
        <v>6</v>
      </c>
      <c r="B14" s="452"/>
      <c r="C14" s="452"/>
      <c r="D14" s="452"/>
      <c r="E14" s="452"/>
      <c r="F14" s="452"/>
      <c r="G14" s="452"/>
      <c r="H14" s="364"/>
      <c r="I14" s="278"/>
      <c r="J14" s="278"/>
      <c r="K14" s="278"/>
      <c r="L14" s="278"/>
      <c r="M14" s="278"/>
      <c r="N14" s="278"/>
      <c r="O14" s="278"/>
      <c r="P14" s="278"/>
      <c r="Q14" s="278"/>
      <c r="R14" s="278"/>
      <c r="S14" s="278"/>
      <c r="T14" s="278"/>
      <c r="U14" s="278"/>
      <c r="V14" s="278"/>
      <c r="W14" s="278"/>
      <c r="X14" s="278"/>
      <c r="Y14" s="278"/>
      <c r="Z14" s="278"/>
      <c r="AA14" s="278"/>
      <c r="AB14" s="278"/>
      <c r="AC14" s="278"/>
      <c r="AD14" s="278"/>
      <c r="AE14" s="278"/>
      <c r="AF14" s="278"/>
      <c r="AG14" s="278"/>
      <c r="AH14" s="278"/>
      <c r="AI14" s="278"/>
      <c r="AJ14" s="278"/>
      <c r="AK14" s="278"/>
      <c r="AL14" s="278"/>
      <c r="AM14" s="278"/>
      <c r="AN14" s="278"/>
      <c r="AO14" s="278"/>
      <c r="AP14" s="278"/>
      <c r="AQ14" s="278"/>
      <c r="AR14" s="278"/>
      <c r="AS14" s="278"/>
      <c r="AT14" s="278"/>
      <c r="AU14" s="278"/>
      <c r="AV14" s="278"/>
      <c r="AW14" s="278"/>
      <c r="AX14" s="278"/>
      <c r="AY14" s="278"/>
      <c r="AZ14" s="278"/>
      <c r="BA14" s="278"/>
      <c r="BB14" s="278"/>
      <c r="BC14" s="278"/>
      <c r="BD14" s="278"/>
      <c r="BE14" s="278"/>
      <c r="BF14" s="278"/>
      <c r="BG14" s="278"/>
      <c r="BH14" s="278"/>
      <c r="BI14" s="278"/>
      <c r="BJ14" s="278"/>
      <c r="BK14" s="278"/>
      <c r="BL14" s="278"/>
      <c r="BM14" s="278"/>
      <c r="BN14" s="278"/>
      <c r="BO14" s="278"/>
      <c r="BP14" s="278"/>
      <c r="BQ14" s="278"/>
      <c r="BR14" s="278"/>
      <c r="BS14" s="278"/>
      <c r="BT14" s="278"/>
      <c r="BU14" s="278"/>
      <c r="BV14" s="278"/>
      <c r="BW14" s="278"/>
      <c r="BX14" s="357"/>
      <c r="BY14" s="357"/>
      <c r="BZ14" s="357"/>
      <c r="CA14" s="357"/>
      <c r="CB14" s="357"/>
      <c r="CC14" s="357"/>
      <c r="CD14" s="357"/>
      <c r="CE14" s="357"/>
      <c r="CF14" s="357"/>
      <c r="CG14" s="357"/>
      <c r="CH14" s="357"/>
      <c r="CI14" s="357"/>
      <c r="CJ14" s="357"/>
      <c r="CK14" s="357"/>
      <c r="CL14" s="278"/>
      <c r="CM14" s="278"/>
      <c r="CN14" s="278"/>
      <c r="CO14" s="278"/>
      <c r="CP14" s="278"/>
      <c r="CQ14" s="278"/>
      <c r="CR14" s="278"/>
      <c r="CS14" s="362"/>
      <c r="CT14" s="362"/>
      <c r="CU14" s="362"/>
      <c r="CV14" s="362"/>
      <c r="CW14" s="362"/>
      <c r="CX14" s="362"/>
      <c r="CY14" s="362"/>
      <c r="CZ14" s="362"/>
      <c r="DA14" s="362"/>
      <c r="DB14" s="362"/>
      <c r="DC14" s="362"/>
      <c r="DD14" s="362"/>
      <c r="DE14" s="362"/>
      <c r="DF14" s="362"/>
      <c r="DG14" s="362"/>
      <c r="DH14" s="362"/>
      <c r="DI14" s="362"/>
      <c r="DJ14" s="362"/>
      <c r="DK14" s="362"/>
      <c r="DL14" s="362"/>
      <c r="DM14" s="362"/>
      <c r="DN14" s="362"/>
      <c r="DO14" s="362"/>
      <c r="DP14" s="362"/>
      <c r="DQ14" s="362"/>
      <c r="DR14" s="362"/>
      <c r="DS14" s="362"/>
      <c r="DT14" s="362"/>
      <c r="DU14" s="362"/>
      <c r="DV14" s="362"/>
      <c r="DW14" s="362"/>
      <c r="DX14" s="362"/>
      <c r="DY14" s="362"/>
      <c r="DZ14" s="362"/>
      <c r="EA14" s="362"/>
      <c r="EB14" s="362"/>
      <c r="EC14" s="362"/>
      <c r="ED14" s="362"/>
      <c r="EE14" s="362"/>
      <c r="EF14" s="362"/>
      <c r="EG14" s="544"/>
      <c r="EH14" s="194"/>
      <c r="EI14" s="443"/>
      <c r="EJ14" s="197"/>
      <c r="EK14" s="198"/>
      <c r="EL14" s="273"/>
      <c r="EM14" s="335"/>
      <c r="EN14" s="226"/>
      <c r="EO14" s="226"/>
      <c r="EP14" s="226"/>
      <c r="EQ14" s="226"/>
      <c r="ER14" s="226"/>
      <c r="ES14" s="215"/>
      <c r="ET14" s="215"/>
      <c r="EU14" s="215"/>
      <c r="EV14" s="215"/>
      <c r="EW14" s="215"/>
      <c r="EX14" s="215"/>
      <c r="EY14" s="215"/>
      <c r="EZ14" s="215"/>
      <c r="FA14" s="215"/>
      <c r="FB14" s="215"/>
      <c r="FC14" s="215"/>
      <c r="FD14" s="215"/>
      <c r="FE14" s="215"/>
      <c r="FF14" s="215"/>
      <c r="FG14" s="215"/>
      <c r="FH14" s="215"/>
      <c r="FI14" s="215"/>
      <c r="FJ14" s="215"/>
      <c r="FK14" s="215"/>
      <c r="FL14" s="215"/>
      <c r="FM14" s="215"/>
      <c r="FN14" s="215"/>
      <c r="FO14" s="215"/>
      <c r="FP14" s="227"/>
      <c r="FQ14" s="439"/>
      <c r="FR14" s="439"/>
      <c r="FS14" s="439"/>
      <c r="FT14" s="439"/>
      <c r="FU14" s="439"/>
      <c r="FV14" s="439"/>
      <c r="FW14" s="439"/>
      <c r="FX14" s="439"/>
      <c r="FY14" s="439"/>
      <c r="FZ14" s="439"/>
      <c r="GA14" s="439"/>
      <c r="GB14" s="439"/>
      <c r="GC14" s="439"/>
      <c r="GD14" s="439"/>
      <c r="GE14" s="439"/>
      <c r="GF14" s="439"/>
      <c r="GG14" s="439"/>
      <c r="GH14" s="439"/>
      <c r="GI14" s="439"/>
      <c r="GJ14" s="439"/>
      <c r="GK14" s="439"/>
      <c r="GL14" s="439"/>
      <c r="GM14" s="439"/>
      <c r="GN14" s="439"/>
      <c r="GO14" s="439"/>
      <c r="GP14" s="439"/>
      <c r="GQ14" s="439"/>
      <c r="GR14" s="439"/>
      <c r="GS14" s="439"/>
      <c r="GT14" s="439"/>
      <c r="GU14" s="439"/>
      <c r="GV14" s="439"/>
      <c r="GW14" s="439"/>
      <c r="GX14" s="439"/>
      <c r="GY14" s="439"/>
      <c r="GZ14" s="439"/>
      <c r="HA14" s="439"/>
      <c r="HB14" s="439"/>
      <c r="HC14" s="439"/>
      <c r="HD14" s="439"/>
      <c r="HE14" s="439"/>
      <c r="HF14" s="439"/>
      <c r="HG14" s="439"/>
      <c r="HH14" s="439"/>
      <c r="HI14" s="171"/>
      <c r="HJ14" s="23"/>
    </row>
    <row r="15" spans="1:223" ht="13.5" thickBot="1">
      <c r="A15" s="453"/>
      <c r="B15" s="454"/>
      <c r="C15" s="454"/>
      <c r="D15" s="454"/>
      <c r="E15" s="454"/>
      <c r="F15" s="454"/>
      <c r="G15" s="455"/>
      <c r="H15" s="300"/>
      <c r="I15" s="272"/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272"/>
      <c r="AG15" s="272"/>
      <c r="AH15" s="272"/>
      <c r="AI15" s="272"/>
      <c r="AJ15" s="272"/>
      <c r="AK15" s="272"/>
      <c r="AL15" s="272"/>
      <c r="AM15" s="272"/>
      <c r="AN15" s="272"/>
      <c r="AO15" s="272"/>
      <c r="AP15" s="272"/>
      <c r="AQ15" s="272"/>
      <c r="AR15" s="272"/>
      <c r="AS15" s="272"/>
      <c r="AT15" s="272"/>
      <c r="AU15" s="272"/>
      <c r="AV15" s="272"/>
      <c r="AW15" s="272"/>
      <c r="AX15" s="272"/>
      <c r="AY15" s="272"/>
      <c r="AZ15" s="272"/>
      <c r="BA15" s="272"/>
      <c r="BB15" s="272"/>
      <c r="BC15" s="272"/>
      <c r="BD15" s="272"/>
      <c r="BE15" s="272"/>
      <c r="BF15" s="272"/>
      <c r="BG15" s="272"/>
      <c r="BH15" s="272"/>
      <c r="BI15" s="272"/>
      <c r="BJ15" s="272"/>
      <c r="BK15" s="272"/>
      <c r="BL15" s="272"/>
      <c r="BM15" s="272"/>
      <c r="BN15" s="272"/>
      <c r="BO15" s="272"/>
      <c r="BP15" s="272"/>
      <c r="BQ15" s="272"/>
      <c r="BR15" s="272"/>
      <c r="BS15" s="272"/>
      <c r="BT15" s="272"/>
      <c r="BU15" s="272"/>
      <c r="BV15" s="272"/>
      <c r="BW15" s="272"/>
      <c r="BX15" s="272"/>
      <c r="BY15" s="272"/>
      <c r="BZ15" s="272"/>
      <c r="CA15" s="272"/>
      <c r="CB15" s="272"/>
      <c r="CC15" s="272"/>
      <c r="CD15" s="272"/>
      <c r="CE15" s="272"/>
      <c r="CF15" s="272"/>
      <c r="CG15" s="272"/>
      <c r="CH15" s="272"/>
      <c r="CI15" s="272"/>
      <c r="CJ15" s="272"/>
      <c r="CK15" s="272"/>
      <c r="CL15" s="272"/>
      <c r="CM15" s="272"/>
      <c r="CN15" s="272"/>
      <c r="CO15" s="272"/>
      <c r="CP15" s="272"/>
      <c r="CQ15" s="272"/>
      <c r="CR15" s="272"/>
      <c r="CS15" s="272"/>
      <c r="CT15" s="272"/>
      <c r="CU15" s="272"/>
      <c r="CV15" s="272"/>
      <c r="CW15" s="272"/>
      <c r="CX15" s="272"/>
      <c r="CY15" s="272"/>
      <c r="CZ15" s="272"/>
      <c r="DA15" s="272"/>
      <c r="DB15" s="272"/>
      <c r="DC15" s="272"/>
      <c r="DD15" s="272"/>
      <c r="DE15" s="272"/>
      <c r="DF15" s="272"/>
      <c r="DG15" s="272"/>
      <c r="DH15" s="272"/>
      <c r="DI15" s="272"/>
      <c r="DJ15" s="272"/>
      <c r="DK15" s="272"/>
      <c r="DL15" s="272"/>
      <c r="DM15" s="272"/>
      <c r="DN15" s="272"/>
      <c r="DO15" s="272"/>
      <c r="DP15" s="272"/>
      <c r="DQ15" s="272"/>
      <c r="DR15" s="272"/>
      <c r="DS15" s="272"/>
      <c r="DT15" s="272"/>
      <c r="DU15" s="272"/>
      <c r="DV15" s="272"/>
      <c r="DW15" s="272"/>
      <c r="DX15" s="272"/>
      <c r="DY15" s="272"/>
      <c r="DZ15" s="272"/>
      <c r="EA15" s="272"/>
      <c r="EB15" s="272"/>
      <c r="EC15" s="272"/>
      <c r="ED15" s="272"/>
      <c r="EE15" s="272"/>
      <c r="EF15" s="272"/>
      <c r="EG15" s="544"/>
      <c r="EH15" s="194"/>
      <c r="EI15" s="443"/>
      <c r="EJ15" s="199"/>
      <c r="EK15" s="200"/>
      <c r="EL15" s="273"/>
      <c r="EM15" s="336"/>
      <c r="EN15" s="274"/>
      <c r="EO15" s="274"/>
      <c r="EP15" s="274"/>
      <c r="EQ15" s="274"/>
      <c r="ER15" s="274"/>
      <c r="ES15" s="275"/>
      <c r="ET15" s="275"/>
      <c r="EU15" s="275"/>
      <c r="EV15" s="275"/>
      <c r="EW15" s="275"/>
      <c r="EX15" s="275"/>
      <c r="EY15" s="275"/>
      <c r="EZ15" s="275"/>
      <c r="FA15" s="275"/>
      <c r="FB15" s="275"/>
      <c r="FC15" s="275"/>
      <c r="FD15" s="275"/>
      <c r="FE15" s="275"/>
      <c r="FF15" s="275"/>
      <c r="FG15" s="275"/>
      <c r="FH15" s="275"/>
      <c r="FI15" s="275"/>
      <c r="FJ15" s="275"/>
      <c r="FK15" s="275"/>
      <c r="FL15" s="275"/>
      <c r="FM15" s="275"/>
      <c r="FN15" s="275"/>
      <c r="FO15" s="275"/>
      <c r="FP15" s="276"/>
      <c r="FQ15" s="275"/>
      <c r="FR15" s="275"/>
      <c r="FS15" s="275"/>
      <c r="FT15" s="275"/>
      <c r="FU15" s="275"/>
      <c r="FV15" s="275"/>
      <c r="FW15" s="277"/>
      <c r="FX15" s="277"/>
      <c r="FY15" s="277"/>
      <c r="FZ15" s="277"/>
      <c r="GA15" s="277"/>
      <c r="GB15" s="277"/>
      <c r="GC15" s="277"/>
      <c r="GD15" s="277"/>
      <c r="GE15" s="277"/>
      <c r="GF15" s="277"/>
      <c r="GG15" s="277"/>
      <c r="GH15" s="277"/>
      <c r="GI15" s="277"/>
      <c r="GJ15" s="277"/>
      <c r="GK15" s="277"/>
      <c r="GL15" s="277"/>
      <c r="GM15" s="277"/>
      <c r="GN15" s="277"/>
      <c r="GO15" s="277"/>
      <c r="GP15" s="277"/>
      <c r="GQ15" s="277"/>
      <c r="GR15" s="277"/>
      <c r="GS15" s="277"/>
      <c r="GT15" s="277"/>
      <c r="GU15" s="277"/>
      <c r="GV15" s="277"/>
      <c r="GW15" s="277"/>
      <c r="GX15" s="277"/>
      <c r="GY15" s="277"/>
      <c r="GZ15" s="277"/>
      <c r="HA15" s="277"/>
      <c r="HB15" s="277"/>
      <c r="HC15" s="277"/>
      <c r="HD15" s="277"/>
      <c r="HE15" s="277"/>
      <c r="HF15" s="277"/>
      <c r="HG15" s="277"/>
      <c r="HH15" s="277"/>
      <c r="HI15" s="171"/>
      <c r="HJ15" s="23"/>
    </row>
    <row r="16" spans="1:223">
      <c r="A16" s="453"/>
      <c r="B16" s="454"/>
      <c r="C16" s="454"/>
      <c r="D16" s="454"/>
      <c r="E16" s="454"/>
      <c r="F16" s="454"/>
      <c r="G16" s="455"/>
      <c r="H16" s="13" t="s">
        <v>10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543"/>
      <c r="EH16" s="195"/>
      <c r="EI16" s="443"/>
      <c r="EJ16" s="267" t="s">
        <v>95</v>
      </c>
      <c r="EK16" s="184"/>
      <c r="EL16" s="332"/>
      <c r="EM16" s="228" t="s">
        <v>89</v>
      </c>
      <c r="EN16" s="204"/>
      <c r="EO16" s="204"/>
      <c r="EP16" s="434" t="s">
        <v>88</v>
      </c>
      <c r="EQ16" s="396"/>
      <c r="ER16" s="396"/>
      <c r="ES16" s="203" t="s">
        <v>101</v>
      </c>
      <c r="ET16" s="204"/>
      <c r="EU16" s="204"/>
      <c r="EV16" s="186"/>
      <c r="EW16" s="203" t="s">
        <v>102</v>
      </c>
      <c r="EX16" s="204"/>
      <c r="EY16" s="204"/>
      <c r="EZ16" s="186"/>
      <c r="FA16" s="203" t="s">
        <v>198</v>
      </c>
      <c r="FB16" s="204"/>
      <c r="FC16" s="204"/>
      <c r="FD16" s="204"/>
      <c r="FE16" s="204"/>
      <c r="FF16" s="204"/>
      <c r="FG16" s="204"/>
      <c r="FH16" s="186"/>
      <c r="FI16" s="204" t="s">
        <v>197</v>
      </c>
      <c r="FJ16" s="204"/>
      <c r="FK16" s="204"/>
      <c r="FL16" s="204"/>
      <c r="FM16" s="204"/>
      <c r="FN16" s="204"/>
      <c r="FO16" s="204"/>
      <c r="FP16" s="205"/>
      <c r="FQ16" s="436" t="s">
        <v>89</v>
      </c>
      <c r="FR16" s="436"/>
      <c r="FS16" s="436"/>
      <c r="FT16" s="436"/>
      <c r="FU16" s="436"/>
      <c r="FV16" s="437"/>
      <c r="FW16" s="435" t="s">
        <v>88</v>
      </c>
      <c r="FX16" s="436"/>
      <c r="FY16" s="436"/>
      <c r="FZ16" s="436"/>
      <c r="GA16" s="436"/>
      <c r="GB16" s="437"/>
      <c r="GC16" s="435" t="s">
        <v>105</v>
      </c>
      <c r="GD16" s="436"/>
      <c r="GE16" s="436"/>
      <c r="GF16" s="436"/>
      <c r="GG16" s="436"/>
      <c r="GH16" s="436"/>
      <c r="GI16" s="437"/>
      <c r="GJ16" s="435" t="s">
        <v>106</v>
      </c>
      <c r="GK16" s="436"/>
      <c r="GL16" s="436"/>
      <c r="GM16" s="436"/>
      <c r="GN16" s="436"/>
      <c r="GO16" s="436"/>
      <c r="GP16" s="437"/>
      <c r="GQ16" s="435" t="s">
        <v>107</v>
      </c>
      <c r="GR16" s="436"/>
      <c r="GS16" s="436"/>
      <c r="GT16" s="436"/>
      <c r="GU16" s="436"/>
      <c r="GV16" s="436"/>
      <c r="GW16" s="436"/>
      <c r="GX16" s="436"/>
      <c r="GY16" s="437"/>
      <c r="GZ16" s="435" t="s">
        <v>108</v>
      </c>
      <c r="HA16" s="436"/>
      <c r="HB16" s="436"/>
      <c r="HC16" s="436"/>
      <c r="HD16" s="436"/>
      <c r="HE16" s="436"/>
      <c r="HF16" s="436"/>
      <c r="HG16" s="436"/>
      <c r="HH16" s="437"/>
      <c r="HI16" s="172"/>
      <c r="HJ16" s="23"/>
    </row>
    <row r="17" spans="1:218" ht="13.5" thickBot="1">
      <c r="A17" s="456"/>
      <c r="B17" s="457"/>
      <c r="C17" s="457"/>
      <c r="D17" s="457"/>
      <c r="E17" s="457"/>
      <c r="F17" s="457"/>
      <c r="G17" s="458"/>
      <c r="H17" s="13" t="s">
        <v>11</v>
      </c>
      <c r="I17" s="15"/>
      <c r="J17" s="15"/>
      <c r="K17" s="15"/>
      <c r="L17" s="15"/>
      <c r="M17" s="15"/>
      <c r="N17" s="15"/>
      <c r="O17" s="15"/>
      <c r="P17" s="15">
        <v>1</v>
      </c>
      <c r="Q17" s="15">
        <v>2</v>
      </c>
      <c r="R17" s="15">
        <v>3</v>
      </c>
      <c r="S17" s="15">
        <v>4</v>
      </c>
      <c r="T17" s="15">
        <v>5</v>
      </c>
      <c r="U17" s="15">
        <v>6</v>
      </c>
      <c r="V17" s="15">
        <v>7</v>
      </c>
      <c r="W17" s="15">
        <v>8</v>
      </c>
      <c r="X17" s="15">
        <v>9</v>
      </c>
      <c r="Y17" s="15">
        <v>10</v>
      </c>
      <c r="Z17" s="15">
        <v>11</v>
      </c>
      <c r="AA17" s="15">
        <v>12</v>
      </c>
      <c r="AB17" s="15">
        <v>13</v>
      </c>
      <c r="AC17" s="15">
        <v>14</v>
      </c>
      <c r="AD17" s="15">
        <v>15</v>
      </c>
      <c r="AE17" s="15">
        <v>16</v>
      </c>
      <c r="AF17" s="15">
        <v>17</v>
      </c>
      <c r="AG17" s="15">
        <v>18</v>
      </c>
      <c r="AH17" s="15">
        <v>19</v>
      </c>
      <c r="AI17" s="15">
        <v>20</v>
      </c>
      <c r="AJ17" s="15">
        <v>21</v>
      </c>
      <c r="AK17" s="15">
        <v>22</v>
      </c>
      <c r="AL17" s="15">
        <v>23</v>
      </c>
      <c r="AM17" s="15">
        <v>24</v>
      </c>
      <c r="AN17" s="15">
        <v>25</v>
      </c>
      <c r="AO17" s="15">
        <v>26</v>
      </c>
      <c r="AP17" s="15">
        <v>27</v>
      </c>
      <c r="AQ17" s="15">
        <v>28</v>
      </c>
      <c r="AR17" s="15">
        <v>29</v>
      </c>
      <c r="AS17" s="15">
        <v>30</v>
      </c>
      <c r="AT17" s="15">
        <v>31</v>
      </c>
      <c r="AU17" s="15">
        <v>32</v>
      </c>
      <c r="AV17" s="15">
        <v>33</v>
      </c>
      <c r="AW17" s="15">
        <v>34</v>
      </c>
      <c r="AX17" s="15">
        <v>35</v>
      </c>
      <c r="AY17" s="15">
        <v>36</v>
      </c>
      <c r="AZ17" s="15">
        <v>37</v>
      </c>
      <c r="BA17" s="15">
        <v>38</v>
      </c>
      <c r="BB17" s="15">
        <v>39</v>
      </c>
      <c r="BC17" s="15">
        <v>40</v>
      </c>
      <c r="BD17" s="15"/>
      <c r="BE17" s="15">
        <v>1</v>
      </c>
      <c r="BF17" s="15">
        <v>2</v>
      </c>
      <c r="BG17" s="15">
        <v>3</v>
      </c>
      <c r="BH17" s="15">
        <v>4</v>
      </c>
      <c r="BI17" s="15">
        <v>5</v>
      </c>
      <c r="BJ17" s="15">
        <v>6</v>
      </c>
      <c r="BK17" s="15">
        <v>7</v>
      </c>
      <c r="BL17" s="15">
        <v>8</v>
      </c>
      <c r="BM17" s="15">
        <v>9</v>
      </c>
      <c r="BN17" s="15">
        <v>10</v>
      </c>
      <c r="BO17" s="15">
        <v>11</v>
      </c>
      <c r="BP17" s="15">
        <v>12</v>
      </c>
      <c r="BQ17" s="15">
        <v>13</v>
      </c>
      <c r="BR17" s="15">
        <v>14</v>
      </c>
      <c r="BS17" s="15">
        <v>15</v>
      </c>
      <c r="BT17" s="15">
        <v>16</v>
      </c>
      <c r="BU17" s="15">
        <v>17</v>
      </c>
      <c r="BV17" s="15">
        <v>18</v>
      </c>
      <c r="BW17" s="15">
        <v>19</v>
      </c>
      <c r="BX17" s="15">
        <v>20</v>
      </c>
      <c r="BY17" s="15">
        <v>21</v>
      </c>
      <c r="BZ17" s="15">
        <v>22</v>
      </c>
      <c r="CA17" s="15">
        <v>23</v>
      </c>
      <c r="CB17" s="15">
        <v>24</v>
      </c>
      <c r="CC17" s="15">
        <v>25</v>
      </c>
      <c r="CD17" s="15">
        <v>26</v>
      </c>
      <c r="CE17" s="15">
        <v>27</v>
      </c>
      <c r="CF17" s="15">
        <v>28</v>
      </c>
      <c r="CG17" s="15">
        <v>29</v>
      </c>
      <c r="CH17" s="15">
        <v>30</v>
      </c>
      <c r="CI17" s="15">
        <v>31</v>
      </c>
      <c r="CJ17" s="15">
        <v>32</v>
      </c>
      <c r="CK17" s="15">
        <v>33</v>
      </c>
      <c r="CL17" s="15">
        <v>34</v>
      </c>
      <c r="CM17" s="15">
        <v>35</v>
      </c>
      <c r="CN17" s="15">
        <v>36</v>
      </c>
      <c r="CO17" s="15">
        <v>37</v>
      </c>
      <c r="CP17" s="15">
        <v>38</v>
      </c>
      <c r="CQ17" s="15">
        <v>39</v>
      </c>
      <c r="CR17" s="15">
        <v>40</v>
      </c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545"/>
      <c r="EH17" s="196"/>
      <c r="EI17" s="444"/>
      <c r="EJ17" s="268" t="s">
        <v>96</v>
      </c>
      <c r="EK17" s="201"/>
      <c r="EL17" s="140"/>
      <c r="EM17" s="337" t="s">
        <v>39</v>
      </c>
      <c r="EN17" s="145" t="s">
        <v>40</v>
      </c>
      <c r="EO17" s="146" t="s">
        <v>41</v>
      </c>
      <c r="EP17" s="147" t="s">
        <v>39</v>
      </c>
      <c r="EQ17" s="145" t="s">
        <v>40</v>
      </c>
      <c r="ER17" s="214" t="s">
        <v>41</v>
      </c>
      <c r="ES17" s="147" t="s">
        <v>39</v>
      </c>
      <c r="ET17" s="145" t="s">
        <v>40</v>
      </c>
      <c r="EU17" s="145" t="s">
        <v>41</v>
      </c>
      <c r="EV17" s="145" t="s">
        <v>71</v>
      </c>
      <c r="EW17" s="147" t="s">
        <v>39</v>
      </c>
      <c r="EX17" s="145" t="s">
        <v>40</v>
      </c>
      <c r="EY17" s="146" t="s">
        <v>41</v>
      </c>
      <c r="EZ17" s="146" t="s">
        <v>71</v>
      </c>
      <c r="FA17" s="146" t="s">
        <v>40</v>
      </c>
      <c r="FB17" s="146" t="s">
        <v>41</v>
      </c>
      <c r="FC17" s="146" t="s">
        <v>195</v>
      </c>
      <c r="FD17" s="146" t="s">
        <v>196</v>
      </c>
      <c r="FE17" s="146" t="s">
        <v>67</v>
      </c>
      <c r="FF17" s="146" t="s">
        <v>68</v>
      </c>
      <c r="FG17" s="146" t="s">
        <v>69</v>
      </c>
      <c r="FH17" s="146" t="s">
        <v>70</v>
      </c>
      <c r="FI17" s="146" t="s">
        <v>40</v>
      </c>
      <c r="FJ17" s="146" t="s">
        <v>41</v>
      </c>
      <c r="FK17" s="146" t="s">
        <v>195</v>
      </c>
      <c r="FL17" s="146" t="s">
        <v>196</v>
      </c>
      <c r="FM17" s="146" t="s">
        <v>67</v>
      </c>
      <c r="FN17" s="146" t="s">
        <v>68</v>
      </c>
      <c r="FO17" s="146" t="s">
        <v>69</v>
      </c>
      <c r="FP17" s="214" t="s">
        <v>70</v>
      </c>
      <c r="FQ17" s="149" t="s">
        <v>72</v>
      </c>
      <c r="FR17" s="148" t="s">
        <v>98</v>
      </c>
      <c r="FS17" s="148" t="s">
        <v>99</v>
      </c>
      <c r="FT17" s="148" t="s">
        <v>40</v>
      </c>
      <c r="FU17" s="148" t="s">
        <v>41</v>
      </c>
      <c r="FV17" s="148" t="s">
        <v>78</v>
      </c>
      <c r="FW17" s="148" t="s">
        <v>72</v>
      </c>
      <c r="FX17" s="148" t="s">
        <v>98</v>
      </c>
      <c r="FY17" s="148" t="s">
        <v>99</v>
      </c>
      <c r="FZ17" s="148" t="s">
        <v>40</v>
      </c>
      <c r="GA17" s="148" t="s">
        <v>41</v>
      </c>
      <c r="GB17" s="148" t="s">
        <v>78</v>
      </c>
      <c r="GC17" s="148" t="s">
        <v>72</v>
      </c>
      <c r="GD17" s="148" t="s">
        <v>98</v>
      </c>
      <c r="GE17" s="148" t="s">
        <v>99</v>
      </c>
      <c r="GF17" s="148" t="s">
        <v>40</v>
      </c>
      <c r="GG17" s="148" t="s">
        <v>41</v>
      </c>
      <c r="GH17" s="148" t="s">
        <v>78</v>
      </c>
      <c r="GI17" s="148" t="s">
        <v>79</v>
      </c>
      <c r="GJ17" s="148" t="s">
        <v>72</v>
      </c>
      <c r="GK17" s="148" t="s">
        <v>98</v>
      </c>
      <c r="GL17" s="148" t="s">
        <v>99</v>
      </c>
      <c r="GM17" s="148" t="s">
        <v>40</v>
      </c>
      <c r="GN17" s="148" t="s">
        <v>41</v>
      </c>
      <c r="GO17" s="148" t="s">
        <v>78</v>
      </c>
      <c r="GP17" s="148" t="s">
        <v>79</v>
      </c>
      <c r="GQ17" s="148" t="s">
        <v>40</v>
      </c>
      <c r="GR17" s="148" t="s">
        <v>41</v>
      </c>
      <c r="GS17" s="148" t="s">
        <v>195</v>
      </c>
      <c r="GT17" s="148" t="s">
        <v>196</v>
      </c>
      <c r="GU17" s="148" t="s">
        <v>78</v>
      </c>
      <c r="GV17" s="148" t="s">
        <v>103</v>
      </c>
      <c r="GW17" s="148" t="s">
        <v>68</v>
      </c>
      <c r="GX17" s="148" t="s">
        <v>69</v>
      </c>
      <c r="GY17" s="148" t="s">
        <v>70</v>
      </c>
      <c r="GZ17" s="148" t="s">
        <v>40</v>
      </c>
      <c r="HA17" s="148" t="s">
        <v>41</v>
      </c>
      <c r="HB17" s="148" t="s">
        <v>195</v>
      </c>
      <c r="HC17" s="148" t="s">
        <v>196</v>
      </c>
      <c r="HD17" s="148" t="s">
        <v>78</v>
      </c>
      <c r="HE17" s="148" t="s">
        <v>103</v>
      </c>
      <c r="HF17" s="148" t="s">
        <v>68</v>
      </c>
      <c r="HG17" s="148" t="s">
        <v>69</v>
      </c>
      <c r="HH17" s="148" t="s">
        <v>70</v>
      </c>
      <c r="HI17" s="173"/>
      <c r="HJ17" s="23"/>
    </row>
    <row r="18" spans="1:218">
      <c r="A18" s="459" t="s">
        <v>7</v>
      </c>
      <c r="B18" s="460"/>
      <c r="C18" s="460"/>
      <c r="D18" s="460"/>
      <c r="E18" s="460"/>
      <c r="F18" s="460"/>
      <c r="G18" s="460"/>
      <c r="H18" s="13" t="s">
        <v>8</v>
      </c>
      <c r="I18" s="14" t="s">
        <v>60</v>
      </c>
      <c r="J18" s="14" t="s">
        <v>57</v>
      </c>
      <c r="K18" s="14" t="s">
        <v>61</v>
      </c>
      <c r="L18" s="14"/>
      <c r="M18" s="14" t="s">
        <v>62</v>
      </c>
      <c r="N18" s="14" t="s">
        <v>63</v>
      </c>
      <c r="O18" s="446" t="s">
        <v>51</v>
      </c>
      <c r="P18" s="447"/>
      <c r="Q18" s="447"/>
      <c r="R18" s="447"/>
      <c r="S18" s="447"/>
      <c r="T18" s="447"/>
      <c r="U18" s="447"/>
      <c r="V18" s="447"/>
      <c r="W18" s="447"/>
      <c r="X18" s="447"/>
      <c r="Y18" s="447"/>
      <c r="Z18" s="447"/>
      <c r="AA18" s="447"/>
      <c r="AB18" s="447"/>
      <c r="AC18" s="447"/>
      <c r="AD18" s="447"/>
      <c r="AE18" s="447"/>
      <c r="AF18" s="447"/>
      <c r="AG18" s="447"/>
      <c r="AH18" s="447"/>
      <c r="AI18" s="447"/>
      <c r="AJ18" s="447"/>
      <c r="AK18" s="447"/>
      <c r="AL18" s="447"/>
      <c r="AM18" s="447"/>
      <c r="AN18" s="447"/>
      <c r="AO18" s="447"/>
      <c r="AP18" s="447"/>
      <c r="AQ18" s="447"/>
      <c r="AR18" s="447"/>
      <c r="AS18" s="447"/>
      <c r="AT18" s="447"/>
      <c r="AU18" s="447"/>
      <c r="AV18" s="447"/>
      <c r="AW18" s="447"/>
      <c r="AX18" s="447"/>
      <c r="AY18" s="447"/>
      <c r="AZ18" s="447"/>
      <c r="BA18" s="447"/>
      <c r="BB18" s="447"/>
      <c r="BC18" s="448"/>
      <c r="BD18" s="446" t="s">
        <v>50</v>
      </c>
      <c r="BE18" s="447"/>
      <c r="BF18" s="447"/>
      <c r="BG18" s="447"/>
      <c r="BH18" s="447"/>
      <c r="BI18" s="447"/>
      <c r="BJ18" s="447"/>
      <c r="BK18" s="447"/>
      <c r="BL18" s="447"/>
      <c r="BM18" s="447"/>
      <c r="BN18" s="447"/>
      <c r="BO18" s="447"/>
      <c r="BP18" s="447"/>
      <c r="BQ18" s="447"/>
      <c r="BR18" s="447"/>
      <c r="BS18" s="447"/>
      <c r="BT18" s="447"/>
      <c r="BU18" s="447"/>
      <c r="BV18" s="447"/>
      <c r="BW18" s="447"/>
      <c r="BX18" s="447"/>
      <c r="BY18" s="447"/>
      <c r="BZ18" s="447"/>
      <c r="CA18" s="447"/>
      <c r="CB18" s="447"/>
      <c r="CC18" s="447"/>
      <c r="CD18" s="447"/>
      <c r="CE18" s="447"/>
      <c r="CF18" s="447"/>
      <c r="CG18" s="447"/>
      <c r="CH18" s="447"/>
      <c r="CI18" s="447"/>
      <c r="CJ18" s="447"/>
      <c r="CK18" s="447"/>
      <c r="CL18" s="447"/>
      <c r="CM18" s="447"/>
      <c r="CN18" s="447"/>
      <c r="CO18" s="447"/>
      <c r="CP18" s="447"/>
      <c r="CQ18" s="447"/>
      <c r="CR18" s="448"/>
      <c r="CS18" s="449" t="s">
        <v>23</v>
      </c>
      <c r="CT18" s="450"/>
      <c r="CU18" s="450"/>
      <c r="CV18" s="450"/>
      <c r="CW18" s="450"/>
      <c r="CX18" s="450"/>
      <c r="CY18" s="450"/>
      <c r="CZ18" s="450"/>
      <c r="DA18" s="450"/>
      <c r="DB18" s="450"/>
      <c r="DC18" s="450"/>
      <c r="DD18" s="450"/>
      <c r="DE18" s="450"/>
      <c r="DF18" s="450"/>
      <c r="DG18" s="450"/>
      <c r="DH18" s="450"/>
      <c r="DI18" s="450"/>
      <c r="DJ18" s="450"/>
      <c r="DK18" s="450"/>
      <c r="DL18" s="450"/>
      <c r="DM18" s="450"/>
      <c r="DN18" s="450"/>
      <c r="DO18" s="450"/>
      <c r="DP18" s="450"/>
      <c r="DQ18" s="450"/>
      <c r="DR18" s="160"/>
      <c r="DS18" s="160"/>
      <c r="DT18" s="160"/>
      <c r="DU18" s="160"/>
      <c r="DV18" s="160"/>
      <c r="DW18" s="160"/>
      <c r="DX18" s="160"/>
      <c r="DY18" s="160"/>
      <c r="DZ18" s="160"/>
      <c r="EA18" s="160"/>
      <c r="EB18" s="160"/>
      <c r="EC18" s="160"/>
      <c r="ED18" s="160"/>
      <c r="EE18" s="160"/>
      <c r="EF18" s="160"/>
      <c r="EG18" s="174"/>
      <c r="EH18" s="159"/>
      <c r="EI18" s="86"/>
      <c r="EJ18" s="344" t="s">
        <v>94</v>
      </c>
      <c r="EK18" s="345" t="s">
        <v>65</v>
      </c>
      <c r="EL18" s="185"/>
      <c r="EM18" s="338"/>
      <c r="EN18" s="106"/>
      <c r="EO18" s="106"/>
      <c r="EP18" s="441"/>
      <c r="EQ18" s="441"/>
      <c r="ER18" s="441"/>
      <c r="ES18" s="86"/>
      <c r="ET18" s="86"/>
      <c r="EU18" s="86"/>
      <c r="EV18" s="86"/>
      <c r="EW18" s="86"/>
      <c r="EX18" s="86"/>
      <c r="EY18" s="86"/>
      <c r="EZ18" s="86"/>
      <c r="FA18" s="86"/>
      <c r="FB18" s="86"/>
      <c r="FC18" s="86"/>
      <c r="FD18" s="86"/>
      <c r="FE18" s="86"/>
      <c r="FF18" s="86"/>
      <c r="FG18" s="86"/>
      <c r="FH18" s="86"/>
      <c r="FI18" s="86"/>
      <c r="FJ18" s="86"/>
      <c r="FK18" s="86"/>
      <c r="FL18" s="86"/>
      <c r="FM18" s="86"/>
      <c r="FN18" s="86"/>
      <c r="FO18" s="86"/>
      <c r="FP18" s="177"/>
      <c r="FQ18" s="106"/>
      <c r="FR18" s="106"/>
      <c r="FS18" s="106"/>
      <c r="FT18" s="106"/>
      <c r="FU18" s="106"/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06"/>
      <c r="GH18" s="106"/>
      <c r="GI18" s="106"/>
      <c r="GJ18" s="106"/>
      <c r="GK18" s="106"/>
      <c r="GL18" s="106"/>
      <c r="GM18" s="106"/>
      <c r="GN18" s="106"/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06"/>
      <c r="HB18" s="106"/>
      <c r="HC18" s="106"/>
      <c r="HD18" s="106"/>
      <c r="HE18" s="106"/>
      <c r="HF18" s="106"/>
      <c r="HG18" s="106"/>
      <c r="HH18" s="106"/>
      <c r="HI18" s="4"/>
    </row>
    <row r="19" spans="1:218" ht="15.95" customHeight="1">
      <c r="A19" s="17">
        <v>1</v>
      </c>
      <c r="B19" s="81"/>
      <c r="C19" s="429" t="str">
        <f t="shared" ref="C19:C37" si="0">IF(B19&gt;0,VLOOKUP(B19,RE,2,FALSE),"")</f>
        <v/>
      </c>
      <c r="D19" s="461"/>
      <c r="E19" s="461"/>
      <c r="F19" s="461"/>
      <c r="G19" s="461"/>
      <c r="H19" s="130" t="str">
        <f t="shared" ref="H19:H39" si="1">IF(B19=0,"",IF(VLOOKUP(B19,RE,7,FALSE)&gt;0,VLOOKUP(B19,RE,7,FALSE),VLOOKUP(B19,RE,3,FALSE)))</f>
        <v/>
      </c>
      <c r="I19" s="26">
        <f t="shared" ref="I19:I39" si="2">IF($B19="",0,VLOOKUP($B19,RE,20,FALSE))</f>
        <v>0</v>
      </c>
      <c r="J19" s="26">
        <f t="shared" ref="J19:J39" si="3">IF($B19="",0,VLOOKUP($B19,RE,21,FALSE))</f>
        <v>0</v>
      </c>
      <c r="K19" s="26">
        <f t="shared" ref="K19:K37" si="4">IF($B19="",0,VLOOKUP($B19,RE,22,FALSE))</f>
        <v>0</v>
      </c>
      <c r="L19" s="132"/>
      <c r="M19" s="26">
        <f t="shared" ref="M19:M39" si="5">IF($B19="",0,VLOOKUP($B19,RE,23,FALSE))</f>
        <v>0</v>
      </c>
      <c r="N19" s="26">
        <f t="shared" ref="N19:N39" si="6">IF($B19="",0,VLOOKUP($B19,RE,19,FALSE))</f>
        <v>0</v>
      </c>
      <c r="O19" s="101">
        <f t="shared" ref="O19:O46" si="7">SUM(P19:BC19)</f>
        <v>0</v>
      </c>
      <c r="P19" s="75">
        <f>IF(CS$70=1,0,IF(AND(CS19=1,$J19=1,CS$43&gt;=REGISTER!$CZ$25,CS$40&gt;0,SUM(CS$54:CS$60)&gt;0),1,0))</f>
        <v>0</v>
      </c>
      <c r="Q19" s="75">
        <f>IF(CT$70=1,0,IF(AND(CT19=1,$J19=1,CT$43&gt;=REGISTER!$CZ$25,CT$40&gt;0,SUM(CT$54:CT$60)&gt;0),1,0))</f>
        <v>0</v>
      </c>
      <c r="R19" s="75">
        <f>IF(CU$70=1,0,IF(AND(CU19=1,$J19=1,CU$43&gt;=REGISTER!$CZ$25,CU$40&gt;0,SUM(CU$54:CU$60)&gt;0),1,0))</f>
        <v>0</v>
      </c>
      <c r="S19" s="75">
        <f>IF(CV$70=1,0,IF(AND(CV19=1,$J19=1,CV$43&gt;=REGISTER!$CZ$25,CV$40&gt;0,SUM(CV$54:CV$60)&gt;0),1,0))</f>
        <v>0</v>
      </c>
      <c r="T19" s="75">
        <f>IF(CW$70=1,0,IF(AND(CW19=1,$J19=1,CW$43&gt;=REGISTER!$CZ$25,CW$40&gt;0,SUM(CW$54:CW$60)&gt;0),1,0))</f>
        <v>0</v>
      </c>
      <c r="U19" s="75">
        <f>IF(CX$70=1,0,IF(AND(CX19=1,$J19=1,CX$43&gt;=REGISTER!$CZ$25,CX$40&gt;0,SUM(CX$54:CX$60)&gt;0),1,0))</f>
        <v>0</v>
      </c>
      <c r="V19" s="75">
        <f>IF(CY$70=1,0,IF(AND(CY19=1,$J19=1,CY$43&gt;=REGISTER!$CZ$25,CY$40&gt;0,SUM(CY$54:CY$60)&gt;0),1,0))</f>
        <v>0</v>
      </c>
      <c r="W19" s="75">
        <f>IF(CZ$70=1,0,IF(AND(CZ19=1,$J19=1,CZ$43&gt;=REGISTER!$CZ$25,CZ$40&gt;0,SUM(CZ$54:CZ$60)&gt;0),1,0))</f>
        <v>0</v>
      </c>
      <c r="X19" s="75">
        <f>IF(DA$70=1,0,IF(AND(DA19=1,$J19=1,DA$43&gt;=REGISTER!$CZ$25,DA$40&gt;0,SUM(DA$54:DA$60)&gt;0),1,0))</f>
        <v>0</v>
      </c>
      <c r="Y19" s="75">
        <f>IF(DB$70=1,0,IF(AND(DB19=1,$J19=1,DB$43&gt;=REGISTER!$CZ$25,DB$40&gt;0,SUM(DB$54:DB$60)&gt;0),1,0))</f>
        <v>0</v>
      </c>
      <c r="Z19" s="75">
        <f>IF(DC$70=1,0,IF(AND(DC19=1,$J19=1,DC$43&gt;=REGISTER!$CZ$25,DC$40&gt;0,SUM(DC$54:DC$60)&gt;0),1,0))</f>
        <v>0</v>
      </c>
      <c r="AA19" s="75">
        <f>IF(DD$70=1,0,IF(AND(DD19=1,$J19=1,DD$43&gt;=REGISTER!$CZ$25,DD$40&gt;0,SUM(DD$54:DD$60)&gt;0),1,0))</f>
        <v>0</v>
      </c>
      <c r="AB19" s="75">
        <f>IF(DE$70=1,0,IF(AND(DE19=1,$J19=1,DE$43&gt;=REGISTER!$CZ$25,DE$40&gt;0,SUM(DE$54:DE$60)&gt;0),1,0))</f>
        <v>0</v>
      </c>
      <c r="AC19" s="75">
        <f>IF(DF$70=1,0,IF(AND(DF19=1,$J19=1,DF$43&gt;=REGISTER!$CZ$25,DF$40&gt;0,SUM(DF$54:DF$60)&gt;0),1,0))</f>
        <v>0</v>
      </c>
      <c r="AD19" s="75">
        <f>IF(DG$70=1,0,IF(AND(DG19=1,$J19=1,DG$43&gt;=REGISTER!$CZ$25,DG$40&gt;0,SUM(DG$54:DG$60)&gt;0),1,0))</f>
        <v>0</v>
      </c>
      <c r="AE19" s="75">
        <f>IF(DH$70=1,0,IF(AND(DH19=1,$J19=1,DH$43&gt;=REGISTER!$CZ$25,DH$40&gt;0,SUM(DH$54:DH$60)&gt;0),1,0))</f>
        <v>0</v>
      </c>
      <c r="AF19" s="75">
        <f>IF(DI$70=1,0,IF(AND(DI19=1,$J19=1,DI$43&gt;=REGISTER!$CZ$25,DI$40&gt;0,SUM(DI$54:DI$60)&gt;0),1,0))</f>
        <v>0</v>
      </c>
      <c r="AG19" s="75">
        <f>IF(DJ$70=1,0,IF(AND(DJ19=1,$J19=1,DJ$43&gt;=REGISTER!$CZ$25,DJ$40&gt;0,SUM(DJ$54:DJ$60)&gt;0),1,0))</f>
        <v>0</v>
      </c>
      <c r="AH19" s="75">
        <f>IF(DK$70=1,0,IF(AND(DK19=1,$J19=1,DK$43&gt;=REGISTER!$CZ$25,DK$40&gt;0,SUM(DK$54:DK$60)&gt;0),1,0))</f>
        <v>0</v>
      </c>
      <c r="AI19" s="75">
        <f>IF(DL$70=1,0,IF(AND(DL19=1,$J19=1,DL$43&gt;=REGISTER!$CZ$25,DL$40&gt;0,SUM(DL$54:DL$60)&gt;0),1,0))</f>
        <v>0</v>
      </c>
      <c r="AJ19" s="75">
        <f>IF(DM$70=1,0,IF(AND(DM19=1,$J19=1,DM$43&gt;=REGISTER!$CZ$25,DM$40&gt;0,SUM(DM$54:DM$60)&gt;0),1,0))</f>
        <v>0</v>
      </c>
      <c r="AK19" s="75">
        <f>IF(DN$70=1,0,IF(AND(DN19=1,$J19=1,DN$43&gt;=REGISTER!$CZ$25,DN$40&gt;0,SUM(DN$54:DN$60)&gt;0),1,0))</f>
        <v>0</v>
      </c>
      <c r="AL19" s="75">
        <f>IF(DO$70=1,0,IF(AND(DO19=1,$J19=1,DO$43&gt;=REGISTER!$CZ$25,DO$40&gt;0,SUM(DO$54:DO$60)&gt;0),1,0))</f>
        <v>0</v>
      </c>
      <c r="AM19" s="75">
        <f>IF(DP$70=1,0,IF(AND(DP19=1,$J19=1,DP$43&gt;=REGISTER!$CZ$25,DP$40&gt;0,SUM(DP$54:DP$60)&gt;0),1,0))</f>
        <v>0</v>
      </c>
      <c r="AN19" s="75">
        <f>IF(DQ$70=1,0,IF(AND(DQ19=1,$J19=1,DQ$43&gt;=REGISTER!$CZ$25,DQ$40&gt;0,SUM(DQ$54:DQ$60)&gt;0),1,0))</f>
        <v>0</v>
      </c>
      <c r="AO19" s="75">
        <f>IF(DR$70=1,0,IF(AND(DR19=1,$J19=1,DR$43&gt;=REGISTER!$CZ$25,DR$40&gt;0,SUM(DR$54:DR$60)&gt;0),1,0))</f>
        <v>0</v>
      </c>
      <c r="AP19" s="75">
        <f>IF(DS$70=1,0,IF(AND(DS19=1,$J19=1,DS$43&gt;=REGISTER!$CZ$25,DS$40&gt;0,SUM(DS$54:DS$60)&gt;0),1,0))</f>
        <v>0</v>
      </c>
      <c r="AQ19" s="75">
        <f>IF(DT$70=1,0,IF(AND(DT19=1,$J19=1,DT$43&gt;=REGISTER!$CZ$25,DT$40&gt;0,SUM(DT$54:DT$60)&gt;0),1,0))</f>
        <v>0</v>
      </c>
      <c r="AR19" s="75">
        <f>IF(DU$70=1,0,IF(AND(DU19=1,$J19=1,DU$43&gt;=REGISTER!$CZ$25,DU$40&gt;0,SUM(DU$54:DU$60)&gt;0),1,0))</f>
        <v>0</v>
      </c>
      <c r="AS19" s="75">
        <f>IF(DV$70=1,0,IF(AND(DV19=1,$J19=1,DV$43&gt;=REGISTER!$CZ$25,DV$40&gt;0,SUM(DV$54:DV$60)&gt;0),1,0))</f>
        <v>0</v>
      </c>
      <c r="AT19" s="75">
        <f>IF(DW$70=1,0,IF(AND(DW19=1,$J19=1,DW$43&gt;=REGISTER!$CZ$25,DW$40&gt;0,SUM(DW$54:DW$60)&gt;0),1,0))</f>
        <v>0</v>
      </c>
      <c r="AU19" s="75">
        <f>IF(DX$70=1,0,IF(AND(DX19=1,$J19=1,DX$43&gt;=REGISTER!$CZ$25,DX$40&gt;0,SUM(DX$54:DX$60)&gt;0),1,0))</f>
        <v>0</v>
      </c>
      <c r="AV19" s="75">
        <f>IF(DY$70=1,0,IF(AND(DY19=1,$J19=1,DY$43&gt;=REGISTER!$CZ$25,DY$40&gt;0,SUM(DY$54:DY$60)&gt;0),1,0))</f>
        <v>0</v>
      </c>
      <c r="AW19" s="75">
        <f>IF(DZ$70=1,0,IF(AND(DZ19=1,$J19=1,DZ$43&gt;=REGISTER!$CZ$25,DZ$40&gt;0,SUM(DZ$54:DZ$60)&gt;0),1,0))</f>
        <v>0</v>
      </c>
      <c r="AX19" s="75">
        <f>IF(EA$70=1,0,IF(AND(EA19=1,$J19=1,EA$43&gt;=REGISTER!$CZ$25,EA$40&gt;0,SUM(EA$54:EA$60)&gt;0),1,0))</f>
        <v>0</v>
      </c>
      <c r="AY19" s="75">
        <f>IF(EB$70=1,0,IF(AND(EB19=1,$J19=1,EB$43&gt;=REGISTER!$CZ$25,EB$40&gt;0,SUM(EB$54:EB$60)&gt;0),1,0))</f>
        <v>0</v>
      </c>
      <c r="AZ19" s="75">
        <f>IF(EC$70=1,0,IF(AND(EC19=1,$J19=1,EC$43&gt;=REGISTER!$CZ$25,EC$40&gt;0,SUM(EC$54:EC$60)&gt;0),1,0))</f>
        <v>0</v>
      </c>
      <c r="BA19" s="75">
        <f>IF(ED$70=1,0,IF(AND(ED19=1,$J19=1,ED$43&gt;=REGISTER!$CZ$25,ED$40&gt;0,SUM(ED$54:ED$60)&gt;0),1,0))</f>
        <v>0</v>
      </c>
      <c r="BB19" s="75">
        <f>IF(EE$70=1,0,IF(AND(EE19=1,$J19=1,EE$43&gt;=REGISTER!$CZ$25,EE$40&gt;0,SUM(EE$54:EE$60)&gt;0),1,0))</f>
        <v>0</v>
      </c>
      <c r="BC19" s="75">
        <f>IF(EF$70=1,0,IF(AND(EF19=1,$J19=1,EF$43&gt;=REGISTER!$CZ$25,EF$40&gt;0,SUM(EF$54:EF$60)&gt;0),1,0))</f>
        <v>0</v>
      </c>
      <c r="BD19" s="101">
        <f t="shared" ref="BD19:BD46" si="8">SUM(BE19:CR19)</f>
        <v>0</v>
      </c>
      <c r="BE19" s="74">
        <f t="shared" ref="BE19:BE37" si="9">IF(AND($I19=1,CS19=1,CS$41&gt;2,CS$40&gt;0,SUM(CS$47:CS$53)&gt;0),1,0)</f>
        <v>0</v>
      </c>
      <c r="BF19" s="74">
        <f t="shared" ref="BF19:BF37" si="10">IF(AND($I19=1,CT19=1,CT$41&gt;2,CT$40&gt;0,SUM(CT$47:CT$53)&gt;0),1,0)</f>
        <v>0</v>
      </c>
      <c r="BG19" s="74">
        <f t="shared" ref="BG19:CR25" si="11">IF(AND($I19=1,CU19=1,CU$41&gt;2,CU$40&gt;0,SUM(CU$47:CU$53)&gt;0),1,0)</f>
        <v>0</v>
      </c>
      <c r="BH19" s="74">
        <f t="shared" si="11"/>
        <v>0</v>
      </c>
      <c r="BI19" s="74">
        <f t="shared" si="11"/>
        <v>0</v>
      </c>
      <c r="BJ19" s="74">
        <f t="shared" si="11"/>
        <v>0</v>
      </c>
      <c r="BK19" s="74">
        <f t="shared" si="11"/>
        <v>0</v>
      </c>
      <c r="BL19" s="74">
        <f t="shared" si="11"/>
        <v>0</v>
      </c>
      <c r="BM19" s="74">
        <f t="shared" si="11"/>
        <v>0</v>
      </c>
      <c r="BN19" s="74">
        <f t="shared" si="11"/>
        <v>0</v>
      </c>
      <c r="BO19" s="74">
        <f t="shared" si="11"/>
        <v>0</v>
      </c>
      <c r="BP19" s="74">
        <f t="shared" si="11"/>
        <v>0</v>
      </c>
      <c r="BQ19" s="74">
        <f t="shared" si="11"/>
        <v>0</v>
      </c>
      <c r="BR19" s="74">
        <f t="shared" si="11"/>
        <v>0</v>
      </c>
      <c r="BS19" s="74">
        <f t="shared" si="11"/>
        <v>0</v>
      </c>
      <c r="BT19" s="74">
        <f t="shared" si="11"/>
        <v>0</v>
      </c>
      <c r="BU19" s="74">
        <f t="shared" si="11"/>
        <v>0</v>
      </c>
      <c r="BV19" s="74">
        <f t="shared" si="11"/>
        <v>0</v>
      </c>
      <c r="BW19" s="74">
        <f t="shared" si="11"/>
        <v>0</v>
      </c>
      <c r="BX19" s="74">
        <f t="shared" si="11"/>
        <v>0</v>
      </c>
      <c r="BY19" s="74">
        <f t="shared" si="11"/>
        <v>0</v>
      </c>
      <c r="BZ19" s="74">
        <f t="shared" si="11"/>
        <v>0</v>
      </c>
      <c r="CA19" s="74">
        <f t="shared" si="11"/>
        <v>0</v>
      </c>
      <c r="CB19" s="74">
        <f t="shared" si="11"/>
        <v>0</v>
      </c>
      <c r="CC19" s="74">
        <f t="shared" si="11"/>
        <v>0</v>
      </c>
      <c r="CD19" s="74">
        <f t="shared" si="11"/>
        <v>0</v>
      </c>
      <c r="CE19" s="74">
        <f t="shared" si="11"/>
        <v>0</v>
      </c>
      <c r="CF19" s="74">
        <f t="shared" si="11"/>
        <v>0</v>
      </c>
      <c r="CG19" s="74">
        <f t="shared" si="11"/>
        <v>0</v>
      </c>
      <c r="CH19" s="74">
        <f t="shared" si="11"/>
        <v>0</v>
      </c>
      <c r="CI19" s="74">
        <f t="shared" si="11"/>
        <v>0</v>
      </c>
      <c r="CJ19" s="74">
        <f t="shared" si="11"/>
        <v>0</v>
      </c>
      <c r="CK19" s="74">
        <f t="shared" si="11"/>
        <v>0</v>
      </c>
      <c r="CL19" s="74">
        <f t="shared" si="11"/>
        <v>0</v>
      </c>
      <c r="CM19" s="74">
        <f t="shared" si="11"/>
        <v>0</v>
      </c>
      <c r="CN19" s="74">
        <f t="shared" si="11"/>
        <v>0</v>
      </c>
      <c r="CO19" s="74">
        <f t="shared" si="11"/>
        <v>0</v>
      </c>
      <c r="CP19" s="74">
        <f t="shared" si="11"/>
        <v>0</v>
      </c>
      <c r="CQ19" s="74">
        <f t="shared" si="11"/>
        <v>0</v>
      </c>
      <c r="CR19" s="74">
        <f t="shared" si="11"/>
        <v>0</v>
      </c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54">
        <f t="shared" ref="EG19:EG37" si="12">SUM(EM19:EZ19)+SUM(FA19:FD19)+SUM(FI19:FL19)</f>
        <v>0</v>
      </c>
      <c r="EH19" s="183"/>
      <c r="EI19" s="97">
        <f t="shared" ref="EI19:EI37" si="13">SUM(FQ19:GP19)</f>
        <v>0</v>
      </c>
      <c r="EJ19" s="344" t="str">
        <f t="shared" ref="EJ19:EJ39" si="14">IF(OR(B19=0,H19=0),"",IF(AND(VLOOKUP(B19,RE,5,FALSE)=1,VLOOKUP(B19,RE,4,FALSE)=1),"KV FH",IF(AND(VLOOKUP(B19,RE,5,FALSE)=1,VLOOKUP(B19,RE,4,FALSE)=2),"M FH",IF(VLOOKUP(B19,RE,4,FALSE)=1,"KV",IF(VLOOKUP(B19,RE,4,FALSE)=2,"M")))))</f>
        <v/>
      </c>
      <c r="EK19" s="345">
        <f>IF(B19=0,0,N19)</f>
        <v>0</v>
      </c>
      <c r="EL19" s="185"/>
      <c r="EM19" s="102">
        <f>SUMIF($K19,REGISTER!$CU$7,'KORT 1'!$BD19)</f>
        <v>0</v>
      </c>
      <c r="EN19" s="19">
        <f>SUMIF($K19,REGISTER!$CU$8,'KORT 1'!$BD19)</f>
        <v>0</v>
      </c>
      <c r="EO19" s="20">
        <f>SUMIF($K19,REGISTER!$CU$9,'KORT 1'!$BD19)</f>
        <v>0</v>
      </c>
      <c r="EP19" s="17">
        <f>SUMIF($K19,REGISTER!$CU$21,'KORT 1'!$BD19)</f>
        <v>0</v>
      </c>
      <c r="EQ19" s="19">
        <f>SUMIF($K19,REGISTER!$CU$22,'KORT 1'!$BD19)</f>
        <v>0</v>
      </c>
      <c r="ER19" s="20">
        <f>SUMIF($K19,REGISTER!$CU$23,'KORT 1'!$BD19)</f>
        <v>0</v>
      </c>
      <c r="ES19" s="17">
        <f>SUMIF($K19,REGISTER!$CU$14,'KORT 1'!$BD19)</f>
        <v>0</v>
      </c>
      <c r="ET19" s="19">
        <f>SUMIF($K19,REGISTER!$CU$15,'KORT 1'!$BD19)</f>
        <v>0</v>
      </c>
      <c r="EU19" s="19">
        <f>SUMIF($K19,REGISTER!$CU$16,'KORT 1'!$BD19)</f>
        <v>0</v>
      </c>
      <c r="EV19" s="218">
        <f>SUMIF($K19,REGISTER!$CU$17,'KORT 1'!$BD19)+SUMIF($K19,REGISTER!$CU$18,'KORT 1'!$BD19)+SUMIF($K19,REGISTER!$CU$19,'KORT 1'!$BD19)+SUMIF($K19,REGISTER!$CU$20,'KORT 1'!$BD19)</f>
        <v>0</v>
      </c>
      <c r="EW19" s="103">
        <f>SUMIF($K19,REGISTER!$CU$28,'KORT 1'!$BD19)</f>
        <v>0</v>
      </c>
      <c r="EX19" s="19">
        <f>SUMIF($K19,REGISTER!$CU$29,'KORT 1'!$BD19)</f>
        <v>0</v>
      </c>
      <c r="EY19" s="19">
        <f>SUMIF($K19,REGISTER!$CU$30,'KORT 1'!$BD19)</f>
        <v>0</v>
      </c>
      <c r="EZ19" s="218">
        <f>SUMIF($K19,REGISTER!$CU$31,'KORT 1'!$BD19)+SUMIF($K19,REGISTER!$CU$32,'KORT 1'!$BD19)+SUMIF($K19,REGISTER!$CU$33,'KORT 1'!$BD19)+SUMIF($K19,REGISTER!$CU$34,'KORT 1'!$BD19)</f>
        <v>0</v>
      </c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234"/>
      <c r="FQ19" s="103">
        <f>SUMIF($M19,REGISTER!$CU$36,'KORT 1'!$O19)</f>
        <v>0</v>
      </c>
      <c r="FR19" s="19">
        <f>SUMIF($M19,REGISTER!$CU$37,'KORT 1'!$O19)</f>
        <v>0</v>
      </c>
      <c r="FS19" s="19">
        <f>SUMIF($M19,REGISTER!$CU$38,'KORT 1'!$O19)</f>
        <v>0</v>
      </c>
      <c r="FT19" s="19">
        <f>SUMIF($M19,REGISTER!$CU$39,'KORT 1'!$O19)</f>
        <v>0</v>
      </c>
      <c r="FU19" s="19">
        <f>SUMIF($M19,REGISTER!$CU$40,'KORT 1'!$O19)</f>
        <v>0</v>
      </c>
      <c r="FV19" s="19">
        <f>SUMIF($M19,REGISTER!$CU$41,'KORT 1'!$O19)</f>
        <v>0</v>
      </c>
      <c r="FW19" s="19">
        <f>SUMIF($M19,REGISTER!$CU$56,'KORT 1'!$O19)</f>
        <v>0</v>
      </c>
      <c r="FX19" s="19">
        <f>SUMIF($M19,REGISTER!$CU$57,'KORT 1'!$O19)</f>
        <v>0</v>
      </c>
      <c r="FY19" s="19">
        <f>SUMIF($M19,REGISTER!$CU$58,'KORT 1'!$O19)</f>
        <v>0</v>
      </c>
      <c r="FZ19" s="19">
        <f>SUMIF($M19,REGISTER!$CU$59,'KORT 1'!$O19)</f>
        <v>0</v>
      </c>
      <c r="GA19" s="19">
        <f>SUMIF($M19,REGISTER!$CU$60,'KORT 1'!$O19)</f>
        <v>0</v>
      </c>
      <c r="GB19" s="19">
        <f>SUMIF($M19,REGISTER!$CU$61,'KORT 1'!$O19)</f>
        <v>0</v>
      </c>
      <c r="GC19" s="19">
        <f>SUMIF($M19,REGISTER!$CU$46,'KORT 1'!$O19)</f>
        <v>0</v>
      </c>
      <c r="GD19" s="19">
        <f>SUMIF($M19,REGISTER!$CU$47,'KORT 1'!$O19)</f>
        <v>0</v>
      </c>
      <c r="GE19" s="19">
        <f>SUMIF($M19,REGISTER!$CU$48,'KORT 1'!$O19)</f>
        <v>0</v>
      </c>
      <c r="GF19" s="19">
        <f>SUMIF($M19,REGISTER!$CU$49,'KORT 1'!$O19)</f>
        <v>0</v>
      </c>
      <c r="GG19" s="19">
        <f>SUMIF($M19,REGISTER!$CU$50,'KORT 1'!$O19)</f>
        <v>0</v>
      </c>
      <c r="GH19" s="19">
        <f>SUMIF($M19,REGISTER!$CU$51,'KORT 1'!$O19)</f>
        <v>0</v>
      </c>
      <c r="GI19" s="18">
        <f>SUMIF($M19,REGISTER!$CU$52,'KORT 1'!$O19)+SUMIF($M19,REGISTER!$CU$53,'KORT 1'!$O19)+SUMIF($M19,REGISTER!$CU$54,'KORT 1'!$O19)+SUMIF($M19,REGISTER!$CU$55,'KORT 1'!$O19)</f>
        <v>0</v>
      </c>
      <c r="GJ19" s="19">
        <f>SUMIF($M19,REGISTER!$CU$66,'KORT 1'!$O19)</f>
        <v>0</v>
      </c>
      <c r="GK19" s="19">
        <f>SUMIF($M19,REGISTER!$CU$67,'KORT 1'!$O19)</f>
        <v>0</v>
      </c>
      <c r="GL19" s="19">
        <f>SUMIF($M19,REGISTER!$CU$68,'KORT 1'!$O19)</f>
        <v>0</v>
      </c>
      <c r="GM19" s="19">
        <f>SUMIF($M19,REGISTER!$CU$69,'KORT 1'!$O19)</f>
        <v>0</v>
      </c>
      <c r="GN19" s="19">
        <f>SUMIF($M19,REGISTER!$CU$70,'KORT 1'!$O19)</f>
        <v>0</v>
      </c>
      <c r="GO19" s="19">
        <f>SUMIF($M19,REGISTER!$CU$71,'KORT 1'!$O19)</f>
        <v>0</v>
      </c>
      <c r="GP19" s="18">
        <f>SUMIF($M19,REGISTER!$CU$72,'KORT 1'!$O19)+SUMIF($M19,REGISTER!$CU$73,'KORT 1'!$O19)+SUMIF($M19,REGISTER!$CU$74,'KORT 1'!$O19)+SUMIF($M19,REGISTER!$CU$75,'KORT 1'!$O19)</f>
        <v>0</v>
      </c>
      <c r="GQ19" s="211"/>
      <c r="GR19" s="211"/>
      <c r="GS19" s="211"/>
      <c r="GT19" s="211"/>
      <c r="GU19" s="211"/>
      <c r="GV19" s="211"/>
      <c r="GW19" s="211"/>
      <c r="GX19" s="211"/>
      <c r="GY19" s="211"/>
      <c r="GZ19" s="211"/>
      <c r="HA19" s="211"/>
      <c r="HB19" s="211"/>
      <c r="HC19" s="211"/>
      <c r="HD19" s="211"/>
      <c r="HE19" s="211"/>
      <c r="HF19" s="211"/>
      <c r="HG19" s="211"/>
      <c r="HH19" s="112"/>
      <c r="HI19" s="1"/>
    </row>
    <row r="20" spans="1:218" ht="15.95" customHeight="1">
      <c r="A20" s="17">
        <v>2</v>
      </c>
      <c r="B20" s="81"/>
      <c r="C20" s="429" t="str">
        <f t="shared" si="0"/>
        <v/>
      </c>
      <c r="D20" s="461"/>
      <c r="E20" s="461"/>
      <c r="F20" s="461"/>
      <c r="G20" s="461"/>
      <c r="H20" s="130" t="str">
        <f t="shared" si="1"/>
        <v/>
      </c>
      <c r="I20" s="26">
        <f t="shared" si="2"/>
        <v>0</v>
      </c>
      <c r="J20" s="26">
        <f t="shared" si="3"/>
        <v>0</v>
      </c>
      <c r="K20" s="26">
        <f t="shared" si="4"/>
        <v>0</v>
      </c>
      <c r="L20" s="133"/>
      <c r="M20" s="26">
        <f t="shared" si="5"/>
        <v>0</v>
      </c>
      <c r="N20" s="26">
        <f t="shared" si="6"/>
        <v>0</v>
      </c>
      <c r="O20" s="101">
        <f t="shared" si="7"/>
        <v>0</v>
      </c>
      <c r="P20" s="75">
        <f>IF(CS$70=1,0,IF(AND(CS20=1,$J20=1,CS$43&gt;=REGISTER!$CZ$25,CS$40&gt;0,SUM(CS$54:CS$60)&gt;0),1,0))</f>
        <v>0</v>
      </c>
      <c r="Q20" s="75">
        <f>IF(CT$70=1,0,IF(AND(CT20=1,$J20=1,CT$43&gt;=REGISTER!$CZ$25,CT$40&gt;0,SUM(CT$54:CT$60)&gt;0),1,0))</f>
        <v>0</v>
      </c>
      <c r="R20" s="75">
        <f>IF(CU$70=1,0,IF(AND(CU20=1,$J20=1,CU$43&gt;=REGISTER!$CZ$25,CU$40&gt;0,SUM(CU$54:CU$60)&gt;0),1,0))</f>
        <v>0</v>
      </c>
      <c r="S20" s="75">
        <f>IF(CV$70=1,0,IF(AND(CV20=1,$J20=1,CV$43&gt;=REGISTER!$CZ$25,CV$40&gt;0,SUM(CV$54:CV$60)&gt;0),1,0))</f>
        <v>0</v>
      </c>
      <c r="T20" s="75">
        <f>IF(CW$70=1,0,IF(AND(CW20=1,$J20=1,CW$43&gt;=REGISTER!$CZ$25,CW$40&gt;0,SUM(CW$54:CW$60)&gt;0),1,0))</f>
        <v>0</v>
      </c>
      <c r="U20" s="75">
        <f>IF(CX$70=1,0,IF(AND(CX20=1,$J20=1,CX$43&gt;=REGISTER!$CZ$25,CX$40&gt;0,SUM(CX$54:CX$60)&gt;0),1,0))</f>
        <v>0</v>
      </c>
      <c r="V20" s="75">
        <f>IF(CY$70=1,0,IF(AND(CY20=1,$J20=1,CY$43&gt;=REGISTER!$CZ$25,CY$40&gt;0,SUM(CY$54:CY$60)&gt;0),1,0))</f>
        <v>0</v>
      </c>
      <c r="W20" s="75">
        <f>IF(CZ$70=1,0,IF(AND(CZ20=1,$J20=1,CZ$43&gt;=REGISTER!$CZ$25,CZ$40&gt;0,SUM(CZ$54:CZ$60)&gt;0),1,0))</f>
        <v>0</v>
      </c>
      <c r="X20" s="75">
        <f>IF(DA$70=1,0,IF(AND(DA20=1,$J20=1,DA$43&gt;=REGISTER!$CZ$25,DA$40&gt;0,SUM(DA$54:DA$60)&gt;0),1,0))</f>
        <v>0</v>
      </c>
      <c r="Y20" s="75">
        <f>IF(DB$70=1,0,IF(AND(DB20=1,$J20=1,DB$43&gt;=REGISTER!$CZ$25,DB$40&gt;0,SUM(DB$54:DB$60)&gt;0),1,0))</f>
        <v>0</v>
      </c>
      <c r="Z20" s="75">
        <f>IF(DC$70=1,0,IF(AND(DC20=1,$J20=1,DC$43&gt;=REGISTER!$CZ$25,DC$40&gt;0,SUM(DC$54:DC$60)&gt;0),1,0))</f>
        <v>0</v>
      </c>
      <c r="AA20" s="75">
        <f>IF(DD$70=1,0,IF(AND(DD20=1,$J20=1,DD$43&gt;=REGISTER!$CZ$25,DD$40&gt;0,SUM(DD$54:DD$60)&gt;0),1,0))</f>
        <v>0</v>
      </c>
      <c r="AB20" s="75">
        <f>IF(DE$70=1,0,IF(AND(DE20=1,$J20=1,DE$43&gt;=REGISTER!$CZ$25,DE$40&gt;0,SUM(DE$54:DE$60)&gt;0),1,0))</f>
        <v>0</v>
      </c>
      <c r="AC20" s="75">
        <f>IF(DF$70=1,0,IF(AND(DF20=1,$J20=1,DF$43&gt;=REGISTER!$CZ$25,DF$40&gt;0,SUM(DF$54:DF$60)&gt;0),1,0))</f>
        <v>0</v>
      </c>
      <c r="AD20" s="75">
        <f>IF(DG$70=1,0,IF(AND(DG20=1,$J20=1,DG$43&gt;=REGISTER!$CZ$25,DG$40&gt;0,SUM(DG$54:DG$60)&gt;0),1,0))</f>
        <v>0</v>
      </c>
      <c r="AE20" s="75">
        <f>IF(DH$70=1,0,IF(AND(DH20=1,$J20=1,DH$43&gt;=REGISTER!$CZ$25,DH$40&gt;0,SUM(DH$54:DH$60)&gt;0),1,0))</f>
        <v>0</v>
      </c>
      <c r="AF20" s="75">
        <f>IF(DI$70=1,0,IF(AND(DI20=1,$J20=1,DI$43&gt;=REGISTER!$CZ$25,DI$40&gt;0,SUM(DI$54:DI$60)&gt;0),1,0))</f>
        <v>0</v>
      </c>
      <c r="AG20" s="75">
        <f>IF(DJ$70=1,0,IF(AND(DJ20=1,$J20=1,DJ$43&gt;=REGISTER!$CZ$25,DJ$40&gt;0,SUM(DJ$54:DJ$60)&gt;0),1,0))</f>
        <v>0</v>
      </c>
      <c r="AH20" s="75">
        <f>IF(DK$70=1,0,IF(AND(DK20=1,$J20=1,DK$43&gt;=REGISTER!$CZ$25,DK$40&gt;0,SUM(DK$54:DK$60)&gt;0),1,0))</f>
        <v>0</v>
      </c>
      <c r="AI20" s="75">
        <f>IF(DL$70=1,0,IF(AND(DL20=1,$J20=1,DL$43&gt;=REGISTER!$CZ$25,DL$40&gt;0,SUM(DL$54:DL$60)&gt;0),1,0))</f>
        <v>0</v>
      </c>
      <c r="AJ20" s="75">
        <f>IF(DM$70=1,0,IF(AND(DM20=1,$J20=1,DM$43&gt;=REGISTER!$CZ$25,DM$40&gt;0,SUM(DM$54:DM$60)&gt;0),1,0))</f>
        <v>0</v>
      </c>
      <c r="AK20" s="75">
        <f>IF(DN$70=1,0,IF(AND(DN20=1,$J20=1,DN$43&gt;=REGISTER!$CZ$25,DN$40&gt;0,SUM(DN$54:DN$60)&gt;0),1,0))</f>
        <v>0</v>
      </c>
      <c r="AL20" s="75">
        <f>IF(DO$70=1,0,IF(AND(DO20=1,$J20=1,DO$43&gt;=REGISTER!$CZ$25,DO$40&gt;0,SUM(DO$54:DO$60)&gt;0),1,0))</f>
        <v>0</v>
      </c>
      <c r="AM20" s="75">
        <f>IF(DP$70=1,0,IF(AND(DP20=1,$J20=1,DP$43&gt;=REGISTER!$CZ$25,DP$40&gt;0,SUM(DP$54:DP$60)&gt;0),1,0))</f>
        <v>0</v>
      </c>
      <c r="AN20" s="75">
        <f>IF(DQ$70=1,0,IF(AND(DQ20=1,$J20=1,DQ$43&gt;=REGISTER!$CZ$25,DQ$40&gt;0,SUM(DQ$54:DQ$60)&gt;0),1,0))</f>
        <v>0</v>
      </c>
      <c r="AO20" s="75">
        <f>IF(DR$70=1,0,IF(AND(DR20=1,$J20=1,DR$43&gt;=REGISTER!$CZ$25,DR$40&gt;0,SUM(DR$54:DR$60)&gt;0),1,0))</f>
        <v>0</v>
      </c>
      <c r="AP20" s="75">
        <f>IF(DS$70=1,0,IF(AND(DS20=1,$J20=1,DS$43&gt;=REGISTER!$CZ$25,DS$40&gt;0,SUM(DS$54:DS$60)&gt;0),1,0))</f>
        <v>0</v>
      </c>
      <c r="AQ20" s="75">
        <f>IF(DT$70=1,0,IF(AND(DT20=1,$J20=1,DT$43&gt;=REGISTER!$CZ$25,DT$40&gt;0,SUM(DT$54:DT$60)&gt;0),1,0))</f>
        <v>0</v>
      </c>
      <c r="AR20" s="75">
        <f>IF(DU$70=1,0,IF(AND(DU20=1,$J20=1,DU$43&gt;=REGISTER!$CZ$25,DU$40&gt;0,SUM(DU$54:DU$60)&gt;0),1,0))</f>
        <v>0</v>
      </c>
      <c r="AS20" s="75">
        <f>IF(DV$70=1,0,IF(AND(DV20=1,$J20=1,DV$43&gt;=REGISTER!$CZ$25,DV$40&gt;0,SUM(DV$54:DV$60)&gt;0),1,0))</f>
        <v>0</v>
      </c>
      <c r="AT20" s="75">
        <f>IF(DW$70=1,0,IF(AND(DW20=1,$J20=1,DW$43&gt;=REGISTER!$CZ$25,DW$40&gt;0,SUM(DW$54:DW$60)&gt;0),1,0))</f>
        <v>0</v>
      </c>
      <c r="AU20" s="75">
        <f>IF(DX$70=1,0,IF(AND(DX20=1,$J20=1,DX$43&gt;=REGISTER!$CZ$25,DX$40&gt;0,SUM(DX$54:DX$60)&gt;0),1,0))</f>
        <v>0</v>
      </c>
      <c r="AV20" s="75">
        <f>IF(DY$70=1,0,IF(AND(DY20=1,$J20=1,DY$43&gt;=REGISTER!$CZ$25,DY$40&gt;0,SUM(DY$54:DY$60)&gt;0),1,0))</f>
        <v>0</v>
      </c>
      <c r="AW20" s="75">
        <f>IF(DZ$70=1,0,IF(AND(DZ20=1,$J20=1,DZ$43&gt;=REGISTER!$CZ$25,DZ$40&gt;0,SUM(DZ$54:DZ$60)&gt;0),1,0))</f>
        <v>0</v>
      </c>
      <c r="AX20" s="75">
        <f>IF(EA$70=1,0,IF(AND(EA20=1,$J20=1,EA$43&gt;=REGISTER!$CZ$25,EA$40&gt;0,SUM(EA$54:EA$60)&gt;0),1,0))</f>
        <v>0</v>
      </c>
      <c r="AY20" s="75">
        <f>IF(EB$70=1,0,IF(AND(EB20=1,$J20=1,EB$43&gt;=REGISTER!$CZ$25,EB$40&gt;0,SUM(EB$54:EB$60)&gt;0),1,0))</f>
        <v>0</v>
      </c>
      <c r="AZ20" s="75">
        <f>IF(EC$70=1,0,IF(AND(EC20=1,$J20=1,EC$43&gt;=REGISTER!$CZ$25,EC$40&gt;0,SUM(EC$54:EC$60)&gt;0),1,0))</f>
        <v>0</v>
      </c>
      <c r="BA20" s="75">
        <f>IF(ED$70=1,0,IF(AND(ED20=1,$J20=1,ED$43&gt;=REGISTER!$CZ$25,ED$40&gt;0,SUM(ED$54:ED$60)&gt;0),1,0))</f>
        <v>0</v>
      </c>
      <c r="BB20" s="75">
        <f>IF(EE$70=1,0,IF(AND(EE20=1,$J20=1,EE$43&gt;=REGISTER!$CZ$25,EE$40&gt;0,SUM(EE$54:EE$60)&gt;0),1,0))</f>
        <v>0</v>
      </c>
      <c r="BC20" s="75">
        <f>IF(EF$70=1,0,IF(AND(EF20=1,$J20=1,EF$43&gt;=REGISTER!$CZ$25,EF$40&gt;0,SUM(EF$54:EF$60)&gt;0),1,0))</f>
        <v>0</v>
      </c>
      <c r="BD20" s="101">
        <f t="shared" si="8"/>
        <v>0</v>
      </c>
      <c r="BE20" s="74">
        <f t="shared" si="9"/>
        <v>0</v>
      </c>
      <c r="BF20" s="74">
        <f t="shared" si="10"/>
        <v>0</v>
      </c>
      <c r="BG20" s="74">
        <f t="shared" si="11"/>
        <v>0</v>
      </c>
      <c r="BH20" s="74">
        <f t="shared" si="11"/>
        <v>0</v>
      </c>
      <c r="BI20" s="74">
        <f t="shared" si="11"/>
        <v>0</v>
      </c>
      <c r="BJ20" s="74">
        <f t="shared" si="11"/>
        <v>0</v>
      </c>
      <c r="BK20" s="74">
        <f t="shared" si="11"/>
        <v>0</v>
      </c>
      <c r="BL20" s="74">
        <f t="shared" si="11"/>
        <v>0</v>
      </c>
      <c r="BM20" s="74">
        <f t="shared" si="11"/>
        <v>0</v>
      </c>
      <c r="BN20" s="74">
        <f t="shared" si="11"/>
        <v>0</v>
      </c>
      <c r="BO20" s="74">
        <f t="shared" si="11"/>
        <v>0</v>
      </c>
      <c r="BP20" s="74">
        <f t="shared" si="11"/>
        <v>0</v>
      </c>
      <c r="BQ20" s="74">
        <f t="shared" si="11"/>
        <v>0</v>
      </c>
      <c r="BR20" s="74">
        <f t="shared" si="11"/>
        <v>0</v>
      </c>
      <c r="BS20" s="74">
        <f t="shared" si="11"/>
        <v>0</v>
      </c>
      <c r="BT20" s="74">
        <f t="shared" si="11"/>
        <v>0</v>
      </c>
      <c r="BU20" s="74">
        <f t="shared" si="11"/>
        <v>0</v>
      </c>
      <c r="BV20" s="74">
        <f t="shared" si="11"/>
        <v>0</v>
      </c>
      <c r="BW20" s="74">
        <f t="shared" si="11"/>
        <v>0</v>
      </c>
      <c r="BX20" s="74">
        <f t="shared" si="11"/>
        <v>0</v>
      </c>
      <c r="BY20" s="74">
        <f t="shared" si="11"/>
        <v>0</v>
      </c>
      <c r="BZ20" s="74">
        <f t="shared" si="11"/>
        <v>0</v>
      </c>
      <c r="CA20" s="74">
        <f t="shared" si="11"/>
        <v>0</v>
      </c>
      <c r="CB20" s="74">
        <f t="shared" si="11"/>
        <v>0</v>
      </c>
      <c r="CC20" s="74">
        <f t="shared" si="11"/>
        <v>0</v>
      </c>
      <c r="CD20" s="74">
        <f t="shared" si="11"/>
        <v>0</v>
      </c>
      <c r="CE20" s="74">
        <f t="shared" si="11"/>
        <v>0</v>
      </c>
      <c r="CF20" s="74">
        <f t="shared" si="11"/>
        <v>0</v>
      </c>
      <c r="CG20" s="74">
        <f t="shared" si="11"/>
        <v>0</v>
      </c>
      <c r="CH20" s="74">
        <f t="shared" si="11"/>
        <v>0</v>
      </c>
      <c r="CI20" s="74">
        <f t="shared" si="11"/>
        <v>0</v>
      </c>
      <c r="CJ20" s="74">
        <f t="shared" si="11"/>
        <v>0</v>
      </c>
      <c r="CK20" s="74">
        <f t="shared" si="11"/>
        <v>0</v>
      </c>
      <c r="CL20" s="74">
        <f t="shared" si="11"/>
        <v>0</v>
      </c>
      <c r="CM20" s="74">
        <f t="shared" si="11"/>
        <v>0</v>
      </c>
      <c r="CN20" s="74">
        <f t="shared" si="11"/>
        <v>0</v>
      </c>
      <c r="CO20" s="74">
        <f t="shared" si="11"/>
        <v>0</v>
      </c>
      <c r="CP20" s="74">
        <f t="shared" si="11"/>
        <v>0</v>
      </c>
      <c r="CQ20" s="74">
        <f t="shared" si="11"/>
        <v>0</v>
      </c>
      <c r="CR20" s="74">
        <f t="shared" si="11"/>
        <v>0</v>
      </c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54">
        <f t="shared" si="12"/>
        <v>0</v>
      </c>
      <c r="EH20" s="136"/>
      <c r="EI20" s="97">
        <f t="shared" si="13"/>
        <v>0</v>
      </c>
      <c r="EJ20" s="344" t="str">
        <f t="shared" si="14"/>
        <v/>
      </c>
      <c r="EK20" s="345">
        <f t="shared" ref="EK20:EK39" si="15">IF(B20=0,0,N20)</f>
        <v>0</v>
      </c>
      <c r="EL20" s="185"/>
      <c r="EM20" s="102">
        <f>SUMIF($K20,REGISTER!$CU$7,'KORT 1'!$BD20)</f>
        <v>0</v>
      </c>
      <c r="EN20" s="19">
        <f>SUMIF($K20,REGISTER!$CU$8,'KORT 1'!$BD20)</f>
        <v>0</v>
      </c>
      <c r="EO20" s="20">
        <f>SUMIF($K20,REGISTER!$CU$9,'KORT 1'!$BD20)</f>
        <v>0</v>
      </c>
      <c r="EP20" s="17">
        <f>SUMIF($K20,REGISTER!$CU$21,'KORT 1'!$BD20)</f>
        <v>0</v>
      </c>
      <c r="EQ20" s="19">
        <f>SUMIF($K20,REGISTER!$CU$22,'KORT 1'!$BD20)</f>
        <v>0</v>
      </c>
      <c r="ER20" s="20">
        <f>SUMIF($K20,REGISTER!$CU$23,'KORT 1'!$BD20)</f>
        <v>0</v>
      </c>
      <c r="ES20" s="17">
        <f>SUMIF($K20,REGISTER!$CU$14,'KORT 1'!$BD20)</f>
        <v>0</v>
      </c>
      <c r="ET20" s="19">
        <f>SUMIF($K20,REGISTER!$CU$15,'KORT 1'!$BD20)</f>
        <v>0</v>
      </c>
      <c r="EU20" s="19">
        <f>SUMIF($K20,REGISTER!$CU$16,'KORT 1'!$BD20)</f>
        <v>0</v>
      </c>
      <c r="EV20" s="218">
        <f>SUMIF($K20,REGISTER!$CU$17,'KORT 1'!$BD20)+SUMIF($K20,REGISTER!$CU$18,'KORT 1'!$BD20)+SUMIF($K20,REGISTER!$CU$19,'KORT 1'!$BD20)+SUMIF($K20,REGISTER!$CU$20,'KORT 1'!$BD20)</f>
        <v>0</v>
      </c>
      <c r="EW20" s="103">
        <f>SUMIF($K20,REGISTER!$CU$28,'KORT 1'!$BD20)</f>
        <v>0</v>
      </c>
      <c r="EX20" s="19">
        <f>SUMIF($K20,REGISTER!$CU$29,'KORT 1'!$BD20)</f>
        <v>0</v>
      </c>
      <c r="EY20" s="19">
        <f>SUMIF($K20,REGISTER!$CU$30,'KORT 1'!$BD20)</f>
        <v>0</v>
      </c>
      <c r="EZ20" s="218">
        <f>SUMIF($K20,REGISTER!$CU$31,'KORT 1'!$BD20)+SUMIF($K20,REGISTER!$CU$32,'KORT 1'!$BD20)+SUMIF($K20,REGISTER!$CU$33,'KORT 1'!$BD20)+SUMIF($K20,REGISTER!$CU$34,'KORT 1'!$BD20)</f>
        <v>0</v>
      </c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234"/>
      <c r="FQ20" s="103">
        <f>SUMIF($M20,REGISTER!$CU$36,'KORT 1'!$O20)</f>
        <v>0</v>
      </c>
      <c r="FR20" s="19">
        <f>SUMIF($M20,REGISTER!$CU$37,'KORT 1'!$O20)</f>
        <v>0</v>
      </c>
      <c r="FS20" s="19">
        <f>SUMIF($M20,REGISTER!$CU$38,'KORT 1'!$O20)</f>
        <v>0</v>
      </c>
      <c r="FT20" s="19">
        <f>SUMIF($M20,REGISTER!$CU$39,'KORT 1'!$O20)</f>
        <v>0</v>
      </c>
      <c r="FU20" s="19">
        <f>SUMIF($M20,REGISTER!$CU$40,'KORT 1'!$O20)</f>
        <v>0</v>
      </c>
      <c r="FV20" s="19">
        <f>SUMIF($M20,REGISTER!$CU$41,'KORT 1'!$O20)</f>
        <v>0</v>
      </c>
      <c r="FW20" s="19">
        <f>SUMIF($M20,REGISTER!$CU$56,'KORT 1'!$O20)</f>
        <v>0</v>
      </c>
      <c r="FX20" s="19">
        <f>SUMIF($M20,REGISTER!$CU$57,'KORT 1'!$O20)</f>
        <v>0</v>
      </c>
      <c r="FY20" s="19">
        <f>SUMIF($M20,REGISTER!$CU$58,'KORT 1'!$O20)</f>
        <v>0</v>
      </c>
      <c r="FZ20" s="19">
        <f>SUMIF($M20,REGISTER!$CU$59,'KORT 1'!$O20)</f>
        <v>0</v>
      </c>
      <c r="GA20" s="19">
        <f>SUMIF($M20,REGISTER!$CU$60,'KORT 1'!$O20)</f>
        <v>0</v>
      </c>
      <c r="GB20" s="19">
        <f>SUMIF($M20,REGISTER!$CU$61,'KORT 1'!$O20)</f>
        <v>0</v>
      </c>
      <c r="GC20" s="19">
        <f>SUMIF($M20,REGISTER!$CU$46,'KORT 1'!$O20)</f>
        <v>0</v>
      </c>
      <c r="GD20" s="19">
        <f>SUMIF($M20,REGISTER!$CU$47,'KORT 1'!$O20)</f>
        <v>0</v>
      </c>
      <c r="GE20" s="19">
        <f>SUMIF($M20,REGISTER!$CU$48,'KORT 1'!$O20)</f>
        <v>0</v>
      </c>
      <c r="GF20" s="19">
        <f>SUMIF($M20,REGISTER!$CU$49,'KORT 1'!$O20)</f>
        <v>0</v>
      </c>
      <c r="GG20" s="19">
        <f>SUMIF($M20,REGISTER!$CU$50,'KORT 1'!$O20)</f>
        <v>0</v>
      </c>
      <c r="GH20" s="19">
        <f>SUMIF($M20,REGISTER!$CU$51,'KORT 1'!$O20)</f>
        <v>0</v>
      </c>
      <c r="GI20" s="18">
        <f>SUMIF($M20,REGISTER!$CU$52,'KORT 1'!$O20)+SUMIF($M20,REGISTER!$CU$53,'KORT 1'!$O20)+SUMIF($M20,REGISTER!$CU$54,'KORT 1'!$O20)+SUMIF($M20,REGISTER!$CU$55,'KORT 1'!$O20)</f>
        <v>0</v>
      </c>
      <c r="GJ20" s="19">
        <f>SUMIF($M20,REGISTER!$CU$66,'KORT 1'!$O20)</f>
        <v>0</v>
      </c>
      <c r="GK20" s="19">
        <f>SUMIF($M20,REGISTER!$CU$67,'KORT 1'!$O20)</f>
        <v>0</v>
      </c>
      <c r="GL20" s="19">
        <f>SUMIF($M20,REGISTER!$CU$68,'KORT 1'!$O20)</f>
        <v>0</v>
      </c>
      <c r="GM20" s="19">
        <f>SUMIF($M20,REGISTER!$CU$69,'KORT 1'!$O20)</f>
        <v>0</v>
      </c>
      <c r="GN20" s="19">
        <f>SUMIF($M20,REGISTER!$CU$70,'KORT 1'!$O20)</f>
        <v>0</v>
      </c>
      <c r="GO20" s="19">
        <f>SUMIF($M20,REGISTER!$CU$71,'KORT 1'!$O20)</f>
        <v>0</v>
      </c>
      <c r="GP20" s="18">
        <f>SUMIF($M20,REGISTER!$CU$72,'KORT 1'!$O20)+SUMIF($M20,REGISTER!$CU$73,'KORT 1'!$O20)+SUMIF($M20,REGISTER!$CU$74,'KORT 1'!$O20)+SUMIF($M20,REGISTER!$CU$75,'KORT 1'!$O20)</f>
        <v>0</v>
      </c>
      <c r="GQ20" s="136"/>
      <c r="GR20" s="136"/>
      <c r="GS20" s="136"/>
      <c r="GT20" s="136"/>
      <c r="GU20" s="136"/>
      <c r="GV20" s="136"/>
      <c r="GW20" s="136"/>
      <c r="GX20" s="136"/>
      <c r="GY20" s="136"/>
      <c r="GZ20" s="136"/>
      <c r="HA20" s="136"/>
      <c r="HB20" s="136"/>
      <c r="HC20" s="136"/>
      <c r="HD20" s="136"/>
      <c r="HE20" s="136"/>
      <c r="HF20" s="136"/>
      <c r="HG20" s="136"/>
      <c r="HH20" s="125"/>
      <c r="HI20" s="1"/>
    </row>
    <row r="21" spans="1:218" ht="15.95" customHeight="1">
      <c r="A21" s="17">
        <v>3</v>
      </c>
      <c r="B21" s="81"/>
      <c r="C21" s="429" t="str">
        <f t="shared" si="0"/>
        <v/>
      </c>
      <c r="D21" s="461"/>
      <c r="E21" s="461"/>
      <c r="F21" s="461"/>
      <c r="G21" s="461"/>
      <c r="H21" s="130" t="str">
        <f t="shared" si="1"/>
        <v/>
      </c>
      <c r="I21" s="26">
        <f t="shared" si="2"/>
        <v>0</v>
      </c>
      <c r="J21" s="26">
        <f t="shared" si="3"/>
        <v>0</v>
      </c>
      <c r="K21" s="26">
        <f t="shared" si="4"/>
        <v>0</v>
      </c>
      <c r="L21" s="133"/>
      <c r="M21" s="26">
        <f t="shared" si="5"/>
        <v>0</v>
      </c>
      <c r="N21" s="26">
        <f t="shared" si="6"/>
        <v>0</v>
      </c>
      <c r="O21" s="101">
        <f t="shared" si="7"/>
        <v>0</v>
      </c>
      <c r="P21" s="75">
        <f>IF(CS$70=1,0,IF(AND(CS21=1,$J21=1,CS$43&gt;=REGISTER!$CZ$25,CS$40&gt;0,SUM(CS$54:CS$60)&gt;0),1,0))</f>
        <v>0</v>
      </c>
      <c r="Q21" s="75">
        <f>IF(CT$70=1,0,IF(AND(CT21=1,$J21=1,CT$43&gt;=REGISTER!$CZ$25,CT$40&gt;0,SUM(CT$54:CT$60)&gt;0),1,0))</f>
        <v>0</v>
      </c>
      <c r="R21" s="75">
        <f>IF(CU$70=1,0,IF(AND(CU21=1,$J21=1,CU$43&gt;=REGISTER!$CZ$25,CU$40&gt;0,SUM(CU$54:CU$60)&gt;0),1,0))</f>
        <v>0</v>
      </c>
      <c r="S21" s="75">
        <f>IF(CV$70=1,0,IF(AND(CV21=1,$J21=1,CV$43&gt;=REGISTER!$CZ$25,CV$40&gt;0,SUM(CV$54:CV$60)&gt;0),1,0))</f>
        <v>0</v>
      </c>
      <c r="T21" s="75">
        <f>IF(CW$70=1,0,IF(AND(CW21=1,$J21=1,CW$43&gt;=REGISTER!$CZ$25,CW$40&gt;0,SUM(CW$54:CW$60)&gt;0),1,0))</f>
        <v>0</v>
      </c>
      <c r="U21" s="75">
        <f>IF(CX$70=1,0,IF(AND(CX21=1,$J21=1,CX$43&gt;=REGISTER!$CZ$25,CX$40&gt;0,SUM(CX$54:CX$60)&gt;0),1,0))</f>
        <v>0</v>
      </c>
      <c r="V21" s="75">
        <f>IF(CY$70=1,0,IF(AND(CY21=1,$J21=1,CY$43&gt;=REGISTER!$CZ$25,CY$40&gt;0,SUM(CY$54:CY$60)&gt;0),1,0))</f>
        <v>0</v>
      </c>
      <c r="W21" s="75">
        <f>IF(CZ$70=1,0,IF(AND(CZ21=1,$J21=1,CZ$43&gt;=REGISTER!$CZ$25,CZ$40&gt;0,SUM(CZ$54:CZ$60)&gt;0),1,0))</f>
        <v>0</v>
      </c>
      <c r="X21" s="75">
        <f>IF(DA$70=1,0,IF(AND(DA21=1,$J21=1,DA$43&gt;=REGISTER!$CZ$25,DA$40&gt;0,SUM(DA$54:DA$60)&gt;0),1,0))</f>
        <v>0</v>
      </c>
      <c r="Y21" s="75">
        <f>IF(DB$70=1,0,IF(AND(DB21=1,$J21=1,DB$43&gt;=REGISTER!$CZ$25,DB$40&gt;0,SUM(DB$54:DB$60)&gt;0),1,0))</f>
        <v>0</v>
      </c>
      <c r="Z21" s="75">
        <f>IF(DC$70=1,0,IF(AND(DC21=1,$J21=1,DC$43&gt;=REGISTER!$CZ$25,DC$40&gt;0,SUM(DC$54:DC$60)&gt;0),1,0))</f>
        <v>0</v>
      </c>
      <c r="AA21" s="75">
        <f>IF(DD$70=1,0,IF(AND(DD21=1,$J21=1,DD$43&gt;=REGISTER!$CZ$25,DD$40&gt;0,SUM(DD$54:DD$60)&gt;0),1,0))</f>
        <v>0</v>
      </c>
      <c r="AB21" s="75">
        <f>IF(DE$70=1,0,IF(AND(DE21=1,$J21=1,DE$43&gt;=REGISTER!$CZ$25,DE$40&gt;0,SUM(DE$54:DE$60)&gt;0),1,0))</f>
        <v>0</v>
      </c>
      <c r="AC21" s="75">
        <f>IF(DF$70=1,0,IF(AND(DF21=1,$J21=1,DF$43&gt;=REGISTER!$CZ$25,DF$40&gt;0,SUM(DF$54:DF$60)&gt;0),1,0))</f>
        <v>0</v>
      </c>
      <c r="AD21" s="75">
        <f>IF(DG$70=1,0,IF(AND(DG21=1,$J21=1,DG$43&gt;=REGISTER!$CZ$25,DG$40&gt;0,SUM(DG$54:DG$60)&gt;0),1,0))</f>
        <v>0</v>
      </c>
      <c r="AE21" s="75">
        <f>IF(DH$70=1,0,IF(AND(DH21=1,$J21=1,DH$43&gt;=REGISTER!$CZ$25,DH$40&gt;0,SUM(DH$54:DH$60)&gt;0),1,0))</f>
        <v>0</v>
      </c>
      <c r="AF21" s="75">
        <f>IF(DI$70=1,0,IF(AND(DI21=1,$J21=1,DI$43&gt;=REGISTER!$CZ$25,DI$40&gt;0,SUM(DI$54:DI$60)&gt;0),1,0))</f>
        <v>0</v>
      </c>
      <c r="AG21" s="75">
        <f>IF(DJ$70=1,0,IF(AND(DJ21=1,$J21=1,DJ$43&gt;=REGISTER!$CZ$25,DJ$40&gt;0,SUM(DJ$54:DJ$60)&gt;0),1,0))</f>
        <v>0</v>
      </c>
      <c r="AH21" s="75">
        <f>IF(DK$70=1,0,IF(AND(DK21=1,$J21=1,DK$43&gt;=REGISTER!$CZ$25,DK$40&gt;0,SUM(DK$54:DK$60)&gt;0),1,0))</f>
        <v>0</v>
      </c>
      <c r="AI21" s="75">
        <f>IF(DL$70=1,0,IF(AND(DL21=1,$J21=1,DL$43&gt;=REGISTER!$CZ$25,DL$40&gt;0,SUM(DL$54:DL$60)&gt;0),1,0))</f>
        <v>0</v>
      </c>
      <c r="AJ21" s="75">
        <f>IF(DM$70=1,0,IF(AND(DM21=1,$J21=1,DM$43&gt;=REGISTER!$CZ$25,DM$40&gt;0,SUM(DM$54:DM$60)&gt;0),1,0))</f>
        <v>0</v>
      </c>
      <c r="AK21" s="75">
        <f>IF(DN$70=1,0,IF(AND(DN21=1,$J21=1,DN$43&gt;=REGISTER!$CZ$25,DN$40&gt;0,SUM(DN$54:DN$60)&gt;0),1,0))</f>
        <v>0</v>
      </c>
      <c r="AL21" s="75">
        <f>IF(DO$70=1,0,IF(AND(DO21=1,$J21=1,DO$43&gt;=REGISTER!$CZ$25,DO$40&gt;0,SUM(DO$54:DO$60)&gt;0),1,0))</f>
        <v>0</v>
      </c>
      <c r="AM21" s="75">
        <f>IF(DP$70=1,0,IF(AND(DP21=1,$J21=1,DP$43&gt;=REGISTER!$CZ$25,DP$40&gt;0,SUM(DP$54:DP$60)&gt;0),1,0))</f>
        <v>0</v>
      </c>
      <c r="AN21" s="75">
        <f>IF(DQ$70=1,0,IF(AND(DQ21=1,$J21=1,DQ$43&gt;=REGISTER!$CZ$25,DQ$40&gt;0,SUM(DQ$54:DQ$60)&gt;0),1,0))</f>
        <v>0</v>
      </c>
      <c r="AO21" s="75">
        <f>IF(DR$70=1,0,IF(AND(DR21=1,$J21=1,DR$43&gt;=REGISTER!$CZ$25,DR$40&gt;0,SUM(DR$54:DR$60)&gt;0),1,0))</f>
        <v>0</v>
      </c>
      <c r="AP21" s="75">
        <f>IF(DS$70=1,0,IF(AND(DS21=1,$J21=1,DS$43&gt;=REGISTER!$CZ$25,DS$40&gt;0,SUM(DS$54:DS$60)&gt;0),1,0))</f>
        <v>0</v>
      </c>
      <c r="AQ21" s="75">
        <f>IF(DT$70=1,0,IF(AND(DT21=1,$J21=1,DT$43&gt;=REGISTER!$CZ$25,DT$40&gt;0,SUM(DT$54:DT$60)&gt;0),1,0))</f>
        <v>0</v>
      </c>
      <c r="AR21" s="75">
        <f>IF(DU$70=1,0,IF(AND(DU21=1,$J21=1,DU$43&gt;=REGISTER!$CZ$25,DU$40&gt;0,SUM(DU$54:DU$60)&gt;0),1,0))</f>
        <v>0</v>
      </c>
      <c r="AS21" s="75">
        <f>IF(DV$70=1,0,IF(AND(DV21=1,$J21=1,DV$43&gt;=REGISTER!$CZ$25,DV$40&gt;0,SUM(DV$54:DV$60)&gt;0),1,0))</f>
        <v>0</v>
      </c>
      <c r="AT21" s="75">
        <f>IF(DW$70=1,0,IF(AND(DW21=1,$J21=1,DW$43&gt;=REGISTER!$CZ$25,DW$40&gt;0,SUM(DW$54:DW$60)&gt;0),1,0))</f>
        <v>0</v>
      </c>
      <c r="AU21" s="75">
        <f>IF(DX$70=1,0,IF(AND(DX21=1,$J21=1,DX$43&gt;=REGISTER!$CZ$25,DX$40&gt;0,SUM(DX$54:DX$60)&gt;0),1,0))</f>
        <v>0</v>
      </c>
      <c r="AV21" s="75">
        <f>IF(DY$70=1,0,IF(AND(DY21=1,$J21=1,DY$43&gt;=REGISTER!$CZ$25,DY$40&gt;0,SUM(DY$54:DY$60)&gt;0),1,0))</f>
        <v>0</v>
      </c>
      <c r="AW21" s="75">
        <f>IF(DZ$70=1,0,IF(AND(DZ21=1,$J21=1,DZ$43&gt;=REGISTER!$CZ$25,DZ$40&gt;0,SUM(DZ$54:DZ$60)&gt;0),1,0))</f>
        <v>0</v>
      </c>
      <c r="AX21" s="75">
        <f>IF(EA$70=1,0,IF(AND(EA21=1,$J21=1,EA$43&gt;=REGISTER!$CZ$25,EA$40&gt;0,SUM(EA$54:EA$60)&gt;0),1,0))</f>
        <v>0</v>
      </c>
      <c r="AY21" s="75">
        <f>IF(EB$70=1,0,IF(AND(EB21=1,$J21=1,EB$43&gt;=REGISTER!$CZ$25,EB$40&gt;0,SUM(EB$54:EB$60)&gt;0),1,0))</f>
        <v>0</v>
      </c>
      <c r="AZ21" s="75">
        <f>IF(EC$70=1,0,IF(AND(EC21=1,$J21=1,EC$43&gt;=REGISTER!$CZ$25,EC$40&gt;0,SUM(EC$54:EC$60)&gt;0),1,0))</f>
        <v>0</v>
      </c>
      <c r="BA21" s="75">
        <f>IF(ED$70=1,0,IF(AND(ED21=1,$J21=1,ED$43&gt;=REGISTER!$CZ$25,ED$40&gt;0,SUM(ED$54:ED$60)&gt;0),1,0))</f>
        <v>0</v>
      </c>
      <c r="BB21" s="75">
        <f>IF(EE$70=1,0,IF(AND(EE21=1,$J21=1,EE$43&gt;=REGISTER!$CZ$25,EE$40&gt;0,SUM(EE$54:EE$60)&gt;0),1,0))</f>
        <v>0</v>
      </c>
      <c r="BC21" s="75">
        <f>IF(EF$70=1,0,IF(AND(EF21=1,$J21=1,EF$43&gt;=REGISTER!$CZ$25,EF$40&gt;0,SUM(EF$54:EF$60)&gt;0),1,0))</f>
        <v>0</v>
      </c>
      <c r="BD21" s="101">
        <f t="shared" si="8"/>
        <v>0</v>
      </c>
      <c r="BE21" s="74">
        <f t="shared" si="9"/>
        <v>0</v>
      </c>
      <c r="BF21" s="74">
        <f t="shared" si="10"/>
        <v>0</v>
      </c>
      <c r="BG21" s="74">
        <f t="shared" si="11"/>
        <v>0</v>
      </c>
      <c r="BH21" s="74">
        <f t="shared" si="11"/>
        <v>0</v>
      </c>
      <c r="BI21" s="74">
        <f t="shared" si="11"/>
        <v>0</v>
      </c>
      <c r="BJ21" s="74">
        <f t="shared" si="11"/>
        <v>0</v>
      </c>
      <c r="BK21" s="74">
        <f t="shared" si="11"/>
        <v>0</v>
      </c>
      <c r="BL21" s="74">
        <f t="shared" si="11"/>
        <v>0</v>
      </c>
      <c r="BM21" s="74">
        <f t="shared" si="11"/>
        <v>0</v>
      </c>
      <c r="BN21" s="74">
        <f t="shared" si="11"/>
        <v>0</v>
      </c>
      <c r="BO21" s="74">
        <f t="shared" si="11"/>
        <v>0</v>
      </c>
      <c r="BP21" s="74">
        <f t="shared" si="11"/>
        <v>0</v>
      </c>
      <c r="BQ21" s="74">
        <f t="shared" si="11"/>
        <v>0</v>
      </c>
      <c r="BR21" s="74">
        <f t="shared" si="11"/>
        <v>0</v>
      </c>
      <c r="BS21" s="74">
        <f t="shared" si="11"/>
        <v>0</v>
      </c>
      <c r="BT21" s="74">
        <f t="shared" si="11"/>
        <v>0</v>
      </c>
      <c r="BU21" s="74">
        <f t="shared" si="11"/>
        <v>0</v>
      </c>
      <c r="BV21" s="74">
        <f t="shared" si="11"/>
        <v>0</v>
      </c>
      <c r="BW21" s="74">
        <f t="shared" si="11"/>
        <v>0</v>
      </c>
      <c r="BX21" s="74">
        <f t="shared" si="11"/>
        <v>0</v>
      </c>
      <c r="BY21" s="74">
        <f t="shared" si="11"/>
        <v>0</v>
      </c>
      <c r="BZ21" s="74">
        <f t="shared" si="11"/>
        <v>0</v>
      </c>
      <c r="CA21" s="74">
        <f t="shared" si="11"/>
        <v>0</v>
      </c>
      <c r="CB21" s="74">
        <f t="shared" si="11"/>
        <v>0</v>
      </c>
      <c r="CC21" s="74">
        <f t="shared" si="11"/>
        <v>0</v>
      </c>
      <c r="CD21" s="74">
        <f t="shared" si="11"/>
        <v>0</v>
      </c>
      <c r="CE21" s="74">
        <f t="shared" si="11"/>
        <v>0</v>
      </c>
      <c r="CF21" s="74">
        <f t="shared" si="11"/>
        <v>0</v>
      </c>
      <c r="CG21" s="74">
        <f t="shared" si="11"/>
        <v>0</v>
      </c>
      <c r="CH21" s="74">
        <f t="shared" si="11"/>
        <v>0</v>
      </c>
      <c r="CI21" s="74">
        <f t="shared" si="11"/>
        <v>0</v>
      </c>
      <c r="CJ21" s="74">
        <f t="shared" si="11"/>
        <v>0</v>
      </c>
      <c r="CK21" s="74">
        <f t="shared" si="11"/>
        <v>0</v>
      </c>
      <c r="CL21" s="74">
        <f t="shared" si="11"/>
        <v>0</v>
      </c>
      <c r="CM21" s="74">
        <f t="shared" si="11"/>
        <v>0</v>
      </c>
      <c r="CN21" s="74">
        <f t="shared" si="11"/>
        <v>0</v>
      </c>
      <c r="CO21" s="74">
        <f t="shared" si="11"/>
        <v>0</v>
      </c>
      <c r="CP21" s="74">
        <f t="shared" si="11"/>
        <v>0</v>
      </c>
      <c r="CQ21" s="74">
        <f t="shared" si="11"/>
        <v>0</v>
      </c>
      <c r="CR21" s="74">
        <f t="shared" si="11"/>
        <v>0</v>
      </c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54">
        <f t="shared" si="12"/>
        <v>0</v>
      </c>
      <c r="EH21" s="136"/>
      <c r="EI21" s="97">
        <f t="shared" si="13"/>
        <v>0</v>
      </c>
      <c r="EJ21" s="344" t="str">
        <f t="shared" si="14"/>
        <v/>
      </c>
      <c r="EK21" s="345">
        <f t="shared" si="15"/>
        <v>0</v>
      </c>
      <c r="EL21" s="185"/>
      <c r="EM21" s="102">
        <f>SUMIF($K21,REGISTER!$CU$7,'KORT 1'!$BD21)</f>
        <v>0</v>
      </c>
      <c r="EN21" s="19">
        <f>SUMIF($K21,REGISTER!$CU$8,'KORT 1'!$BD21)</f>
        <v>0</v>
      </c>
      <c r="EO21" s="20">
        <f>SUMIF($K21,REGISTER!$CU$9,'KORT 1'!$BD21)</f>
        <v>0</v>
      </c>
      <c r="EP21" s="17">
        <f>SUMIF($K21,REGISTER!$CU$21,'KORT 1'!$BD21)</f>
        <v>0</v>
      </c>
      <c r="EQ21" s="19">
        <f>SUMIF($K21,REGISTER!$CU$22,'KORT 1'!$BD21)</f>
        <v>0</v>
      </c>
      <c r="ER21" s="20">
        <f>SUMIF($K21,REGISTER!$CU$23,'KORT 1'!$BD21)</f>
        <v>0</v>
      </c>
      <c r="ES21" s="17">
        <f>SUMIF($K21,REGISTER!$CU$14,'KORT 1'!$BD21)</f>
        <v>0</v>
      </c>
      <c r="ET21" s="19">
        <f>SUMIF($K21,REGISTER!$CU$15,'KORT 1'!$BD21)</f>
        <v>0</v>
      </c>
      <c r="EU21" s="19">
        <f>SUMIF($K21,REGISTER!$CU$16,'KORT 1'!$BD21)</f>
        <v>0</v>
      </c>
      <c r="EV21" s="218">
        <f>SUMIF($K21,REGISTER!$CU$17,'KORT 1'!$BD21)+SUMIF($K21,REGISTER!$CU$18,'KORT 1'!$BD21)+SUMIF($K21,REGISTER!$CU$19,'KORT 1'!$BD21)+SUMIF($K21,REGISTER!$CU$20,'KORT 1'!$BD21)</f>
        <v>0</v>
      </c>
      <c r="EW21" s="103">
        <f>SUMIF($K21,REGISTER!$CU$28,'KORT 1'!$BD21)</f>
        <v>0</v>
      </c>
      <c r="EX21" s="19">
        <f>SUMIF($K21,REGISTER!$CU$29,'KORT 1'!$BD21)</f>
        <v>0</v>
      </c>
      <c r="EY21" s="19">
        <f>SUMIF($K21,REGISTER!$CU$30,'KORT 1'!$BD21)</f>
        <v>0</v>
      </c>
      <c r="EZ21" s="218">
        <f>SUMIF($K21,REGISTER!$CU$31,'KORT 1'!$BD21)+SUMIF($K21,REGISTER!$CU$32,'KORT 1'!$BD21)+SUMIF($K21,REGISTER!$CU$33,'KORT 1'!$BD21)+SUMIF($K21,REGISTER!$CU$34,'KORT 1'!$BD21)</f>
        <v>0</v>
      </c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234"/>
      <c r="FQ21" s="103">
        <f>SUMIF($M21,REGISTER!$CU$36,'KORT 1'!$O21)</f>
        <v>0</v>
      </c>
      <c r="FR21" s="19">
        <f>SUMIF($M21,REGISTER!$CU$37,'KORT 1'!$O21)</f>
        <v>0</v>
      </c>
      <c r="FS21" s="19">
        <f>SUMIF($M21,REGISTER!$CU$38,'KORT 1'!$O21)</f>
        <v>0</v>
      </c>
      <c r="FT21" s="19">
        <f>SUMIF($M21,REGISTER!$CU$39,'KORT 1'!$O21)</f>
        <v>0</v>
      </c>
      <c r="FU21" s="19">
        <f>SUMIF($M21,REGISTER!$CU$40,'KORT 1'!$O21)</f>
        <v>0</v>
      </c>
      <c r="FV21" s="19">
        <f>SUMIF($M21,REGISTER!$CU$41,'KORT 1'!$O21)</f>
        <v>0</v>
      </c>
      <c r="FW21" s="19">
        <f>SUMIF($M21,REGISTER!$CU$56,'KORT 1'!$O21)</f>
        <v>0</v>
      </c>
      <c r="FX21" s="19">
        <f>SUMIF($M21,REGISTER!$CU$57,'KORT 1'!$O21)</f>
        <v>0</v>
      </c>
      <c r="FY21" s="19">
        <f>SUMIF($M21,REGISTER!$CU$58,'KORT 1'!$O21)</f>
        <v>0</v>
      </c>
      <c r="FZ21" s="19">
        <f>SUMIF($M21,REGISTER!$CU$59,'KORT 1'!$O21)</f>
        <v>0</v>
      </c>
      <c r="GA21" s="19">
        <f>SUMIF($M21,REGISTER!$CU$60,'KORT 1'!$O21)</f>
        <v>0</v>
      </c>
      <c r="GB21" s="19">
        <f>SUMIF($M21,REGISTER!$CU$61,'KORT 1'!$O21)</f>
        <v>0</v>
      </c>
      <c r="GC21" s="19">
        <f>SUMIF($M21,REGISTER!$CU$46,'KORT 1'!$O21)</f>
        <v>0</v>
      </c>
      <c r="GD21" s="19">
        <f>SUMIF($M21,REGISTER!$CU$47,'KORT 1'!$O21)</f>
        <v>0</v>
      </c>
      <c r="GE21" s="19">
        <f>SUMIF($M21,REGISTER!$CU$48,'KORT 1'!$O21)</f>
        <v>0</v>
      </c>
      <c r="GF21" s="19">
        <f>SUMIF($M21,REGISTER!$CU$49,'KORT 1'!$O21)</f>
        <v>0</v>
      </c>
      <c r="GG21" s="19">
        <f>SUMIF($M21,REGISTER!$CU$50,'KORT 1'!$O21)</f>
        <v>0</v>
      </c>
      <c r="GH21" s="19">
        <f>SUMIF($M21,REGISTER!$CU$51,'KORT 1'!$O21)</f>
        <v>0</v>
      </c>
      <c r="GI21" s="18">
        <f>SUMIF($M21,REGISTER!$CU$52,'KORT 1'!$O21)+SUMIF($M21,REGISTER!$CU$53,'KORT 1'!$O21)+SUMIF($M21,REGISTER!$CU$54,'KORT 1'!$O21)+SUMIF($M21,REGISTER!$CU$55,'KORT 1'!$O21)</f>
        <v>0</v>
      </c>
      <c r="GJ21" s="19">
        <f>SUMIF($M21,REGISTER!$CU$66,'KORT 1'!$O21)</f>
        <v>0</v>
      </c>
      <c r="GK21" s="19">
        <f>SUMIF($M21,REGISTER!$CU$67,'KORT 1'!$O21)</f>
        <v>0</v>
      </c>
      <c r="GL21" s="19">
        <f>SUMIF($M21,REGISTER!$CU$68,'KORT 1'!$O21)</f>
        <v>0</v>
      </c>
      <c r="GM21" s="19">
        <f>SUMIF($M21,REGISTER!$CU$69,'KORT 1'!$O21)</f>
        <v>0</v>
      </c>
      <c r="GN21" s="19">
        <f>SUMIF($M21,REGISTER!$CU$70,'KORT 1'!$O21)</f>
        <v>0</v>
      </c>
      <c r="GO21" s="19">
        <f>SUMIF($M21,REGISTER!$CU$71,'KORT 1'!$O21)</f>
        <v>0</v>
      </c>
      <c r="GP21" s="18">
        <f>SUMIF($M21,REGISTER!$CU$72,'KORT 1'!$O21)+SUMIF($M21,REGISTER!$CU$73,'KORT 1'!$O21)+SUMIF($M21,REGISTER!$CU$74,'KORT 1'!$O21)+SUMIF($M21,REGISTER!$CU$75,'KORT 1'!$O21)</f>
        <v>0</v>
      </c>
      <c r="GQ21" s="136"/>
      <c r="GR21" s="136"/>
      <c r="GS21" s="136"/>
      <c r="GT21" s="136"/>
      <c r="GU21" s="136"/>
      <c r="GV21" s="136"/>
      <c r="GW21" s="136"/>
      <c r="GX21" s="136"/>
      <c r="GY21" s="136"/>
      <c r="GZ21" s="136"/>
      <c r="HA21" s="136"/>
      <c r="HB21" s="136"/>
      <c r="HC21" s="136"/>
      <c r="HD21" s="136"/>
      <c r="HE21" s="136"/>
      <c r="HF21" s="136"/>
      <c r="HG21" s="136"/>
      <c r="HH21" s="125"/>
      <c r="HI21" s="1"/>
    </row>
    <row r="22" spans="1:218" ht="15.95" customHeight="1">
      <c r="A22" s="17">
        <v>4</v>
      </c>
      <c r="B22" s="81"/>
      <c r="C22" s="429" t="str">
        <f t="shared" si="0"/>
        <v/>
      </c>
      <c r="D22" s="461"/>
      <c r="E22" s="461"/>
      <c r="F22" s="461"/>
      <c r="G22" s="461"/>
      <c r="H22" s="130" t="str">
        <f t="shared" si="1"/>
        <v/>
      </c>
      <c r="I22" s="26">
        <f t="shared" si="2"/>
        <v>0</v>
      </c>
      <c r="J22" s="26">
        <f t="shared" si="3"/>
        <v>0</v>
      </c>
      <c r="K22" s="26">
        <f t="shared" si="4"/>
        <v>0</v>
      </c>
      <c r="L22" s="133"/>
      <c r="M22" s="26">
        <f t="shared" si="5"/>
        <v>0</v>
      </c>
      <c r="N22" s="26">
        <f t="shared" si="6"/>
        <v>0</v>
      </c>
      <c r="O22" s="101">
        <f t="shared" si="7"/>
        <v>0</v>
      </c>
      <c r="P22" s="75">
        <f>IF(CS$70=1,0,IF(AND(CS22=1,$J22=1,CS$43&gt;=REGISTER!$CZ$25,CS$40&gt;0,SUM(CS$54:CS$60)&gt;0),1,0))</f>
        <v>0</v>
      </c>
      <c r="Q22" s="75">
        <f>IF(CT$70=1,0,IF(AND(CT22=1,$J22=1,CT$43&gt;=REGISTER!$CZ$25,CT$40&gt;0,SUM(CT$54:CT$60)&gt;0),1,0))</f>
        <v>0</v>
      </c>
      <c r="R22" s="75">
        <f>IF(CU$70=1,0,IF(AND(CU22=1,$J22=1,CU$43&gt;=REGISTER!$CZ$25,CU$40&gt;0,SUM(CU$54:CU$60)&gt;0),1,0))</f>
        <v>0</v>
      </c>
      <c r="S22" s="75">
        <f>IF(CV$70=1,0,IF(AND(CV22=1,$J22=1,CV$43&gt;=REGISTER!$CZ$25,CV$40&gt;0,SUM(CV$54:CV$60)&gt;0),1,0))</f>
        <v>0</v>
      </c>
      <c r="T22" s="75">
        <f>IF(CW$70=1,0,IF(AND(CW22=1,$J22=1,CW$43&gt;=REGISTER!$CZ$25,CW$40&gt;0,SUM(CW$54:CW$60)&gt;0),1,0))</f>
        <v>0</v>
      </c>
      <c r="U22" s="75">
        <f>IF(CX$70=1,0,IF(AND(CX22=1,$J22=1,CX$43&gt;=REGISTER!$CZ$25,CX$40&gt;0,SUM(CX$54:CX$60)&gt;0),1,0))</f>
        <v>0</v>
      </c>
      <c r="V22" s="75">
        <f>IF(CY$70=1,0,IF(AND(CY22=1,$J22=1,CY$43&gt;=REGISTER!$CZ$25,CY$40&gt;0,SUM(CY$54:CY$60)&gt;0),1,0))</f>
        <v>0</v>
      </c>
      <c r="W22" s="75">
        <f>IF(CZ$70=1,0,IF(AND(CZ22=1,$J22=1,CZ$43&gt;=REGISTER!$CZ$25,CZ$40&gt;0,SUM(CZ$54:CZ$60)&gt;0),1,0))</f>
        <v>0</v>
      </c>
      <c r="X22" s="75">
        <f>IF(DA$70=1,0,IF(AND(DA22=1,$J22=1,DA$43&gt;=REGISTER!$CZ$25,DA$40&gt;0,SUM(DA$54:DA$60)&gt;0),1,0))</f>
        <v>0</v>
      </c>
      <c r="Y22" s="75">
        <f>IF(DB$70=1,0,IF(AND(DB22=1,$J22=1,DB$43&gt;=REGISTER!$CZ$25,DB$40&gt;0,SUM(DB$54:DB$60)&gt;0),1,0))</f>
        <v>0</v>
      </c>
      <c r="Z22" s="75">
        <f>IF(DC$70=1,0,IF(AND(DC22=1,$J22=1,DC$43&gt;=REGISTER!$CZ$25,DC$40&gt;0,SUM(DC$54:DC$60)&gt;0),1,0))</f>
        <v>0</v>
      </c>
      <c r="AA22" s="75">
        <f>IF(DD$70=1,0,IF(AND(DD22=1,$J22=1,DD$43&gt;=REGISTER!$CZ$25,DD$40&gt;0,SUM(DD$54:DD$60)&gt;0),1,0))</f>
        <v>0</v>
      </c>
      <c r="AB22" s="75">
        <f>IF(DE$70=1,0,IF(AND(DE22=1,$J22=1,DE$43&gt;=REGISTER!$CZ$25,DE$40&gt;0,SUM(DE$54:DE$60)&gt;0),1,0))</f>
        <v>0</v>
      </c>
      <c r="AC22" s="75">
        <f>IF(DF$70=1,0,IF(AND(DF22=1,$J22=1,DF$43&gt;=REGISTER!$CZ$25,DF$40&gt;0,SUM(DF$54:DF$60)&gt;0),1,0))</f>
        <v>0</v>
      </c>
      <c r="AD22" s="75">
        <f>IF(DG$70=1,0,IF(AND(DG22=1,$J22=1,DG$43&gt;=REGISTER!$CZ$25,DG$40&gt;0,SUM(DG$54:DG$60)&gt;0),1,0))</f>
        <v>0</v>
      </c>
      <c r="AE22" s="75">
        <f>IF(DH$70=1,0,IF(AND(DH22=1,$J22=1,DH$43&gt;=REGISTER!$CZ$25,DH$40&gt;0,SUM(DH$54:DH$60)&gt;0),1,0))</f>
        <v>0</v>
      </c>
      <c r="AF22" s="75">
        <f>IF(DI$70=1,0,IF(AND(DI22=1,$J22=1,DI$43&gt;=REGISTER!$CZ$25,DI$40&gt;0,SUM(DI$54:DI$60)&gt;0),1,0))</f>
        <v>0</v>
      </c>
      <c r="AG22" s="75">
        <f>IF(DJ$70=1,0,IF(AND(DJ22=1,$J22=1,DJ$43&gt;=REGISTER!$CZ$25,DJ$40&gt;0,SUM(DJ$54:DJ$60)&gt;0),1,0))</f>
        <v>0</v>
      </c>
      <c r="AH22" s="75">
        <f>IF(DK$70=1,0,IF(AND(DK22=1,$J22=1,DK$43&gt;=REGISTER!$CZ$25,DK$40&gt;0,SUM(DK$54:DK$60)&gt;0),1,0))</f>
        <v>0</v>
      </c>
      <c r="AI22" s="75">
        <f>IF(DL$70=1,0,IF(AND(DL22=1,$J22=1,DL$43&gt;=REGISTER!$CZ$25,DL$40&gt;0,SUM(DL$54:DL$60)&gt;0),1,0))</f>
        <v>0</v>
      </c>
      <c r="AJ22" s="75">
        <f>IF(DM$70=1,0,IF(AND(DM22=1,$J22=1,DM$43&gt;=REGISTER!$CZ$25,DM$40&gt;0,SUM(DM$54:DM$60)&gt;0),1,0))</f>
        <v>0</v>
      </c>
      <c r="AK22" s="75">
        <f>IF(DN$70=1,0,IF(AND(DN22=1,$J22=1,DN$43&gt;=REGISTER!$CZ$25,DN$40&gt;0,SUM(DN$54:DN$60)&gt;0),1,0))</f>
        <v>0</v>
      </c>
      <c r="AL22" s="75">
        <f>IF(DO$70=1,0,IF(AND(DO22=1,$J22=1,DO$43&gt;=REGISTER!$CZ$25,DO$40&gt;0,SUM(DO$54:DO$60)&gt;0),1,0))</f>
        <v>0</v>
      </c>
      <c r="AM22" s="75">
        <f>IF(DP$70=1,0,IF(AND(DP22=1,$J22=1,DP$43&gt;=REGISTER!$CZ$25,DP$40&gt;0,SUM(DP$54:DP$60)&gt;0),1,0))</f>
        <v>0</v>
      </c>
      <c r="AN22" s="75">
        <f>IF(DQ$70=1,0,IF(AND(DQ22=1,$J22=1,DQ$43&gt;=REGISTER!$CZ$25,DQ$40&gt;0,SUM(DQ$54:DQ$60)&gt;0),1,0))</f>
        <v>0</v>
      </c>
      <c r="AO22" s="75">
        <f>IF(DR$70=1,0,IF(AND(DR22=1,$J22=1,DR$43&gt;=REGISTER!$CZ$25,DR$40&gt;0,SUM(DR$54:DR$60)&gt;0),1,0))</f>
        <v>0</v>
      </c>
      <c r="AP22" s="75">
        <f>IF(DS$70=1,0,IF(AND(DS22=1,$J22=1,DS$43&gt;=REGISTER!$CZ$25,DS$40&gt;0,SUM(DS$54:DS$60)&gt;0),1,0))</f>
        <v>0</v>
      </c>
      <c r="AQ22" s="75">
        <f>IF(DT$70=1,0,IF(AND(DT22=1,$J22=1,DT$43&gt;=REGISTER!$CZ$25,DT$40&gt;0,SUM(DT$54:DT$60)&gt;0),1,0))</f>
        <v>0</v>
      </c>
      <c r="AR22" s="75">
        <f>IF(DU$70=1,0,IF(AND(DU22=1,$J22=1,DU$43&gt;=REGISTER!$CZ$25,DU$40&gt;0,SUM(DU$54:DU$60)&gt;0),1,0))</f>
        <v>0</v>
      </c>
      <c r="AS22" s="75">
        <f>IF(DV$70=1,0,IF(AND(DV22=1,$J22=1,DV$43&gt;=REGISTER!$CZ$25,DV$40&gt;0,SUM(DV$54:DV$60)&gt;0),1,0))</f>
        <v>0</v>
      </c>
      <c r="AT22" s="75">
        <f>IF(DW$70=1,0,IF(AND(DW22=1,$J22=1,DW$43&gt;=REGISTER!$CZ$25,DW$40&gt;0,SUM(DW$54:DW$60)&gt;0),1,0))</f>
        <v>0</v>
      </c>
      <c r="AU22" s="75">
        <f>IF(DX$70=1,0,IF(AND(DX22=1,$J22=1,DX$43&gt;=REGISTER!$CZ$25,DX$40&gt;0,SUM(DX$54:DX$60)&gt;0),1,0))</f>
        <v>0</v>
      </c>
      <c r="AV22" s="75">
        <f>IF(DY$70=1,0,IF(AND(DY22=1,$J22=1,DY$43&gt;=REGISTER!$CZ$25,DY$40&gt;0,SUM(DY$54:DY$60)&gt;0),1,0))</f>
        <v>0</v>
      </c>
      <c r="AW22" s="75">
        <f>IF(DZ$70=1,0,IF(AND(DZ22=1,$J22=1,DZ$43&gt;=REGISTER!$CZ$25,DZ$40&gt;0,SUM(DZ$54:DZ$60)&gt;0),1,0))</f>
        <v>0</v>
      </c>
      <c r="AX22" s="75">
        <f>IF(EA$70=1,0,IF(AND(EA22=1,$J22=1,EA$43&gt;=REGISTER!$CZ$25,EA$40&gt;0,SUM(EA$54:EA$60)&gt;0),1,0))</f>
        <v>0</v>
      </c>
      <c r="AY22" s="75">
        <f>IF(EB$70=1,0,IF(AND(EB22=1,$J22=1,EB$43&gt;=REGISTER!$CZ$25,EB$40&gt;0,SUM(EB$54:EB$60)&gt;0),1,0))</f>
        <v>0</v>
      </c>
      <c r="AZ22" s="75">
        <f>IF(EC$70=1,0,IF(AND(EC22=1,$J22=1,EC$43&gt;=REGISTER!$CZ$25,EC$40&gt;0,SUM(EC$54:EC$60)&gt;0),1,0))</f>
        <v>0</v>
      </c>
      <c r="BA22" s="75">
        <f>IF(ED$70=1,0,IF(AND(ED22=1,$J22=1,ED$43&gt;=REGISTER!$CZ$25,ED$40&gt;0,SUM(ED$54:ED$60)&gt;0),1,0))</f>
        <v>0</v>
      </c>
      <c r="BB22" s="75">
        <f>IF(EE$70=1,0,IF(AND(EE22=1,$J22=1,EE$43&gt;=REGISTER!$CZ$25,EE$40&gt;0,SUM(EE$54:EE$60)&gt;0),1,0))</f>
        <v>0</v>
      </c>
      <c r="BC22" s="75">
        <f>IF(EF$70=1,0,IF(AND(EF22=1,$J22=1,EF$43&gt;=REGISTER!$CZ$25,EF$40&gt;0,SUM(EF$54:EF$60)&gt;0),1,0))</f>
        <v>0</v>
      </c>
      <c r="BD22" s="101">
        <f t="shared" si="8"/>
        <v>0</v>
      </c>
      <c r="BE22" s="74">
        <f t="shared" si="9"/>
        <v>0</v>
      </c>
      <c r="BF22" s="74">
        <f t="shared" si="10"/>
        <v>0</v>
      </c>
      <c r="BG22" s="74">
        <f t="shared" si="11"/>
        <v>0</v>
      </c>
      <c r="BH22" s="74">
        <f t="shared" si="11"/>
        <v>0</v>
      </c>
      <c r="BI22" s="74">
        <f t="shared" si="11"/>
        <v>0</v>
      </c>
      <c r="BJ22" s="74">
        <f t="shared" si="11"/>
        <v>0</v>
      </c>
      <c r="BK22" s="74">
        <f t="shared" si="11"/>
        <v>0</v>
      </c>
      <c r="BL22" s="74">
        <f t="shared" si="11"/>
        <v>0</v>
      </c>
      <c r="BM22" s="74">
        <f t="shared" si="11"/>
        <v>0</v>
      </c>
      <c r="BN22" s="74">
        <f t="shared" si="11"/>
        <v>0</v>
      </c>
      <c r="BO22" s="74">
        <f t="shared" si="11"/>
        <v>0</v>
      </c>
      <c r="BP22" s="74">
        <f t="shared" si="11"/>
        <v>0</v>
      </c>
      <c r="BQ22" s="74">
        <f t="shared" si="11"/>
        <v>0</v>
      </c>
      <c r="BR22" s="74">
        <f t="shared" si="11"/>
        <v>0</v>
      </c>
      <c r="BS22" s="74">
        <f t="shared" si="11"/>
        <v>0</v>
      </c>
      <c r="BT22" s="74">
        <f t="shared" si="11"/>
        <v>0</v>
      </c>
      <c r="BU22" s="74">
        <f t="shared" si="11"/>
        <v>0</v>
      </c>
      <c r="BV22" s="74">
        <f t="shared" si="11"/>
        <v>0</v>
      </c>
      <c r="BW22" s="74">
        <f t="shared" si="11"/>
        <v>0</v>
      </c>
      <c r="BX22" s="74">
        <f t="shared" si="11"/>
        <v>0</v>
      </c>
      <c r="BY22" s="74">
        <f t="shared" si="11"/>
        <v>0</v>
      </c>
      <c r="BZ22" s="74">
        <f t="shared" si="11"/>
        <v>0</v>
      </c>
      <c r="CA22" s="74">
        <f t="shared" si="11"/>
        <v>0</v>
      </c>
      <c r="CB22" s="74">
        <f t="shared" si="11"/>
        <v>0</v>
      </c>
      <c r="CC22" s="74">
        <f t="shared" si="11"/>
        <v>0</v>
      </c>
      <c r="CD22" s="74">
        <f t="shared" si="11"/>
        <v>0</v>
      </c>
      <c r="CE22" s="74">
        <f t="shared" si="11"/>
        <v>0</v>
      </c>
      <c r="CF22" s="74">
        <f t="shared" si="11"/>
        <v>0</v>
      </c>
      <c r="CG22" s="74">
        <f t="shared" si="11"/>
        <v>0</v>
      </c>
      <c r="CH22" s="74">
        <f t="shared" si="11"/>
        <v>0</v>
      </c>
      <c r="CI22" s="74">
        <f t="shared" si="11"/>
        <v>0</v>
      </c>
      <c r="CJ22" s="74">
        <f t="shared" si="11"/>
        <v>0</v>
      </c>
      <c r="CK22" s="74">
        <f t="shared" si="11"/>
        <v>0</v>
      </c>
      <c r="CL22" s="74">
        <f t="shared" si="11"/>
        <v>0</v>
      </c>
      <c r="CM22" s="74">
        <f t="shared" si="11"/>
        <v>0</v>
      </c>
      <c r="CN22" s="74">
        <f t="shared" si="11"/>
        <v>0</v>
      </c>
      <c r="CO22" s="74">
        <f t="shared" si="11"/>
        <v>0</v>
      </c>
      <c r="CP22" s="74">
        <f t="shared" si="11"/>
        <v>0</v>
      </c>
      <c r="CQ22" s="74">
        <f t="shared" si="11"/>
        <v>0</v>
      </c>
      <c r="CR22" s="74">
        <f t="shared" si="11"/>
        <v>0</v>
      </c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54">
        <f t="shared" si="12"/>
        <v>0</v>
      </c>
      <c r="EH22" s="136"/>
      <c r="EI22" s="97">
        <f t="shared" si="13"/>
        <v>0</v>
      </c>
      <c r="EJ22" s="344" t="str">
        <f t="shared" si="14"/>
        <v/>
      </c>
      <c r="EK22" s="345">
        <f t="shared" si="15"/>
        <v>0</v>
      </c>
      <c r="EL22" s="185"/>
      <c r="EM22" s="102">
        <f>SUMIF($K22,REGISTER!$CU$7,'KORT 1'!$BD22)</f>
        <v>0</v>
      </c>
      <c r="EN22" s="19">
        <f>SUMIF($K22,REGISTER!$CU$8,'KORT 1'!$BD22)</f>
        <v>0</v>
      </c>
      <c r="EO22" s="20">
        <f>SUMIF($K22,REGISTER!$CU$9,'KORT 1'!$BD22)</f>
        <v>0</v>
      </c>
      <c r="EP22" s="17">
        <f>SUMIF($K22,REGISTER!$CU$21,'KORT 1'!$BD22)</f>
        <v>0</v>
      </c>
      <c r="EQ22" s="19">
        <f>SUMIF($K22,REGISTER!$CU$22,'KORT 1'!$BD22)</f>
        <v>0</v>
      </c>
      <c r="ER22" s="20">
        <f>SUMIF($K22,REGISTER!$CU$23,'KORT 1'!$BD22)</f>
        <v>0</v>
      </c>
      <c r="ES22" s="17">
        <f>SUMIF($K22,REGISTER!$CU$14,'KORT 1'!$BD22)</f>
        <v>0</v>
      </c>
      <c r="ET22" s="19">
        <f>SUMIF($K22,REGISTER!$CU$15,'KORT 1'!$BD22)</f>
        <v>0</v>
      </c>
      <c r="EU22" s="19">
        <f>SUMIF($K22,REGISTER!$CU$16,'KORT 1'!$BD22)</f>
        <v>0</v>
      </c>
      <c r="EV22" s="218">
        <f>SUMIF($K22,REGISTER!$CU$17,'KORT 1'!$BD22)+SUMIF($K22,REGISTER!$CU$18,'KORT 1'!$BD22)+SUMIF($K22,REGISTER!$CU$19,'KORT 1'!$BD22)+SUMIF($K22,REGISTER!$CU$20,'KORT 1'!$BD22)</f>
        <v>0</v>
      </c>
      <c r="EW22" s="103">
        <f>SUMIF($K22,REGISTER!$CU$28,'KORT 1'!$BD22)</f>
        <v>0</v>
      </c>
      <c r="EX22" s="19">
        <f>SUMIF($K22,REGISTER!$CU$29,'KORT 1'!$BD22)</f>
        <v>0</v>
      </c>
      <c r="EY22" s="19">
        <f>SUMIF($K22,REGISTER!$CU$30,'KORT 1'!$BD22)</f>
        <v>0</v>
      </c>
      <c r="EZ22" s="218">
        <f>SUMIF($K22,REGISTER!$CU$31,'KORT 1'!$BD22)+SUMIF($K22,REGISTER!$CU$32,'KORT 1'!$BD22)+SUMIF($K22,REGISTER!$CU$33,'KORT 1'!$BD22)+SUMIF($K22,REGISTER!$CU$34,'KORT 1'!$BD22)</f>
        <v>0</v>
      </c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234"/>
      <c r="FQ22" s="103">
        <f>SUMIF($M22,REGISTER!$CU$36,'KORT 1'!$O22)</f>
        <v>0</v>
      </c>
      <c r="FR22" s="19">
        <f>SUMIF($M22,REGISTER!$CU$37,'KORT 1'!$O22)</f>
        <v>0</v>
      </c>
      <c r="FS22" s="19">
        <f>SUMIF($M22,REGISTER!$CU$38,'KORT 1'!$O22)</f>
        <v>0</v>
      </c>
      <c r="FT22" s="19">
        <f>SUMIF($M22,REGISTER!$CU$39,'KORT 1'!$O22)</f>
        <v>0</v>
      </c>
      <c r="FU22" s="19">
        <f>SUMIF($M22,REGISTER!$CU$40,'KORT 1'!$O22)</f>
        <v>0</v>
      </c>
      <c r="FV22" s="19">
        <f>SUMIF($M22,REGISTER!$CU$41,'KORT 1'!$O22)</f>
        <v>0</v>
      </c>
      <c r="FW22" s="19">
        <f>SUMIF($M22,REGISTER!$CU$56,'KORT 1'!$O22)</f>
        <v>0</v>
      </c>
      <c r="FX22" s="19">
        <f>SUMIF($M22,REGISTER!$CU$57,'KORT 1'!$O22)</f>
        <v>0</v>
      </c>
      <c r="FY22" s="19">
        <f>SUMIF($M22,REGISTER!$CU$58,'KORT 1'!$O22)</f>
        <v>0</v>
      </c>
      <c r="FZ22" s="19">
        <f>SUMIF($M22,REGISTER!$CU$59,'KORT 1'!$O22)</f>
        <v>0</v>
      </c>
      <c r="GA22" s="19">
        <f>SUMIF($M22,REGISTER!$CU$60,'KORT 1'!$O22)</f>
        <v>0</v>
      </c>
      <c r="GB22" s="19">
        <f>SUMIF($M22,REGISTER!$CU$61,'KORT 1'!$O22)</f>
        <v>0</v>
      </c>
      <c r="GC22" s="19">
        <f>SUMIF($M22,REGISTER!$CU$46,'KORT 1'!$O22)</f>
        <v>0</v>
      </c>
      <c r="GD22" s="19">
        <f>SUMIF($M22,REGISTER!$CU$47,'KORT 1'!$O22)</f>
        <v>0</v>
      </c>
      <c r="GE22" s="19">
        <f>SUMIF($M22,REGISTER!$CU$48,'KORT 1'!$O22)</f>
        <v>0</v>
      </c>
      <c r="GF22" s="19">
        <f>SUMIF($M22,REGISTER!$CU$49,'KORT 1'!$O22)</f>
        <v>0</v>
      </c>
      <c r="GG22" s="19">
        <f>SUMIF($M22,REGISTER!$CU$50,'KORT 1'!$O22)</f>
        <v>0</v>
      </c>
      <c r="GH22" s="19">
        <f>SUMIF($M22,REGISTER!$CU$51,'KORT 1'!$O22)</f>
        <v>0</v>
      </c>
      <c r="GI22" s="18">
        <f>SUMIF($M22,REGISTER!$CU$52,'KORT 1'!$O22)+SUMIF($M22,REGISTER!$CU$53,'KORT 1'!$O22)+SUMIF($M22,REGISTER!$CU$54,'KORT 1'!$O22)+SUMIF($M22,REGISTER!$CU$55,'KORT 1'!$O22)</f>
        <v>0</v>
      </c>
      <c r="GJ22" s="19">
        <f>SUMIF($M22,REGISTER!$CU$66,'KORT 1'!$O22)</f>
        <v>0</v>
      </c>
      <c r="GK22" s="19">
        <f>SUMIF($M22,REGISTER!$CU$67,'KORT 1'!$O22)</f>
        <v>0</v>
      </c>
      <c r="GL22" s="19">
        <f>SUMIF($M22,REGISTER!$CU$68,'KORT 1'!$O22)</f>
        <v>0</v>
      </c>
      <c r="GM22" s="19">
        <f>SUMIF($M22,REGISTER!$CU$69,'KORT 1'!$O22)</f>
        <v>0</v>
      </c>
      <c r="GN22" s="19">
        <f>SUMIF($M22,REGISTER!$CU$70,'KORT 1'!$O22)</f>
        <v>0</v>
      </c>
      <c r="GO22" s="19">
        <f>SUMIF($M22,REGISTER!$CU$71,'KORT 1'!$O22)</f>
        <v>0</v>
      </c>
      <c r="GP22" s="18">
        <f>SUMIF($M22,REGISTER!$CU$72,'KORT 1'!$O22)+SUMIF($M22,REGISTER!$CU$73,'KORT 1'!$O22)+SUMIF($M22,REGISTER!$CU$74,'KORT 1'!$O22)+SUMIF($M22,REGISTER!$CU$75,'KORT 1'!$O22)</f>
        <v>0</v>
      </c>
      <c r="GQ22" s="136"/>
      <c r="GR22" s="136"/>
      <c r="GS22" s="136"/>
      <c r="GT22" s="136"/>
      <c r="GU22" s="136"/>
      <c r="GV22" s="136"/>
      <c r="GW22" s="136"/>
      <c r="GX22" s="136"/>
      <c r="GY22" s="136"/>
      <c r="GZ22" s="136"/>
      <c r="HA22" s="136"/>
      <c r="HB22" s="136"/>
      <c r="HC22" s="136"/>
      <c r="HD22" s="136"/>
      <c r="HE22" s="136"/>
      <c r="HF22" s="136"/>
      <c r="HG22" s="136"/>
      <c r="HH22" s="125"/>
      <c r="HI22" s="1"/>
    </row>
    <row r="23" spans="1:218" ht="15.95" customHeight="1">
      <c r="A23" s="17">
        <v>5</v>
      </c>
      <c r="B23" s="81"/>
      <c r="C23" s="429" t="str">
        <f t="shared" si="0"/>
        <v/>
      </c>
      <c r="D23" s="461"/>
      <c r="E23" s="461"/>
      <c r="F23" s="461"/>
      <c r="G23" s="461"/>
      <c r="H23" s="130" t="str">
        <f t="shared" si="1"/>
        <v/>
      </c>
      <c r="I23" s="26">
        <f t="shared" si="2"/>
        <v>0</v>
      </c>
      <c r="J23" s="26">
        <f t="shared" si="3"/>
        <v>0</v>
      </c>
      <c r="K23" s="26">
        <f t="shared" si="4"/>
        <v>0</v>
      </c>
      <c r="L23" s="133"/>
      <c r="M23" s="26">
        <f t="shared" si="5"/>
        <v>0</v>
      </c>
      <c r="N23" s="26">
        <f t="shared" si="6"/>
        <v>0</v>
      </c>
      <c r="O23" s="101">
        <f t="shared" si="7"/>
        <v>0</v>
      </c>
      <c r="P23" s="75">
        <f>IF(CS$70=1,0,IF(AND(CS23=1,$J23=1,CS$43&gt;=REGISTER!$CZ$25,CS$40&gt;0,SUM(CS$54:CS$60)&gt;0),1,0))</f>
        <v>0</v>
      </c>
      <c r="Q23" s="75">
        <f>IF(CT$70=1,0,IF(AND(CT23=1,$J23=1,CT$43&gt;=REGISTER!$CZ$25,CT$40&gt;0,SUM(CT$54:CT$60)&gt;0),1,0))</f>
        <v>0</v>
      </c>
      <c r="R23" s="75">
        <f>IF(CU$70=1,0,IF(AND(CU23=1,$J23=1,CU$43&gt;=REGISTER!$CZ$25,CU$40&gt;0,SUM(CU$54:CU$60)&gt;0),1,0))</f>
        <v>0</v>
      </c>
      <c r="S23" s="75">
        <f>IF(CV$70=1,0,IF(AND(CV23=1,$J23=1,CV$43&gt;=REGISTER!$CZ$25,CV$40&gt;0,SUM(CV$54:CV$60)&gt;0),1,0))</f>
        <v>0</v>
      </c>
      <c r="T23" s="75">
        <f>IF(CW$70=1,0,IF(AND(CW23=1,$J23=1,CW$43&gt;=REGISTER!$CZ$25,CW$40&gt;0,SUM(CW$54:CW$60)&gt;0),1,0))</f>
        <v>0</v>
      </c>
      <c r="U23" s="75">
        <f>IF(CX$70=1,0,IF(AND(CX23=1,$J23=1,CX$43&gt;=REGISTER!$CZ$25,CX$40&gt;0,SUM(CX$54:CX$60)&gt;0),1,0))</f>
        <v>0</v>
      </c>
      <c r="V23" s="75">
        <f>IF(CY$70=1,0,IF(AND(CY23=1,$J23=1,CY$43&gt;=REGISTER!$CZ$25,CY$40&gt;0,SUM(CY$54:CY$60)&gt;0),1,0))</f>
        <v>0</v>
      </c>
      <c r="W23" s="75">
        <f>IF(CZ$70=1,0,IF(AND(CZ23=1,$J23=1,CZ$43&gt;=REGISTER!$CZ$25,CZ$40&gt;0,SUM(CZ$54:CZ$60)&gt;0),1,0))</f>
        <v>0</v>
      </c>
      <c r="X23" s="75">
        <f>IF(DA$70=1,0,IF(AND(DA23=1,$J23=1,DA$43&gt;=REGISTER!$CZ$25,DA$40&gt;0,SUM(DA$54:DA$60)&gt;0),1,0))</f>
        <v>0</v>
      </c>
      <c r="Y23" s="75">
        <f>IF(DB$70=1,0,IF(AND(DB23=1,$J23=1,DB$43&gt;=REGISTER!$CZ$25,DB$40&gt;0,SUM(DB$54:DB$60)&gt;0),1,0))</f>
        <v>0</v>
      </c>
      <c r="Z23" s="75">
        <f>IF(DC$70=1,0,IF(AND(DC23=1,$J23=1,DC$43&gt;=REGISTER!$CZ$25,DC$40&gt;0,SUM(DC$54:DC$60)&gt;0),1,0))</f>
        <v>0</v>
      </c>
      <c r="AA23" s="75">
        <f>IF(DD$70=1,0,IF(AND(DD23=1,$J23=1,DD$43&gt;=REGISTER!$CZ$25,DD$40&gt;0,SUM(DD$54:DD$60)&gt;0),1,0))</f>
        <v>0</v>
      </c>
      <c r="AB23" s="75">
        <f>IF(DE$70=1,0,IF(AND(DE23=1,$J23=1,DE$43&gt;=REGISTER!$CZ$25,DE$40&gt;0,SUM(DE$54:DE$60)&gt;0),1,0))</f>
        <v>0</v>
      </c>
      <c r="AC23" s="75">
        <f>IF(DF$70=1,0,IF(AND(DF23=1,$J23=1,DF$43&gt;=REGISTER!$CZ$25,DF$40&gt;0,SUM(DF$54:DF$60)&gt;0),1,0))</f>
        <v>0</v>
      </c>
      <c r="AD23" s="75">
        <f>IF(DG$70=1,0,IF(AND(DG23=1,$J23=1,DG$43&gt;=REGISTER!$CZ$25,DG$40&gt;0,SUM(DG$54:DG$60)&gt;0),1,0))</f>
        <v>0</v>
      </c>
      <c r="AE23" s="75">
        <f>IF(DH$70=1,0,IF(AND(DH23=1,$J23=1,DH$43&gt;=REGISTER!$CZ$25,DH$40&gt;0,SUM(DH$54:DH$60)&gt;0),1,0))</f>
        <v>0</v>
      </c>
      <c r="AF23" s="75">
        <f>IF(DI$70=1,0,IF(AND(DI23=1,$J23=1,DI$43&gt;=REGISTER!$CZ$25,DI$40&gt;0,SUM(DI$54:DI$60)&gt;0),1,0))</f>
        <v>0</v>
      </c>
      <c r="AG23" s="75">
        <f>IF(DJ$70=1,0,IF(AND(DJ23=1,$J23=1,DJ$43&gt;=REGISTER!$CZ$25,DJ$40&gt;0,SUM(DJ$54:DJ$60)&gt;0),1,0))</f>
        <v>0</v>
      </c>
      <c r="AH23" s="75">
        <f>IF(DK$70=1,0,IF(AND(DK23=1,$J23=1,DK$43&gt;=REGISTER!$CZ$25,DK$40&gt;0,SUM(DK$54:DK$60)&gt;0),1,0))</f>
        <v>0</v>
      </c>
      <c r="AI23" s="75">
        <f>IF(DL$70=1,0,IF(AND(DL23=1,$J23=1,DL$43&gt;=REGISTER!$CZ$25,DL$40&gt;0,SUM(DL$54:DL$60)&gt;0),1,0))</f>
        <v>0</v>
      </c>
      <c r="AJ23" s="75">
        <f>IF(DM$70=1,0,IF(AND(DM23=1,$J23=1,DM$43&gt;=REGISTER!$CZ$25,DM$40&gt;0,SUM(DM$54:DM$60)&gt;0),1,0))</f>
        <v>0</v>
      </c>
      <c r="AK23" s="75">
        <f>IF(DN$70=1,0,IF(AND(DN23=1,$J23=1,DN$43&gt;=REGISTER!$CZ$25,DN$40&gt;0,SUM(DN$54:DN$60)&gt;0),1,0))</f>
        <v>0</v>
      </c>
      <c r="AL23" s="75">
        <f>IF(DO$70=1,0,IF(AND(DO23=1,$J23=1,DO$43&gt;=REGISTER!$CZ$25,DO$40&gt;0,SUM(DO$54:DO$60)&gt;0),1,0))</f>
        <v>0</v>
      </c>
      <c r="AM23" s="75">
        <f>IF(DP$70=1,0,IF(AND(DP23=1,$J23=1,DP$43&gt;=REGISTER!$CZ$25,DP$40&gt;0,SUM(DP$54:DP$60)&gt;0),1,0))</f>
        <v>0</v>
      </c>
      <c r="AN23" s="75">
        <f>IF(DQ$70=1,0,IF(AND(DQ23=1,$J23=1,DQ$43&gt;=REGISTER!$CZ$25,DQ$40&gt;0,SUM(DQ$54:DQ$60)&gt;0),1,0))</f>
        <v>0</v>
      </c>
      <c r="AO23" s="75">
        <f>IF(DR$70=1,0,IF(AND(DR23=1,$J23=1,DR$43&gt;=REGISTER!$CZ$25,DR$40&gt;0,SUM(DR$54:DR$60)&gt;0),1,0))</f>
        <v>0</v>
      </c>
      <c r="AP23" s="75">
        <f>IF(DS$70=1,0,IF(AND(DS23=1,$J23=1,DS$43&gt;=REGISTER!$CZ$25,DS$40&gt;0,SUM(DS$54:DS$60)&gt;0),1,0))</f>
        <v>0</v>
      </c>
      <c r="AQ23" s="75">
        <f>IF(DT$70=1,0,IF(AND(DT23=1,$J23=1,DT$43&gt;=REGISTER!$CZ$25,DT$40&gt;0,SUM(DT$54:DT$60)&gt;0),1,0))</f>
        <v>0</v>
      </c>
      <c r="AR23" s="75">
        <f>IF(DU$70=1,0,IF(AND(DU23=1,$J23=1,DU$43&gt;=REGISTER!$CZ$25,DU$40&gt;0,SUM(DU$54:DU$60)&gt;0),1,0))</f>
        <v>0</v>
      </c>
      <c r="AS23" s="75">
        <f>IF(DV$70=1,0,IF(AND(DV23=1,$J23=1,DV$43&gt;=REGISTER!$CZ$25,DV$40&gt;0,SUM(DV$54:DV$60)&gt;0),1,0))</f>
        <v>0</v>
      </c>
      <c r="AT23" s="75">
        <f>IF(DW$70=1,0,IF(AND(DW23=1,$J23=1,DW$43&gt;=REGISTER!$CZ$25,DW$40&gt;0,SUM(DW$54:DW$60)&gt;0),1,0))</f>
        <v>0</v>
      </c>
      <c r="AU23" s="75">
        <f>IF(DX$70=1,0,IF(AND(DX23=1,$J23=1,DX$43&gt;=REGISTER!$CZ$25,DX$40&gt;0,SUM(DX$54:DX$60)&gt;0),1,0))</f>
        <v>0</v>
      </c>
      <c r="AV23" s="75">
        <f>IF(DY$70=1,0,IF(AND(DY23=1,$J23=1,DY$43&gt;=REGISTER!$CZ$25,DY$40&gt;0,SUM(DY$54:DY$60)&gt;0),1,0))</f>
        <v>0</v>
      </c>
      <c r="AW23" s="75">
        <f>IF(DZ$70=1,0,IF(AND(DZ23=1,$J23=1,DZ$43&gt;=REGISTER!$CZ$25,DZ$40&gt;0,SUM(DZ$54:DZ$60)&gt;0),1,0))</f>
        <v>0</v>
      </c>
      <c r="AX23" s="75">
        <f>IF(EA$70=1,0,IF(AND(EA23=1,$J23=1,EA$43&gt;=REGISTER!$CZ$25,EA$40&gt;0,SUM(EA$54:EA$60)&gt;0),1,0))</f>
        <v>0</v>
      </c>
      <c r="AY23" s="75">
        <f>IF(EB$70=1,0,IF(AND(EB23=1,$J23=1,EB$43&gt;=REGISTER!$CZ$25,EB$40&gt;0,SUM(EB$54:EB$60)&gt;0),1,0))</f>
        <v>0</v>
      </c>
      <c r="AZ23" s="75">
        <f>IF(EC$70=1,0,IF(AND(EC23=1,$J23=1,EC$43&gt;=REGISTER!$CZ$25,EC$40&gt;0,SUM(EC$54:EC$60)&gt;0),1,0))</f>
        <v>0</v>
      </c>
      <c r="BA23" s="75">
        <f>IF(ED$70=1,0,IF(AND(ED23=1,$J23=1,ED$43&gt;=REGISTER!$CZ$25,ED$40&gt;0,SUM(ED$54:ED$60)&gt;0),1,0))</f>
        <v>0</v>
      </c>
      <c r="BB23" s="75">
        <f>IF(EE$70=1,0,IF(AND(EE23=1,$J23=1,EE$43&gt;=REGISTER!$CZ$25,EE$40&gt;0,SUM(EE$54:EE$60)&gt;0),1,0))</f>
        <v>0</v>
      </c>
      <c r="BC23" s="75">
        <f>IF(EF$70=1,0,IF(AND(EF23=1,$J23=1,EF$43&gt;=REGISTER!$CZ$25,EF$40&gt;0,SUM(EF$54:EF$60)&gt;0),1,0))</f>
        <v>0</v>
      </c>
      <c r="BD23" s="101">
        <f t="shared" si="8"/>
        <v>0</v>
      </c>
      <c r="BE23" s="74">
        <f t="shared" si="9"/>
        <v>0</v>
      </c>
      <c r="BF23" s="74">
        <f t="shared" si="10"/>
        <v>0</v>
      </c>
      <c r="BG23" s="74">
        <f t="shared" si="11"/>
        <v>0</v>
      </c>
      <c r="BH23" s="74">
        <f t="shared" si="11"/>
        <v>0</v>
      </c>
      <c r="BI23" s="74">
        <f t="shared" si="11"/>
        <v>0</v>
      </c>
      <c r="BJ23" s="74">
        <f t="shared" si="11"/>
        <v>0</v>
      </c>
      <c r="BK23" s="74">
        <f t="shared" si="11"/>
        <v>0</v>
      </c>
      <c r="BL23" s="74">
        <f t="shared" si="11"/>
        <v>0</v>
      </c>
      <c r="BM23" s="74">
        <f t="shared" si="11"/>
        <v>0</v>
      </c>
      <c r="BN23" s="74">
        <f t="shared" si="11"/>
        <v>0</v>
      </c>
      <c r="BO23" s="74">
        <f t="shared" si="11"/>
        <v>0</v>
      </c>
      <c r="BP23" s="74">
        <f t="shared" si="11"/>
        <v>0</v>
      </c>
      <c r="BQ23" s="74">
        <f t="shared" si="11"/>
        <v>0</v>
      </c>
      <c r="BR23" s="74">
        <f t="shared" si="11"/>
        <v>0</v>
      </c>
      <c r="BS23" s="74">
        <f t="shared" si="11"/>
        <v>0</v>
      </c>
      <c r="BT23" s="74">
        <f t="shared" si="11"/>
        <v>0</v>
      </c>
      <c r="BU23" s="74">
        <f t="shared" si="11"/>
        <v>0</v>
      </c>
      <c r="BV23" s="74">
        <f t="shared" si="11"/>
        <v>0</v>
      </c>
      <c r="BW23" s="74">
        <f t="shared" si="11"/>
        <v>0</v>
      </c>
      <c r="BX23" s="74">
        <f t="shared" si="11"/>
        <v>0</v>
      </c>
      <c r="BY23" s="74">
        <f t="shared" si="11"/>
        <v>0</v>
      </c>
      <c r="BZ23" s="74">
        <f t="shared" si="11"/>
        <v>0</v>
      </c>
      <c r="CA23" s="74">
        <f t="shared" si="11"/>
        <v>0</v>
      </c>
      <c r="CB23" s="74">
        <f t="shared" si="11"/>
        <v>0</v>
      </c>
      <c r="CC23" s="74">
        <f t="shared" si="11"/>
        <v>0</v>
      </c>
      <c r="CD23" s="74">
        <f t="shared" si="11"/>
        <v>0</v>
      </c>
      <c r="CE23" s="74">
        <f t="shared" si="11"/>
        <v>0</v>
      </c>
      <c r="CF23" s="74">
        <f t="shared" si="11"/>
        <v>0</v>
      </c>
      <c r="CG23" s="74">
        <f t="shared" si="11"/>
        <v>0</v>
      </c>
      <c r="CH23" s="74">
        <f t="shared" si="11"/>
        <v>0</v>
      </c>
      <c r="CI23" s="74">
        <f t="shared" si="11"/>
        <v>0</v>
      </c>
      <c r="CJ23" s="74">
        <f t="shared" si="11"/>
        <v>0</v>
      </c>
      <c r="CK23" s="74">
        <f t="shared" si="11"/>
        <v>0</v>
      </c>
      <c r="CL23" s="74">
        <f t="shared" si="11"/>
        <v>0</v>
      </c>
      <c r="CM23" s="74">
        <f t="shared" si="11"/>
        <v>0</v>
      </c>
      <c r="CN23" s="74">
        <f t="shared" si="11"/>
        <v>0</v>
      </c>
      <c r="CO23" s="74">
        <f t="shared" si="11"/>
        <v>0</v>
      </c>
      <c r="CP23" s="74">
        <f t="shared" si="11"/>
        <v>0</v>
      </c>
      <c r="CQ23" s="74">
        <f t="shared" si="11"/>
        <v>0</v>
      </c>
      <c r="CR23" s="74">
        <f t="shared" si="11"/>
        <v>0</v>
      </c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54">
        <f t="shared" si="12"/>
        <v>0</v>
      </c>
      <c r="EH23" s="136"/>
      <c r="EI23" s="97">
        <f t="shared" si="13"/>
        <v>0</v>
      </c>
      <c r="EJ23" s="344" t="str">
        <f t="shared" si="14"/>
        <v/>
      </c>
      <c r="EK23" s="345">
        <f t="shared" si="15"/>
        <v>0</v>
      </c>
      <c r="EL23" s="185"/>
      <c r="EM23" s="102">
        <f>SUMIF($K23,REGISTER!$CU$7,'KORT 1'!$BD23)</f>
        <v>0</v>
      </c>
      <c r="EN23" s="19">
        <f>SUMIF($K23,REGISTER!$CU$8,'KORT 1'!$BD23)</f>
        <v>0</v>
      </c>
      <c r="EO23" s="20">
        <f>SUMIF($K23,REGISTER!$CU$9,'KORT 1'!$BD23)</f>
        <v>0</v>
      </c>
      <c r="EP23" s="17">
        <f>SUMIF($K23,REGISTER!$CU$21,'KORT 1'!$BD23)</f>
        <v>0</v>
      </c>
      <c r="EQ23" s="19">
        <f>SUMIF($K23,REGISTER!$CU$22,'KORT 1'!$BD23)</f>
        <v>0</v>
      </c>
      <c r="ER23" s="20">
        <f>SUMIF($K23,REGISTER!$CU$23,'KORT 1'!$BD23)</f>
        <v>0</v>
      </c>
      <c r="ES23" s="17">
        <f>SUMIF($K23,REGISTER!$CU$14,'KORT 1'!$BD23)</f>
        <v>0</v>
      </c>
      <c r="ET23" s="19">
        <f>SUMIF($K23,REGISTER!$CU$15,'KORT 1'!$BD23)</f>
        <v>0</v>
      </c>
      <c r="EU23" s="19">
        <f>SUMIF($K23,REGISTER!$CU$16,'KORT 1'!$BD23)</f>
        <v>0</v>
      </c>
      <c r="EV23" s="218">
        <f>SUMIF($K23,REGISTER!$CU$17,'KORT 1'!$BD23)+SUMIF($K23,REGISTER!$CU$18,'KORT 1'!$BD23)+SUMIF($K23,REGISTER!$CU$19,'KORT 1'!$BD23)+SUMIF($K23,REGISTER!$CU$20,'KORT 1'!$BD23)</f>
        <v>0</v>
      </c>
      <c r="EW23" s="103">
        <f>SUMIF($K23,REGISTER!$CU$28,'KORT 1'!$BD23)</f>
        <v>0</v>
      </c>
      <c r="EX23" s="19">
        <f>SUMIF($K23,REGISTER!$CU$29,'KORT 1'!$BD23)</f>
        <v>0</v>
      </c>
      <c r="EY23" s="19">
        <f>SUMIF($K23,REGISTER!$CU$30,'KORT 1'!$BD23)</f>
        <v>0</v>
      </c>
      <c r="EZ23" s="218">
        <f>SUMIF($K23,REGISTER!$CU$31,'KORT 1'!$BD23)+SUMIF($K23,REGISTER!$CU$32,'KORT 1'!$BD23)+SUMIF($K23,REGISTER!$CU$33,'KORT 1'!$BD23)+SUMIF($K23,REGISTER!$CU$34,'KORT 1'!$BD23)</f>
        <v>0</v>
      </c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234"/>
      <c r="FQ23" s="103">
        <f>SUMIF($M23,REGISTER!$CU$36,'KORT 1'!$O23)</f>
        <v>0</v>
      </c>
      <c r="FR23" s="19">
        <f>SUMIF($M23,REGISTER!$CU$37,'KORT 1'!$O23)</f>
        <v>0</v>
      </c>
      <c r="FS23" s="19">
        <f>SUMIF($M23,REGISTER!$CU$38,'KORT 1'!$O23)</f>
        <v>0</v>
      </c>
      <c r="FT23" s="19">
        <f>SUMIF($M23,REGISTER!$CU$39,'KORT 1'!$O23)</f>
        <v>0</v>
      </c>
      <c r="FU23" s="19">
        <f>SUMIF($M23,REGISTER!$CU$40,'KORT 1'!$O23)</f>
        <v>0</v>
      </c>
      <c r="FV23" s="19">
        <f>SUMIF($M23,REGISTER!$CU$41,'KORT 1'!$O23)</f>
        <v>0</v>
      </c>
      <c r="FW23" s="19">
        <f>SUMIF($M23,REGISTER!$CU$56,'KORT 1'!$O23)</f>
        <v>0</v>
      </c>
      <c r="FX23" s="19">
        <f>SUMIF($M23,REGISTER!$CU$57,'KORT 1'!$O23)</f>
        <v>0</v>
      </c>
      <c r="FY23" s="19">
        <f>SUMIF($M23,REGISTER!$CU$58,'KORT 1'!$O23)</f>
        <v>0</v>
      </c>
      <c r="FZ23" s="19">
        <f>SUMIF($M23,REGISTER!$CU$59,'KORT 1'!$O23)</f>
        <v>0</v>
      </c>
      <c r="GA23" s="19">
        <f>SUMIF($M23,REGISTER!$CU$60,'KORT 1'!$O23)</f>
        <v>0</v>
      </c>
      <c r="GB23" s="19">
        <f>SUMIF($M23,REGISTER!$CU$61,'KORT 1'!$O23)</f>
        <v>0</v>
      </c>
      <c r="GC23" s="19">
        <f>SUMIF($M23,REGISTER!$CU$46,'KORT 1'!$O23)</f>
        <v>0</v>
      </c>
      <c r="GD23" s="19">
        <f>SUMIF($M23,REGISTER!$CU$47,'KORT 1'!$O23)</f>
        <v>0</v>
      </c>
      <c r="GE23" s="19">
        <f>SUMIF($M23,REGISTER!$CU$48,'KORT 1'!$O23)</f>
        <v>0</v>
      </c>
      <c r="GF23" s="19">
        <f>SUMIF($M23,REGISTER!$CU$49,'KORT 1'!$O23)</f>
        <v>0</v>
      </c>
      <c r="GG23" s="19">
        <f>SUMIF($M23,REGISTER!$CU$50,'KORT 1'!$O23)</f>
        <v>0</v>
      </c>
      <c r="GH23" s="19">
        <f>SUMIF($M23,REGISTER!$CU$51,'KORT 1'!$O23)</f>
        <v>0</v>
      </c>
      <c r="GI23" s="18">
        <f>SUMIF($M23,REGISTER!$CU$52,'KORT 1'!$O23)+SUMIF($M23,REGISTER!$CU$53,'KORT 1'!$O23)+SUMIF($M23,REGISTER!$CU$54,'KORT 1'!$O23)+SUMIF($M23,REGISTER!$CU$55,'KORT 1'!$O23)</f>
        <v>0</v>
      </c>
      <c r="GJ23" s="19">
        <f>SUMIF($M23,REGISTER!$CU$66,'KORT 1'!$O23)</f>
        <v>0</v>
      </c>
      <c r="GK23" s="19">
        <f>SUMIF($M23,REGISTER!$CU$67,'KORT 1'!$O23)</f>
        <v>0</v>
      </c>
      <c r="GL23" s="19">
        <f>SUMIF($M23,REGISTER!$CU$68,'KORT 1'!$O23)</f>
        <v>0</v>
      </c>
      <c r="GM23" s="19">
        <f>SUMIF($M23,REGISTER!$CU$69,'KORT 1'!$O23)</f>
        <v>0</v>
      </c>
      <c r="GN23" s="19">
        <f>SUMIF($M23,REGISTER!$CU$70,'KORT 1'!$O23)</f>
        <v>0</v>
      </c>
      <c r="GO23" s="19">
        <f>SUMIF($M23,REGISTER!$CU$71,'KORT 1'!$O23)</f>
        <v>0</v>
      </c>
      <c r="GP23" s="18">
        <f>SUMIF($M23,REGISTER!$CU$72,'KORT 1'!$O23)+SUMIF($M23,REGISTER!$CU$73,'KORT 1'!$O23)+SUMIF($M23,REGISTER!$CU$74,'KORT 1'!$O23)+SUMIF($M23,REGISTER!$CU$75,'KORT 1'!$O23)</f>
        <v>0</v>
      </c>
      <c r="GQ23" s="136"/>
      <c r="GR23" s="136"/>
      <c r="GS23" s="136"/>
      <c r="GT23" s="136"/>
      <c r="GU23" s="136"/>
      <c r="GV23" s="136"/>
      <c r="GW23" s="136"/>
      <c r="GX23" s="136"/>
      <c r="GY23" s="136"/>
      <c r="GZ23" s="136"/>
      <c r="HA23" s="136"/>
      <c r="HB23" s="136"/>
      <c r="HC23" s="136"/>
      <c r="HD23" s="136"/>
      <c r="HE23" s="136"/>
      <c r="HF23" s="136"/>
      <c r="HG23" s="136"/>
      <c r="HH23" s="125"/>
      <c r="HI23" s="1"/>
    </row>
    <row r="24" spans="1:218" ht="15.95" customHeight="1">
      <c r="A24" s="17">
        <v>6</v>
      </c>
      <c r="B24" s="81"/>
      <c r="C24" s="429" t="str">
        <f t="shared" si="0"/>
        <v/>
      </c>
      <c r="D24" s="461"/>
      <c r="E24" s="461"/>
      <c r="F24" s="461"/>
      <c r="G24" s="461"/>
      <c r="H24" s="130" t="str">
        <f t="shared" si="1"/>
        <v/>
      </c>
      <c r="I24" s="26">
        <f t="shared" si="2"/>
        <v>0</v>
      </c>
      <c r="J24" s="26">
        <f t="shared" si="3"/>
        <v>0</v>
      </c>
      <c r="K24" s="26">
        <f t="shared" si="4"/>
        <v>0</v>
      </c>
      <c r="L24" s="133"/>
      <c r="M24" s="26">
        <f t="shared" si="5"/>
        <v>0</v>
      </c>
      <c r="N24" s="26">
        <f t="shared" si="6"/>
        <v>0</v>
      </c>
      <c r="O24" s="101">
        <f t="shared" si="7"/>
        <v>0</v>
      </c>
      <c r="P24" s="75">
        <f>IF(CS$70=1,0,IF(AND(CS24=1,$J24=1,CS$43&gt;=REGISTER!$CZ$25,CS$40&gt;0,SUM(CS$54:CS$60)&gt;0),1,0))</f>
        <v>0</v>
      </c>
      <c r="Q24" s="75">
        <f>IF(CT$70=1,0,IF(AND(CT24=1,$J24=1,CT$43&gt;=REGISTER!$CZ$25,CT$40&gt;0,SUM(CT$54:CT$60)&gt;0),1,0))</f>
        <v>0</v>
      </c>
      <c r="R24" s="75">
        <f>IF(CU$70=1,0,IF(AND(CU24=1,$J24=1,CU$43&gt;=REGISTER!$CZ$25,CU$40&gt;0,SUM(CU$54:CU$60)&gt;0),1,0))</f>
        <v>0</v>
      </c>
      <c r="S24" s="75">
        <f>IF(CV$70=1,0,IF(AND(CV24=1,$J24=1,CV$43&gt;=REGISTER!$CZ$25,CV$40&gt;0,SUM(CV$54:CV$60)&gt;0),1,0))</f>
        <v>0</v>
      </c>
      <c r="T24" s="75">
        <f>IF(CW$70=1,0,IF(AND(CW24=1,$J24=1,CW$43&gt;=REGISTER!$CZ$25,CW$40&gt;0,SUM(CW$54:CW$60)&gt;0),1,0))</f>
        <v>0</v>
      </c>
      <c r="U24" s="75">
        <f>IF(CX$70=1,0,IF(AND(CX24=1,$J24=1,CX$43&gt;=REGISTER!$CZ$25,CX$40&gt;0,SUM(CX$54:CX$60)&gt;0),1,0))</f>
        <v>0</v>
      </c>
      <c r="V24" s="75">
        <f>IF(CY$70=1,0,IF(AND(CY24=1,$J24=1,CY$43&gt;=REGISTER!$CZ$25,CY$40&gt;0,SUM(CY$54:CY$60)&gt;0),1,0))</f>
        <v>0</v>
      </c>
      <c r="W24" s="75">
        <f>IF(CZ$70=1,0,IF(AND(CZ24=1,$J24=1,CZ$43&gt;=REGISTER!$CZ$25,CZ$40&gt;0,SUM(CZ$54:CZ$60)&gt;0),1,0))</f>
        <v>0</v>
      </c>
      <c r="X24" s="75">
        <f>IF(DA$70=1,0,IF(AND(DA24=1,$J24=1,DA$43&gt;=REGISTER!$CZ$25,DA$40&gt;0,SUM(DA$54:DA$60)&gt;0),1,0))</f>
        <v>0</v>
      </c>
      <c r="Y24" s="75">
        <f>IF(DB$70=1,0,IF(AND(DB24=1,$J24=1,DB$43&gt;=REGISTER!$CZ$25,DB$40&gt;0,SUM(DB$54:DB$60)&gt;0),1,0))</f>
        <v>0</v>
      </c>
      <c r="Z24" s="75">
        <f>IF(DC$70=1,0,IF(AND(DC24=1,$J24=1,DC$43&gt;=REGISTER!$CZ$25,DC$40&gt;0,SUM(DC$54:DC$60)&gt;0),1,0))</f>
        <v>0</v>
      </c>
      <c r="AA24" s="75">
        <f>IF(DD$70=1,0,IF(AND(DD24=1,$J24=1,DD$43&gt;=REGISTER!$CZ$25,DD$40&gt;0,SUM(DD$54:DD$60)&gt;0),1,0))</f>
        <v>0</v>
      </c>
      <c r="AB24" s="75">
        <f>IF(DE$70=1,0,IF(AND(DE24=1,$J24=1,DE$43&gt;=REGISTER!$CZ$25,DE$40&gt;0,SUM(DE$54:DE$60)&gt;0),1,0))</f>
        <v>0</v>
      </c>
      <c r="AC24" s="75">
        <f>IF(DF$70=1,0,IF(AND(DF24=1,$J24=1,DF$43&gt;=REGISTER!$CZ$25,DF$40&gt;0,SUM(DF$54:DF$60)&gt;0),1,0))</f>
        <v>0</v>
      </c>
      <c r="AD24" s="75">
        <f>IF(DG$70=1,0,IF(AND(DG24=1,$J24=1,DG$43&gt;=REGISTER!$CZ$25,DG$40&gt;0,SUM(DG$54:DG$60)&gt;0),1,0))</f>
        <v>0</v>
      </c>
      <c r="AE24" s="75">
        <f>IF(DH$70=1,0,IF(AND(DH24=1,$J24=1,DH$43&gt;=REGISTER!$CZ$25,DH$40&gt;0,SUM(DH$54:DH$60)&gt;0),1,0))</f>
        <v>0</v>
      </c>
      <c r="AF24" s="75">
        <f>IF(DI$70=1,0,IF(AND(DI24=1,$J24=1,DI$43&gt;=REGISTER!$CZ$25,DI$40&gt;0,SUM(DI$54:DI$60)&gt;0),1,0))</f>
        <v>0</v>
      </c>
      <c r="AG24" s="75">
        <f>IF(DJ$70=1,0,IF(AND(DJ24=1,$J24=1,DJ$43&gt;=REGISTER!$CZ$25,DJ$40&gt;0,SUM(DJ$54:DJ$60)&gt;0),1,0))</f>
        <v>0</v>
      </c>
      <c r="AH24" s="75">
        <f>IF(DK$70=1,0,IF(AND(DK24=1,$J24=1,DK$43&gt;=REGISTER!$CZ$25,DK$40&gt;0,SUM(DK$54:DK$60)&gt;0),1,0))</f>
        <v>0</v>
      </c>
      <c r="AI24" s="75">
        <f>IF(DL$70=1,0,IF(AND(DL24=1,$J24=1,DL$43&gt;=REGISTER!$CZ$25,DL$40&gt;0,SUM(DL$54:DL$60)&gt;0),1,0))</f>
        <v>0</v>
      </c>
      <c r="AJ24" s="75">
        <f>IF(DM$70=1,0,IF(AND(DM24=1,$J24=1,DM$43&gt;=REGISTER!$CZ$25,DM$40&gt;0,SUM(DM$54:DM$60)&gt;0),1,0))</f>
        <v>0</v>
      </c>
      <c r="AK24" s="75">
        <f>IF(DN$70=1,0,IF(AND(DN24=1,$J24=1,DN$43&gt;=REGISTER!$CZ$25,DN$40&gt;0,SUM(DN$54:DN$60)&gt;0),1,0))</f>
        <v>0</v>
      </c>
      <c r="AL24" s="75">
        <f>IF(DO$70=1,0,IF(AND(DO24=1,$J24=1,DO$43&gt;=REGISTER!$CZ$25,DO$40&gt;0,SUM(DO$54:DO$60)&gt;0),1,0))</f>
        <v>0</v>
      </c>
      <c r="AM24" s="75">
        <f>IF(DP$70=1,0,IF(AND(DP24=1,$J24=1,DP$43&gt;=REGISTER!$CZ$25,DP$40&gt;0,SUM(DP$54:DP$60)&gt;0),1,0))</f>
        <v>0</v>
      </c>
      <c r="AN24" s="75">
        <f>IF(DQ$70=1,0,IF(AND(DQ24=1,$J24=1,DQ$43&gt;=REGISTER!$CZ$25,DQ$40&gt;0,SUM(DQ$54:DQ$60)&gt;0),1,0))</f>
        <v>0</v>
      </c>
      <c r="AO24" s="75">
        <f>IF(DR$70=1,0,IF(AND(DR24=1,$J24=1,DR$43&gt;=REGISTER!$CZ$25,DR$40&gt;0,SUM(DR$54:DR$60)&gt;0),1,0))</f>
        <v>0</v>
      </c>
      <c r="AP24" s="75">
        <f>IF(DS$70=1,0,IF(AND(DS24=1,$J24=1,DS$43&gt;=REGISTER!$CZ$25,DS$40&gt;0,SUM(DS$54:DS$60)&gt;0),1,0))</f>
        <v>0</v>
      </c>
      <c r="AQ24" s="75">
        <f>IF(DT$70=1,0,IF(AND(DT24=1,$J24=1,DT$43&gt;=REGISTER!$CZ$25,DT$40&gt;0,SUM(DT$54:DT$60)&gt;0),1,0))</f>
        <v>0</v>
      </c>
      <c r="AR24" s="75">
        <f>IF(DU$70=1,0,IF(AND(DU24=1,$J24=1,DU$43&gt;=REGISTER!$CZ$25,DU$40&gt;0,SUM(DU$54:DU$60)&gt;0),1,0))</f>
        <v>0</v>
      </c>
      <c r="AS24" s="75">
        <f>IF(DV$70=1,0,IF(AND(DV24=1,$J24=1,DV$43&gt;=REGISTER!$CZ$25,DV$40&gt;0,SUM(DV$54:DV$60)&gt;0),1,0))</f>
        <v>0</v>
      </c>
      <c r="AT24" s="75">
        <f>IF(DW$70=1,0,IF(AND(DW24=1,$J24=1,DW$43&gt;=REGISTER!$CZ$25,DW$40&gt;0,SUM(DW$54:DW$60)&gt;0),1,0))</f>
        <v>0</v>
      </c>
      <c r="AU24" s="75">
        <f>IF(DX$70=1,0,IF(AND(DX24=1,$J24=1,DX$43&gt;=REGISTER!$CZ$25,DX$40&gt;0,SUM(DX$54:DX$60)&gt;0),1,0))</f>
        <v>0</v>
      </c>
      <c r="AV24" s="75">
        <f>IF(DY$70=1,0,IF(AND(DY24=1,$J24=1,DY$43&gt;=REGISTER!$CZ$25,DY$40&gt;0,SUM(DY$54:DY$60)&gt;0),1,0))</f>
        <v>0</v>
      </c>
      <c r="AW24" s="75">
        <f>IF(DZ$70=1,0,IF(AND(DZ24=1,$J24=1,DZ$43&gt;=REGISTER!$CZ$25,DZ$40&gt;0,SUM(DZ$54:DZ$60)&gt;0),1,0))</f>
        <v>0</v>
      </c>
      <c r="AX24" s="75">
        <f>IF(EA$70=1,0,IF(AND(EA24=1,$J24=1,EA$43&gt;=REGISTER!$CZ$25,EA$40&gt;0,SUM(EA$54:EA$60)&gt;0),1,0))</f>
        <v>0</v>
      </c>
      <c r="AY24" s="75">
        <f>IF(EB$70=1,0,IF(AND(EB24=1,$J24=1,EB$43&gt;=REGISTER!$CZ$25,EB$40&gt;0,SUM(EB$54:EB$60)&gt;0),1,0))</f>
        <v>0</v>
      </c>
      <c r="AZ24" s="75">
        <f>IF(EC$70=1,0,IF(AND(EC24=1,$J24=1,EC$43&gt;=REGISTER!$CZ$25,EC$40&gt;0,SUM(EC$54:EC$60)&gt;0),1,0))</f>
        <v>0</v>
      </c>
      <c r="BA24" s="75">
        <f>IF(ED$70=1,0,IF(AND(ED24=1,$J24=1,ED$43&gt;=REGISTER!$CZ$25,ED$40&gt;0,SUM(ED$54:ED$60)&gt;0),1,0))</f>
        <v>0</v>
      </c>
      <c r="BB24" s="75">
        <f>IF(EE$70=1,0,IF(AND(EE24=1,$J24=1,EE$43&gt;=REGISTER!$CZ$25,EE$40&gt;0,SUM(EE$54:EE$60)&gt;0),1,0))</f>
        <v>0</v>
      </c>
      <c r="BC24" s="75">
        <f>IF(EF$70=1,0,IF(AND(EF24=1,$J24=1,EF$43&gt;=REGISTER!$CZ$25,EF$40&gt;0,SUM(EF$54:EF$60)&gt;0),1,0))</f>
        <v>0</v>
      </c>
      <c r="BD24" s="101">
        <f t="shared" si="8"/>
        <v>0</v>
      </c>
      <c r="BE24" s="74">
        <f t="shared" si="9"/>
        <v>0</v>
      </c>
      <c r="BF24" s="74">
        <f t="shared" si="10"/>
        <v>0</v>
      </c>
      <c r="BG24" s="74">
        <f t="shared" si="11"/>
        <v>0</v>
      </c>
      <c r="BH24" s="74">
        <f t="shared" si="11"/>
        <v>0</v>
      </c>
      <c r="BI24" s="74">
        <f t="shared" si="11"/>
        <v>0</v>
      </c>
      <c r="BJ24" s="74">
        <f t="shared" si="11"/>
        <v>0</v>
      </c>
      <c r="BK24" s="74">
        <f t="shared" si="11"/>
        <v>0</v>
      </c>
      <c r="BL24" s="74">
        <f t="shared" si="11"/>
        <v>0</v>
      </c>
      <c r="BM24" s="74">
        <f t="shared" si="11"/>
        <v>0</v>
      </c>
      <c r="BN24" s="74">
        <f t="shared" si="11"/>
        <v>0</v>
      </c>
      <c r="BO24" s="74">
        <f t="shared" si="11"/>
        <v>0</v>
      </c>
      <c r="BP24" s="74">
        <f t="shared" si="11"/>
        <v>0</v>
      </c>
      <c r="BQ24" s="74">
        <f t="shared" si="11"/>
        <v>0</v>
      </c>
      <c r="BR24" s="74">
        <f t="shared" si="11"/>
        <v>0</v>
      </c>
      <c r="BS24" s="74">
        <f t="shared" si="11"/>
        <v>0</v>
      </c>
      <c r="BT24" s="74">
        <f t="shared" si="11"/>
        <v>0</v>
      </c>
      <c r="BU24" s="74">
        <f t="shared" si="11"/>
        <v>0</v>
      </c>
      <c r="BV24" s="74">
        <f t="shared" si="11"/>
        <v>0</v>
      </c>
      <c r="BW24" s="74">
        <f t="shared" si="11"/>
        <v>0</v>
      </c>
      <c r="BX24" s="74">
        <f t="shared" si="11"/>
        <v>0</v>
      </c>
      <c r="BY24" s="74">
        <f t="shared" si="11"/>
        <v>0</v>
      </c>
      <c r="BZ24" s="74">
        <f t="shared" si="11"/>
        <v>0</v>
      </c>
      <c r="CA24" s="74">
        <f t="shared" si="11"/>
        <v>0</v>
      </c>
      <c r="CB24" s="74">
        <f t="shared" si="11"/>
        <v>0</v>
      </c>
      <c r="CC24" s="74">
        <f t="shared" si="11"/>
        <v>0</v>
      </c>
      <c r="CD24" s="74">
        <f t="shared" si="11"/>
        <v>0</v>
      </c>
      <c r="CE24" s="74">
        <f t="shared" si="11"/>
        <v>0</v>
      </c>
      <c r="CF24" s="74">
        <f t="shared" si="11"/>
        <v>0</v>
      </c>
      <c r="CG24" s="74">
        <f t="shared" si="11"/>
        <v>0</v>
      </c>
      <c r="CH24" s="74">
        <f t="shared" si="11"/>
        <v>0</v>
      </c>
      <c r="CI24" s="74">
        <f t="shared" si="11"/>
        <v>0</v>
      </c>
      <c r="CJ24" s="74">
        <f t="shared" si="11"/>
        <v>0</v>
      </c>
      <c r="CK24" s="74">
        <f t="shared" si="11"/>
        <v>0</v>
      </c>
      <c r="CL24" s="74">
        <f t="shared" si="11"/>
        <v>0</v>
      </c>
      <c r="CM24" s="74">
        <f t="shared" si="11"/>
        <v>0</v>
      </c>
      <c r="CN24" s="74">
        <f t="shared" si="11"/>
        <v>0</v>
      </c>
      <c r="CO24" s="74">
        <f t="shared" si="11"/>
        <v>0</v>
      </c>
      <c r="CP24" s="74">
        <f t="shared" si="11"/>
        <v>0</v>
      </c>
      <c r="CQ24" s="74">
        <f t="shared" si="11"/>
        <v>0</v>
      </c>
      <c r="CR24" s="74">
        <f t="shared" si="11"/>
        <v>0</v>
      </c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54">
        <f t="shared" si="12"/>
        <v>0</v>
      </c>
      <c r="EH24" s="136"/>
      <c r="EI24" s="97">
        <f t="shared" si="13"/>
        <v>0</v>
      </c>
      <c r="EJ24" s="344" t="str">
        <f t="shared" si="14"/>
        <v/>
      </c>
      <c r="EK24" s="345">
        <f t="shared" si="15"/>
        <v>0</v>
      </c>
      <c r="EL24" s="185"/>
      <c r="EM24" s="102">
        <f>SUMIF($K24,REGISTER!$CU$7,'KORT 1'!$BD24)</f>
        <v>0</v>
      </c>
      <c r="EN24" s="19">
        <f>SUMIF($K24,REGISTER!$CU$8,'KORT 1'!$BD24)</f>
        <v>0</v>
      </c>
      <c r="EO24" s="20">
        <f>SUMIF($K24,REGISTER!$CU$9,'KORT 1'!$BD24)</f>
        <v>0</v>
      </c>
      <c r="EP24" s="17">
        <f>SUMIF($K24,REGISTER!$CU$21,'KORT 1'!$BD24)</f>
        <v>0</v>
      </c>
      <c r="EQ24" s="19">
        <f>SUMIF($K24,REGISTER!$CU$22,'KORT 1'!$BD24)</f>
        <v>0</v>
      </c>
      <c r="ER24" s="20">
        <f>SUMIF($K24,REGISTER!$CU$23,'KORT 1'!$BD24)</f>
        <v>0</v>
      </c>
      <c r="ES24" s="17">
        <f>SUMIF($K24,REGISTER!$CU$14,'KORT 1'!$BD24)</f>
        <v>0</v>
      </c>
      <c r="ET24" s="19">
        <f>SUMIF($K24,REGISTER!$CU$15,'KORT 1'!$BD24)</f>
        <v>0</v>
      </c>
      <c r="EU24" s="19">
        <f>SUMIF($K24,REGISTER!$CU$16,'KORT 1'!$BD24)</f>
        <v>0</v>
      </c>
      <c r="EV24" s="218">
        <f>SUMIF($K24,REGISTER!$CU$17,'KORT 1'!$BD24)+SUMIF($K24,REGISTER!$CU$18,'KORT 1'!$BD24)+SUMIF($K24,REGISTER!$CU$19,'KORT 1'!$BD24)+SUMIF($K24,REGISTER!$CU$20,'KORT 1'!$BD24)</f>
        <v>0</v>
      </c>
      <c r="EW24" s="103">
        <f>SUMIF($K24,REGISTER!$CU$28,'KORT 1'!$BD24)</f>
        <v>0</v>
      </c>
      <c r="EX24" s="19">
        <f>SUMIF($K24,REGISTER!$CU$29,'KORT 1'!$BD24)</f>
        <v>0</v>
      </c>
      <c r="EY24" s="19">
        <f>SUMIF($K24,REGISTER!$CU$30,'KORT 1'!$BD24)</f>
        <v>0</v>
      </c>
      <c r="EZ24" s="218">
        <f>SUMIF($K24,REGISTER!$CU$31,'KORT 1'!$BD24)+SUMIF($K24,REGISTER!$CU$32,'KORT 1'!$BD24)+SUMIF($K24,REGISTER!$CU$33,'KORT 1'!$BD24)+SUMIF($K24,REGISTER!$CU$34,'KORT 1'!$BD24)</f>
        <v>0</v>
      </c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234"/>
      <c r="FQ24" s="103">
        <f>SUMIF($M24,REGISTER!$CU$36,'KORT 1'!$O24)</f>
        <v>0</v>
      </c>
      <c r="FR24" s="19">
        <f>SUMIF($M24,REGISTER!$CU$37,'KORT 1'!$O24)</f>
        <v>0</v>
      </c>
      <c r="FS24" s="19">
        <f>SUMIF($M24,REGISTER!$CU$38,'KORT 1'!$O24)</f>
        <v>0</v>
      </c>
      <c r="FT24" s="19">
        <f>SUMIF($M24,REGISTER!$CU$39,'KORT 1'!$O24)</f>
        <v>0</v>
      </c>
      <c r="FU24" s="19">
        <f>SUMIF($M24,REGISTER!$CU$40,'KORT 1'!$O24)</f>
        <v>0</v>
      </c>
      <c r="FV24" s="19">
        <f>SUMIF($M24,REGISTER!$CU$41,'KORT 1'!$O24)</f>
        <v>0</v>
      </c>
      <c r="FW24" s="19">
        <f>SUMIF($M24,REGISTER!$CU$56,'KORT 1'!$O24)</f>
        <v>0</v>
      </c>
      <c r="FX24" s="19">
        <f>SUMIF($M24,REGISTER!$CU$57,'KORT 1'!$O24)</f>
        <v>0</v>
      </c>
      <c r="FY24" s="19">
        <f>SUMIF($M24,REGISTER!$CU$58,'KORT 1'!$O24)</f>
        <v>0</v>
      </c>
      <c r="FZ24" s="19">
        <f>SUMIF($M24,REGISTER!$CU$59,'KORT 1'!$O24)</f>
        <v>0</v>
      </c>
      <c r="GA24" s="19">
        <f>SUMIF($M24,REGISTER!$CU$60,'KORT 1'!$O24)</f>
        <v>0</v>
      </c>
      <c r="GB24" s="19">
        <f>SUMIF($M24,REGISTER!$CU$61,'KORT 1'!$O24)</f>
        <v>0</v>
      </c>
      <c r="GC24" s="19">
        <f>SUMIF($M24,REGISTER!$CU$46,'KORT 1'!$O24)</f>
        <v>0</v>
      </c>
      <c r="GD24" s="19">
        <f>SUMIF($M24,REGISTER!$CU$47,'KORT 1'!$O24)</f>
        <v>0</v>
      </c>
      <c r="GE24" s="19">
        <f>SUMIF($M24,REGISTER!$CU$48,'KORT 1'!$O24)</f>
        <v>0</v>
      </c>
      <c r="GF24" s="19">
        <f>SUMIF($M24,REGISTER!$CU$49,'KORT 1'!$O24)</f>
        <v>0</v>
      </c>
      <c r="GG24" s="19">
        <f>SUMIF($M24,REGISTER!$CU$50,'KORT 1'!$O24)</f>
        <v>0</v>
      </c>
      <c r="GH24" s="19">
        <f>SUMIF($M24,REGISTER!$CU$51,'KORT 1'!$O24)</f>
        <v>0</v>
      </c>
      <c r="GI24" s="18">
        <f>SUMIF($M24,REGISTER!$CU$52,'KORT 1'!$O24)+SUMIF($M24,REGISTER!$CU$53,'KORT 1'!$O24)+SUMIF($M24,REGISTER!$CU$54,'KORT 1'!$O24)+SUMIF($M24,REGISTER!$CU$55,'KORT 1'!$O24)</f>
        <v>0</v>
      </c>
      <c r="GJ24" s="19">
        <f>SUMIF($M24,REGISTER!$CU$66,'KORT 1'!$O24)</f>
        <v>0</v>
      </c>
      <c r="GK24" s="19">
        <f>SUMIF($M24,REGISTER!$CU$67,'KORT 1'!$O24)</f>
        <v>0</v>
      </c>
      <c r="GL24" s="19">
        <f>SUMIF($M24,REGISTER!$CU$68,'KORT 1'!$O24)</f>
        <v>0</v>
      </c>
      <c r="GM24" s="19">
        <f>SUMIF($M24,REGISTER!$CU$69,'KORT 1'!$O24)</f>
        <v>0</v>
      </c>
      <c r="GN24" s="19">
        <f>SUMIF($M24,REGISTER!$CU$70,'KORT 1'!$O24)</f>
        <v>0</v>
      </c>
      <c r="GO24" s="19">
        <f>SUMIF($M24,REGISTER!$CU$71,'KORT 1'!$O24)</f>
        <v>0</v>
      </c>
      <c r="GP24" s="18">
        <f>SUMIF($M24,REGISTER!$CU$72,'KORT 1'!$O24)+SUMIF($M24,REGISTER!$CU$73,'KORT 1'!$O24)+SUMIF($M24,REGISTER!$CU$74,'KORT 1'!$O24)+SUMIF($M24,REGISTER!$CU$75,'KORT 1'!$O24)</f>
        <v>0</v>
      </c>
      <c r="GQ24" s="136"/>
      <c r="GR24" s="136"/>
      <c r="GS24" s="136"/>
      <c r="GT24" s="136"/>
      <c r="GU24" s="136"/>
      <c r="GV24" s="136"/>
      <c r="GW24" s="136"/>
      <c r="GX24" s="136"/>
      <c r="GY24" s="136"/>
      <c r="GZ24" s="136"/>
      <c r="HA24" s="136"/>
      <c r="HB24" s="136"/>
      <c r="HC24" s="136"/>
      <c r="HD24" s="136"/>
      <c r="HE24" s="136"/>
      <c r="HF24" s="136"/>
      <c r="HG24" s="136"/>
      <c r="HH24" s="125"/>
      <c r="HI24" s="1"/>
    </row>
    <row r="25" spans="1:218" ht="15.95" customHeight="1">
      <c r="A25" s="17">
        <v>7</v>
      </c>
      <c r="B25" s="81"/>
      <c r="C25" s="429" t="str">
        <f t="shared" si="0"/>
        <v/>
      </c>
      <c r="D25" s="461"/>
      <c r="E25" s="461"/>
      <c r="F25" s="461"/>
      <c r="G25" s="461"/>
      <c r="H25" s="130" t="str">
        <f t="shared" si="1"/>
        <v/>
      </c>
      <c r="I25" s="26">
        <f t="shared" si="2"/>
        <v>0</v>
      </c>
      <c r="J25" s="26">
        <f t="shared" si="3"/>
        <v>0</v>
      </c>
      <c r="K25" s="26">
        <f t="shared" si="4"/>
        <v>0</v>
      </c>
      <c r="L25" s="133"/>
      <c r="M25" s="26">
        <f t="shared" si="5"/>
        <v>0</v>
      </c>
      <c r="N25" s="26">
        <f t="shared" si="6"/>
        <v>0</v>
      </c>
      <c r="O25" s="101">
        <f t="shared" si="7"/>
        <v>0</v>
      </c>
      <c r="P25" s="80">
        <f>IF((SUM(P$19:P24)+P$38+P$39+SUM(P$117:P$121))&gt;=REGISTER!$CZ$22,0,IF(CS$70=1,0,IF(AND(CS25=1,$J25=1,CS$43&gt;=REGISTER!$CZ$25,CS$40&gt;0,SUM(CS$54:CS$60)&gt;0),1,0)))</f>
        <v>0</v>
      </c>
      <c r="Q25" s="80">
        <f>IF((SUM(Q$19:Q24)+Q$38+Q$39+SUM(Q$117:Q$121))&gt;=REGISTER!$CZ$22,0,IF(CT$70=1,0,IF(AND(CT25=1,$J25=1,CT$43&gt;=REGISTER!$CZ$25,CT$40&gt;0,SUM(CT$54:CT$60)&gt;0),1,0)))</f>
        <v>0</v>
      </c>
      <c r="R25" s="80">
        <f>IF((SUM(R$19:R24)+R$38+R$39+SUM(R$117:R$121))&gt;=REGISTER!$CZ$22,0,IF(CU$70=1,0,IF(AND(CU25=1,$J25=1,CU$43&gt;=REGISTER!$CZ$25,CU$40&gt;0,SUM(CU$54:CU$60)&gt;0),1,0)))</f>
        <v>0</v>
      </c>
      <c r="S25" s="80">
        <f>IF((SUM(S$19:S24)+S$38+S$39+SUM(S$117:S$121))&gt;=REGISTER!$CZ$22,0,IF(CV$70=1,0,IF(AND(CV25=1,$J25=1,CV$43&gt;=REGISTER!$CZ$25,CV$40&gt;0,SUM(CV$54:CV$60)&gt;0),1,0)))</f>
        <v>0</v>
      </c>
      <c r="T25" s="80">
        <f>IF((SUM(T$19:T24)+T$38+T$39+SUM(T$117:T$121))&gt;=REGISTER!$CZ$22,0,IF(CW$70=1,0,IF(AND(CW25=1,$J25=1,CW$43&gt;=REGISTER!$CZ$25,CW$40&gt;0,SUM(CW$54:CW$60)&gt;0),1,0)))</f>
        <v>0</v>
      </c>
      <c r="U25" s="80">
        <f>IF((SUM(U$19:U24)+U$38+U$39+SUM(U$117:U$121))&gt;=REGISTER!$CZ$22,0,IF(CX$70=1,0,IF(AND(CX25=1,$J25=1,CX$43&gt;=REGISTER!$CZ$25,CX$40&gt;0,SUM(CX$54:CX$60)&gt;0),1,0)))</f>
        <v>0</v>
      </c>
      <c r="V25" s="80">
        <f>IF((SUM(V$19:V24)+V$38+V$39+SUM(V$117:V$121))&gt;=REGISTER!$CZ$22,0,IF(CY$70=1,0,IF(AND(CY25=1,$J25=1,CY$43&gt;=REGISTER!$CZ$25,CY$40&gt;0,SUM(CY$54:CY$60)&gt;0),1,0)))</f>
        <v>0</v>
      </c>
      <c r="W25" s="80">
        <f>IF((SUM(W$19:W24)+W$38+W$39+SUM(W$117:W$121))&gt;=REGISTER!$CZ$22,0,IF(CZ$70=1,0,IF(AND(CZ25=1,$J25=1,CZ$43&gt;=REGISTER!$CZ$25,CZ$40&gt;0,SUM(CZ$54:CZ$60)&gt;0),1,0)))</f>
        <v>0</v>
      </c>
      <c r="X25" s="80">
        <f>IF((SUM(X$19:X24)+X$38+X$39+SUM(X$117:X$121))&gt;=REGISTER!$CZ$22,0,IF(DA$70=1,0,IF(AND(DA25=1,$J25=1,DA$43&gt;=REGISTER!$CZ$25,DA$40&gt;0,SUM(DA$54:DA$60)&gt;0),1,0)))</f>
        <v>0</v>
      </c>
      <c r="Y25" s="80">
        <f>IF((SUM(Y$19:Y24)+Y$38+Y$39+SUM(Y$117:Y$121))&gt;=REGISTER!$CZ$22,0,IF(DB$70=1,0,IF(AND(DB25=1,$J25=1,DB$43&gt;=REGISTER!$CZ$25,DB$40&gt;0,SUM(DB$54:DB$60)&gt;0),1,0)))</f>
        <v>0</v>
      </c>
      <c r="Z25" s="80">
        <f>IF((SUM(Z$19:Z24)+Z$38+Z$39+SUM(Z$117:Z$121))&gt;=REGISTER!$CZ$22,0,IF(DC$70=1,0,IF(AND(DC25=1,$J25=1,DC$43&gt;=REGISTER!$CZ$25,DC$40&gt;0,SUM(DC$54:DC$60)&gt;0),1,0)))</f>
        <v>0</v>
      </c>
      <c r="AA25" s="80">
        <f>IF((SUM(AA$19:AA24)+AA$38+AA$39+SUM(AA$117:AA$121))&gt;=REGISTER!$CZ$22,0,IF(DD$70=1,0,IF(AND(DD25=1,$J25=1,DD$43&gt;=REGISTER!$CZ$25,DD$40&gt;0,SUM(DD$54:DD$60)&gt;0),1,0)))</f>
        <v>0</v>
      </c>
      <c r="AB25" s="80">
        <f>IF((SUM(AB$19:AB24)+AB$38+AB$39+SUM(AB$117:AB$121))&gt;=REGISTER!$CZ$22,0,IF(DE$70=1,0,IF(AND(DE25=1,$J25=1,DE$43&gt;=REGISTER!$CZ$25,DE$40&gt;0,SUM(DE$54:DE$60)&gt;0),1,0)))</f>
        <v>0</v>
      </c>
      <c r="AC25" s="80">
        <f>IF((SUM(AC$19:AC24)+AC$38+AC$39+SUM(AC$117:AC$121))&gt;=REGISTER!$CZ$22,0,IF(DF$70=1,0,IF(AND(DF25=1,$J25=1,DF$43&gt;=REGISTER!$CZ$25,DF$40&gt;0,SUM(DF$54:DF$60)&gt;0),1,0)))</f>
        <v>0</v>
      </c>
      <c r="AD25" s="80">
        <f>IF((SUM(AD$19:AD24)+AD$38+AD$39+SUM(AD$117:AD$121))&gt;=REGISTER!$CZ$22,0,IF(DG$70=1,0,IF(AND(DG25=1,$J25=1,DG$43&gt;=REGISTER!$CZ$25,DG$40&gt;0,SUM(DG$54:DG$60)&gt;0),1,0)))</f>
        <v>0</v>
      </c>
      <c r="AE25" s="80">
        <f>IF((SUM(AE$19:AE24)+AE$38+AE$39+SUM(AE$117:AE$121))&gt;=REGISTER!$CZ$22,0,IF(DH$70=1,0,IF(AND(DH25=1,$J25=1,DH$43&gt;=REGISTER!$CZ$25,DH$40&gt;0,SUM(DH$54:DH$60)&gt;0),1,0)))</f>
        <v>0</v>
      </c>
      <c r="AF25" s="80">
        <f>IF((SUM(AF$19:AF24)+AF$38+AF$39+SUM(AF$117:AF$121))&gt;=REGISTER!$CZ$22,0,IF(DI$70=1,0,IF(AND(DI25=1,$J25=1,DI$43&gt;=REGISTER!$CZ$25,DI$40&gt;0,SUM(DI$54:DI$60)&gt;0),1,0)))</f>
        <v>0</v>
      </c>
      <c r="AG25" s="80">
        <f>IF((SUM(AG$19:AG24)+AG$38+AG$39+SUM(AG$117:AG$121))&gt;=REGISTER!$CZ$22,0,IF(DJ$70=1,0,IF(AND(DJ25=1,$J25=1,DJ$43&gt;=REGISTER!$CZ$25,DJ$40&gt;0,SUM(DJ$54:DJ$60)&gt;0),1,0)))</f>
        <v>0</v>
      </c>
      <c r="AH25" s="80">
        <f>IF((SUM(AH$19:AH24)+AH$38+AH$39+SUM(AH$117:AH$121))&gt;=REGISTER!$CZ$22,0,IF(DK$70=1,0,IF(AND(DK25=1,$J25=1,DK$43&gt;=REGISTER!$CZ$25,DK$40&gt;0,SUM(DK$54:DK$60)&gt;0),1,0)))</f>
        <v>0</v>
      </c>
      <c r="AI25" s="80">
        <f>IF((SUM(AI$19:AI24)+AI$38+AI$39+SUM(AI$117:AI$121))&gt;=REGISTER!$CZ$22,0,IF(DL$70=1,0,IF(AND(DL25=1,$J25=1,DL$43&gt;=REGISTER!$CZ$25,DL$40&gt;0,SUM(DL$54:DL$60)&gt;0),1,0)))</f>
        <v>0</v>
      </c>
      <c r="AJ25" s="80">
        <f>IF((SUM(AJ$19:AJ24)+AJ$38+AJ$39+SUM(AJ$117:AJ$121))&gt;=REGISTER!$CZ$22,0,IF(DM$70=1,0,IF(AND(DM25=1,$J25=1,DM$43&gt;=REGISTER!$CZ$25,DM$40&gt;0,SUM(DM$54:DM$60)&gt;0),1,0)))</f>
        <v>0</v>
      </c>
      <c r="AK25" s="80">
        <f>IF((SUM(AK$19:AK24)+AK$38+AK$39+SUM(AK$117:AK$121))&gt;=REGISTER!$CZ$22,0,IF(DN$70=1,0,IF(AND(DN25=1,$J25=1,DN$43&gt;=REGISTER!$CZ$25,DN$40&gt;0,SUM(DN$54:DN$60)&gt;0),1,0)))</f>
        <v>0</v>
      </c>
      <c r="AL25" s="80">
        <f>IF((SUM(AL$19:AL24)+AL$38+AL$39+SUM(AL$117:AL$121))&gt;=REGISTER!$CZ$22,0,IF(DO$70=1,0,IF(AND(DO25=1,$J25=1,DO$43&gt;=REGISTER!$CZ$25,DO$40&gt;0,SUM(DO$54:DO$60)&gt;0),1,0)))</f>
        <v>0</v>
      </c>
      <c r="AM25" s="80">
        <f>IF((SUM(AM$19:AM24)+AM$38+AM$39+SUM(AM$117:AM$121))&gt;=REGISTER!$CZ$22,0,IF(DP$70=1,0,IF(AND(DP25=1,$J25=1,DP$43&gt;=REGISTER!$CZ$25,DP$40&gt;0,SUM(DP$54:DP$60)&gt;0),1,0)))</f>
        <v>0</v>
      </c>
      <c r="AN25" s="80">
        <f>IF((SUM(AN$19:AN24)+AN$38+AN$39+SUM(AN$117:AN$121))&gt;=REGISTER!$CZ$22,0,IF(DQ$70=1,0,IF(AND(DQ25=1,$J25=1,DQ$43&gt;=REGISTER!$CZ$25,DQ$40&gt;0,SUM(DQ$54:DQ$60)&gt;0),1,0)))</f>
        <v>0</v>
      </c>
      <c r="AO25" s="80">
        <f>IF((SUM(AO$19:AO24)+AO$38+AO$39+SUM(AO$117:AO$121))&gt;=REGISTER!$CZ$22,0,IF(DR$70=1,0,IF(AND(DR25=1,$J25=1,DR$43&gt;=REGISTER!$CZ$25,DR$40&gt;0,SUM(DR$54:DR$60)&gt;0),1,0)))</f>
        <v>0</v>
      </c>
      <c r="AP25" s="80">
        <f>IF((SUM(AP$19:AP24)+AP$38+AP$39+SUM(AP$117:AP$121))&gt;=REGISTER!$CZ$22,0,IF(DS$70=1,0,IF(AND(DS25=1,$J25=1,DS$43&gt;=REGISTER!$CZ$25,DS$40&gt;0,SUM(DS$54:DS$60)&gt;0),1,0)))</f>
        <v>0</v>
      </c>
      <c r="AQ25" s="80">
        <f>IF((SUM(AQ$19:AQ24)+AQ$38+AQ$39+SUM(AQ$117:AQ$121))&gt;=REGISTER!$CZ$22,0,IF(DT$70=1,0,IF(AND(DT25=1,$J25=1,DT$43&gt;=REGISTER!$CZ$25,DT$40&gt;0,SUM(DT$54:DT$60)&gt;0),1,0)))</f>
        <v>0</v>
      </c>
      <c r="AR25" s="80">
        <f>IF((SUM(AR$19:AR24)+AR$38+AR$39+SUM(AR$117:AR$121))&gt;=REGISTER!$CZ$22,0,IF(DU$70=1,0,IF(AND(DU25=1,$J25=1,DU$43&gt;=REGISTER!$CZ$25,DU$40&gt;0,SUM(DU$54:DU$60)&gt;0),1,0)))</f>
        <v>0</v>
      </c>
      <c r="AS25" s="80">
        <f>IF((SUM(AS$19:AS24)+AS$38+AS$39+SUM(AS$117:AS$121))&gt;=REGISTER!$CZ$22,0,IF(DV$70=1,0,IF(AND(DV25=1,$J25=1,DV$43&gt;=REGISTER!$CZ$25,DV$40&gt;0,SUM(DV$54:DV$60)&gt;0),1,0)))</f>
        <v>0</v>
      </c>
      <c r="AT25" s="80">
        <f>IF((SUM(AT$19:AT24)+AT$38+AT$39+SUM(AT$117:AT$121))&gt;=REGISTER!$CZ$22,0,IF(DW$70=1,0,IF(AND(DW25=1,$J25=1,DW$43&gt;=REGISTER!$CZ$25,DW$40&gt;0,SUM(DW$54:DW$60)&gt;0),1,0)))</f>
        <v>0</v>
      </c>
      <c r="AU25" s="80">
        <f>IF((SUM(AU$19:AU24)+AU$38+AU$39+SUM(AU$117:AU$121))&gt;=REGISTER!$CZ$22,0,IF(DX$70=1,0,IF(AND(DX25=1,$J25=1,DX$43&gt;=REGISTER!$CZ$25,DX$40&gt;0,SUM(DX$54:DX$60)&gt;0),1,0)))</f>
        <v>0</v>
      </c>
      <c r="AV25" s="80">
        <f>IF((SUM(AV$19:AV24)+AV$38+AV$39+SUM(AV$117:AV$121))&gt;=REGISTER!$CZ$22,0,IF(DY$70=1,0,IF(AND(DY25=1,$J25=1,DY$43&gt;=REGISTER!$CZ$25,DY$40&gt;0,SUM(DY$54:DY$60)&gt;0),1,0)))</f>
        <v>0</v>
      </c>
      <c r="AW25" s="80">
        <f>IF((SUM(AW$19:AW24)+AW$38+AW$39+SUM(AW$117:AW$121))&gt;=REGISTER!$CZ$22,0,IF(DZ$70=1,0,IF(AND(DZ25=1,$J25=1,DZ$43&gt;=REGISTER!$CZ$25,DZ$40&gt;0,SUM(DZ$54:DZ$60)&gt;0),1,0)))</f>
        <v>0</v>
      </c>
      <c r="AX25" s="80">
        <f>IF((SUM(AX$19:AX24)+AX$38+AX$39+SUM(AX$117:AX$121))&gt;=REGISTER!$CZ$22,0,IF(EA$70=1,0,IF(AND(EA25=1,$J25=1,EA$43&gt;=REGISTER!$CZ$25,EA$40&gt;0,SUM(EA$54:EA$60)&gt;0),1,0)))</f>
        <v>0</v>
      </c>
      <c r="AY25" s="80">
        <f>IF((SUM(AY$19:AY24)+AY$38+AY$39+SUM(AY$117:AY$121))&gt;=REGISTER!$CZ$22,0,IF(EB$70=1,0,IF(AND(EB25=1,$J25=1,EB$43&gt;=REGISTER!$CZ$25,EB$40&gt;0,SUM(EB$54:EB$60)&gt;0),1,0)))</f>
        <v>0</v>
      </c>
      <c r="AZ25" s="80">
        <f>IF((SUM(AZ$19:AZ24)+AZ$38+AZ$39+SUM(AZ$117:AZ$121))&gt;=REGISTER!$CZ$22,0,IF(EC$70=1,0,IF(AND(EC25=1,$J25=1,EC$43&gt;=REGISTER!$CZ$25,EC$40&gt;0,SUM(EC$54:EC$60)&gt;0),1,0)))</f>
        <v>0</v>
      </c>
      <c r="BA25" s="80">
        <f>IF((SUM(BA$19:BA24)+BA$38+BA$39+SUM(BA$117:BA$121))&gt;=REGISTER!$CZ$22,0,IF(ED$70=1,0,IF(AND(ED25=1,$J25=1,ED$43&gt;=REGISTER!$CZ$25,ED$40&gt;0,SUM(ED$54:ED$60)&gt;0),1,0)))</f>
        <v>0</v>
      </c>
      <c r="BB25" s="80">
        <f>IF((SUM(BB$19:BB24)+BB$38+BB$39+SUM(BB$117:BB$121))&gt;=REGISTER!$CZ$22,0,IF(EE$70=1,0,IF(AND(EE25=1,$J25=1,EE$43&gt;=REGISTER!$CZ$25,EE$40&gt;0,SUM(EE$54:EE$60)&gt;0),1,0)))</f>
        <v>0</v>
      </c>
      <c r="BC25" s="80">
        <f>IF((SUM(BC$19:BC24)+BC$38+BC$39+SUM(BC$117:BC$121))&gt;=REGISTER!$CZ$22,0,IF(EF$70=1,0,IF(AND(EF25=1,$J25=1,EF$43&gt;=REGISTER!$CZ$25,EF$40&gt;0,SUM(EF$54:EF$60)&gt;0),1,0)))</f>
        <v>0</v>
      </c>
      <c r="BD25" s="101">
        <f t="shared" si="8"/>
        <v>0</v>
      </c>
      <c r="BE25" s="74">
        <f t="shared" si="9"/>
        <v>0</v>
      </c>
      <c r="BF25" s="74">
        <f t="shared" si="10"/>
        <v>0</v>
      </c>
      <c r="BG25" s="74">
        <f t="shared" si="11"/>
        <v>0</v>
      </c>
      <c r="BH25" s="74">
        <f t="shared" si="11"/>
        <v>0</v>
      </c>
      <c r="BI25" s="74">
        <f t="shared" si="11"/>
        <v>0</v>
      </c>
      <c r="BJ25" s="74">
        <f t="shared" si="11"/>
        <v>0</v>
      </c>
      <c r="BK25" s="74">
        <f t="shared" si="11"/>
        <v>0</v>
      </c>
      <c r="BL25" s="74">
        <f t="shared" si="11"/>
        <v>0</v>
      </c>
      <c r="BM25" s="74">
        <f t="shared" si="11"/>
        <v>0</v>
      </c>
      <c r="BN25" s="74">
        <f t="shared" si="11"/>
        <v>0</v>
      </c>
      <c r="BO25" s="74">
        <f t="shared" si="11"/>
        <v>0</v>
      </c>
      <c r="BP25" s="74">
        <f t="shared" si="11"/>
        <v>0</v>
      </c>
      <c r="BQ25" s="74">
        <f t="shared" si="11"/>
        <v>0</v>
      </c>
      <c r="BR25" s="74">
        <f t="shared" si="11"/>
        <v>0</v>
      </c>
      <c r="BS25" s="74">
        <f t="shared" si="11"/>
        <v>0</v>
      </c>
      <c r="BT25" s="74">
        <f t="shared" si="11"/>
        <v>0</v>
      </c>
      <c r="BU25" s="74">
        <f t="shared" si="11"/>
        <v>0</v>
      </c>
      <c r="BV25" s="74">
        <f t="shared" si="11"/>
        <v>0</v>
      </c>
      <c r="BW25" s="74">
        <f t="shared" si="11"/>
        <v>0</v>
      </c>
      <c r="BX25" s="74">
        <f t="shared" si="11"/>
        <v>0</v>
      </c>
      <c r="BY25" s="74">
        <f t="shared" si="11"/>
        <v>0</v>
      </c>
      <c r="BZ25" s="74">
        <f t="shared" si="11"/>
        <v>0</v>
      </c>
      <c r="CA25" s="74">
        <f t="shared" si="11"/>
        <v>0</v>
      </c>
      <c r="CB25" s="74">
        <f t="shared" si="11"/>
        <v>0</v>
      </c>
      <c r="CC25" s="74">
        <f t="shared" si="11"/>
        <v>0</v>
      </c>
      <c r="CD25" s="74">
        <f t="shared" si="11"/>
        <v>0</v>
      </c>
      <c r="CE25" s="74">
        <f t="shared" si="11"/>
        <v>0</v>
      </c>
      <c r="CF25" s="74">
        <f t="shared" si="11"/>
        <v>0</v>
      </c>
      <c r="CG25" s="74">
        <f t="shared" si="11"/>
        <v>0</v>
      </c>
      <c r="CH25" s="74">
        <f t="shared" ref="CH25:CR37" si="16">IF(AND($I25=1,DV25=1,DV$41&gt;2,DV$40&gt;0,SUM(DV$47:DV$53)&gt;0),1,0)</f>
        <v>0</v>
      </c>
      <c r="CI25" s="74">
        <f t="shared" si="16"/>
        <v>0</v>
      </c>
      <c r="CJ25" s="74">
        <f t="shared" si="16"/>
        <v>0</v>
      </c>
      <c r="CK25" s="74">
        <f t="shared" si="16"/>
        <v>0</v>
      </c>
      <c r="CL25" s="74">
        <f t="shared" si="16"/>
        <v>0</v>
      </c>
      <c r="CM25" s="74">
        <f t="shared" si="16"/>
        <v>0</v>
      </c>
      <c r="CN25" s="74">
        <f t="shared" si="16"/>
        <v>0</v>
      </c>
      <c r="CO25" s="74">
        <f t="shared" si="16"/>
        <v>0</v>
      </c>
      <c r="CP25" s="74">
        <f t="shared" si="16"/>
        <v>0</v>
      </c>
      <c r="CQ25" s="74">
        <f t="shared" si="16"/>
        <v>0</v>
      </c>
      <c r="CR25" s="74">
        <f t="shared" si="16"/>
        <v>0</v>
      </c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54">
        <f t="shared" si="12"/>
        <v>0</v>
      </c>
      <c r="EH25" s="136"/>
      <c r="EI25" s="97">
        <f t="shared" si="13"/>
        <v>0</v>
      </c>
      <c r="EJ25" s="344" t="str">
        <f t="shared" si="14"/>
        <v/>
      </c>
      <c r="EK25" s="345">
        <f t="shared" si="15"/>
        <v>0</v>
      </c>
      <c r="EL25" s="185"/>
      <c r="EM25" s="102">
        <f>SUMIF($K25,REGISTER!$CU$7,'KORT 1'!$BD25)</f>
        <v>0</v>
      </c>
      <c r="EN25" s="19">
        <f>SUMIF($K25,REGISTER!$CU$8,'KORT 1'!$BD25)</f>
        <v>0</v>
      </c>
      <c r="EO25" s="20">
        <f>SUMIF($K25,REGISTER!$CU$9,'KORT 1'!$BD25)</f>
        <v>0</v>
      </c>
      <c r="EP25" s="17">
        <f>SUMIF($K25,REGISTER!$CU$21,'KORT 1'!$BD25)</f>
        <v>0</v>
      </c>
      <c r="EQ25" s="19">
        <f>SUMIF($K25,REGISTER!$CU$22,'KORT 1'!$BD25)</f>
        <v>0</v>
      </c>
      <c r="ER25" s="20">
        <f>SUMIF($K25,REGISTER!$CU$23,'KORT 1'!$BD25)</f>
        <v>0</v>
      </c>
      <c r="ES25" s="17">
        <f>SUMIF($K25,REGISTER!$CU$14,'KORT 1'!$BD25)</f>
        <v>0</v>
      </c>
      <c r="ET25" s="19">
        <f>SUMIF($K25,REGISTER!$CU$15,'KORT 1'!$BD25)</f>
        <v>0</v>
      </c>
      <c r="EU25" s="19">
        <f>SUMIF($K25,REGISTER!$CU$16,'KORT 1'!$BD25)</f>
        <v>0</v>
      </c>
      <c r="EV25" s="218">
        <f>SUMIF($K25,REGISTER!$CU$17,'KORT 1'!$BD25)+SUMIF($K25,REGISTER!$CU$18,'KORT 1'!$BD25)+SUMIF($K25,REGISTER!$CU$19,'KORT 1'!$BD25)+SUMIF($K25,REGISTER!$CU$20,'KORT 1'!$BD25)</f>
        <v>0</v>
      </c>
      <c r="EW25" s="103">
        <f>SUMIF($K25,REGISTER!$CU$28,'KORT 1'!$BD25)</f>
        <v>0</v>
      </c>
      <c r="EX25" s="19">
        <f>SUMIF($K25,REGISTER!$CU$29,'KORT 1'!$BD25)</f>
        <v>0</v>
      </c>
      <c r="EY25" s="19">
        <f>SUMIF($K25,REGISTER!$CU$30,'KORT 1'!$BD25)</f>
        <v>0</v>
      </c>
      <c r="EZ25" s="218">
        <f>SUMIF($K25,REGISTER!$CU$31,'KORT 1'!$BD25)+SUMIF($K25,REGISTER!$CU$32,'KORT 1'!$BD25)+SUMIF($K25,REGISTER!$CU$33,'KORT 1'!$BD25)+SUMIF($K25,REGISTER!$CU$34,'KORT 1'!$BD25)</f>
        <v>0</v>
      </c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234"/>
      <c r="FQ25" s="103">
        <f>SUMIF($M25,REGISTER!$CU$36,'KORT 1'!$O25)</f>
        <v>0</v>
      </c>
      <c r="FR25" s="19">
        <f>SUMIF($M25,REGISTER!$CU$37,'KORT 1'!$O25)</f>
        <v>0</v>
      </c>
      <c r="FS25" s="19">
        <f>SUMIF($M25,REGISTER!$CU$38,'KORT 1'!$O25)</f>
        <v>0</v>
      </c>
      <c r="FT25" s="19">
        <f>SUMIF($M25,REGISTER!$CU$39,'KORT 1'!$O25)</f>
        <v>0</v>
      </c>
      <c r="FU25" s="19">
        <f>SUMIF($M25,REGISTER!$CU$40,'KORT 1'!$O25)</f>
        <v>0</v>
      </c>
      <c r="FV25" s="19">
        <f>SUMIF($M25,REGISTER!$CU$41,'KORT 1'!$O25)</f>
        <v>0</v>
      </c>
      <c r="FW25" s="19">
        <f>SUMIF($M25,REGISTER!$CU$56,'KORT 1'!$O25)</f>
        <v>0</v>
      </c>
      <c r="FX25" s="19">
        <f>SUMIF($M25,REGISTER!$CU$57,'KORT 1'!$O25)</f>
        <v>0</v>
      </c>
      <c r="FY25" s="19">
        <f>SUMIF($M25,REGISTER!$CU$58,'KORT 1'!$O25)</f>
        <v>0</v>
      </c>
      <c r="FZ25" s="19">
        <f>SUMIF($M25,REGISTER!$CU$59,'KORT 1'!$O25)</f>
        <v>0</v>
      </c>
      <c r="GA25" s="19">
        <f>SUMIF($M25,REGISTER!$CU$60,'KORT 1'!$O25)</f>
        <v>0</v>
      </c>
      <c r="GB25" s="19">
        <f>SUMIF($M25,REGISTER!$CU$61,'KORT 1'!$O25)</f>
        <v>0</v>
      </c>
      <c r="GC25" s="19">
        <f>SUMIF($M25,REGISTER!$CU$46,'KORT 1'!$O25)</f>
        <v>0</v>
      </c>
      <c r="GD25" s="19">
        <f>SUMIF($M25,REGISTER!$CU$47,'KORT 1'!$O25)</f>
        <v>0</v>
      </c>
      <c r="GE25" s="19">
        <f>SUMIF($M25,REGISTER!$CU$48,'KORT 1'!$O25)</f>
        <v>0</v>
      </c>
      <c r="GF25" s="19">
        <f>SUMIF($M25,REGISTER!$CU$49,'KORT 1'!$O25)</f>
        <v>0</v>
      </c>
      <c r="GG25" s="19">
        <f>SUMIF($M25,REGISTER!$CU$50,'KORT 1'!$O25)</f>
        <v>0</v>
      </c>
      <c r="GH25" s="19">
        <f>SUMIF($M25,REGISTER!$CU$51,'KORT 1'!$O25)</f>
        <v>0</v>
      </c>
      <c r="GI25" s="18">
        <f>SUMIF($M25,REGISTER!$CU$52,'KORT 1'!$O25)+SUMIF($M25,REGISTER!$CU$53,'KORT 1'!$O25)+SUMIF($M25,REGISTER!$CU$54,'KORT 1'!$O25)+SUMIF($M25,REGISTER!$CU$55,'KORT 1'!$O25)</f>
        <v>0</v>
      </c>
      <c r="GJ25" s="19">
        <f>SUMIF($M25,REGISTER!$CU$66,'KORT 1'!$O25)</f>
        <v>0</v>
      </c>
      <c r="GK25" s="19">
        <f>SUMIF($M25,REGISTER!$CU$67,'KORT 1'!$O25)</f>
        <v>0</v>
      </c>
      <c r="GL25" s="19">
        <f>SUMIF($M25,REGISTER!$CU$68,'KORT 1'!$O25)</f>
        <v>0</v>
      </c>
      <c r="GM25" s="19">
        <f>SUMIF($M25,REGISTER!$CU$69,'KORT 1'!$O25)</f>
        <v>0</v>
      </c>
      <c r="GN25" s="19">
        <f>SUMIF($M25,REGISTER!$CU$70,'KORT 1'!$O25)</f>
        <v>0</v>
      </c>
      <c r="GO25" s="19">
        <f>SUMIF($M25,REGISTER!$CU$71,'KORT 1'!$O25)</f>
        <v>0</v>
      </c>
      <c r="GP25" s="18">
        <f>SUMIF($M25,REGISTER!$CU$72,'KORT 1'!$O25)+SUMIF($M25,REGISTER!$CU$73,'KORT 1'!$O25)+SUMIF($M25,REGISTER!$CU$74,'KORT 1'!$O25)+SUMIF($M25,REGISTER!$CU$75,'KORT 1'!$O25)</f>
        <v>0</v>
      </c>
      <c r="GQ25" s="136"/>
      <c r="GR25" s="136"/>
      <c r="GS25" s="136"/>
      <c r="GT25" s="136"/>
      <c r="GU25" s="136"/>
      <c r="GV25" s="136"/>
      <c r="GW25" s="136"/>
      <c r="GX25" s="136"/>
      <c r="GY25" s="136"/>
      <c r="GZ25" s="136"/>
      <c r="HA25" s="136"/>
      <c r="HB25" s="136"/>
      <c r="HC25" s="136"/>
      <c r="HD25" s="136"/>
      <c r="HE25" s="136"/>
      <c r="HF25" s="136"/>
      <c r="HG25" s="136"/>
      <c r="HH25" s="125"/>
      <c r="HI25" s="1"/>
    </row>
    <row r="26" spans="1:218" ht="15.95" customHeight="1">
      <c r="A26" s="17">
        <v>8</v>
      </c>
      <c r="B26" s="81"/>
      <c r="C26" s="429" t="str">
        <f t="shared" si="0"/>
        <v/>
      </c>
      <c r="D26" s="461"/>
      <c r="E26" s="461"/>
      <c r="F26" s="461"/>
      <c r="G26" s="461"/>
      <c r="H26" s="130" t="str">
        <f t="shared" si="1"/>
        <v/>
      </c>
      <c r="I26" s="26">
        <f t="shared" si="2"/>
        <v>0</v>
      </c>
      <c r="J26" s="26">
        <f t="shared" si="3"/>
        <v>0</v>
      </c>
      <c r="K26" s="26">
        <f t="shared" si="4"/>
        <v>0</v>
      </c>
      <c r="L26" s="133"/>
      <c r="M26" s="26">
        <f t="shared" si="5"/>
        <v>0</v>
      </c>
      <c r="N26" s="26">
        <f t="shared" si="6"/>
        <v>0</v>
      </c>
      <c r="O26" s="101">
        <f t="shared" si="7"/>
        <v>0</v>
      </c>
      <c r="P26" s="80">
        <f>IF((SUM(P$19:P25)+P$38+P$39+SUM(P$117:P$121))&gt;=REGISTER!$CZ$22,0,IF(CS$70=1,0,IF(AND(CS26=1,$J26=1,CS$43&gt;=REGISTER!$CZ$25,CS$40&gt;0,SUM(CS$54:CS$60)&gt;0),1,0)))</f>
        <v>0</v>
      </c>
      <c r="Q26" s="80">
        <f>IF((SUM(Q$19:Q25)+Q$38+Q$39+SUM(Q$117:Q$121))&gt;=REGISTER!$CZ$22,0,IF(CT$70=1,0,IF(AND(CT26=1,$J26=1,CT$43&gt;=REGISTER!$CZ$25,CT$40&gt;0,SUM(CT$54:CT$60)&gt;0),1,0)))</f>
        <v>0</v>
      </c>
      <c r="R26" s="80">
        <f>IF((SUM(R$19:R25)+R$38+R$39+SUM(R$117:R$121))&gt;=REGISTER!$CZ$22,0,IF(CU$70=1,0,IF(AND(CU26=1,$J26=1,CU$43&gt;=REGISTER!$CZ$25,CU$40&gt;0,SUM(CU$54:CU$60)&gt;0),1,0)))</f>
        <v>0</v>
      </c>
      <c r="S26" s="80">
        <f>IF((SUM(S$19:S25)+S$38+S$39+SUM(S$117:S$121))&gt;=REGISTER!$CZ$22,0,IF(CV$70=1,0,IF(AND(CV26=1,$J26=1,CV$43&gt;=REGISTER!$CZ$25,CV$40&gt;0,SUM(CV$54:CV$60)&gt;0),1,0)))</f>
        <v>0</v>
      </c>
      <c r="T26" s="80">
        <f>IF((SUM(T$19:T25)+T$38+T$39+SUM(T$117:T$121))&gt;=REGISTER!$CZ$22,0,IF(CW$70=1,0,IF(AND(CW26=1,$J26=1,CW$43&gt;=REGISTER!$CZ$25,CW$40&gt;0,SUM(CW$54:CW$60)&gt;0),1,0)))</f>
        <v>0</v>
      </c>
      <c r="U26" s="80">
        <f>IF((SUM(U$19:U25)+U$38+U$39+SUM(U$117:U$121))&gt;=REGISTER!$CZ$22,0,IF(CX$70=1,0,IF(AND(CX26=1,$J26=1,CX$43&gt;=REGISTER!$CZ$25,CX$40&gt;0,SUM(CX$54:CX$60)&gt;0),1,0)))</f>
        <v>0</v>
      </c>
      <c r="V26" s="80">
        <f>IF((SUM(V$19:V25)+V$38+V$39+SUM(V$117:V$121))&gt;=REGISTER!$CZ$22,0,IF(CY$70=1,0,IF(AND(CY26=1,$J26=1,CY$43&gt;=REGISTER!$CZ$25,CY$40&gt;0,SUM(CY$54:CY$60)&gt;0),1,0)))</f>
        <v>0</v>
      </c>
      <c r="W26" s="80">
        <f>IF((SUM(W$19:W25)+W$38+W$39+SUM(W$117:W$121))&gt;=REGISTER!$CZ$22,0,IF(CZ$70=1,0,IF(AND(CZ26=1,$J26=1,CZ$43&gt;=REGISTER!$CZ$25,CZ$40&gt;0,SUM(CZ$54:CZ$60)&gt;0),1,0)))</f>
        <v>0</v>
      </c>
      <c r="X26" s="80">
        <f>IF((SUM(X$19:X25)+X$38+X$39+SUM(X$117:X$121))&gt;=REGISTER!$CZ$22,0,IF(DA$70=1,0,IF(AND(DA26=1,$J26=1,DA$43&gt;=REGISTER!$CZ$25,DA$40&gt;0,SUM(DA$54:DA$60)&gt;0),1,0)))</f>
        <v>0</v>
      </c>
      <c r="Y26" s="80">
        <f>IF((SUM(Y$19:Y25)+Y$38+Y$39+SUM(Y$117:Y$121))&gt;=REGISTER!$CZ$22,0,IF(DB$70=1,0,IF(AND(DB26=1,$J26=1,DB$43&gt;=REGISTER!$CZ$25,DB$40&gt;0,SUM(DB$54:DB$60)&gt;0),1,0)))</f>
        <v>0</v>
      </c>
      <c r="Z26" s="80">
        <f>IF((SUM(Z$19:Z25)+Z$38+Z$39+SUM(Z$117:Z$121))&gt;=REGISTER!$CZ$22,0,IF(DC$70=1,0,IF(AND(DC26=1,$J26=1,DC$43&gt;=REGISTER!$CZ$25,DC$40&gt;0,SUM(DC$54:DC$60)&gt;0),1,0)))</f>
        <v>0</v>
      </c>
      <c r="AA26" s="80">
        <f>IF((SUM(AA$19:AA25)+AA$38+AA$39+SUM(AA$117:AA$121))&gt;=REGISTER!$CZ$22,0,IF(DD$70=1,0,IF(AND(DD26=1,$J26=1,DD$43&gt;=REGISTER!$CZ$25,DD$40&gt;0,SUM(DD$54:DD$60)&gt;0),1,0)))</f>
        <v>0</v>
      </c>
      <c r="AB26" s="80">
        <f>IF((SUM(AB$19:AB25)+AB$38+AB$39+SUM(AB$117:AB$121))&gt;=REGISTER!$CZ$22,0,IF(DE$70=1,0,IF(AND(DE26=1,$J26=1,DE$43&gt;=REGISTER!$CZ$25,DE$40&gt;0,SUM(DE$54:DE$60)&gt;0),1,0)))</f>
        <v>0</v>
      </c>
      <c r="AC26" s="80">
        <f>IF((SUM(AC$19:AC25)+AC$38+AC$39+SUM(AC$117:AC$121))&gt;=REGISTER!$CZ$22,0,IF(DF$70=1,0,IF(AND(DF26=1,$J26=1,DF$43&gt;=REGISTER!$CZ$25,DF$40&gt;0,SUM(DF$54:DF$60)&gt;0),1,0)))</f>
        <v>0</v>
      </c>
      <c r="AD26" s="80">
        <f>IF((SUM(AD$19:AD25)+AD$38+AD$39+SUM(AD$117:AD$121))&gt;=REGISTER!$CZ$22,0,IF(DG$70=1,0,IF(AND(DG26=1,$J26=1,DG$43&gt;=REGISTER!$CZ$25,DG$40&gt;0,SUM(DG$54:DG$60)&gt;0),1,0)))</f>
        <v>0</v>
      </c>
      <c r="AE26" s="80">
        <f>IF((SUM(AE$19:AE25)+AE$38+AE$39+SUM(AE$117:AE$121))&gt;=REGISTER!$CZ$22,0,IF(DH$70=1,0,IF(AND(DH26=1,$J26=1,DH$43&gt;=REGISTER!$CZ$25,DH$40&gt;0,SUM(DH$54:DH$60)&gt;0),1,0)))</f>
        <v>0</v>
      </c>
      <c r="AF26" s="80">
        <f>IF((SUM(AF$19:AF25)+AF$38+AF$39+SUM(AF$117:AF$121))&gt;=REGISTER!$CZ$22,0,IF(DI$70=1,0,IF(AND(DI26=1,$J26=1,DI$43&gt;=REGISTER!$CZ$25,DI$40&gt;0,SUM(DI$54:DI$60)&gt;0),1,0)))</f>
        <v>0</v>
      </c>
      <c r="AG26" s="80">
        <f>IF((SUM(AG$19:AG25)+AG$38+AG$39+SUM(AG$117:AG$121))&gt;=REGISTER!$CZ$22,0,IF(DJ$70=1,0,IF(AND(DJ26=1,$J26=1,DJ$43&gt;=REGISTER!$CZ$25,DJ$40&gt;0,SUM(DJ$54:DJ$60)&gt;0),1,0)))</f>
        <v>0</v>
      </c>
      <c r="AH26" s="80">
        <f>IF((SUM(AH$19:AH25)+AH$38+AH$39+SUM(AH$117:AH$121))&gt;=REGISTER!$CZ$22,0,IF(DK$70=1,0,IF(AND(DK26=1,$J26=1,DK$43&gt;=REGISTER!$CZ$25,DK$40&gt;0,SUM(DK$54:DK$60)&gt;0),1,0)))</f>
        <v>0</v>
      </c>
      <c r="AI26" s="80">
        <f>IF((SUM(AI$19:AI25)+AI$38+AI$39+SUM(AI$117:AI$121))&gt;=REGISTER!$CZ$22,0,IF(DL$70=1,0,IF(AND(DL26=1,$J26=1,DL$43&gt;=REGISTER!$CZ$25,DL$40&gt;0,SUM(DL$54:DL$60)&gt;0),1,0)))</f>
        <v>0</v>
      </c>
      <c r="AJ26" s="80">
        <f>IF((SUM(AJ$19:AJ25)+AJ$38+AJ$39+SUM(AJ$117:AJ$121))&gt;=REGISTER!$CZ$22,0,IF(DM$70=1,0,IF(AND(DM26=1,$J26=1,DM$43&gt;=REGISTER!$CZ$25,DM$40&gt;0,SUM(DM$54:DM$60)&gt;0),1,0)))</f>
        <v>0</v>
      </c>
      <c r="AK26" s="80">
        <f>IF((SUM(AK$19:AK25)+AK$38+AK$39+SUM(AK$117:AK$121))&gt;=REGISTER!$CZ$22,0,IF(DN$70=1,0,IF(AND(DN26=1,$J26=1,DN$43&gt;=REGISTER!$CZ$25,DN$40&gt;0,SUM(DN$54:DN$60)&gt;0),1,0)))</f>
        <v>0</v>
      </c>
      <c r="AL26" s="80">
        <f>IF((SUM(AL$19:AL25)+AL$38+AL$39+SUM(AL$117:AL$121))&gt;=REGISTER!$CZ$22,0,IF(DO$70=1,0,IF(AND(DO26=1,$J26=1,DO$43&gt;=REGISTER!$CZ$25,DO$40&gt;0,SUM(DO$54:DO$60)&gt;0),1,0)))</f>
        <v>0</v>
      </c>
      <c r="AM26" s="80">
        <f>IF((SUM(AM$19:AM25)+AM$38+AM$39+SUM(AM$117:AM$121))&gt;=REGISTER!$CZ$22,0,IF(DP$70=1,0,IF(AND(DP26=1,$J26=1,DP$43&gt;=REGISTER!$CZ$25,DP$40&gt;0,SUM(DP$54:DP$60)&gt;0),1,0)))</f>
        <v>0</v>
      </c>
      <c r="AN26" s="80">
        <f>IF((SUM(AN$19:AN25)+AN$38+AN$39+SUM(AN$117:AN$121))&gt;=REGISTER!$CZ$22,0,IF(DQ$70=1,0,IF(AND(DQ26=1,$J26=1,DQ$43&gt;=REGISTER!$CZ$25,DQ$40&gt;0,SUM(DQ$54:DQ$60)&gt;0),1,0)))</f>
        <v>0</v>
      </c>
      <c r="AO26" s="80">
        <f>IF((SUM(AO$19:AO25)+AO$38+AO$39+SUM(AO$117:AO$121))&gt;=REGISTER!$CZ$22,0,IF(DR$70=1,0,IF(AND(DR26=1,$J26=1,DR$43&gt;=REGISTER!$CZ$25,DR$40&gt;0,SUM(DR$54:DR$60)&gt;0),1,0)))</f>
        <v>0</v>
      </c>
      <c r="AP26" s="80">
        <f>IF((SUM(AP$19:AP25)+AP$38+AP$39+SUM(AP$117:AP$121))&gt;=REGISTER!$CZ$22,0,IF(DS$70=1,0,IF(AND(DS26=1,$J26=1,DS$43&gt;=REGISTER!$CZ$25,DS$40&gt;0,SUM(DS$54:DS$60)&gt;0),1,0)))</f>
        <v>0</v>
      </c>
      <c r="AQ26" s="80">
        <f>IF((SUM(AQ$19:AQ25)+AQ$38+AQ$39+SUM(AQ$117:AQ$121))&gt;=REGISTER!$CZ$22,0,IF(DT$70=1,0,IF(AND(DT26=1,$J26=1,DT$43&gt;=REGISTER!$CZ$25,DT$40&gt;0,SUM(DT$54:DT$60)&gt;0),1,0)))</f>
        <v>0</v>
      </c>
      <c r="AR26" s="80">
        <f>IF((SUM(AR$19:AR25)+AR$38+AR$39+SUM(AR$117:AR$121))&gt;=REGISTER!$CZ$22,0,IF(DU$70=1,0,IF(AND(DU26=1,$J26=1,DU$43&gt;=REGISTER!$CZ$25,DU$40&gt;0,SUM(DU$54:DU$60)&gt;0),1,0)))</f>
        <v>0</v>
      </c>
      <c r="AS26" s="80">
        <f>IF((SUM(AS$19:AS25)+AS$38+AS$39+SUM(AS$117:AS$121))&gt;=REGISTER!$CZ$22,0,IF(DV$70=1,0,IF(AND(DV26=1,$J26=1,DV$43&gt;=REGISTER!$CZ$25,DV$40&gt;0,SUM(DV$54:DV$60)&gt;0),1,0)))</f>
        <v>0</v>
      </c>
      <c r="AT26" s="80">
        <f>IF((SUM(AT$19:AT25)+AT$38+AT$39+SUM(AT$117:AT$121))&gt;=REGISTER!$CZ$22,0,IF(DW$70=1,0,IF(AND(DW26=1,$J26=1,DW$43&gt;=REGISTER!$CZ$25,DW$40&gt;0,SUM(DW$54:DW$60)&gt;0),1,0)))</f>
        <v>0</v>
      </c>
      <c r="AU26" s="80">
        <f>IF((SUM(AU$19:AU25)+AU$38+AU$39+SUM(AU$117:AU$121))&gt;=REGISTER!$CZ$22,0,IF(DX$70=1,0,IF(AND(DX26=1,$J26=1,DX$43&gt;=REGISTER!$CZ$25,DX$40&gt;0,SUM(DX$54:DX$60)&gt;0),1,0)))</f>
        <v>0</v>
      </c>
      <c r="AV26" s="80">
        <f>IF((SUM(AV$19:AV25)+AV$38+AV$39+SUM(AV$117:AV$121))&gt;=REGISTER!$CZ$22,0,IF(DY$70=1,0,IF(AND(DY26=1,$J26=1,DY$43&gt;=REGISTER!$CZ$25,DY$40&gt;0,SUM(DY$54:DY$60)&gt;0),1,0)))</f>
        <v>0</v>
      </c>
      <c r="AW26" s="80">
        <f>IF((SUM(AW$19:AW25)+AW$38+AW$39+SUM(AW$117:AW$121))&gt;=REGISTER!$CZ$22,0,IF(DZ$70=1,0,IF(AND(DZ26=1,$J26=1,DZ$43&gt;=REGISTER!$CZ$25,DZ$40&gt;0,SUM(DZ$54:DZ$60)&gt;0),1,0)))</f>
        <v>0</v>
      </c>
      <c r="AX26" s="80">
        <f>IF((SUM(AX$19:AX25)+AX$38+AX$39+SUM(AX$117:AX$121))&gt;=REGISTER!$CZ$22,0,IF(EA$70=1,0,IF(AND(EA26=1,$J26=1,EA$43&gt;=REGISTER!$CZ$25,EA$40&gt;0,SUM(EA$54:EA$60)&gt;0),1,0)))</f>
        <v>0</v>
      </c>
      <c r="AY26" s="80">
        <f>IF((SUM(AY$19:AY25)+AY$38+AY$39+SUM(AY$117:AY$121))&gt;=REGISTER!$CZ$22,0,IF(EB$70=1,0,IF(AND(EB26=1,$J26=1,EB$43&gt;=REGISTER!$CZ$25,EB$40&gt;0,SUM(EB$54:EB$60)&gt;0),1,0)))</f>
        <v>0</v>
      </c>
      <c r="AZ26" s="80">
        <f>IF((SUM(AZ$19:AZ25)+AZ$38+AZ$39+SUM(AZ$117:AZ$121))&gt;=REGISTER!$CZ$22,0,IF(EC$70=1,0,IF(AND(EC26=1,$J26=1,EC$43&gt;=REGISTER!$CZ$25,EC$40&gt;0,SUM(EC$54:EC$60)&gt;0),1,0)))</f>
        <v>0</v>
      </c>
      <c r="BA26" s="80">
        <f>IF((SUM(BA$19:BA25)+BA$38+BA$39+SUM(BA$117:BA$121))&gt;=REGISTER!$CZ$22,0,IF(ED$70=1,0,IF(AND(ED26=1,$J26=1,ED$43&gt;=REGISTER!$CZ$25,ED$40&gt;0,SUM(ED$54:ED$60)&gt;0),1,0)))</f>
        <v>0</v>
      </c>
      <c r="BB26" s="80">
        <f>IF((SUM(BB$19:BB25)+BB$38+BB$39+SUM(BB$117:BB$121))&gt;=REGISTER!$CZ$22,0,IF(EE$70=1,0,IF(AND(EE26=1,$J26=1,EE$43&gt;=REGISTER!$CZ$25,EE$40&gt;0,SUM(EE$54:EE$60)&gt;0),1,0)))</f>
        <v>0</v>
      </c>
      <c r="BC26" s="80">
        <f>IF((SUM(BC$19:BC25)+BC$38+BC$39+SUM(BC$117:BC$121))&gt;=REGISTER!$CZ$22,0,IF(EF$70=1,0,IF(AND(EF26=1,$J26=1,EF$43&gt;=REGISTER!$CZ$25,EF$40&gt;0,SUM(EF$54:EF$60)&gt;0),1,0)))</f>
        <v>0</v>
      </c>
      <c r="BD26" s="101">
        <f t="shared" si="8"/>
        <v>0</v>
      </c>
      <c r="BE26" s="74">
        <f t="shared" si="9"/>
        <v>0</v>
      </c>
      <c r="BF26" s="74">
        <f t="shared" si="10"/>
        <v>0</v>
      </c>
      <c r="BG26" s="74">
        <f t="shared" ref="BG26:CG35" si="17">IF(AND($I26=1,CU26=1,CU$41&gt;2,CU$40&gt;0,SUM(CU$47:CU$53)&gt;0),1,0)</f>
        <v>0</v>
      </c>
      <c r="BH26" s="74">
        <f t="shared" si="17"/>
        <v>0</v>
      </c>
      <c r="BI26" s="74">
        <f t="shared" si="17"/>
        <v>0</v>
      </c>
      <c r="BJ26" s="74">
        <f t="shared" si="17"/>
        <v>0</v>
      </c>
      <c r="BK26" s="74">
        <f t="shared" si="17"/>
        <v>0</v>
      </c>
      <c r="BL26" s="74">
        <f t="shared" si="17"/>
        <v>0</v>
      </c>
      <c r="BM26" s="74">
        <f t="shared" si="17"/>
        <v>0</v>
      </c>
      <c r="BN26" s="74">
        <f t="shared" si="17"/>
        <v>0</v>
      </c>
      <c r="BO26" s="74">
        <f t="shared" si="17"/>
        <v>0</v>
      </c>
      <c r="BP26" s="74">
        <f t="shared" si="17"/>
        <v>0</v>
      </c>
      <c r="BQ26" s="74">
        <f t="shared" si="17"/>
        <v>0</v>
      </c>
      <c r="BR26" s="74">
        <f t="shared" si="17"/>
        <v>0</v>
      </c>
      <c r="BS26" s="74">
        <f t="shared" si="17"/>
        <v>0</v>
      </c>
      <c r="BT26" s="74">
        <f t="shared" si="17"/>
        <v>0</v>
      </c>
      <c r="BU26" s="74">
        <f t="shared" si="17"/>
        <v>0</v>
      </c>
      <c r="BV26" s="74">
        <f t="shared" si="17"/>
        <v>0</v>
      </c>
      <c r="BW26" s="74">
        <f t="shared" si="17"/>
        <v>0</v>
      </c>
      <c r="BX26" s="74">
        <f t="shared" si="17"/>
        <v>0</v>
      </c>
      <c r="BY26" s="74">
        <f t="shared" si="17"/>
        <v>0</v>
      </c>
      <c r="BZ26" s="74">
        <f t="shared" si="17"/>
        <v>0</v>
      </c>
      <c r="CA26" s="74">
        <f t="shared" si="17"/>
        <v>0</v>
      </c>
      <c r="CB26" s="74">
        <f t="shared" si="17"/>
        <v>0</v>
      </c>
      <c r="CC26" s="74">
        <f t="shared" si="17"/>
        <v>0</v>
      </c>
      <c r="CD26" s="74">
        <f t="shared" si="17"/>
        <v>0</v>
      </c>
      <c r="CE26" s="74">
        <f t="shared" si="17"/>
        <v>0</v>
      </c>
      <c r="CF26" s="74">
        <f t="shared" si="17"/>
        <v>0</v>
      </c>
      <c r="CG26" s="74">
        <f t="shared" si="17"/>
        <v>0</v>
      </c>
      <c r="CH26" s="74">
        <f t="shared" si="16"/>
        <v>0</v>
      </c>
      <c r="CI26" s="74">
        <f t="shared" si="16"/>
        <v>0</v>
      </c>
      <c r="CJ26" s="74">
        <f t="shared" si="16"/>
        <v>0</v>
      </c>
      <c r="CK26" s="74">
        <f t="shared" si="16"/>
        <v>0</v>
      </c>
      <c r="CL26" s="74">
        <f t="shared" si="16"/>
        <v>0</v>
      </c>
      <c r="CM26" s="74">
        <f t="shared" si="16"/>
        <v>0</v>
      </c>
      <c r="CN26" s="74">
        <f t="shared" si="16"/>
        <v>0</v>
      </c>
      <c r="CO26" s="74">
        <f t="shared" si="16"/>
        <v>0</v>
      </c>
      <c r="CP26" s="74">
        <f t="shared" si="16"/>
        <v>0</v>
      </c>
      <c r="CQ26" s="74">
        <f t="shared" si="16"/>
        <v>0</v>
      </c>
      <c r="CR26" s="74">
        <f t="shared" si="16"/>
        <v>0</v>
      </c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54">
        <f t="shared" si="12"/>
        <v>0</v>
      </c>
      <c r="EH26" s="136"/>
      <c r="EI26" s="97">
        <f t="shared" si="13"/>
        <v>0</v>
      </c>
      <c r="EJ26" s="344" t="str">
        <f t="shared" si="14"/>
        <v/>
      </c>
      <c r="EK26" s="345">
        <f t="shared" si="15"/>
        <v>0</v>
      </c>
      <c r="EL26" s="185"/>
      <c r="EM26" s="102">
        <f>SUMIF($K26,REGISTER!$CU$7,'KORT 1'!$BD26)</f>
        <v>0</v>
      </c>
      <c r="EN26" s="19">
        <f>SUMIF($K26,REGISTER!$CU$8,'KORT 1'!$BD26)</f>
        <v>0</v>
      </c>
      <c r="EO26" s="20">
        <f>SUMIF($K26,REGISTER!$CU$9,'KORT 1'!$BD26)</f>
        <v>0</v>
      </c>
      <c r="EP26" s="17">
        <f>SUMIF($K26,REGISTER!$CU$21,'KORT 1'!$BD26)</f>
        <v>0</v>
      </c>
      <c r="EQ26" s="19">
        <f>SUMIF($K26,REGISTER!$CU$22,'KORT 1'!$BD26)</f>
        <v>0</v>
      </c>
      <c r="ER26" s="20">
        <f>SUMIF($K26,REGISTER!$CU$23,'KORT 1'!$BD26)</f>
        <v>0</v>
      </c>
      <c r="ES26" s="17">
        <f>SUMIF($K26,REGISTER!$CU$14,'KORT 1'!$BD26)</f>
        <v>0</v>
      </c>
      <c r="ET26" s="19">
        <f>SUMIF($K26,REGISTER!$CU$15,'KORT 1'!$BD26)</f>
        <v>0</v>
      </c>
      <c r="EU26" s="19">
        <f>SUMIF($K26,REGISTER!$CU$16,'KORT 1'!$BD26)</f>
        <v>0</v>
      </c>
      <c r="EV26" s="218">
        <f>SUMIF($K26,REGISTER!$CU$17,'KORT 1'!$BD26)+SUMIF($K26,REGISTER!$CU$18,'KORT 1'!$BD26)+SUMIF($K26,REGISTER!$CU$19,'KORT 1'!$BD26)+SUMIF($K26,REGISTER!$CU$20,'KORT 1'!$BD26)</f>
        <v>0</v>
      </c>
      <c r="EW26" s="103">
        <f>SUMIF($K26,REGISTER!$CU$28,'KORT 1'!$BD26)</f>
        <v>0</v>
      </c>
      <c r="EX26" s="19">
        <f>SUMIF($K26,REGISTER!$CU$29,'KORT 1'!$BD26)</f>
        <v>0</v>
      </c>
      <c r="EY26" s="19">
        <f>SUMIF($K26,REGISTER!$CU$30,'KORT 1'!$BD26)</f>
        <v>0</v>
      </c>
      <c r="EZ26" s="218">
        <f>SUMIF($K26,REGISTER!$CU$31,'KORT 1'!$BD26)+SUMIF($K26,REGISTER!$CU$32,'KORT 1'!$BD26)+SUMIF($K26,REGISTER!$CU$33,'KORT 1'!$BD26)+SUMIF($K26,REGISTER!$CU$34,'KORT 1'!$BD26)</f>
        <v>0</v>
      </c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234"/>
      <c r="FQ26" s="103">
        <f>SUMIF($M26,REGISTER!$CU$36,'KORT 1'!$O26)</f>
        <v>0</v>
      </c>
      <c r="FR26" s="19">
        <f>SUMIF($M26,REGISTER!$CU$37,'KORT 1'!$O26)</f>
        <v>0</v>
      </c>
      <c r="FS26" s="19">
        <f>SUMIF($M26,REGISTER!$CU$38,'KORT 1'!$O26)</f>
        <v>0</v>
      </c>
      <c r="FT26" s="19">
        <f>SUMIF($M26,REGISTER!$CU$39,'KORT 1'!$O26)</f>
        <v>0</v>
      </c>
      <c r="FU26" s="19">
        <f>SUMIF($M26,REGISTER!$CU$40,'KORT 1'!$O26)</f>
        <v>0</v>
      </c>
      <c r="FV26" s="19">
        <f>SUMIF($M26,REGISTER!$CU$41,'KORT 1'!$O26)</f>
        <v>0</v>
      </c>
      <c r="FW26" s="19">
        <f>SUMIF($M26,REGISTER!$CU$56,'KORT 1'!$O26)</f>
        <v>0</v>
      </c>
      <c r="FX26" s="19">
        <f>SUMIF($M26,REGISTER!$CU$57,'KORT 1'!$O26)</f>
        <v>0</v>
      </c>
      <c r="FY26" s="19">
        <f>SUMIF($M26,REGISTER!$CU$58,'KORT 1'!$O26)</f>
        <v>0</v>
      </c>
      <c r="FZ26" s="19">
        <f>SUMIF($M26,REGISTER!$CU$59,'KORT 1'!$O26)</f>
        <v>0</v>
      </c>
      <c r="GA26" s="19">
        <f>SUMIF($M26,REGISTER!$CU$60,'KORT 1'!$O26)</f>
        <v>0</v>
      </c>
      <c r="GB26" s="19">
        <f>SUMIF($M26,REGISTER!$CU$61,'KORT 1'!$O26)</f>
        <v>0</v>
      </c>
      <c r="GC26" s="19">
        <f>SUMIF($M26,REGISTER!$CU$46,'KORT 1'!$O26)</f>
        <v>0</v>
      </c>
      <c r="GD26" s="19">
        <f>SUMIF($M26,REGISTER!$CU$47,'KORT 1'!$O26)</f>
        <v>0</v>
      </c>
      <c r="GE26" s="19">
        <f>SUMIF($M26,REGISTER!$CU$48,'KORT 1'!$O26)</f>
        <v>0</v>
      </c>
      <c r="GF26" s="19">
        <f>SUMIF($M26,REGISTER!$CU$49,'KORT 1'!$O26)</f>
        <v>0</v>
      </c>
      <c r="GG26" s="19">
        <f>SUMIF($M26,REGISTER!$CU$50,'KORT 1'!$O26)</f>
        <v>0</v>
      </c>
      <c r="GH26" s="19">
        <f>SUMIF($M26,REGISTER!$CU$51,'KORT 1'!$O26)</f>
        <v>0</v>
      </c>
      <c r="GI26" s="18">
        <f>SUMIF($M26,REGISTER!$CU$52,'KORT 1'!$O26)+SUMIF($M26,REGISTER!$CU$53,'KORT 1'!$O26)+SUMIF($M26,REGISTER!$CU$54,'KORT 1'!$O26)+SUMIF($M26,REGISTER!$CU$55,'KORT 1'!$O26)</f>
        <v>0</v>
      </c>
      <c r="GJ26" s="19">
        <f>SUMIF($M26,REGISTER!$CU$66,'KORT 1'!$O26)</f>
        <v>0</v>
      </c>
      <c r="GK26" s="19">
        <f>SUMIF($M26,REGISTER!$CU$67,'KORT 1'!$O26)</f>
        <v>0</v>
      </c>
      <c r="GL26" s="19">
        <f>SUMIF($M26,REGISTER!$CU$68,'KORT 1'!$O26)</f>
        <v>0</v>
      </c>
      <c r="GM26" s="19">
        <f>SUMIF($M26,REGISTER!$CU$69,'KORT 1'!$O26)</f>
        <v>0</v>
      </c>
      <c r="GN26" s="19">
        <f>SUMIF($M26,REGISTER!$CU$70,'KORT 1'!$O26)</f>
        <v>0</v>
      </c>
      <c r="GO26" s="19">
        <f>SUMIF($M26,REGISTER!$CU$71,'KORT 1'!$O26)</f>
        <v>0</v>
      </c>
      <c r="GP26" s="18">
        <f>SUMIF($M26,REGISTER!$CU$72,'KORT 1'!$O26)+SUMIF($M26,REGISTER!$CU$73,'KORT 1'!$O26)+SUMIF($M26,REGISTER!$CU$74,'KORT 1'!$O26)+SUMIF($M26,REGISTER!$CU$75,'KORT 1'!$O26)</f>
        <v>0</v>
      </c>
      <c r="GQ26" s="136"/>
      <c r="GR26" s="136"/>
      <c r="GS26" s="136"/>
      <c r="GT26" s="136"/>
      <c r="GU26" s="136"/>
      <c r="GV26" s="136"/>
      <c r="GW26" s="136"/>
      <c r="GX26" s="136"/>
      <c r="GY26" s="136"/>
      <c r="GZ26" s="136"/>
      <c r="HA26" s="136"/>
      <c r="HB26" s="136"/>
      <c r="HC26" s="136"/>
      <c r="HD26" s="136"/>
      <c r="HE26" s="136"/>
      <c r="HF26" s="136"/>
      <c r="HG26" s="136"/>
      <c r="HH26" s="125"/>
      <c r="HI26" s="1"/>
    </row>
    <row r="27" spans="1:218" ht="15.95" customHeight="1">
      <c r="A27" s="17">
        <v>9</v>
      </c>
      <c r="B27" s="81"/>
      <c r="C27" s="429" t="str">
        <f t="shared" si="0"/>
        <v/>
      </c>
      <c r="D27" s="461"/>
      <c r="E27" s="461"/>
      <c r="F27" s="461"/>
      <c r="G27" s="461"/>
      <c r="H27" s="130" t="str">
        <f t="shared" si="1"/>
        <v/>
      </c>
      <c r="I27" s="26">
        <f t="shared" si="2"/>
        <v>0</v>
      </c>
      <c r="J27" s="26">
        <f t="shared" si="3"/>
        <v>0</v>
      </c>
      <c r="K27" s="26">
        <f t="shared" si="4"/>
        <v>0</v>
      </c>
      <c r="L27" s="133"/>
      <c r="M27" s="26">
        <f t="shared" si="5"/>
        <v>0</v>
      </c>
      <c r="N27" s="26">
        <f t="shared" si="6"/>
        <v>0</v>
      </c>
      <c r="O27" s="101">
        <f t="shared" si="7"/>
        <v>0</v>
      </c>
      <c r="P27" s="80">
        <f>IF((SUM(P$19:P26)+P$38+P$39+SUM(P$117:P$121))&gt;=REGISTER!$CZ$22,0,IF(CS$70=1,0,IF(AND(CS27=1,$J27=1,CS$43&gt;=REGISTER!$CZ$25,CS$40&gt;0,SUM(CS$54:CS$60)&gt;0),1,0)))</f>
        <v>0</v>
      </c>
      <c r="Q27" s="80">
        <f>IF((SUM(Q$19:Q26)+Q$38+Q$39+SUM(Q$117:Q$121))&gt;=REGISTER!$CZ$22,0,IF(CT$70=1,0,IF(AND(CT27=1,$J27=1,CT$43&gt;=REGISTER!$CZ$25,CT$40&gt;0,SUM(CT$54:CT$60)&gt;0),1,0)))</f>
        <v>0</v>
      </c>
      <c r="R27" s="80">
        <f>IF((SUM(R$19:R26)+R$38+R$39+SUM(R$117:R$121))&gt;=REGISTER!$CZ$22,0,IF(CU$70=1,0,IF(AND(CU27=1,$J27=1,CU$43&gt;=REGISTER!$CZ$25,CU$40&gt;0,SUM(CU$54:CU$60)&gt;0),1,0)))</f>
        <v>0</v>
      </c>
      <c r="S27" s="80">
        <f>IF((SUM(S$19:S26)+S$38+S$39+SUM(S$117:S$121))&gt;=REGISTER!$CZ$22,0,IF(CV$70=1,0,IF(AND(CV27=1,$J27=1,CV$43&gt;=REGISTER!$CZ$25,CV$40&gt;0,SUM(CV$54:CV$60)&gt;0),1,0)))</f>
        <v>0</v>
      </c>
      <c r="T27" s="80">
        <f>IF((SUM(T$19:T26)+T$38+T$39+SUM(T$117:T$121))&gt;=REGISTER!$CZ$22,0,IF(CW$70=1,0,IF(AND(CW27=1,$J27=1,CW$43&gt;=REGISTER!$CZ$25,CW$40&gt;0,SUM(CW$54:CW$60)&gt;0),1,0)))</f>
        <v>0</v>
      </c>
      <c r="U27" s="80">
        <f>IF((SUM(U$19:U26)+U$38+U$39+SUM(U$117:U$121))&gt;=REGISTER!$CZ$22,0,IF(CX$70=1,0,IF(AND(CX27=1,$J27=1,CX$43&gt;=REGISTER!$CZ$25,CX$40&gt;0,SUM(CX$54:CX$60)&gt;0),1,0)))</f>
        <v>0</v>
      </c>
      <c r="V27" s="80">
        <f>IF((SUM(V$19:V26)+V$38+V$39+SUM(V$117:V$121))&gt;=REGISTER!$CZ$22,0,IF(CY$70=1,0,IF(AND(CY27=1,$J27=1,CY$43&gt;=REGISTER!$CZ$25,CY$40&gt;0,SUM(CY$54:CY$60)&gt;0),1,0)))</f>
        <v>0</v>
      </c>
      <c r="W27" s="80">
        <f>IF((SUM(W$19:W26)+W$38+W$39+SUM(W$117:W$121))&gt;=REGISTER!$CZ$22,0,IF(CZ$70=1,0,IF(AND(CZ27=1,$J27=1,CZ$43&gt;=REGISTER!$CZ$25,CZ$40&gt;0,SUM(CZ$54:CZ$60)&gt;0),1,0)))</f>
        <v>0</v>
      </c>
      <c r="X27" s="80">
        <f>IF((SUM(X$19:X26)+X$38+X$39+SUM(X$117:X$121))&gt;=REGISTER!$CZ$22,0,IF(DA$70=1,0,IF(AND(DA27=1,$J27=1,DA$43&gt;=REGISTER!$CZ$25,DA$40&gt;0,SUM(DA$54:DA$60)&gt;0),1,0)))</f>
        <v>0</v>
      </c>
      <c r="Y27" s="80">
        <f>IF((SUM(Y$19:Y26)+Y$38+Y$39+SUM(Y$117:Y$121))&gt;=REGISTER!$CZ$22,0,IF(DB$70=1,0,IF(AND(DB27=1,$J27=1,DB$43&gt;=REGISTER!$CZ$25,DB$40&gt;0,SUM(DB$54:DB$60)&gt;0),1,0)))</f>
        <v>0</v>
      </c>
      <c r="Z27" s="80">
        <f>IF((SUM(Z$19:Z26)+Z$38+Z$39+SUM(Z$117:Z$121))&gt;=REGISTER!$CZ$22,0,IF(DC$70=1,0,IF(AND(DC27=1,$J27=1,DC$43&gt;=REGISTER!$CZ$25,DC$40&gt;0,SUM(DC$54:DC$60)&gt;0),1,0)))</f>
        <v>0</v>
      </c>
      <c r="AA27" s="80">
        <f>IF((SUM(AA$19:AA26)+AA$38+AA$39+SUM(AA$117:AA$121))&gt;=REGISTER!$CZ$22,0,IF(DD$70=1,0,IF(AND(DD27=1,$J27=1,DD$43&gt;=REGISTER!$CZ$25,DD$40&gt;0,SUM(DD$54:DD$60)&gt;0),1,0)))</f>
        <v>0</v>
      </c>
      <c r="AB27" s="80">
        <f>IF((SUM(AB$19:AB26)+AB$38+AB$39+SUM(AB$117:AB$121))&gt;=REGISTER!$CZ$22,0,IF(DE$70=1,0,IF(AND(DE27=1,$J27=1,DE$43&gt;=REGISTER!$CZ$25,DE$40&gt;0,SUM(DE$54:DE$60)&gt;0),1,0)))</f>
        <v>0</v>
      </c>
      <c r="AC27" s="80">
        <f>IF((SUM(AC$19:AC26)+AC$38+AC$39+SUM(AC$117:AC$121))&gt;=REGISTER!$CZ$22,0,IF(DF$70=1,0,IF(AND(DF27=1,$J27=1,DF$43&gt;=REGISTER!$CZ$25,DF$40&gt;0,SUM(DF$54:DF$60)&gt;0),1,0)))</f>
        <v>0</v>
      </c>
      <c r="AD27" s="80">
        <f>IF((SUM(AD$19:AD26)+AD$38+AD$39+SUM(AD$117:AD$121))&gt;=REGISTER!$CZ$22,0,IF(DG$70=1,0,IF(AND(DG27=1,$J27=1,DG$43&gt;=REGISTER!$CZ$25,DG$40&gt;0,SUM(DG$54:DG$60)&gt;0),1,0)))</f>
        <v>0</v>
      </c>
      <c r="AE27" s="80">
        <f>IF((SUM(AE$19:AE26)+AE$38+AE$39+SUM(AE$117:AE$121))&gt;=REGISTER!$CZ$22,0,IF(DH$70=1,0,IF(AND(DH27=1,$J27=1,DH$43&gt;=REGISTER!$CZ$25,DH$40&gt;0,SUM(DH$54:DH$60)&gt;0),1,0)))</f>
        <v>0</v>
      </c>
      <c r="AF27" s="80">
        <f>IF((SUM(AF$19:AF26)+AF$38+AF$39+SUM(AF$117:AF$121))&gt;=REGISTER!$CZ$22,0,IF(DI$70=1,0,IF(AND(DI27=1,$J27=1,DI$43&gt;=REGISTER!$CZ$25,DI$40&gt;0,SUM(DI$54:DI$60)&gt;0),1,0)))</f>
        <v>0</v>
      </c>
      <c r="AG27" s="80">
        <f>IF((SUM(AG$19:AG26)+AG$38+AG$39+SUM(AG$117:AG$121))&gt;=REGISTER!$CZ$22,0,IF(DJ$70=1,0,IF(AND(DJ27=1,$J27=1,DJ$43&gt;=REGISTER!$CZ$25,DJ$40&gt;0,SUM(DJ$54:DJ$60)&gt;0),1,0)))</f>
        <v>0</v>
      </c>
      <c r="AH27" s="80">
        <f>IF((SUM(AH$19:AH26)+AH$38+AH$39+SUM(AH$117:AH$121))&gt;=REGISTER!$CZ$22,0,IF(DK$70=1,0,IF(AND(DK27=1,$J27=1,DK$43&gt;=REGISTER!$CZ$25,DK$40&gt;0,SUM(DK$54:DK$60)&gt;0),1,0)))</f>
        <v>0</v>
      </c>
      <c r="AI27" s="80">
        <f>IF((SUM(AI$19:AI26)+AI$38+AI$39+SUM(AI$117:AI$121))&gt;=REGISTER!$CZ$22,0,IF(DL$70=1,0,IF(AND(DL27=1,$J27=1,DL$43&gt;=REGISTER!$CZ$25,DL$40&gt;0,SUM(DL$54:DL$60)&gt;0),1,0)))</f>
        <v>0</v>
      </c>
      <c r="AJ27" s="80">
        <f>IF((SUM(AJ$19:AJ26)+AJ$38+AJ$39+SUM(AJ$117:AJ$121))&gt;=REGISTER!$CZ$22,0,IF(DM$70=1,0,IF(AND(DM27=1,$J27=1,DM$43&gt;=REGISTER!$CZ$25,DM$40&gt;0,SUM(DM$54:DM$60)&gt;0),1,0)))</f>
        <v>0</v>
      </c>
      <c r="AK27" s="80">
        <f>IF((SUM(AK$19:AK26)+AK$38+AK$39+SUM(AK$117:AK$121))&gt;=REGISTER!$CZ$22,0,IF(DN$70=1,0,IF(AND(DN27=1,$J27=1,DN$43&gt;=REGISTER!$CZ$25,DN$40&gt;0,SUM(DN$54:DN$60)&gt;0),1,0)))</f>
        <v>0</v>
      </c>
      <c r="AL27" s="80">
        <f>IF((SUM(AL$19:AL26)+AL$38+AL$39+SUM(AL$117:AL$121))&gt;=REGISTER!$CZ$22,0,IF(DO$70=1,0,IF(AND(DO27=1,$J27=1,DO$43&gt;=REGISTER!$CZ$25,DO$40&gt;0,SUM(DO$54:DO$60)&gt;0),1,0)))</f>
        <v>0</v>
      </c>
      <c r="AM27" s="80">
        <f>IF((SUM(AM$19:AM26)+AM$38+AM$39+SUM(AM$117:AM$121))&gt;=REGISTER!$CZ$22,0,IF(DP$70=1,0,IF(AND(DP27=1,$J27=1,DP$43&gt;=REGISTER!$CZ$25,DP$40&gt;0,SUM(DP$54:DP$60)&gt;0),1,0)))</f>
        <v>0</v>
      </c>
      <c r="AN27" s="80">
        <f>IF((SUM(AN$19:AN26)+AN$38+AN$39+SUM(AN$117:AN$121))&gt;=REGISTER!$CZ$22,0,IF(DQ$70=1,0,IF(AND(DQ27=1,$J27=1,DQ$43&gt;=REGISTER!$CZ$25,DQ$40&gt;0,SUM(DQ$54:DQ$60)&gt;0),1,0)))</f>
        <v>0</v>
      </c>
      <c r="AO27" s="80">
        <f>IF((SUM(AO$19:AO26)+AO$38+AO$39+SUM(AO$117:AO$121))&gt;=REGISTER!$CZ$22,0,IF(DR$70=1,0,IF(AND(DR27=1,$J27=1,DR$43&gt;=REGISTER!$CZ$25,DR$40&gt;0,SUM(DR$54:DR$60)&gt;0),1,0)))</f>
        <v>0</v>
      </c>
      <c r="AP27" s="80">
        <f>IF((SUM(AP$19:AP26)+AP$38+AP$39+SUM(AP$117:AP$121))&gt;=REGISTER!$CZ$22,0,IF(DS$70=1,0,IF(AND(DS27=1,$J27=1,DS$43&gt;=REGISTER!$CZ$25,DS$40&gt;0,SUM(DS$54:DS$60)&gt;0),1,0)))</f>
        <v>0</v>
      </c>
      <c r="AQ27" s="80">
        <f>IF((SUM(AQ$19:AQ26)+AQ$38+AQ$39+SUM(AQ$117:AQ$121))&gt;=REGISTER!$CZ$22,0,IF(DT$70=1,0,IF(AND(DT27=1,$J27=1,DT$43&gt;=REGISTER!$CZ$25,DT$40&gt;0,SUM(DT$54:DT$60)&gt;0),1,0)))</f>
        <v>0</v>
      </c>
      <c r="AR27" s="80">
        <f>IF((SUM(AR$19:AR26)+AR$38+AR$39+SUM(AR$117:AR$121))&gt;=REGISTER!$CZ$22,0,IF(DU$70=1,0,IF(AND(DU27=1,$J27=1,DU$43&gt;=REGISTER!$CZ$25,DU$40&gt;0,SUM(DU$54:DU$60)&gt;0),1,0)))</f>
        <v>0</v>
      </c>
      <c r="AS27" s="80">
        <f>IF((SUM(AS$19:AS26)+AS$38+AS$39+SUM(AS$117:AS$121))&gt;=REGISTER!$CZ$22,0,IF(DV$70=1,0,IF(AND(DV27=1,$J27=1,DV$43&gt;=REGISTER!$CZ$25,DV$40&gt;0,SUM(DV$54:DV$60)&gt;0),1,0)))</f>
        <v>0</v>
      </c>
      <c r="AT27" s="80">
        <f>IF((SUM(AT$19:AT26)+AT$38+AT$39+SUM(AT$117:AT$121))&gt;=REGISTER!$CZ$22,0,IF(DW$70=1,0,IF(AND(DW27=1,$J27=1,DW$43&gt;=REGISTER!$CZ$25,DW$40&gt;0,SUM(DW$54:DW$60)&gt;0),1,0)))</f>
        <v>0</v>
      </c>
      <c r="AU27" s="80">
        <f>IF((SUM(AU$19:AU26)+AU$38+AU$39+SUM(AU$117:AU$121))&gt;=REGISTER!$CZ$22,0,IF(DX$70=1,0,IF(AND(DX27=1,$J27=1,DX$43&gt;=REGISTER!$CZ$25,DX$40&gt;0,SUM(DX$54:DX$60)&gt;0),1,0)))</f>
        <v>0</v>
      </c>
      <c r="AV27" s="80">
        <f>IF((SUM(AV$19:AV26)+AV$38+AV$39+SUM(AV$117:AV$121))&gt;=REGISTER!$CZ$22,0,IF(DY$70=1,0,IF(AND(DY27=1,$J27=1,DY$43&gt;=REGISTER!$CZ$25,DY$40&gt;0,SUM(DY$54:DY$60)&gt;0),1,0)))</f>
        <v>0</v>
      </c>
      <c r="AW27" s="80">
        <f>IF((SUM(AW$19:AW26)+AW$38+AW$39+SUM(AW$117:AW$121))&gt;=REGISTER!$CZ$22,0,IF(DZ$70=1,0,IF(AND(DZ27=1,$J27=1,DZ$43&gt;=REGISTER!$CZ$25,DZ$40&gt;0,SUM(DZ$54:DZ$60)&gt;0),1,0)))</f>
        <v>0</v>
      </c>
      <c r="AX27" s="80">
        <f>IF((SUM(AX$19:AX26)+AX$38+AX$39+SUM(AX$117:AX$121))&gt;=REGISTER!$CZ$22,0,IF(EA$70=1,0,IF(AND(EA27=1,$J27=1,EA$43&gt;=REGISTER!$CZ$25,EA$40&gt;0,SUM(EA$54:EA$60)&gt;0),1,0)))</f>
        <v>0</v>
      </c>
      <c r="AY27" s="80">
        <f>IF((SUM(AY$19:AY26)+AY$38+AY$39+SUM(AY$117:AY$121))&gt;=REGISTER!$CZ$22,0,IF(EB$70=1,0,IF(AND(EB27=1,$J27=1,EB$43&gt;=REGISTER!$CZ$25,EB$40&gt;0,SUM(EB$54:EB$60)&gt;0),1,0)))</f>
        <v>0</v>
      </c>
      <c r="AZ27" s="80">
        <f>IF((SUM(AZ$19:AZ26)+AZ$38+AZ$39+SUM(AZ$117:AZ$121))&gt;=REGISTER!$CZ$22,0,IF(EC$70=1,0,IF(AND(EC27=1,$J27=1,EC$43&gt;=REGISTER!$CZ$25,EC$40&gt;0,SUM(EC$54:EC$60)&gt;0),1,0)))</f>
        <v>0</v>
      </c>
      <c r="BA27" s="80">
        <f>IF((SUM(BA$19:BA26)+BA$38+BA$39+SUM(BA$117:BA$121))&gt;=REGISTER!$CZ$22,0,IF(ED$70=1,0,IF(AND(ED27=1,$J27=1,ED$43&gt;=REGISTER!$CZ$25,ED$40&gt;0,SUM(ED$54:ED$60)&gt;0),1,0)))</f>
        <v>0</v>
      </c>
      <c r="BB27" s="80">
        <f>IF((SUM(BB$19:BB26)+BB$38+BB$39+SUM(BB$117:BB$121))&gt;=REGISTER!$CZ$22,0,IF(EE$70=1,0,IF(AND(EE27=1,$J27=1,EE$43&gt;=REGISTER!$CZ$25,EE$40&gt;0,SUM(EE$54:EE$60)&gt;0),1,0)))</f>
        <v>0</v>
      </c>
      <c r="BC27" s="80">
        <f>IF((SUM(BC$19:BC26)+BC$38+BC$39+SUM(BC$117:BC$121))&gt;=REGISTER!$CZ$22,0,IF(EF$70=1,0,IF(AND(EF27=1,$J27=1,EF$43&gt;=REGISTER!$CZ$25,EF$40&gt;0,SUM(EF$54:EF$60)&gt;0),1,0)))</f>
        <v>0</v>
      </c>
      <c r="BD27" s="101">
        <f t="shared" si="8"/>
        <v>0</v>
      </c>
      <c r="BE27" s="74">
        <f t="shared" si="9"/>
        <v>0</v>
      </c>
      <c r="BF27" s="74">
        <f t="shared" si="10"/>
        <v>0</v>
      </c>
      <c r="BG27" s="74">
        <f t="shared" si="17"/>
        <v>0</v>
      </c>
      <c r="BH27" s="74">
        <f t="shared" si="17"/>
        <v>0</v>
      </c>
      <c r="BI27" s="74">
        <f t="shared" si="17"/>
        <v>0</v>
      </c>
      <c r="BJ27" s="74">
        <f t="shared" si="17"/>
        <v>0</v>
      </c>
      <c r="BK27" s="74">
        <f t="shared" si="17"/>
        <v>0</v>
      </c>
      <c r="BL27" s="74">
        <f t="shared" si="17"/>
        <v>0</v>
      </c>
      <c r="BM27" s="74">
        <f t="shared" si="17"/>
        <v>0</v>
      </c>
      <c r="BN27" s="74">
        <f t="shared" si="17"/>
        <v>0</v>
      </c>
      <c r="BO27" s="74">
        <f t="shared" si="17"/>
        <v>0</v>
      </c>
      <c r="BP27" s="74">
        <f t="shared" si="17"/>
        <v>0</v>
      </c>
      <c r="BQ27" s="74">
        <f t="shared" si="17"/>
        <v>0</v>
      </c>
      <c r="BR27" s="74">
        <f t="shared" si="17"/>
        <v>0</v>
      </c>
      <c r="BS27" s="74">
        <f t="shared" si="17"/>
        <v>0</v>
      </c>
      <c r="BT27" s="74">
        <f t="shared" si="17"/>
        <v>0</v>
      </c>
      <c r="BU27" s="74">
        <f t="shared" si="17"/>
        <v>0</v>
      </c>
      <c r="BV27" s="74">
        <f t="shared" si="17"/>
        <v>0</v>
      </c>
      <c r="BW27" s="74">
        <f t="shared" si="17"/>
        <v>0</v>
      </c>
      <c r="BX27" s="74">
        <f t="shared" si="17"/>
        <v>0</v>
      </c>
      <c r="BY27" s="74">
        <f t="shared" si="17"/>
        <v>0</v>
      </c>
      <c r="BZ27" s="74">
        <f t="shared" si="17"/>
        <v>0</v>
      </c>
      <c r="CA27" s="74">
        <f t="shared" si="17"/>
        <v>0</v>
      </c>
      <c r="CB27" s="74">
        <f t="shared" si="17"/>
        <v>0</v>
      </c>
      <c r="CC27" s="74">
        <f t="shared" si="17"/>
        <v>0</v>
      </c>
      <c r="CD27" s="74">
        <f t="shared" si="17"/>
        <v>0</v>
      </c>
      <c r="CE27" s="74">
        <f t="shared" si="17"/>
        <v>0</v>
      </c>
      <c r="CF27" s="74">
        <f t="shared" si="17"/>
        <v>0</v>
      </c>
      <c r="CG27" s="74">
        <f t="shared" si="17"/>
        <v>0</v>
      </c>
      <c r="CH27" s="74">
        <f t="shared" si="16"/>
        <v>0</v>
      </c>
      <c r="CI27" s="74">
        <f t="shared" si="16"/>
        <v>0</v>
      </c>
      <c r="CJ27" s="74">
        <f t="shared" si="16"/>
        <v>0</v>
      </c>
      <c r="CK27" s="74">
        <f t="shared" si="16"/>
        <v>0</v>
      </c>
      <c r="CL27" s="74">
        <f t="shared" si="16"/>
        <v>0</v>
      </c>
      <c r="CM27" s="74">
        <f t="shared" si="16"/>
        <v>0</v>
      </c>
      <c r="CN27" s="74">
        <f t="shared" si="16"/>
        <v>0</v>
      </c>
      <c r="CO27" s="74">
        <f t="shared" si="16"/>
        <v>0</v>
      </c>
      <c r="CP27" s="74">
        <f t="shared" si="16"/>
        <v>0</v>
      </c>
      <c r="CQ27" s="74">
        <f t="shared" si="16"/>
        <v>0</v>
      </c>
      <c r="CR27" s="74">
        <f t="shared" si="16"/>
        <v>0</v>
      </c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54">
        <f t="shared" si="12"/>
        <v>0</v>
      </c>
      <c r="EH27" s="136"/>
      <c r="EI27" s="97">
        <f t="shared" si="13"/>
        <v>0</v>
      </c>
      <c r="EJ27" s="344" t="str">
        <f t="shared" si="14"/>
        <v/>
      </c>
      <c r="EK27" s="345">
        <f t="shared" si="15"/>
        <v>0</v>
      </c>
      <c r="EL27" s="185"/>
      <c r="EM27" s="102">
        <f>SUMIF($K27,REGISTER!$CU$7,'KORT 1'!$BD27)</f>
        <v>0</v>
      </c>
      <c r="EN27" s="19">
        <f>SUMIF($K27,REGISTER!$CU$8,'KORT 1'!$BD27)</f>
        <v>0</v>
      </c>
      <c r="EO27" s="20">
        <f>SUMIF($K27,REGISTER!$CU$9,'KORT 1'!$BD27)</f>
        <v>0</v>
      </c>
      <c r="EP27" s="17">
        <f>SUMIF($K27,REGISTER!$CU$21,'KORT 1'!$BD27)</f>
        <v>0</v>
      </c>
      <c r="EQ27" s="19">
        <f>SUMIF($K27,REGISTER!$CU$22,'KORT 1'!$BD27)</f>
        <v>0</v>
      </c>
      <c r="ER27" s="20">
        <f>SUMIF($K27,REGISTER!$CU$23,'KORT 1'!$BD27)</f>
        <v>0</v>
      </c>
      <c r="ES27" s="17">
        <f>SUMIF($K27,REGISTER!$CU$14,'KORT 1'!$BD27)</f>
        <v>0</v>
      </c>
      <c r="ET27" s="19">
        <f>SUMIF($K27,REGISTER!$CU$15,'KORT 1'!$BD27)</f>
        <v>0</v>
      </c>
      <c r="EU27" s="19">
        <f>SUMIF($K27,REGISTER!$CU$16,'KORT 1'!$BD27)</f>
        <v>0</v>
      </c>
      <c r="EV27" s="218">
        <f>SUMIF($K27,REGISTER!$CU$17,'KORT 1'!$BD27)+SUMIF($K27,REGISTER!$CU$18,'KORT 1'!$BD27)+SUMIF($K27,REGISTER!$CU$19,'KORT 1'!$BD27)+SUMIF($K27,REGISTER!$CU$20,'KORT 1'!$BD27)</f>
        <v>0</v>
      </c>
      <c r="EW27" s="103">
        <f>SUMIF($K27,REGISTER!$CU$28,'KORT 1'!$BD27)</f>
        <v>0</v>
      </c>
      <c r="EX27" s="19">
        <f>SUMIF($K27,REGISTER!$CU$29,'KORT 1'!$BD27)</f>
        <v>0</v>
      </c>
      <c r="EY27" s="19">
        <f>SUMIF($K27,REGISTER!$CU$30,'KORT 1'!$BD27)</f>
        <v>0</v>
      </c>
      <c r="EZ27" s="218">
        <f>SUMIF($K27,REGISTER!$CU$31,'KORT 1'!$BD27)+SUMIF($K27,REGISTER!$CU$32,'KORT 1'!$BD27)+SUMIF($K27,REGISTER!$CU$33,'KORT 1'!$BD27)+SUMIF($K27,REGISTER!$CU$34,'KORT 1'!$BD27)</f>
        <v>0</v>
      </c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234"/>
      <c r="FQ27" s="103">
        <f>SUMIF($M27,REGISTER!$CU$36,'KORT 1'!$O27)</f>
        <v>0</v>
      </c>
      <c r="FR27" s="19">
        <f>SUMIF($M27,REGISTER!$CU$37,'KORT 1'!$O27)</f>
        <v>0</v>
      </c>
      <c r="FS27" s="19">
        <f>SUMIF($M27,REGISTER!$CU$38,'KORT 1'!$O27)</f>
        <v>0</v>
      </c>
      <c r="FT27" s="19">
        <f>SUMIF($M27,REGISTER!$CU$39,'KORT 1'!$O27)</f>
        <v>0</v>
      </c>
      <c r="FU27" s="19">
        <f>SUMIF($M27,REGISTER!$CU$40,'KORT 1'!$O27)</f>
        <v>0</v>
      </c>
      <c r="FV27" s="19">
        <f>SUMIF($M27,REGISTER!$CU$41,'KORT 1'!$O27)</f>
        <v>0</v>
      </c>
      <c r="FW27" s="19">
        <f>SUMIF($M27,REGISTER!$CU$56,'KORT 1'!$O27)</f>
        <v>0</v>
      </c>
      <c r="FX27" s="19">
        <f>SUMIF($M27,REGISTER!$CU$57,'KORT 1'!$O27)</f>
        <v>0</v>
      </c>
      <c r="FY27" s="19">
        <f>SUMIF($M27,REGISTER!$CU$58,'KORT 1'!$O27)</f>
        <v>0</v>
      </c>
      <c r="FZ27" s="19">
        <f>SUMIF($M27,REGISTER!$CU$59,'KORT 1'!$O27)</f>
        <v>0</v>
      </c>
      <c r="GA27" s="19">
        <f>SUMIF($M27,REGISTER!$CU$60,'KORT 1'!$O27)</f>
        <v>0</v>
      </c>
      <c r="GB27" s="19">
        <f>SUMIF($M27,REGISTER!$CU$61,'KORT 1'!$O27)</f>
        <v>0</v>
      </c>
      <c r="GC27" s="19">
        <f>SUMIF($M27,REGISTER!$CU$46,'KORT 1'!$O27)</f>
        <v>0</v>
      </c>
      <c r="GD27" s="19">
        <f>SUMIF($M27,REGISTER!$CU$47,'KORT 1'!$O27)</f>
        <v>0</v>
      </c>
      <c r="GE27" s="19">
        <f>SUMIF($M27,REGISTER!$CU$48,'KORT 1'!$O27)</f>
        <v>0</v>
      </c>
      <c r="GF27" s="19">
        <f>SUMIF($M27,REGISTER!$CU$49,'KORT 1'!$O27)</f>
        <v>0</v>
      </c>
      <c r="GG27" s="19">
        <f>SUMIF($M27,REGISTER!$CU$50,'KORT 1'!$O27)</f>
        <v>0</v>
      </c>
      <c r="GH27" s="19">
        <f>SUMIF($M27,REGISTER!$CU$51,'KORT 1'!$O27)</f>
        <v>0</v>
      </c>
      <c r="GI27" s="18">
        <f>SUMIF($M27,REGISTER!$CU$52,'KORT 1'!$O27)+SUMIF($M27,REGISTER!$CU$53,'KORT 1'!$O27)+SUMIF($M27,REGISTER!$CU$54,'KORT 1'!$O27)+SUMIF($M27,REGISTER!$CU$55,'KORT 1'!$O27)</f>
        <v>0</v>
      </c>
      <c r="GJ27" s="19">
        <f>SUMIF($M27,REGISTER!$CU$66,'KORT 1'!$O27)</f>
        <v>0</v>
      </c>
      <c r="GK27" s="19">
        <f>SUMIF($M27,REGISTER!$CU$67,'KORT 1'!$O27)</f>
        <v>0</v>
      </c>
      <c r="GL27" s="19">
        <f>SUMIF($M27,REGISTER!$CU$68,'KORT 1'!$O27)</f>
        <v>0</v>
      </c>
      <c r="GM27" s="19">
        <f>SUMIF($M27,REGISTER!$CU$69,'KORT 1'!$O27)</f>
        <v>0</v>
      </c>
      <c r="GN27" s="19">
        <f>SUMIF($M27,REGISTER!$CU$70,'KORT 1'!$O27)</f>
        <v>0</v>
      </c>
      <c r="GO27" s="19">
        <f>SUMIF($M27,REGISTER!$CU$71,'KORT 1'!$O27)</f>
        <v>0</v>
      </c>
      <c r="GP27" s="18">
        <f>SUMIF($M27,REGISTER!$CU$72,'KORT 1'!$O27)+SUMIF($M27,REGISTER!$CU$73,'KORT 1'!$O27)+SUMIF($M27,REGISTER!$CU$74,'KORT 1'!$O27)+SUMIF($M27,REGISTER!$CU$75,'KORT 1'!$O27)</f>
        <v>0</v>
      </c>
      <c r="GQ27" s="136"/>
      <c r="GR27" s="136"/>
      <c r="GS27" s="136"/>
      <c r="GT27" s="136"/>
      <c r="GU27" s="136"/>
      <c r="GV27" s="136"/>
      <c r="GW27" s="136"/>
      <c r="GX27" s="136"/>
      <c r="GY27" s="136"/>
      <c r="GZ27" s="136"/>
      <c r="HA27" s="136"/>
      <c r="HB27" s="136"/>
      <c r="HC27" s="136"/>
      <c r="HD27" s="136"/>
      <c r="HE27" s="136"/>
      <c r="HF27" s="136"/>
      <c r="HG27" s="136"/>
      <c r="HH27" s="125"/>
      <c r="HI27" s="1"/>
    </row>
    <row r="28" spans="1:218" ht="15.95" customHeight="1">
      <c r="A28" s="17">
        <v>10</v>
      </c>
      <c r="B28" s="81"/>
      <c r="C28" s="429" t="str">
        <f t="shared" si="0"/>
        <v/>
      </c>
      <c r="D28" s="461"/>
      <c r="E28" s="461"/>
      <c r="F28" s="461"/>
      <c r="G28" s="461"/>
      <c r="H28" s="130" t="str">
        <f t="shared" si="1"/>
        <v/>
      </c>
      <c r="I28" s="26">
        <f t="shared" si="2"/>
        <v>0</v>
      </c>
      <c r="J28" s="26">
        <f t="shared" si="3"/>
        <v>0</v>
      </c>
      <c r="K28" s="26">
        <f t="shared" si="4"/>
        <v>0</v>
      </c>
      <c r="L28" s="133"/>
      <c r="M28" s="26">
        <f t="shared" si="5"/>
        <v>0</v>
      </c>
      <c r="N28" s="26">
        <f t="shared" si="6"/>
        <v>0</v>
      </c>
      <c r="O28" s="101">
        <f t="shared" si="7"/>
        <v>0</v>
      </c>
      <c r="P28" s="80">
        <f>IF((SUM(P$19:P27)+P$38+P$39+SUM(P$117:P$121))&gt;=REGISTER!$CZ$22,0,IF(CS$70=1,0,IF(AND(CS28=1,$J28=1,CS$43&gt;=REGISTER!$CZ$25,CS$40&gt;0,SUM(CS$54:CS$60)&gt;0),1,0)))</f>
        <v>0</v>
      </c>
      <c r="Q28" s="80">
        <f>IF((SUM(Q$19:Q27)+Q$38+Q$39+SUM(Q$117:Q$121))&gt;=REGISTER!$CZ$22,0,IF(CT$70=1,0,IF(AND(CT28=1,$J28=1,CT$43&gt;=REGISTER!$CZ$25,CT$40&gt;0,SUM(CT$54:CT$60)&gt;0),1,0)))</f>
        <v>0</v>
      </c>
      <c r="R28" s="80">
        <f>IF((SUM(R$19:R27)+R$38+R$39+SUM(R$117:R$121))&gt;=REGISTER!$CZ$22,0,IF(CU$70=1,0,IF(AND(CU28=1,$J28=1,CU$43&gt;=REGISTER!$CZ$25,CU$40&gt;0,SUM(CU$54:CU$60)&gt;0),1,0)))</f>
        <v>0</v>
      </c>
      <c r="S28" s="80">
        <f>IF((SUM(S$19:S27)+S$38+S$39+SUM(S$117:S$121))&gt;=REGISTER!$CZ$22,0,IF(CV$70=1,0,IF(AND(CV28=1,$J28=1,CV$43&gt;=REGISTER!$CZ$25,CV$40&gt;0,SUM(CV$54:CV$60)&gt;0),1,0)))</f>
        <v>0</v>
      </c>
      <c r="T28" s="80">
        <f>IF((SUM(T$19:T27)+T$38+T$39+SUM(T$117:T$121))&gt;=REGISTER!$CZ$22,0,IF(CW$70=1,0,IF(AND(CW28=1,$J28=1,CW$43&gt;=REGISTER!$CZ$25,CW$40&gt;0,SUM(CW$54:CW$60)&gt;0),1,0)))</f>
        <v>0</v>
      </c>
      <c r="U28" s="80">
        <f>IF((SUM(U$19:U27)+U$38+U$39+SUM(U$117:U$121))&gt;=REGISTER!$CZ$22,0,IF(CX$70=1,0,IF(AND(CX28=1,$J28=1,CX$43&gt;=REGISTER!$CZ$25,CX$40&gt;0,SUM(CX$54:CX$60)&gt;0),1,0)))</f>
        <v>0</v>
      </c>
      <c r="V28" s="80">
        <f>IF((SUM(V$19:V27)+V$38+V$39+SUM(V$117:V$121))&gt;=REGISTER!$CZ$22,0,IF(CY$70=1,0,IF(AND(CY28=1,$J28=1,CY$43&gt;=REGISTER!$CZ$25,CY$40&gt;0,SUM(CY$54:CY$60)&gt;0),1,0)))</f>
        <v>0</v>
      </c>
      <c r="W28" s="80">
        <f>IF((SUM(W$19:W27)+W$38+W$39+SUM(W$117:W$121))&gt;=REGISTER!$CZ$22,0,IF(CZ$70=1,0,IF(AND(CZ28=1,$J28=1,CZ$43&gt;=REGISTER!$CZ$25,CZ$40&gt;0,SUM(CZ$54:CZ$60)&gt;0),1,0)))</f>
        <v>0</v>
      </c>
      <c r="X28" s="80">
        <f>IF((SUM(X$19:X27)+X$38+X$39+SUM(X$117:X$121))&gt;=REGISTER!$CZ$22,0,IF(DA$70=1,0,IF(AND(DA28=1,$J28=1,DA$43&gt;=REGISTER!$CZ$25,DA$40&gt;0,SUM(DA$54:DA$60)&gt;0),1,0)))</f>
        <v>0</v>
      </c>
      <c r="Y28" s="80">
        <f>IF((SUM(Y$19:Y27)+Y$38+Y$39+SUM(Y$117:Y$121))&gt;=REGISTER!$CZ$22,0,IF(DB$70=1,0,IF(AND(DB28=1,$J28=1,DB$43&gt;=REGISTER!$CZ$25,DB$40&gt;0,SUM(DB$54:DB$60)&gt;0),1,0)))</f>
        <v>0</v>
      </c>
      <c r="Z28" s="80">
        <f>IF((SUM(Z$19:Z27)+Z$38+Z$39+SUM(Z$117:Z$121))&gt;=REGISTER!$CZ$22,0,IF(DC$70=1,0,IF(AND(DC28=1,$J28=1,DC$43&gt;=REGISTER!$CZ$25,DC$40&gt;0,SUM(DC$54:DC$60)&gt;0),1,0)))</f>
        <v>0</v>
      </c>
      <c r="AA28" s="80">
        <f>IF((SUM(AA$19:AA27)+AA$38+AA$39+SUM(AA$117:AA$121))&gt;=REGISTER!$CZ$22,0,IF(DD$70=1,0,IF(AND(DD28=1,$J28=1,DD$43&gt;=REGISTER!$CZ$25,DD$40&gt;0,SUM(DD$54:DD$60)&gt;0),1,0)))</f>
        <v>0</v>
      </c>
      <c r="AB28" s="80">
        <f>IF((SUM(AB$19:AB27)+AB$38+AB$39+SUM(AB$117:AB$121))&gt;=REGISTER!$CZ$22,0,IF(DE$70=1,0,IF(AND(DE28=1,$J28=1,DE$43&gt;=REGISTER!$CZ$25,DE$40&gt;0,SUM(DE$54:DE$60)&gt;0),1,0)))</f>
        <v>0</v>
      </c>
      <c r="AC28" s="80">
        <f>IF((SUM(AC$19:AC27)+AC$38+AC$39+SUM(AC$117:AC$121))&gt;=REGISTER!$CZ$22,0,IF(DF$70=1,0,IF(AND(DF28=1,$J28=1,DF$43&gt;=REGISTER!$CZ$25,DF$40&gt;0,SUM(DF$54:DF$60)&gt;0),1,0)))</f>
        <v>0</v>
      </c>
      <c r="AD28" s="80">
        <f>IF((SUM(AD$19:AD27)+AD$38+AD$39+SUM(AD$117:AD$121))&gt;=REGISTER!$CZ$22,0,IF(DG$70=1,0,IF(AND(DG28=1,$J28=1,DG$43&gt;=REGISTER!$CZ$25,DG$40&gt;0,SUM(DG$54:DG$60)&gt;0),1,0)))</f>
        <v>0</v>
      </c>
      <c r="AE28" s="80">
        <f>IF((SUM(AE$19:AE27)+AE$38+AE$39+SUM(AE$117:AE$121))&gt;=REGISTER!$CZ$22,0,IF(DH$70=1,0,IF(AND(DH28=1,$J28=1,DH$43&gt;=REGISTER!$CZ$25,DH$40&gt;0,SUM(DH$54:DH$60)&gt;0),1,0)))</f>
        <v>0</v>
      </c>
      <c r="AF28" s="80">
        <f>IF((SUM(AF$19:AF27)+AF$38+AF$39+SUM(AF$117:AF$121))&gt;=REGISTER!$CZ$22,0,IF(DI$70=1,0,IF(AND(DI28=1,$J28=1,DI$43&gt;=REGISTER!$CZ$25,DI$40&gt;0,SUM(DI$54:DI$60)&gt;0),1,0)))</f>
        <v>0</v>
      </c>
      <c r="AG28" s="80">
        <f>IF((SUM(AG$19:AG27)+AG$38+AG$39+SUM(AG$117:AG$121))&gt;=REGISTER!$CZ$22,0,IF(DJ$70=1,0,IF(AND(DJ28=1,$J28=1,DJ$43&gt;=REGISTER!$CZ$25,DJ$40&gt;0,SUM(DJ$54:DJ$60)&gt;0),1,0)))</f>
        <v>0</v>
      </c>
      <c r="AH28" s="80">
        <f>IF((SUM(AH$19:AH27)+AH$38+AH$39+SUM(AH$117:AH$121))&gt;=REGISTER!$CZ$22,0,IF(DK$70=1,0,IF(AND(DK28=1,$J28=1,DK$43&gt;=REGISTER!$CZ$25,DK$40&gt;0,SUM(DK$54:DK$60)&gt;0),1,0)))</f>
        <v>0</v>
      </c>
      <c r="AI28" s="80">
        <f>IF((SUM(AI$19:AI27)+AI$38+AI$39+SUM(AI$117:AI$121))&gt;=REGISTER!$CZ$22,0,IF(DL$70=1,0,IF(AND(DL28=1,$J28=1,DL$43&gt;=REGISTER!$CZ$25,DL$40&gt;0,SUM(DL$54:DL$60)&gt;0),1,0)))</f>
        <v>0</v>
      </c>
      <c r="AJ28" s="80">
        <f>IF((SUM(AJ$19:AJ27)+AJ$38+AJ$39+SUM(AJ$117:AJ$121))&gt;=REGISTER!$CZ$22,0,IF(DM$70=1,0,IF(AND(DM28=1,$J28=1,DM$43&gt;=REGISTER!$CZ$25,DM$40&gt;0,SUM(DM$54:DM$60)&gt;0),1,0)))</f>
        <v>0</v>
      </c>
      <c r="AK28" s="80">
        <f>IF((SUM(AK$19:AK27)+AK$38+AK$39+SUM(AK$117:AK$121))&gt;=REGISTER!$CZ$22,0,IF(DN$70=1,0,IF(AND(DN28=1,$J28=1,DN$43&gt;=REGISTER!$CZ$25,DN$40&gt;0,SUM(DN$54:DN$60)&gt;0),1,0)))</f>
        <v>0</v>
      </c>
      <c r="AL28" s="80">
        <f>IF((SUM(AL$19:AL27)+AL$38+AL$39+SUM(AL$117:AL$121))&gt;=REGISTER!$CZ$22,0,IF(DO$70=1,0,IF(AND(DO28=1,$J28=1,DO$43&gt;=REGISTER!$CZ$25,DO$40&gt;0,SUM(DO$54:DO$60)&gt;0),1,0)))</f>
        <v>0</v>
      </c>
      <c r="AM28" s="80">
        <f>IF((SUM(AM$19:AM27)+AM$38+AM$39+SUM(AM$117:AM$121))&gt;=REGISTER!$CZ$22,0,IF(DP$70=1,0,IF(AND(DP28=1,$J28=1,DP$43&gt;=REGISTER!$CZ$25,DP$40&gt;0,SUM(DP$54:DP$60)&gt;0),1,0)))</f>
        <v>0</v>
      </c>
      <c r="AN28" s="80">
        <f>IF((SUM(AN$19:AN27)+AN$38+AN$39+SUM(AN$117:AN$121))&gt;=REGISTER!$CZ$22,0,IF(DQ$70=1,0,IF(AND(DQ28=1,$J28=1,DQ$43&gt;=REGISTER!$CZ$25,DQ$40&gt;0,SUM(DQ$54:DQ$60)&gt;0),1,0)))</f>
        <v>0</v>
      </c>
      <c r="AO28" s="80">
        <f>IF((SUM(AO$19:AO27)+AO$38+AO$39+SUM(AO$117:AO$121))&gt;=REGISTER!$CZ$22,0,IF(DR$70=1,0,IF(AND(DR28=1,$J28=1,DR$43&gt;=REGISTER!$CZ$25,DR$40&gt;0,SUM(DR$54:DR$60)&gt;0),1,0)))</f>
        <v>0</v>
      </c>
      <c r="AP28" s="80">
        <f>IF((SUM(AP$19:AP27)+AP$38+AP$39+SUM(AP$117:AP$121))&gt;=REGISTER!$CZ$22,0,IF(DS$70=1,0,IF(AND(DS28=1,$J28=1,DS$43&gt;=REGISTER!$CZ$25,DS$40&gt;0,SUM(DS$54:DS$60)&gt;0),1,0)))</f>
        <v>0</v>
      </c>
      <c r="AQ28" s="80">
        <f>IF((SUM(AQ$19:AQ27)+AQ$38+AQ$39+SUM(AQ$117:AQ$121))&gt;=REGISTER!$CZ$22,0,IF(DT$70=1,0,IF(AND(DT28=1,$J28=1,DT$43&gt;=REGISTER!$CZ$25,DT$40&gt;0,SUM(DT$54:DT$60)&gt;0),1,0)))</f>
        <v>0</v>
      </c>
      <c r="AR28" s="80">
        <f>IF((SUM(AR$19:AR27)+AR$38+AR$39+SUM(AR$117:AR$121))&gt;=REGISTER!$CZ$22,0,IF(DU$70=1,0,IF(AND(DU28=1,$J28=1,DU$43&gt;=REGISTER!$CZ$25,DU$40&gt;0,SUM(DU$54:DU$60)&gt;0),1,0)))</f>
        <v>0</v>
      </c>
      <c r="AS28" s="80">
        <f>IF((SUM(AS$19:AS27)+AS$38+AS$39+SUM(AS$117:AS$121))&gt;=REGISTER!$CZ$22,0,IF(DV$70=1,0,IF(AND(DV28=1,$J28=1,DV$43&gt;=REGISTER!$CZ$25,DV$40&gt;0,SUM(DV$54:DV$60)&gt;0),1,0)))</f>
        <v>0</v>
      </c>
      <c r="AT28" s="80">
        <f>IF((SUM(AT$19:AT27)+AT$38+AT$39+SUM(AT$117:AT$121))&gt;=REGISTER!$CZ$22,0,IF(DW$70=1,0,IF(AND(DW28=1,$J28=1,DW$43&gt;=REGISTER!$CZ$25,DW$40&gt;0,SUM(DW$54:DW$60)&gt;0),1,0)))</f>
        <v>0</v>
      </c>
      <c r="AU28" s="80">
        <f>IF((SUM(AU$19:AU27)+AU$38+AU$39+SUM(AU$117:AU$121))&gt;=REGISTER!$CZ$22,0,IF(DX$70=1,0,IF(AND(DX28=1,$J28=1,DX$43&gt;=REGISTER!$CZ$25,DX$40&gt;0,SUM(DX$54:DX$60)&gt;0),1,0)))</f>
        <v>0</v>
      </c>
      <c r="AV28" s="80">
        <f>IF((SUM(AV$19:AV27)+AV$38+AV$39+SUM(AV$117:AV$121))&gt;=REGISTER!$CZ$22,0,IF(DY$70=1,0,IF(AND(DY28=1,$J28=1,DY$43&gt;=REGISTER!$CZ$25,DY$40&gt;0,SUM(DY$54:DY$60)&gt;0),1,0)))</f>
        <v>0</v>
      </c>
      <c r="AW28" s="80">
        <f>IF((SUM(AW$19:AW27)+AW$38+AW$39+SUM(AW$117:AW$121))&gt;=REGISTER!$CZ$22,0,IF(DZ$70=1,0,IF(AND(DZ28=1,$J28=1,DZ$43&gt;=REGISTER!$CZ$25,DZ$40&gt;0,SUM(DZ$54:DZ$60)&gt;0),1,0)))</f>
        <v>0</v>
      </c>
      <c r="AX28" s="80">
        <f>IF((SUM(AX$19:AX27)+AX$38+AX$39+SUM(AX$117:AX$121))&gt;=REGISTER!$CZ$22,0,IF(EA$70=1,0,IF(AND(EA28=1,$J28=1,EA$43&gt;=REGISTER!$CZ$25,EA$40&gt;0,SUM(EA$54:EA$60)&gt;0),1,0)))</f>
        <v>0</v>
      </c>
      <c r="AY28" s="80">
        <f>IF((SUM(AY$19:AY27)+AY$38+AY$39+SUM(AY$117:AY$121))&gt;=REGISTER!$CZ$22,0,IF(EB$70=1,0,IF(AND(EB28=1,$J28=1,EB$43&gt;=REGISTER!$CZ$25,EB$40&gt;0,SUM(EB$54:EB$60)&gt;0),1,0)))</f>
        <v>0</v>
      </c>
      <c r="AZ28" s="80">
        <f>IF((SUM(AZ$19:AZ27)+AZ$38+AZ$39+SUM(AZ$117:AZ$121))&gt;=REGISTER!$CZ$22,0,IF(EC$70=1,0,IF(AND(EC28=1,$J28=1,EC$43&gt;=REGISTER!$CZ$25,EC$40&gt;0,SUM(EC$54:EC$60)&gt;0),1,0)))</f>
        <v>0</v>
      </c>
      <c r="BA28" s="80">
        <f>IF((SUM(BA$19:BA27)+BA$38+BA$39+SUM(BA$117:BA$121))&gt;=REGISTER!$CZ$22,0,IF(ED$70=1,0,IF(AND(ED28=1,$J28=1,ED$43&gt;=REGISTER!$CZ$25,ED$40&gt;0,SUM(ED$54:ED$60)&gt;0),1,0)))</f>
        <v>0</v>
      </c>
      <c r="BB28" s="80">
        <f>IF((SUM(BB$19:BB27)+BB$38+BB$39+SUM(BB$117:BB$121))&gt;=REGISTER!$CZ$22,0,IF(EE$70=1,0,IF(AND(EE28=1,$J28=1,EE$43&gt;=REGISTER!$CZ$25,EE$40&gt;0,SUM(EE$54:EE$60)&gt;0),1,0)))</f>
        <v>0</v>
      </c>
      <c r="BC28" s="80">
        <f>IF((SUM(BC$19:BC27)+BC$38+BC$39+SUM(BC$117:BC$121))&gt;=REGISTER!$CZ$22,0,IF(EF$70=1,0,IF(AND(EF28=1,$J28=1,EF$43&gt;=REGISTER!$CZ$25,EF$40&gt;0,SUM(EF$54:EF$60)&gt;0),1,0)))</f>
        <v>0</v>
      </c>
      <c r="BD28" s="101">
        <f t="shared" si="8"/>
        <v>0</v>
      </c>
      <c r="BE28" s="74">
        <f t="shared" si="9"/>
        <v>0</v>
      </c>
      <c r="BF28" s="74">
        <f t="shared" si="10"/>
        <v>0</v>
      </c>
      <c r="BG28" s="74">
        <f t="shared" si="17"/>
        <v>0</v>
      </c>
      <c r="BH28" s="74">
        <f t="shared" si="17"/>
        <v>0</v>
      </c>
      <c r="BI28" s="74">
        <f t="shared" si="17"/>
        <v>0</v>
      </c>
      <c r="BJ28" s="74">
        <f t="shared" si="17"/>
        <v>0</v>
      </c>
      <c r="BK28" s="74">
        <f t="shared" si="17"/>
        <v>0</v>
      </c>
      <c r="BL28" s="74">
        <f t="shared" si="17"/>
        <v>0</v>
      </c>
      <c r="BM28" s="74">
        <f t="shared" si="17"/>
        <v>0</v>
      </c>
      <c r="BN28" s="74">
        <f t="shared" si="17"/>
        <v>0</v>
      </c>
      <c r="BO28" s="74">
        <f t="shared" si="17"/>
        <v>0</v>
      </c>
      <c r="BP28" s="74">
        <f t="shared" si="17"/>
        <v>0</v>
      </c>
      <c r="BQ28" s="74">
        <f t="shared" si="17"/>
        <v>0</v>
      </c>
      <c r="BR28" s="74">
        <f t="shared" si="17"/>
        <v>0</v>
      </c>
      <c r="BS28" s="74">
        <f t="shared" si="17"/>
        <v>0</v>
      </c>
      <c r="BT28" s="74">
        <f t="shared" si="17"/>
        <v>0</v>
      </c>
      <c r="BU28" s="74">
        <f t="shared" si="17"/>
        <v>0</v>
      </c>
      <c r="BV28" s="74">
        <f t="shared" si="17"/>
        <v>0</v>
      </c>
      <c r="BW28" s="74">
        <f t="shared" si="17"/>
        <v>0</v>
      </c>
      <c r="BX28" s="74">
        <f t="shared" si="17"/>
        <v>0</v>
      </c>
      <c r="BY28" s="74">
        <f t="shared" si="17"/>
        <v>0</v>
      </c>
      <c r="BZ28" s="74">
        <f t="shared" si="17"/>
        <v>0</v>
      </c>
      <c r="CA28" s="74">
        <f t="shared" si="17"/>
        <v>0</v>
      </c>
      <c r="CB28" s="74">
        <f t="shared" si="17"/>
        <v>0</v>
      </c>
      <c r="CC28" s="74">
        <f t="shared" si="17"/>
        <v>0</v>
      </c>
      <c r="CD28" s="74">
        <f t="shared" si="17"/>
        <v>0</v>
      </c>
      <c r="CE28" s="74">
        <f t="shared" si="17"/>
        <v>0</v>
      </c>
      <c r="CF28" s="74">
        <f t="shared" si="17"/>
        <v>0</v>
      </c>
      <c r="CG28" s="74">
        <f t="shared" si="17"/>
        <v>0</v>
      </c>
      <c r="CH28" s="74">
        <f t="shared" si="16"/>
        <v>0</v>
      </c>
      <c r="CI28" s="74">
        <f t="shared" si="16"/>
        <v>0</v>
      </c>
      <c r="CJ28" s="74">
        <f t="shared" si="16"/>
        <v>0</v>
      </c>
      <c r="CK28" s="74">
        <f t="shared" si="16"/>
        <v>0</v>
      </c>
      <c r="CL28" s="74">
        <f t="shared" si="16"/>
        <v>0</v>
      </c>
      <c r="CM28" s="74">
        <f t="shared" si="16"/>
        <v>0</v>
      </c>
      <c r="CN28" s="74">
        <f t="shared" si="16"/>
        <v>0</v>
      </c>
      <c r="CO28" s="74">
        <f t="shared" si="16"/>
        <v>0</v>
      </c>
      <c r="CP28" s="74">
        <f t="shared" si="16"/>
        <v>0</v>
      </c>
      <c r="CQ28" s="74">
        <f t="shared" si="16"/>
        <v>0</v>
      </c>
      <c r="CR28" s="74">
        <f t="shared" si="16"/>
        <v>0</v>
      </c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54">
        <f t="shared" si="12"/>
        <v>0</v>
      </c>
      <c r="EH28" s="136"/>
      <c r="EI28" s="97">
        <f t="shared" si="13"/>
        <v>0</v>
      </c>
      <c r="EJ28" s="344" t="str">
        <f t="shared" si="14"/>
        <v/>
      </c>
      <c r="EK28" s="345">
        <f t="shared" si="15"/>
        <v>0</v>
      </c>
      <c r="EL28" s="185"/>
      <c r="EM28" s="102">
        <f>SUMIF($K28,REGISTER!$CU$7,'KORT 1'!$BD28)</f>
        <v>0</v>
      </c>
      <c r="EN28" s="19">
        <f>SUMIF($K28,REGISTER!$CU$8,'KORT 1'!$BD28)</f>
        <v>0</v>
      </c>
      <c r="EO28" s="20">
        <f>SUMIF($K28,REGISTER!$CU$9,'KORT 1'!$BD28)</f>
        <v>0</v>
      </c>
      <c r="EP28" s="17">
        <f>SUMIF($K28,REGISTER!$CU$21,'KORT 1'!$BD28)</f>
        <v>0</v>
      </c>
      <c r="EQ28" s="19">
        <f>SUMIF($K28,REGISTER!$CU$22,'KORT 1'!$BD28)</f>
        <v>0</v>
      </c>
      <c r="ER28" s="20">
        <f>SUMIF($K28,REGISTER!$CU$23,'KORT 1'!$BD28)</f>
        <v>0</v>
      </c>
      <c r="ES28" s="17">
        <f>SUMIF($K28,REGISTER!$CU$14,'KORT 1'!$BD28)</f>
        <v>0</v>
      </c>
      <c r="ET28" s="19">
        <f>SUMIF($K28,REGISTER!$CU$15,'KORT 1'!$BD28)</f>
        <v>0</v>
      </c>
      <c r="EU28" s="19">
        <f>SUMIF($K28,REGISTER!$CU$16,'KORT 1'!$BD28)</f>
        <v>0</v>
      </c>
      <c r="EV28" s="218">
        <f>SUMIF($K28,REGISTER!$CU$17,'KORT 1'!$BD28)+SUMIF($K28,REGISTER!$CU$18,'KORT 1'!$BD28)+SUMIF($K28,REGISTER!$CU$19,'KORT 1'!$BD28)+SUMIF($K28,REGISTER!$CU$20,'KORT 1'!$BD28)</f>
        <v>0</v>
      </c>
      <c r="EW28" s="103">
        <f>SUMIF($K28,REGISTER!$CU$28,'KORT 1'!$BD28)</f>
        <v>0</v>
      </c>
      <c r="EX28" s="19">
        <f>SUMIF($K28,REGISTER!$CU$29,'KORT 1'!$BD28)</f>
        <v>0</v>
      </c>
      <c r="EY28" s="19">
        <f>SUMIF($K28,REGISTER!$CU$30,'KORT 1'!$BD28)</f>
        <v>0</v>
      </c>
      <c r="EZ28" s="218">
        <f>SUMIF($K28,REGISTER!$CU$31,'KORT 1'!$BD28)+SUMIF($K28,REGISTER!$CU$32,'KORT 1'!$BD28)+SUMIF($K28,REGISTER!$CU$33,'KORT 1'!$BD28)+SUMIF($K28,REGISTER!$CU$34,'KORT 1'!$BD28)</f>
        <v>0</v>
      </c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234"/>
      <c r="FQ28" s="103">
        <f>SUMIF($M28,REGISTER!$CU$36,'KORT 1'!$O28)</f>
        <v>0</v>
      </c>
      <c r="FR28" s="19">
        <f>SUMIF($M28,REGISTER!$CU$37,'KORT 1'!$O28)</f>
        <v>0</v>
      </c>
      <c r="FS28" s="19">
        <f>SUMIF($M28,REGISTER!$CU$38,'KORT 1'!$O28)</f>
        <v>0</v>
      </c>
      <c r="FT28" s="19">
        <f>SUMIF($M28,REGISTER!$CU$39,'KORT 1'!$O28)</f>
        <v>0</v>
      </c>
      <c r="FU28" s="19">
        <f>SUMIF($M28,REGISTER!$CU$40,'KORT 1'!$O28)</f>
        <v>0</v>
      </c>
      <c r="FV28" s="19">
        <f>SUMIF($M28,REGISTER!$CU$41,'KORT 1'!$O28)</f>
        <v>0</v>
      </c>
      <c r="FW28" s="19">
        <f>SUMIF($M28,REGISTER!$CU$56,'KORT 1'!$O28)</f>
        <v>0</v>
      </c>
      <c r="FX28" s="19">
        <f>SUMIF($M28,REGISTER!$CU$57,'KORT 1'!$O28)</f>
        <v>0</v>
      </c>
      <c r="FY28" s="19">
        <f>SUMIF($M28,REGISTER!$CU$58,'KORT 1'!$O28)</f>
        <v>0</v>
      </c>
      <c r="FZ28" s="19">
        <f>SUMIF($M28,REGISTER!$CU$59,'KORT 1'!$O28)</f>
        <v>0</v>
      </c>
      <c r="GA28" s="19">
        <f>SUMIF($M28,REGISTER!$CU$60,'KORT 1'!$O28)</f>
        <v>0</v>
      </c>
      <c r="GB28" s="19">
        <f>SUMIF($M28,REGISTER!$CU$61,'KORT 1'!$O28)</f>
        <v>0</v>
      </c>
      <c r="GC28" s="19">
        <f>SUMIF($M28,REGISTER!$CU$46,'KORT 1'!$O28)</f>
        <v>0</v>
      </c>
      <c r="GD28" s="19">
        <f>SUMIF($M28,REGISTER!$CU$47,'KORT 1'!$O28)</f>
        <v>0</v>
      </c>
      <c r="GE28" s="19">
        <f>SUMIF($M28,REGISTER!$CU$48,'KORT 1'!$O28)</f>
        <v>0</v>
      </c>
      <c r="GF28" s="19">
        <f>SUMIF($M28,REGISTER!$CU$49,'KORT 1'!$O28)</f>
        <v>0</v>
      </c>
      <c r="GG28" s="19">
        <f>SUMIF($M28,REGISTER!$CU$50,'KORT 1'!$O28)</f>
        <v>0</v>
      </c>
      <c r="GH28" s="19">
        <f>SUMIF($M28,REGISTER!$CU$51,'KORT 1'!$O28)</f>
        <v>0</v>
      </c>
      <c r="GI28" s="18">
        <f>SUMIF($M28,REGISTER!$CU$52,'KORT 1'!$O28)+SUMIF($M28,REGISTER!$CU$53,'KORT 1'!$O28)+SUMIF($M28,REGISTER!$CU$54,'KORT 1'!$O28)+SUMIF($M28,REGISTER!$CU$55,'KORT 1'!$O28)</f>
        <v>0</v>
      </c>
      <c r="GJ28" s="19">
        <f>SUMIF($M28,REGISTER!$CU$66,'KORT 1'!$O28)</f>
        <v>0</v>
      </c>
      <c r="GK28" s="19">
        <f>SUMIF($M28,REGISTER!$CU$67,'KORT 1'!$O28)</f>
        <v>0</v>
      </c>
      <c r="GL28" s="19">
        <f>SUMIF($M28,REGISTER!$CU$68,'KORT 1'!$O28)</f>
        <v>0</v>
      </c>
      <c r="GM28" s="19">
        <f>SUMIF($M28,REGISTER!$CU$69,'KORT 1'!$O28)</f>
        <v>0</v>
      </c>
      <c r="GN28" s="19">
        <f>SUMIF($M28,REGISTER!$CU$70,'KORT 1'!$O28)</f>
        <v>0</v>
      </c>
      <c r="GO28" s="19">
        <f>SUMIF($M28,REGISTER!$CU$71,'KORT 1'!$O28)</f>
        <v>0</v>
      </c>
      <c r="GP28" s="18">
        <f>SUMIF($M28,REGISTER!$CU$72,'KORT 1'!$O28)+SUMIF($M28,REGISTER!$CU$73,'KORT 1'!$O28)+SUMIF($M28,REGISTER!$CU$74,'KORT 1'!$O28)+SUMIF($M28,REGISTER!$CU$75,'KORT 1'!$O28)</f>
        <v>0</v>
      </c>
      <c r="GQ28" s="136"/>
      <c r="GR28" s="136"/>
      <c r="GS28" s="136"/>
      <c r="GT28" s="136"/>
      <c r="GU28" s="136"/>
      <c r="GV28" s="136"/>
      <c r="GW28" s="136"/>
      <c r="GX28" s="136"/>
      <c r="GY28" s="136"/>
      <c r="GZ28" s="136"/>
      <c r="HA28" s="136"/>
      <c r="HB28" s="136"/>
      <c r="HC28" s="136"/>
      <c r="HD28" s="136"/>
      <c r="HE28" s="136"/>
      <c r="HF28" s="136"/>
      <c r="HG28" s="136"/>
      <c r="HH28" s="125"/>
      <c r="HI28" s="1"/>
    </row>
    <row r="29" spans="1:218" ht="15.95" customHeight="1">
      <c r="A29" s="17">
        <v>11</v>
      </c>
      <c r="B29" s="81"/>
      <c r="C29" s="429" t="str">
        <f t="shared" si="0"/>
        <v/>
      </c>
      <c r="D29" s="461"/>
      <c r="E29" s="461"/>
      <c r="F29" s="461"/>
      <c r="G29" s="461"/>
      <c r="H29" s="130" t="str">
        <f t="shared" si="1"/>
        <v/>
      </c>
      <c r="I29" s="26">
        <f t="shared" si="2"/>
        <v>0</v>
      </c>
      <c r="J29" s="26">
        <f t="shared" si="3"/>
        <v>0</v>
      </c>
      <c r="K29" s="26">
        <f t="shared" si="4"/>
        <v>0</v>
      </c>
      <c r="L29" s="133"/>
      <c r="M29" s="26">
        <f t="shared" si="5"/>
        <v>0</v>
      </c>
      <c r="N29" s="26">
        <f t="shared" si="6"/>
        <v>0</v>
      </c>
      <c r="O29" s="101">
        <f t="shared" si="7"/>
        <v>0</v>
      </c>
      <c r="P29" s="80">
        <f>IF((SUM(P$19:P28)+P$38+P$39+SUM(P$117:P$121))&gt;=REGISTER!$CZ$22,0,IF(CS$70=1,0,IF(AND(CS29=1,$J29=1,CS$43&gt;=REGISTER!$CZ$25,CS$40&gt;0,SUM(CS$54:CS$60)&gt;0),1,0)))</f>
        <v>0</v>
      </c>
      <c r="Q29" s="80">
        <f>IF((SUM(Q$19:Q28)+Q$38+Q$39+SUM(Q$117:Q$121))&gt;=REGISTER!$CZ$22,0,IF(CT$70=1,0,IF(AND(CT29=1,$J29=1,CT$43&gt;=REGISTER!$CZ$25,CT$40&gt;0,SUM(CT$54:CT$60)&gt;0),1,0)))</f>
        <v>0</v>
      </c>
      <c r="R29" s="80">
        <f>IF((SUM(R$19:R28)+R$38+R$39+SUM(R$117:R$121))&gt;=REGISTER!$CZ$22,0,IF(CU$70=1,0,IF(AND(CU29=1,$J29=1,CU$43&gt;=REGISTER!$CZ$25,CU$40&gt;0,SUM(CU$54:CU$60)&gt;0),1,0)))</f>
        <v>0</v>
      </c>
      <c r="S29" s="80">
        <f>IF((SUM(S$19:S28)+S$38+S$39+SUM(S$117:S$121))&gt;=REGISTER!$CZ$22,0,IF(CV$70=1,0,IF(AND(CV29=1,$J29=1,CV$43&gt;=REGISTER!$CZ$25,CV$40&gt;0,SUM(CV$54:CV$60)&gt;0),1,0)))</f>
        <v>0</v>
      </c>
      <c r="T29" s="80">
        <f>IF((SUM(T$19:T28)+T$38+T$39+SUM(T$117:T$121))&gt;=REGISTER!$CZ$22,0,IF(CW$70=1,0,IF(AND(CW29=1,$J29=1,CW$43&gt;=REGISTER!$CZ$25,CW$40&gt;0,SUM(CW$54:CW$60)&gt;0),1,0)))</f>
        <v>0</v>
      </c>
      <c r="U29" s="80">
        <f>IF((SUM(U$19:U28)+U$38+U$39+SUM(U$117:U$121))&gt;=REGISTER!$CZ$22,0,IF(CX$70=1,0,IF(AND(CX29=1,$J29=1,CX$43&gt;=REGISTER!$CZ$25,CX$40&gt;0,SUM(CX$54:CX$60)&gt;0),1,0)))</f>
        <v>0</v>
      </c>
      <c r="V29" s="80">
        <f>IF((SUM(V$19:V28)+V$38+V$39+SUM(V$117:V$121))&gt;=REGISTER!$CZ$22,0,IF(CY$70=1,0,IF(AND(CY29=1,$J29=1,CY$43&gt;=REGISTER!$CZ$25,CY$40&gt;0,SUM(CY$54:CY$60)&gt;0),1,0)))</f>
        <v>0</v>
      </c>
      <c r="W29" s="80">
        <f>IF((SUM(W$19:W28)+W$38+W$39+SUM(W$117:W$121))&gt;=REGISTER!$CZ$22,0,IF(CZ$70=1,0,IF(AND(CZ29=1,$J29=1,CZ$43&gt;=REGISTER!$CZ$25,CZ$40&gt;0,SUM(CZ$54:CZ$60)&gt;0),1,0)))</f>
        <v>0</v>
      </c>
      <c r="X29" s="80">
        <f>IF((SUM(X$19:X28)+X$38+X$39+SUM(X$117:X$121))&gt;=REGISTER!$CZ$22,0,IF(DA$70=1,0,IF(AND(DA29=1,$J29=1,DA$43&gt;=REGISTER!$CZ$25,DA$40&gt;0,SUM(DA$54:DA$60)&gt;0),1,0)))</f>
        <v>0</v>
      </c>
      <c r="Y29" s="80">
        <f>IF((SUM(Y$19:Y28)+Y$38+Y$39+SUM(Y$117:Y$121))&gt;=REGISTER!$CZ$22,0,IF(DB$70=1,0,IF(AND(DB29=1,$J29=1,DB$43&gt;=REGISTER!$CZ$25,DB$40&gt;0,SUM(DB$54:DB$60)&gt;0),1,0)))</f>
        <v>0</v>
      </c>
      <c r="Z29" s="80">
        <f>IF((SUM(Z$19:Z28)+Z$38+Z$39+SUM(Z$117:Z$121))&gt;=REGISTER!$CZ$22,0,IF(DC$70=1,0,IF(AND(DC29=1,$J29=1,DC$43&gt;=REGISTER!$CZ$25,DC$40&gt;0,SUM(DC$54:DC$60)&gt;0),1,0)))</f>
        <v>0</v>
      </c>
      <c r="AA29" s="80">
        <f>IF((SUM(AA$19:AA28)+AA$38+AA$39+SUM(AA$117:AA$121))&gt;=REGISTER!$CZ$22,0,IF(DD$70=1,0,IF(AND(DD29=1,$J29=1,DD$43&gt;=REGISTER!$CZ$25,DD$40&gt;0,SUM(DD$54:DD$60)&gt;0),1,0)))</f>
        <v>0</v>
      </c>
      <c r="AB29" s="80">
        <f>IF((SUM(AB$19:AB28)+AB$38+AB$39+SUM(AB$117:AB$121))&gt;=REGISTER!$CZ$22,0,IF(DE$70=1,0,IF(AND(DE29=1,$J29=1,DE$43&gt;=REGISTER!$CZ$25,DE$40&gt;0,SUM(DE$54:DE$60)&gt;0),1,0)))</f>
        <v>0</v>
      </c>
      <c r="AC29" s="80">
        <f>IF((SUM(AC$19:AC28)+AC$38+AC$39+SUM(AC$117:AC$121))&gt;=REGISTER!$CZ$22,0,IF(DF$70=1,0,IF(AND(DF29=1,$J29=1,DF$43&gt;=REGISTER!$CZ$25,DF$40&gt;0,SUM(DF$54:DF$60)&gt;0),1,0)))</f>
        <v>0</v>
      </c>
      <c r="AD29" s="80">
        <f>IF((SUM(AD$19:AD28)+AD$38+AD$39+SUM(AD$117:AD$121))&gt;=REGISTER!$CZ$22,0,IF(DG$70=1,0,IF(AND(DG29=1,$J29=1,DG$43&gt;=REGISTER!$CZ$25,DG$40&gt;0,SUM(DG$54:DG$60)&gt;0),1,0)))</f>
        <v>0</v>
      </c>
      <c r="AE29" s="80">
        <f>IF((SUM(AE$19:AE28)+AE$38+AE$39+SUM(AE$117:AE$121))&gt;=REGISTER!$CZ$22,0,IF(DH$70=1,0,IF(AND(DH29=1,$J29=1,DH$43&gt;=REGISTER!$CZ$25,DH$40&gt;0,SUM(DH$54:DH$60)&gt;0),1,0)))</f>
        <v>0</v>
      </c>
      <c r="AF29" s="80">
        <f>IF((SUM(AF$19:AF28)+AF$38+AF$39+SUM(AF$117:AF$121))&gt;=REGISTER!$CZ$22,0,IF(DI$70=1,0,IF(AND(DI29=1,$J29=1,DI$43&gt;=REGISTER!$CZ$25,DI$40&gt;0,SUM(DI$54:DI$60)&gt;0),1,0)))</f>
        <v>0</v>
      </c>
      <c r="AG29" s="80">
        <f>IF((SUM(AG$19:AG28)+AG$38+AG$39+SUM(AG$117:AG$121))&gt;=REGISTER!$CZ$22,0,IF(DJ$70=1,0,IF(AND(DJ29=1,$J29=1,DJ$43&gt;=REGISTER!$CZ$25,DJ$40&gt;0,SUM(DJ$54:DJ$60)&gt;0),1,0)))</f>
        <v>0</v>
      </c>
      <c r="AH29" s="80">
        <f>IF((SUM(AH$19:AH28)+AH$38+AH$39+SUM(AH$117:AH$121))&gt;=REGISTER!$CZ$22,0,IF(DK$70=1,0,IF(AND(DK29=1,$J29=1,DK$43&gt;=REGISTER!$CZ$25,DK$40&gt;0,SUM(DK$54:DK$60)&gt;0),1,0)))</f>
        <v>0</v>
      </c>
      <c r="AI29" s="80">
        <f>IF((SUM(AI$19:AI28)+AI$38+AI$39+SUM(AI$117:AI$121))&gt;=REGISTER!$CZ$22,0,IF(DL$70=1,0,IF(AND(DL29=1,$J29=1,DL$43&gt;=REGISTER!$CZ$25,DL$40&gt;0,SUM(DL$54:DL$60)&gt;0),1,0)))</f>
        <v>0</v>
      </c>
      <c r="AJ29" s="80">
        <f>IF((SUM(AJ$19:AJ28)+AJ$38+AJ$39+SUM(AJ$117:AJ$121))&gt;=REGISTER!$CZ$22,0,IF(DM$70=1,0,IF(AND(DM29=1,$J29=1,DM$43&gt;=REGISTER!$CZ$25,DM$40&gt;0,SUM(DM$54:DM$60)&gt;0),1,0)))</f>
        <v>0</v>
      </c>
      <c r="AK29" s="80">
        <f>IF((SUM(AK$19:AK28)+AK$38+AK$39+SUM(AK$117:AK$121))&gt;=REGISTER!$CZ$22,0,IF(DN$70=1,0,IF(AND(DN29=1,$J29=1,DN$43&gt;=REGISTER!$CZ$25,DN$40&gt;0,SUM(DN$54:DN$60)&gt;0),1,0)))</f>
        <v>0</v>
      </c>
      <c r="AL29" s="80">
        <f>IF((SUM(AL$19:AL28)+AL$38+AL$39+SUM(AL$117:AL$121))&gt;=REGISTER!$CZ$22,0,IF(DO$70=1,0,IF(AND(DO29=1,$J29=1,DO$43&gt;=REGISTER!$CZ$25,DO$40&gt;0,SUM(DO$54:DO$60)&gt;0),1,0)))</f>
        <v>0</v>
      </c>
      <c r="AM29" s="80">
        <f>IF((SUM(AM$19:AM28)+AM$38+AM$39+SUM(AM$117:AM$121))&gt;=REGISTER!$CZ$22,0,IF(DP$70=1,0,IF(AND(DP29=1,$J29=1,DP$43&gt;=REGISTER!$CZ$25,DP$40&gt;0,SUM(DP$54:DP$60)&gt;0),1,0)))</f>
        <v>0</v>
      </c>
      <c r="AN29" s="80">
        <f>IF((SUM(AN$19:AN28)+AN$38+AN$39+SUM(AN$117:AN$121))&gt;=REGISTER!$CZ$22,0,IF(DQ$70=1,0,IF(AND(DQ29=1,$J29=1,DQ$43&gt;=REGISTER!$CZ$25,DQ$40&gt;0,SUM(DQ$54:DQ$60)&gt;0),1,0)))</f>
        <v>0</v>
      </c>
      <c r="AO29" s="80">
        <f>IF((SUM(AO$19:AO28)+AO$38+AO$39+SUM(AO$117:AO$121))&gt;=REGISTER!$CZ$22,0,IF(DR$70=1,0,IF(AND(DR29=1,$J29=1,DR$43&gt;=REGISTER!$CZ$25,DR$40&gt;0,SUM(DR$54:DR$60)&gt;0),1,0)))</f>
        <v>0</v>
      </c>
      <c r="AP29" s="80">
        <f>IF((SUM(AP$19:AP28)+AP$38+AP$39+SUM(AP$117:AP$121))&gt;=REGISTER!$CZ$22,0,IF(DS$70=1,0,IF(AND(DS29=1,$J29=1,DS$43&gt;=REGISTER!$CZ$25,DS$40&gt;0,SUM(DS$54:DS$60)&gt;0),1,0)))</f>
        <v>0</v>
      </c>
      <c r="AQ29" s="80">
        <f>IF((SUM(AQ$19:AQ28)+AQ$38+AQ$39+SUM(AQ$117:AQ$121))&gt;=REGISTER!$CZ$22,0,IF(DT$70=1,0,IF(AND(DT29=1,$J29=1,DT$43&gt;=REGISTER!$CZ$25,DT$40&gt;0,SUM(DT$54:DT$60)&gt;0),1,0)))</f>
        <v>0</v>
      </c>
      <c r="AR29" s="80">
        <f>IF((SUM(AR$19:AR28)+AR$38+AR$39+SUM(AR$117:AR$121))&gt;=REGISTER!$CZ$22,0,IF(DU$70=1,0,IF(AND(DU29=1,$J29=1,DU$43&gt;=REGISTER!$CZ$25,DU$40&gt;0,SUM(DU$54:DU$60)&gt;0),1,0)))</f>
        <v>0</v>
      </c>
      <c r="AS29" s="80">
        <f>IF((SUM(AS$19:AS28)+AS$38+AS$39+SUM(AS$117:AS$121))&gt;=REGISTER!$CZ$22,0,IF(DV$70=1,0,IF(AND(DV29=1,$J29=1,DV$43&gt;=REGISTER!$CZ$25,DV$40&gt;0,SUM(DV$54:DV$60)&gt;0),1,0)))</f>
        <v>0</v>
      </c>
      <c r="AT29" s="80">
        <f>IF((SUM(AT$19:AT28)+AT$38+AT$39+SUM(AT$117:AT$121))&gt;=REGISTER!$CZ$22,0,IF(DW$70=1,0,IF(AND(DW29=1,$J29=1,DW$43&gt;=REGISTER!$CZ$25,DW$40&gt;0,SUM(DW$54:DW$60)&gt;0),1,0)))</f>
        <v>0</v>
      </c>
      <c r="AU29" s="80">
        <f>IF((SUM(AU$19:AU28)+AU$38+AU$39+SUM(AU$117:AU$121))&gt;=REGISTER!$CZ$22,0,IF(DX$70=1,0,IF(AND(DX29=1,$J29=1,DX$43&gt;=REGISTER!$CZ$25,DX$40&gt;0,SUM(DX$54:DX$60)&gt;0),1,0)))</f>
        <v>0</v>
      </c>
      <c r="AV29" s="80">
        <f>IF((SUM(AV$19:AV28)+AV$38+AV$39+SUM(AV$117:AV$121))&gt;=REGISTER!$CZ$22,0,IF(DY$70=1,0,IF(AND(DY29=1,$J29=1,DY$43&gt;=REGISTER!$CZ$25,DY$40&gt;0,SUM(DY$54:DY$60)&gt;0),1,0)))</f>
        <v>0</v>
      </c>
      <c r="AW29" s="80">
        <f>IF((SUM(AW$19:AW28)+AW$38+AW$39+SUM(AW$117:AW$121))&gt;=REGISTER!$CZ$22,0,IF(DZ$70=1,0,IF(AND(DZ29=1,$J29=1,DZ$43&gt;=REGISTER!$CZ$25,DZ$40&gt;0,SUM(DZ$54:DZ$60)&gt;0),1,0)))</f>
        <v>0</v>
      </c>
      <c r="AX29" s="80">
        <f>IF((SUM(AX$19:AX28)+AX$38+AX$39+SUM(AX$117:AX$121))&gt;=REGISTER!$CZ$22,0,IF(EA$70=1,0,IF(AND(EA29=1,$J29=1,EA$43&gt;=REGISTER!$CZ$25,EA$40&gt;0,SUM(EA$54:EA$60)&gt;0),1,0)))</f>
        <v>0</v>
      </c>
      <c r="AY29" s="80">
        <f>IF((SUM(AY$19:AY28)+AY$38+AY$39+SUM(AY$117:AY$121))&gt;=REGISTER!$CZ$22,0,IF(EB$70=1,0,IF(AND(EB29=1,$J29=1,EB$43&gt;=REGISTER!$CZ$25,EB$40&gt;0,SUM(EB$54:EB$60)&gt;0),1,0)))</f>
        <v>0</v>
      </c>
      <c r="AZ29" s="80">
        <f>IF((SUM(AZ$19:AZ28)+AZ$38+AZ$39+SUM(AZ$117:AZ$121))&gt;=REGISTER!$CZ$22,0,IF(EC$70=1,0,IF(AND(EC29=1,$J29=1,EC$43&gt;=REGISTER!$CZ$25,EC$40&gt;0,SUM(EC$54:EC$60)&gt;0),1,0)))</f>
        <v>0</v>
      </c>
      <c r="BA29" s="80">
        <f>IF((SUM(BA$19:BA28)+BA$38+BA$39+SUM(BA$117:BA$121))&gt;=REGISTER!$CZ$22,0,IF(ED$70=1,0,IF(AND(ED29=1,$J29=1,ED$43&gt;=REGISTER!$CZ$25,ED$40&gt;0,SUM(ED$54:ED$60)&gt;0),1,0)))</f>
        <v>0</v>
      </c>
      <c r="BB29" s="80">
        <f>IF((SUM(BB$19:BB28)+BB$38+BB$39+SUM(BB$117:BB$121))&gt;=REGISTER!$CZ$22,0,IF(EE$70=1,0,IF(AND(EE29=1,$J29=1,EE$43&gt;=REGISTER!$CZ$25,EE$40&gt;0,SUM(EE$54:EE$60)&gt;0),1,0)))</f>
        <v>0</v>
      </c>
      <c r="BC29" s="80">
        <f>IF((SUM(BC$19:BC28)+BC$38+BC$39+SUM(BC$117:BC$121))&gt;=REGISTER!$CZ$22,0,IF(EF$70=1,0,IF(AND(EF29=1,$J29=1,EF$43&gt;=REGISTER!$CZ$25,EF$40&gt;0,SUM(EF$54:EF$60)&gt;0),1,0)))</f>
        <v>0</v>
      </c>
      <c r="BD29" s="101">
        <f t="shared" si="8"/>
        <v>0</v>
      </c>
      <c r="BE29" s="74">
        <f t="shared" si="9"/>
        <v>0</v>
      </c>
      <c r="BF29" s="74">
        <f t="shared" si="10"/>
        <v>0</v>
      </c>
      <c r="BG29" s="74">
        <f t="shared" si="17"/>
        <v>0</v>
      </c>
      <c r="BH29" s="74">
        <f t="shared" si="17"/>
        <v>0</v>
      </c>
      <c r="BI29" s="74">
        <f t="shared" si="17"/>
        <v>0</v>
      </c>
      <c r="BJ29" s="74">
        <f t="shared" si="17"/>
        <v>0</v>
      </c>
      <c r="BK29" s="74">
        <f t="shared" si="17"/>
        <v>0</v>
      </c>
      <c r="BL29" s="74">
        <f t="shared" si="17"/>
        <v>0</v>
      </c>
      <c r="BM29" s="74">
        <f t="shared" si="17"/>
        <v>0</v>
      </c>
      <c r="BN29" s="74">
        <f t="shared" si="17"/>
        <v>0</v>
      </c>
      <c r="BO29" s="74">
        <f t="shared" si="17"/>
        <v>0</v>
      </c>
      <c r="BP29" s="74">
        <f t="shared" si="17"/>
        <v>0</v>
      </c>
      <c r="BQ29" s="74">
        <f t="shared" si="17"/>
        <v>0</v>
      </c>
      <c r="BR29" s="74">
        <f t="shared" si="17"/>
        <v>0</v>
      </c>
      <c r="BS29" s="74">
        <f t="shared" si="17"/>
        <v>0</v>
      </c>
      <c r="BT29" s="74">
        <f t="shared" si="17"/>
        <v>0</v>
      </c>
      <c r="BU29" s="74">
        <f t="shared" si="17"/>
        <v>0</v>
      </c>
      <c r="BV29" s="74">
        <f t="shared" si="17"/>
        <v>0</v>
      </c>
      <c r="BW29" s="74">
        <f t="shared" si="17"/>
        <v>0</v>
      </c>
      <c r="BX29" s="74">
        <f t="shared" si="17"/>
        <v>0</v>
      </c>
      <c r="BY29" s="74">
        <f t="shared" si="17"/>
        <v>0</v>
      </c>
      <c r="BZ29" s="74">
        <f t="shared" si="17"/>
        <v>0</v>
      </c>
      <c r="CA29" s="74">
        <f t="shared" si="17"/>
        <v>0</v>
      </c>
      <c r="CB29" s="74">
        <f t="shared" si="17"/>
        <v>0</v>
      </c>
      <c r="CC29" s="74">
        <f t="shared" si="17"/>
        <v>0</v>
      </c>
      <c r="CD29" s="74">
        <f t="shared" si="17"/>
        <v>0</v>
      </c>
      <c r="CE29" s="74">
        <f t="shared" si="17"/>
        <v>0</v>
      </c>
      <c r="CF29" s="74">
        <f t="shared" si="17"/>
        <v>0</v>
      </c>
      <c r="CG29" s="74">
        <f t="shared" si="17"/>
        <v>0</v>
      </c>
      <c r="CH29" s="74">
        <f t="shared" si="16"/>
        <v>0</v>
      </c>
      <c r="CI29" s="74">
        <f t="shared" si="16"/>
        <v>0</v>
      </c>
      <c r="CJ29" s="74">
        <f t="shared" si="16"/>
        <v>0</v>
      </c>
      <c r="CK29" s="74">
        <f t="shared" si="16"/>
        <v>0</v>
      </c>
      <c r="CL29" s="74">
        <f t="shared" si="16"/>
        <v>0</v>
      </c>
      <c r="CM29" s="74">
        <f t="shared" si="16"/>
        <v>0</v>
      </c>
      <c r="CN29" s="74">
        <f t="shared" si="16"/>
        <v>0</v>
      </c>
      <c r="CO29" s="74">
        <f t="shared" si="16"/>
        <v>0</v>
      </c>
      <c r="CP29" s="74">
        <f t="shared" si="16"/>
        <v>0</v>
      </c>
      <c r="CQ29" s="74">
        <f t="shared" si="16"/>
        <v>0</v>
      </c>
      <c r="CR29" s="74">
        <f t="shared" si="16"/>
        <v>0</v>
      </c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54">
        <f t="shared" si="12"/>
        <v>0</v>
      </c>
      <c r="EH29" s="136"/>
      <c r="EI29" s="97">
        <f t="shared" si="13"/>
        <v>0</v>
      </c>
      <c r="EJ29" s="344" t="str">
        <f t="shared" si="14"/>
        <v/>
      </c>
      <c r="EK29" s="345">
        <f t="shared" si="15"/>
        <v>0</v>
      </c>
      <c r="EL29" s="185"/>
      <c r="EM29" s="102">
        <f>SUMIF($K29,REGISTER!$CU$7,'KORT 1'!$BD29)</f>
        <v>0</v>
      </c>
      <c r="EN29" s="19">
        <f>SUMIF($K29,REGISTER!$CU$8,'KORT 1'!$BD29)</f>
        <v>0</v>
      </c>
      <c r="EO29" s="20">
        <f>SUMIF($K29,REGISTER!$CU$9,'KORT 1'!$BD29)</f>
        <v>0</v>
      </c>
      <c r="EP29" s="17">
        <f>SUMIF($K29,REGISTER!$CU$21,'KORT 1'!$BD29)</f>
        <v>0</v>
      </c>
      <c r="EQ29" s="19">
        <f>SUMIF($K29,REGISTER!$CU$22,'KORT 1'!$BD29)</f>
        <v>0</v>
      </c>
      <c r="ER29" s="20">
        <f>SUMIF($K29,REGISTER!$CU$23,'KORT 1'!$BD29)</f>
        <v>0</v>
      </c>
      <c r="ES29" s="17">
        <f>SUMIF($K29,REGISTER!$CU$14,'KORT 1'!$BD29)</f>
        <v>0</v>
      </c>
      <c r="ET29" s="19">
        <f>SUMIF($K29,REGISTER!$CU$15,'KORT 1'!$BD29)</f>
        <v>0</v>
      </c>
      <c r="EU29" s="19">
        <f>SUMIF($K29,REGISTER!$CU$16,'KORT 1'!$BD29)</f>
        <v>0</v>
      </c>
      <c r="EV29" s="218">
        <f>SUMIF($K29,REGISTER!$CU$17,'KORT 1'!$BD29)+SUMIF($K29,REGISTER!$CU$18,'KORT 1'!$BD29)+SUMIF($K29,REGISTER!$CU$19,'KORT 1'!$BD29)+SUMIF($K29,REGISTER!$CU$20,'KORT 1'!$BD29)</f>
        <v>0</v>
      </c>
      <c r="EW29" s="103">
        <f>SUMIF($K29,REGISTER!$CU$28,'KORT 1'!$BD29)</f>
        <v>0</v>
      </c>
      <c r="EX29" s="19">
        <f>SUMIF($K29,REGISTER!$CU$29,'KORT 1'!$BD29)</f>
        <v>0</v>
      </c>
      <c r="EY29" s="19">
        <f>SUMIF($K29,REGISTER!$CU$30,'KORT 1'!$BD29)</f>
        <v>0</v>
      </c>
      <c r="EZ29" s="218">
        <f>SUMIF($K29,REGISTER!$CU$31,'KORT 1'!$BD29)+SUMIF($K29,REGISTER!$CU$32,'KORT 1'!$BD29)+SUMIF($K29,REGISTER!$CU$33,'KORT 1'!$BD29)+SUMIF($K29,REGISTER!$CU$34,'KORT 1'!$BD29)</f>
        <v>0</v>
      </c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234"/>
      <c r="FQ29" s="103">
        <f>SUMIF($M29,REGISTER!$CU$36,'KORT 1'!$O29)</f>
        <v>0</v>
      </c>
      <c r="FR29" s="19">
        <f>SUMIF($M29,REGISTER!$CU$37,'KORT 1'!$O29)</f>
        <v>0</v>
      </c>
      <c r="FS29" s="19">
        <f>SUMIF($M29,REGISTER!$CU$38,'KORT 1'!$O29)</f>
        <v>0</v>
      </c>
      <c r="FT29" s="19">
        <f>SUMIF($M29,REGISTER!$CU$39,'KORT 1'!$O29)</f>
        <v>0</v>
      </c>
      <c r="FU29" s="19">
        <f>SUMIF($M29,REGISTER!$CU$40,'KORT 1'!$O29)</f>
        <v>0</v>
      </c>
      <c r="FV29" s="19">
        <f>SUMIF($M29,REGISTER!$CU$41,'KORT 1'!$O29)</f>
        <v>0</v>
      </c>
      <c r="FW29" s="19">
        <f>SUMIF($M29,REGISTER!$CU$56,'KORT 1'!$O29)</f>
        <v>0</v>
      </c>
      <c r="FX29" s="19">
        <f>SUMIF($M29,REGISTER!$CU$57,'KORT 1'!$O29)</f>
        <v>0</v>
      </c>
      <c r="FY29" s="19">
        <f>SUMIF($M29,REGISTER!$CU$58,'KORT 1'!$O29)</f>
        <v>0</v>
      </c>
      <c r="FZ29" s="19">
        <f>SUMIF($M29,REGISTER!$CU$59,'KORT 1'!$O29)</f>
        <v>0</v>
      </c>
      <c r="GA29" s="19">
        <f>SUMIF($M29,REGISTER!$CU$60,'KORT 1'!$O29)</f>
        <v>0</v>
      </c>
      <c r="GB29" s="19">
        <f>SUMIF($M29,REGISTER!$CU$61,'KORT 1'!$O29)</f>
        <v>0</v>
      </c>
      <c r="GC29" s="19">
        <f>SUMIF($M29,REGISTER!$CU$46,'KORT 1'!$O29)</f>
        <v>0</v>
      </c>
      <c r="GD29" s="19">
        <f>SUMIF($M29,REGISTER!$CU$47,'KORT 1'!$O29)</f>
        <v>0</v>
      </c>
      <c r="GE29" s="19">
        <f>SUMIF($M29,REGISTER!$CU$48,'KORT 1'!$O29)</f>
        <v>0</v>
      </c>
      <c r="GF29" s="19">
        <f>SUMIF($M29,REGISTER!$CU$49,'KORT 1'!$O29)</f>
        <v>0</v>
      </c>
      <c r="GG29" s="19">
        <f>SUMIF($M29,REGISTER!$CU$50,'KORT 1'!$O29)</f>
        <v>0</v>
      </c>
      <c r="GH29" s="19">
        <f>SUMIF($M29,REGISTER!$CU$51,'KORT 1'!$O29)</f>
        <v>0</v>
      </c>
      <c r="GI29" s="18">
        <f>SUMIF($M29,REGISTER!$CU$52,'KORT 1'!$O29)+SUMIF($M29,REGISTER!$CU$53,'KORT 1'!$O29)+SUMIF($M29,REGISTER!$CU$54,'KORT 1'!$O29)+SUMIF($M29,REGISTER!$CU$55,'KORT 1'!$O29)</f>
        <v>0</v>
      </c>
      <c r="GJ29" s="19">
        <f>SUMIF($M29,REGISTER!$CU$66,'KORT 1'!$O29)</f>
        <v>0</v>
      </c>
      <c r="GK29" s="19">
        <f>SUMIF($M29,REGISTER!$CU$67,'KORT 1'!$O29)</f>
        <v>0</v>
      </c>
      <c r="GL29" s="19">
        <f>SUMIF($M29,REGISTER!$CU$68,'KORT 1'!$O29)</f>
        <v>0</v>
      </c>
      <c r="GM29" s="19">
        <f>SUMIF($M29,REGISTER!$CU$69,'KORT 1'!$O29)</f>
        <v>0</v>
      </c>
      <c r="GN29" s="19">
        <f>SUMIF($M29,REGISTER!$CU$70,'KORT 1'!$O29)</f>
        <v>0</v>
      </c>
      <c r="GO29" s="19">
        <f>SUMIF($M29,REGISTER!$CU$71,'KORT 1'!$O29)</f>
        <v>0</v>
      </c>
      <c r="GP29" s="18">
        <f>SUMIF($M29,REGISTER!$CU$72,'KORT 1'!$O29)+SUMIF($M29,REGISTER!$CU$73,'KORT 1'!$O29)+SUMIF($M29,REGISTER!$CU$74,'KORT 1'!$O29)+SUMIF($M29,REGISTER!$CU$75,'KORT 1'!$O29)</f>
        <v>0</v>
      </c>
      <c r="GQ29" s="136"/>
      <c r="GR29" s="136"/>
      <c r="GS29" s="136"/>
      <c r="GT29" s="136"/>
      <c r="GU29" s="136"/>
      <c r="GV29" s="136"/>
      <c r="GW29" s="136"/>
      <c r="GX29" s="136"/>
      <c r="GY29" s="136"/>
      <c r="GZ29" s="136"/>
      <c r="HA29" s="136"/>
      <c r="HB29" s="136"/>
      <c r="HC29" s="136"/>
      <c r="HD29" s="136"/>
      <c r="HE29" s="136"/>
      <c r="HF29" s="136"/>
      <c r="HG29" s="136"/>
      <c r="HH29" s="125"/>
      <c r="HI29" s="1"/>
    </row>
    <row r="30" spans="1:218" ht="15.95" customHeight="1">
      <c r="A30" s="17">
        <v>12</v>
      </c>
      <c r="B30" s="81"/>
      <c r="C30" s="429" t="str">
        <f t="shared" si="0"/>
        <v/>
      </c>
      <c r="D30" s="461"/>
      <c r="E30" s="461"/>
      <c r="F30" s="461"/>
      <c r="G30" s="461"/>
      <c r="H30" s="130" t="str">
        <f t="shared" si="1"/>
        <v/>
      </c>
      <c r="I30" s="26">
        <f t="shared" si="2"/>
        <v>0</v>
      </c>
      <c r="J30" s="26">
        <f t="shared" si="3"/>
        <v>0</v>
      </c>
      <c r="K30" s="26">
        <f t="shared" si="4"/>
        <v>0</v>
      </c>
      <c r="L30" s="133"/>
      <c r="M30" s="26">
        <f t="shared" si="5"/>
        <v>0</v>
      </c>
      <c r="N30" s="26">
        <f t="shared" si="6"/>
        <v>0</v>
      </c>
      <c r="O30" s="101">
        <f t="shared" si="7"/>
        <v>0</v>
      </c>
      <c r="P30" s="80">
        <f>IF((SUM(P$19:P29)+P$38+P$39+SUM(P$117:P$121))&gt;=REGISTER!$CZ$22,0,IF(CS$70=1,0,IF(AND(CS30=1,$J30=1,CS$43&gt;=REGISTER!$CZ$25,CS$40&gt;0,SUM(CS$54:CS$60)&gt;0),1,0)))</f>
        <v>0</v>
      </c>
      <c r="Q30" s="80">
        <f>IF((SUM(Q$19:Q29)+Q$38+Q$39+SUM(Q$117:Q$121))&gt;=REGISTER!$CZ$22,0,IF(CT$70=1,0,IF(AND(CT30=1,$J30=1,CT$43&gt;=REGISTER!$CZ$25,CT$40&gt;0,SUM(CT$54:CT$60)&gt;0),1,0)))</f>
        <v>0</v>
      </c>
      <c r="R30" s="80">
        <f>IF((SUM(R$19:R29)+R$38+R$39+SUM(R$117:R$121))&gt;=REGISTER!$CZ$22,0,IF(CU$70=1,0,IF(AND(CU30=1,$J30=1,CU$43&gt;=REGISTER!$CZ$25,CU$40&gt;0,SUM(CU$54:CU$60)&gt;0),1,0)))</f>
        <v>0</v>
      </c>
      <c r="S30" s="80">
        <f>IF((SUM(S$19:S29)+S$38+S$39+SUM(S$117:S$121))&gt;=REGISTER!$CZ$22,0,IF(CV$70=1,0,IF(AND(CV30=1,$J30=1,CV$43&gt;=REGISTER!$CZ$25,CV$40&gt;0,SUM(CV$54:CV$60)&gt;0),1,0)))</f>
        <v>0</v>
      </c>
      <c r="T30" s="80">
        <f>IF((SUM(T$19:T29)+T$38+T$39+SUM(T$117:T$121))&gt;=REGISTER!$CZ$22,0,IF(CW$70=1,0,IF(AND(CW30=1,$J30=1,CW$43&gt;=REGISTER!$CZ$25,CW$40&gt;0,SUM(CW$54:CW$60)&gt;0),1,0)))</f>
        <v>0</v>
      </c>
      <c r="U30" s="80">
        <f>IF((SUM(U$19:U29)+U$38+U$39+SUM(U$117:U$121))&gt;=REGISTER!$CZ$22,0,IF(CX$70=1,0,IF(AND(CX30=1,$J30=1,CX$43&gt;=REGISTER!$CZ$25,CX$40&gt;0,SUM(CX$54:CX$60)&gt;0),1,0)))</f>
        <v>0</v>
      </c>
      <c r="V30" s="80">
        <f>IF((SUM(V$19:V29)+V$38+V$39+SUM(V$117:V$121))&gt;=REGISTER!$CZ$22,0,IF(CY$70=1,0,IF(AND(CY30=1,$J30=1,CY$43&gt;=REGISTER!$CZ$25,CY$40&gt;0,SUM(CY$54:CY$60)&gt;0),1,0)))</f>
        <v>0</v>
      </c>
      <c r="W30" s="80">
        <f>IF((SUM(W$19:W29)+W$38+W$39+SUM(W$117:W$121))&gt;=REGISTER!$CZ$22,0,IF(CZ$70=1,0,IF(AND(CZ30=1,$J30=1,CZ$43&gt;=REGISTER!$CZ$25,CZ$40&gt;0,SUM(CZ$54:CZ$60)&gt;0),1,0)))</f>
        <v>0</v>
      </c>
      <c r="X30" s="80">
        <f>IF((SUM(X$19:X29)+X$38+X$39+SUM(X$117:X$121))&gt;=REGISTER!$CZ$22,0,IF(DA$70=1,0,IF(AND(DA30=1,$J30=1,DA$43&gt;=REGISTER!$CZ$25,DA$40&gt;0,SUM(DA$54:DA$60)&gt;0),1,0)))</f>
        <v>0</v>
      </c>
      <c r="Y30" s="80">
        <f>IF((SUM(Y$19:Y29)+Y$38+Y$39+SUM(Y$117:Y$121))&gt;=REGISTER!$CZ$22,0,IF(DB$70=1,0,IF(AND(DB30=1,$J30=1,DB$43&gt;=REGISTER!$CZ$25,DB$40&gt;0,SUM(DB$54:DB$60)&gt;0),1,0)))</f>
        <v>0</v>
      </c>
      <c r="Z30" s="80">
        <f>IF((SUM(Z$19:Z29)+Z$38+Z$39+SUM(Z$117:Z$121))&gt;=REGISTER!$CZ$22,0,IF(DC$70=1,0,IF(AND(DC30=1,$J30=1,DC$43&gt;=REGISTER!$CZ$25,DC$40&gt;0,SUM(DC$54:DC$60)&gt;0),1,0)))</f>
        <v>0</v>
      </c>
      <c r="AA30" s="80">
        <f>IF((SUM(AA$19:AA29)+AA$38+AA$39+SUM(AA$117:AA$121))&gt;=REGISTER!$CZ$22,0,IF(DD$70=1,0,IF(AND(DD30=1,$J30=1,DD$43&gt;=REGISTER!$CZ$25,DD$40&gt;0,SUM(DD$54:DD$60)&gt;0),1,0)))</f>
        <v>0</v>
      </c>
      <c r="AB30" s="80">
        <f>IF((SUM(AB$19:AB29)+AB$38+AB$39+SUM(AB$117:AB$121))&gt;=REGISTER!$CZ$22,0,IF(DE$70=1,0,IF(AND(DE30=1,$J30=1,DE$43&gt;=REGISTER!$CZ$25,DE$40&gt;0,SUM(DE$54:DE$60)&gt;0),1,0)))</f>
        <v>0</v>
      </c>
      <c r="AC30" s="80">
        <f>IF((SUM(AC$19:AC29)+AC$38+AC$39+SUM(AC$117:AC$121))&gt;=REGISTER!$CZ$22,0,IF(DF$70=1,0,IF(AND(DF30=1,$J30=1,DF$43&gt;=REGISTER!$CZ$25,DF$40&gt;0,SUM(DF$54:DF$60)&gt;0),1,0)))</f>
        <v>0</v>
      </c>
      <c r="AD30" s="80">
        <f>IF((SUM(AD$19:AD29)+AD$38+AD$39+SUM(AD$117:AD$121))&gt;=REGISTER!$CZ$22,0,IF(DG$70=1,0,IF(AND(DG30=1,$J30=1,DG$43&gt;=REGISTER!$CZ$25,DG$40&gt;0,SUM(DG$54:DG$60)&gt;0),1,0)))</f>
        <v>0</v>
      </c>
      <c r="AE30" s="80">
        <f>IF((SUM(AE$19:AE29)+AE$38+AE$39+SUM(AE$117:AE$121))&gt;=REGISTER!$CZ$22,0,IF(DH$70=1,0,IF(AND(DH30=1,$J30=1,DH$43&gt;=REGISTER!$CZ$25,DH$40&gt;0,SUM(DH$54:DH$60)&gt;0),1,0)))</f>
        <v>0</v>
      </c>
      <c r="AF30" s="80">
        <f>IF((SUM(AF$19:AF29)+AF$38+AF$39+SUM(AF$117:AF$121))&gt;=REGISTER!$CZ$22,0,IF(DI$70=1,0,IF(AND(DI30=1,$J30=1,DI$43&gt;=REGISTER!$CZ$25,DI$40&gt;0,SUM(DI$54:DI$60)&gt;0),1,0)))</f>
        <v>0</v>
      </c>
      <c r="AG30" s="80">
        <f>IF((SUM(AG$19:AG29)+AG$38+AG$39+SUM(AG$117:AG$121))&gt;=REGISTER!$CZ$22,0,IF(DJ$70=1,0,IF(AND(DJ30=1,$J30=1,DJ$43&gt;=REGISTER!$CZ$25,DJ$40&gt;0,SUM(DJ$54:DJ$60)&gt;0),1,0)))</f>
        <v>0</v>
      </c>
      <c r="AH30" s="80">
        <f>IF((SUM(AH$19:AH29)+AH$38+AH$39+SUM(AH$117:AH$121))&gt;=REGISTER!$CZ$22,0,IF(DK$70=1,0,IF(AND(DK30=1,$J30=1,DK$43&gt;=REGISTER!$CZ$25,DK$40&gt;0,SUM(DK$54:DK$60)&gt;0),1,0)))</f>
        <v>0</v>
      </c>
      <c r="AI30" s="80">
        <f>IF((SUM(AI$19:AI29)+AI$38+AI$39+SUM(AI$117:AI$121))&gt;=REGISTER!$CZ$22,0,IF(DL$70=1,0,IF(AND(DL30=1,$J30=1,DL$43&gt;=REGISTER!$CZ$25,DL$40&gt;0,SUM(DL$54:DL$60)&gt;0),1,0)))</f>
        <v>0</v>
      </c>
      <c r="AJ30" s="80">
        <f>IF((SUM(AJ$19:AJ29)+AJ$38+AJ$39+SUM(AJ$117:AJ$121))&gt;=REGISTER!$CZ$22,0,IF(DM$70=1,0,IF(AND(DM30=1,$J30=1,DM$43&gt;=REGISTER!$CZ$25,DM$40&gt;0,SUM(DM$54:DM$60)&gt;0),1,0)))</f>
        <v>0</v>
      </c>
      <c r="AK30" s="80">
        <f>IF((SUM(AK$19:AK29)+AK$38+AK$39+SUM(AK$117:AK$121))&gt;=REGISTER!$CZ$22,0,IF(DN$70=1,0,IF(AND(DN30=1,$J30=1,DN$43&gt;=REGISTER!$CZ$25,DN$40&gt;0,SUM(DN$54:DN$60)&gt;0),1,0)))</f>
        <v>0</v>
      </c>
      <c r="AL30" s="80">
        <f>IF((SUM(AL$19:AL29)+AL$38+AL$39+SUM(AL$117:AL$121))&gt;=REGISTER!$CZ$22,0,IF(DO$70=1,0,IF(AND(DO30=1,$J30=1,DO$43&gt;=REGISTER!$CZ$25,DO$40&gt;0,SUM(DO$54:DO$60)&gt;0),1,0)))</f>
        <v>0</v>
      </c>
      <c r="AM30" s="80">
        <f>IF((SUM(AM$19:AM29)+AM$38+AM$39+SUM(AM$117:AM$121))&gt;=REGISTER!$CZ$22,0,IF(DP$70=1,0,IF(AND(DP30=1,$J30=1,DP$43&gt;=REGISTER!$CZ$25,DP$40&gt;0,SUM(DP$54:DP$60)&gt;0),1,0)))</f>
        <v>0</v>
      </c>
      <c r="AN30" s="80">
        <f>IF((SUM(AN$19:AN29)+AN$38+AN$39+SUM(AN$117:AN$121))&gt;=REGISTER!$CZ$22,0,IF(DQ$70=1,0,IF(AND(DQ30=1,$J30=1,DQ$43&gt;=REGISTER!$CZ$25,DQ$40&gt;0,SUM(DQ$54:DQ$60)&gt;0),1,0)))</f>
        <v>0</v>
      </c>
      <c r="AO30" s="80">
        <f>IF((SUM(AO$19:AO29)+AO$38+AO$39+SUM(AO$117:AO$121))&gt;=REGISTER!$CZ$22,0,IF(DR$70=1,0,IF(AND(DR30=1,$J30=1,DR$43&gt;=REGISTER!$CZ$25,DR$40&gt;0,SUM(DR$54:DR$60)&gt;0),1,0)))</f>
        <v>0</v>
      </c>
      <c r="AP30" s="80">
        <f>IF((SUM(AP$19:AP29)+AP$38+AP$39+SUM(AP$117:AP$121))&gt;=REGISTER!$CZ$22,0,IF(DS$70=1,0,IF(AND(DS30=1,$J30=1,DS$43&gt;=REGISTER!$CZ$25,DS$40&gt;0,SUM(DS$54:DS$60)&gt;0),1,0)))</f>
        <v>0</v>
      </c>
      <c r="AQ30" s="80">
        <f>IF((SUM(AQ$19:AQ29)+AQ$38+AQ$39+SUM(AQ$117:AQ$121))&gt;=REGISTER!$CZ$22,0,IF(DT$70=1,0,IF(AND(DT30=1,$J30=1,DT$43&gt;=REGISTER!$CZ$25,DT$40&gt;0,SUM(DT$54:DT$60)&gt;0),1,0)))</f>
        <v>0</v>
      </c>
      <c r="AR30" s="80">
        <f>IF((SUM(AR$19:AR29)+AR$38+AR$39+SUM(AR$117:AR$121))&gt;=REGISTER!$CZ$22,0,IF(DU$70=1,0,IF(AND(DU30=1,$J30=1,DU$43&gt;=REGISTER!$CZ$25,DU$40&gt;0,SUM(DU$54:DU$60)&gt;0),1,0)))</f>
        <v>0</v>
      </c>
      <c r="AS30" s="80">
        <f>IF((SUM(AS$19:AS29)+AS$38+AS$39+SUM(AS$117:AS$121))&gt;=REGISTER!$CZ$22,0,IF(DV$70=1,0,IF(AND(DV30=1,$J30=1,DV$43&gt;=REGISTER!$CZ$25,DV$40&gt;0,SUM(DV$54:DV$60)&gt;0),1,0)))</f>
        <v>0</v>
      </c>
      <c r="AT30" s="80">
        <f>IF((SUM(AT$19:AT29)+AT$38+AT$39+SUM(AT$117:AT$121))&gt;=REGISTER!$CZ$22,0,IF(DW$70=1,0,IF(AND(DW30=1,$J30=1,DW$43&gt;=REGISTER!$CZ$25,DW$40&gt;0,SUM(DW$54:DW$60)&gt;0),1,0)))</f>
        <v>0</v>
      </c>
      <c r="AU30" s="80">
        <f>IF((SUM(AU$19:AU29)+AU$38+AU$39+SUM(AU$117:AU$121))&gt;=REGISTER!$CZ$22,0,IF(DX$70=1,0,IF(AND(DX30=1,$J30=1,DX$43&gt;=REGISTER!$CZ$25,DX$40&gt;0,SUM(DX$54:DX$60)&gt;0),1,0)))</f>
        <v>0</v>
      </c>
      <c r="AV30" s="80">
        <f>IF((SUM(AV$19:AV29)+AV$38+AV$39+SUM(AV$117:AV$121))&gt;=REGISTER!$CZ$22,0,IF(DY$70=1,0,IF(AND(DY30=1,$J30=1,DY$43&gt;=REGISTER!$CZ$25,DY$40&gt;0,SUM(DY$54:DY$60)&gt;0),1,0)))</f>
        <v>0</v>
      </c>
      <c r="AW30" s="80">
        <f>IF((SUM(AW$19:AW29)+AW$38+AW$39+SUM(AW$117:AW$121))&gt;=REGISTER!$CZ$22,0,IF(DZ$70=1,0,IF(AND(DZ30=1,$J30=1,DZ$43&gt;=REGISTER!$CZ$25,DZ$40&gt;0,SUM(DZ$54:DZ$60)&gt;0),1,0)))</f>
        <v>0</v>
      </c>
      <c r="AX30" s="80">
        <f>IF((SUM(AX$19:AX29)+AX$38+AX$39+SUM(AX$117:AX$121))&gt;=REGISTER!$CZ$22,0,IF(EA$70=1,0,IF(AND(EA30=1,$J30=1,EA$43&gt;=REGISTER!$CZ$25,EA$40&gt;0,SUM(EA$54:EA$60)&gt;0),1,0)))</f>
        <v>0</v>
      </c>
      <c r="AY30" s="80">
        <f>IF((SUM(AY$19:AY29)+AY$38+AY$39+SUM(AY$117:AY$121))&gt;=REGISTER!$CZ$22,0,IF(EB$70=1,0,IF(AND(EB30=1,$J30=1,EB$43&gt;=REGISTER!$CZ$25,EB$40&gt;0,SUM(EB$54:EB$60)&gt;0),1,0)))</f>
        <v>0</v>
      </c>
      <c r="AZ30" s="80">
        <f>IF((SUM(AZ$19:AZ29)+AZ$38+AZ$39+SUM(AZ$117:AZ$121))&gt;=REGISTER!$CZ$22,0,IF(EC$70=1,0,IF(AND(EC30=1,$J30=1,EC$43&gt;=REGISTER!$CZ$25,EC$40&gt;0,SUM(EC$54:EC$60)&gt;0),1,0)))</f>
        <v>0</v>
      </c>
      <c r="BA30" s="80">
        <f>IF((SUM(BA$19:BA29)+BA$38+BA$39+SUM(BA$117:BA$121))&gt;=REGISTER!$CZ$22,0,IF(ED$70=1,0,IF(AND(ED30=1,$J30=1,ED$43&gt;=REGISTER!$CZ$25,ED$40&gt;0,SUM(ED$54:ED$60)&gt;0),1,0)))</f>
        <v>0</v>
      </c>
      <c r="BB30" s="80">
        <f>IF((SUM(BB$19:BB29)+BB$38+BB$39+SUM(BB$117:BB$121))&gt;=REGISTER!$CZ$22,0,IF(EE$70=1,0,IF(AND(EE30=1,$J30=1,EE$43&gt;=REGISTER!$CZ$25,EE$40&gt;0,SUM(EE$54:EE$60)&gt;0),1,0)))</f>
        <v>0</v>
      </c>
      <c r="BC30" s="80">
        <f>IF((SUM(BC$19:BC29)+BC$38+BC$39+SUM(BC$117:BC$121))&gt;=REGISTER!$CZ$22,0,IF(EF$70=1,0,IF(AND(EF30=1,$J30=1,EF$43&gt;=REGISTER!$CZ$25,EF$40&gt;0,SUM(EF$54:EF$60)&gt;0),1,0)))</f>
        <v>0</v>
      </c>
      <c r="BD30" s="101">
        <f t="shared" si="8"/>
        <v>0</v>
      </c>
      <c r="BE30" s="74">
        <f t="shared" si="9"/>
        <v>0</v>
      </c>
      <c r="BF30" s="74">
        <f t="shared" si="10"/>
        <v>0</v>
      </c>
      <c r="BG30" s="74">
        <f t="shared" si="17"/>
        <v>0</v>
      </c>
      <c r="BH30" s="74">
        <f t="shared" si="17"/>
        <v>0</v>
      </c>
      <c r="BI30" s="74">
        <f t="shared" si="17"/>
        <v>0</v>
      </c>
      <c r="BJ30" s="74">
        <f t="shared" si="17"/>
        <v>0</v>
      </c>
      <c r="BK30" s="74">
        <f t="shared" si="17"/>
        <v>0</v>
      </c>
      <c r="BL30" s="74">
        <f t="shared" si="17"/>
        <v>0</v>
      </c>
      <c r="BM30" s="74">
        <f t="shared" si="17"/>
        <v>0</v>
      </c>
      <c r="BN30" s="74">
        <f t="shared" si="17"/>
        <v>0</v>
      </c>
      <c r="BO30" s="74">
        <f t="shared" si="17"/>
        <v>0</v>
      </c>
      <c r="BP30" s="74">
        <f t="shared" si="17"/>
        <v>0</v>
      </c>
      <c r="BQ30" s="74">
        <f t="shared" si="17"/>
        <v>0</v>
      </c>
      <c r="BR30" s="74">
        <f t="shared" si="17"/>
        <v>0</v>
      </c>
      <c r="BS30" s="74">
        <f t="shared" si="17"/>
        <v>0</v>
      </c>
      <c r="BT30" s="74">
        <f t="shared" si="17"/>
        <v>0</v>
      </c>
      <c r="BU30" s="74">
        <f t="shared" si="17"/>
        <v>0</v>
      </c>
      <c r="BV30" s="74">
        <f t="shared" si="17"/>
        <v>0</v>
      </c>
      <c r="BW30" s="74">
        <f t="shared" si="17"/>
        <v>0</v>
      </c>
      <c r="BX30" s="74">
        <f t="shared" si="17"/>
        <v>0</v>
      </c>
      <c r="BY30" s="74">
        <f t="shared" si="17"/>
        <v>0</v>
      </c>
      <c r="BZ30" s="74">
        <f t="shared" si="17"/>
        <v>0</v>
      </c>
      <c r="CA30" s="74">
        <f t="shared" si="17"/>
        <v>0</v>
      </c>
      <c r="CB30" s="74">
        <f t="shared" si="17"/>
        <v>0</v>
      </c>
      <c r="CC30" s="74">
        <f t="shared" si="17"/>
        <v>0</v>
      </c>
      <c r="CD30" s="74">
        <f t="shared" si="17"/>
        <v>0</v>
      </c>
      <c r="CE30" s="74">
        <f t="shared" si="17"/>
        <v>0</v>
      </c>
      <c r="CF30" s="74">
        <f t="shared" si="17"/>
        <v>0</v>
      </c>
      <c r="CG30" s="74">
        <f t="shared" si="17"/>
        <v>0</v>
      </c>
      <c r="CH30" s="74">
        <f t="shared" si="16"/>
        <v>0</v>
      </c>
      <c r="CI30" s="74">
        <f t="shared" si="16"/>
        <v>0</v>
      </c>
      <c r="CJ30" s="74">
        <f t="shared" si="16"/>
        <v>0</v>
      </c>
      <c r="CK30" s="74">
        <f t="shared" si="16"/>
        <v>0</v>
      </c>
      <c r="CL30" s="74">
        <f t="shared" si="16"/>
        <v>0</v>
      </c>
      <c r="CM30" s="74">
        <f t="shared" si="16"/>
        <v>0</v>
      </c>
      <c r="CN30" s="74">
        <f t="shared" si="16"/>
        <v>0</v>
      </c>
      <c r="CO30" s="74">
        <f t="shared" si="16"/>
        <v>0</v>
      </c>
      <c r="CP30" s="74">
        <f t="shared" si="16"/>
        <v>0</v>
      </c>
      <c r="CQ30" s="74">
        <f t="shared" si="16"/>
        <v>0</v>
      </c>
      <c r="CR30" s="74">
        <f t="shared" si="16"/>
        <v>0</v>
      </c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54">
        <f t="shared" si="12"/>
        <v>0</v>
      </c>
      <c r="EH30" s="136"/>
      <c r="EI30" s="97">
        <f t="shared" si="13"/>
        <v>0</v>
      </c>
      <c r="EJ30" s="344" t="str">
        <f t="shared" si="14"/>
        <v/>
      </c>
      <c r="EK30" s="345">
        <f t="shared" si="15"/>
        <v>0</v>
      </c>
      <c r="EL30" s="185"/>
      <c r="EM30" s="102">
        <f>SUMIF($K30,REGISTER!$CU$7,'KORT 1'!$BD30)</f>
        <v>0</v>
      </c>
      <c r="EN30" s="19">
        <f>SUMIF($K30,REGISTER!$CU$8,'KORT 1'!$BD30)</f>
        <v>0</v>
      </c>
      <c r="EO30" s="20">
        <f>SUMIF($K30,REGISTER!$CU$9,'KORT 1'!$BD30)</f>
        <v>0</v>
      </c>
      <c r="EP30" s="17">
        <f>SUMIF($K30,REGISTER!$CU$21,'KORT 1'!$BD30)</f>
        <v>0</v>
      </c>
      <c r="EQ30" s="19">
        <f>SUMIF($K30,REGISTER!$CU$22,'KORT 1'!$BD30)</f>
        <v>0</v>
      </c>
      <c r="ER30" s="20">
        <f>SUMIF($K30,REGISTER!$CU$23,'KORT 1'!$BD30)</f>
        <v>0</v>
      </c>
      <c r="ES30" s="17">
        <f>SUMIF($K30,REGISTER!$CU$14,'KORT 1'!$BD30)</f>
        <v>0</v>
      </c>
      <c r="ET30" s="19">
        <f>SUMIF($K30,REGISTER!$CU$15,'KORT 1'!$BD30)</f>
        <v>0</v>
      </c>
      <c r="EU30" s="19">
        <f>SUMIF($K30,REGISTER!$CU$16,'KORT 1'!$BD30)</f>
        <v>0</v>
      </c>
      <c r="EV30" s="218">
        <f>SUMIF($K30,REGISTER!$CU$17,'KORT 1'!$BD30)+SUMIF($K30,REGISTER!$CU$18,'KORT 1'!$BD30)+SUMIF($K30,REGISTER!$CU$19,'KORT 1'!$BD30)+SUMIF($K30,REGISTER!$CU$20,'KORT 1'!$BD30)</f>
        <v>0</v>
      </c>
      <c r="EW30" s="103">
        <f>SUMIF($K30,REGISTER!$CU$28,'KORT 1'!$BD30)</f>
        <v>0</v>
      </c>
      <c r="EX30" s="19">
        <f>SUMIF($K30,REGISTER!$CU$29,'KORT 1'!$BD30)</f>
        <v>0</v>
      </c>
      <c r="EY30" s="19">
        <f>SUMIF($K30,REGISTER!$CU$30,'KORT 1'!$BD30)</f>
        <v>0</v>
      </c>
      <c r="EZ30" s="218">
        <f>SUMIF($K30,REGISTER!$CU$31,'KORT 1'!$BD30)+SUMIF($K30,REGISTER!$CU$32,'KORT 1'!$BD30)+SUMIF($K30,REGISTER!$CU$33,'KORT 1'!$BD30)+SUMIF($K30,REGISTER!$CU$34,'KORT 1'!$BD30)</f>
        <v>0</v>
      </c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234"/>
      <c r="FQ30" s="103">
        <f>SUMIF($M30,REGISTER!$CU$36,'KORT 1'!$O30)</f>
        <v>0</v>
      </c>
      <c r="FR30" s="19">
        <f>SUMIF($M30,REGISTER!$CU$37,'KORT 1'!$O30)</f>
        <v>0</v>
      </c>
      <c r="FS30" s="19">
        <f>SUMIF($M30,REGISTER!$CU$38,'KORT 1'!$O30)</f>
        <v>0</v>
      </c>
      <c r="FT30" s="19">
        <f>SUMIF($M30,REGISTER!$CU$39,'KORT 1'!$O30)</f>
        <v>0</v>
      </c>
      <c r="FU30" s="19">
        <f>SUMIF($M30,REGISTER!$CU$40,'KORT 1'!$O30)</f>
        <v>0</v>
      </c>
      <c r="FV30" s="19">
        <f>SUMIF($M30,REGISTER!$CU$41,'KORT 1'!$O30)</f>
        <v>0</v>
      </c>
      <c r="FW30" s="19">
        <f>SUMIF($M30,REGISTER!$CU$56,'KORT 1'!$O30)</f>
        <v>0</v>
      </c>
      <c r="FX30" s="19">
        <f>SUMIF($M30,REGISTER!$CU$57,'KORT 1'!$O30)</f>
        <v>0</v>
      </c>
      <c r="FY30" s="19">
        <f>SUMIF($M30,REGISTER!$CU$58,'KORT 1'!$O30)</f>
        <v>0</v>
      </c>
      <c r="FZ30" s="19">
        <f>SUMIF($M30,REGISTER!$CU$59,'KORT 1'!$O30)</f>
        <v>0</v>
      </c>
      <c r="GA30" s="19">
        <f>SUMIF($M30,REGISTER!$CU$60,'KORT 1'!$O30)</f>
        <v>0</v>
      </c>
      <c r="GB30" s="19">
        <f>SUMIF($M30,REGISTER!$CU$61,'KORT 1'!$O30)</f>
        <v>0</v>
      </c>
      <c r="GC30" s="19">
        <f>SUMIF($M30,REGISTER!$CU$46,'KORT 1'!$O30)</f>
        <v>0</v>
      </c>
      <c r="GD30" s="19">
        <f>SUMIF($M30,REGISTER!$CU$47,'KORT 1'!$O30)</f>
        <v>0</v>
      </c>
      <c r="GE30" s="19">
        <f>SUMIF($M30,REGISTER!$CU$48,'KORT 1'!$O30)</f>
        <v>0</v>
      </c>
      <c r="GF30" s="19">
        <f>SUMIF($M30,REGISTER!$CU$49,'KORT 1'!$O30)</f>
        <v>0</v>
      </c>
      <c r="GG30" s="19">
        <f>SUMIF($M30,REGISTER!$CU$50,'KORT 1'!$O30)</f>
        <v>0</v>
      </c>
      <c r="GH30" s="19">
        <f>SUMIF($M30,REGISTER!$CU$51,'KORT 1'!$O30)</f>
        <v>0</v>
      </c>
      <c r="GI30" s="18">
        <f>SUMIF($M30,REGISTER!$CU$52,'KORT 1'!$O30)+SUMIF($M30,REGISTER!$CU$53,'KORT 1'!$O30)+SUMIF($M30,REGISTER!$CU$54,'KORT 1'!$O30)+SUMIF($M30,REGISTER!$CU$55,'KORT 1'!$O30)</f>
        <v>0</v>
      </c>
      <c r="GJ30" s="19">
        <f>SUMIF($M30,REGISTER!$CU$66,'KORT 1'!$O30)</f>
        <v>0</v>
      </c>
      <c r="GK30" s="19">
        <f>SUMIF($M30,REGISTER!$CU$67,'KORT 1'!$O30)</f>
        <v>0</v>
      </c>
      <c r="GL30" s="19">
        <f>SUMIF($M30,REGISTER!$CU$68,'KORT 1'!$O30)</f>
        <v>0</v>
      </c>
      <c r="GM30" s="19">
        <f>SUMIF($M30,REGISTER!$CU$69,'KORT 1'!$O30)</f>
        <v>0</v>
      </c>
      <c r="GN30" s="19">
        <f>SUMIF($M30,REGISTER!$CU$70,'KORT 1'!$O30)</f>
        <v>0</v>
      </c>
      <c r="GO30" s="19">
        <f>SUMIF($M30,REGISTER!$CU$71,'KORT 1'!$O30)</f>
        <v>0</v>
      </c>
      <c r="GP30" s="18">
        <f>SUMIF($M30,REGISTER!$CU$72,'KORT 1'!$O30)+SUMIF($M30,REGISTER!$CU$73,'KORT 1'!$O30)+SUMIF($M30,REGISTER!$CU$74,'KORT 1'!$O30)+SUMIF($M30,REGISTER!$CU$75,'KORT 1'!$O30)</f>
        <v>0</v>
      </c>
      <c r="GQ30" s="136"/>
      <c r="GR30" s="136"/>
      <c r="GS30" s="136"/>
      <c r="GT30" s="136"/>
      <c r="GU30" s="136"/>
      <c r="GV30" s="136"/>
      <c r="GW30" s="136"/>
      <c r="GX30" s="136"/>
      <c r="GY30" s="136"/>
      <c r="GZ30" s="136"/>
      <c r="HA30" s="136"/>
      <c r="HB30" s="136"/>
      <c r="HC30" s="136"/>
      <c r="HD30" s="136"/>
      <c r="HE30" s="136"/>
      <c r="HF30" s="136"/>
      <c r="HG30" s="136"/>
      <c r="HH30" s="125"/>
      <c r="HI30" s="1"/>
    </row>
    <row r="31" spans="1:218" ht="15.95" customHeight="1">
      <c r="A31" s="17">
        <v>13</v>
      </c>
      <c r="B31" s="81"/>
      <c r="C31" s="429" t="str">
        <f t="shared" si="0"/>
        <v/>
      </c>
      <c r="D31" s="461"/>
      <c r="E31" s="461"/>
      <c r="F31" s="461"/>
      <c r="G31" s="461"/>
      <c r="H31" s="130" t="str">
        <f t="shared" si="1"/>
        <v/>
      </c>
      <c r="I31" s="26">
        <f t="shared" si="2"/>
        <v>0</v>
      </c>
      <c r="J31" s="26">
        <f t="shared" si="3"/>
        <v>0</v>
      </c>
      <c r="K31" s="26">
        <f t="shared" si="4"/>
        <v>0</v>
      </c>
      <c r="L31" s="133"/>
      <c r="M31" s="26">
        <f t="shared" si="5"/>
        <v>0</v>
      </c>
      <c r="N31" s="26">
        <f t="shared" si="6"/>
        <v>0</v>
      </c>
      <c r="O31" s="101">
        <f t="shared" si="7"/>
        <v>0</v>
      </c>
      <c r="P31" s="80">
        <f>IF((SUM(P$19:P30)+P$38+P$39+SUM(P$117:P$121))&gt;=REGISTER!$CZ$22,0,IF(CS$70=1,0,IF(AND(CS31=1,$J31=1,CS$43&gt;=REGISTER!$CZ$25,CS$40&gt;0,SUM(CS$54:CS$60)&gt;0),1,0)))</f>
        <v>0</v>
      </c>
      <c r="Q31" s="80">
        <f>IF((SUM(Q$19:Q30)+Q$38+Q$39+SUM(Q$117:Q$121))&gt;=REGISTER!$CZ$22,0,IF(CT$70=1,0,IF(AND(CT31=1,$J31=1,CT$43&gt;=REGISTER!$CZ$25,CT$40&gt;0,SUM(CT$54:CT$60)&gt;0),1,0)))</f>
        <v>0</v>
      </c>
      <c r="R31" s="80">
        <f>IF((SUM(R$19:R30)+R$38+R$39+SUM(R$117:R$121))&gt;=REGISTER!$CZ$22,0,IF(CU$70=1,0,IF(AND(CU31=1,$J31=1,CU$43&gt;=REGISTER!$CZ$25,CU$40&gt;0,SUM(CU$54:CU$60)&gt;0),1,0)))</f>
        <v>0</v>
      </c>
      <c r="S31" s="80">
        <f>IF((SUM(S$19:S30)+S$38+S$39+SUM(S$117:S$121))&gt;=REGISTER!$CZ$22,0,IF(CV$70=1,0,IF(AND(CV31=1,$J31=1,CV$43&gt;=REGISTER!$CZ$25,CV$40&gt;0,SUM(CV$54:CV$60)&gt;0),1,0)))</f>
        <v>0</v>
      </c>
      <c r="T31" s="80">
        <f>IF((SUM(T$19:T30)+T$38+T$39+SUM(T$117:T$121))&gt;=REGISTER!$CZ$22,0,IF(CW$70=1,0,IF(AND(CW31=1,$J31=1,CW$43&gt;=REGISTER!$CZ$25,CW$40&gt;0,SUM(CW$54:CW$60)&gt;0),1,0)))</f>
        <v>0</v>
      </c>
      <c r="U31" s="80">
        <f>IF((SUM(U$19:U30)+U$38+U$39+SUM(U$117:U$121))&gt;=REGISTER!$CZ$22,0,IF(CX$70=1,0,IF(AND(CX31=1,$J31=1,CX$43&gt;=REGISTER!$CZ$25,CX$40&gt;0,SUM(CX$54:CX$60)&gt;0),1,0)))</f>
        <v>0</v>
      </c>
      <c r="V31" s="80">
        <f>IF((SUM(V$19:V30)+V$38+V$39+SUM(V$117:V$121))&gt;=REGISTER!$CZ$22,0,IF(CY$70=1,0,IF(AND(CY31=1,$J31=1,CY$43&gt;=REGISTER!$CZ$25,CY$40&gt;0,SUM(CY$54:CY$60)&gt;0),1,0)))</f>
        <v>0</v>
      </c>
      <c r="W31" s="80">
        <f>IF((SUM(W$19:W30)+W$38+W$39+SUM(W$117:W$121))&gt;=REGISTER!$CZ$22,0,IF(CZ$70=1,0,IF(AND(CZ31=1,$J31=1,CZ$43&gt;=REGISTER!$CZ$25,CZ$40&gt;0,SUM(CZ$54:CZ$60)&gt;0),1,0)))</f>
        <v>0</v>
      </c>
      <c r="X31" s="80">
        <f>IF((SUM(X$19:X30)+X$38+X$39+SUM(X$117:X$121))&gt;=REGISTER!$CZ$22,0,IF(DA$70=1,0,IF(AND(DA31=1,$J31=1,DA$43&gt;=REGISTER!$CZ$25,DA$40&gt;0,SUM(DA$54:DA$60)&gt;0),1,0)))</f>
        <v>0</v>
      </c>
      <c r="Y31" s="80">
        <f>IF((SUM(Y$19:Y30)+Y$38+Y$39+SUM(Y$117:Y$121))&gt;=REGISTER!$CZ$22,0,IF(DB$70=1,0,IF(AND(DB31=1,$J31=1,DB$43&gt;=REGISTER!$CZ$25,DB$40&gt;0,SUM(DB$54:DB$60)&gt;0),1,0)))</f>
        <v>0</v>
      </c>
      <c r="Z31" s="80">
        <f>IF((SUM(Z$19:Z30)+Z$38+Z$39+SUM(Z$117:Z$121))&gt;=REGISTER!$CZ$22,0,IF(DC$70=1,0,IF(AND(DC31=1,$J31=1,DC$43&gt;=REGISTER!$CZ$25,DC$40&gt;0,SUM(DC$54:DC$60)&gt;0),1,0)))</f>
        <v>0</v>
      </c>
      <c r="AA31" s="80">
        <f>IF((SUM(AA$19:AA30)+AA$38+AA$39+SUM(AA$117:AA$121))&gt;=REGISTER!$CZ$22,0,IF(DD$70=1,0,IF(AND(DD31=1,$J31=1,DD$43&gt;=REGISTER!$CZ$25,DD$40&gt;0,SUM(DD$54:DD$60)&gt;0),1,0)))</f>
        <v>0</v>
      </c>
      <c r="AB31" s="80">
        <f>IF((SUM(AB$19:AB30)+AB$38+AB$39+SUM(AB$117:AB$121))&gt;=REGISTER!$CZ$22,0,IF(DE$70=1,0,IF(AND(DE31=1,$J31=1,DE$43&gt;=REGISTER!$CZ$25,DE$40&gt;0,SUM(DE$54:DE$60)&gt;0),1,0)))</f>
        <v>0</v>
      </c>
      <c r="AC31" s="80">
        <f>IF((SUM(AC$19:AC30)+AC$38+AC$39+SUM(AC$117:AC$121))&gt;=REGISTER!$CZ$22,0,IF(DF$70=1,0,IF(AND(DF31=1,$J31=1,DF$43&gt;=REGISTER!$CZ$25,DF$40&gt;0,SUM(DF$54:DF$60)&gt;0),1,0)))</f>
        <v>0</v>
      </c>
      <c r="AD31" s="80">
        <f>IF((SUM(AD$19:AD30)+AD$38+AD$39+SUM(AD$117:AD$121))&gt;=REGISTER!$CZ$22,0,IF(DG$70=1,0,IF(AND(DG31=1,$J31=1,DG$43&gt;=REGISTER!$CZ$25,DG$40&gt;0,SUM(DG$54:DG$60)&gt;0),1,0)))</f>
        <v>0</v>
      </c>
      <c r="AE31" s="80">
        <f>IF((SUM(AE$19:AE30)+AE$38+AE$39+SUM(AE$117:AE$121))&gt;=REGISTER!$CZ$22,0,IF(DH$70=1,0,IF(AND(DH31=1,$J31=1,DH$43&gt;=REGISTER!$CZ$25,DH$40&gt;0,SUM(DH$54:DH$60)&gt;0),1,0)))</f>
        <v>0</v>
      </c>
      <c r="AF31" s="80">
        <f>IF((SUM(AF$19:AF30)+AF$38+AF$39+SUM(AF$117:AF$121))&gt;=REGISTER!$CZ$22,0,IF(DI$70=1,0,IF(AND(DI31=1,$J31=1,DI$43&gt;=REGISTER!$CZ$25,DI$40&gt;0,SUM(DI$54:DI$60)&gt;0),1,0)))</f>
        <v>0</v>
      </c>
      <c r="AG31" s="80">
        <f>IF((SUM(AG$19:AG30)+AG$38+AG$39+SUM(AG$117:AG$121))&gt;=REGISTER!$CZ$22,0,IF(DJ$70=1,0,IF(AND(DJ31=1,$J31=1,DJ$43&gt;=REGISTER!$CZ$25,DJ$40&gt;0,SUM(DJ$54:DJ$60)&gt;0),1,0)))</f>
        <v>0</v>
      </c>
      <c r="AH31" s="80">
        <f>IF((SUM(AH$19:AH30)+AH$38+AH$39+SUM(AH$117:AH$121))&gt;=REGISTER!$CZ$22,0,IF(DK$70=1,0,IF(AND(DK31=1,$J31=1,DK$43&gt;=REGISTER!$CZ$25,DK$40&gt;0,SUM(DK$54:DK$60)&gt;0),1,0)))</f>
        <v>0</v>
      </c>
      <c r="AI31" s="80">
        <f>IF((SUM(AI$19:AI30)+AI$38+AI$39+SUM(AI$117:AI$121))&gt;=REGISTER!$CZ$22,0,IF(DL$70=1,0,IF(AND(DL31=1,$J31=1,DL$43&gt;=REGISTER!$CZ$25,DL$40&gt;0,SUM(DL$54:DL$60)&gt;0),1,0)))</f>
        <v>0</v>
      </c>
      <c r="AJ31" s="80">
        <f>IF((SUM(AJ$19:AJ30)+AJ$38+AJ$39+SUM(AJ$117:AJ$121))&gt;=REGISTER!$CZ$22,0,IF(DM$70=1,0,IF(AND(DM31=1,$J31=1,DM$43&gt;=REGISTER!$CZ$25,DM$40&gt;0,SUM(DM$54:DM$60)&gt;0),1,0)))</f>
        <v>0</v>
      </c>
      <c r="AK31" s="80">
        <f>IF((SUM(AK$19:AK30)+AK$38+AK$39+SUM(AK$117:AK$121))&gt;=REGISTER!$CZ$22,0,IF(DN$70=1,0,IF(AND(DN31=1,$J31=1,DN$43&gt;=REGISTER!$CZ$25,DN$40&gt;0,SUM(DN$54:DN$60)&gt;0),1,0)))</f>
        <v>0</v>
      </c>
      <c r="AL31" s="80">
        <f>IF((SUM(AL$19:AL30)+AL$38+AL$39+SUM(AL$117:AL$121))&gt;=REGISTER!$CZ$22,0,IF(DO$70=1,0,IF(AND(DO31=1,$J31=1,DO$43&gt;=REGISTER!$CZ$25,DO$40&gt;0,SUM(DO$54:DO$60)&gt;0),1,0)))</f>
        <v>0</v>
      </c>
      <c r="AM31" s="80">
        <f>IF((SUM(AM$19:AM30)+AM$38+AM$39+SUM(AM$117:AM$121))&gt;=REGISTER!$CZ$22,0,IF(DP$70=1,0,IF(AND(DP31=1,$J31=1,DP$43&gt;=REGISTER!$CZ$25,DP$40&gt;0,SUM(DP$54:DP$60)&gt;0),1,0)))</f>
        <v>0</v>
      </c>
      <c r="AN31" s="80">
        <f>IF((SUM(AN$19:AN30)+AN$38+AN$39+SUM(AN$117:AN$121))&gt;=REGISTER!$CZ$22,0,IF(DQ$70=1,0,IF(AND(DQ31=1,$J31=1,DQ$43&gt;=REGISTER!$CZ$25,DQ$40&gt;0,SUM(DQ$54:DQ$60)&gt;0),1,0)))</f>
        <v>0</v>
      </c>
      <c r="AO31" s="80">
        <f>IF((SUM(AO$19:AO30)+AO$38+AO$39+SUM(AO$117:AO$121))&gt;=REGISTER!$CZ$22,0,IF(DR$70=1,0,IF(AND(DR31=1,$J31=1,DR$43&gt;=REGISTER!$CZ$25,DR$40&gt;0,SUM(DR$54:DR$60)&gt;0),1,0)))</f>
        <v>0</v>
      </c>
      <c r="AP31" s="80">
        <f>IF((SUM(AP$19:AP30)+AP$38+AP$39+SUM(AP$117:AP$121))&gt;=REGISTER!$CZ$22,0,IF(DS$70=1,0,IF(AND(DS31=1,$J31=1,DS$43&gt;=REGISTER!$CZ$25,DS$40&gt;0,SUM(DS$54:DS$60)&gt;0),1,0)))</f>
        <v>0</v>
      </c>
      <c r="AQ31" s="80">
        <f>IF((SUM(AQ$19:AQ30)+AQ$38+AQ$39+SUM(AQ$117:AQ$121))&gt;=REGISTER!$CZ$22,0,IF(DT$70=1,0,IF(AND(DT31=1,$J31=1,DT$43&gt;=REGISTER!$CZ$25,DT$40&gt;0,SUM(DT$54:DT$60)&gt;0),1,0)))</f>
        <v>0</v>
      </c>
      <c r="AR31" s="80">
        <f>IF((SUM(AR$19:AR30)+AR$38+AR$39+SUM(AR$117:AR$121))&gt;=REGISTER!$CZ$22,0,IF(DU$70=1,0,IF(AND(DU31=1,$J31=1,DU$43&gt;=REGISTER!$CZ$25,DU$40&gt;0,SUM(DU$54:DU$60)&gt;0),1,0)))</f>
        <v>0</v>
      </c>
      <c r="AS31" s="80">
        <f>IF((SUM(AS$19:AS30)+AS$38+AS$39+SUM(AS$117:AS$121))&gt;=REGISTER!$CZ$22,0,IF(DV$70=1,0,IF(AND(DV31=1,$J31=1,DV$43&gt;=REGISTER!$CZ$25,DV$40&gt;0,SUM(DV$54:DV$60)&gt;0),1,0)))</f>
        <v>0</v>
      </c>
      <c r="AT31" s="80">
        <f>IF((SUM(AT$19:AT30)+AT$38+AT$39+SUM(AT$117:AT$121))&gt;=REGISTER!$CZ$22,0,IF(DW$70=1,0,IF(AND(DW31=1,$J31=1,DW$43&gt;=REGISTER!$CZ$25,DW$40&gt;0,SUM(DW$54:DW$60)&gt;0),1,0)))</f>
        <v>0</v>
      </c>
      <c r="AU31" s="80">
        <f>IF((SUM(AU$19:AU30)+AU$38+AU$39+SUM(AU$117:AU$121))&gt;=REGISTER!$CZ$22,0,IF(DX$70=1,0,IF(AND(DX31=1,$J31=1,DX$43&gt;=REGISTER!$CZ$25,DX$40&gt;0,SUM(DX$54:DX$60)&gt;0),1,0)))</f>
        <v>0</v>
      </c>
      <c r="AV31" s="80">
        <f>IF((SUM(AV$19:AV30)+AV$38+AV$39+SUM(AV$117:AV$121))&gt;=REGISTER!$CZ$22,0,IF(DY$70=1,0,IF(AND(DY31=1,$J31=1,DY$43&gt;=REGISTER!$CZ$25,DY$40&gt;0,SUM(DY$54:DY$60)&gt;0),1,0)))</f>
        <v>0</v>
      </c>
      <c r="AW31" s="80">
        <f>IF((SUM(AW$19:AW30)+AW$38+AW$39+SUM(AW$117:AW$121))&gt;=REGISTER!$CZ$22,0,IF(DZ$70=1,0,IF(AND(DZ31=1,$J31=1,DZ$43&gt;=REGISTER!$CZ$25,DZ$40&gt;0,SUM(DZ$54:DZ$60)&gt;0),1,0)))</f>
        <v>0</v>
      </c>
      <c r="AX31" s="80">
        <f>IF((SUM(AX$19:AX30)+AX$38+AX$39+SUM(AX$117:AX$121))&gt;=REGISTER!$CZ$22,0,IF(EA$70=1,0,IF(AND(EA31=1,$J31=1,EA$43&gt;=REGISTER!$CZ$25,EA$40&gt;0,SUM(EA$54:EA$60)&gt;0),1,0)))</f>
        <v>0</v>
      </c>
      <c r="AY31" s="80">
        <f>IF((SUM(AY$19:AY30)+AY$38+AY$39+SUM(AY$117:AY$121))&gt;=REGISTER!$CZ$22,0,IF(EB$70=1,0,IF(AND(EB31=1,$J31=1,EB$43&gt;=REGISTER!$CZ$25,EB$40&gt;0,SUM(EB$54:EB$60)&gt;0),1,0)))</f>
        <v>0</v>
      </c>
      <c r="AZ31" s="80">
        <f>IF((SUM(AZ$19:AZ30)+AZ$38+AZ$39+SUM(AZ$117:AZ$121))&gt;=REGISTER!$CZ$22,0,IF(EC$70=1,0,IF(AND(EC31=1,$J31=1,EC$43&gt;=REGISTER!$CZ$25,EC$40&gt;0,SUM(EC$54:EC$60)&gt;0),1,0)))</f>
        <v>0</v>
      </c>
      <c r="BA31" s="80">
        <f>IF((SUM(BA$19:BA30)+BA$38+BA$39+SUM(BA$117:BA$121))&gt;=REGISTER!$CZ$22,0,IF(ED$70=1,0,IF(AND(ED31=1,$J31=1,ED$43&gt;=REGISTER!$CZ$25,ED$40&gt;0,SUM(ED$54:ED$60)&gt;0),1,0)))</f>
        <v>0</v>
      </c>
      <c r="BB31" s="80">
        <f>IF((SUM(BB$19:BB30)+BB$38+BB$39+SUM(BB$117:BB$121))&gt;=REGISTER!$CZ$22,0,IF(EE$70=1,0,IF(AND(EE31=1,$J31=1,EE$43&gt;=REGISTER!$CZ$25,EE$40&gt;0,SUM(EE$54:EE$60)&gt;0),1,0)))</f>
        <v>0</v>
      </c>
      <c r="BC31" s="80">
        <f>IF((SUM(BC$19:BC30)+BC$38+BC$39+SUM(BC$117:BC$121))&gt;=REGISTER!$CZ$22,0,IF(EF$70=1,0,IF(AND(EF31=1,$J31=1,EF$43&gt;=REGISTER!$CZ$25,EF$40&gt;0,SUM(EF$54:EF$60)&gt;0),1,0)))</f>
        <v>0</v>
      </c>
      <c r="BD31" s="101">
        <f t="shared" si="8"/>
        <v>0</v>
      </c>
      <c r="BE31" s="74">
        <f t="shared" si="9"/>
        <v>0</v>
      </c>
      <c r="BF31" s="74">
        <f t="shared" si="10"/>
        <v>0</v>
      </c>
      <c r="BG31" s="74">
        <f t="shared" si="17"/>
        <v>0</v>
      </c>
      <c r="BH31" s="74">
        <f t="shared" si="17"/>
        <v>0</v>
      </c>
      <c r="BI31" s="74">
        <f t="shared" si="17"/>
        <v>0</v>
      </c>
      <c r="BJ31" s="74">
        <f t="shared" si="17"/>
        <v>0</v>
      </c>
      <c r="BK31" s="74">
        <f t="shared" si="17"/>
        <v>0</v>
      </c>
      <c r="BL31" s="74">
        <f t="shared" si="17"/>
        <v>0</v>
      </c>
      <c r="BM31" s="74">
        <f t="shared" si="17"/>
        <v>0</v>
      </c>
      <c r="BN31" s="74">
        <f t="shared" si="17"/>
        <v>0</v>
      </c>
      <c r="BO31" s="74">
        <f t="shared" si="17"/>
        <v>0</v>
      </c>
      <c r="BP31" s="74">
        <f t="shared" si="17"/>
        <v>0</v>
      </c>
      <c r="BQ31" s="74">
        <f t="shared" si="17"/>
        <v>0</v>
      </c>
      <c r="BR31" s="74">
        <f t="shared" si="17"/>
        <v>0</v>
      </c>
      <c r="BS31" s="74">
        <f t="shared" si="17"/>
        <v>0</v>
      </c>
      <c r="BT31" s="74">
        <f t="shared" si="17"/>
        <v>0</v>
      </c>
      <c r="BU31" s="74">
        <f t="shared" si="17"/>
        <v>0</v>
      </c>
      <c r="BV31" s="74">
        <f t="shared" si="17"/>
        <v>0</v>
      </c>
      <c r="BW31" s="74">
        <f t="shared" si="17"/>
        <v>0</v>
      </c>
      <c r="BX31" s="74">
        <f t="shared" si="17"/>
        <v>0</v>
      </c>
      <c r="BY31" s="74">
        <f t="shared" si="17"/>
        <v>0</v>
      </c>
      <c r="BZ31" s="74">
        <f t="shared" si="17"/>
        <v>0</v>
      </c>
      <c r="CA31" s="74">
        <f t="shared" si="17"/>
        <v>0</v>
      </c>
      <c r="CB31" s="74">
        <f t="shared" si="17"/>
        <v>0</v>
      </c>
      <c r="CC31" s="74">
        <f t="shared" si="17"/>
        <v>0</v>
      </c>
      <c r="CD31" s="74">
        <f t="shared" si="17"/>
        <v>0</v>
      </c>
      <c r="CE31" s="74">
        <f t="shared" si="17"/>
        <v>0</v>
      </c>
      <c r="CF31" s="74">
        <f t="shared" si="17"/>
        <v>0</v>
      </c>
      <c r="CG31" s="74">
        <f t="shared" si="17"/>
        <v>0</v>
      </c>
      <c r="CH31" s="74">
        <f t="shared" si="16"/>
        <v>0</v>
      </c>
      <c r="CI31" s="74">
        <f t="shared" si="16"/>
        <v>0</v>
      </c>
      <c r="CJ31" s="74">
        <f t="shared" si="16"/>
        <v>0</v>
      </c>
      <c r="CK31" s="74">
        <f t="shared" si="16"/>
        <v>0</v>
      </c>
      <c r="CL31" s="74">
        <f t="shared" si="16"/>
        <v>0</v>
      </c>
      <c r="CM31" s="74">
        <f t="shared" si="16"/>
        <v>0</v>
      </c>
      <c r="CN31" s="74">
        <f t="shared" si="16"/>
        <v>0</v>
      </c>
      <c r="CO31" s="74">
        <f t="shared" si="16"/>
        <v>0</v>
      </c>
      <c r="CP31" s="74">
        <f t="shared" si="16"/>
        <v>0</v>
      </c>
      <c r="CQ31" s="74">
        <f t="shared" si="16"/>
        <v>0</v>
      </c>
      <c r="CR31" s="74">
        <f t="shared" si="16"/>
        <v>0</v>
      </c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54">
        <f t="shared" si="12"/>
        <v>0</v>
      </c>
      <c r="EH31" s="136"/>
      <c r="EI31" s="97">
        <f t="shared" si="13"/>
        <v>0</v>
      </c>
      <c r="EJ31" s="344" t="str">
        <f t="shared" si="14"/>
        <v/>
      </c>
      <c r="EK31" s="345">
        <f t="shared" si="15"/>
        <v>0</v>
      </c>
      <c r="EL31" s="185"/>
      <c r="EM31" s="102">
        <f>SUMIF($K31,REGISTER!$CU$7,'KORT 1'!$BD31)</f>
        <v>0</v>
      </c>
      <c r="EN31" s="19">
        <f>SUMIF($K31,REGISTER!$CU$8,'KORT 1'!$BD31)</f>
        <v>0</v>
      </c>
      <c r="EO31" s="20">
        <f>SUMIF($K31,REGISTER!$CU$9,'KORT 1'!$BD31)</f>
        <v>0</v>
      </c>
      <c r="EP31" s="17">
        <f>SUMIF($K31,REGISTER!$CU$21,'KORT 1'!$BD31)</f>
        <v>0</v>
      </c>
      <c r="EQ31" s="19">
        <f>SUMIF($K31,REGISTER!$CU$22,'KORT 1'!$BD31)</f>
        <v>0</v>
      </c>
      <c r="ER31" s="20">
        <f>SUMIF($K31,REGISTER!$CU$23,'KORT 1'!$BD31)</f>
        <v>0</v>
      </c>
      <c r="ES31" s="17">
        <f>SUMIF($K31,REGISTER!$CU$14,'KORT 1'!$BD31)</f>
        <v>0</v>
      </c>
      <c r="ET31" s="19">
        <f>SUMIF($K31,REGISTER!$CU$15,'KORT 1'!$BD31)</f>
        <v>0</v>
      </c>
      <c r="EU31" s="19">
        <f>SUMIF($K31,REGISTER!$CU$16,'KORT 1'!$BD31)</f>
        <v>0</v>
      </c>
      <c r="EV31" s="218">
        <f>SUMIF($K31,REGISTER!$CU$17,'KORT 1'!$BD31)+SUMIF($K31,REGISTER!$CU$18,'KORT 1'!$BD31)+SUMIF($K31,REGISTER!$CU$19,'KORT 1'!$BD31)+SUMIF($K31,REGISTER!$CU$20,'KORT 1'!$BD31)</f>
        <v>0</v>
      </c>
      <c r="EW31" s="103">
        <f>SUMIF($K31,REGISTER!$CU$28,'KORT 1'!$BD31)</f>
        <v>0</v>
      </c>
      <c r="EX31" s="19">
        <f>SUMIF($K31,REGISTER!$CU$29,'KORT 1'!$BD31)</f>
        <v>0</v>
      </c>
      <c r="EY31" s="19">
        <f>SUMIF($K31,REGISTER!$CU$30,'KORT 1'!$BD31)</f>
        <v>0</v>
      </c>
      <c r="EZ31" s="218">
        <f>SUMIF($K31,REGISTER!$CU$31,'KORT 1'!$BD31)+SUMIF($K31,REGISTER!$CU$32,'KORT 1'!$BD31)+SUMIF($K31,REGISTER!$CU$33,'KORT 1'!$BD31)+SUMIF($K31,REGISTER!$CU$34,'KORT 1'!$BD31)</f>
        <v>0</v>
      </c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234"/>
      <c r="FQ31" s="103">
        <f>SUMIF($M31,REGISTER!$CU$36,'KORT 1'!$O31)</f>
        <v>0</v>
      </c>
      <c r="FR31" s="19">
        <f>SUMIF($M31,REGISTER!$CU$37,'KORT 1'!$O31)</f>
        <v>0</v>
      </c>
      <c r="FS31" s="19">
        <f>SUMIF($M31,REGISTER!$CU$38,'KORT 1'!$O31)</f>
        <v>0</v>
      </c>
      <c r="FT31" s="19">
        <f>SUMIF($M31,REGISTER!$CU$39,'KORT 1'!$O31)</f>
        <v>0</v>
      </c>
      <c r="FU31" s="19">
        <f>SUMIF($M31,REGISTER!$CU$40,'KORT 1'!$O31)</f>
        <v>0</v>
      </c>
      <c r="FV31" s="19">
        <f>SUMIF($M31,REGISTER!$CU$41,'KORT 1'!$O31)</f>
        <v>0</v>
      </c>
      <c r="FW31" s="19">
        <f>SUMIF($M31,REGISTER!$CU$56,'KORT 1'!$O31)</f>
        <v>0</v>
      </c>
      <c r="FX31" s="19">
        <f>SUMIF($M31,REGISTER!$CU$57,'KORT 1'!$O31)</f>
        <v>0</v>
      </c>
      <c r="FY31" s="19">
        <f>SUMIF($M31,REGISTER!$CU$58,'KORT 1'!$O31)</f>
        <v>0</v>
      </c>
      <c r="FZ31" s="19">
        <f>SUMIF($M31,REGISTER!$CU$59,'KORT 1'!$O31)</f>
        <v>0</v>
      </c>
      <c r="GA31" s="19">
        <f>SUMIF($M31,REGISTER!$CU$60,'KORT 1'!$O31)</f>
        <v>0</v>
      </c>
      <c r="GB31" s="19">
        <f>SUMIF($M31,REGISTER!$CU$61,'KORT 1'!$O31)</f>
        <v>0</v>
      </c>
      <c r="GC31" s="19">
        <f>SUMIF($M31,REGISTER!$CU$46,'KORT 1'!$O31)</f>
        <v>0</v>
      </c>
      <c r="GD31" s="19">
        <f>SUMIF($M31,REGISTER!$CU$47,'KORT 1'!$O31)</f>
        <v>0</v>
      </c>
      <c r="GE31" s="19">
        <f>SUMIF($M31,REGISTER!$CU$48,'KORT 1'!$O31)</f>
        <v>0</v>
      </c>
      <c r="GF31" s="19">
        <f>SUMIF($M31,REGISTER!$CU$49,'KORT 1'!$O31)</f>
        <v>0</v>
      </c>
      <c r="GG31" s="19">
        <f>SUMIF($M31,REGISTER!$CU$50,'KORT 1'!$O31)</f>
        <v>0</v>
      </c>
      <c r="GH31" s="19">
        <f>SUMIF($M31,REGISTER!$CU$51,'KORT 1'!$O31)</f>
        <v>0</v>
      </c>
      <c r="GI31" s="18">
        <f>SUMIF($M31,REGISTER!$CU$52,'KORT 1'!$O31)+SUMIF($M31,REGISTER!$CU$53,'KORT 1'!$O31)+SUMIF($M31,REGISTER!$CU$54,'KORT 1'!$O31)+SUMIF($M31,REGISTER!$CU$55,'KORT 1'!$O31)</f>
        <v>0</v>
      </c>
      <c r="GJ31" s="19">
        <f>SUMIF($M31,REGISTER!$CU$66,'KORT 1'!$O31)</f>
        <v>0</v>
      </c>
      <c r="GK31" s="19">
        <f>SUMIF($M31,REGISTER!$CU$67,'KORT 1'!$O31)</f>
        <v>0</v>
      </c>
      <c r="GL31" s="19">
        <f>SUMIF($M31,REGISTER!$CU$68,'KORT 1'!$O31)</f>
        <v>0</v>
      </c>
      <c r="GM31" s="19">
        <f>SUMIF($M31,REGISTER!$CU$69,'KORT 1'!$O31)</f>
        <v>0</v>
      </c>
      <c r="GN31" s="19">
        <f>SUMIF($M31,REGISTER!$CU$70,'KORT 1'!$O31)</f>
        <v>0</v>
      </c>
      <c r="GO31" s="19">
        <f>SUMIF($M31,REGISTER!$CU$71,'KORT 1'!$O31)</f>
        <v>0</v>
      </c>
      <c r="GP31" s="18">
        <f>SUMIF($M31,REGISTER!$CU$72,'KORT 1'!$O31)+SUMIF($M31,REGISTER!$CU$73,'KORT 1'!$O31)+SUMIF($M31,REGISTER!$CU$74,'KORT 1'!$O31)+SUMIF($M31,REGISTER!$CU$75,'KORT 1'!$O31)</f>
        <v>0</v>
      </c>
      <c r="GQ31" s="136"/>
      <c r="GR31" s="136"/>
      <c r="GS31" s="136"/>
      <c r="GT31" s="136"/>
      <c r="GU31" s="136"/>
      <c r="GV31" s="136"/>
      <c r="GW31" s="136"/>
      <c r="GX31" s="136"/>
      <c r="GY31" s="136"/>
      <c r="GZ31" s="136"/>
      <c r="HA31" s="136"/>
      <c r="HB31" s="136"/>
      <c r="HC31" s="136"/>
      <c r="HD31" s="136"/>
      <c r="HE31" s="136"/>
      <c r="HF31" s="136"/>
      <c r="HG31" s="136"/>
      <c r="HH31" s="125"/>
      <c r="HI31" s="1"/>
    </row>
    <row r="32" spans="1:218" ht="15.95" customHeight="1">
      <c r="A32" s="17">
        <v>14</v>
      </c>
      <c r="B32" s="81"/>
      <c r="C32" s="429" t="str">
        <f t="shared" si="0"/>
        <v/>
      </c>
      <c r="D32" s="461"/>
      <c r="E32" s="461"/>
      <c r="F32" s="461"/>
      <c r="G32" s="461"/>
      <c r="H32" s="130" t="str">
        <f t="shared" si="1"/>
        <v/>
      </c>
      <c r="I32" s="26">
        <f t="shared" si="2"/>
        <v>0</v>
      </c>
      <c r="J32" s="26">
        <f t="shared" si="3"/>
        <v>0</v>
      </c>
      <c r="K32" s="26">
        <f t="shared" si="4"/>
        <v>0</v>
      </c>
      <c r="L32" s="133"/>
      <c r="M32" s="26">
        <f t="shared" si="5"/>
        <v>0</v>
      </c>
      <c r="N32" s="26">
        <f t="shared" si="6"/>
        <v>0</v>
      </c>
      <c r="O32" s="101">
        <f t="shared" si="7"/>
        <v>0</v>
      </c>
      <c r="P32" s="80">
        <f>IF((SUM(P$19:P31)+P$38+P$39+SUM(P$117:P$121))&gt;=REGISTER!$CZ$22,0,IF(CS$70=1,0,IF(AND(CS32=1,$J32=1,CS$43&gt;=REGISTER!$CZ$25,CS$40&gt;0,SUM(CS$54:CS$60)&gt;0),1,0)))</f>
        <v>0</v>
      </c>
      <c r="Q32" s="80">
        <f>IF((SUM(Q$19:Q31)+Q$38+Q$39+SUM(Q$117:Q$121))&gt;=REGISTER!$CZ$22,0,IF(CT$70=1,0,IF(AND(CT32=1,$J32=1,CT$43&gt;=REGISTER!$CZ$25,CT$40&gt;0,SUM(CT$54:CT$60)&gt;0),1,0)))</f>
        <v>0</v>
      </c>
      <c r="R32" s="80">
        <f>IF((SUM(R$19:R31)+R$38+R$39+SUM(R$117:R$121))&gt;=REGISTER!$CZ$22,0,IF(CU$70=1,0,IF(AND(CU32=1,$J32=1,CU$43&gt;=REGISTER!$CZ$25,CU$40&gt;0,SUM(CU$54:CU$60)&gt;0),1,0)))</f>
        <v>0</v>
      </c>
      <c r="S32" s="80">
        <f>IF((SUM(S$19:S31)+S$38+S$39+SUM(S$117:S$121))&gt;=REGISTER!$CZ$22,0,IF(CV$70=1,0,IF(AND(CV32=1,$J32=1,CV$43&gt;=REGISTER!$CZ$25,CV$40&gt;0,SUM(CV$54:CV$60)&gt;0),1,0)))</f>
        <v>0</v>
      </c>
      <c r="T32" s="80">
        <f>IF((SUM(T$19:T31)+T$38+T$39+SUM(T$117:T$121))&gt;=REGISTER!$CZ$22,0,IF(CW$70=1,0,IF(AND(CW32=1,$J32=1,CW$43&gt;=REGISTER!$CZ$25,CW$40&gt;0,SUM(CW$54:CW$60)&gt;0),1,0)))</f>
        <v>0</v>
      </c>
      <c r="U32" s="80">
        <f>IF((SUM(U$19:U31)+U$38+U$39+SUM(U$117:U$121))&gt;=REGISTER!$CZ$22,0,IF(CX$70=1,0,IF(AND(CX32=1,$J32=1,CX$43&gt;=REGISTER!$CZ$25,CX$40&gt;0,SUM(CX$54:CX$60)&gt;0),1,0)))</f>
        <v>0</v>
      </c>
      <c r="V32" s="80">
        <f>IF((SUM(V$19:V31)+V$38+V$39+SUM(V$117:V$121))&gt;=REGISTER!$CZ$22,0,IF(CY$70=1,0,IF(AND(CY32=1,$J32=1,CY$43&gt;=REGISTER!$CZ$25,CY$40&gt;0,SUM(CY$54:CY$60)&gt;0),1,0)))</f>
        <v>0</v>
      </c>
      <c r="W32" s="80">
        <f>IF((SUM(W$19:W31)+W$38+W$39+SUM(W$117:W$121))&gt;=REGISTER!$CZ$22,0,IF(CZ$70=1,0,IF(AND(CZ32=1,$J32=1,CZ$43&gt;=REGISTER!$CZ$25,CZ$40&gt;0,SUM(CZ$54:CZ$60)&gt;0),1,0)))</f>
        <v>0</v>
      </c>
      <c r="X32" s="80">
        <f>IF((SUM(X$19:X31)+X$38+X$39+SUM(X$117:X$121))&gt;=REGISTER!$CZ$22,0,IF(DA$70=1,0,IF(AND(DA32=1,$J32=1,DA$43&gt;=REGISTER!$CZ$25,DA$40&gt;0,SUM(DA$54:DA$60)&gt;0),1,0)))</f>
        <v>0</v>
      </c>
      <c r="Y32" s="80">
        <f>IF((SUM(Y$19:Y31)+Y$38+Y$39+SUM(Y$117:Y$121))&gt;=REGISTER!$CZ$22,0,IF(DB$70=1,0,IF(AND(DB32=1,$J32=1,DB$43&gt;=REGISTER!$CZ$25,DB$40&gt;0,SUM(DB$54:DB$60)&gt;0),1,0)))</f>
        <v>0</v>
      </c>
      <c r="Z32" s="80">
        <f>IF((SUM(Z$19:Z31)+Z$38+Z$39+SUM(Z$117:Z$121))&gt;=REGISTER!$CZ$22,0,IF(DC$70=1,0,IF(AND(DC32=1,$J32=1,DC$43&gt;=REGISTER!$CZ$25,DC$40&gt;0,SUM(DC$54:DC$60)&gt;0),1,0)))</f>
        <v>0</v>
      </c>
      <c r="AA32" s="80">
        <f>IF((SUM(AA$19:AA31)+AA$38+AA$39+SUM(AA$117:AA$121))&gt;=REGISTER!$CZ$22,0,IF(DD$70=1,0,IF(AND(DD32=1,$J32=1,DD$43&gt;=REGISTER!$CZ$25,DD$40&gt;0,SUM(DD$54:DD$60)&gt;0),1,0)))</f>
        <v>0</v>
      </c>
      <c r="AB32" s="80">
        <f>IF((SUM(AB$19:AB31)+AB$38+AB$39+SUM(AB$117:AB$121))&gt;=REGISTER!$CZ$22,0,IF(DE$70=1,0,IF(AND(DE32=1,$J32=1,DE$43&gt;=REGISTER!$CZ$25,DE$40&gt;0,SUM(DE$54:DE$60)&gt;0),1,0)))</f>
        <v>0</v>
      </c>
      <c r="AC32" s="80">
        <f>IF((SUM(AC$19:AC31)+AC$38+AC$39+SUM(AC$117:AC$121))&gt;=REGISTER!$CZ$22,0,IF(DF$70=1,0,IF(AND(DF32=1,$J32=1,DF$43&gt;=REGISTER!$CZ$25,DF$40&gt;0,SUM(DF$54:DF$60)&gt;0),1,0)))</f>
        <v>0</v>
      </c>
      <c r="AD32" s="80">
        <f>IF((SUM(AD$19:AD31)+AD$38+AD$39+SUM(AD$117:AD$121))&gt;=REGISTER!$CZ$22,0,IF(DG$70=1,0,IF(AND(DG32=1,$J32=1,DG$43&gt;=REGISTER!$CZ$25,DG$40&gt;0,SUM(DG$54:DG$60)&gt;0),1,0)))</f>
        <v>0</v>
      </c>
      <c r="AE32" s="80">
        <f>IF((SUM(AE$19:AE31)+AE$38+AE$39+SUM(AE$117:AE$121))&gt;=REGISTER!$CZ$22,0,IF(DH$70=1,0,IF(AND(DH32=1,$J32=1,DH$43&gt;=REGISTER!$CZ$25,DH$40&gt;0,SUM(DH$54:DH$60)&gt;0),1,0)))</f>
        <v>0</v>
      </c>
      <c r="AF32" s="80">
        <f>IF((SUM(AF$19:AF31)+AF$38+AF$39+SUM(AF$117:AF$121))&gt;=REGISTER!$CZ$22,0,IF(DI$70=1,0,IF(AND(DI32=1,$J32=1,DI$43&gt;=REGISTER!$CZ$25,DI$40&gt;0,SUM(DI$54:DI$60)&gt;0),1,0)))</f>
        <v>0</v>
      </c>
      <c r="AG32" s="80">
        <f>IF((SUM(AG$19:AG31)+AG$38+AG$39+SUM(AG$117:AG$121))&gt;=REGISTER!$CZ$22,0,IF(DJ$70=1,0,IF(AND(DJ32=1,$J32=1,DJ$43&gt;=REGISTER!$CZ$25,DJ$40&gt;0,SUM(DJ$54:DJ$60)&gt;0),1,0)))</f>
        <v>0</v>
      </c>
      <c r="AH32" s="80">
        <f>IF((SUM(AH$19:AH31)+AH$38+AH$39+SUM(AH$117:AH$121))&gt;=REGISTER!$CZ$22,0,IF(DK$70=1,0,IF(AND(DK32=1,$J32=1,DK$43&gt;=REGISTER!$CZ$25,DK$40&gt;0,SUM(DK$54:DK$60)&gt;0),1,0)))</f>
        <v>0</v>
      </c>
      <c r="AI32" s="80">
        <f>IF((SUM(AI$19:AI31)+AI$38+AI$39+SUM(AI$117:AI$121))&gt;=REGISTER!$CZ$22,0,IF(DL$70=1,0,IF(AND(DL32=1,$J32=1,DL$43&gt;=REGISTER!$CZ$25,DL$40&gt;0,SUM(DL$54:DL$60)&gt;0),1,0)))</f>
        <v>0</v>
      </c>
      <c r="AJ32" s="80">
        <f>IF((SUM(AJ$19:AJ31)+AJ$38+AJ$39+SUM(AJ$117:AJ$121))&gt;=REGISTER!$CZ$22,0,IF(DM$70=1,0,IF(AND(DM32=1,$J32=1,DM$43&gt;=REGISTER!$CZ$25,DM$40&gt;0,SUM(DM$54:DM$60)&gt;0),1,0)))</f>
        <v>0</v>
      </c>
      <c r="AK32" s="80">
        <f>IF((SUM(AK$19:AK31)+AK$38+AK$39+SUM(AK$117:AK$121))&gt;=REGISTER!$CZ$22,0,IF(DN$70=1,0,IF(AND(DN32=1,$J32=1,DN$43&gt;=REGISTER!$CZ$25,DN$40&gt;0,SUM(DN$54:DN$60)&gt;0),1,0)))</f>
        <v>0</v>
      </c>
      <c r="AL32" s="80">
        <f>IF((SUM(AL$19:AL31)+AL$38+AL$39+SUM(AL$117:AL$121))&gt;=REGISTER!$CZ$22,0,IF(DO$70=1,0,IF(AND(DO32=1,$J32=1,DO$43&gt;=REGISTER!$CZ$25,DO$40&gt;0,SUM(DO$54:DO$60)&gt;0),1,0)))</f>
        <v>0</v>
      </c>
      <c r="AM32" s="80">
        <f>IF((SUM(AM$19:AM31)+AM$38+AM$39+SUM(AM$117:AM$121))&gt;=REGISTER!$CZ$22,0,IF(DP$70=1,0,IF(AND(DP32=1,$J32=1,DP$43&gt;=REGISTER!$CZ$25,DP$40&gt;0,SUM(DP$54:DP$60)&gt;0),1,0)))</f>
        <v>0</v>
      </c>
      <c r="AN32" s="80">
        <f>IF((SUM(AN$19:AN31)+AN$38+AN$39+SUM(AN$117:AN$121))&gt;=REGISTER!$CZ$22,0,IF(DQ$70=1,0,IF(AND(DQ32=1,$J32=1,DQ$43&gt;=REGISTER!$CZ$25,DQ$40&gt;0,SUM(DQ$54:DQ$60)&gt;0),1,0)))</f>
        <v>0</v>
      </c>
      <c r="AO32" s="80">
        <f>IF((SUM(AO$19:AO31)+AO$38+AO$39+SUM(AO$117:AO$121))&gt;=REGISTER!$CZ$22,0,IF(DR$70=1,0,IF(AND(DR32=1,$J32=1,DR$43&gt;=REGISTER!$CZ$25,DR$40&gt;0,SUM(DR$54:DR$60)&gt;0),1,0)))</f>
        <v>0</v>
      </c>
      <c r="AP32" s="80">
        <f>IF((SUM(AP$19:AP31)+AP$38+AP$39+SUM(AP$117:AP$121))&gt;=REGISTER!$CZ$22,0,IF(DS$70=1,0,IF(AND(DS32=1,$J32=1,DS$43&gt;=REGISTER!$CZ$25,DS$40&gt;0,SUM(DS$54:DS$60)&gt;0),1,0)))</f>
        <v>0</v>
      </c>
      <c r="AQ32" s="80">
        <f>IF((SUM(AQ$19:AQ31)+AQ$38+AQ$39+SUM(AQ$117:AQ$121))&gt;=REGISTER!$CZ$22,0,IF(DT$70=1,0,IF(AND(DT32=1,$J32=1,DT$43&gt;=REGISTER!$CZ$25,DT$40&gt;0,SUM(DT$54:DT$60)&gt;0),1,0)))</f>
        <v>0</v>
      </c>
      <c r="AR32" s="80">
        <f>IF((SUM(AR$19:AR31)+AR$38+AR$39+SUM(AR$117:AR$121))&gt;=REGISTER!$CZ$22,0,IF(DU$70=1,0,IF(AND(DU32=1,$J32=1,DU$43&gt;=REGISTER!$CZ$25,DU$40&gt;0,SUM(DU$54:DU$60)&gt;0),1,0)))</f>
        <v>0</v>
      </c>
      <c r="AS32" s="80">
        <f>IF((SUM(AS$19:AS31)+AS$38+AS$39+SUM(AS$117:AS$121))&gt;=REGISTER!$CZ$22,0,IF(DV$70=1,0,IF(AND(DV32=1,$J32=1,DV$43&gt;=REGISTER!$CZ$25,DV$40&gt;0,SUM(DV$54:DV$60)&gt;0),1,0)))</f>
        <v>0</v>
      </c>
      <c r="AT32" s="80">
        <f>IF((SUM(AT$19:AT31)+AT$38+AT$39+SUM(AT$117:AT$121))&gt;=REGISTER!$CZ$22,0,IF(DW$70=1,0,IF(AND(DW32=1,$J32=1,DW$43&gt;=REGISTER!$CZ$25,DW$40&gt;0,SUM(DW$54:DW$60)&gt;0),1,0)))</f>
        <v>0</v>
      </c>
      <c r="AU32" s="80">
        <f>IF((SUM(AU$19:AU31)+AU$38+AU$39+SUM(AU$117:AU$121))&gt;=REGISTER!$CZ$22,0,IF(DX$70=1,0,IF(AND(DX32=1,$J32=1,DX$43&gt;=REGISTER!$CZ$25,DX$40&gt;0,SUM(DX$54:DX$60)&gt;0),1,0)))</f>
        <v>0</v>
      </c>
      <c r="AV32" s="80">
        <f>IF((SUM(AV$19:AV31)+AV$38+AV$39+SUM(AV$117:AV$121))&gt;=REGISTER!$CZ$22,0,IF(DY$70=1,0,IF(AND(DY32=1,$J32=1,DY$43&gt;=REGISTER!$CZ$25,DY$40&gt;0,SUM(DY$54:DY$60)&gt;0),1,0)))</f>
        <v>0</v>
      </c>
      <c r="AW32" s="80">
        <f>IF((SUM(AW$19:AW31)+AW$38+AW$39+SUM(AW$117:AW$121))&gt;=REGISTER!$CZ$22,0,IF(DZ$70=1,0,IF(AND(DZ32=1,$J32=1,DZ$43&gt;=REGISTER!$CZ$25,DZ$40&gt;0,SUM(DZ$54:DZ$60)&gt;0),1,0)))</f>
        <v>0</v>
      </c>
      <c r="AX32" s="80">
        <f>IF((SUM(AX$19:AX31)+AX$38+AX$39+SUM(AX$117:AX$121))&gt;=REGISTER!$CZ$22,0,IF(EA$70=1,0,IF(AND(EA32=1,$J32=1,EA$43&gt;=REGISTER!$CZ$25,EA$40&gt;0,SUM(EA$54:EA$60)&gt;0),1,0)))</f>
        <v>0</v>
      </c>
      <c r="AY32" s="80">
        <f>IF((SUM(AY$19:AY31)+AY$38+AY$39+SUM(AY$117:AY$121))&gt;=REGISTER!$CZ$22,0,IF(EB$70=1,0,IF(AND(EB32=1,$J32=1,EB$43&gt;=REGISTER!$CZ$25,EB$40&gt;0,SUM(EB$54:EB$60)&gt;0),1,0)))</f>
        <v>0</v>
      </c>
      <c r="AZ32" s="80">
        <f>IF((SUM(AZ$19:AZ31)+AZ$38+AZ$39+SUM(AZ$117:AZ$121))&gt;=REGISTER!$CZ$22,0,IF(EC$70=1,0,IF(AND(EC32=1,$J32=1,EC$43&gt;=REGISTER!$CZ$25,EC$40&gt;0,SUM(EC$54:EC$60)&gt;0),1,0)))</f>
        <v>0</v>
      </c>
      <c r="BA32" s="80">
        <f>IF((SUM(BA$19:BA31)+BA$38+BA$39+SUM(BA$117:BA$121))&gt;=REGISTER!$CZ$22,0,IF(ED$70=1,0,IF(AND(ED32=1,$J32=1,ED$43&gt;=REGISTER!$CZ$25,ED$40&gt;0,SUM(ED$54:ED$60)&gt;0),1,0)))</f>
        <v>0</v>
      </c>
      <c r="BB32" s="80">
        <f>IF((SUM(BB$19:BB31)+BB$38+BB$39+SUM(BB$117:BB$121))&gt;=REGISTER!$CZ$22,0,IF(EE$70=1,0,IF(AND(EE32=1,$J32=1,EE$43&gt;=REGISTER!$CZ$25,EE$40&gt;0,SUM(EE$54:EE$60)&gt;0),1,0)))</f>
        <v>0</v>
      </c>
      <c r="BC32" s="80">
        <f>IF((SUM(BC$19:BC31)+BC$38+BC$39+SUM(BC$117:BC$121))&gt;=REGISTER!$CZ$22,0,IF(EF$70=1,0,IF(AND(EF32=1,$J32=1,EF$43&gt;=REGISTER!$CZ$25,EF$40&gt;0,SUM(EF$54:EF$60)&gt;0),1,0)))</f>
        <v>0</v>
      </c>
      <c r="BD32" s="101">
        <f t="shared" si="8"/>
        <v>0</v>
      </c>
      <c r="BE32" s="74">
        <f t="shared" si="9"/>
        <v>0</v>
      </c>
      <c r="BF32" s="74">
        <f t="shared" si="10"/>
        <v>0</v>
      </c>
      <c r="BG32" s="74">
        <f t="shared" si="17"/>
        <v>0</v>
      </c>
      <c r="BH32" s="74">
        <f t="shared" si="17"/>
        <v>0</v>
      </c>
      <c r="BI32" s="74">
        <f t="shared" si="17"/>
        <v>0</v>
      </c>
      <c r="BJ32" s="74">
        <f t="shared" si="17"/>
        <v>0</v>
      </c>
      <c r="BK32" s="74">
        <f t="shared" si="17"/>
        <v>0</v>
      </c>
      <c r="BL32" s="74">
        <f t="shared" si="17"/>
        <v>0</v>
      </c>
      <c r="BM32" s="74">
        <f t="shared" si="17"/>
        <v>0</v>
      </c>
      <c r="BN32" s="74">
        <f t="shared" si="17"/>
        <v>0</v>
      </c>
      <c r="BO32" s="74">
        <f t="shared" si="17"/>
        <v>0</v>
      </c>
      <c r="BP32" s="74">
        <f t="shared" si="17"/>
        <v>0</v>
      </c>
      <c r="BQ32" s="74">
        <f t="shared" si="17"/>
        <v>0</v>
      </c>
      <c r="BR32" s="74">
        <f t="shared" si="17"/>
        <v>0</v>
      </c>
      <c r="BS32" s="74">
        <f t="shared" si="17"/>
        <v>0</v>
      </c>
      <c r="BT32" s="74">
        <f t="shared" si="17"/>
        <v>0</v>
      </c>
      <c r="BU32" s="74">
        <f t="shared" si="17"/>
        <v>0</v>
      </c>
      <c r="BV32" s="74">
        <f t="shared" si="17"/>
        <v>0</v>
      </c>
      <c r="BW32" s="74">
        <f t="shared" si="17"/>
        <v>0</v>
      </c>
      <c r="BX32" s="74">
        <f t="shared" si="17"/>
        <v>0</v>
      </c>
      <c r="BY32" s="74">
        <f t="shared" si="17"/>
        <v>0</v>
      </c>
      <c r="BZ32" s="74">
        <f t="shared" si="17"/>
        <v>0</v>
      </c>
      <c r="CA32" s="74">
        <f t="shared" si="17"/>
        <v>0</v>
      </c>
      <c r="CB32" s="74">
        <f t="shared" si="17"/>
        <v>0</v>
      </c>
      <c r="CC32" s="74">
        <f t="shared" si="17"/>
        <v>0</v>
      </c>
      <c r="CD32" s="74">
        <f t="shared" si="17"/>
        <v>0</v>
      </c>
      <c r="CE32" s="74">
        <f t="shared" si="17"/>
        <v>0</v>
      </c>
      <c r="CF32" s="74">
        <f t="shared" si="17"/>
        <v>0</v>
      </c>
      <c r="CG32" s="74">
        <f t="shared" si="17"/>
        <v>0</v>
      </c>
      <c r="CH32" s="74">
        <f t="shared" si="16"/>
        <v>0</v>
      </c>
      <c r="CI32" s="74">
        <f t="shared" si="16"/>
        <v>0</v>
      </c>
      <c r="CJ32" s="74">
        <f t="shared" si="16"/>
        <v>0</v>
      </c>
      <c r="CK32" s="74">
        <f t="shared" si="16"/>
        <v>0</v>
      </c>
      <c r="CL32" s="74">
        <f t="shared" si="16"/>
        <v>0</v>
      </c>
      <c r="CM32" s="74">
        <f t="shared" si="16"/>
        <v>0</v>
      </c>
      <c r="CN32" s="74">
        <f t="shared" si="16"/>
        <v>0</v>
      </c>
      <c r="CO32" s="74">
        <f t="shared" si="16"/>
        <v>0</v>
      </c>
      <c r="CP32" s="74">
        <f t="shared" si="16"/>
        <v>0</v>
      </c>
      <c r="CQ32" s="74">
        <f t="shared" si="16"/>
        <v>0</v>
      </c>
      <c r="CR32" s="74">
        <f t="shared" si="16"/>
        <v>0</v>
      </c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54">
        <f t="shared" si="12"/>
        <v>0</v>
      </c>
      <c r="EH32" s="136"/>
      <c r="EI32" s="97">
        <f t="shared" si="13"/>
        <v>0</v>
      </c>
      <c r="EJ32" s="344" t="str">
        <f t="shared" si="14"/>
        <v/>
      </c>
      <c r="EK32" s="345">
        <f t="shared" si="15"/>
        <v>0</v>
      </c>
      <c r="EL32" s="185"/>
      <c r="EM32" s="102">
        <f>SUMIF($K32,REGISTER!$CU$7,'KORT 1'!$BD32)</f>
        <v>0</v>
      </c>
      <c r="EN32" s="19">
        <f>SUMIF($K32,REGISTER!$CU$8,'KORT 1'!$BD32)</f>
        <v>0</v>
      </c>
      <c r="EO32" s="20">
        <f>SUMIF($K32,REGISTER!$CU$9,'KORT 1'!$BD32)</f>
        <v>0</v>
      </c>
      <c r="EP32" s="17">
        <f>SUMIF($K32,REGISTER!$CU$21,'KORT 1'!$BD32)</f>
        <v>0</v>
      </c>
      <c r="EQ32" s="19">
        <f>SUMIF($K32,REGISTER!$CU$22,'KORT 1'!$BD32)</f>
        <v>0</v>
      </c>
      <c r="ER32" s="20">
        <f>SUMIF($K32,REGISTER!$CU$23,'KORT 1'!$BD32)</f>
        <v>0</v>
      </c>
      <c r="ES32" s="17">
        <f>SUMIF($K32,REGISTER!$CU$14,'KORT 1'!$BD32)</f>
        <v>0</v>
      </c>
      <c r="ET32" s="19">
        <f>SUMIF($K32,REGISTER!$CU$15,'KORT 1'!$BD32)</f>
        <v>0</v>
      </c>
      <c r="EU32" s="19">
        <f>SUMIF($K32,REGISTER!$CU$16,'KORT 1'!$BD32)</f>
        <v>0</v>
      </c>
      <c r="EV32" s="218">
        <f>SUMIF($K32,REGISTER!$CU$17,'KORT 1'!$BD32)+SUMIF($K32,REGISTER!$CU$18,'KORT 1'!$BD32)+SUMIF($K32,REGISTER!$CU$19,'KORT 1'!$BD32)+SUMIF($K32,REGISTER!$CU$20,'KORT 1'!$BD32)</f>
        <v>0</v>
      </c>
      <c r="EW32" s="103">
        <f>SUMIF($K32,REGISTER!$CU$28,'KORT 1'!$BD32)</f>
        <v>0</v>
      </c>
      <c r="EX32" s="19">
        <f>SUMIF($K32,REGISTER!$CU$29,'KORT 1'!$BD32)</f>
        <v>0</v>
      </c>
      <c r="EY32" s="19">
        <f>SUMIF($K32,REGISTER!$CU$30,'KORT 1'!$BD32)</f>
        <v>0</v>
      </c>
      <c r="EZ32" s="218">
        <f>SUMIF($K32,REGISTER!$CU$31,'KORT 1'!$BD32)+SUMIF($K32,REGISTER!$CU$32,'KORT 1'!$BD32)+SUMIF($K32,REGISTER!$CU$33,'KORT 1'!$BD32)+SUMIF($K32,REGISTER!$CU$34,'KORT 1'!$BD32)</f>
        <v>0</v>
      </c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234"/>
      <c r="FQ32" s="103">
        <f>SUMIF($M32,REGISTER!$CU$36,'KORT 1'!$O32)</f>
        <v>0</v>
      </c>
      <c r="FR32" s="19">
        <f>SUMIF($M32,REGISTER!$CU$37,'KORT 1'!$O32)</f>
        <v>0</v>
      </c>
      <c r="FS32" s="19">
        <f>SUMIF($M32,REGISTER!$CU$38,'KORT 1'!$O32)</f>
        <v>0</v>
      </c>
      <c r="FT32" s="19">
        <f>SUMIF($M32,REGISTER!$CU$39,'KORT 1'!$O32)</f>
        <v>0</v>
      </c>
      <c r="FU32" s="19">
        <f>SUMIF($M32,REGISTER!$CU$40,'KORT 1'!$O32)</f>
        <v>0</v>
      </c>
      <c r="FV32" s="19">
        <f>SUMIF($M32,REGISTER!$CU$41,'KORT 1'!$O32)</f>
        <v>0</v>
      </c>
      <c r="FW32" s="19">
        <f>SUMIF($M32,REGISTER!$CU$56,'KORT 1'!$O32)</f>
        <v>0</v>
      </c>
      <c r="FX32" s="19">
        <f>SUMIF($M32,REGISTER!$CU$57,'KORT 1'!$O32)</f>
        <v>0</v>
      </c>
      <c r="FY32" s="19">
        <f>SUMIF($M32,REGISTER!$CU$58,'KORT 1'!$O32)</f>
        <v>0</v>
      </c>
      <c r="FZ32" s="19">
        <f>SUMIF($M32,REGISTER!$CU$59,'KORT 1'!$O32)</f>
        <v>0</v>
      </c>
      <c r="GA32" s="19">
        <f>SUMIF($M32,REGISTER!$CU$60,'KORT 1'!$O32)</f>
        <v>0</v>
      </c>
      <c r="GB32" s="19">
        <f>SUMIF($M32,REGISTER!$CU$61,'KORT 1'!$O32)</f>
        <v>0</v>
      </c>
      <c r="GC32" s="19">
        <f>SUMIF($M32,REGISTER!$CU$46,'KORT 1'!$O32)</f>
        <v>0</v>
      </c>
      <c r="GD32" s="19">
        <f>SUMIF($M32,REGISTER!$CU$47,'KORT 1'!$O32)</f>
        <v>0</v>
      </c>
      <c r="GE32" s="19">
        <f>SUMIF($M32,REGISTER!$CU$48,'KORT 1'!$O32)</f>
        <v>0</v>
      </c>
      <c r="GF32" s="19">
        <f>SUMIF($M32,REGISTER!$CU$49,'KORT 1'!$O32)</f>
        <v>0</v>
      </c>
      <c r="GG32" s="19">
        <f>SUMIF($M32,REGISTER!$CU$50,'KORT 1'!$O32)</f>
        <v>0</v>
      </c>
      <c r="GH32" s="19">
        <f>SUMIF($M32,REGISTER!$CU$51,'KORT 1'!$O32)</f>
        <v>0</v>
      </c>
      <c r="GI32" s="18">
        <f>SUMIF($M32,REGISTER!$CU$52,'KORT 1'!$O32)+SUMIF($M32,REGISTER!$CU$53,'KORT 1'!$O32)+SUMIF($M32,REGISTER!$CU$54,'KORT 1'!$O32)+SUMIF($M32,REGISTER!$CU$55,'KORT 1'!$O32)</f>
        <v>0</v>
      </c>
      <c r="GJ32" s="19">
        <f>SUMIF($M32,REGISTER!$CU$66,'KORT 1'!$O32)</f>
        <v>0</v>
      </c>
      <c r="GK32" s="19">
        <f>SUMIF($M32,REGISTER!$CU$67,'KORT 1'!$O32)</f>
        <v>0</v>
      </c>
      <c r="GL32" s="19">
        <f>SUMIF($M32,REGISTER!$CU$68,'KORT 1'!$O32)</f>
        <v>0</v>
      </c>
      <c r="GM32" s="19">
        <f>SUMIF($M32,REGISTER!$CU$69,'KORT 1'!$O32)</f>
        <v>0</v>
      </c>
      <c r="GN32" s="19">
        <f>SUMIF($M32,REGISTER!$CU$70,'KORT 1'!$O32)</f>
        <v>0</v>
      </c>
      <c r="GO32" s="19">
        <f>SUMIF($M32,REGISTER!$CU$71,'KORT 1'!$O32)</f>
        <v>0</v>
      </c>
      <c r="GP32" s="18">
        <f>SUMIF($M32,REGISTER!$CU$72,'KORT 1'!$O32)+SUMIF($M32,REGISTER!$CU$73,'KORT 1'!$O32)+SUMIF($M32,REGISTER!$CU$74,'KORT 1'!$O32)+SUMIF($M32,REGISTER!$CU$75,'KORT 1'!$O32)</f>
        <v>0</v>
      </c>
      <c r="GQ32" s="136"/>
      <c r="GR32" s="136"/>
      <c r="GS32" s="136"/>
      <c r="GT32" s="136"/>
      <c r="GU32" s="136"/>
      <c r="GV32" s="136"/>
      <c r="GW32" s="136"/>
      <c r="GX32" s="136"/>
      <c r="GY32" s="136"/>
      <c r="GZ32" s="136"/>
      <c r="HA32" s="136"/>
      <c r="HB32" s="136"/>
      <c r="HC32" s="136"/>
      <c r="HD32" s="136"/>
      <c r="HE32" s="136"/>
      <c r="HF32" s="136"/>
      <c r="HG32" s="136"/>
      <c r="HH32" s="125"/>
      <c r="HI32" s="1"/>
    </row>
    <row r="33" spans="1:256" ht="15.95" customHeight="1">
      <c r="A33" s="17">
        <v>15</v>
      </c>
      <c r="B33" s="81"/>
      <c r="C33" s="429" t="str">
        <f t="shared" si="0"/>
        <v/>
      </c>
      <c r="D33" s="461"/>
      <c r="E33" s="461"/>
      <c r="F33" s="461"/>
      <c r="G33" s="461"/>
      <c r="H33" s="130" t="str">
        <f t="shared" si="1"/>
        <v/>
      </c>
      <c r="I33" s="26">
        <f t="shared" si="2"/>
        <v>0</v>
      </c>
      <c r="J33" s="26">
        <f t="shared" si="3"/>
        <v>0</v>
      </c>
      <c r="K33" s="26">
        <f t="shared" si="4"/>
        <v>0</v>
      </c>
      <c r="L33" s="133"/>
      <c r="M33" s="26">
        <f t="shared" si="5"/>
        <v>0</v>
      </c>
      <c r="N33" s="26">
        <f t="shared" si="6"/>
        <v>0</v>
      </c>
      <c r="O33" s="101">
        <f t="shared" si="7"/>
        <v>0</v>
      </c>
      <c r="P33" s="80">
        <f>IF((SUM(P$19:P32)+P$38+P$39+SUM(P$117:P$121))&gt;=REGISTER!$CZ$22,0,IF(CS$70=1,0,IF(AND(CS33=1,$J33=1,CS$43&gt;=REGISTER!$CZ$25,CS$40&gt;0,SUM(CS$54:CS$60)&gt;0),1,0)))</f>
        <v>0</v>
      </c>
      <c r="Q33" s="80">
        <f>IF((SUM(Q$19:Q32)+Q$38+Q$39+SUM(Q$117:Q$121))&gt;=REGISTER!$CZ$22,0,IF(CT$70=1,0,IF(AND(CT33=1,$J33=1,CT$43&gt;=REGISTER!$CZ$25,CT$40&gt;0,SUM(CT$54:CT$60)&gt;0),1,0)))</f>
        <v>0</v>
      </c>
      <c r="R33" s="80">
        <f>IF((SUM(R$19:R32)+R$38+R$39+SUM(R$117:R$121))&gt;=REGISTER!$CZ$22,0,IF(CU$70=1,0,IF(AND(CU33=1,$J33=1,CU$43&gt;=REGISTER!$CZ$25,CU$40&gt;0,SUM(CU$54:CU$60)&gt;0),1,0)))</f>
        <v>0</v>
      </c>
      <c r="S33" s="80">
        <f>IF((SUM(S$19:S32)+S$38+S$39+SUM(S$117:S$121))&gt;=REGISTER!$CZ$22,0,IF(CV$70=1,0,IF(AND(CV33=1,$J33=1,CV$43&gt;=REGISTER!$CZ$25,CV$40&gt;0,SUM(CV$54:CV$60)&gt;0),1,0)))</f>
        <v>0</v>
      </c>
      <c r="T33" s="80">
        <f>IF((SUM(T$19:T32)+T$38+T$39+SUM(T$117:T$121))&gt;=REGISTER!$CZ$22,0,IF(CW$70=1,0,IF(AND(CW33=1,$J33=1,CW$43&gt;=REGISTER!$CZ$25,CW$40&gt;0,SUM(CW$54:CW$60)&gt;0),1,0)))</f>
        <v>0</v>
      </c>
      <c r="U33" s="80">
        <f>IF((SUM(U$19:U32)+U$38+U$39+SUM(U$117:U$121))&gt;=REGISTER!$CZ$22,0,IF(CX$70=1,0,IF(AND(CX33=1,$J33=1,CX$43&gt;=REGISTER!$CZ$25,CX$40&gt;0,SUM(CX$54:CX$60)&gt;0),1,0)))</f>
        <v>0</v>
      </c>
      <c r="V33" s="80">
        <f>IF((SUM(V$19:V32)+V$38+V$39+SUM(V$117:V$121))&gt;=REGISTER!$CZ$22,0,IF(CY$70=1,0,IF(AND(CY33=1,$J33=1,CY$43&gt;=REGISTER!$CZ$25,CY$40&gt;0,SUM(CY$54:CY$60)&gt;0),1,0)))</f>
        <v>0</v>
      </c>
      <c r="W33" s="80">
        <f>IF((SUM(W$19:W32)+W$38+W$39+SUM(W$117:W$121))&gt;=REGISTER!$CZ$22,0,IF(CZ$70=1,0,IF(AND(CZ33=1,$J33=1,CZ$43&gt;=REGISTER!$CZ$25,CZ$40&gt;0,SUM(CZ$54:CZ$60)&gt;0),1,0)))</f>
        <v>0</v>
      </c>
      <c r="X33" s="80">
        <f>IF((SUM(X$19:X32)+X$38+X$39+SUM(X$117:X$121))&gt;=REGISTER!$CZ$22,0,IF(DA$70=1,0,IF(AND(DA33=1,$J33=1,DA$43&gt;=REGISTER!$CZ$25,DA$40&gt;0,SUM(DA$54:DA$60)&gt;0),1,0)))</f>
        <v>0</v>
      </c>
      <c r="Y33" s="80">
        <f>IF((SUM(Y$19:Y32)+Y$38+Y$39+SUM(Y$117:Y$121))&gt;=REGISTER!$CZ$22,0,IF(DB$70=1,0,IF(AND(DB33=1,$J33=1,DB$43&gt;=REGISTER!$CZ$25,DB$40&gt;0,SUM(DB$54:DB$60)&gt;0),1,0)))</f>
        <v>0</v>
      </c>
      <c r="Z33" s="80">
        <f>IF((SUM(Z$19:Z32)+Z$38+Z$39+SUM(Z$117:Z$121))&gt;=REGISTER!$CZ$22,0,IF(DC$70=1,0,IF(AND(DC33=1,$J33=1,DC$43&gt;=REGISTER!$CZ$25,DC$40&gt;0,SUM(DC$54:DC$60)&gt;0),1,0)))</f>
        <v>0</v>
      </c>
      <c r="AA33" s="80">
        <f>IF((SUM(AA$19:AA32)+AA$38+AA$39+SUM(AA$117:AA$121))&gt;=REGISTER!$CZ$22,0,IF(DD$70=1,0,IF(AND(DD33=1,$J33=1,DD$43&gt;=REGISTER!$CZ$25,DD$40&gt;0,SUM(DD$54:DD$60)&gt;0),1,0)))</f>
        <v>0</v>
      </c>
      <c r="AB33" s="80">
        <f>IF((SUM(AB$19:AB32)+AB$38+AB$39+SUM(AB$117:AB$121))&gt;=REGISTER!$CZ$22,0,IF(DE$70=1,0,IF(AND(DE33=1,$J33=1,DE$43&gt;=REGISTER!$CZ$25,DE$40&gt;0,SUM(DE$54:DE$60)&gt;0),1,0)))</f>
        <v>0</v>
      </c>
      <c r="AC33" s="80">
        <f>IF((SUM(AC$19:AC32)+AC$38+AC$39+SUM(AC$117:AC$121))&gt;=REGISTER!$CZ$22,0,IF(DF$70=1,0,IF(AND(DF33=1,$J33=1,DF$43&gt;=REGISTER!$CZ$25,DF$40&gt;0,SUM(DF$54:DF$60)&gt;0),1,0)))</f>
        <v>0</v>
      </c>
      <c r="AD33" s="80">
        <f>IF((SUM(AD$19:AD32)+AD$38+AD$39+SUM(AD$117:AD$121))&gt;=REGISTER!$CZ$22,0,IF(DG$70=1,0,IF(AND(DG33=1,$J33=1,DG$43&gt;=REGISTER!$CZ$25,DG$40&gt;0,SUM(DG$54:DG$60)&gt;0),1,0)))</f>
        <v>0</v>
      </c>
      <c r="AE33" s="80">
        <f>IF((SUM(AE$19:AE32)+AE$38+AE$39+SUM(AE$117:AE$121))&gt;=REGISTER!$CZ$22,0,IF(DH$70=1,0,IF(AND(DH33=1,$J33=1,DH$43&gt;=REGISTER!$CZ$25,DH$40&gt;0,SUM(DH$54:DH$60)&gt;0),1,0)))</f>
        <v>0</v>
      </c>
      <c r="AF33" s="80">
        <f>IF((SUM(AF$19:AF32)+AF$38+AF$39+SUM(AF$117:AF$121))&gt;=REGISTER!$CZ$22,0,IF(DI$70=1,0,IF(AND(DI33=1,$J33=1,DI$43&gt;=REGISTER!$CZ$25,DI$40&gt;0,SUM(DI$54:DI$60)&gt;0),1,0)))</f>
        <v>0</v>
      </c>
      <c r="AG33" s="80">
        <f>IF((SUM(AG$19:AG32)+AG$38+AG$39+SUM(AG$117:AG$121))&gt;=REGISTER!$CZ$22,0,IF(DJ$70=1,0,IF(AND(DJ33=1,$J33=1,DJ$43&gt;=REGISTER!$CZ$25,DJ$40&gt;0,SUM(DJ$54:DJ$60)&gt;0),1,0)))</f>
        <v>0</v>
      </c>
      <c r="AH33" s="80">
        <f>IF((SUM(AH$19:AH32)+AH$38+AH$39+SUM(AH$117:AH$121))&gt;=REGISTER!$CZ$22,0,IF(DK$70=1,0,IF(AND(DK33=1,$J33=1,DK$43&gt;=REGISTER!$CZ$25,DK$40&gt;0,SUM(DK$54:DK$60)&gt;0),1,0)))</f>
        <v>0</v>
      </c>
      <c r="AI33" s="80">
        <f>IF((SUM(AI$19:AI32)+AI$38+AI$39+SUM(AI$117:AI$121))&gt;=REGISTER!$CZ$22,0,IF(DL$70=1,0,IF(AND(DL33=1,$J33=1,DL$43&gt;=REGISTER!$CZ$25,DL$40&gt;0,SUM(DL$54:DL$60)&gt;0),1,0)))</f>
        <v>0</v>
      </c>
      <c r="AJ33" s="80">
        <f>IF((SUM(AJ$19:AJ32)+AJ$38+AJ$39+SUM(AJ$117:AJ$121))&gt;=REGISTER!$CZ$22,0,IF(DM$70=1,0,IF(AND(DM33=1,$J33=1,DM$43&gt;=REGISTER!$CZ$25,DM$40&gt;0,SUM(DM$54:DM$60)&gt;0),1,0)))</f>
        <v>0</v>
      </c>
      <c r="AK33" s="80">
        <f>IF((SUM(AK$19:AK32)+AK$38+AK$39+SUM(AK$117:AK$121))&gt;=REGISTER!$CZ$22,0,IF(DN$70=1,0,IF(AND(DN33=1,$J33=1,DN$43&gt;=REGISTER!$CZ$25,DN$40&gt;0,SUM(DN$54:DN$60)&gt;0),1,0)))</f>
        <v>0</v>
      </c>
      <c r="AL33" s="80">
        <f>IF((SUM(AL$19:AL32)+AL$38+AL$39+SUM(AL$117:AL$121))&gt;=REGISTER!$CZ$22,0,IF(DO$70=1,0,IF(AND(DO33=1,$J33=1,DO$43&gt;=REGISTER!$CZ$25,DO$40&gt;0,SUM(DO$54:DO$60)&gt;0),1,0)))</f>
        <v>0</v>
      </c>
      <c r="AM33" s="80">
        <f>IF((SUM(AM$19:AM32)+AM$38+AM$39+SUM(AM$117:AM$121))&gt;=REGISTER!$CZ$22,0,IF(DP$70=1,0,IF(AND(DP33=1,$J33=1,DP$43&gt;=REGISTER!$CZ$25,DP$40&gt;0,SUM(DP$54:DP$60)&gt;0),1,0)))</f>
        <v>0</v>
      </c>
      <c r="AN33" s="80">
        <f>IF((SUM(AN$19:AN32)+AN$38+AN$39+SUM(AN$117:AN$121))&gt;=REGISTER!$CZ$22,0,IF(DQ$70=1,0,IF(AND(DQ33=1,$J33=1,DQ$43&gt;=REGISTER!$CZ$25,DQ$40&gt;0,SUM(DQ$54:DQ$60)&gt;0),1,0)))</f>
        <v>0</v>
      </c>
      <c r="AO33" s="80">
        <f>IF((SUM(AO$19:AO32)+AO$38+AO$39+SUM(AO$117:AO$121))&gt;=REGISTER!$CZ$22,0,IF(DR$70=1,0,IF(AND(DR33=1,$J33=1,DR$43&gt;=REGISTER!$CZ$25,DR$40&gt;0,SUM(DR$54:DR$60)&gt;0),1,0)))</f>
        <v>0</v>
      </c>
      <c r="AP33" s="80">
        <f>IF((SUM(AP$19:AP32)+AP$38+AP$39+SUM(AP$117:AP$121))&gt;=REGISTER!$CZ$22,0,IF(DS$70=1,0,IF(AND(DS33=1,$J33=1,DS$43&gt;=REGISTER!$CZ$25,DS$40&gt;0,SUM(DS$54:DS$60)&gt;0),1,0)))</f>
        <v>0</v>
      </c>
      <c r="AQ33" s="80">
        <f>IF((SUM(AQ$19:AQ32)+AQ$38+AQ$39+SUM(AQ$117:AQ$121))&gt;=REGISTER!$CZ$22,0,IF(DT$70=1,0,IF(AND(DT33=1,$J33=1,DT$43&gt;=REGISTER!$CZ$25,DT$40&gt;0,SUM(DT$54:DT$60)&gt;0),1,0)))</f>
        <v>0</v>
      </c>
      <c r="AR33" s="80">
        <f>IF((SUM(AR$19:AR32)+AR$38+AR$39+SUM(AR$117:AR$121))&gt;=REGISTER!$CZ$22,0,IF(DU$70=1,0,IF(AND(DU33=1,$J33=1,DU$43&gt;=REGISTER!$CZ$25,DU$40&gt;0,SUM(DU$54:DU$60)&gt;0),1,0)))</f>
        <v>0</v>
      </c>
      <c r="AS33" s="80">
        <f>IF((SUM(AS$19:AS32)+AS$38+AS$39+SUM(AS$117:AS$121))&gt;=REGISTER!$CZ$22,0,IF(DV$70=1,0,IF(AND(DV33=1,$J33=1,DV$43&gt;=REGISTER!$CZ$25,DV$40&gt;0,SUM(DV$54:DV$60)&gt;0),1,0)))</f>
        <v>0</v>
      </c>
      <c r="AT33" s="80">
        <f>IF((SUM(AT$19:AT32)+AT$38+AT$39+SUM(AT$117:AT$121))&gt;=REGISTER!$CZ$22,0,IF(DW$70=1,0,IF(AND(DW33=1,$J33=1,DW$43&gt;=REGISTER!$CZ$25,DW$40&gt;0,SUM(DW$54:DW$60)&gt;0),1,0)))</f>
        <v>0</v>
      </c>
      <c r="AU33" s="80">
        <f>IF((SUM(AU$19:AU32)+AU$38+AU$39+SUM(AU$117:AU$121))&gt;=REGISTER!$CZ$22,0,IF(DX$70=1,0,IF(AND(DX33=1,$J33=1,DX$43&gt;=REGISTER!$CZ$25,DX$40&gt;0,SUM(DX$54:DX$60)&gt;0),1,0)))</f>
        <v>0</v>
      </c>
      <c r="AV33" s="80">
        <f>IF((SUM(AV$19:AV32)+AV$38+AV$39+SUM(AV$117:AV$121))&gt;=REGISTER!$CZ$22,0,IF(DY$70=1,0,IF(AND(DY33=1,$J33=1,DY$43&gt;=REGISTER!$CZ$25,DY$40&gt;0,SUM(DY$54:DY$60)&gt;0),1,0)))</f>
        <v>0</v>
      </c>
      <c r="AW33" s="80">
        <f>IF((SUM(AW$19:AW32)+AW$38+AW$39+SUM(AW$117:AW$121))&gt;=REGISTER!$CZ$22,0,IF(DZ$70=1,0,IF(AND(DZ33=1,$J33=1,DZ$43&gt;=REGISTER!$CZ$25,DZ$40&gt;0,SUM(DZ$54:DZ$60)&gt;0),1,0)))</f>
        <v>0</v>
      </c>
      <c r="AX33" s="80">
        <f>IF((SUM(AX$19:AX32)+AX$38+AX$39+SUM(AX$117:AX$121))&gt;=REGISTER!$CZ$22,0,IF(EA$70=1,0,IF(AND(EA33=1,$J33=1,EA$43&gt;=REGISTER!$CZ$25,EA$40&gt;0,SUM(EA$54:EA$60)&gt;0),1,0)))</f>
        <v>0</v>
      </c>
      <c r="AY33" s="80">
        <f>IF((SUM(AY$19:AY32)+AY$38+AY$39+SUM(AY$117:AY$121))&gt;=REGISTER!$CZ$22,0,IF(EB$70=1,0,IF(AND(EB33=1,$J33=1,EB$43&gt;=REGISTER!$CZ$25,EB$40&gt;0,SUM(EB$54:EB$60)&gt;0),1,0)))</f>
        <v>0</v>
      </c>
      <c r="AZ33" s="80">
        <f>IF((SUM(AZ$19:AZ32)+AZ$38+AZ$39+SUM(AZ$117:AZ$121))&gt;=REGISTER!$CZ$22,0,IF(EC$70=1,0,IF(AND(EC33=1,$J33=1,EC$43&gt;=REGISTER!$CZ$25,EC$40&gt;0,SUM(EC$54:EC$60)&gt;0),1,0)))</f>
        <v>0</v>
      </c>
      <c r="BA33" s="80">
        <f>IF((SUM(BA$19:BA32)+BA$38+BA$39+SUM(BA$117:BA$121))&gt;=REGISTER!$CZ$22,0,IF(ED$70=1,0,IF(AND(ED33=1,$J33=1,ED$43&gt;=REGISTER!$CZ$25,ED$40&gt;0,SUM(ED$54:ED$60)&gt;0),1,0)))</f>
        <v>0</v>
      </c>
      <c r="BB33" s="80">
        <f>IF((SUM(BB$19:BB32)+BB$38+BB$39+SUM(BB$117:BB$121))&gt;=REGISTER!$CZ$22,0,IF(EE$70=1,0,IF(AND(EE33=1,$J33=1,EE$43&gt;=REGISTER!$CZ$25,EE$40&gt;0,SUM(EE$54:EE$60)&gt;0),1,0)))</f>
        <v>0</v>
      </c>
      <c r="BC33" s="80">
        <f>IF((SUM(BC$19:BC32)+BC$38+BC$39+SUM(BC$117:BC$121))&gt;=REGISTER!$CZ$22,0,IF(EF$70=1,0,IF(AND(EF33=1,$J33=1,EF$43&gt;=REGISTER!$CZ$25,EF$40&gt;0,SUM(EF$54:EF$60)&gt;0),1,0)))</f>
        <v>0</v>
      </c>
      <c r="BD33" s="101">
        <f t="shared" si="8"/>
        <v>0</v>
      </c>
      <c r="BE33" s="74">
        <f t="shared" si="9"/>
        <v>0</v>
      </c>
      <c r="BF33" s="74">
        <f t="shared" si="10"/>
        <v>0</v>
      </c>
      <c r="BG33" s="74">
        <f t="shared" si="17"/>
        <v>0</v>
      </c>
      <c r="BH33" s="74">
        <f t="shared" si="17"/>
        <v>0</v>
      </c>
      <c r="BI33" s="74">
        <f t="shared" si="17"/>
        <v>0</v>
      </c>
      <c r="BJ33" s="74">
        <f t="shared" si="17"/>
        <v>0</v>
      </c>
      <c r="BK33" s="74">
        <f t="shared" si="17"/>
        <v>0</v>
      </c>
      <c r="BL33" s="74">
        <f t="shared" si="17"/>
        <v>0</v>
      </c>
      <c r="BM33" s="74">
        <f t="shared" si="17"/>
        <v>0</v>
      </c>
      <c r="BN33" s="74">
        <f t="shared" si="17"/>
        <v>0</v>
      </c>
      <c r="BO33" s="74">
        <f t="shared" si="17"/>
        <v>0</v>
      </c>
      <c r="BP33" s="74">
        <f t="shared" si="17"/>
        <v>0</v>
      </c>
      <c r="BQ33" s="74">
        <f t="shared" si="17"/>
        <v>0</v>
      </c>
      <c r="BR33" s="74">
        <f t="shared" si="17"/>
        <v>0</v>
      </c>
      <c r="BS33" s="74">
        <f t="shared" si="17"/>
        <v>0</v>
      </c>
      <c r="BT33" s="74">
        <f t="shared" si="17"/>
        <v>0</v>
      </c>
      <c r="BU33" s="74">
        <f t="shared" si="17"/>
        <v>0</v>
      </c>
      <c r="BV33" s="74">
        <f t="shared" si="17"/>
        <v>0</v>
      </c>
      <c r="BW33" s="74">
        <f t="shared" si="17"/>
        <v>0</v>
      </c>
      <c r="BX33" s="74">
        <f t="shared" si="17"/>
        <v>0</v>
      </c>
      <c r="BY33" s="74">
        <f t="shared" si="17"/>
        <v>0</v>
      </c>
      <c r="BZ33" s="74">
        <f t="shared" si="17"/>
        <v>0</v>
      </c>
      <c r="CA33" s="74">
        <f t="shared" si="17"/>
        <v>0</v>
      </c>
      <c r="CB33" s="74">
        <f t="shared" si="17"/>
        <v>0</v>
      </c>
      <c r="CC33" s="74">
        <f t="shared" si="17"/>
        <v>0</v>
      </c>
      <c r="CD33" s="74">
        <f t="shared" si="17"/>
        <v>0</v>
      </c>
      <c r="CE33" s="74">
        <f t="shared" si="17"/>
        <v>0</v>
      </c>
      <c r="CF33" s="74">
        <f t="shared" si="17"/>
        <v>0</v>
      </c>
      <c r="CG33" s="74">
        <f t="shared" si="17"/>
        <v>0</v>
      </c>
      <c r="CH33" s="74">
        <f t="shared" si="16"/>
        <v>0</v>
      </c>
      <c r="CI33" s="74">
        <f t="shared" si="16"/>
        <v>0</v>
      </c>
      <c r="CJ33" s="74">
        <f t="shared" si="16"/>
        <v>0</v>
      </c>
      <c r="CK33" s="74">
        <f t="shared" si="16"/>
        <v>0</v>
      </c>
      <c r="CL33" s="74">
        <f t="shared" si="16"/>
        <v>0</v>
      </c>
      <c r="CM33" s="74">
        <f t="shared" si="16"/>
        <v>0</v>
      </c>
      <c r="CN33" s="74">
        <f t="shared" si="16"/>
        <v>0</v>
      </c>
      <c r="CO33" s="74">
        <f t="shared" si="16"/>
        <v>0</v>
      </c>
      <c r="CP33" s="74">
        <f t="shared" si="16"/>
        <v>0</v>
      </c>
      <c r="CQ33" s="74">
        <f t="shared" si="16"/>
        <v>0</v>
      </c>
      <c r="CR33" s="74">
        <f t="shared" si="16"/>
        <v>0</v>
      </c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54">
        <f t="shared" si="12"/>
        <v>0</v>
      </c>
      <c r="EH33" s="136"/>
      <c r="EI33" s="97">
        <f t="shared" si="13"/>
        <v>0</v>
      </c>
      <c r="EJ33" s="344" t="str">
        <f t="shared" si="14"/>
        <v/>
      </c>
      <c r="EK33" s="345">
        <f t="shared" si="15"/>
        <v>0</v>
      </c>
      <c r="EL33" s="185"/>
      <c r="EM33" s="102">
        <f>SUMIF($K33,REGISTER!$CU$7,'KORT 1'!$BD33)</f>
        <v>0</v>
      </c>
      <c r="EN33" s="19">
        <f>SUMIF($K33,REGISTER!$CU$8,'KORT 1'!$BD33)</f>
        <v>0</v>
      </c>
      <c r="EO33" s="20">
        <f>SUMIF($K33,REGISTER!$CU$9,'KORT 1'!$BD33)</f>
        <v>0</v>
      </c>
      <c r="EP33" s="17">
        <f>SUMIF($K33,REGISTER!$CU$21,'KORT 1'!$BD33)</f>
        <v>0</v>
      </c>
      <c r="EQ33" s="19">
        <f>SUMIF($K33,REGISTER!$CU$22,'KORT 1'!$BD33)</f>
        <v>0</v>
      </c>
      <c r="ER33" s="20">
        <f>SUMIF($K33,REGISTER!$CU$23,'KORT 1'!$BD33)</f>
        <v>0</v>
      </c>
      <c r="ES33" s="17">
        <f>SUMIF($K33,REGISTER!$CU$14,'KORT 1'!$BD33)</f>
        <v>0</v>
      </c>
      <c r="ET33" s="19">
        <f>SUMIF($K33,REGISTER!$CU$15,'KORT 1'!$BD33)</f>
        <v>0</v>
      </c>
      <c r="EU33" s="19">
        <f>SUMIF($K33,REGISTER!$CU$16,'KORT 1'!$BD33)</f>
        <v>0</v>
      </c>
      <c r="EV33" s="218">
        <f>SUMIF($K33,REGISTER!$CU$17,'KORT 1'!$BD33)+SUMIF($K33,REGISTER!$CU$18,'KORT 1'!$BD33)+SUMIF($K33,REGISTER!$CU$19,'KORT 1'!$BD33)+SUMIF($K33,REGISTER!$CU$20,'KORT 1'!$BD33)</f>
        <v>0</v>
      </c>
      <c r="EW33" s="103">
        <f>SUMIF($K33,REGISTER!$CU$28,'KORT 1'!$BD33)</f>
        <v>0</v>
      </c>
      <c r="EX33" s="19">
        <f>SUMIF($K33,REGISTER!$CU$29,'KORT 1'!$BD33)</f>
        <v>0</v>
      </c>
      <c r="EY33" s="19">
        <f>SUMIF($K33,REGISTER!$CU$30,'KORT 1'!$BD33)</f>
        <v>0</v>
      </c>
      <c r="EZ33" s="218">
        <f>SUMIF($K33,REGISTER!$CU$31,'KORT 1'!$BD33)+SUMIF($K33,REGISTER!$CU$32,'KORT 1'!$BD33)+SUMIF($K33,REGISTER!$CU$33,'KORT 1'!$BD33)+SUMIF($K33,REGISTER!$CU$34,'KORT 1'!$BD33)</f>
        <v>0</v>
      </c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234"/>
      <c r="FQ33" s="103">
        <f>SUMIF($M33,REGISTER!$CU$36,'KORT 1'!$O33)</f>
        <v>0</v>
      </c>
      <c r="FR33" s="19">
        <f>SUMIF($M33,REGISTER!$CU$37,'KORT 1'!$O33)</f>
        <v>0</v>
      </c>
      <c r="FS33" s="19">
        <f>SUMIF($M33,REGISTER!$CU$38,'KORT 1'!$O33)</f>
        <v>0</v>
      </c>
      <c r="FT33" s="19">
        <f>SUMIF($M33,REGISTER!$CU$39,'KORT 1'!$O33)</f>
        <v>0</v>
      </c>
      <c r="FU33" s="19">
        <f>SUMIF($M33,REGISTER!$CU$40,'KORT 1'!$O33)</f>
        <v>0</v>
      </c>
      <c r="FV33" s="19">
        <f>SUMIF($M33,REGISTER!$CU$41,'KORT 1'!$O33)</f>
        <v>0</v>
      </c>
      <c r="FW33" s="19">
        <f>SUMIF($M33,REGISTER!$CU$56,'KORT 1'!$O33)</f>
        <v>0</v>
      </c>
      <c r="FX33" s="19">
        <f>SUMIF($M33,REGISTER!$CU$57,'KORT 1'!$O33)</f>
        <v>0</v>
      </c>
      <c r="FY33" s="19">
        <f>SUMIF($M33,REGISTER!$CU$58,'KORT 1'!$O33)</f>
        <v>0</v>
      </c>
      <c r="FZ33" s="19">
        <f>SUMIF($M33,REGISTER!$CU$59,'KORT 1'!$O33)</f>
        <v>0</v>
      </c>
      <c r="GA33" s="19">
        <f>SUMIF($M33,REGISTER!$CU$60,'KORT 1'!$O33)</f>
        <v>0</v>
      </c>
      <c r="GB33" s="19">
        <f>SUMIF($M33,REGISTER!$CU$61,'KORT 1'!$O33)</f>
        <v>0</v>
      </c>
      <c r="GC33" s="19">
        <f>SUMIF($M33,REGISTER!$CU$46,'KORT 1'!$O33)</f>
        <v>0</v>
      </c>
      <c r="GD33" s="19">
        <f>SUMIF($M33,REGISTER!$CU$47,'KORT 1'!$O33)</f>
        <v>0</v>
      </c>
      <c r="GE33" s="19">
        <f>SUMIF($M33,REGISTER!$CU$48,'KORT 1'!$O33)</f>
        <v>0</v>
      </c>
      <c r="GF33" s="19">
        <f>SUMIF($M33,REGISTER!$CU$49,'KORT 1'!$O33)</f>
        <v>0</v>
      </c>
      <c r="GG33" s="19">
        <f>SUMIF($M33,REGISTER!$CU$50,'KORT 1'!$O33)</f>
        <v>0</v>
      </c>
      <c r="GH33" s="19">
        <f>SUMIF($M33,REGISTER!$CU$51,'KORT 1'!$O33)</f>
        <v>0</v>
      </c>
      <c r="GI33" s="18">
        <f>SUMIF($M33,REGISTER!$CU$52,'KORT 1'!$O33)+SUMIF($M33,REGISTER!$CU$53,'KORT 1'!$O33)+SUMIF($M33,REGISTER!$CU$54,'KORT 1'!$O33)+SUMIF($M33,REGISTER!$CU$55,'KORT 1'!$O33)</f>
        <v>0</v>
      </c>
      <c r="GJ33" s="19">
        <f>SUMIF($M33,REGISTER!$CU$66,'KORT 1'!$O33)</f>
        <v>0</v>
      </c>
      <c r="GK33" s="19">
        <f>SUMIF($M33,REGISTER!$CU$67,'KORT 1'!$O33)</f>
        <v>0</v>
      </c>
      <c r="GL33" s="19">
        <f>SUMIF($M33,REGISTER!$CU$68,'KORT 1'!$O33)</f>
        <v>0</v>
      </c>
      <c r="GM33" s="19">
        <f>SUMIF($M33,REGISTER!$CU$69,'KORT 1'!$O33)</f>
        <v>0</v>
      </c>
      <c r="GN33" s="19">
        <f>SUMIF($M33,REGISTER!$CU$70,'KORT 1'!$O33)</f>
        <v>0</v>
      </c>
      <c r="GO33" s="19">
        <f>SUMIF($M33,REGISTER!$CU$71,'KORT 1'!$O33)</f>
        <v>0</v>
      </c>
      <c r="GP33" s="18">
        <f>SUMIF($M33,REGISTER!$CU$72,'KORT 1'!$O33)+SUMIF($M33,REGISTER!$CU$73,'KORT 1'!$O33)+SUMIF($M33,REGISTER!$CU$74,'KORT 1'!$O33)+SUMIF($M33,REGISTER!$CU$75,'KORT 1'!$O33)</f>
        <v>0</v>
      </c>
      <c r="GQ33" s="136"/>
      <c r="GR33" s="136"/>
      <c r="GS33" s="136"/>
      <c r="GT33" s="136"/>
      <c r="GU33" s="136"/>
      <c r="GV33" s="136"/>
      <c r="GW33" s="136"/>
      <c r="GX33" s="136"/>
      <c r="GY33" s="136"/>
      <c r="GZ33" s="136"/>
      <c r="HA33" s="136"/>
      <c r="HB33" s="136"/>
      <c r="HC33" s="136"/>
      <c r="HD33" s="136"/>
      <c r="HE33" s="136"/>
      <c r="HF33" s="136"/>
      <c r="HG33" s="136"/>
      <c r="HH33" s="125"/>
      <c r="HI33" s="1"/>
    </row>
    <row r="34" spans="1:256" ht="15.95" customHeight="1">
      <c r="A34" s="17">
        <v>16</v>
      </c>
      <c r="B34" s="81"/>
      <c r="C34" s="429" t="str">
        <f t="shared" si="0"/>
        <v/>
      </c>
      <c r="D34" s="461"/>
      <c r="E34" s="461"/>
      <c r="F34" s="461"/>
      <c r="G34" s="461"/>
      <c r="H34" s="130" t="str">
        <f t="shared" si="1"/>
        <v/>
      </c>
      <c r="I34" s="26">
        <f t="shared" si="2"/>
        <v>0</v>
      </c>
      <c r="J34" s="26">
        <f t="shared" si="3"/>
        <v>0</v>
      </c>
      <c r="K34" s="26">
        <f t="shared" si="4"/>
        <v>0</v>
      </c>
      <c r="L34" s="133"/>
      <c r="M34" s="26">
        <f t="shared" si="5"/>
        <v>0</v>
      </c>
      <c r="N34" s="26">
        <f t="shared" si="6"/>
        <v>0</v>
      </c>
      <c r="O34" s="101">
        <f t="shared" si="7"/>
        <v>0</v>
      </c>
      <c r="P34" s="80">
        <f>IF((SUM(P$19:P33)+P$38+P$39+SUM(P$117:P$121))&gt;=REGISTER!$CZ$22,0,IF(CS$70=1,0,IF(AND(CS34=1,$J34=1,CS$43&gt;=REGISTER!$CZ$25,CS$40&gt;0,SUM(CS$54:CS$60)&gt;0),1,0)))</f>
        <v>0</v>
      </c>
      <c r="Q34" s="80">
        <f>IF((SUM(Q$19:Q33)+Q$38+Q$39+SUM(Q$117:Q$121))&gt;=REGISTER!$CZ$22,0,IF(CT$70=1,0,IF(AND(CT34=1,$J34=1,CT$43&gt;=REGISTER!$CZ$25,CT$40&gt;0,SUM(CT$54:CT$60)&gt;0),1,0)))</f>
        <v>0</v>
      </c>
      <c r="R34" s="80">
        <f>IF((SUM(R$19:R33)+R$38+R$39+SUM(R$117:R$121))&gt;=REGISTER!$CZ$22,0,IF(CU$70=1,0,IF(AND(CU34=1,$J34=1,CU$43&gt;=REGISTER!$CZ$25,CU$40&gt;0,SUM(CU$54:CU$60)&gt;0),1,0)))</f>
        <v>0</v>
      </c>
      <c r="S34" s="80">
        <f>IF((SUM(S$19:S33)+S$38+S$39+SUM(S$117:S$121))&gt;=REGISTER!$CZ$22,0,IF(CV$70=1,0,IF(AND(CV34=1,$J34=1,CV$43&gt;=REGISTER!$CZ$25,CV$40&gt;0,SUM(CV$54:CV$60)&gt;0),1,0)))</f>
        <v>0</v>
      </c>
      <c r="T34" s="80">
        <f>IF((SUM(T$19:T33)+T$38+T$39+SUM(T$117:T$121))&gt;=REGISTER!$CZ$22,0,IF(CW$70=1,0,IF(AND(CW34=1,$J34=1,CW$43&gt;=REGISTER!$CZ$25,CW$40&gt;0,SUM(CW$54:CW$60)&gt;0),1,0)))</f>
        <v>0</v>
      </c>
      <c r="U34" s="80">
        <f>IF((SUM(U$19:U33)+U$38+U$39+SUM(U$117:U$121))&gt;=REGISTER!$CZ$22,0,IF(CX$70=1,0,IF(AND(CX34=1,$J34=1,CX$43&gt;=REGISTER!$CZ$25,CX$40&gt;0,SUM(CX$54:CX$60)&gt;0),1,0)))</f>
        <v>0</v>
      </c>
      <c r="V34" s="80">
        <f>IF((SUM(V$19:V33)+V$38+V$39+SUM(V$117:V$121))&gt;=REGISTER!$CZ$22,0,IF(CY$70=1,0,IF(AND(CY34=1,$J34=1,CY$43&gt;=REGISTER!$CZ$25,CY$40&gt;0,SUM(CY$54:CY$60)&gt;0),1,0)))</f>
        <v>0</v>
      </c>
      <c r="W34" s="80">
        <f>IF((SUM(W$19:W33)+W$38+W$39+SUM(W$117:W$121))&gt;=REGISTER!$CZ$22,0,IF(CZ$70=1,0,IF(AND(CZ34=1,$J34=1,CZ$43&gt;=REGISTER!$CZ$25,CZ$40&gt;0,SUM(CZ$54:CZ$60)&gt;0),1,0)))</f>
        <v>0</v>
      </c>
      <c r="X34" s="80">
        <f>IF((SUM(X$19:X33)+X$38+X$39+SUM(X$117:X$121))&gt;=REGISTER!$CZ$22,0,IF(DA$70=1,0,IF(AND(DA34=1,$J34=1,DA$43&gt;=REGISTER!$CZ$25,DA$40&gt;0,SUM(DA$54:DA$60)&gt;0),1,0)))</f>
        <v>0</v>
      </c>
      <c r="Y34" s="80">
        <f>IF((SUM(Y$19:Y33)+Y$38+Y$39+SUM(Y$117:Y$121))&gt;=REGISTER!$CZ$22,0,IF(DB$70=1,0,IF(AND(DB34=1,$J34=1,DB$43&gt;=REGISTER!$CZ$25,DB$40&gt;0,SUM(DB$54:DB$60)&gt;0),1,0)))</f>
        <v>0</v>
      </c>
      <c r="Z34" s="80">
        <f>IF((SUM(Z$19:Z33)+Z$38+Z$39+SUM(Z$117:Z$121))&gt;=REGISTER!$CZ$22,0,IF(DC$70=1,0,IF(AND(DC34=1,$J34=1,DC$43&gt;=REGISTER!$CZ$25,DC$40&gt;0,SUM(DC$54:DC$60)&gt;0),1,0)))</f>
        <v>0</v>
      </c>
      <c r="AA34" s="80">
        <f>IF((SUM(AA$19:AA33)+AA$38+AA$39+SUM(AA$117:AA$121))&gt;=REGISTER!$CZ$22,0,IF(DD$70=1,0,IF(AND(DD34=1,$J34=1,DD$43&gt;=REGISTER!$CZ$25,DD$40&gt;0,SUM(DD$54:DD$60)&gt;0),1,0)))</f>
        <v>0</v>
      </c>
      <c r="AB34" s="80">
        <f>IF((SUM(AB$19:AB33)+AB$38+AB$39+SUM(AB$117:AB$121))&gt;=REGISTER!$CZ$22,0,IF(DE$70=1,0,IF(AND(DE34=1,$J34=1,DE$43&gt;=REGISTER!$CZ$25,DE$40&gt;0,SUM(DE$54:DE$60)&gt;0),1,0)))</f>
        <v>0</v>
      </c>
      <c r="AC34" s="80">
        <f>IF((SUM(AC$19:AC33)+AC$38+AC$39+SUM(AC$117:AC$121))&gt;=REGISTER!$CZ$22,0,IF(DF$70=1,0,IF(AND(DF34=1,$J34=1,DF$43&gt;=REGISTER!$CZ$25,DF$40&gt;0,SUM(DF$54:DF$60)&gt;0),1,0)))</f>
        <v>0</v>
      </c>
      <c r="AD34" s="80">
        <f>IF((SUM(AD$19:AD33)+AD$38+AD$39+SUM(AD$117:AD$121))&gt;=REGISTER!$CZ$22,0,IF(DG$70=1,0,IF(AND(DG34=1,$J34=1,DG$43&gt;=REGISTER!$CZ$25,DG$40&gt;0,SUM(DG$54:DG$60)&gt;0),1,0)))</f>
        <v>0</v>
      </c>
      <c r="AE34" s="80">
        <f>IF((SUM(AE$19:AE33)+AE$38+AE$39+SUM(AE$117:AE$121))&gt;=REGISTER!$CZ$22,0,IF(DH$70=1,0,IF(AND(DH34=1,$J34=1,DH$43&gt;=REGISTER!$CZ$25,DH$40&gt;0,SUM(DH$54:DH$60)&gt;0),1,0)))</f>
        <v>0</v>
      </c>
      <c r="AF34" s="80">
        <f>IF((SUM(AF$19:AF33)+AF$38+AF$39+SUM(AF$117:AF$121))&gt;=REGISTER!$CZ$22,0,IF(DI$70=1,0,IF(AND(DI34=1,$J34=1,DI$43&gt;=REGISTER!$CZ$25,DI$40&gt;0,SUM(DI$54:DI$60)&gt;0),1,0)))</f>
        <v>0</v>
      </c>
      <c r="AG34" s="80">
        <f>IF((SUM(AG$19:AG33)+AG$38+AG$39+SUM(AG$117:AG$121))&gt;=REGISTER!$CZ$22,0,IF(DJ$70=1,0,IF(AND(DJ34=1,$J34=1,DJ$43&gt;=REGISTER!$CZ$25,DJ$40&gt;0,SUM(DJ$54:DJ$60)&gt;0),1,0)))</f>
        <v>0</v>
      </c>
      <c r="AH34" s="80">
        <f>IF((SUM(AH$19:AH33)+AH$38+AH$39+SUM(AH$117:AH$121))&gt;=REGISTER!$CZ$22,0,IF(DK$70=1,0,IF(AND(DK34=1,$J34=1,DK$43&gt;=REGISTER!$CZ$25,DK$40&gt;0,SUM(DK$54:DK$60)&gt;0),1,0)))</f>
        <v>0</v>
      </c>
      <c r="AI34" s="80">
        <f>IF((SUM(AI$19:AI33)+AI$38+AI$39+SUM(AI$117:AI$121))&gt;=REGISTER!$CZ$22,0,IF(DL$70=1,0,IF(AND(DL34=1,$J34=1,DL$43&gt;=REGISTER!$CZ$25,DL$40&gt;0,SUM(DL$54:DL$60)&gt;0),1,0)))</f>
        <v>0</v>
      </c>
      <c r="AJ34" s="80">
        <f>IF((SUM(AJ$19:AJ33)+AJ$38+AJ$39+SUM(AJ$117:AJ$121))&gt;=REGISTER!$CZ$22,0,IF(DM$70=1,0,IF(AND(DM34=1,$J34=1,DM$43&gt;=REGISTER!$CZ$25,DM$40&gt;0,SUM(DM$54:DM$60)&gt;0),1,0)))</f>
        <v>0</v>
      </c>
      <c r="AK34" s="80">
        <f>IF((SUM(AK$19:AK33)+AK$38+AK$39+SUM(AK$117:AK$121))&gt;=REGISTER!$CZ$22,0,IF(DN$70=1,0,IF(AND(DN34=1,$J34=1,DN$43&gt;=REGISTER!$CZ$25,DN$40&gt;0,SUM(DN$54:DN$60)&gt;0),1,0)))</f>
        <v>0</v>
      </c>
      <c r="AL34" s="80">
        <f>IF((SUM(AL$19:AL33)+AL$38+AL$39+SUM(AL$117:AL$121))&gt;=REGISTER!$CZ$22,0,IF(DO$70=1,0,IF(AND(DO34=1,$J34=1,DO$43&gt;=REGISTER!$CZ$25,DO$40&gt;0,SUM(DO$54:DO$60)&gt;0),1,0)))</f>
        <v>0</v>
      </c>
      <c r="AM34" s="80">
        <f>IF((SUM(AM$19:AM33)+AM$38+AM$39+SUM(AM$117:AM$121))&gt;=REGISTER!$CZ$22,0,IF(DP$70=1,0,IF(AND(DP34=1,$J34=1,DP$43&gt;=REGISTER!$CZ$25,DP$40&gt;0,SUM(DP$54:DP$60)&gt;0),1,0)))</f>
        <v>0</v>
      </c>
      <c r="AN34" s="80">
        <f>IF((SUM(AN$19:AN33)+AN$38+AN$39+SUM(AN$117:AN$121))&gt;=REGISTER!$CZ$22,0,IF(DQ$70=1,0,IF(AND(DQ34=1,$J34=1,DQ$43&gt;=REGISTER!$CZ$25,DQ$40&gt;0,SUM(DQ$54:DQ$60)&gt;0),1,0)))</f>
        <v>0</v>
      </c>
      <c r="AO34" s="80">
        <f>IF((SUM(AO$19:AO33)+AO$38+AO$39+SUM(AO$117:AO$121))&gt;=REGISTER!$CZ$22,0,IF(DR$70=1,0,IF(AND(DR34=1,$J34=1,DR$43&gt;=REGISTER!$CZ$25,DR$40&gt;0,SUM(DR$54:DR$60)&gt;0),1,0)))</f>
        <v>0</v>
      </c>
      <c r="AP34" s="80">
        <f>IF((SUM(AP$19:AP33)+AP$38+AP$39+SUM(AP$117:AP$121))&gt;=REGISTER!$CZ$22,0,IF(DS$70=1,0,IF(AND(DS34=1,$J34=1,DS$43&gt;=REGISTER!$CZ$25,DS$40&gt;0,SUM(DS$54:DS$60)&gt;0),1,0)))</f>
        <v>0</v>
      </c>
      <c r="AQ34" s="80">
        <f>IF((SUM(AQ$19:AQ33)+AQ$38+AQ$39+SUM(AQ$117:AQ$121))&gt;=REGISTER!$CZ$22,0,IF(DT$70=1,0,IF(AND(DT34=1,$J34=1,DT$43&gt;=REGISTER!$CZ$25,DT$40&gt;0,SUM(DT$54:DT$60)&gt;0),1,0)))</f>
        <v>0</v>
      </c>
      <c r="AR34" s="80">
        <f>IF((SUM(AR$19:AR33)+AR$38+AR$39+SUM(AR$117:AR$121))&gt;=REGISTER!$CZ$22,0,IF(DU$70=1,0,IF(AND(DU34=1,$J34=1,DU$43&gt;=REGISTER!$CZ$25,DU$40&gt;0,SUM(DU$54:DU$60)&gt;0),1,0)))</f>
        <v>0</v>
      </c>
      <c r="AS34" s="80">
        <f>IF((SUM(AS$19:AS33)+AS$38+AS$39+SUM(AS$117:AS$121))&gt;=REGISTER!$CZ$22,0,IF(DV$70=1,0,IF(AND(DV34=1,$J34=1,DV$43&gt;=REGISTER!$CZ$25,DV$40&gt;0,SUM(DV$54:DV$60)&gt;0),1,0)))</f>
        <v>0</v>
      </c>
      <c r="AT34" s="80">
        <f>IF((SUM(AT$19:AT33)+AT$38+AT$39+SUM(AT$117:AT$121))&gt;=REGISTER!$CZ$22,0,IF(DW$70=1,0,IF(AND(DW34=1,$J34=1,DW$43&gt;=REGISTER!$CZ$25,DW$40&gt;0,SUM(DW$54:DW$60)&gt;0),1,0)))</f>
        <v>0</v>
      </c>
      <c r="AU34" s="80">
        <f>IF((SUM(AU$19:AU33)+AU$38+AU$39+SUM(AU$117:AU$121))&gt;=REGISTER!$CZ$22,0,IF(DX$70=1,0,IF(AND(DX34=1,$J34=1,DX$43&gt;=REGISTER!$CZ$25,DX$40&gt;0,SUM(DX$54:DX$60)&gt;0),1,0)))</f>
        <v>0</v>
      </c>
      <c r="AV34" s="80">
        <f>IF((SUM(AV$19:AV33)+AV$38+AV$39+SUM(AV$117:AV$121))&gt;=REGISTER!$CZ$22,0,IF(DY$70=1,0,IF(AND(DY34=1,$J34=1,DY$43&gt;=REGISTER!$CZ$25,DY$40&gt;0,SUM(DY$54:DY$60)&gt;0),1,0)))</f>
        <v>0</v>
      </c>
      <c r="AW34" s="80">
        <f>IF((SUM(AW$19:AW33)+AW$38+AW$39+SUM(AW$117:AW$121))&gt;=REGISTER!$CZ$22,0,IF(DZ$70=1,0,IF(AND(DZ34=1,$J34=1,DZ$43&gt;=REGISTER!$CZ$25,DZ$40&gt;0,SUM(DZ$54:DZ$60)&gt;0),1,0)))</f>
        <v>0</v>
      </c>
      <c r="AX34" s="80">
        <f>IF((SUM(AX$19:AX33)+AX$38+AX$39+SUM(AX$117:AX$121))&gt;=REGISTER!$CZ$22,0,IF(EA$70=1,0,IF(AND(EA34=1,$J34=1,EA$43&gt;=REGISTER!$CZ$25,EA$40&gt;0,SUM(EA$54:EA$60)&gt;0),1,0)))</f>
        <v>0</v>
      </c>
      <c r="AY34" s="80">
        <f>IF((SUM(AY$19:AY33)+AY$38+AY$39+SUM(AY$117:AY$121))&gt;=REGISTER!$CZ$22,0,IF(EB$70=1,0,IF(AND(EB34=1,$J34=1,EB$43&gt;=REGISTER!$CZ$25,EB$40&gt;0,SUM(EB$54:EB$60)&gt;0),1,0)))</f>
        <v>0</v>
      </c>
      <c r="AZ34" s="80">
        <f>IF((SUM(AZ$19:AZ33)+AZ$38+AZ$39+SUM(AZ$117:AZ$121))&gt;=REGISTER!$CZ$22,0,IF(EC$70=1,0,IF(AND(EC34=1,$J34=1,EC$43&gt;=REGISTER!$CZ$25,EC$40&gt;0,SUM(EC$54:EC$60)&gt;0),1,0)))</f>
        <v>0</v>
      </c>
      <c r="BA34" s="80">
        <f>IF((SUM(BA$19:BA33)+BA$38+BA$39+SUM(BA$117:BA$121))&gt;=REGISTER!$CZ$22,0,IF(ED$70=1,0,IF(AND(ED34=1,$J34=1,ED$43&gt;=REGISTER!$CZ$25,ED$40&gt;0,SUM(ED$54:ED$60)&gt;0),1,0)))</f>
        <v>0</v>
      </c>
      <c r="BB34" s="80">
        <f>IF((SUM(BB$19:BB33)+BB$38+BB$39+SUM(BB$117:BB$121))&gt;=REGISTER!$CZ$22,0,IF(EE$70=1,0,IF(AND(EE34=1,$J34=1,EE$43&gt;=REGISTER!$CZ$25,EE$40&gt;0,SUM(EE$54:EE$60)&gt;0),1,0)))</f>
        <v>0</v>
      </c>
      <c r="BC34" s="80">
        <f>IF((SUM(BC$19:BC33)+BC$38+BC$39+SUM(BC$117:BC$121))&gt;=REGISTER!$CZ$22,0,IF(EF$70=1,0,IF(AND(EF34=1,$J34=1,EF$43&gt;=REGISTER!$CZ$25,EF$40&gt;0,SUM(EF$54:EF$60)&gt;0),1,0)))</f>
        <v>0</v>
      </c>
      <c r="BD34" s="101">
        <f t="shared" si="8"/>
        <v>0</v>
      </c>
      <c r="BE34" s="74">
        <f t="shared" si="9"/>
        <v>0</v>
      </c>
      <c r="BF34" s="74">
        <f t="shared" si="10"/>
        <v>0</v>
      </c>
      <c r="BG34" s="74">
        <f t="shared" si="17"/>
        <v>0</v>
      </c>
      <c r="BH34" s="74">
        <f t="shared" si="17"/>
        <v>0</v>
      </c>
      <c r="BI34" s="74">
        <f t="shared" si="17"/>
        <v>0</v>
      </c>
      <c r="BJ34" s="74">
        <f t="shared" si="17"/>
        <v>0</v>
      </c>
      <c r="BK34" s="74">
        <f t="shared" si="17"/>
        <v>0</v>
      </c>
      <c r="BL34" s="74">
        <f t="shared" si="17"/>
        <v>0</v>
      </c>
      <c r="BM34" s="74">
        <f t="shared" si="17"/>
        <v>0</v>
      </c>
      <c r="BN34" s="74">
        <f t="shared" si="17"/>
        <v>0</v>
      </c>
      <c r="BO34" s="74">
        <f t="shared" si="17"/>
        <v>0</v>
      </c>
      <c r="BP34" s="74">
        <f t="shared" si="17"/>
        <v>0</v>
      </c>
      <c r="BQ34" s="74">
        <f t="shared" si="17"/>
        <v>0</v>
      </c>
      <c r="BR34" s="74">
        <f t="shared" si="17"/>
        <v>0</v>
      </c>
      <c r="BS34" s="74">
        <f t="shared" si="17"/>
        <v>0</v>
      </c>
      <c r="BT34" s="74">
        <f t="shared" si="17"/>
        <v>0</v>
      </c>
      <c r="BU34" s="74">
        <f t="shared" si="17"/>
        <v>0</v>
      </c>
      <c r="BV34" s="74">
        <f t="shared" si="17"/>
        <v>0</v>
      </c>
      <c r="BW34" s="74">
        <f t="shared" si="17"/>
        <v>0</v>
      </c>
      <c r="BX34" s="74">
        <f t="shared" si="17"/>
        <v>0</v>
      </c>
      <c r="BY34" s="74">
        <f t="shared" si="17"/>
        <v>0</v>
      </c>
      <c r="BZ34" s="74">
        <f t="shared" si="17"/>
        <v>0</v>
      </c>
      <c r="CA34" s="74">
        <f t="shared" si="17"/>
        <v>0</v>
      </c>
      <c r="CB34" s="74">
        <f t="shared" si="17"/>
        <v>0</v>
      </c>
      <c r="CC34" s="74">
        <f t="shared" si="17"/>
        <v>0</v>
      </c>
      <c r="CD34" s="74">
        <f t="shared" si="17"/>
        <v>0</v>
      </c>
      <c r="CE34" s="74">
        <f t="shared" si="17"/>
        <v>0</v>
      </c>
      <c r="CF34" s="74">
        <f t="shared" si="17"/>
        <v>0</v>
      </c>
      <c r="CG34" s="74">
        <f t="shared" si="17"/>
        <v>0</v>
      </c>
      <c r="CH34" s="74">
        <f t="shared" si="16"/>
        <v>0</v>
      </c>
      <c r="CI34" s="74">
        <f t="shared" si="16"/>
        <v>0</v>
      </c>
      <c r="CJ34" s="74">
        <f t="shared" si="16"/>
        <v>0</v>
      </c>
      <c r="CK34" s="74">
        <f t="shared" si="16"/>
        <v>0</v>
      </c>
      <c r="CL34" s="74">
        <f t="shared" si="16"/>
        <v>0</v>
      </c>
      <c r="CM34" s="74">
        <f t="shared" si="16"/>
        <v>0</v>
      </c>
      <c r="CN34" s="74">
        <f t="shared" si="16"/>
        <v>0</v>
      </c>
      <c r="CO34" s="74">
        <f t="shared" si="16"/>
        <v>0</v>
      </c>
      <c r="CP34" s="74">
        <f t="shared" si="16"/>
        <v>0</v>
      </c>
      <c r="CQ34" s="74">
        <f t="shared" si="16"/>
        <v>0</v>
      </c>
      <c r="CR34" s="74">
        <f t="shared" si="16"/>
        <v>0</v>
      </c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54">
        <f t="shared" si="12"/>
        <v>0</v>
      </c>
      <c r="EH34" s="136"/>
      <c r="EI34" s="97">
        <f t="shared" si="13"/>
        <v>0</v>
      </c>
      <c r="EJ34" s="344" t="str">
        <f t="shared" si="14"/>
        <v/>
      </c>
      <c r="EK34" s="345">
        <f t="shared" si="15"/>
        <v>0</v>
      </c>
      <c r="EL34" s="185"/>
      <c r="EM34" s="102">
        <f>SUMIF($K34,REGISTER!$CU$7,'KORT 1'!$BD34)</f>
        <v>0</v>
      </c>
      <c r="EN34" s="19">
        <f>SUMIF($K34,REGISTER!$CU$8,'KORT 1'!$BD34)</f>
        <v>0</v>
      </c>
      <c r="EO34" s="20">
        <f>SUMIF($K34,REGISTER!$CU$9,'KORT 1'!$BD34)</f>
        <v>0</v>
      </c>
      <c r="EP34" s="17">
        <f>SUMIF($K34,REGISTER!$CU$21,'KORT 1'!$BD34)</f>
        <v>0</v>
      </c>
      <c r="EQ34" s="19">
        <f>SUMIF($K34,REGISTER!$CU$22,'KORT 1'!$BD34)</f>
        <v>0</v>
      </c>
      <c r="ER34" s="20">
        <f>SUMIF($K34,REGISTER!$CU$23,'KORT 1'!$BD34)</f>
        <v>0</v>
      </c>
      <c r="ES34" s="17">
        <f>SUMIF($K34,REGISTER!$CU$14,'KORT 1'!$BD34)</f>
        <v>0</v>
      </c>
      <c r="ET34" s="19">
        <f>SUMIF($K34,REGISTER!$CU$15,'KORT 1'!$BD34)</f>
        <v>0</v>
      </c>
      <c r="EU34" s="19">
        <f>SUMIF($K34,REGISTER!$CU$16,'KORT 1'!$BD34)</f>
        <v>0</v>
      </c>
      <c r="EV34" s="218">
        <f>SUMIF($K34,REGISTER!$CU$17,'KORT 1'!$BD34)+SUMIF($K34,REGISTER!$CU$18,'KORT 1'!$BD34)+SUMIF($K34,REGISTER!$CU$19,'KORT 1'!$BD34)+SUMIF($K34,REGISTER!$CU$20,'KORT 1'!$BD34)</f>
        <v>0</v>
      </c>
      <c r="EW34" s="103">
        <f>SUMIF($K34,REGISTER!$CU$28,'KORT 1'!$BD34)</f>
        <v>0</v>
      </c>
      <c r="EX34" s="19">
        <f>SUMIF($K34,REGISTER!$CU$29,'KORT 1'!$BD34)</f>
        <v>0</v>
      </c>
      <c r="EY34" s="19">
        <f>SUMIF($K34,REGISTER!$CU$30,'KORT 1'!$BD34)</f>
        <v>0</v>
      </c>
      <c r="EZ34" s="218">
        <f>SUMIF($K34,REGISTER!$CU$31,'KORT 1'!$BD34)+SUMIF($K34,REGISTER!$CU$32,'KORT 1'!$BD34)+SUMIF($K34,REGISTER!$CU$33,'KORT 1'!$BD34)+SUMIF($K34,REGISTER!$CU$34,'KORT 1'!$BD34)</f>
        <v>0</v>
      </c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234"/>
      <c r="FQ34" s="103">
        <f>SUMIF($M34,REGISTER!$CU$36,'KORT 1'!$O34)</f>
        <v>0</v>
      </c>
      <c r="FR34" s="19">
        <f>SUMIF($M34,REGISTER!$CU$37,'KORT 1'!$O34)</f>
        <v>0</v>
      </c>
      <c r="FS34" s="19">
        <f>SUMIF($M34,REGISTER!$CU$38,'KORT 1'!$O34)</f>
        <v>0</v>
      </c>
      <c r="FT34" s="19">
        <f>SUMIF($M34,REGISTER!$CU$39,'KORT 1'!$O34)</f>
        <v>0</v>
      </c>
      <c r="FU34" s="19">
        <f>SUMIF($M34,REGISTER!$CU$40,'KORT 1'!$O34)</f>
        <v>0</v>
      </c>
      <c r="FV34" s="19">
        <f>SUMIF($M34,REGISTER!$CU$41,'KORT 1'!$O34)</f>
        <v>0</v>
      </c>
      <c r="FW34" s="19">
        <f>SUMIF($M34,REGISTER!$CU$56,'KORT 1'!$O34)</f>
        <v>0</v>
      </c>
      <c r="FX34" s="19">
        <f>SUMIF($M34,REGISTER!$CU$57,'KORT 1'!$O34)</f>
        <v>0</v>
      </c>
      <c r="FY34" s="19">
        <f>SUMIF($M34,REGISTER!$CU$58,'KORT 1'!$O34)</f>
        <v>0</v>
      </c>
      <c r="FZ34" s="19">
        <f>SUMIF($M34,REGISTER!$CU$59,'KORT 1'!$O34)</f>
        <v>0</v>
      </c>
      <c r="GA34" s="19">
        <f>SUMIF($M34,REGISTER!$CU$60,'KORT 1'!$O34)</f>
        <v>0</v>
      </c>
      <c r="GB34" s="19">
        <f>SUMIF($M34,REGISTER!$CU$61,'KORT 1'!$O34)</f>
        <v>0</v>
      </c>
      <c r="GC34" s="19">
        <f>SUMIF($M34,REGISTER!$CU$46,'KORT 1'!$O34)</f>
        <v>0</v>
      </c>
      <c r="GD34" s="19">
        <f>SUMIF($M34,REGISTER!$CU$47,'KORT 1'!$O34)</f>
        <v>0</v>
      </c>
      <c r="GE34" s="19">
        <f>SUMIF($M34,REGISTER!$CU$48,'KORT 1'!$O34)</f>
        <v>0</v>
      </c>
      <c r="GF34" s="19">
        <f>SUMIF($M34,REGISTER!$CU$49,'KORT 1'!$O34)</f>
        <v>0</v>
      </c>
      <c r="GG34" s="19">
        <f>SUMIF($M34,REGISTER!$CU$50,'KORT 1'!$O34)</f>
        <v>0</v>
      </c>
      <c r="GH34" s="19">
        <f>SUMIF($M34,REGISTER!$CU$51,'KORT 1'!$O34)</f>
        <v>0</v>
      </c>
      <c r="GI34" s="18">
        <f>SUMIF($M34,REGISTER!$CU$52,'KORT 1'!$O34)+SUMIF($M34,REGISTER!$CU$53,'KORT 1'!$O34)+SUMIF($M34,REGISTER!$CU$54,'KORT 1'!$O34)+SUMIF($M34,REGISTER!$CU$55,'KORT 1'!$O34)</f>
        <v>0</v>
      </c>
      <c r="GJ34" s="19">
        <f>SUMIF($M34,REGISTER!$CU$66,'KORT 1'!$O34)</f>
        <v>0</v>
      </c>
      <c r="GK34" s="19">
        <f>SUMIF($M34,REGISTER!$CU$67,'KORT 1'!$O34)</f>
        <v>0</v>
      </c>
      <c r="GL34" s="19">
        <f>SUMIF($M34,REGISTER!$CU$68,'KORT 1'!$O34)</f>
        <v>0</v>
      </c>
      <c r="GM34" s="19">
        <f>SUMIF($M34,REGISTER!$CU$69,'KORT 1'!$O34)</f>
        <v>0</v>
      </c>
      <c r="GN34" s="19">
        <f>SUMIF($M34,REGISTER!$CU$70,'KORT 1'!$O34)</f>
        <v>0</v>
      </c>
      <c r="GO34" s="19">
        <f>SUMIF($M34,REGISTER!$CU$71,'KORT 1'!$O34)</f>
        <v>0</v>
      </c>
      <c r="GP34" s="18">
        <f>SUMIF($M34,REGISTER!$CU$72,'KORT 1'!$O34)+SUMIF($M34,REGISTER!$CU$73,'KORT 1'!$O34)+SUMIF($M34,REGISTER!$CU$74,'KORT 1'!$O34)+SUMIF($M34,REGISTER!$CU$75,'KORT 1'!$O34)</f>
        <v>0</v>
      </c>
      <c r="GQ34" s="136"/>
      <c r="GR34" s="136"/>
      <c r="GS34" s="136"/>
      <c r="GT34" s="136"/>
      <c r="GU34" s="136"/>
      <c r="GV34" s="136"/>
      <c r="GW34" s="136"/>
      <c r="GX34" s="136"/>
      <c r="GY34" s="136"/>
      <c r="GZ34" s="136"/>
      <c r="HA34" s="136"/>
      <c r="HB34" s="136"/>
      <c r="HC34" s="136"/>
      <c r="HD34" s="136"/>
      <c r="HE34" s="136"/>
      <c r="HF34" s="136"/>
      <c r="HG34" s="136"/>
      <c r="HH34" s="125"/>
      <c r="HI34" s="1"/>
    </row>
    <row r="35" spans="1:256" ht="15.95" customHeight="1">
      <c r="A35" s="17">
        <v>17</v>
      </c>
      <c r="B35" s="81"/>
      <c r="C35" s="429" t="str">
        <f t="shared" si="0"/>
        <v/>
      </c>
      <c r="D35" s="461"/>
      <c r="E35" s="461"/>
      <c r="F35" s="461"/>
      <c r="G35" s="461"/>
      <c r="H35" s="130" t="str">
        <f t="shared" si="1"/>
        <v/>
      </c>
      <c r="I35" s="26">
        <f t="shared" si="2"/>
        <v>0</v>
      </c>
      <c r="J35" s="26">
        <f t="shared" si="3"/>
        <v>0</v>
      </c>
      <c r="K35" s="26">
        <f t="shared" si="4"/>
        <v>0</v>
      </c>
      <c r="L35" s="133"/>
      <c r="M35" s="26">
        <f t="shared" si="5"/>
        <v>0</v>
      </c>
      <c r="N35" s="26">
        <f t="shared" si="6"/>
        <v>0</v>
      </c>
      <c r="O35" s="101">
        <f t="shared" si="7"/>
        <v>0</v>
      </c>
      <c r="P35" s="80">
        <f>IF((SUM(P$19:P34)+P$38+P$39+SUM(P$117:P$121))&gt;=REGISTER!$CZ$22,0,IF(CS$70=1,0,IF(AND(CS35=1,$J35=1,CS$43&gt;=REGISTER!$CZ$25,CS$40&gt;0,SUM(CS$54:CS$60)&gt;0),1,0)))</f>
        <v>0</v>
      </c>
      <c r="Q35" s="80">
        <f>IF((SUM(Q$19:Q34)+Q$38+Q$39+SUM(Q$117:Q$121))&gt;=REGISTER!$CZ$22,0,IF(CT$70=1,0,IF(AND(CT35=1,$J35=1,CT$43&gt;=REGISTER!$CZ$25,CT$40&gt;0,SUM(CT$54:CT$60)&gt;0),1,0)))</f>
        <v>0</v>
      </c>
      <c r="R35" s="80">
        <f>IF((SUM(R$19:R34)+R$38+R$39+SUM(R$117:R$121))&gt;=REGISTER!$CZ$22,0,IF(CU$70=1,0,IF(AND(CU35=1,$J35=1,CU$43&gt;=REGISTER!$CZ$25,CU$40&gt;0,SUM(CU$54:CU$60)&gt;0),1,0)))</f>
        <v>0</v>
      </c>
      <c r="S35" s="80">
        <f>IF((SUM(S$19:S34)+S$38+S$39+SUM(S$117:S$121))&gt;=REGISTER!$CZ$22,0,IF(CV$70=1,0,IF(AND(CV35=1,$J35=1,CV$43&gt;=REGISTER!$CZ$25,CV$40&gt;0,SUM(CV$54:CV$60)&gt;0),1,0)))</f>
        <v>0</v>
      </c>
      <c r="T35" s="80">
        <f>IF((SUM(T$19:T34)+T$38+T$39+SUM(T$117:T$121))&gt;=REGISTER!$CZ$22,0,IF(CW$70=1,0,IF(AND(CW35=1,$J35=1,CW$43&gt;=REGISTER!$CZ$25,CW$40&gt;0,SUM(CW$54:CW$60)&gt;0),1,0)))</f>
        <v>0</v>
      </c>
      <c r="U35" s="80">
        <f>IF((SUM(U$19:U34)+U$38+U$39+SUM(U$117:U$121))&gt;=REGISTER!$CZ$22,0,IF(CX$70=1,0,IF(AND(CX35=1,$J35=1,CX$43&gt;=REGISTER!$CZ$25,CX$40&gt;0,SUM(CX$54:CX$60)&gt;0),1,0)))</f>
        <v>0</v>
      </c>
      <c r="V35" s="80">
        <f>IF((SUM(V$19:V34)+V$38+V$39+SUM(V$117:V$121))&gt;=REGISTER!$CZ$22,0,IF(CY$70=1,0,IF(AND(CY35=1,$J35=1,CY$43&gt;=REGISTER!$CZ$25,CY$40&gt;0,SUM(CY$54:CY$60)&gt;0),1,0)))</f>
        <v>0</v>
      </c>
      <c r="W35" s="80">
        <f>IF((SUM(W$19:W34)+W$38+W$39+SUM(W$117:W$121))&gt;=REGISTER!$CZ$22,0,IF(CZ$70=1,0,IF(AND(CZ35=1,$J35=1,CZ$43&gt;=REGISTER!$CZ$25,CZ$40&gt;0,SUM(CZ$54:CZ$60)&gt;0),1,0)))</f>
        <v>0</v>
      </c>
      <c r="X35" s="80">
        <f>IF((SUM(X$19:X34)+X$38+X$39+SUM(X$117:X$121))&gt;=REGISTER!$CZ$22,0,IF(DA$70=1,0,IF(AND(DA35=1,$J35=1,DA$43&gt;=REGISTER!$CZ$25,DA$40&gt;0,SUM(DA$54:DA$60)&gt;0),1,0)))</f>
        <v>0</v>
      </c>
      <c r="Y35" s="80">
        <f>IF((SUM(Y$19:Y34)+Y$38+Y$39+SUM(Y$117:Y$121))&gt;=REGISTER!$CZ$22,0,IF(DB$70=1,0,IF(AND(DB35=1,$J35=1,DB$43&gt;=REGISTER!$CZ$25,DB$40&gt;0,SUM(DB$54:DB$60)&gt;0),1,0)))</f>
        <v>0</v>
      </c>
      <c r="Z35" s="80">
        <f>IF((SUM(Z$19:Z34)+Z$38+Z$39+SUM(Z$117:Z$121))&gt;=REGISTER!$CZ$22,0,IF(DC$70=1,0,IF(AND(DC35=1,$J35=1,DC$43&gt;=REGISTER!$CZ$25,DC$40&gt;0,SUM(DC$54:DC$60)&gt;0),1,0)))</f>
        <v>0</v>
      </c>
      <c r="AA35" s="80">
        <f>IF((SUM(AA$19:AA34)+AA$38+AA$39+SUM(AA$117:AA$121))&gt;=REGISTER!$CZ$22,0,IF(DD$70=1,0,IF(AND(DD35=1,$J35=1,DD$43&gt;=REGISTER!$CZ$25,DD$40&gt;0,SUM(DD$54:DD$60)&gt;0),1,0)))</f>
        <v>0</v>
      </c>
      <c r="AB35" s="80">
        <f>IF((SUM(AB$19:AB34)+AB$38+AB$39+SUM(AB$117:AB$121))&gt;=REGISTER!$CZ$22,0,IF(DE$70=1,0,IF(AND(DE35=1,$J35=1,DE$43&gt;=REGISTER!$CZ$25,DE$40&gt;0,SUM(DE$54:DE$60)&gt;0),1,0)))</f>
        <v>0</v>
      </c>
      <c r="AC35" s="80">
        <f>IF((SUM(AC$19:AC34)+AC$38+AC$39+SUM(AC$117:AC$121))&gt;=REGISTER!$CZ$22,0,IF(DF$70=1,0,IF(AND(DF35=1,$J35=1,DF$43&gt;=REGISTER!$CZ$25,DF$40&gt;0,SUM(DF$54:DF$60)&gt;0),1,0)))</f>
        <v>0</v>
      </c>
      <c r="AD35" s="80">
        <f>IF((SUM(AD$19:AD34)+AD$38+AD$39+SUM(AD$117:AD$121))&gt;=REGISTER!$CZ$22,0,IF(DG$70=1,0,IF(AND(DG35=1,$J35=1,DG$43&gt;=REGISTER!$CZ$25,DG$40&gt;0,SUM(DG$54:DG$60)&gt;0),1,0)))</f>
        <v>0</v>
      </c>
      <c r="AE35" s="80">
        <f>IF((SUM(AE$19:AE34)+AE$38+AE$39+SUM(AE$117:AE$121))&gt;=REGISTER!$CZ$22,0,IF(DH$70=1,0,IF(AND(DH35=1,$J35=1,DH$43&gt;=REGISTER!$CZ$25,DH$40&gt;0,SUM(DH$54:DH$60)&gt;0),1,0)))</f>
        <v>0</v>
      </c>
      <c r="AF35" s="80">
        <f>IF((SUM(AF$19:AF34)+AF$38+AF$39+SUM(AF$117:AF$121))&gt;=REGISTER!$CZ$22,0,IF(DI$70=1,0,IF(AND(DI35=1,$J35=1,DI$43&gt;=REGISTER!$CZ$25,DI$40&gt;0,SUM(DI$54:DI$60)&gt;0),1,0)))</f>
        <v>0</v>
      </c>
      <c r="AG35" s="80">
        <f>IF((SUM(AG$19:AG34)+AG$38+AG$39+SUM(AG$117:AG$121))&gt;=REGISTER!$CZ$22,0,IF(DJ$70=1,0,IF(AND(DJ35=1,$J35=1,DJ$43&gt;=REGISTER!$CZ$25,DJ$40&gt;0,SUM(DJ$54:DJ$60)&gt;0),1,0)))</f>
        <v>0</v>
      </c>
      <c r="AH35" s="80">
        <f>IF((SUM(AH$19:AH34)+AH$38+AH$39+SUM(AH$117:AH$121))&gt;=REGISTER!$CZ$22,0,IF(DK$70=1,0,IF(AND(DK35=1,$J35=1,DK$43&gt;=REGISTER!$CZ$25,DK$40&gt;0,SUM(DK$54:DK$60)&gt;0),1,0)))</f>
        <v>0</v>
      </c>
      <c r="AI35" s="80">
        <f>IF((SUM(AI$19:AI34)+AI$38+AI$39+SUM(AI$117:AI$121))&gt;=REGISTER!$CZ$22,0,IF(DL$70=1,0,IF(AND(DL35=1,$J35=1,DL$43&gt;=REGISTER!$CZ$25,DL$40&gt;0,SUM(DL$54:DL$60)&gt;0),1,0)))</f>
        <v>0</v>
      </c>
      <c r="AJ35" s="80">
        <f>IF((SUM(AJ$19:AJ34)+AJ$38+AJ$39+SUM(AJ$117:AJ$121))&gt;=REGISTER!$CZ$22,0,IF(DM$70=1,0,IF(AND(DM35=1,$J35=1,DM$43&gt;=REGISTER!$CZ$25,DM$40&gt;0,SUM(DM$54:DM$60)&gt;0),1,0)))</f>
        <v>0</v>
      </c>
      <c r="AK35" s="80">
        <f>IF((SUM(AK$19:AK34)+AK$38+AK$39+SUM(AK$117:AK$121))&gt;=REGISTER!$CZ$22,0,IF(DN$70=1,0,IF(AND(DN35=1,$J35=1,DN$43&gt;=REGISTER!$CZ$25,DN$40&gt;0,SUM(DN$54:DN$60)&gt;0),1,0)))</f>
        <v>0</v>
      </c>
      <c r="AL35" s="80">
        <f>IF((SUM(AL$19:AL34)+AL$38+AL$39+SUM(AL$117:AL$121))&gt;=REGISTER!$CZ$22,0,IF(DO$70=1,0,IF(AND(DO35=1,$J35=1,DO$43&gt;=REGISTER!$CZ$25,DO$40&gt;0,SUM(DO$54:DO$60)&gt;0),1,0)))</f>
        <v>0</v>
      </c>
      <c r="AM35" s="80">
        <f>IF((SUM(AM$19:AM34)+AM$38+AM$39+SUM(AM$117:AM$121))&gt;=REGISTER!$CZ$22,0,IF(DP$70=1,0,IF(AND(DP35=1,$J35=1,DP$43&gt;=REGISTER!$CZ$25,DP$40&gt;0,SUM(DP$54:DP$60)&gt;0),1,0)))</f>
        <v>0</v>
      </c>
      <c r="AN35" s="80">
        <f>IF((SUM(AN$19:AN34)+AN$38+AN$39+SUM(AN$117:AN$121))&gt;=REGISTER!$CZ$22,0,IF(DQ$70=1,0,IF(AND(DQ35=1,$J35=1,DQ$43&gt;=REGISTER!$CZ$25,DQ$40&gt;0,SUM(DQ$54:DQ$60)&gt;0),1,0)))</f>
        <v>0</v>
      </c>
      <c r="AO35" s="80">
        <f>IF((SUM(AO$19:AO34)+AO$38+AO$39+SUM(AO$117:AO$121))&gt;=REGISTER!$CZ$22,0,IF(DR$70=1,0,IF(AND(DR35=1,$J35=1,DR$43&gt;=REGISTER!$CZ$25,DR$40&gt;0,SUM(DR$54:DR$60)&gt;0),1,0)))</f>
        <v>0</v>
      </c>
      <c r="AP35" s="80">
        <f>IF((SUM(AP$19:AP34)+AP$38+AP$39+SUM(AP$117:AP$121))&gt;=REGISTER!$CZ$22,0,IF(DS$70=1,0,IF(AND(DS35=1,$J35=1,DS$43&gt;=REGISTER!$CZ$25,DS$40&gt;0,SUM(DS$54:DS$60)&gt;0),1,0)))</f>
        <v>0</v>
      </c>
      <c r="AQ35" s="80">
        <f>IF((SUM(AQ$19:AQ34)+AQ$38+AQ$39+SUM(AQ$117:AQ$121))&gt;=REGISTER!$CZ$22,0,IF(DT$70=1,0,IF(AND(DT35=1,$J35=1,DT$43&gt;=REGISTER!$CZ$25,DT$40&gt;0,SUM(DT$54:DT$60)&gt;0),1,0)))</f>
        <v>0</v>
      </c>
      <c r="AR35" s="80">
        <f>IF((SUM(AR$19:AR34)+AR$38+AR$39+SUM(AR$117:AR$121))&gt;=REGISTER!$CZ$22,0,IF(DU$70=1,0,IF(AND(DU35=1,$J35=1,DU$43&gt;=REGISTER!$CZ$25,DU$40&gt;0,SUM(DU$54:DU$60)&gt;0),1,0)))</f>
        <v>0</v>
      </c>
      <c r="AS35" s="80">
        <f>IF((SUM(AS$19:AS34)+AS$38+AS$39+SUM(AS$117:AS$121))&gt;=REGISTER!$CZ$22,0,IF(DV$70=1,0,IF(AND(DV35=1,$J35=1,DV$43&gt;=REGISTER!$CZ$25,DV$40&gt;0,SUM(DV$54:DV$60)&gt;0),1,0)))</f>
        <v>0</v>
      </c>
      <c r="AT35" s="80">
        <f>IF((SUM(AT$19:AT34)+AT$38+AT$39+SUM(AT$117:AT$121))&gt;=REGISTER!$CZ$22,0,IF(DW$70=1,0,IF(AND(DW35=1,$J35=1,DW$43&gt;=REGISTER!$CZ$25,DW$40&gt;0,SUM(DW$54:DW$60)&gt;0),1,0)))</f>
        <v>0</v>
      </c>
      <c r="AU35" s="80">
        <f>IF((SUM(AU$19:AU34)+AU$38+AU$39+SUM(AU$117:AU$121))&gt;=REGISTER!$CZ$22,0,IF(DX$70=1,0,IF(AND(DX35=1,$J35=1,DX$43&gt;=REGISTER!$CZ$25,DX$40&gt;0,SUM(DX$54:DX$60)&gt;0),1,0)))</f>
        <v>0</v>
      </c>
      <c r="AV35" s="80">
        <f>IF((SUM(AV$19:AV34)+AV$38+AV$39+SUM(AV$117:AV$121))&gt;=REGISTER!$CZ$22,0,IF(DY$70=1,0,IF(AND(DY35=1,$J35=1,DY$43&gt;=REGISTER!$CZ$25,DY$40&gt;0,SUM(DY$54:DY$60)&gt;0),1,0)))</f>
        <v>0</v>
      </c>
      <c r="AW35" s="80">
        <f>IF((SUM(AW$19:AW34)+AW$38+AW$39+SUM(AW$117:AW$121))&gt;=REGISTER!$CZ$22,0,IF(DZ$70=1,0,IF(AND(DZ35=1,$J35=1,DZ$43&gt;=REGISTER!$CZ$25,DZ$40&gt;0,SUM(DZ$54:DZ$60)&gt;0),1,0)))</f>
        <v>0</v>
      </c>
      <c r="AX35" s="80">
        <f>IF((SUM(AX$19:AX34)+AX$38+AX$39+SUM(AX$117:AX$121))&gt;=REGISTER!$CZ$22,0,IF(EA$70=1,0,IF(AND(EA35=1,$J35=1,EA$43&gt;=REGISTER!$CZ$25,EA$40&gt;0,SUM(EA$54:EA$60)&gt;0),1,0)))</f>
        <v>0</v>
      </c>
      <c r="AY35" s="80">
        <f>IF((SUM(AY$19:AY34)+AY$38+AY$39+SUM(AY$117:AY$121))&gt;=REGISTER!$CZ$22,0,IF(EB$70=1,0,IF(AND(EB35=1,$J35=1,EB$43&gt;=REGISTER!$CZ$25,EB$40&gt;0,SUM(EB$54:EB$60)&gt;0),1,0)))</f>
        <v>0</v>
      </c>
      <c r="AZ35" s="80">
        <f>IF((SUM(AZ$19:AZ34)+AZ$38+AZ$39+SUM(AZ$117:AZ$121))&gt;=REGISTER!$CZ$22,0,IF(EC$70=1,0,IF(AND(EC35=1,$J35=1,EC$43&gt;=REGISTER!$CZ$25,EC$40&gt;0,SUM(EC$54:EC$60)&gt;0),1,0)))</f>
        <v>0</v>
      </c>
      <c r="BA35" s="80">
        <f>IF((SUM(BA$19:BA34)+BA$38+BA$39+SUM(BA$117:BA$121))&gt;=REGISTER!$CZ$22,0,IF(ED$70=1,0,IF(AND(ED35=1,$J35=1,ED$43&gt;=REGISTER!$CZ$25,ED$40&gt;0,SUM(ED$54:ED$60)&gt;0),1,0)))</f>
        <v>0</v>
      </c>
      <c r="BB35" s="80">
        <f>IF((SUM(BB$19:BB34)+BB$38+BB$39+SUM(BB$117:BB$121))&gt;=REGISTER!$CZ$22,0,IF(EE$70=1,0,IF(AND(EE35=1,$J35=1,EE$43&gt;=REGISTER!$CZ$25,EE$40&gt;0,SUM(EE$54:EE$60)&gt;0),1,0)))</f>
        <v>0</v>
      </c>
      <c r="BC35" s="80">
        <f>IF((SUM(BC$19:BC34)+BC$38+BC$39+SUM(BC$117:BC$121))&gt;=REGISTER!$CZ$22,0,IF(EF$70=1,0,IF(AND(EF35=1,$J35=1,EF$43&gt;=REGISTER!$CZ$25,EF$40&gt;0,SUM(EF$54:EF$60)&gt;0),1,0)))</f>
        <v>0</v>
      </c>
      <c r="BD35" s="101">
        <f t="shared" si="8"/>
        <v>0</v>
      </c>
      <c r="BE35" s="74">
        <f t="shared" si="9"/>
        <v>0</v>
      </c>
      <c r="BF35" s="74">
        <f t="shared" si="10"/>
        <v>0</v>
      </c>
      <c r="BG35" s="74">
        <f t="shared" si="17"/>
        <v>0</v>
      </c>
      <c r="BH35" s="74">
        <f t="shared" si="17"/>
        <v>0</v>
      </c>
      <c r="BI35" s="74">
        <f t="shared" si="17"/>
        <v>0</v>
      </c>
      <c r="BJ35" s="74">
        <f t="shared" si="17"/>
        <v>0</v>
      </c>
      <c r="BK35" s="74">
        <f t="shared" si="17"/>
        <v>0</v>
      </c>
      <c r="BL35" s="74">
        <f t="shared" si="17"/>
        <v>0</v>
      </c>
      <c r="BM35" s="74">
        <f t="shared" si="17"/>
        <v>0</v>
      </c>
      <c r="BN35" s="74">
        <f t="shared" si="17"/>
        <v>0</v>
      </c>
      <c r="BO35" s="74">
        <f t="shared" si="17"/>
        <v>0</v>
      </c>
      <c r="BP35" s="74">
        <f t="shared" si="17"/>
        <v>0</v>
      </c>
      <c r="BQ35" s="74">
        <f t="shared" si="17"/>
        <v>0</v>
      </c>
      <c r="BR35" s="74">
        <f t="shared" si="17"/>
        <v>0</v>
      </c>
      <c r="BS35" s="74">
        <f t="shared" ref="BS35:CG37" si="18">IF(AND($I35=1,DG35=1,DG$41&gt;2,DG$40&gt;0,SUM(DG$47:DG$53)&gt;0),1,0)</f>
        <v>0</v>
      </c>
      <c r="BT35" s="74">
        <f t="shared" si="18"/>
        <v>0</v>
      </c>
      <c r="BU35" s="74">
        <f t="shared" si="18"/>
        <v>0</v>
      </c>
      <c r="BV35" s="74">
        <f t="shared" si="18"/>
        <v>0</v>
      </c>
      <c r="BW35" s="74">
        <f t="shared" si="18"/>
        <v>0</v>
      </c>
      <c r="BX35" s="74">
        <f t="shared" si="18"/>
        <v>0</v>
      </c>
      <c r="BY35" s="74">
        <f t="shared" si="18"/>
        <v>0</v>
      </c>
      <c r="BZ35" s="74">
        <f t="shared" si="18"/>
        <v>0</v>
      </c>
      <c r="CA35" s="74">
        <f t="shared" si="18"/>
        <v>0</v>
      </c>
      <c r="CB35" s="74">
        <f t="shared" si="18"/>
        <v>0</v>
      </c>
      <c r="CC35" s="74">
        <f t="shared" si="18"/>
        <v>0</v>
      </c>
      <c r="CD35" s="74">
        <f t="shared" si="18"/>
        <v>0</v>
      </c>
      <c r="CE35" s="74">
        <f t="shared" si="18"/>
        <v>0</v>
      </c>
      <c r="CF35" s="74">
        <f t="shared" si="18"/>
        <v>0</v>
      </c>
      <c r="CG35" s="74">
        <f t="shared" si="18"/>
        <v>0</v>
      </c>
      <c r="CH35" s="74">
        <f t="shared" si="16"/>
        <v>0</v>
      </c>
      <c r="CI35" s="74">
        <f t="shared" si="16"/>
        <v>0</v>
      </c>
      <c r="CJ35" s="74">
        <f t="shared" si="16"/>
        <v>0</v>
      </c>
      <c r="CK35" s="74">
        <f t="shared" si="16"/>
        <v>0</v>
      </c>
      <c r="CL35" s="74">
        <f t="shared" si="16"/>
        <v>0</v>
      </c>
      <c r="CM35" s="74">
        <f t="shared" si="16"/>
        <v>0</v>
      </c>
      <c r="CN35" s="74">
        <f t="shared" si="16"/>
        <v>0</v>
      </c>
      <c r="CO35" s="74">
        <f t="shared" si="16"/>
        <v>0</v>
      </c>
      <c r="CP35" s="74">
        <f t="shared" si="16"/>
        <v>0</v>
      </c>
      <c r="CQ35" s="74">
        <f t="shared" si="16"/>
        <v>0</v>
      </c>
      <c r="CR35" s="74">
        <f t="shared" si="16"/>
        <v>0</v>
      </c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54">
        <f t="shared" si="12"/>
        <v>0</v>
      </c>
      <c r="EH35" s="136"/>
      <c r="EI35" s="97">
        <f t="shared" si="13"/>
        <v>0</v>
      </c>
      <c r="EJ35" s="344" t="str">
        <f t="shared" si="14"/>
        <v/>
      </c>
      <c r="EK35" s="345">
        <f t="shared" si="15"/>
        <v>0</v>
      </c>
      <c r="EL35" s="185"/>
      <c r="EM35" s="102">
        <f>SUMIF($K35,REGISTER!$CU$7,'KORT 1'!$BD35)</f>
        <v>0</v>
      </c>
      <c r="EN35" s="19">
        <f>SUMIF($K35,REGISTER!$CU$8,'KORT 1'!$BD35)</f>
        <v>0</v>
      </c>
      <c r="EO35" s="20">
        <f>SUMIF($K35,REGISTER!$CU$9,'KORT 1'!$BD35)</f>
        <v>0</v>
      </c>
      <c r="EP35" s="17">
        <f>SUMIF($K35,REGISTER!$CU$21,'KORT 1'!$BD35)</f>
        <v>0</v>
      </c>
      <c r="EQ35" s="19">
        <f>SUMIF($K35,REGISTER!$CU$22,'KORT 1'!$BD35)</f>
        <v>0</v>
      </c>
      <c r="ER35" s="20">
        <f>SUMIF($K35,REGISTER!$CU$23,'KORT 1'!$BD35)</f>
        <v>0</v>
      </c>
      <c r="ES35" s="17">
        <f>SUMIF($K35,REGISTER!$CU$14,'KORT 1'!$BD35)</f>
        <v>0</v>
      </c>
      <c r="ET35" s="19">
        <f>SUMIF($K35,REGISTER!$CU$15,'KORT 1'!$BD35)</f>
        <v>0</v>
      </c>
      <c r="EU35" s="19">
        <f>SUMIF($K35,REGISTER!$CU$16,'KORT 1'!$BD35)</f>
        <v>0</v>
      </c>
      <c r="EV35" s="218">
        <f>SUMIF($K35,REGISTER!$CU$17,'KORT 1'!$BD35)+SUMIF($K35,REGISTER!$CU$18,'KORT 1'!$BD35)+SUMIF($K35,REGISTER!$CU$19,'KORT 1'!$BD35)+SUMIF($K35,REGISTER!$CU$20,'KORT 1'!$BD35)</f>
        <v>0</v>
      </c>
      <c r="EW35" s="103">
        <f>SUMIF($K35,REGISTER!$CU$28,'KORT 1'!$BD35)</f>
        <v>0</v>
      </c>
      <c r="EX35" s="19">
        <f>SUMIF($K35,REGISTER!$CU$29,'KORT 1'!$BD35)</f>
        <v>0</v>
      </c>
      <c r="EY35" s="19">
        <f>SUMIF($K35,REGISTER!$CU$30,'KORT 1'!$BD35)</f>
        <v>0</v>
      </c>
      <c r="EZ35" s="218">
        <f>SUMIF($K35,REGISTER!$CU$31,'KORT 1'!$BD35)+SUMIF($K35,REGISTER!$CU$32,'KORT 1'!$BD35)+SUMIF($K35,REGISTER!$CU$33,'KORT 1'!$BD35)+SUMIF($K35,REGISTER!$CU$34,'KORT 1'!$BD35)</f>
        <v>0</v>
      </c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234"/>
      <c r="FQ35" s="103">
        <f>SUMIF($M35,REGISTER!$CU$36,'KORT 1'!$O35)</f>
        <v>0</v>
      </c>
      <c r="FR35" s="19">
        <f>SUMIF($M35,REGISTER!$CU$37,'KORT 1'!$O35)</f>
        <v>0</v>
      </c>
      <c r="FS35" s="19">
        <f>SUMIF($M35,REGISTER!$CU$38,'KORT 1'!$O35)</f>
        <v>0</v>
      </c>
      <c r="FT35" s="19">
        <f>SUMIF($M35,REGISTER!$CU$39,'KORT 1'!$O35)</f>
        <v>0</v>
      </c>
      <c r="FU35" s="19">
        <f>SUMIF($M35,REGISTER!$CU$40,'KORT 1'!$O35)</f>
        <v>0</v>
      </c>
      <c r="FV35" s="19">
        <f>SUMIF($M35,REGISTER!$CU$41,'KORT 1'!$O35)</f>
        <v>0</v>
      </c>
      <c r="FW35" s="19">
        <f>SUMIF($M35,REGISTER!$CU$56,'KORT 1'!$O35)</f>
        <v>0</v>
      </c>
      <c r="FX35" s="19">
        <f>SUMIF($M35,REGISTER!$CU$57,'KORT 1'!$O35)</f>
        <v>0</v>
      </c>
      <c r="FY35" s="19">
        <f>SUMIF($M35,REGISTER!$CU$58,'KORT 1'!$O35)</f>
        <v>0</v>
      </c>
      <c r="FZ35" s="19">
        <f>SUMIF($M35,REGISTER!$CU$59,'KORT 1'!$O35)</f>
        <v>0</v>
      </c>
      <c r="GA35" s="19">
        <f>SUMIF($M35,REGISTER!$CU$60,'KORT 1'!$O35)</f>
        <v>0</v>
      </c>
      <c r="GB35" s="19">
        <f>SUMIF($M35,REGISTER!$CU$61,'KORT 1'!$O35)</f>
        <v>0</v>
      </c>
      <c r="GC35" s="19">
        <f>SUMIF($M35,REGISTER!$CU$46,'KORT 1'!$O35)</f>
        <v>0</v>
      </c>
      <c r="GD35" s="19">
        <f>SUMIF($M35,REGISTER!$CU$47,'KORT 1'!$O35)</f>
        <v>0</v>
      </c>
      <c r="GE35" s="19">
        <f>SUMIF($M35,REGISTER!$CU$48,'KORT 1'!$O35)</f>
        <v>0</v>
      </c>
      <c r="GF35" s="19">
        <f>SUMIF($M35,REGISTER!$CU$49,'KORT 1'!$O35)</f>
        <v>0</v>
      </c>
      <c r="GG35" s="19">
        <f>SUMIF($M35,REGISTER!$CU$50,'KORT 1'!$O35)</f>
        <v>0</v>
      </c>
      <c r="GH35" s="19">
        <f>SUMIF($M35,REGISTER!$CU$51,'KORT 1'!$O35)</f>
        <v>0</v>
      </c>
      <c r="GI35" s="18">
        <f>SUMIF($M35,REGISTER!$CU$52,'KORT 1'!$O35)+SUMIF($M35,REGISTER!$CU$53,'KORT 1'!$O35)+SUMIF($M35,REGISTER!$CU$54,'KORT 1'!$O35)+SUMIF($M35,REGISTER!$CU$55,'KORT 1'!$O35)</f>
        <v>0</v>
      </c>
      <c r="GJ35" s="19">
        <f>SUMIF($M35,REGISTER!$CU$66,'KORT 1'!$O35)</f>
        <v>0</v>
      </c>
      <c r="GK35" s="19">
        <f>SUMIF($M35,REGISTER!$CU$67,'KORT 1'!$O35)</f>
        <v>0</v>
      </c>
      <c r="GL35" s="19">
        <f>SUMIF($M35,REGISTER!$CU$68,'KORT 1'!$O35)</f>
        <v>0</v>
      </c>
      <c r="GM35" s="19">
        <f>SUMIF($M35,REGISTER!$CU$69,'KORT 1'!$O35)</f>
        <v>0</v>
      </c>
      <c r="GN35" s="19">
        <f>SUMIF($M35,REGISTER!$CU$70,'KORT 1'!$O35)</f>
        <v>0</v>
      </c>
      <c r="GO35" s="19">
        <f>SUMIF($M35,REGISTER!$CU$71,'KORT 1'!$O35)</f>
        <v>0</v>
      </c>
      <c r="GP35" s="18">
        <f>SUMIF($M35,REGISTER!$CU$72,'KORT 1'!$O35)+SUMIF($M35,REGISTER!$CU$73,'KORT 1'!$O35)+SUMIF($M35,REGISTER!$CU$74,'KORT 1'!$O35)+SUMIF($M35,REGISTER!$CU$75,'KORT 1'!$O35)</f>
        <v>0</v>
      </c>
      <c r="GQ35" s="136"/>
      <c r="GR35" s="136"/>
      <c r="GS35" s="136"/>
      <c r="GT35" s="136"/>
      <c r="GU35" s="136"/>
      <c r="GV35" s="136"/>
      <c r="GW35" s="136"/>
      <c r="GX35" s="136"/>
      <c r="GY35" s="136"/>
      <c r="GZ35" s="136"/>
      <c r="HA35" s="136"/>
      <c r="HB35" s="136"/>
      <c r="HC35" s="136"/>
      <c r="HD35" s="136"/>
      <c r="HE35" s="136"/>
      <c r="HF35" s="136"/>
      <c r="HG35" s="136"/>
      <c r="HH35" s="125"/>
      <c r="HI35" s="1"/>
    </row>
    <row r="36" spans="1:256" ht="15.95" customHeight="1">
      <c r="A36" s="17">
        <v>18</v>
      </c>
      <c r="B36" s="81"/>
      <c r="C36" s="429" t="str">
        <f t="shared" si="0"/>
        <v/>
      </c>
      <c r="D36" s="461"/>
      <c r="E36" s="461"/>
      <c r="F36" s="461"/>
      <c r="G36" s="461"/>
      <c r="H36" s="130" t="str">
        <f t="shared" si="1"/>
        <v/>
      </c>
      <c r="I36" s="26">
        <f t="shared" si="2"/>
        <v>0</v>
      </c>
      <c r="J36" s="26">
        <f t="shared" si="3"/>
        <v>0</v>
      </c>
      <c r="K36" s="26">
        <f t="shared" si="4"/>
        <v>0</v>
      </c>
      <c r="L36" s="133"/>
      <c r="M36" s="26">
        <f t="shared" si="5"/>
        <v>0</v>
      </c>
      <c r="N36" s="26">
        <f t="shared" si="6"/>
        <v>0</v>
      </c>
      <c r="O36" s="101">
        <f t="shared" si="7"/>
        <v>0</v>
      </c>
      <c r="P36" s="80">
        <f>IF((SUM(P$19:P35)+P$38+P$39+SUM(P$117:P$121))&gt;=REGISTER!$CZ$22,0,IF(CS$70=1,0,IF(AND(CS36=1,$J36=1,CS$43&gt;=REGISTER!$CZ$25,CS$40&gt;0,SUM(CS$54:CS$60)&gt;0),1,0)))</f>
        <v>0</v>
      </c>
      <c r="Q36" s="80">
        <f>IF((SUM(Q$19:Q35)+Q$38+Q$39+SUM(Q$117:Q$121))&gt;=REGISTER!$CZ$22,0,IF(CT$70=1,0,IF(AND(CT36=1,$J36=1,CT$43&gt;=REGISTER!$CZ$25,CT$40&gt;0,SUM(CT$54:CT$60)&gt;0),1,0)))</f>
        <v>0</v>
      </c>
      <c r="R36" s="80">
        <f>IF((SUM(R$19:R35)+R$38+R$39+SUM(R$117:R$121))&gt;=REGISTER!$CZ$22,0,IF(CU$70=1,0,IF(AND(CU36=1,$J36=1,CU$43&gt;=REGISTER!$CZ$25,CU$40&gt;0,SUM(CU$54:CU$60)&gt;0),1,0)))</f>
        <v>0</v>
      </c>
      <c r="S36" s="80">
        <f>IF((SUM(S$19:S35)+S$38+S$39+SUM(S$117:S$121))&gt;=REGISTER!$CZ$22,0,IF(CV$70=1,0,IF(AND(CV36=1,$J36=1,CV$43&gt;=REGISTER!$CZ$25,CV$40&gt;0,SUM(CV$54:CV$60)&gt;0),1,0)))</f>
        <v>0</v>
      </c>
      <c r="T36" s="80">
        <f>IF((SUM(T$19:T35)+T$38+T$39+SUM(T$117:T$121))&gt;=REGISTER!$CZ$22,0,IF(CW$70=1,0,IF(AND(CW36=1,$J36=1,CW$43&gt;=REGISTER!$CZ$25,CW$40&gt;0,SUM(CW$54:CW$60)&gt;0),1,0)))</f>
        <v>0</v>
      </c>
      <c r="U36" s="80">
        <f>IF((SUM(U$19:U35)+U$38+U$39+SUM(U$117:U$121))&gt;=REGISTER!$CZ$22,0,IF(CX$70=1,0,IF(AND(CX36=1,$J36=1,CX$43&gt;=REGISTER!$CZ$25,CX$40&gt;0,SUM(CX$54:CX$60)&gt;0),1,0)))</f>
        <v>0</v>
      </c>
      <c r="V36" s="80">
        <f>IF((SUM(V$19:V35)+V$38+V$39+SUM(V$117:V$121))&gt;=REGISTER!$CZ$22,0,IF(CY$70=1,0,IF(AND(CY36=1,$J36=1,CY$43&gt;=REGISTER!$CZ$25,CY$40&gt;0,SUM(CY$54:CY$60)&gt;0),1,0)))</f>
        <v>0</v>
      </c>
      <c r="W36" s="80">
        <f>IF((SUM(W$19:W35)+W$38+W$39+SUM(W$117:W$121))&gt;=REGISTER!$CZ$22,0,IF(CZ$70=1,0,IF(AND(CZ36=1,$J36=1,CZ$43&gt;=REGISTER!$CZ$25,CZ$40&gt;0,SUM(CZ$54:CZ$60)&gt;0),1,0)))</f>
        <v>0</v>
      </c>
      <c r="X36" s="80">
        <f>IF((SUM(X$19:X35)+X$38+X$39+SUM(X$117:X$121))&gt;=REGISTER!$CZ$22,0,IF(DA$70=1,0,IF(AND(DA36=1,$J36=1,DA$43&gt;=REGISTER!$CZ$25,DA$40&gt;0,SUM(DA$54:DA$60)&gt;0),1,0)))</f>
        <v>0</v>
      </c>
      <c r="Y36" s="80">
        <f>IF((SUM(Y$19:Y35)+Y$38+Y$39+SUM(Y$117:Y$121))&gt;=REGISTER!$CZ$22,0,IF(DB$70=1,0,IF(AND(DB36=1,$J36=1,DB$43&gt;=REGISTER!$CZ$25,DB$40&gt;0,SUM(DB$54:DB$60)&gt;0),1,0)))</f>
        <v>0</v>
      </c>
      <c r="Z36" s="80">
        <f>IF((SUM(Z$19:Z35)+Z$38+Z$39+SUM(Z$117:Z$121))&gt;=REGISTER!$CZ$22,0,IF(DC$70=1,0,IF(AND(DC36=1,$J36=1,DC$43&gt;=REGISTER!$CZ$25,DC$40&gt;0,SUM(DC$54:DC$60)&gt;0),1,0)))</f>
        <v>0</v>
      </c>
      <c r="AA36" s="80">
        <f>IF((SUM(AA$19:AA35)+AA$38+AA$39+SUM(AA$117:AA$121))&gt;=REGISTER!$CZ$22,0,IF(DD$70=1,0,IF(AND(DD36=1,$J36=1,DD$43&gt;=REGISTER!$CZ$25,DD$40&gt;0,SUM(DD$54:DD$60)&gt;0),1,0)))</f>
        <v>0</v>
      </c>
      <c r="AB36" s="80">
        <f>IF((SUM(AB$19:AB35)+AB$38+AB$39+SUM(AB$117:AB$121))&gt;=REGISTER!$CZ$22,0,IF(DE$70=1,0,IF(AND(DE36=1,$J36=1,DE$43&gt;=REGISTER!$CZ$25,DE$40&gt;0,SUM(DE$54:DE$60)&gt;0),1,0)))</f>
        <v>0</v>
      </c>
      <c r="AC36" s="80">
        <f>IF((SUM(AC$19:AC35)+AC$38+AC$39+SUM(AC$117:AC$121))&gt;=REGISTER!$CZ$22,0,IF(DF$70=1,0,IF(AND(DF36=1,$J36=1,DF$43&gt;=REGISTER!$CZ$25,DF$40&gt;0,SUM(DF$54:DF$60)&gt;0),1,0)))</f>
        <v>0</v>
      </c>
      <c r="AD36" s="80">
        <f>IF((SUM(AD$19:AD35)+AD$38+AD$39+SUM(AD$117:AD$121))&gt;=REGISTER!$CZ$22,0,IF(DG$70=1,0,IF(AND(DG36=1,$J36=1,DG$43&gt;=REGISTER!$CZ$25,DG$40&gt;0,SUM(DG$54:DG$60)&gt;0),1,0)))</f>
        <v>0</v>
      </c>
      <c r="AE36" s="80">
        <f>IF((SUM(AE$19:AE35)+AE$38+AE$39+SUM(AE$117:AE$121))&gt;=REGISTER!$CZ$22,0,IF(DH$70=1,0,IF(AND(DH36=1,$J36=1,DH$43&gt;=REGISTER!$CZ$25,DH$40&gt;0,SUM(DH$54:DH$60)&gt;0),1,0)))</f>
        <v>0</v>
      </c>
      <c r="AF36" s="80">
        <f>IF((SUM(AF$19:AF35)+AF$38+AF$39+SUM(AF$117:AF$121))&gt;=REGISTER!$CZ$22,0,IF(DI$70=1,0,IF(AND(DI36=1,$J36=1,DI$43&gt;=REGISTER!$CZ$25,DI$40&gt;0,SUM(DI$54:DI$60)&gt;0),1,0)))</f>
        <v>0</v>
      </c>
      <c r="AG36" s="80">
        <f>IF((SUM(AG$19:AG35)+AG$38+AG$39+SUM(AG$117:AG$121))&gt;=REGISTER!$CZ$22,0,IF(DJ$70=1,0,IF(AND(DJ36=1,$J36=1,DJ$43&gt;=REGISTER!$CZ$25,DJ$40&gt;0,SUM(DJ$54:DJ$60)&gt;0),1,0)))</f>
        <v>0</v>
      </c>
      <c r="AH36" s="80">
        <f>IF((SUM(AH$19:AH35)+AH$38+AH$39+SUM(AH$117:AH$121))&gt;=REGISTER!$CZ$22,0,IF(DK$70=1,0,IF(AND(DK36=1,$J36=1,DK$43&gt;=REGISTER!$CZ$25,DK$40&gt;0,SUM(DK$54:DK$60)&gt;0),1,0)))</f>
        <v>0</v>
      </c>
      <c r="AI36" s="80">
        <f>IF((SUM(AI$19:AI35)+AI$38+AI$39+SUM(AI$117:AI$121))&gt;=REGISTER!$CZ$22,0,IF(DL$70=1,0,IF(AND(DL36=1,$J36=1,DL$43&gt;=REGISTER!$CZ$25,DL$40&gt;0,SUM(DL$54:DL$60)&gt;0),1,0)))</f>
        <v>0</v>
      </c>
      <c r="AJ36" s="80">
        <f>IF((SUM(AJ$19:AJ35)+AJ$38+AJ$39+SUM(AJ$117:AJ$121))&gt;=REGISTER!$CZ$22,0,IF(DM$70=1,0,IF(AND(DM36=1,$J36=1,DM$43&gt;=REGISTER!$CZ$25,DM$40&gt;0,SUM(DM$54:DM$60)&gt;0),1,0)))</f>
        <v>0</v>
      </c>
      <c r="AK36" s="80">
        <f>IF((SUM(AK$19:AK35)+AK$38+AK$39+SUM(AK$117:AK$121))&gt;=REGISTER!$CZ$22,0,IF(DN$70=1,0,IF(AND(DN36=1,$J36=1,DN$43&gt;=REGISTER!$CZ$25,DN$40&gt;0,SUM(DN$54:DN$60)&gt;0),1,0)))</f>
        <v>0</v>
      </c>
      <c r="AL36" s="80">
        <f>IF((SUM(AL$19:AL35)+AL$38+AL$39+SUM(AL$117:AL$121))&gt;=REGISTER!$CZ$22,0,IF(DO$70=1,0,IF(AND(DO36=1,$J36=1,DO$43&gt;=REGISTER!$CZ$25,DO$40&gt;0,SUM(DO$54:DO$60)&gt;0),1,0)))</f>
        <v>0</v>
      </c>
      <c r="AM36" s="80">
        <f>IF((SUM(AM$19:AM35)+AM$38+AM$39+SUM(AM$117:AM$121))&gt;=REGISTER!$CZ$22,0,IF(DP$70=1,0,IF(AND(DP36=1,$J36=1,DP$43&gt;=REGISTER!$CZ$25,DP$40&gt;0,SUM(DP$54:DP$60)&gt;0),1,0)))</f>
        <v>0</v>
      </c>
      <c r="AN36" s="80">
        <f>IF((SUM(AN$19:AN35)+AN$38+AN$39+SUM(AN$117:AN$121))&gt;=REGISTER!$CZ$22,0,IF(DQ$70=1,0,IF(AND(DQ36=1,$J36=1,DQ$43&gt;=REGISTER!$CZ$25,DQ$40&gt;0,SUM(DQ$54:DQ$60)&gt;0),1,0)))</f>
        <v>0</v>
      </c>
      <c r="AO36" s="80">
        <f>IF((SUM(AO$19:AO35)+AO$38+AO$39+SUM(AO$117:AO$121))&gt;=REGISTER!$CZ$22,0,IF(DR$70=1,0,IF(AND(DR36=1,$J36=1,DR$43&gt;=REGISTER!$CZ$25,DR$40&gt;0,SUM(DR$54:DR$60)&gt;0),1,0)))</f>
        <v>0</v>
      </c>
      <c r="AP36" s="80">
        <f>IF((SUM(AP$19:AP35)+AP$38+AP$39+SUM(AP$117:AP$121))&gt;=REGISTER!$CZ$22,0,IF(DS$70=1,0,IF(AND(DS36=1,$J36=1,DS$43&gt;=REGISTER!$CZ$25,DS$40&gt;0,SUM(DS$54:DS$60)&gt;0),1,0)))</f>
        <v>0</v>
      </c>
      <c r="AQ36" s="80">
        <f>IF((SUM(AQ$19:AQ35)+AQ$38+AQ$39+SUM(AQ$117:AQ$121))&gt;=REGISTER!$CZ$22,0,IF(DT$70=1,0,IF(AND(DT36=1,$J36=1,DT$43&gt;=REGISTER!$CZ$25,DT$40&gt;0,SUM(DT$54:DT$60)&gt;0),1,0)))</f>
        <v>0</v>
      </c>
      <c r="AR36" s="80">
        <f>IF((SUM(AR$19:AR35)+AR$38+AR$39+SUM(AR$117:AR$121))&gt;=REGISTER!$CZ$22,0,IF(DU$70=1,0,IF(AND(DU36=1,$J36=1,DU$43&gt;=REGISTER!$CZ$25,DU$40&gt;0,SUM(DU$54:DU$60)&gt;0),1,0)))</f>
        <v>0</v>
      </c>
      <c r="AS36" s="80">
        <f>IF((SUM(AS$19:AS35)+AS$38+AS$39+SUM(AS$117:AS$121))&gt;=REGISTER!$CZ$22,0,IF(DV$70=1,0,IF(AND(DV36=1,$J36=1,DV$43&gt;=REGISTER!$CZ$25,DV$40&gt;0,SUM(DV$54:DV$60)&gt;0),1,0)))</f>
        <v>0</v>
      </c>
      <c r="AT36" s="80">
        <f>IF((SUM(AT$19:AT35)+AT$38+AT$39+SUM(AT$117:AT$121))&gt;=REGISTER!$CZ$22,0,IF(DW$70=1,0,IF(AND(DW36=1,$J36=1,DW$43&gt;=REGISTER!$CZ$25,DW$40&gt;0,SUM(DW$54:DW$60)&gt;0),1,0)))</f>
        <v>0</v>
      </c>
      <c r="AU36" s="80">
        <f>IF((SUM(AU$19:AU35)+AU$38+AU$39+SUM(AU$117:AU$121))&gt;=REGISTER!$CZ$22,0,IF(DX$70=1,0,IF(AND(DX36=1,$J36=1,DX$43&gt;=REGISTER!$CZ$25,DX$40&gt;0,SUM(DX$54:DX$60)&gt;0),1,0)))</f>
        <v>0</v>
      </c>
      <c r="AV36" s="80">
        <f>IF((SUM(AV$19:AV35)+AV$38+AV$39+SUM(AV$117:AV$121))&gt;=REGISTER!$CZ$22,0,IF(DY$70=1,0,IF(AND(DY36=1,$J36=1,DY$43&gt;=REGISTER!$CZ$25,DY$40&gt;0,SUM(DY$54:DY$60)&gt;0),1,0)))</f>
        <v>0</v>
      </c>
      <c r="AW36" s="80">
        <f>IF((SUM(AW$19:AW35)+AW$38+AW$39+SUM(AW$117:AW$121))&gt;=REGISTER!$CZ$22,0,IF(DZ$70=1,0,IF(AND(DZ36=1,$J36=1,DZ$43&gt;=REGISTER!$CZ$25,DZ$40&gt;0,SUM(DZ$54:DZ$60)&gt;0),1,0)))</f>
        <v>0</v>
      </c>
      <c r="AX36" s="80">
        <f>IF((SUM(AX$19:AX35)+AX$38+AX$39+SUM(AX$117:AX$121))&gt;=REGISTER!$CZ$22,0,IF(EA$70=1,0,IF(AND(EA36=1,$J36=1,EA$43&gt;=REGISTER!$CZ$25,EA$40&gt;0,SUM(EA$54:EA$60)&gt;0),1,0)))</f>
        <v>0</v>
      </c>
      <c r="AY36" s="80">
        <f>IF((SUM(AY$19:AY35)+AY$38+AY$39+SUM(AY$117:AY$121))&gt;=REGISTER!$CZ$22,0,IF(EB$70=1,0,IF(AND(EB36=1,$J36=1,EB$43&gt;=REGISTER!$CZ$25,EB$40&gt;0,SUM(EB$54:EB$60)&gt;0),1,0)))</f>
        <v>0</v>
      </c>
      <c r="AZ36" s="80">
        <f>IF((SUM(AZ$19:AZ35)+AZ$38+AZ$39+SUM(AZ$117:AZ$121))&gt;=REGISTER!$CZ$22,0,IF(EC$70=1,0,IF(AND(EC36=1,$J36=1,EC$43&gt;=REGISTER!$CZ$25,EC$40&gt;0,SUM(EC$54:EC$60)&gt;0),1,0)))</f>
        <v>0</v>
      </c>
      <c r="BA36" s="80">
        <f>IF((SUM(BA$19:BA35)+BA$38+BA$39+SUM(BA$117:BA$121))&gt;=REGISTER!$CZ$22,0,IF(ED$70=1,0,IF(AND(ED36=1,$J36=1,ED$43&gt;=REGISTER!$CZ$25,ED$40&gt;0,SUM(ED$54:ED$60)&gt;0),1,0)))</f>
        <v>0</v>
      </c>
      <c r="BB36" s="80">
        <f>IF((SUM(BB$19:BB35)+BB$38+BB$39+SUM(BB$117:BB$121))&gt;=REGISTER!$CZ$22,0,IF(EE$70=1,0,IF(AND(EE36=1,$J36=1,EE$43&gt;=REGISTER!$CZ$25,EE$40&gt;0,SUM(EE$54:EE$60)&gt;0),1,0)))</f>
        <v>0</v>
      </c>
      <c r="BC36" s="80">
        <f>IF((SUM(BC$19:BC35)+BC$38+BC$39+SUM(BC$117:BC$121))&gt;=REGISTER!$CZ$22,0,IF(EF$70=1,0,IF(AND(EF36=1,$J36=1,EF$43&gt;=REGISTER!$CZ$25,EF$40&gt;0,SUM(EF$54:EF$60)&gt;0),1,0)))</f>
        <v>0</v>
      </c>
      <c r="BD36" s="101">
        <f t="shared" si="8"/>
        <v>0</v>
      </c>
      <c r="BE36" s="74">
        <f t="shared" si="9"/>
        <v>0</v>
      </c>
      <c r="BF36" s="74">
        <f t="shared" si="10"/>
        <v>0</v>
      </c>
      <c r="BG36" s="74">
        <f t="shared" ref="BG36:BR37" si="19">IF(AND($I36=1,CU36=1,CU$41&gt;2,CU$40&gt;0,SUM(CU$47:CU$53)&gt;0),1,0)</f>
        <v>0</v>
      </c>
      <c r="BH36" s="74">
        <f t="shared" si="19"/>
        <v>0</v>
      </c>
      <c r="BI36" s="74">
        <f t="shared" si="19"/>
        <v>0</v>
      </c>
      <c r="BJ36" s="74">
        <f t="shared" si="19"/>
        <v>0</v>
      </c>
      <c r="BK36" s="74">
        <f t="shared" si="19"/>
        <v>0</v>
      </c>
      <c r="BL36" s="74">
        <f t="shared" si="19"/>
        <v>0</v>
      </c>
      <c r="BM36" s="74">
        <f t="shared" si="19"/>
        <v>0</v>
      </c>
      <c r="BN36" s="74">
        <f t="shared" si="19"/>
        <v>0</v>
      </c>
      <c r="BO36" s="74">
        <f t="shared" si="19"/>
        <v>0</v>
      </c>
      <c r="BP36" s="74">
        <f t="shared" si="19"/>
        <v>0</v>
      </c>
      <c r="BQ36" s="74">
        <f t="shared" si="19"/>
        <v>0</v>
      </c>
      <c r="BR36" s="74">
        <f t="shared" si="19"/>
        <v>0</v>
      </c>
      <c r="BS36" s="74">
        <f t="shared" si="18"/>
        <v>0</v>
      </c>
      <c r="BT36" s="74">
        <f t="shared" si="18"/>
        <v>0</v>
      </c>
      <c r="BU36" s="74">
        <f t="shared" si="18"/>
        <v>0</v>
      </c>
      <c r="BV36" s="74">
        <f t="shared" si="18"/>
        <v>0</v>
      </c>
      <c r="BW36" s="74">
        <f t="shared" si="18"/>
        <v>0</v>
      </c>
      <c r="BX36" s="74">
        <f t="shared" si="18"/>
        <v>0</v>
      </c>
      <c r="BY36" s="74">
        <f t="shared" si="18"/>
        <v>0</v>
      </c>
      <c r="BZ36" s="74">
        <f t="shared" si="18"/>
        <v>0</v>
      </c>
      <c r="CA36" s="74">
        <f t="shared" si="18"/>
        <v>0</v>
      </c>
      <c r="CB36" s="74">
        <f t="shared" si="18"/>
        <v>0</v>
      </c>
      <c r="CC36" s="74">
        <f t="shared" si="18"/>
        <v>0</v>
      </c>
      <c r="CD36" s="74">
        <f t="shared" si="18"/>
        <v>0</v>
      </c>
      <c r="CE36" s="74">
        <f t="shared" si="18"/>
        <v>0</v>
      </c>
      <c r="CF36" s="74">
        <f t="shared" si="18"/>
        <v>0</v>
      </c>
      <c r="CG36" s="74">
        <f t="shared" si="18"/>
        <v>0</v>
      </c>
      <c r="CH36" s="74">
        <f t="shared" si="16"/>
        <v>0</v>
      </c>
      <c r="CI36" s="74">
        <f t="shared" si="16"/>
        <v>0</v>
      </c>
      <c r="CJ36" s="74">
        <f t="shared" si="16"/>
        <v>0</v>
      </c>
      <c r="CK36" s="74">
        <f t="shared" si="16"/>
        <v>0</v>
      </c>
      <c r="CL36" s="74">
        <f t="shared" si="16"/>
        <v>0</v>
      </c>
      <c r="CM36" s="74">
        <f t="shared" si="16"/>
        <v>0</v>
      </c>
      <c r="CN36" s="74">
        <f t="shared" si="16"/>
        <v>0</v>
      </c>
      <c r="CO36" s="74">
        <f t="shared" si="16"/>
        <v>0</v>
      </c>
      <c r="CP36" s="74">
        <f t="shared" si="16"/>
        <v>0</v>
      </c>
      <c r="CQ36" s="74">
        <f t="shared" si="16"/>
        <v>0</v>
      </c>
      <c r="CR36" s="74">
        <f t="shared" si="16"/>
        <v>0</v>
      </c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54">
        <f t="shared" si="12"/>
        <v>0</v>
      </c>
      <c r="EH36" s="136"/>
      <c r="EI36" s="97">
        <f t="shared" si="13"/>
        <v>0</v>
      </c>
      <c r="EJ36" s="344" t="str">
        <f t="shared" si="14"/>
        <v/>
      </c>
      <c r="EK36" s="345">
        <f t="shared" si="15"/>
        <v>0</v>
      </c>
      <c r="EL36" s="185"/>
      <c r="EM36" s="102">
        <f>SUMIF($K36,REGISTER!$CU$7,'KORT 1'!$BD36)</f>
        <v>0</v>
      </c>
      <c r="EN36" s="19">
        <f>SUMIF($K36,REGISTER!$CU$8,'KORT 1'!$BD36)</f>
        <v>0</v>
      </c>
      <c r="EO36" s="20">
        <f>SUMIF($K36,REGISTER!$CU$9,'KORT 1'!$BD36)</f>
        <v>0</v>
      </c>
      <c r="EP36" s="17">
        <f>SUMIF($K36,REGISTER!$CU$21,'KORT 1'!$BD36)</f>
        <v>0</v>
      </c>
      <c r="EQ36" s="19">
        <f>SUMIF($K36,REGISTER!$CU$22,'KORT 1'!$BD36)</f>
        <v>0</v>
      </c>
      <c r="ER36" s="20">
        <f>SUMIF($K36,REGISTER!$CU$23,'KORT 1'!$BD36)</f>
        <v>0</v>
      </c>
      <c r="ES36" s="17">
        <f>SUMIF($K36,REGISTER!$CU$14,'KORT 1'!$BD36)</f>
        <v>0</v>
      </c>
      <c r="ET36" s="19">
        <f>SUMIF($K36,REGISTER!$CU$15,'KORT 1'!$BD36)</f>
        <v>0</v>
      </c>
      <c r="EU36" s="19">
        <f>SUMIF($K36,REGISTER!$CU$16,'KORT 1'!$BD36)</f>
        <v>0</v>
      </c>
      <c r="EV36" s="218">
        <f>SUMIF($K36,REGISTER!$CU$17,'KORT 1'!$BD36)+SUMIF($K36,REGISTER!$CU$18,'KORT 1'!$BD36)+SUMIF($K36,REGISTER!$CU$19,'KORT 1'!$BD36)+SUMIF($K36,REGISTER!$CU$20,'KORT 1'!$BD36)</f>
        <v>0</v>
      </c>
      <c r="EW36" s="103">
        <f>SUMIF($K36,REGISTER!$CU$28,'KORT 1'!$BD36)</f>
        <v>0</v>
      </c>
      <c r="EX36" s="19">
        <f>SUMIF($K36,REGISTER!$CU$29,'KORT 1'!$BD36)</f>
        <v>0</v>
      </c>
      <c r="EY36" s="19">
        <f>SUMIF($K36,REGISTER!$CU$30,'KORT 1'!$BD36)</f>
        <v>0</v>
      </c>
      <c r="EZ36" s="218">
        <f>SUMIF($K36,REGISTER!$CU$31,'KORT 1'!$BD36)+SUMIF($K36,REGISTER!$CU$32,'KORT 1'!$BD36)+SUMIF($K36,REGISTER!$CU$33,'KORT 1'!$BD36)+SUMIF($K36,REGISTER!$CU$34,'KORT 1'!$BD36)</f>
        <v>0</v>
      </c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234"/>
      <c r="FQ36" s="103">
        <f>SUMIF($M36,REGISTER!$CU$36,'KORT 1'!$O36)</f>
        <v>0</v>
      </c>
      <c r="FR36" s="19">
        <f>SUMIF($M36,REGISTER!$CU$37,'KORT 1'!$O36)</f>
        <v>0</v>
      </c>
      <c r="FS36" s="19">
        <f>SUMIF($M36,REGISTER!$CU$38,'KORT 1'!$O36)</f>
        <v>0</v>
      </c>
      <c r="FT36" s="19">
        <f>SUMIF($M36,REGISTER!$CU$39,'KORT 1'!$O36)</f>
        <v>0</v>
      </c>
      <c r="FU36" s="19">
        <f>SUMIF($M36,REGISTER!$CU$40,'KORT 1'!$O36)</f>
        <v>0</v>
      </c>
      <c r="FV36" s="19">
        <f>SUMIF($M36,REGISTER!$CU$41,'KORT 1'!$O36)</f>
        <v>0</v>
      </c>
      <c r="FW36" s="19">
        <f>SUMIF($M36,REGISTER!$CU$56,'KORT 1'!$O36)</f>
        <v>0</v>
      </c>
      <c r="FX36" s="19">
        <f>SUMIF($M36,REGISTER!$CU$57,'KORT 1'!$O36)</f>
        <v>0</v>
      </c>
      <c r="FY36" s="19">
        <f>SUMIF($M36,REGISTER!$CU$58,'KORT 1'!$O36)</f>
        <v>0</v>
      </c>
      <c r="FZ36" s="19">
        <f>SUMIF($M36,REGISTER!$CU$59,'KORT 1'!$O36)</f>
        <v>0</v>
      </c>
      <c r="GA36" s="19">
        <f>SUMIF($M36,REGISTER!$CU$60,'KORT 1'!$O36)</f>
        <v>0</v>
      </c>
      <c r="GB36" s="19">
        <f>SUMIF($M36,REGISTER!$CU$61,'KORT 1'!$O36)</f>
        <v>0</v>
      </c>
      <c r="GC36" s="19">
        <f>SUMIF($M36,REGISTER!$CU$46,'KORT 1'!$O36)</f>
        <v>0</v>
      </c>
      <c r="GD36" s="19">
        <f>SUMIF($M36,REGISTER!$CU$47,'KORT 1'!$O36)</f>
        <v>0</v>
      </c>
      <c r="GE36" s="19">
        <f>SUMIF($M36,REGISTER!$CU$48,'KORT 1'!$O36)</f>
        <v>0</v>
      </c>
      <c r="GF36" s="19">
        <f>SUMIF($M36,REGISTER!$CU$49,'KORT 1'!$O36)</f>
        <v>0</v>
      </c>
      <c r="GG36" s="19">
        <f>SUMIF($M36,REGISTER!$CU$50,'KORT 1'!$O36)</f>
        <v>0</v>
      </c>
      <c r="GH36" s="19">
        <f>SUMIF($M36,REGISTER!$CU$51,'KORT 1'!$O36)</f>
        <v>0</v>
      </c>
      <c r="GI36" s="18">
        <f>SUMIF($M36,REGISTER!$CU$52,'KORT 1'!$O36)+SUMIF($M36,REGISTER!$CU$53,'KORT 1'!$O36)+SUMIF($M36,REGISTER!$CU$54,'KORT 1'!$O36)+SUMIF($M36,REGISTER!$CU$55,'KORT 1'!$O36)</f>
        <v>0</v>
      </c>
      <c r="GJ36" s="19">
        <f>SUMIF($M36,REGISTER!$CU$66,'KORT 1'!$O36)</f>
        <v>0</v>
      </c>
      <c r="GK36" s="19">
        <f>SUMIF($M36,REGISTER!$CU$67,'KORT 1'!$O36)</f>
        <v>0</v>
      </c>
      <c r="GL36" s="19">
        <f>SUMIF($M36,REGISTER!$CU$68,'KORT 1'!$O36)</f>
        <v>0</v>
      </c>
      <c r="GM36" s="19">
        <f>SUMIF($M36,REGISTER!$CU$69,'KORT 1'!$O36)</f>
        <v>0</v>
      </c>
      <c r="GN36" s="19">
        <f>SUMIF($M36,REGISTER!$CU$70,'KORT 1'!$O36)</f>
        <v>0</v>
      </c>
      <c r="GO36" s="19">
        <f>SUMIF($M36,REGISTER!$CU$71,'KORT 1'!$O36)</f>
        <v>0</v>
      </c>
      <c r="GP36" s="18">
        <f>SUMIF($M36,REGISTER!$CU$72,'KORT 1'!$O36)+SUMIF($M36,REGISTER!$CU$73,'KORT 1'!$O36)+SUMIF($M36,REGISTER!$CU$74,'KORT 1'!$O36)+SUMIF($M36,REGISTER!$CU$75,'KORT 1'!$O36)</f>
        <v>0</v>
      </c>
      <c r="GQ36" s="136"/>
      <c r="GR36" s="136"/>
      <c r="GS36" s="136"/>
      <c r="GT36" s="136"/>
      <c r="GU36" s="136"/>
      <c r="GV36" s="136"/>
      <c r="GW36" s="136"/>
      <c r="GX36" s="136"/>
      <c r="GY36" s="136"/>
      <c r="GZ36" s="136"/>
      <c r="HA36" s="136"/>
      <c r="HB36" s="136"/>
      <c r="HC36" s="136"/>
      <c r="HD36" s="136"/>
      <c r="HE36" s="136"/>
      <c r="HF36" s="136"/>
      <c r="HG36" s="136"/>
      <c r="HH36" s="125"/>
      <c r="HI36" s="1"/>
    </row>
    <row r="37" spans="1:256" ht="15.95" customHeight="1">
      <c r="A37" s="17">
        <v>19</v>
      </c>
      <c r="B37" s="81"/>
      <c r="C37" s="429" t="str">
        <f t="shared" si="0"/>
        <v/>
      </c>
      <c r="D37" s="461"/>
      <c r="E37" s="461"/>
      <c r="F37" s="461"/>
      <c r="G37" s="461"/>
      <c r="H37" s="130" t="str">
        <f t="shared" si="1"/>
        <v/>
      </c>
      <c r="I37" s="26">
        <f t="shared" si="2"/>
        <v>0</v>
      </c>
      <c r="J37" s="26">
        <f t="shared" si="3"/>
        <v>0</v>
      </c>
      <c r="K37" s="26">
        <f t="shared" si="4"/>
        <v>0</v>
      </c>
      <c r="L37" s="134"/>
      <c r="M37" s="26">
        <f t="shared" si="5"/>
        <v>0</v>
      </c>
      <c r="N37" s="26">
        <f t="shared" si="6"/>
        <v>0</v>
      </c>
      <c r="O37" s="101">
        <f t="shared" si="7"/>
        <v>0</v>
      </c>
      <c r="P37" s="80">
        <f>IF((SUM(P$19:P36)+P$38+P$39+SUM(P$117:P$121))&gt;=REGISTER!$CZ$22,0,IF(CS$70=1,0,IF(AND(CS37=1,$J37=1,CS$43&gt;=REGISTER!$CZ$25,CS$40&gt;0,SUM(CS$54:CS$60)&gt;0),1,0)))</f>
        <v>0</v>
      </c>
      <c r="Q37" s="80">
        <f>IF((SUM(Q$19:Q36)+Q$38+Q$39+SUM(Q$117:Q$121))&gt;=REGISTER!$CZ$22,0,IF(CT$70=1,0,IF(AND(CT37=1,$J37=1,CT$43&gt;=REGISTER!$CZ$25,CT$40&gt;0,SUM(CT$54:CT$60)&gt;0),1,0)))</f>
        <v>0</v>
      </c>
      <c r="R37" s="80">
        <f>IF((SUM(R$19:R36)+R$38+R$39+SUM(R$117:R$121))&gt;=REGISTER!$CZ$22,0,IF(CU$70=1,0,IF(AND(CU37=1,$J37=1,CU$43&gt;=REGISTER!$CZ$25,CU$40&gt;0,SUM(CU$54:CU$60)&gt;0),1,0)))</f>
        <v>0</v>
      </c>
      <c r="S37" s="80">
        <f>IF((SUM(S$19:S36)+S$38+S$39+SUM(S$117:S$121))&gt;=REGISTER!$CZ$22,0,IF(CV$70=1,0,IF(AND(CV37=1,$J37=1,CV$43&gt;=REGISTER!$CZ$25,CV$40&gt;0,SUM(CV$54:CV$60)&gt;0),1,0)))</f>
        <v>0</v>
      </c>
      <c r="T37" s="80">
        <f>IF((SUM(T$19:T36)+T$38+T$39+SUM(T$117:T$121))&gt;=REGISTER!$CZ$22,0,IF(CW$70=1,0,IF(AND(CW37=1,$J37=1,CW$43&gt;=REGISTER!$CZ$25,CW$40&gt;0,SUM(CW$54:CW$60)&gt;0),1,0)))</f>
        <v>0</v>
      </c>
      <c r="U37" s="80">
        <f>IF((SUM(U$19:U36)+U$38+U$39+SUM(U$117:U$121))&gt;=REGISTER!$CZ$22,0,IF(CX$70=1,0,IF(AND(CX37=1,$J37=1,CX$43&gt;=REGISTER!$CZ$25,CX$40&gt;0,SUM(CX$54:CX$60)&gt;0),1,0)))</f>
        <v>0</v>
      </c>
      <c r="V37" s="80">
        <f>IF((SUM(V$19:V36)+V$38+V$39+SUM(V$117:V$121))&gt;=REGISTER!$CZ$22,0,IF(CY$70=1,0,IF(AND(CY37=1,$J37=1,CY$43&gt;=REGISTER!$CZ$25,CY$40&gt;0,SUM(CY$54:CY$60)&gt;0),1,0)))</f>
        <v>0</v>
      </c>
      <c r="W37" s="80">
        <f>IF((SUM(W$19:W36)+W$38+W$39+SUM(W$117:W$121))&gt;=REGISTER!$CZ$22,0,IF(CZ$70=1,0,IF(AND(CZ37=1,$J37=1,CZ$43&gt;=REGISTER!$CZ$25,CZ$40&gt;0,SUM(CZ$54:CZ$60)&gt;0),1,0)))</f>
        <v>0</v>
      </c>
      <c r="X37" s="80">
        <f>IF((SUM(X$19:X36)+X$38+X$39+SUM(X$117:X$121))&gt;=REGISTER!$CZ$22,0,IF(DA$70=1,0,IF(AND(DA37=1,$J37=1,DA$43&gt;=REGISTER!$CZ$25,DA$40&gt;0,SUM(DA$54:DA$60)&gt;0),1,0)))</f>
        <v>0</v>
      </c>
      <c r="Y37" s="80">
        <f>IF((SUM(Y$19:Y36)+Y$38+Y$39+SUM(Y$117:Y$121))&gt;=REGISTER!$CZ$22,0,IF(DB$70=1,0,IF(AND(DB37=1,$J37=1,DB$43&gt;=REGISTER!$CZ$25,DB$40&gt;0,SUM(DB$54:DB$60)&gt;0),1,0)))</f>
        <v>0</v>
      </c>
      <c r="Z37" s="80">
        <f>IF((SUM(Z$19:Z36)+Z$38+Z$39+SUM(Z$117:Z$121))&gt;=REGISTER!$CZ$22,0,IF(DC$70=1,0,IF(AND(DC37=1,$J37=1,DC$43&gt;=REGISTER!$CZ$25,DC$40&gt;0,SUM(DC$54:DC$60)&gt;0),1,0)))</f>
        <v>0</v>
      </c>
      <c r="AA37" s="80">
        <f>IF((SUM(AA$19:AA36)+AA$38+AA$39+SUM(AA$117:AA$121))&gt;=REGISTER!$CZ$22,0,IF(DD$70=1,0,IF(AND(DD37=1,$J37=1,DD$43&gt;=REGISTER!$CZ$25,DD$40&gt;0,SUM(DD$54:DD$60)&gt;0),1,0)))</f>
        <v>0</v>
      </c>
      <c r="AB37" s="80">
        <f>IF((SUM(AB$19:AB36)+AB$38+AB$39+SUM(AB$117:AB$121))&gt;=REGISTER!$CZ$22,0,IF(DE$70=1,0,IF(AND(DE37=1,$J37=1,DE$43&gt;=REGISTER!$CZ$25,DE$40&gt;0,SUM(DE$54:DE$60)&gt;0),1,0)))</f>
        <v>0</v>
      </c>
      <c r="AC37" s="80">
        <f>IF((SUM(AC$19:AC36)+AC$38+AC$39+SUM(AC$117:AC$121))&gt;=REGISTER!$CZ$22,0,IF(DF$70=1,0,IF(AND(DF37=1,$J37=1,DF$43&gt;=REGISTER!$CZ$25,DF$40&gt;0,SUM(DF$54:DF$60)&gt;0),1,0)))</f>
        <v>0</v>
      </c>
      <c r="AD37" s="80">
        <f>IF((SUM(AD$19:AD36)+AD$38+AD$39+SUM(AD$117:AD$121))&gt;=REGISTER!$CZ$22,0,IF(DG$70=1,0,IF(AND(DG37=1,$J37=1,DG$43&gt;=REGISTER!$CZ$25,DG$40&gt;0,SUM(DG$54:DG$60)&gt;0),1,0)))</f>
        <v>0</v>
      </c>
      <c r="AE37" s="80">
        <f>IF((SUM(AE$19:AE36)+AE$38+AE$39+SUM(AE$117:AE$121))&gt;=REGISTER!$CZ$22,0,IF(DH$70=1,0,IF(AND(DH37=1,$J37=1,DH$43&gt;=REGISTER!$CZ$25,DH$40&gt;0,SUM(DH$54:DH$60)&gt;0),1,0)))</f>
        <v>0</v>
      </c>
      <c r="AF37" s="80">
        <f>IF((SUM(AF$19:AF36)+AF$38+AF$39+SUM(AF$117:AF$121))&gt;=REGISTER!$CZ$22,0,IF(DI$70=1,0,IF(AND(DI37=1,$J37=1,DI$43&gt;=REGISTER!$CZ$25,DI$40&gt;0,SUM(DI$54:DI$60)&gt;0),1,0)))</f>
        <v>0</v>
      </c>
      <c r="AG37" s="80">
        <f>IF((SUM(AG$19:AG36)+AG$38+AG$39+SUM(AG$117:AG$121))&gt;=REGISTER!$CZ$22,0,IF(DJ$70=1,0,IF(AND(DJ37=1,$J37=1,DJ$43&gt;=REGISTER!$CZ$25,DJ$40&gt;0,SUM(DJ$54:DJ$60)&gt;0),1,0)))</f>
        <v>0</v>
      </c>
      <c r="AH37" s="80">
        <f>IF((SUM(AH$19:AH36)+AH$38+AH$39+SUM(AH$117:AH$121))&gt;=REGISTER!$CZ$22,0,IF(DK$70=1,0,IF(AND(DK37=1,$J37=1,DK$43&gt;=REGISTER!$CZ$25,DK$40&gt;0,SUM(DK$54:DK$60)&gt;0),1,0)))</f>
        <v>0</v>
      </c>
      <c r="AI37" s="80">
        <f>IF((SUM(AI$19:AI36)+AI$38+AI$39+SUM(AI$117:AI$121))&gt;=REGISTER!$CZ$22,0,IF(DL$70=1,0,IF(AND(DL37=1,$J37=1,DL$43&gt;=REGISTER!$CZ$25,DL$40&gt;0,SUM(DL$54:DL$60)&gt;0),1,0)))</f>
        <v>0</v>
      </c>
      <c r="AJ37" s="80">
        <f>IF((SUM(AJ$19:AJ36)+AJ$38+AJ$39+SUM(AJ$117:AJ$121))&gt;=REGISTER!$CZ$22,0,IF(DM$70=1,0,IF(AND(DM37=1,$J37=1,DM$43&gt;=REGISTER!$CZ$25,DM$40&gt;0,SUM(DM$54:DM$60)&gt;0),1,0)))</f>
        <v>0</v>
      </c>
      <c r="AK37" s="80">
        <f>IF((SUM(AK$19:AK36)+AK$38+AK$39+SUM(AK$117:AK$121))&gt;=REGISTER!$CZ$22,0,IF(DN$70=1,0,IF(AND(DN37=1,$J37=1,DN$43&gt;=REGISTER!$CZ$25,DN$40&gt;0,SUM(DN$54:DN$60)&gt;0),1,0)))</f>
        <v>0</v>
      </c>
      <c r="AL37" s="80">
        <f>IF((SUM(AL$19:AL36)+AL$38+AL$39+SUM(AL$117:AL$121))&gt;=REGISTER!$CZ$22,0,IF(DO$70=1,0,IF(AND(DO37=1,$J37=1,DO$43&gt;=REGISTER!$CZ$25,DO$40&gt;0,SUM(DO$54:DO$60)&gt;0),1,0)))</f>
        <v>0</v>
      </c>
      <c r="AM37" s="80">
        <f>IF((SUM(AM$19:AM36)+AM$38+AM$39+SUM(AM$117:AM$121))&gt;=REGISTER!$CZ$22,0,IF(DP$70=1,0,IF(AND(DP37=1,$J37=1,DP$43&gt;=REGISTER!$CZ$25,DP$40&gt;0,SUM(DP$54:DP$60)&gt;0),1,0)))</f>
        <v>0</v>
      </c>
      <c r="AN37" s="80">
        <f>IF((SUM(AN$19:AN36)+AN$38+AN$39+SUM(AN$117:AN$121))&gt;=REGISTER!$CZ$22,0,IF(DQ$70=1,0,IF(AND(DQ37=1,$J37=1,DQ$43&gt;=REGISTER!$CZ$25,DQ$40&gt;0,SUM(DQ$54:DQ$60)&gt;0),1,0)))</f>
        <v>0</v>
      </c>
      <c r="AO37" s="80">
        <f>IF((SUM(AO$19:AO36)+AO$38+AO$39+SUM(AO$117:AO$121))&gt;=REGISTER!$CZ$22,0,IF(DR$70=1,0,IF(AND(DR37=1,$J37=1,DR$43&gt;=REGISTER!$CZ$25,DR$40&gt;0,SUM(DR$54:DR$60)&gt;0),1,0)))</f>
        <v>0</v>
      </c>
      <c r="AP37" s="80">
        <f>IF((SUM(AP$19:AP36)+AP$38+AP$39+SUM(AP$117:AP$121))&gt;=REGISTER!$CZ$22,0,IF(DS$70=1,0,IF(AND(DS37=1,$J37=1,DS$43&gt;=REGISTER!$CZ$25,DS$40&gt;0,SUM(DS$54:DS$60)&gt;0),1,0)))</f>
        <v>0</v>
      </c>
      <c r="AQ37" s="80">
        <f>IF((SUM(AQ$19:AQ36)+AQ$38+AQ$39+SUM(AQ$117:AQ$121))&gt;=REGISTER!$CZ$22,0,IF(DT$70=1,0,IF(AND(DT37=1,$J37=1,DT$43&gt;=REGISTER!$CZ$25,DT$40&gt;0,SUM(DT$54:DT$60)&gt;0),1,0)))</f>
        <v>0</v>
      </c>
      <c r="AR37" s="80">
        <f>IF((SUM(AR$19:AR36)+AR$38+AR$39+SUM(AR$117:AR$121))&gt;=REGISTER!$CZ$22,0,IF(DU$70=1,0,IF(AND(DU37=1,$J37=1,DU$43&gt;=REGISTER!$CZ$25,DU$40&gt;0,SUM(DU$54:DU$60)&gt;0),1,0)))</f>
        <v>0</v>
      </c>
      <c r="AS37" s="80">
        <f>IF((SUM(AS$19:AS36)+AS$38+AS$39+SUM(AS$117:AS$121))&gt;=REGISTER!$CZ$22,0,IF(DV$70=1,0,IF(AND(DV37=1,$J37=1,DV$43&gt;=REGISTER!$CZ$25,DV$40&gt;0,SUM(DV$54:DV$60)&gt;0),1,0)))</f>
        <v>0</v>
      </c>
      <c r="AT37" s="80">
        <f>IF((SUM(AT$19:AT36)+AT$38+AT$39+SUM(AT$117:AT$121))&gt;=REGISTER!$CZ$22,0,IF(DW$70=1,0,IF(AND(DW37=1,$J37=1,DW$43&gt;=REGISTER!$CZ$25,DW$40&gt;0,SUM(DW$54:DW$60)&gt;0),1,0)))</f>
        <v>0</v>
      </c>
      <c r="AU37" s="80">
        <f>IF((SUM(AU$19:AU36)+AU$38+AU$39+SUM(AU$117:AU$121))&gt;=REGISTER!$CZ$22,0,IF(DX$70=1,0,IF(AND(DX37=1,$J37=1,DX$43&gt;=REGISTER!$CZ$25,DX$40&gt;0,SUM(DX$54:DX$60)&gt;0),1,0)))</f>
        <v>0</v>
      </c>
      <c r="AV37" s="80">
        <f>IF((SUM(AV$19:AV36)+AV$38+AV$39+SUM(AV$117:AV$121))&gt;=REGISTER!$CZ$22,0,IF(DY$70=1,0,IF(AND(DY37=1,$J37=1,DY$43&gt;=REGISTER!$CZ$25,DY$40&gt;0,SUM(DY$54:DY$60)&gt;0),1,0)))</f>
        <v>0</v>
      </c>
      <c r="AW37" s="80">
        <f>IF((SUM(AW$19:AW36)+AW$38+AW$39+SUM(AW$117:AW$121))&gt;=REGISTER!$CZ$22,0,IF(DZ$70=1,0,IF(AND(DZ37=1,$J37=1,DZ$43&gt;=REGISTER!$CZ$25,DZ$40&gt;0,SUM(DZ$54:DZ$60)&gt;0),1,0)))</f>
        <v>0</v>
      </c>
      <c r="AX37" s="80">
        <f>IF((SUM(AX$19:AX36)+AX$38+AX$39+SUM(AX$117:AX$121))&gt;=REGISTER!$CZ$22,0,IF(EA$70=1,0,IF(AND(EA37=1,$J37=1,EA$43&gt;=REGISTER!$CZ$25,EA$40&gt;0,SUM(EA$54:EA$60)&gt;0),1,0)))</f>
        <v>0</v>
      </c>
      <c r="AY37" s="80">
        <f>IF((SUM(AY$19:AY36)+AY$38+AY$39+SUM(AY$117:AY$121))&gt;=REGISTER!$CZ$22,0,IF(EB$70=1,0,IF(AND(EB37=1,$J37=1,EB$43&gt;=REGISTER!$CZ$25,EB$40&gt;0,SUM(EB$54:EB$60)&gt;0),1,0)))</f>
        <v>0</v>
      </c>
      <c r="AZ37" s="80">
        <f>IF((SUM(AZ$19:AZ36)+AZ$38+AZ$39+SUM(AZ$117:AZ$121))&gt;=REGISTER!$CZ$22,0,IF(EC$70=1,0,IF(AND(EC37=1,$J37=1,EC$43&gt;=REGISTER!$CZ$25,EC$40&gt;0,SUM(EC$54:EC$60)&gt;0),1,0)))</f>
        <v>0</v>
      </c>
      <c r="BA37" s="80">
        <f>IF((SUM(BA$19:BA36)+BA$38+BA$39+SUM(BA$117:BA$121))&gt;=REGISTER!$CZ$22,0,IF(ED$70=1,0,IF(AND(ED37=1,$J37=1,ED$43&gt;=REGISTER!$CZ$25,ED$40&gt;0,SUM(ED$54:ED$60)&gt;0),1,0)))</f>
        <v>0</v>
      </c>
      <c r="BB37" s="80">
        <f>IF((SUM(BB$19:BB36)+BB$38+BB$39+SUM(BB$117:BB$121))&gt;=REGISTER!$CZ$22,0,IF(EE$70=1,0,IF(AND(EE37=1,$J37=1,EE$43&gt;=REGISTER!$CZ$25,EE$40&gt;0,SUM(EE$54:EE$60)&gt;0),1,0)))</f>
        <v>0</v>
      </c>
      <c r="BC37" s="80">
        <f>IF((SUM(BC$19:BC36)+BC$38+BC$39+SUM(BC$117:BC$121))&gt;=REGISTER!$CZ$22,0,IF(EF$70=1,0,IF(AND(EF37=1,$J37=1,EF$43&gt;=REGISTER!$CZ$25,EF$40&gt;0,SUM(EF$54:EF$60)&gt;0),1,0)))</f>
        <v>0</v>
      </c>
      <c r="BD37" s="101">
        <f t="shared" si="8"/>
        <v>0</v>
      </c>
      <c r="BE37" s="74">
        <f t="shared" si="9"/>
        <v>0</v>
      </c>
      <c r="BF37" s="74">
        <f t="shared" si="10"/>
        <v>0</v>
      </c>
      <c r="BG37" s="74">
        <f t="shared" si="19"/>
        <v>0</v>
      </c>
      <c r="BH37" s="74">
        <f t="shared" si="19"/>
        <v>0</v>
      </c>
      <c r="BI37" s="74">
        <f t="shared" si="19"/>
        <v>0</v>
      </c>
      <c r="BJ37" s="74">
        <f t="shared" si="19"/>
        <v>0</v>
      </c>
      <c r="BK37" s="74">
        <f t="shared" si="19"/>
        <v>0</v>
      </c>
      <c r="BL37" s="74">
        <f t="shared" si="19"/>
        <v>0</v>
      </c>
      <c r="BM37" s="74">
        <f t="shared" si="19"/>
        <v>0</v>
      </c>
      <c r="BN37" s="74">
        <f t="shared" si="19"/>
        <v>0</v>
      </c>
      <c r="BO37" s="74">
        <f t="shared" si="19"/>
        <v>0</v>
      </c>
      <c r="BP37" s="74">
        <f t="shared" si="19"/>
        <v>0</v>
      </c>
      <c r="BQ37" s="74">
        <f t="shared" si="19"/>
        <v>0</v>
      </c>
      <c r="BR37" s="74">
        <f t="shared" si="19"/>
        <v>0</v>
      </c>
      <c r="BS37" s="74">
        <f t="shared" si="18"/>
        <v>0</v>
      </c>
      <c r="BT37" s="74">
        <f t="shared" si="18"/>
        <v>0</v>
      </c>
      <c r="BU37" s="74">
        <f t="shared" si="18"/>
        <v>0</v>
      </c>
      <c r="BV37" s="74">
        <f t="shared" si="18"/>
        <v>0</v>
      </c>
      <c r="BW37" s="74">
        <f t="shared" si="18"/>
        <v>0</v>
      </c>
      <c r="BX37" s="74">
        <f t="shared" si="18"/>
        <v>0</v>
      </c>
      <c r="BY37" s="74">
        <f t="shared" si="18"/>
        <v>0</v>
      </c>
      <c r="BZ37" s="74">
        <f t="shared" si="18"/>
        <v>0</v>
      </c>
      <c r="CA37" s="74">
        <f t="shared" si="18"/>
        <v>0</v>
      </c>
      <c r="CB37" s="74">
        <f t="shared" si="18"/>
        <v>0</v>
      </c>
      <c r="CC37" s="74">
        <f t="shared" si="18"/>
        <v>0</v>
      </c>
      <c r="CD37" s="74">
        <f t="shared" si="18"/>
        <v>0</v>
      </c>
      <c r="CE37" s="74">
        <f t="shared" si="18"/>
        <v>0</v>
      </c>
      <c r="CF37" s="74">
        <f t="shared" si="18"/>
        <v>0</v>
      </c>
      <c r="CG37" s="74">
        <f t="shared" si="18"/>
        <v>0</v>
      </c>
      <c r="CH37" s="74">
        <f t="shared" si="16"/>
        <v>0</v>
      </c>
      <c r="CI37" s="74">
        <f t="shared" si="16"/>
        <v>0</v>
      </c>
      <c r="CJ37" s="74">
        <f t="shared" si="16"/>
        <v>0</v>
      </c>
      <c r="CK37" s="74">
        <f t="shared" si="16"/>
        <v>0</v>
      </c>
      <c r="CL37" s="74">
        <f t="shared" si="16"/>
        <v>0</v>
      </c>
      <c r="CM37" s="74">
        <f t="shared" si="16"/>
        <v>0</v>
      </c>
      <c r="CN37" s="74">
        <f t="shared" si="16"/>
        <v>0</v>
      </c>
      <c r="CO37" s="74">
        <f t="shared" si="16"/>
        <v>0</v>
      </c>
      <c r="CP37" s="74">
        <f t="shared" si="16"/>
        <v>0</v>
      </c>
      <c r="CQ37" s="74">
        <f t="shared" si="16"/>
        <v>0</v>
      </c>
      <c r="CR37" s="74">
        <f t="shared" si="16"/>
        <v>0</v>
      </c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54">
        <f t="shared" si="12"/>
        <v>0</v>
      </c>
      <c r="EH37" s="136"/>
      <c r="EI37" s="97">
        <f t="shared" si="13"/>
        <v>0</v>
      </c>
      <c r="EJ37" s="344" t="str">
        <f t="shared" si="14"/>
        <v/>
      </c>
      <c r="EK37" s="345">
        <f t="shared" si="15"/>
        <v>0</v>
      </c>
      <c r="EL37" s="185"/>
      <c r="EM37" s="102">
        <f>SUMIF($K37,REGISTER!$CU$7,'KORT 1'!$BD37)</f>
        <v>0</v>
      </c>
      <c r="EN37" s="19">
        <f>SUMIF($K37,REGISTER!$CU$8,'KORT 1'!$BD37)</f>
        <v>0</v>
      </c>
      <c r="EO37" s="20">
        <f>SUMIF($K37,REGISTER!$CU$9,'KORT 1'!$BD37)</f>
        <v>0</v>
      </c>
      <c r="EP37" s="17">
        <f>SUMIF($K37,REGISTER!$CU$21,'KORT 1'!$BD37)</f>
        <v>0</v>
      </c>
      <c r="EQ37" s="19">
        <f>SUMIF($K37,REGISTER!$CU$22,'KORT 1'!$BD37)</f>
        <v>0</v>
      </c>
      <c r="ER37" s="20">
        <f>SUMIF($K37,REGISTER!$CU$23,'KORT 1'!$BD37)</f>
        <v>0</v>
      </c>
      <c r="ES37" s="17">
        <f>SUMIF($K37,REGISTER!$CU$14,'KORT 1'!$BD37)</f>
        <v>0</v>
      </c>
      <c r="ET37" s="19">
        <f>SUMIF($K37,REGISTER!$CU$15,'KORT 1'!$BD37)</f>
        <v>0</v>
      </c>
      <c r="EU37" s="19">
        <f>SUMIF($K37,REGISTER!$CU$16,'KORT 1'!$BD37)</f>
        <v>0</v>
      </c>
      <c r="EV37" s="218">
        <f>SUMIF($K37,REGISTER!$CU$17,'KORT 1'!$BD37)+SUMIF($K37,REGISTER!$CU$18,'KORT 1'!$BD37)+SUMIF($K37,REGISTER!$CU$19,'KORT 1'!$BD37)+SUMIF($K37,REGISTER!$CU$20,'KORT 1'!$BD37)</f>
        <v>0</v>
      </c>
      <c r="EW37" s="103">
        <f>SUMIF($K37,REGISTER!$CU$28,'KORT 1'!$BD37)</f>
        <v>0</v>
      </c>
      <c r="EX37" s="19">
        <f>SUMIF($K37,REGISTER!$CU$29,'KORT 1'!$BD37)</f>
        <v>0</v>
      </c>
      <c r="EY37" s="19">
        <f>SUMIF($K37,REGISTER!$CU$30,'KORT 1'!$BD37)</f>
        <v>0</v>
      </c>
      <c r="EZ37" s="218">
        <f>SUMIF($K37,REGISTER!$CU$31,'KORT 1'!$BD37)+SUMIF($K37,REGISTER!$CU$32,'KORT 1'!$BD37)+SUMIF($K37,REGISTER!$CU$33,'KORT 1'!$BD37)+SUMIF($K37,REGISTER!$CU$34,'KORT 1'!$BD37)</f>
        <v>0</v>
      </c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234"/>
      <c r="FQ37" s="103">
        <f>SUMIF($M37,REGISTER!$CU$36,'KORT 1'!$O37)</f>
        <v>0</v>
      </c>
      <c r="FR37" s="19">
        <f>SUMIF($M37,REGISTER!$CU$37,'KORT 1'!$O37)</f>
        <v>0</v>
      </c>
      <c r="FS37" s="19">
        <f>SUMIF($M37,REGISTER!$CU$38,'KORT 1'!$O37)</f>
        <v>0</v>
      </c>
      <c r="FT37" s="19">
        <f>SUMIF($M37,REGISTER!$CU$39,'KORT 1'!$O37)</f>
        <v>0</v>
      </c>
      <c r="FU37" s="19">
        <f>SUMIF($M37,REGISTER!$CU$40,'KORT 1'!$O37)</f>
        <v>0</v>
      </c>
      <c r="FV37" s="19">
        <f>SUMIF($M37,REGISTER!$CU$41,'KORT 1'!$O37)</f>
        <v>0</v>
      </c>
      <c r="FW37" s="19">
        <f>SUMIF($M37,REGISTER!$CU$56,'KORT 1'!$O37)</f>
        <v>0</v>
      </c>
      <c r="FX37" s="19">
        <f>SUMIF($M37,REGISTER!$CU$57,'KORT 1'!$O37)</f>
        <v>0</v>
      </c>
      <c r="FY37" s="19">
        <f>SUMIF($M37,REGISTER!$CU$58,'KORT 1'!$O37)</f>
        <v>0</v>
      </c>
      <c r="FZ37" s="19">
        <f>SUMIF($M37,REGISTER!$CU$59,'KORT 1'!$O37)</f>
        <v>0</v>
      </c>
      <c r="GA37" s="19">
        <f>SUMIF($M37,REGISTER!$CU$60,'KORT 1'!$O37)</f>
        <v>0</v>
      </c>
      <c r="GB37" s="19">
        <f>SUMIF($M37,REGISTER!$CU$61,'KORT 1'!$O37)</f>
        <v>0</v>
      </c>
      <c r="GC37" s="19">
        <f>SUMIF($M37,REGISTER!$CU$46,'KORT 1'!$O37)</f>
        <v>0</v>
      </c>
      <c r="GD37" s="19">
        <f>SUMIF($M37,REGISTER!$CU$47,'KORT 1'!$O37)</f>
        <v>0</v>
      </c>
      <c r="GE37" s="19">
        <f>SUMIF($M37,REGISTER!$CU$48,'KORT 1'!$O37)</f>
        <v>0</v>
      </c>
      <c r="GF37" s="19">
        <f>SUMIF($M37,REGISTER!$CU$49,'KORT 1'!$O37)</f>
        <v>0</v>
      </c>
      <c r="GG37" s="19">
        <f>SUMIF($M37,REGISTER!$CU$50,'KORT 1'!$O37)</f>
        <v>0</v>
      </c>
      <c r="GH37" s="19">
        <f>SUMIF($M37,REGISTER!$CU$51,'KORT 1'!$O37)</f>
        <v>0</v>
      </c>
      <c r="GI37" s="18">
        <f>SUMIF($M37,REGISTER!$CU$52,'KORT 1'!$O37)+SUMIF($M37,REGISTER!$CU$53,'KORT 1'!$O37)+SUMIF($M37,REGISTER!$CU$54,'KORT 1'!$O37)+SUMIF($M37,REGISTER!$CU$55,'KORT 1'!$O37)</f>
        <v>0</v>
      </c>
      <c r="GJ37" s="19">
        <f>SUMIF($M37,REGISTER!$CU$66,'KORT 1'!$O37)</f>
        <v>0</v>
      </c>
      <c r="GK37" s="19">
        <f>SUMIF($M37,REGISTER!$CU$67,'KORT 1'!$O37)</f>
        <v>0</v>
      </c>
      <c r="GL37" s="19">
        <f>SUMIF($M37,REGISTER!$CU$68,'KORT 1'!$O37)</f>
        <v>0</v>
      </c>
      <c r="GM37" s="19">
        <f>SUMIF($M37,REGISTER!$CU$69,'KORT 1'!$O37)</f>
        <v>0</v>
      </c>
      <c r="GN37" s="19">
        <f>SUMIF($M37,REGISTER!$CU$70,'KORT 1'!$O37)</f>
        <v>0</v>
      </c>
      <c r="GO37" s="19">
        <f>SUMIF($M37,REGISTER!$CU$71,'KORT 1'!$O37)</f>
        <v>0</v>
      </c>
      <c r="GP37" s="18">
        <f>SUMIF($M37,REGISTER!$CU$72,'KORT 1'!$O37)+SUMIF($M37,REGISTER!$CU$73,'KORT 1'!$O37)+SUMIF($M37,REGISTER!$CU$74,'KORT 1'!$O37)+SUMIF($M37,REGISTER!$CU$75,'KORT 1'!$O37)</f>
        <v>0</v>
      </c>
      <c r="GQ37" s="216"/>
      <c r="GR37" s="216"/>
      <c r="GS37" s="216"/>
      <c r="GT37" s="216"/>
      <c r="GU37" s="216"/>
      <c r="GV37" s="216"/>
      <c r="GW37" s="216"/>
      <c r="GX37" s="216"/>
      <c r="GY37" s="216"/>
      <c r="GZ37" s="216"/>
      <c r="HA37" s="216"/>
      <c r="HB37" s="216"/>
      <c r="HC37" s="216"/>
      <c r="HD37" s="216"/>
      <c r="HE37" s="216"/>
      <c r="HF37" s="216"/>
      <c r="HG37" s="216"/>
      <c r="HH37" s="217"/>
      <c r="HI37" s="1"/>
    </row>
    <row r="38" spans="1:256" ht="15.95" customHeight="1">
      <c r="A38" s="17">
        <v>20</v>
      </c>
      <c r="B38" s="81"/>
      <c r="C38" s="32" t="s">
        <v>2</v>
      </c>
      <c r="D38" s="427" t="str">
        <f>IF(B38&gt;0,VLOOKUP(B38,RE,2,FALSE),"")</f>
        <v/>
      </c>
      <c r="E38" s="428"/>
      <c r="F38" s="428"/>
      <c r="G38" s="429"/>
      <c r="H38" s="130" t="str">
        <f t="shared" si="1"/>
        <v/>
      </c>
      <c r="I38" s="26">
        <f t="shared" si="2"/>
        <v>0</v>
      </c>
      <c r="J38" s="26">
        <f t="shared" si="3"/>
        <v>0</v>
      </c>
      <c r="K38" s="243"/>
      <c r="L38" s="26">
        <f>IF($B38="",0,VLOOKUP($B38,RE,22,FALSE))</f>
        <v>0</v>
      </c>
      <c r="M38" s="26">
        <f t="shared" si="5"/>
        <v>0</v>
      </c>
      <c r="N38" s="26">
        <f t="shared" si="6"/>
        <v>0</v>
      </c>
      <c r="O38" s="101">
        <f t="shared" si="7"/>
        <v>0</v>
      </c>
      <c r="P38" s="75">
        <f>IF(CS$70=1,0,IF(AND(CS38=1,$J38=1,$N38&gt;=13,CS$43&gt;=REGISTER!$CZ$25,CS$40&gt;0,SUM(CS$54:CS$60)&gt;0),1,0))</f>
        <v>0</v>
      </c>
      <c r="Q38" s="75">
        <f>IF(CT$70=1,0,IF(AND(CT38=1,$J38=1,$N38&gt;=13,CT$43&gt;=REGISTER!$CZ$25,CT$40&gt;0,SUM(CT$54:CT$60)&gt;0),1,0))</f>
        <v>0</v>
      </c>
      <c r="R38" s="75">
        <f>IF(CU$70=1,0,IF(AND(CU38=1,$J38=1,$N38&gt;=13,CU$43&gt;=REGISTER!$CZ$25,CU$40&gt;0,SUM(CU$54:CU$60)&gt;0),1,0))</f>
        <v>0</v>
      </c>
      <c r="S38" s="75">
        <f>IF(CV$70=1,0,IF(AND(CV38=1,$J38=1,$N38&gt;=13,CV$43&gt;=REGISTER!$CZ$25,CV$40&gt;0,SUM(CV$54:CV$60)&gt;0),1,0))</f>
        <v>0</v>
      </c>
      <c r="T38" s="75">
        <f>IF(CW$70=1,0,IF(AND(CW38=1,$J38=1,$N38&gt;=13,CW$43&gt;=REGISTER!$CZ$25,CW$40&gt;0,SUM(CW$54:CW$60)&gt;0),1,0))</f>
        <v>0</v>
      </c>
      <c r="U38" s="75">
        <f>IF(CX$70=1,0,IF(AND(CX38=1,$J38=1,$N38&gt;=13,CX$43&gt;=REGISTER!$CZ$25,CX$40&gt;0,SUM(CX$54:CX$60)&gt;0),1,0))</f>
        <v>0</v>
      </c>
      <c r="V38" s="75">
        <f>IF(CY$70=1,0,IF(AND(CY38=1,$J38=1,$N38&gt;=13,CY$43&gt;=REGISTER!$CZ$25,CY$40&gt;0,SUM(CY$54:CY$60)&gt;0),1,0))</f>
        <v>0</v>
      </c>
      <c r="W38" s="75">
        <f>IF(CZ$70=1,0,IF(AND(CZ38=1,$J38=1,$N38&gt;=13,CZ$43&gt;=REGISTER!$CZ$25,CZ$40&gt;0,SUM(CZ$54:CZ$60)&gt;0),1,0))</f>
        <v>0</v>
      </c>
      <c r="X38" s="75">
        <f>IF(DA$70=1,0,IF(AND(DA38=1,$J38=1,$N38&gt;=13,DA$43&gt;=REGISTER!$CZ$25,DA$40&gt;0,SUM(DA$54:DA$60)&gt;0),1,0))</f>
        <v>0</v>
      </c>
      <c r="Y38" s="75">
        <f>IF(DB$70=1,0,IF(AND(DB38=1,$J38=1,$N38&gt;=13,DB$43&gt;=REGISTER!$CZ$25,DB$40&gt;0,SUM(DB$54:DB$60)&gt;0),1,0))</f>
        <v>0</v>
      </c>
      <c r="Z38" s="75">
        <f>IF(DC$70=1,0,IF(AND(DC38=1,$J38=1,$N38&gt;=13,DC$43&gt;=REGISTER!$CZ$25,DC$40&gt;0,SUM(DC$54:DC$60)&gt;0),1,0))</f>
        <v>0</v>
      </c>
      <c r="AA38" s="75">
        <f>IF(DD$70=1,0,IF(AND(DD38=1,$J38=1,$N38&gt;=13,DD$43&gt;=REGISTER!$CZ$25,DD$40&gt;0,SUM(DD$54:DD$60)&gt;0),1,0))</f>
        <v>0</v>
      </c>
      <c r="AB38" s="75">
        <f>IF(DE$70=1,0,IF(AND(DE38=1,$J38=1,$N38&gt;=13,DE$43&gt;=REGISTER!$CZ$25,DE$40&gt;0,SUM(DE$54:DE$60)&gt;0),1,0))</f>
        <v>0</v>
      </c>
      <c r="AC38" s="75">
        <f>IF(DF$70=1,0,IF(AND(DF38=1,$J38=1,$N38&gt;=13,DF$43&gt;=REGISTER!$CZ$25,DF$40&gt;0,SUM(DF$54:DF$60)&gt;0),1,0))</f>
        <v>0</v>
      </c>
      <c r="AD38" s="75">
        <f>IF(DG$70=1,0,IF(AND(DG38=1,$J38=1,$N38&gt;=13,DG$43&gt;=REGISTER!$CZ$25,DG$40&gt;0,SUM(DG$54:DG$60)&gt;0),1,0))</f>
        <v>0</v>
      </c>
      <c r="AE38" s="75">
        <f>IF(DH$70=1,0,IF(AND(DH38=1,$J38=1,$N38&gt;=13,DH$43&gt;=REGISTER!$CZ$25,DH$40&gt;0,SUM(DH$54:DH$60)&gt;0),1,0))</f>
        <v>0</v>
      </c>
      <c r="AF38" s="75">
        <f>IF(DI$70=1,0,IF(AND(DI38=1,$J38=1,$N38&gt;=13,DI$43&gt;=REGISTER!$CZ$25,DI$40&gt;0,SUM(DI$54:DI$60)&gt;0),1,0))</f>
        <v>0</v>
      </c>
      <c r="AG38" s="75">
        <f>IF(DJ$70=1,0,IF(AND(DJ38=1,$J38=1,$N38&gt;=13,DJ$43&gt;=REGISTER!$CZ$25,DJ$40&gt;0,SUM(DJ$54:DJ$60)&gt;0),1,0))</f>
        <v>0</v>
      </c>
      <c r="AH38" s="75">
        <f>IF(DK$70=1,0,IF(AND(DK38=1,$J38=1,$N38&gt;=13,DK$43&gt;=REGISTER!$CZ$25,DK$40&gt;0,SUM(DK$54:DK$60)&gt;0),1,0))</f>
        <v>0</v>
      </c>
      <c r="AI38" s="75">
        <f>IF(DL$70=1,0,IF(AND(DL38=1,$J38=1,$N38&gt;=13,DL$43&gt;=REGISTER!$CZ$25,DL$40&gt;0,SUM(DL$54:DL$60)&gt;0),1,0))</f>
        <v>0</v>
      </c>
      <c r="AJ38" s="75">
        <f>IF(DM$70=1,0,IF(AND(DM38=1,$J38=1,$N38&gt;=13,DM$43&gt;=REGISTER!$CZ$25,DM$40&gt;0,SUM(DM$54:DM$60)&gt;0),1,0))</f>
        <v>0</v>
      </c>
      <c r="AK38" s="75">
        <f>IF(DN$70=1,0,IF(AND(DN38=1,$J38=1,$N38&gt;=13,DN$43&gt;=REGISTER!$CZ$25,DN$40&gt;0,SUM(DN$54:DN$60)&gt;0),1,0))</f>
        <v>0</v>
      </c>
      <c r="AL38" s="75">
        <f>IF(DO$70=1,0,IF(AND(DO38=1,$J38=1,$N38&gt;=13,DO$43&gt;=REGISTER!$CZ$25,DO$40&gt;0,SUM(DO$54:DO$60)&gt;0),1,0))</f>
        <v>0</v>
      </c>
      <c r="AM38" s="75">
        <f>IF(DP$70=1,0,IF(AND(DP38=1,$J38=1,$N38&gt;=13,DP$43&gt;=REGISTER!$CZ$25,DP$40&gt;0,SUM(DP$54:DP$60)&gt;0),1,0))</f>
        <v>0</v>
      </c>
      <c r="AN38" s="75">
        <f>IF(DQ$70=1,0,IF(AND(DQ38=1,$J38=1,$N38&gt;=13,DQ$43&gt;=REGISTER!$CZ$25,DQ$40&gt;0,SUM(DQ$54:DQ$60)&gt;0),1,0))</f>
        <v>0</v>
      </c>
      <c r="AO38" s="75">
        <f>IF(DR$70=1,0,IF(AND(DR38=1,$J38=1,$N38&gt;=13,DR$43&gt;=REGISTER!$CZ$25,DR$40&gt;0,SUM(DR$54:DR$60)&gt;0),1,0))</f>
        <v>0</v>
      </c>
      <c r="AP38" s="75">
        <f>IF(DS$70=1,0,IF(AND(DS38=1,$J38=1,$N38&gt;=13,DS$43&gt;=REGISTER!$CZ$25,DS$40&gt;0,SUM(DS$54:DS$60)&gt;0),1,0))</f>
        <v>0</v>
      </c>
      <c r="AQ38" s="75">
        <f>IF(DT$70=1,0,IF(AND(DT38=1,$J38=1,$N38&gt;=13,DT$43&gt;=REGISTER!$CZ$25,DT$40&gt;0,SUM(DT$54:DT$60)&gt;0),1,0))</f>
        <v>0</v>
      </c>
      <c r="AR38" s="75">
        <f>IF(DU$70=1,0,IF(AND(DU38=1,$J38=1,$N38&gt;=13,DU$43&gt;=REGISTER!$CZ$25,DU$40&gt;0,SUM(DU$54:DU$60)&gt;0),1,0))</f>
        <v>0</v>
      </c>
      <c r="AS38" s="75">
        <f>IF(DV$70=1,0,IF(AND(DV38=1,$J38=1,$N38&gt;=13,DV$43&gt;=REGISTER!$CZ$25,DV$40&gt;0,SUM(DV$54:DV$60)&gt;0),1,0))</f>
        <v>0</v>
      </c>
      <c r="AT38" s="75">
        <f>IF(DW$70=1,0,IF(AND(DW38=1,$J38=1,$N38&gt;=13,DW$43&gt;=REGISTER!$CZ$25,DW$40&gt;0,SUM(DW$54:DW$60)&gt;0),1,0))</f>
        <v>0</v>
      </c>
      <c r="AU38" s="75">
        <f>IF(DX$70=1,0,IF(AND(DX38=1,$J38=1,$N38&gt;=13,DX$43&gt;=REGISTER!$CZ$25,DX$40&gt;0,SUM(DX$54:DX$60)&gt;0),1,0))</f>
        <v>0</v>
      </c>
      <c r="AV38" s="75">
        <f>IF(DY$70=1,0,IF(AND(DY38=1,$J38=1,$N38&gt;=13,DY$43&gt;=REGISTER!$CZ$25,DY$40&gt;0,SUM(DY$54:DY$60)&gt;0),1,0))</f>
        <v>0</v>
      </c>
      <c r="AW38" s="75">
        <f>IF(DZ$70=1,0,IF(AND(DZ38=1,$J38=1,$N38&gt;=13,DZ$43&gt;=REGISTER!$CZ$25,DZ$40&gt;0,SUM(DZ$54:DZ$60)&gt;0),1,0))</f>
        <v>0</v>
      </c>
      <c r="AX38" s="75">
        <f>IF(EA$70=1,0,IF(AND(EA38=1,$J38=1,$N38&gt;=13,EA$43&gt;=REGISTER!$CZ$25,EA$40&gt;0,SUM(EA$54:EA$60)&gt;0),1,0))</f>
        <v>0</v>
      </c>
      <c r="AY38" s="75">
        <f>IF(EB$70=1,0,IF(AND(EB38=1,$J38=1,$N38&gt;=13,EB$43&gt;=REGISTER!$CZ$25,EB$40&gt;0,SUM(EB$54:EB$60)&gt;0),1,0))</f>
        <v>0</v>
      </c>
      <c r="AZ38" s="75">
        <f>IF(EC$70=1,0,IF(AND(EC38=1,$J38=1,$N38&gt;=13,EC$43&gt;=REGISTER!$CZ$25,EC$40&gt;0,SUM(EC$54:EC$60)&gt;0),1,0))</f>
        <v>0</v>
      </c>
      <c r="BA38" s="75">
        <f>IF(ED$70=1,0,IF(AND(ED38=1,$J38=1,$N38&gt;=13,ED$43&gt;=REGISTER!$CZ$25,ED$40&gt;0,SUM(ED$54:ED$60)&gt;0),1,0))</f>
        <v>0</v>
      </c>
      <c r="BB38" s="75">
        <f>IF(EE$70=1,0,IF(AND(EE38=1,$J38=1,$N38&gt;=13,EE$43&gt;=REGISTER!$CZ$25,EE$40&gt;0,SUM(EE$54:EE$60)&gt;0),1,0))</f>
        <v>0</v>
      </c>
      <c r="BC38" s="75">
        <f>IF(EF$70=1,0,IF(AND(EF38=1,$J38=1,$N38&gt;=13,EF$43&gt;=REGISTER!$CZ$25,EF$40&gt;0,SUM(EF$54:EF$60)&gt;0),1,0))</f>
        <v>0</v>
      </c>
      <c r="BD38" s="101">
        <f t="shared" si="8"/>
        <v>0</v>
      </c>
      <c r="BE38" s="124">
        <f>IF(AND($I38=1,CS38=1,$N38&gt;=13,CS$41&gt;2,CS$40&gt;0,SUM(CS$47:CS$53)&gt;0),1,0)</f>
        <v>0</v>
      </c>
      <c r="BF38" s="124">
        <f>IF(AND($I38=1,CT38=1,$N38&gt;=13,CT$41&gt;2,CT$40&gt;0,SUM(CT$47:CT$53)&gt;0),1,0)</f>
        <v>0</v>
      </c>
      <c r="BG38" s="124">
        <f t="shared" ref="BG38:CR39" si="20">IF(AND($I38=1,CU38=1,$N38&gt;=13,CU$41&gt;2,CU$40&gt;0,SUM(CU$47:CU$53)&gt;0),1,0)</f>
        <v>0</v>
      </c>
      <c r="BH38" s="124">
        <f t="shared" si="20"/>
        <v>0</v>
      </c>
      <c r="BI38" s="124">
        <f t="shared" si="20"/>
        <v>0</v>
      </c>
      <c r="BJ38" s="124">
        <f t="shared" si="20"/>
        <v>0</v>
      </c>
      <c r="BK38" s="124">
        <f t="shared" si="20"/>
        <v>0</v>
      </c>
      <c r="BL38" s="124">
        <f t="shared" si="20"/>
        <v>0</v>
      </c>
      <c r="BM38" s="124">
        <f t="shared" si="20"/>
        <v>0</v>
      </c>
      <c r="BN38" s="124">
        <f t="shared" si="20"/>
        <v>0</v>
      </c>
      <c r="BO38" s="124">
        <f t="shared" si="20"/>
        <v>0</v>
      </c>
      <c r="BP38" s="124">
        <f t="shared" si="20"/>
        <v>0</v>
      </c>
      <c r="BQ38" s="124">
        <f t="shared" si="20"/>
        <v>0</v>
      </c>
      <c r="BR38" s="124">
        <f t="shared" si="20"/>
        <v>0</v>
      </c>
      <c r="BS38" s="124">
        <f t="shared" si="20"/>
        <v>0</v>
      </c>
      <c r="BT38" s="124">
        <f t="shared" si="20"/>
        <v>0</v>
      </c>
      <c r="BU38" s="124">
        <f t="shared" si="20"/>
        <v>0</v>
      </c>
      <c r="BV38" s="124">
        <f t="shared" si="20"/>
        <v>0</v>
      </c>
      <c r="BW38" s="124">
        <f t="shared" si="20"/>
        <v>0</v>
      </c>
      <c r="BX38" s="124">
        <f t="shared" si="20"/>
        <v>0</v>
      </c>
      <c r="BY38" s="124">
        <f t="shared" si="20"/>
        <v>0</v>
      </c>
      <c r="BZ38" s="124">
        <f t="shared" si="20"/>
        <v>0</v>
      </c>
      <c r="CA38" s="124">
        <f t="shared" si="20"/>
        <v>0</v>
      </c>
      <c r="CB38" s="124">
        <f t="shared" si="20"/>
        <v>0</v>
      </c>
      <c r="CC38" s="124">
        <f t="shared" si="20"/>
        <v>0</v>
      </c>
      <c r="CD38" s="124">
        <f t="shared" si="20"/>
        <v>0</v>
      </c>
      <c r="CE38" s="124">
        <f t="shared" si="20"/>
        <v>0</v>
      </c>
      <c r="CF38" s="124">
        <f t="shared" si="20"/>
        <v>0</v>
      </c>
      <c r="CG38" s="124">
        <f t="shared" si="20"/>
        <v>0</v>
      </c>
      <c r="CH38" s="124">
        <f t="shared" si="20"/>
        <v>0</v>
      </c>
      <c r="CI38" s="124">
        <f t="shared" si="20"/>
        <v>0</v>
      </c>
      <c r="CJ38" s="124">
        <f t="shared" si="20"/>
        <v>0</v>
      </c>
      <c r="CK38" s="124">
        <f t="shared" si="20"/>
        <v>0</v>
      </c>
      <c r="CL38" s="124">
        <f t="shared" si="20"/>
        <v>0</v>
      </c>
      <c r="CM38" s="124">
        <f t="shared" si="20"/>
        <v>0</v>
      </c>
      <c r="CN38" s="124">
        <f t="shared" si="20"/>
        <v>0</v>
      </c>
      <c r="CO38" s="124">
        <f t="shared" si="20"/>
        <v>0</v>
      </c>
      <c r="CP38" s="124">
        <f t="shared" si="20"/>
        <v>0</v>
      </c>
      <c r="CQ38" s="124">
        <f t="shared" si="20"/>
        <v>0</v>
      </c>
      <c r="CR38" s="124">
        <f t="shared" si="20"/>
        <v>0</v>
      </c>
      <c r="CS38" s="308"/>
      <c r="CT38" s="308"/>
      <c r="CU38" s="308"/>
      <c r="CV38" s="308"/>
      <c r="CW38" s="308"/>
      <c r="CX38" s="308"/>
      <c r="CY38" s="308"/>
      <c r="CZ38" s="308"/>
      <c r="DA38" s="308"/>
      <c r="DB38" s="308"/>
      <c r="DC38" s="308"/>
      <c r="DD38" s="308"/>
      <c r="DE38" s="308"/>
      <c r="DF38" s="308"/>
      <c r="DG38" s="308"/>
      <c r="DH38" s="308"/>
      <c r="DI38" s="308"/>
      <c r="DJ38" s="308"/>
      <c r="DK38" s="308"/>
      <c r="DL38" s="308"/>
      <c r="DM38" s="308"/>
      <c r="DN38" s="308"/>
      <c r="DO38" s="308"/>
      <c r="DP38" s="308"/>
      <c r="DQ38" s="308"/>
      <c r="DR38" s="308"/>
      <c r="DS38" s="308"/>
      <c r="DT38" s="308"/>
      <c r="DU38" s="308"/>
      <c r="DV38" s="308"/>
      <c r="DW38" s="308"/>
      <c r="DX38" s="308"/>
      <c r="DY38" s="308"/>
      <c r="DZ38" s="308"/>
      <c r="EA38" s="308"/>
      <c r="EB38" s="308"/>
      <c r="EC38" s="308"/>
      <c r="ED38" s="308"/>
      <c r="EE38" s="308"/>
      <c r="EF38" s="308"/>
      <c r="EG38" s="54">
        <f>IF(B38=0,0,IF(VLOOKUP(B38,RE,5,FALSE)=1,SUM(EM38:EZ38)+SUM(FA38:FD38)+SUM(FI38:FL38)-SUM(FC38,FD38,FK38,FL38),SUM(EM38:EZ38)+SUM(FA38:FD38)+SUM(FI38:FL38)))</f>
        <v>0</v>
      </c>
      <c r="EH38" s="125"/>
      <c r="EI38" s="358">
        <f>SUM(FQ38:GP38)+SUM(GU38:GY38)+SUM(HD38:HH38)</f>
        <v>0</v>
      </c>
      <c r="EJ38" s="344" t="str">
        <f t="shared" si="14"/>
        <v/>
      </c>
      <c r="EK38" s="345">
        <f t="shared" si="15"/>
        <v>0</v>
      </c>
      <c r="EL38" s="185"/>
      <c r="EM38" s="138"/>
      <c r="EN38" s="211"/>
      <c r="EO38" s="211"/>
      <c r="EP38" s="211"/>
      <c r="EQ38" s="211"/>
      <c r="ER38" s="211"/>
      <c r="ES38" s="112"/>
      <c r="ET38" s="19">
        <f>SUMIF($L38,REGISTER!$CU$15,'KORT 1'!$BD38)</f>
        <v>0</v>
      </c>
      <c r="EU38" s="19">
        <f>SUMIF($L38,REGISTER!$CU$16,'KORT 1'!$BD38)</f>
        <v>0</v>
      </c>
      <c r="EV38" s="218">
        <f>SUMIF($L38,REGISTER!$CU$17,'KORT 1'!$BD38)+SUMIF($L38,REGISTER!$CU$18,'KORT 1'!$BD38)+SUMIF($L38,REGISTER!$CU$19,'KORT 1'!$BD38)+SUMIF($L38,REGISTER!$CU$20,'KORT 1'!$BD38)</f>
        <v>0</v>
      </c>
      <c r="EW38" s="183"/>
      <c r="EX38" s="19">
        <f>SUMIF($L38,REGISTER!$CU$29,'KORT 1'!$BD38)</f>
        <v>0</v>
      </c>
      <c r="EY38" s="19">
        <f>SUMIF($L38,REGISTER!$CU$30,'KORT 1'!$BD38)</f>
        <v>0</v>
      </c>
      <c r="EZ38" s="218">
        <f>SUMIF($L38,REGISTER!$CU$31,'KORT 1'!$BD38)+SUMIF($L38,REGISTER!$CU$32,'KORT 1'!$BD38)+SUMIF($L38,REGISTER!$CU$33,'KORT 1'!$BD38)+SUMIF($L38,REGISTER!$CU$34,'KORT 1'!$BD38)</f>
        <v>0</v>
      </c>
      <c r="FA38" s="18">
        <f>SUMIF($L38,REGISTER!$CU$8,'KORT 1'!$BD40)</f>
        <v>0</v>
      </c>
      <c r="FB38" s="18">
        <f>SUMIF($L38,REGISTER!$CU$9,'KORT 1'!$BD40)</f>
        <v>0</v>
      </c>
      <c r="FC38" s="18">
        <f>+SUMIF($L38,REGISTER!$CU$15,'KORT 1'!$BD40)</f>
        <v>0</v>
      </c>
      <c r="FD38" s="18">
        <f>+SUMIF($L38,REGISTER!$CU$16,'KORT 1'!$BD40)</f>
        <v>0</v>
      </c>
      <c r="FE38" s="18">
        <f>SUMIF($L38,REGISTER!$CU$10,'KORT 1'!$BD40)+SUMIF($L38,REGISTER!$CU$17,'KORT 1'!$BD40)</f>
        <v>0</v>
      </c>
      <c r="FF38" s="18">
        <f>SUMIF($L38,REGISTER!$CU$11,'KORT 1'!$BD40)+SUMIF($L38,REGISTER!$CU$18,'KORT 1'!$BD40)</f>
        <v>0</v>
      </c>
      <c r="FG38" s="18">
        <f>SUMIF($L38,REGISTER!$CU$12,'KORT 1'!$BD40)+SUMIF($L38,REGISTER!$CU$19,'KORT 1'!$BD40)</f>
        <v>0</v>
      </c>
      <c r="FH38" s="218">
        <f>SUMIF($L38,REGISTER!$CU$13,'KORT 1'!$BD40)+SUMIF($L38,REGISTER!$CU$20,'KORT 1'!$BD40)</f>
        <v>0</v>
      </c>
      <c r="FI38" s="306">
        <f>SUMIF($L38,REGISTER!$CU$22,'KORT 1'!$BD40)</f>
        <v>0</v>
      </c>
      <c r="FJ38" s="18">
        <f>SUMIF($L38,REGISTER!$CU$23,'KORT 1'!$BD40)</f>
        <v>0</v>
      </c>
      <c r="FK38" s="306">
        <f>SUMIF($L38,REGISTER!$CU$29,'KORT 1'!$BD40)</f>
        <v>0</v>
      </c>
      <c r="FL38" s="306">
        <f>SUMIF($L38,REGISTER!$CU$30,'KORT 1'!$BD40)</f>
        <v>0</v>
      </c>
      <c r="FM38" s="18">
        <f>SUMIF($L38,REGISTER!$CU$24,'KORT 1'!$BD40)+SUMIF($L38,REGISTER!$CU$31,'KORT 1'!$BD40)</f>
        <v>0</v>
      </c>
      <c r="FN38" s="18">
        <f>SUMIF($L38,REGISTER!$CU$25,'KORT 1'!$BD40)+SUMIF($L38,REGISTER!$CU$32,'KORT 1'!$BD40)</f>
        <v>0</v>
      </c>
      <c r="FO38" s="18">
        <f>SUMIF($L38,REGISTER!$CU$26,'KORT 1'!$BD40)+SUMIF($L38,REGISTER!$CU$33,'KORT 1'!$BD40)</f>
        <v>0</v>
      </c>
      <c r="FP38" s="18">
        <f>SUMIF($L38,REGISTER!$CU$27,'KORT 1'!$BD40)+SUMIF($L38,REGISTER!$CU$34,'KORT 1'!$BD40)</f>
        <v>0</v>
      </c>
      <c r="FQ38" s="211"/>
      <c r="FR38" s="211"/>
      <c r="FS38" s="211"/>
      <c r="FT38" s="19">
        <f>SUMIF($M38,REGISTER!$CU$39,'KORT 1'!$O38)</f>
        <v>0</v>
      </c>
      <c r="FU38" s="19">
        <f>SUMIF($M38,REGISTER!$CU$40,'KORT 1'!$O38)</f>
        <v>0</v>
      </c>
      <c r="FV38" s="19">
        <f>SUMIF($M38,REGISTER!$CU$41,'KORT 1'!$O38)</f>
        <v>0</v>
      </c>
      <c r="FW38" s="211"/>
      <c r="FX38" s="211"/>
      <c r="FY38" s="211"/>
      <c r="FZ38" s="19">
        <f>SUMIF($M38,REGISTER!$CU$59,'KORT 1'!$O38)</f>
        <v>0</v>
      </c>
      <c r="GA38" s="19">
        <f>SUMIF($M38,REGISTER!$CU$60,'KORT 1'!$O38)</f>
        <v>0</v>
      </c>
      <c r="GB38" s="19">
        <f>SUMIF($M38,REGISTER!$CU$61,'KORT 1'!$O38)</f>
        <v>0</v>
      </c>
      <c r="GC38" s="211"/>
      <c r="GD38" s="211"/>
      <c r="GE38" s="211"/>
      <c r="GF38" s="19">
        <f>SUMIF($M38,REGISTER!$CU$49,'KORT 1'!$O38)</f>
        <v>0</v>
      </c>
      <c r="GG38" s="19">
        <f>SUMIF($M38,REGISTER!$CU$50,'KORT 1'!$O38)</f>
        <v>0</v>
      </c>
      <c r="GH38" s="19">
        <f>SUMIF($M38,REGISTER!$CU$51,'KORT 1'!$O38)</f>
        <v>0</v>
      </c>
      <c r="GI38" s="18">
        <f>SUMIF($M38,REGISTER!$CU$52,'KORT 1'!$O38)+SUMIF($M38,REGISTER!$CU$53,'KORT 1'!$O38)+SUMIF($M38,REGISTER!$CU$54,'KORT 1'!$O38)+SUMIF($M38,REGISTER!$CU$55,'KORT 1'!$O38)</f>
        <v>0</v>
      </c>
      <c r="GJ38" s="211"/>
      <c r="GK38" s="211"/>
      <c r="GL38" s="211"/>
      <c r="GM38" s="19">
        <f>SUMIF($M38,REGISTER!$CU$69,'KORT 1'!$O38)</f>
        <v>0</v>
      </c>
      <c r="GN38" s="19">
        <f>SUMIF($M38,REGISTER!$CU$70,'KORT 1'!$O38)</f>
        <v>0</v>
      </c>
      <c r="GO38" s="19">
        <f>SUMIF($M38,REGISTER!$CU$71,'KORT 1'!$O38)</f>
        <v>0</v>
      </c>
      <c r="GP38" s="325">
        <f>SUMIF($M38,REGISTER!$CU$72,'KORT 1'!$O38)+SUMIF($M38,REGISTER!$CU$73,'KORT 1'!$O38)+SUMIF($M38,REGISTER!$CU$74,'KORT 1'!$O38)+SUMIF($M38,REGISTER!$CU$75,'KORT 1'!$O38)</f>
        <v>0</v>
      </c>
      <c r="GQ38" s="326">
        <f>SUMIF($M38,REGISTER!$CU$39,'KORT 1'!$O40)</f>
        <v>0</v>
      </c>
      <c r="GR38" s="18">
        <f>+SUMIF($M38,REGISTER!$CU$40,'KORT 1'!$O40)</f>
        <v>0</v>
      </c>
      <c r="GS38" s="18">
        <f>SUMIF($M38,REGISTER!$CU$49,'KORT 1'!$O40)</f>
        <v>0</v>
      </c>
      <c r="GT38" s="18">
        <f>SUMIF($M38,REGISTER!$CU$50,'KORT 1'!$O40)</f>
        <v>0</v>
      </c>
      <c r="GU38" s="18">
        <f>SUMIF($M38,REGISTER!$CU$41,'KORT 1'!$O40)+SUMIF($M38,REGISTER!$CU$51,'KORT 1'!$O40)</f>
        <v>0</v>
      </c>
      <c r="GV38" s="18">
        <f>SUMIF($M38,REGISTER!$CU$42,'KORT 1'!$O40)+SUMIF($M38,REGISTER!$CU$52,'KORT 1'!$O40)</f>
        <v>0</v>
      </c>
      <c r="GW38" s="18">
        <f>SUMIF($M38,REGISTER!$CU$43,'KORT 1'!$O40)+SUMIF($M38,REGISTER!$CU$53,'KORT 1'!$O40)</f>
        <v>0</v>
      </c>
      <c r="GX38" s="18">
        <f>SUMIF($M38,REGISTER!$CU$44,'KORT 1'!$O40)+SUMIF($M38,REGISTER!$CU$54,'KORT 1'!$O40)</f>
        <v>0</v>
      </c>
      <c r="GY38" s="218">
        <f>SUMIF($M38,REGISTER!$CU$45,'KORT 1'!$O40)+SUMIF($M38,REGISTER!$CU$55,'KORT 1'!$O40)</f>
        <v>0</v>
      </c>
      <c r="GZ38" s="326">
        <f>SUMIF($M38,REGISTER!$CU$59,'KORT 1'!$O40)</f>
        <v>0</v>
      </c>
      <c r="HA38" s="18">
        <f>+SUMIF($M38,REGISTER!$CU$60,'KORT 1'!$O40)</f>
        <v>0</v>
      </c>
      <c r="HB38" s="18">
        <f>SUMIF($M38,REGISTER!$CU$69,'KORT 1'!$O40)</f>
        <v>0</v>
      </c>
      <c r="HC38" s="18">
        <f>SUMIF($M38,REGISTER!$CU$70,'KORT 1'!$O40)</f>
        <v>0</v>
      </c>
      <c r="HD38" s="18">
        <f>SUMIF($M38,REGISTER!$CU$61,'KORT 1'!$O40)+SUMIF($M38,REGISTER!$CU$71,'KORT 1'!$O40)</f>
        <v>0</v>
      </c>
      <c r="HE38" s="18">
        <f>SUMIF($M38,REGISTER!$CU$62,'KORT 1'!$O40)+SUMIF($M38,REGISTER!$CU$72,'KORT 1'!$O40)</f>
        <v>0</v>
      </c>
      <c r="HF38" s="18">
        <f>SUMIF($M38,REGISTER!$CU$63,'KORT 1'!$O40)+SUMIF($M38,REGISTER!$CU$73,'KORT 1'!$O40)</f>
        <v>0</v>
      </c>
      <c r="HG38" s="18">
        <f>SUMIF($M38,REGISTER!$CU$64,'KORT 1'!$O40)+SUMIF($M38,REGISTER!$CU$74,'KORT 1'!$O40)</f>
        <v>0</v>
      </c>
      <c r="HH38" s="218">
        <f>SUMIF($M38,REGISTER!$CU$65,'KORT 1'!$O40)+SUMIF($M38,REGISTER!$CU$75,'KORT 1'!$O40)</f>
        <v>0</v>
      </c>
      <c r="HI38" s="1"/>
    </row>
    <row r="39" spans="1:256" ht="15.95" customHeight="1" thickBot="1">
      <c r="A39" s="63">
        <v>21</v>
      </c>
      <c r="B39" s="81"/>
      <c r="C39" s="32" t="s">
        <v>2</v>
      </c>
      <c r="D39" s="427" t="str">
        <f>IF(B39&gt;0,VLOOKUP(B39,RE,2,FALSE),"")</f>
        <v/>
      </c>
      <c r="E39" s="428"/>
      <c r="F39" s="428"/>
      <c r="G39" s="497"/>
      <c r="H39" s="130" t="str">
        <f t="shared" si="1"/>
        <v/>
      </c>
      <c r="I39" s="26">
        <f t="shared" si="2"/>
        <v>0</v>
      </c>
      <c r="J39" s="26">
        <f t="shared" si="3"/>
        <v>0</v>
      </c>
      <c r="K39" s="243"/>
      <c r="L39" s="26">
        <f>IF($B39="",0,VLOOKUP($B39,RE,22,FALSE))</f>
        <v>0</v>
      </c>
      <c r="M39" s="26">
        <f t="shared" si="5"/>
        <v>0</v>
      </c>
      <c r="N39" s="26">
        <f t="shared" si="6"/>
        <v>0</v>
      </c>
      <c r="O39" s="101">
        <f t="shared" si="7"/>
        <v>0</v>
      </c>
      <c r="P39" s="75">
        <f>IF(CS$70=1,0,IF(AND(CS39=1,$J39=1,$N39&gt;=13,CS$43&gt;=REGISTER!$CZ$25,CS$40&gt;0,SUM(CS$54:CS$60)&gt;0),1,0))</f>
        <v>0</v>
      </c>
      <c r="Q39" s="75">
        <f>IF(CT$70=1,0,IF(AND(CT39=1,$J39=1,$N39&gt;=13,CT$43&gt;=REGISTER!$CZ$25,CT$40&gt;0,SUM(CT$54:CT$60)&gt;0),1,0))</f>
        <v>0</v>
      </c>
      <c r="R39" s="75">
        <f>IF(CU$70=1,0,IF(AND(CU39=1,$J39=1,$N39&gt;=13,CU$43&gt;=REGISTER!$CZ$25,CU$40&gt;0,SUM(CU$54:CU$60)&gt;0),1,0))</f>
        <v>0</v>
      </c>
      <c r="S39" s="75">
        <f>IF(CV$70=1,0,IF(AND(CV39=1,$J39=1,$N39&gt;=13,CV$43&gt;=REGISTER!$CZ$25,CV$40&gt;0,SUM(CV$54:CV$60)&gt;0),1,0))</f>
        <v>0</v>
      </c>
      <c r="T39" s="75">
        <f>IF(CW$70=1,0,IF(AND(CW39=1,$J39=1,$N39&gt;=13,CW$43&gt;=REGISTER!$CZ$25,CW$40&gt;0,SUM(CW$54:CW$60)&gt;0),1,0))</f>
        <v>0</v>
      </c>
      <c r="U39" s="75">
        <f>IF(CX$70=1,0,IF(AND(CX39=1,$J39=1,$N39&gt;=13,CX$43&gt;=REGISTER!$CZ$25,CX$40&gt;0,SUM(CX$54:CX$60)&gt;0),1,0))</f>
        <v>0</v>
      </c>
      <c r="V39" s="75">
        <f>IF(CY$70=1,0,IF(AND(CY39=1,$J39=1,$N39&gt;=13,CY$43&gt;=REGISTER!$CZ$25,CY$40&gt;0,SUM(CY$54:CY$60)&gt;0),1,0))</f>
        <v>0</v>
      </c>
      <c r="W39" s="75">
        <f>IF(CZ$70=1,0,IF(AND(CZ39=1,$J39=1,$N39&gt;=13,CZ$43&gt;=REGISTER!$CZ$25,CZ$40&gt;0,SUM(CZ$54:CZ$60)&gt;0),1,0))</f>
        <v>0</v>
      </c>
      <c r="X39" s="75">
        <f>IF(DA$70=1,0,IF(AND(DA39=1,$J39=1,$N39&gt;=13,DA$43&gt;=REGISTER!$CZ$25,DA$40&gt;0,SUM(DA$54:DA$60)&gt;0),1,0))</f>
        <v>0</v>
      </c>
      <c r="Y39" s="75">
        <f>IF(DB$70=1,0,IF(AND(DB39=1,$J39=1,$N39&gt;=13,DB$43&gt;=REGISTER!$CZ$25,DB$40&gt;0,SUM(DB$54:DB$60)&gt;0),1,0))</f>
        <v>0</v>
      </c>
      <c r="Z39" s="75">
        <f>IF(DC$70=1,0,IF(AND(DC39=1,$J39=1,$N39&gt;=13,DC$43&gt;=REGISTER!$CZ$25,DC$40&gt;0,SUM(DC$54:DC$60)&gt;0),1,0))</f>
        <v>0</v>
      </c>
      <c r="AA39" s="75">
        <f>IF(DD$70=1,0,IF(AND(DD39=1,$J39=1,$N39&gt;=13,DD$43&gt;=REGISTER!$CZ$25,DD$40&gt;0,SUM(DD$54:DD$60)&gt;0),1,0))</f>
        <v>0</v>
      </c>
      <c r="AB39" s="75">
        <f>IF(DE$70=1,0,IF(AND(DE39=1,$J39=1,$N39&gt;=13,DE$43&gt;=REGISTER!$CZ$25,DE$40&gt;0,SUM(DE$54:DE$60)&gt;0),1,0))</f>
        <v>0</v>
      </c>
      <c r="AC39" s="75">
        <f>IF(DF$70=1,0,IF(AND(DF39=1,$J39=1,$N39&gt;=13,DF$43&gt;=REGISTER!$CZ$25,DF$40&gt;0,SUM(DF$54:DF$60)&gt;0),1,0))</f>
        <v>0</v>
      </c>
      <c r="AD39" s="75">
        <f>IF(DG$70=1,0,IF(AND(DG39=1,$J39=1,$N39&gt;=13,DG$43&gt;=REGISTER!$CZ$25,DG$40&gt;0,SUM(DG$54:DG$60)&gt;0),1,0))</f>
        <v>0</v>
      </c>
      <c r="AE39" s="75">
        <f>IF(DH$70=1,0,IF(AND(DH39=1,$J39=1,$N39&gt;=13,DH$43&gt;=REGISTER!$CZ$25,DH$40&gt;0,SUM(DH$54:DH$60)&gt;0),1,0))</f>
        <v>0</v>
      </c>
      <c r="AF39" s="75">
        <f>IF(DI$70=1,0,IF(AND(DI39=1,$J39=1,$N39&gt;=13,DI$43&gt;=REGISTER!$CZ$25,DI$40&gt;0,SUM(DI$54:DI$60)&gt;0),1,0))</f>
        <v>0</v>
      </c>
      <c r="AG39" s="75">
        <f>IF(DJ$70=1,0,IF(AND(DJ39=1,$J39=1,$N39&gt;=13,DJ$43&gt;=REGISTER!$CZ$25,DJ$40&gt;0,SUM(DJ$54:DJ$60)&gt;0),1,0))</f>
        <v>0</v>
      </c>
      <c r="AH39" s="75">
        <f>IF(DK$70=1,0,IF(AND(DK39=1,$J39=1,$N39&gt;=13,DK$43&gt;=REGISTER!$CZ$25,DK$40&gt;0,SUM(DK$54:DK$60)&gt;0),1,0))</f>
        <v>0</v>
      </c>
      <c r="AI39" s="75">
        <f>IF(DL$70=1,0,IF(AND(DL39=1,$J39=1,$N39&gt;=13,DL$43&gt;=REGISTER!$CZ$25,DL$40&gt;0,SUM(DL$54:DL$60)&gt;0),1,0))</f>
        <v>0</v>
      </c>
      <c r="AJ39" s="75">
        <f>IF(DM$70=1,0,IF(AND(DM39=1,$J39=1,$N39&gt;=13,DM$43&gt;=REGISTER!$CZ$25,DM$40&gt;0,SUM(DM$54:DM$60)&gt;0),1,0))</f>
        <v>0</v>
      </c>
      <c r="AK39" s="75">
        <f>IF(DN$70=1,0,IF(AND(DN39=1,$J39=1,$N39&gt;=13,DN$43&gt;=REGISTER!$CZ$25,DN$40&gt;0,SUM(DN$54:DN$60)&gt;0),1,0))</f>
        <v>0</v>
      </c>
      <c r="AL39" s="75">
        <f>IF(DO$70=1,0,IF(AND(DO39=1,$J39=1,$N39&gt;=13,DO$43&gt;=REGISTER!$CZ$25,DO$40&gt;0,SUM(DO$54:DO$60)&gt;0),1,0))</f>
        <v>0</v>
      </c>
      <c r="AM39" s="75">
        <f>IF(DP$70=1,0,IF(AND(DP39=1,$J39=1,$N39&gt;=13,DP$43&gt;=REGISTER!$CZ$25,DP$40&gt;0,SUM(DP$54:DP$60)&gt;0),1,0))</f>
        <v>0</v>
      </c>
      <c r="AN39" s="75">
        <f>IF(DQ$70=1,0,IF(AND(DQ39=1,$J39=1,$N39&gt;=13,DQ$43&gt;=REGISTER!$CZ$25,DQ$40&gt;0,SUM(DQ$54:DQ$60)&gt;0),1,0))</f>
        <v>0</v>
      </c>
      <c r="AO39" s="75">
        <f>IF(DR$70=1,0,IF(AND(DR39=1,$J39=1,$N39&gt;=13,DR$43&gt;=REGISTER!$CZ$25,DR$40&gt;0,SUM(DR$54:DR$60)&gt;0),1,0))</f>
        <v>0</v>
      </c>
      <c r="AP39" s="75">
        <f>IF(DS$70=1,0,IF(AND(DS39=1,$J39=1,$N39&gt;=13,DS$43&gt;=REGISTER!$CZ$25,DS$40&gt;0,SUM(DS$54:DS$60)&gt;0),1,0))</f>
        <v>0</v>
      </c>
      <c r="AQ39" s="75">
        <f>IF(DT$70=1,0,IF(AND(DT39=1,$J39=1,$N39&gt;=13,DT$43&gt;=REGISTER!$CZ$25,DT$40&gt;0,SUM(DT$54:DT$60)&gt;0),1,0))</f>
        <v>0</v>
      </c>
      <c r="AR39" s="75">
        <f>IF(DU$70=1,0,IF(AND(DU39=1,$J39=1,$N39&gt;=13,DU$43&gt;=REGISTER!$CZ$25,DU$40&gt;0,SUM(DU$54:DU$60)&gt;0),1,0))</f>
        <v>0</v>
      </c>
      <c r="AS39" s="75">
        <f>IF(DV$70=1,0,IF(AND(DV39=1,$J39=1,$N39&gt;=13,DV$43&gt;=REGISTER!$CZ$25,DV$40&gt;0,SUM(DV$54:DV$60)&gt;0),1,0))</f>
        <v>0</v>
      </c>
      <c r="AT39" s="75">
        <f>IF(DW$70=1,0,IF(AND(DW39=1,$J39=1,$N39&gt;=13,DW$43&gt;=REGISTER!$CZ$25,DW$40&gt;0,SUM(DW$54:DW$60)&gt;0),1,0))</f>
        <v>0</v>
      </c>
      <c r="AU39" s="75">
        <f>IF(DX$70=1,0,IF(AND(DX39=1,$J39=1,$N39&gt;=13,DX$43&gt;=REGISTER!$CZ$25,DX$40&gt;0,SUM(DX$54:DX$60)&gt;0),1,0))</f>
        <v>0</v>
      </c>
      <c r="AV39" s="75">
        <f>IF(DY$70=1,0,IF(AND(DY39=1,$J39=1,$N39&gt;=13,DY$43&gt;=REGISTER!$CZ$25,DY$40&gt;0,SUM(DY$54:DY$60)&gt;0),1,0))</f>
        <v>0</v>
      </c>
      <c r="AW39" s="75">
        <f>IF(DZ$70=1,0,IF(AND(DZ39=1,$J39=1,$N39&gt;=13,DZ$43&gt;=REGISTER!$CZ$25,DZ$40&gt;0,SUM(DZ$54:DZ$60)&gt;0),1,0))</f>
        <v>0</v>
      </c>
      <c r="AX39" s="75">
        <f>IF(EA$70=1,0,IF(AND(EA39=1,$J39=1,$N39&gt;=13,EA$43&gt;=REGISTER!$CZ$25,EA$40&gt;0,SUM(EA$54:EA$60)&gt;0),1,0))</f>
        <v>0</v>
      </c>
      <c r="AY39" s="75">
        <f>IF(EB$70=1,0,IF(AND(EB39=1,$J39=1,$N39&gt;=13,EB$43&gt;=REGISTER!$CZ$25,EB$40&gt;0,SUM(EB$54:EB$60)&gt;0),1,0))</f>
        <v>0</v>
      </c>
      <c r="AZ39" s="75">
        <f>IF(EC$70=1,0,IF(AND(EC39=1,$J39=1,$N39&gt;=13,EC$43&gt;=REGISTER!$CZ$25,EC$40&gt;0,SUM(EC$54:EC$60)&gt;0),1,0))</f>
        <v>0</v>
      </c>
      <c r="BA39" s="75">
        <f>IF(ED$70=1,0,IF(AND(ED39=1,$J39=1,$N39&gt;=13,ED$43&gt;=REGISTER!$CZ$25,ED$40&gt;0,SUM(ED$54:ED$60)&gt;0),1,0))</f>
        <v>0</v>
      </c>
      <c r="BB39" s="75">
        <f>IF(EE$70=1,0,IF(AND(EE39=1,$J39=1,$N39&gt;=13,EE$43&gt;=REGISTER!$CZ$25,EE$40&gt;0,SUM(EE$54:EE$60)&gt;0),1,0))</f>
        <v>0</v>
      </c>
      <c r="BC39" s="75">
        <f>IF(EF$70=1,0,IF(AND(EF39=1,$J39=1,$N39&gt;=13,EF$43&gt;=REGISTER!$CZ$25,EF$40&gt;0,SUM(EF$54:EF$60)&gt;0),1,0))</f>
        <v>0</v>
      </c>
      <c r="BD39" s="101">
        <f t="shared" si="8"/>
        <v>0</v>
      </c>
      <c r="BE39" s="124">
        <f>IF(AND($I39=1,CS39=1,$N39&gt;=13,CS$41&gt;2,CS$40&gt;0,SUM(CS$47:CS$53)&gt;0),1,0)</f>
        <v>0</v>
      </c>
      <c r="BF39" s="124">
        <f>IF(AND($I39=1,CT39=1,$N39&gt;=13,CT$41&gt;2,CT$40&gt;0,SUM(CT$47:CT$53)&gt;0),1,0)</f>
        <v>0</v>
      </c>
      <c r="BG39" s="124">
        <f t="shared" si="20"/>
        <v>0</v>
      </c>
      <c r="BH39" s="124">
        <f t="shared" si="20"/>
        <v>0</v>
      </c>
      <c r="BI39" s="124">
        <f t="shared" si="20"/>
        <v>0</v>
      </c>
      <c r="BJ39" s="124">
        <f t="shared" si="20"/>
        <v>0</v>
      </c>
      <c r="BK39" s="124">
        <f t="shared" si="20"/>
        <v>0</v>
      </c>
      <c r="BL39" s="124">
        <f t="shared" si="20"/>
        <v>0</v>
      </c>
      <c r="BM39" s="124">
        <f t="shared" si="20"/>
        <v>0</v>
      </c>
      <c r="BN39" s="124">
        <f t="shared" si="20"/>
        <v>0</v>
      </c>
      <c r="BO39" s="124">
        <f t="shared" si="20"/>
        <v>0</v>
      </c>
      <c r="BP39" s="124">
        <f t="shared" si="20"/>
        <v>0</v>
      </c>
      <c r="BQ39" s="124">
        <f t="shared" si="20"/>
        <v>0</v>
      </c>
      <c r="BR39" s="124">
        <f t="shared" si="20"/>
        <v>0</v>
      </c>
      <c r="BS39" s="124">
        <f t="shared" si="20"/>
        <v>0</v>
      </c>
      <c r="BT39" s="124">
        <f t="shared" si="20"/>
        <v>0</v>
      </c>
      <c r="BU39" s="124">
        <f t="shared" si="20"/>
        <v>0</v>
      </c>
      <c r="BV39" s="124">
        <f t="shared" si="20"/>
        <v>0</v>
      </c>
      <c r="BW39" s="124">
        <f t="shared" si="20"/>
        <v>0</v>
      </c>
      <c r="BX39" s="124">
        <f t="shared" si="20"/>
        <v>0</v>
      </c>
      <c r="BY39" s="124">
        <f t="shared" si="20"/>
        <v>0</v>
      </c>
      <c r="BZ39" s="124">
        <f t="shared" si="20"/>
        <v>0</v>
      </c>
      <c r="CA39" s="124">
        <f t="shared" si="20"/>
        <v>0</v>
      </c>
      <c r="CB39" s="124">
        <f t="shared" si="20"/>
        <v>0</v>
      </c>
      <c r="CC39" s="124">
        <f t="shared" si="20"/>
        <v>0</v>
      </c>
      <c r="CD39" s="124">
        <f t="shared" si="20"/>
        <v>0</v>
      </c>
      <c r="CE39" s="124">
        <f t="shared" si="20"/>
        <v>0</v>
      </c>
      <c r="CF39" s="124">
        <f t="shared" si="20"/>
        <v>0</v>
      </c>
      <c r="CG39" s="124">
        <f t="shared" si="20"/>
        <v>0</v>
      </c>
      <c r="CH39" s="124">
        <f t="shared" si="20"/>
        <v>0</v>
      </c>
      <c r="CI39" s="124">
        <f t="shared" si="20"/>
        <v>0</v>
      </c>
      <c r="CJ39" s="124">
        <f t="shared" si="20"/>
        <v>0</v>
      </c>
      <c r="CK39" s="124">
        <f t="shared" si="20"/>
        <v>0</v>
      </c>
      <c r="CL39" s="124">
        <f t="shared" si="20"/>
        <v>0</v>
      </c>
      <c r="CM39" s="124">
        <f t="shared" si="20"/>
        <v>0</v>
      </c>
      <c r="CN39" s="124">
        <f t="shared" si="20"/>
        <v>0</v>
      </c>
      <c r="CO39" s="124">
        <f t="shared" si="20"/>
        <v>0</v>
      </c>
      <c r="CP39" s="124">
        <f t="shared" si="20"/>
        <v>0</v>
      </c>
      <c r="CQ39" s="124">
        <f t="shared" si="20"/>
        <v>0</v>
      </c>
      <c r="CR39" s="124">
        <f t="shared" si="20"/>
        <v>0</v>
      </c>
      <c r="CS39" s="308"/>
      <c r="CT39" s="308"/>
      <c r="CU39" s="308"/>
      <c r="CV39" s="308"/>
      <c r="CW39" s="308"/>
      <c r="CX39" s="308"/>
      <c r="CY39" s="308"/>
      <c r="CZ39" s="308"/>
      <c r="DA39" s="308"/>
      <c r="DB39" s="308"/>
      <c r="DC39" s="308"/>
      <c r="DD39" s="308"/>
      <c r="DE39" s="308"/>
      <c r="DF39" s="308"/>
      <c r="DG39" s="308"/>
      <c r="DH39" s="308"/>
      <c r="DI39" s="308"/>
      <c r="DJ39" s="308"/>
      <c r="DK39" s="308"/>
      <c r="DL39" s="308"/>
      <c r="DM39" s="308"/>
      <c r="DN39" s="308"/>
      <c r="DO39" s="308"/>
      <c r="DP39" s="308"/>
      <c r="DQ39" s="308"/>
      <c r="DR39" s="308"/>
      <c r="DS39" s="308"/>
      <c r="DT39" s="308"/>
      <c r="DU39" s="308"/>
      <c r="DV39" s="308"/>
      <c r="DW39" s="308"/>
      <c r="DX39" s="308"/>
      <c r="DY39" s="308"/>
      <c r="DZ39" s="308"/>
      <c r="EA39" s="308"/>
      <c r="EB39" s="308"/>
      <c r="EC39" s="308"/>
      <c r="ED39" s="308"/>
      <c r="EE39" s="308"/>
      <c r="EF39" s="308"/>
      <c r="EG39" s="54">
        <f>IF(B39=0,0,IF(VLOOKUP(B39,RE,5,FALSE)=1,SUM(EM39:EZ39)+SUM(FA39:FD39)+SUM(FI39:FL39)-SUM(FC39,FD39,FK39,FL39),SUM(EM39:EZ39)+SUM(FA39:FD39)+SUM(FI39:FL39)))</f>
        <v>0</v>
      </c>
      <c r="EH39" s="113"/>
      <c r="EI39" s="358">
        <f>SUM(FQ39:GP39)+SUM(GU39:GY39)+SUM(HD39:HH39)</f>
        <v>0</v>
      </c>
      <c r="EJ39" s="344" t="str">
        <f t="shared" si="14"/>
        <v/>
      </c>
      <c r="EK39" s="345">
        <f t="shared" si="15"/>
        <v>0</v>
      </c>
      <c r="EL39" s="185"/>
      <c r="EM39" s="139"/>
      <c r="EN39" s="212"/>
      <c r="EO39" s="212"/>
      <c r="EP39" s="212"/>
      <c r="EQ39" s="212"/>
      <c r="ER39" s="212"/>
      <c r="ES39" s="113"/>
      <c r="ET39" s="19">
        <f>SUMIF($L39,REGISTER!$CU$15,'KORT 1'!$BD39)</f>
        <v>0</v>
      </c>
      <c r="EU39" s="19">
        <f>SUMIF($L39,REGISTER!$CU$16,'KORT 1'!$BD39)</f>
        <v>0</v>
      </c>
      <c r="EV39" s="218">
        <f>SUMIF($L39,REGISTER!$CU$17,'KORT 1'!$BD39)+SUMIF($L39,REGISTER!$CU$18,'KORT 1'!$BD39)+SUMIF($L39,REGISTER!$CU$19,'KORT 1'!$BD39)+SUMIF($L39,REGISTER!$CU$20,'KORT 1'!$BD39)</f>
        <v>0</v>
      </c>
      <c r="EW39" s="183"/>
      <c r="EX39" s="19">
        <f>SUMIF($L39,REGISTER!$CU$29,'KORT 1'!$BD39)</f>
        <v>0</v>
      </c>
      <c r="EY39" s="19">
        <f>SUMIF($L39,REGISTER!$CU$30,'KORT 1'!$BD39)</f>
        <v>0</v>
      </c>
      <c r="EZ39" s="218">
        <f>SUMIF($L39,REGISTER!$CU$31,'KORT 1'!$BD39)+SUMIF($L39,REGISTER!$CU$32,'KORT 1'!$BD39)+SUMIF($L39,REGISTER!$CU$33,'KORT 1'!$BD39)+SUMIF($L39,REGISTER!$CU$34,'KORT 1'!$BD39)</f>
        <v>0</v>
      </c>
      <c r="FA39" s="18">
        <f>SUMIF($L39,REGISTER!$CU$8,'KORT 1'!$BD41)+SUMIF($L39,REGISTER!$CU$15,'KORT 1'!$BD41)</f>
        <v>0</v>
      </c>
      <c r="FB39" s="18">
        <f>SUMIF($L39,REGISTER!$CU$9,'KORT 1'!$BD41)+SUMIF($L39,REGISTER!$CU$16,'KORT 1'!$BD41)</f>
        <v>0</v>
      </c>
      <c r="FC39" s="18">
        <f>+SUMIF($L39,REGISTER!$CU$15,'KORT 1'!$BD41)</f>
        <v>0</v>
      </c>
      <c r="FD39" s="18">
        <f>+SUMIF($L39,REGISTER!$CU$16,'KORT 1'!$BD41)</f>
        <v>0</v>
      </c>
      <c r="FE39" s="18">
        <f>SUMIF($L39,REGISTER!$CU$10,'KORT 1'!$BD41)+SUMIF($L39,REGISTER!$CU$17,'KORT 1'!$BD41)</f>
        <v>0</v>
      </c>
      <c r="FF39" s="18">
        <f>SUMIF($L39,REGISTER!$CU$11,'KORT 1'!$BD41)+SUMIF($L39,REGISTER!$CU$18,'KORT 1'!$BD41)</f>
        <v>0</v>
      </c>
      <c r="FG39" s="18">
        <f>SUMIF($L39,REGISTER!$CU$12,'KORT 1'!$BD41)+SUMIF($L39,REGISTER!$CU$19,'KORT 1'!$BD41)</f>
        <v>0</v>
      </c>
      <c r="FH39" s="307">
        <f>SUMIF($L39,REGISTER!$CU$13,'KORT 1'!$BD41)+SUMIF($L39,REGISTER!$CU$20,'KORT 1'!$BD41)</f>
        <v>0</v>
      </c>
      <c r="FI39" s="306">
        <f>SUMIF($L39,REGISTER!$CU$22,'KORT 1'!$BD41)</f>
        <v>0</v>
      </c>
      <c r="FJ39" s="18">
        <f>SUMIF($L39,REGISTER!$CU$23,'KORT 1'!$BD41)</f>
        <v>0</v>
      </c>
      <c r="FK39" s="306">
        <f>SUMIF($L39,REGISTER!$CU$29,'KORT 1'!$BD41)</f>
        <v>0</v>
      </c>
      <c r="FL39" s="306">
        <f>SUMIF($L39,REGISTER!$CU$30,'KORT 1'!$BD41)</f>
        <v>0</v>
      </c>
      <c r="FM39" s="18">
        <f>SUMIF($L39,REGISTER!$CU$24,'KORT 1'!$BD41)+SUMIF($L39,REGISTER!$CU$31,'KORT 1'!$BD41)</f>
        <v>0</v>
      </c>
      <c r="FN39" s="18">
        <f>SUMIF($L39,REGISTER!$CU$25,'KORT 1'!$BD41)+SUMIF($L39,REGISTER!$CU$32,'KORT 1'!$BD41)</f>
        <v>0</v>
      </c>
      <c r="FO39" s="18">
        <f>SUMIF($L39,REGISTER!$CU$26,'KORT 1'!$BD41)+SUMIF($L39,REGISTER!$CU$33,'KORT 1'!$BD41)</f>
        <v>0</v>
      </c>
      <c r="FP39" s="18">
        <f>SUMIF($L39,REGISTER!$CU$27,'KORT 1'!$BD41)+SUMIF($L39,REGISTER!$CU$34,'KORT 1'!$BD41)</f>
        <v>0</v>
      </c>
      <c r="FQ39" s="212"/>
      <c r="FR39" s="212"/>
      <c r="FS39" s="212"/>
      <c r="FT39" s="19">
        <f>SUMIF($M39,REGISTER!$CU$39,'KORT 1'!$O39)</f>
        <v>0</v>
      </c>
      <c r="FU39" s="19">
        <f>SUMIF($M39,REGISTER!$CU$40,'KORT 1'!$O39)</f>
        <v>0</v>
      </c>
      <c r="FV39" s="19">
        <f>SUMIF($M39,REGISTER!$CU$41,'KORT 1'!$O39)</f>
        <v>0</v>
      </c>
      <c r="FW39" s="212"/>
      <c r="FX39" s="212"/>
      <c r="FY39" s="212"/>
      <c r="FZ39" s="19">
        <f>SUMIF($M39,REGISTER!$CU$59,'KORT 1'!$O39)</f>
        <v>0</v>
      </c>
      <c r="GA39" s="19">
        <f>SUMIF($M39,REGISTER!$CU$60,'KORT 1'!$O39)</f>
        <v>0</v>
      </c>
      <c r="GB39" s="19">
        <f>SUMIF($M39,REGISTER!$CU$61,'KORT 1'!$O39)</f>
        <v>0</v>
      </c>
      <c r="GC39" s="212"/>
      <c r="GD39" s="212"/>
      <c r="GE39" s="212"/>
      <c r="GF39" s="19">
        <f>SUMIF($M39,REGISTER!$CU$49,'KORT 1'!$O39)</f>
        <v>0</v>
      </c>
      <c r="GG39" s="19">
        <f>SUMIF($M39,REGISTER!$CU$50,'KORT 1'!$O39)</f>
        <v>0</v>
      </c>
      <c r="GH39" s="19">
        <f>SUMIF($M39,REGISTER!$CU$51,'KORT 1'!$O39)</f>
        <v>0</v>
      </c>
      <c r="GI39" s="18">
        <f>SUMIF($M39,REGISTER!$CU$52,'KORT 1'!$O39)+SUMIF($M39,REGISTER!$CU$53,'KORT 1'!$O39)+SUMIF($M39,REGISTER!$CU$54,'KORT 1'!$O39)+SUMIF($M39,REGISTER!$CU$55,'KORT 1'!$O39)</f>
        <v>0</v>
      </c>
      <c r="GJ39" s="212"/>
      <c r="GK39" s="212"/>
      <c r="GL39" s="212"/>
      <c r="GM39" s="19">
        <f>SUMIF($M39,REGISTER!$CU$69,'KORT 1'!$O39)</f>
        <v>0</v>
      </c>
      <c r="GN39" s="19">
        <f>SUMIF($M39,REGISTER!$CU$70,'KORT 1'!$O39)</f>
        <v>0</v>
      </c>
      <c r="GO39" s="19">
        <f>SUMIF($M39,REGISTER!$CU$71,'KORT 1'!$O39)</f>
        <v>0</v>
      </c>
      <c r="GP39" s="325">
        <f>SUMIF($M39,REGISTER!$CU$72,'KORT 1'!$O39)+SUMIF($M39,REGISTER!$CU$73,'KORT 1'!$O39)+SUMIF($M39,REGISTER!$CU$74,'KORT 1'!$O39)+SUMIF($M39,REGISTER!$CU$75,'KORT 1'!$O39)</f>
        <v>0</v>
      </c>
      <c r="GQ39" s="326">
        <f>SUMIF($M39,REGISTER!$CU$39,'KORT 1'!$O41)</f>
        <v>0</v>
      </c>
      <c r="GR39" s="18">
        <f>+SUMIF($M39,REGISTER!$CU$40,'KORT 1'!$O41)</f>
        <v>0</v>
      </c>
      <c r="GS39" s="18">
        <f>SUMIF($M39,REGISTER!$CU$49,'KORT 1'!$O41)</f>
        <v>0</v>
      </c>
      <c r="GT39" s="18">
        <f>SUMIF($M39,REGISTER!$CU$50,'KORT 1'!$O41)</f>
        <v>0</v>
      </c>
      <c r="GU39" s="18">
        <f>SUMIF($M39,REGISTER!$CU$41,'KORT 1'!$O41)+SUMIF($M39,REGISTER!$CU$51,'KORT 1'!$O41)</f>
        <v>0</v>
      </c>
      <c r="GV39" s="18">
        <f>SUMIF($M39,REGISTER!$CU$42,'KORT 1'!$O41)+SUMIF($M39,REGISTER!$CU$52,'KORT 1'!$O41)</f>
        <v>0</v>
      </c>
      <c r="GW39" s="18">
        <f>SUMIF($M39,REGISTER!$CU$43,'KORT 1'!$O41)+SUMIF($M39,REGISTER!$CU$53,'KORT 1'!$O41)</f>
        <v>0</v>
      </c>
      <c r="GX39" s="18">
        <f>SUMIF($M39,REGISTER!$CU$44,'KORT 1'!$O41)+SUMIF($M39,REGISTER!$CU$54,'KORT 1'!$O41)</f>
        <v>0</v>
      </c>
      <c r="GY39" s="218">
        <f>SUMIF($M39,REGISTER!$CU$45,'KORT 1'!$O41)+SUMIF($M39,REGISTER!$CU$55,'KORT 1'!$O41)</f>
        <v>0</v>
      </c>
      <c r="GZ39" s="326">
        <f>SUMIF($M39,REGISTER!$CU$59,'KORT 1'!$O41)</f>
        <v>0</v>
      </c>
      <c r="HA39" s="18">
        <f>+SUMIF($M39,REGISTER!$CU$60,'KORT 1'!$O41)</f>
        <v>0</v>
      </c>
      <c r="HB39" s="18">
        <f>SUMIF($M39,REGISTER!$CU$69,'KORT 1'!$O41)</f>
        <v>0</v>
      </c>
      <c r="HC39" s="18">
        <f>SUMIF($M39,REGISTER!$CU$70,'KORT 1'!$O41)</f>
        <v>0</v>
      </c>
      <c r="HD39" s="18">
        <f>SUMIF($M39,REGISTER!$CU$61,'KORT 1'!$O41)+SUMIF($M39,REGISTER!$CU$71,'KORT 1'!$O41)</f>
        <v>0</v>
      </c>
      <c r="HE39" s="18">
        <f>SUMIF($M39,REGISTER!$CU$62,'KORT 1'!$O41)+SUMIF($M39,REGISTER!$CU$72,'KORT 1'!$O41)</f>
        <v>0</v>
      </c>
      <c r="HF39" s="18">
        <f>SUMIF($M39,REGISTER!$CU$63,'KORT 1'!$O41)+SUMIF($M39,REGISTER!$CU$73,'KORT 1'!$O41)</f>
        <v>0</v>
      </c>
      <c r="HG39" s="18">
        <f>SUMIF($M39,REGISTER!$CU$64,'KORT 1'!$O41)+SUMIF($M39,REGISTER!$CU$74,'KORT 1'!$O41)</f>
        <v>0</v>
      </c>
      <c r="HH39" s="218">
        <f>SUMIF($M39,REGISTER!$CU$65,'KORT 1'!$O41)+SUMIF($M39,REGISTER!$CU$75,'KORT 1'!$O41)</f>
        <v>0</v>
      </c>
      <c r="HI39" s="1"/>
    </row>
    <row r="40" spans="1:256" ht="18" thickBot="1">
      <c r="A40" s="500" t="s">
        <v>13</v>
      </c>
      <c r="B40" s="501"/>
      <c r="C40" s="501"/>
      <c r="D40" s="501"/>
      <c r="E40" s="501"/>
      <c r="F40" s="501"/>
      <c r="G40" s="502"/>
      <c r="H40" s="65" t="s">
        <v>12</v>
      </c>
      <c r="I40" s="22">
        <v>300</v>
      </c>
      <c r="J40" s="22"/>
      <c r="K40" s="22"/>
      <c r="L40" s="303" t="s">
        <v>194</v>
      </c>
      <c r="M40" s="302" t="s">
        <v>187</v>
      </c>
      <c r="N40" s="22"/>
      <c r="O40" s="101">
        <f t="shared" si="7"/>
        <v>0</v>
      </c>
      <c r="P40" s="207">
        <f>IF(AND(CS38=1,$N38&gt;=REGISTER!$DA$41,CS$43+CS$44&gt;=REGISTER!$CZ$25,CS$40&gt;0),1,0)</f>
        <v>0</v>
      </c>
      <c r="Q40" s="207">
        <f>IF(AND(CT38=1,$N38&gt;=REGISTER!$DA$41,CT$43+CT$44&gt;=REGISTER!$CZ$25,CT$40&gt;0),1,0)</f>
        <v>0</v>
      </c>
      <c r="R40" s="207">
        <f>IF(AND(CU38=1,$N38&gt;=REGISTER!$DA$41,CU$43+CU$44&gt;=REGISTER!$CZ$25,CU$40&gt;0),1,0)</f>
        <v>0</v>
      </c>
      <c r="S40" s="207">
        <f>IF(AND(CV38=1,$N38&gt;=REGISTER!$DA$41,CV$43+CV$44&gt;=REGISTER!$CZ$25,CV$40&gt;0),1,0)</f>
        <v>0</v>
      </c>
      <c r="T40" s="207">
        <f>IF(AND(CW38=1,$N38&gt;=REGISTER!$DA$41,CW$43+CW$44&gt;=REGISTER!$CZ$25,CW$40&gt;0),1,0)</f>
        <v>0</v>
      </c>
      <c r="U40" s="207">
        <f>IF(AND(CX38=1,$N38&gt;=REGISTER!$DA$41,CX$43+CX$44&gt;=REGISTER!$CZ$25,CX$40&gt;0),1,0)</f>
        <v>0</v>
      </c>
      <c r="V40" s="207">
        <f>IF(AND(CY38=1,$N38&gt;=REGISTER!$DA$41,CY$43+CY$44&gt;=REGISTER!$CZ$25,CY$40&gt;0),1,0)</f>
        <v>0</v>
      </c>
      <c r="W40" s="207">
        <f>IF(AND(CZ38=1,$N38&gt;=REGISTER!$DA$41,CZ$43+CZ$44&gt;=REGISTER!$CZ$25,CZ$40&gt;0),1,0)</f>
        <v>0</v>
      </c>
      <c r="X40" s="207">
        <f>IF(AND(DA38=1,$N38&gt;=REGISTER!$DA$41,DA$43+DA$44&gt;=REGISTER!$CZ$25,DA$40&gt;0),1,0)</f>
        <v>0</v>
      </c>
      <c r="Y40" s="207">
        <f>IF(AND(DB38=1,$N38&gt;=REGISTER!$DA$41,DB$43+DB$44&gt;=REGISTER!$CZ$25,DB$40&gt;0),1,0)</f>
        <v>0</v>
      </c>
      <c r="Z40" s="207">
        <f>IF(AND(DC38=1,$N38&gt;=REGISTER!$DA$41,DC$43+DC$44&gt;=REGISTER!$CZ$25,DC$40&gt;0),1,0)</f>
        <v>0</v>
      </c>
      <c r="AA40" s="207">
        <f>IF(AND(DD38=1,$N38&gt;=REGISTER!$DA$41,DD$43+DD$44&gt;=REGISTER!$CZ$25,DD$40&gt;0),1,0)</f>
        <v>0</v>
      </c>
      <c r="AB40" s="207">
        <f>IF(AND(DE38=1,$N38&gt;=REGISTER!$DA$41,DE$43+DE$44&gt;=REGISTER!$CZ$25,DE$40&gt;0),1,0)</f>
        <v>0</v>
      </c>
      <c r="AC40" s="207">
        <f>IF(AND(DF38=1,$N38&gt;=REGISTER!$DA$41,DF$43+DF$44&gt;=REGISTER!$CZ$25,DF$40&gt;0),1,0)</f>
        <v>0</v>
      </c>
      <c r="AD40" s="207">
        <f>IF(AND(DG38=1,$N38&gt;=REGISTER!$DA$41,DG$43+DG$44&gt;=REGISTER!$CZ$25,DG$40&gt;0),1,0)</f>
        <v>0</v>
      </c>
      <c r="AE40" s="207">
        <f>IF(AND(DH38=1,$N38&gt;=REGISTER!$DA$41,DH$43+DH$44&gt;=REGISTER!$CZ$25,DH$40&gt;0),1,0)</f>
        <v>0</v>
      </c>
      <c r="AF40" s="207">
        <f>IF(AND(DI38=1,$N38&gt;=REGISTER!$DA$41,DI$43+DI$44&gt;=REGISTER!$CZ$25,DI$40&gt;0),1,0)</f>
        <v>0</v>
      </c>
      <c r="AG40" s="207">
        <f>IF(AND(DJ38=1,$N38&gt;=REGISTER!$DA$41,DJ$43+DJ$44&gt;=REGISTER!$CZ$25,DJ$40&gt;0),1,0)</f>
        <v>0</v>
      </c>
      <c r="AH40" s="207">
        <f>IF(AND(DK38=1,$N38&gt;=REGISTER!$DA$41,DK$43+DK$44&gt;=REGISTER!$CZ$25,DK$40&gt;0),1,0)</f>
        <v>0</v>
      </c>
      <c r="AI40" s="207">
        <f>IF(AND(DL38=1,$N38&gt;=REGISTER!$DA$41,DL$43+DL$44&gt;=REGISTER!$CZ$25,DL$40&gt;0),1,0)</f>
        <v>0</v>
      </c>
      <c r="AJ40" s="207">
        <f>IF(AND(DM38=1,$N38&gt;=REGISTER!$DA$41,DM$43+DM$44&gt;=REGISTER!$CZ$25,DM$40&gt;0),1,0)</f>
        <v>0</v>
      </c>
      <c r="AK40" s="207">
        <f>IF(AND(DN38=1,$N38&gt;=REGISTER!$DA$41,DN$43+DN$44&gt;=REGISTER!$CZ$25,DN$40&gt;0),1,0)</f>
        <v>0</v>
      </c>
      <c r="AL40" s="207">
        <f>IF(AND(DO38=1,$N38&gt;=REGISTER!$DA$41,DO$43+DO$44&gt;=REGISTER!$CZ$25,DO$40&gt;0),1,0)</f>
        <v>0</v>
      </c>
      <c r="AM40" s="207">
        <f>IF(AND(DP38=1,$N38&gt;=REGISTER!$DA$41,DP$43+DP$44&gt;=REGISTER!$CZ$25,DP$40&gt;0),1,0)</f>
        <v>0</v>
      </c>
      <c r="AN40" s="207">
        <f>IF(AND(DQ38=1,$N38&gt;=REGISTER!$DA$41,DQ$43+DQ$44&gt;=REGISTER!$CZ$25,DQ$40&gt;0),1,0)</f>
        <v>0</v>
      </c>
      <c r="AO40" s="207">
        <f>IF(AND(DR38=1,$N38&gt;=REGISTER!$DA$41,DR$43+DR$44&gt;=REGISTER!$CZ$25,DR$40&gt;0),1,0)</f>
        <v>0</v>
      </c>
      <c r="AP40" s="207">
        <f>IF(AND(DS38=1,$N38&gt;=REGISTER!$DA$41,DS$43+DS$44&gt;=REGISTER!$CZ$25,DS$40&gt;0),1,0)</f>
        <v>0</v>
      </c>
      <c r="AQ40" s="207">
        <f>IF(AND(DT38=1,$N38&gt;=REGISTER!$DA$41,DT$43+DT$44&gt;=REGISTER!$CZ$25,DT$40&gt;0),1,0)</f>
        <v>0</v>
      </c>
      <c r="AR40" s="207">
        <f>IF(AND(DU38=1,$N38&gt;=REGISTER!$DA$41,DU$43+DU$44&gt;=REGISTER!$CZ$25,DU$40&gt;0),1,0)</f>
        <v>0</v>
      </c>
      <c r="AS40" s="207">
        <f>IF(AND(DV38=1,$N38&gt;=REGISTER!$DA$41,DV$43+DV$44&gt;=REGISTER!$CZ$25,DV$40&gt;0),1,0)</f>
        <v>0</v>
      </c>
      <c r="AT40" s="207">
        <f>IF(AND(DW38=1,$N38&gt;=REGISTER!$DA$41,DW$43+DW$44&gt;=REGISTER!$CZ$25,DW$40&gt;0),1,0)</f>
        <v>0</v>
      </c>
      <c r="AU40" s="207">
        <f>IF(AND(DX38=1,$N38&gt;=REGISTER!$DA$41,DX$43+DX$44&gt;=REGISTER!$CZ$25,DX$40&gt;0),1,0)</f>
        <v>0</v>
      </c>
      <c r="AV40" s="207">
        <f>IF(AND(DY38=1,$N38&gt;=REGISTER!$DA$41,DY$43+DY$44&gt;=REGISTER!$CZ$25,DY$40&gt;0),1,0)</f>
        <v>0</v>
      </c>
      <c r="AW40" s="207">
        <f>IF(AND(DZ38=1,$N38&gt;=REGISTER!$DA$41,DZ$43+DZ$44&gt;=REGISTER!$CZ$25,DZ$40&gt;0),1,0)</f>
        <v>0</v>
      </c>
      <c r="AX40" s="207">
        <f>IF(AND(EA38=1,$N38&gt;=REGISTER!$DA$41,EA$43+EA$44&gt;=REGISTER!$CZ$25,EA$40&gt;0),1,0)</f>
        <v>0</v>
      </c>
      <c r="AY40" s="207">
        <f>IF(AND(EB38=1,$N38&gt;=REGISTER!$DA$41,EB$43+EB$44&gt;=REGISTER!$CZ$25,EB$40&gt;0),1,0)</f>
        <v>0</v>
      </c>
      <c r="AZ40" s="207">
        <f>IF(AND(EC38=1,$N38&gt;=REGISTER!$DA$41,EC$43+EC$44&gt;=REGISTER!$CZ$25,EC$40&gt;0),1,0)</f>
        <v>0</v>
      </c>
      <c r="BA40" s="207">
        <f>IF(AND(ED38=1,$N38&gt;=REGISTER!$DA$41,ED$43+ED$44&gt;=REGISTER!$CZ$25,ED$40&gt;0),1,0)</f>
        <v>0</v>
      </c>
      <c r="BB40" s="207">
        <f>IF(AND(EE38=1,$N38&gt;=REGISTER!$DA$41,EE$43+EE$44&gt;=REGISTER!$CZ$25,EE$40&gt;0),1,0)</f>
        <v>0</v>
      </c>
      <c r="BC40" s="207">
        <f>IF(AND(EF38=1,$N38&gt;=REGISTER!$DA$41,EF$43+EF$44&gt;=REGISTER!$CZ$25,EF$40&gt;0),1,0)</f>
        <v>0</v>
      </c>
      <c r="BD40" s="101">
        <f t="shared" si="8"/>
        <v>0</v>
      </c>
      <c r="BE40" s="207">
        <f>IF(AND(CS38=1,$N38&gt;=13,CS$41&gt;2,CS$40&gt;0),1,0)</f>
        <v>0</v>
      </c>
      <c r="BF40" s="207">
        <f>IF(AND(CT38=1,$N38&gt;=13,CT$41&gt;2,CT$40&gt;0),1,0)</f>
        <v>0</v>
      </c>
      <c r="BG40" s="207">
        <f t="shared" ref="BG40:CR40" si="21">IF(AND(CU38=1,$N38&gt;=13,CU$41&gt;2,CU$40&gt;0),1,0)</f>
        <v>0</v>
      </c>
      <c r="BH40" s="207">
        <f t="shared" si="21"/>
        <v>0</v>
      </c>
      <c r="BI40" s="207">
        <f t="shared" si="21"/>
        <v>0</v>
      </c>
      <c r="BJ40" s="207">
        <f t="shared" si="21"/>
        <v>0</v>
      </c>
      <c r="BK40" s="207">
        <f t="shared" si="21"/>
        <v>0</v>
      </c>
      <c r="BL40" s="207">
        <f t="shared" si="21"/>
        <v>0</v>
      </c>
      <c r="BM40" s="207">
        <f t="shared" si="21"/>
        <v>0</v>
      </c>
      <c r="BN40" s="207">
        <f t="shared" si="21"/>
        <v>0</v>
      </c>
      <c r="BO40" s="207">
        <f t="shared" si="21"/>
        <v>0</v>
      </c>
      <c r="BP40" s="207">
        <f t="shared" si="21"/>
        <v>0</v>
      </c>
      <c r="BQ40" s="207">
        <f t="shared" si="21"/>
        <v>0</v>
      </c>
      <c r="BR40" s="207">
        <f t="shared" si="21"/>
        <v>0</v>
      </c>
      <c r="BS40" s="207">
        <f t="shared" si="21"/>
        <v>0</v>
      </c>
      <c r="BT40" s="207">
        <f t="shared" si="21"/>
        <v>0</v>
      </c>
      <c r="BU40" s="207">
        <f t="shared" si="21"/>
        <v>0</v>
      </c>
      <c r="BV40" s="207">
        <f t="shared" si="21"/>
        <v>0</v>
      </c>
      <c r="BW40" s="207">
        <f t="shared" si="21"/>
        <v>0</v>
      </c>
      <c r="BX40" s="207">
        <f t="shared" si="21"/>
        <v>0</v>
      </c>
      <c r="BY40" s="207">
        <f t="shared" si="21"/>
        <v>0</v>
      </c>
      <c r="BZ40" s="207">
        <f t="shared" si="21"/>
        <v>0</v>
      </c>
      <c r="CA40" s="207">
        <f t="shared" si="21"/>
        <v>0</v>
      </c>
      <c r="CB40" s="207">
        <f t="shared" si="21"/>
        <v>0</v>
      </c>
      <c r="CC40" s="207">
        <f t="shared" si="21"/>
        <v>0</v>
      </c>
      <c r="CD40" s="207">
        <f t="shared" si="21"/>
        <v>0</v>
      </c>
      <c r="CE40" s="207">
        <f t="shared" si="21"/>
        <v>0</v>
      </c>
      <c r="CF40" s="207">
        <f t="shared" si="21"/>
        <v>0</v>
      </c>
      <c r="CG40" s="207">
        <f t="shared" si="21"/>
        <v>0</v>
      </c>
      <c r="CH40" s="207">
        <f t="shared" si="21"/>
        <v>0</v>
      </c>
      <c r="CI40" s="207">
        <f t="shared" si="21"/>
        <v>0</v>
      </c>
      <c r="CJ40" s="207">
        <f t="shared" si="21"/>
        <v>0</v>
      </c>
      <c r="CK40" s="207">
        <f t="shared" si="21"/>
        <v>0</v>
      </c>
      <c r="CL40" s="207">
        <f t="shared" si="21"/>
        <v>0</v>
      </c>
      <c r="CM40" s="207">
        <f t="shared" si="21"/>
        <v>0</v>
      </c>
      <c r="CN40" s="207">
        <f t="shared" si="21"/>
        <v>0</v>
      </c>
      <c r="CO40" s="207">
        <f t="shared" si="21"/>
        <v>0</v>
      </c>
      <c r="CP40" s="207">
        <f t="shared" si="21"/>
        <v>0</v>
      </c>
      <c r="CQ40" s="207">
        <f t="shared" si="21"/>
        <v>0</v>
      </c>
      <c r="CR40" s="207">
        <f t="shared" si="21"/>
        <v>0</v>
      </c>
      <c r="CS40" s="66">
        <f>IF(AND(CS6&gt;0,CS12&gt;0,CS13&gt;0,CS16&gt;0,CS17&gt;0,CS13&gt;CS12),1,0)</f>
        <v>0</v>
      </c>
      <c r="CT40" s="67">
        <f t="shared" ref="CT40:EF40" si="22">IF(AND(CT6&gt;0,CT12&gt;0,CT13&gt;0,CT16&gt;0,CT17&gt;0,CT13&gt;CT12),1,0)</f>
        <v>0</v>
      </c>
      <c r="CU40" s="67">
        <f t="shared" si="22"/>
        <v>0</v>
      </c>
      <c r="CV40" s="67">
        <f t="shared" si="22"/>
        <v>0</v>
      </c>
      <c r="CW40" s="67">
        <f t="shared" si="22"/>
        <v>0</v>
      </c>
      <c r="CX40" s="67">
        <f t="shared" si="22"/>
        <v>0</v>
      </c>
      <c r="CY40" s="67">
        <f t="shared" si="22"/>
        <v>0</v>
      </c>
      <c r="CZ40" s="67">
        <f t="shared" si="22"/>
        <v>0</v>
      </c>
      <c r="DA40" s="67">
        <f t="shared" si="22"/>
        <v>0</v>
      </c>
      <c r="DB40" s="67">
        <f t="shared" si="22"/>
        <v>0</v>
      </c>
      <c r="DC40" s="67">
        <f t="shared" si="22"/>
        <v>0</v>
      </c>
      <c r="DD40" s="67">
        <f t="shared" si="22"/>
        <v>0</v>
      </c>
      <c r="DE40" s="67">
        <f t="shared" si="22"/>
        <v>0</v>
      </c>
      <c r="DF40" s="67">
        <f t="shared" si="22"/>
        <v>0</v>
      </c>
      <c r="DG40" s="67">
        <f t="shared" si="22"/>
        <v>0</v>
      </c>
      <c r="DH40" s="67">
        <f t="shared" si="22"/>
        <v>0</v>
      </c>
      <c r="DI40" s="67">
        <f t="shared" si="22"/>
        <v>0</v>
      </c>
      <c r="DJ40" s="67">
        <f t="shared" si="22"/>
        <v>0</v>
      </c>
      <c r="DK40" s="67">
        <f t="shared" si="22"/>
        <v>0</v>
      </c>
      <c r="DL40" s="67">
        <f t="shared" si="22"/>
        <v>0</v>
      </c>
      <c r="DM40" s="67">
        <f t="shared" si="22"/>
        <v>0</v>
      </c>
      <c r="DN40" s="67">
        <f t="shared" si="22"/>
        <v>0</v>
      </c>
      <c r="DO40" s="67">
        <f t="shared" si="22"/>
        <v>0</v>
      </c>
      <c r="DP40" s="67">
        <f t="shared" si="22"/>
        <v>0</v>
      </c>
      <c r="DQ40" s="67">
        <f t="shared" si="22"/>
        <v>0</v>
      </c>
      <c r="DR40" s="67">
        <f t="shared" si="22"/>
        <v>0</v>
      </c>
      <c r="DS40" s="67">
        <f t="shared" si="22"/>
        <v>0</v>
      </c>
      <c r="DT40" s="67">
        <f t="shared" si="22"/>
        <v>0</v>
      </c>
      <c r="DU40" s="67">
        <f t="shared" si="22"/>
        <v>0</v>
      </c>
      <c r="DV40" s="67">
        <f t="shared" si="22"/>
        <v>0</v>
      </c>
      <c r="DW40" s="67">
        <f t="shared" si="22"/>
        <v>0</v>
      </c>
      <c r="DX40" s="67">
        <f t="shared" si="22"/>
        <v>0</v>
      </c>
      <c r="DY40" s="67">
        <f t="shared" si="22"/>
        <v>0</v>
      </c>
      <c r="DZ40" s="67">
        <f t="shared" si="22"/>
        <v>0</v>
      </c>
      <c r="EA40" s="67">
        <f t="shared" si="22"/>
        <v>0</v>
      </c>
      <c r="EB40" s="67">
        <f t="shared" si="22"/>
        <v>0</v>
      </c>
      <c r="EC40" s="67">
        <f t="shared" si="22"/>
        <v>0</v>
      </c>
      <c r="ED40" s="67">
        <f t="shared" si="22"/>
        <v>0</v>
      </c>
      <c r="EE40" s="67">
        <f t="shared" si="22"/>
        <v>0</v>
      </c>
      <c r="EF40" s="67">
        <f t="shared" si="22"/>
        <v>0</v>
      </c>
      <c r="EG40" s="168"/>
      <c r="EH40" s="166"/>
      <c r="EI40" s="166"/>
      <c r="EJ40" s="166"/>
      <c r="EK40" s="167"/>
      <c r="EL40" s="47"/>
      <c r="EM40" s="143">
        <f t="shared" ref="EM40:FR40" si="23">SUM(EM19:EM39)+SUM(EM78:EM121)</f>
        <v>0</v>
      </c>
      <c r="EN40" s="143">
        <f t="shared" si="23"/>
        <v>0</v>
      </c>
      <c r="EO40" s="143">
        <f t="shared" si="23"/>
        <v>0</v>
      </c>
      <c r="EP40" s="143">
        <f t="shared" si="23"/>
        <v>0</v>
      </c>
      <c r="EQ40" s="143">
        <f t="shared" si="23"/>
        <v>0</v>
      </c>
      <c r="ER40" s="143">
        <f t="shared" si="23"/>
        <v>0</v>
      </c>
      <c r="ES40" s="143">
        <f t="shared" si="23"/>
        <v>0</v>
      </c>
      <c r="ET40" s="143">
        <f t="shared" si="23"/>
        <v>0</v>
      </c>
      <c r="EU40" s="143">
        <f t="shared" si="23"/>
        <v>0</v>
      </c>
      <c r="EV40" s="143">
        <f t="shared" si="23"/>
        <v>0</v>
      </c>
      <c r="EW40" s="143">
        <f t="shared" si="23"/>
        <v>0</v>
      </c>
      <c r="EX40" s="143">
        <f t="shared" si="23"/>
        <v>0</v>
      </c>
      <c r="EY40" s="143">
        <f t="shared" si="23"/>
        <v>0</v>
      </c>
      <c r="EZ40" s="143">
        <f t="shared" si="23"/>
        <v>0</v>
      </c>
      <c r="FA40" s="143">
        <f t="shared" si="23"/>
        <v>0</v>
      </c>
      <c r="FB40" s="143">
        <f t="shared" si="23"/>
        <v>0</v>
      </c>
      <c r="FC40" s="143">
        <f t="shared" si="23"/>
        <v>0</v>
      </c>
      <c r="FD40" s="143">
        <f t="shared" si="23"/>
        <v>0</v>
      </c>
      <c r="FE40" s="143">
        <f t="shared" si="23"/>
        <v>0</v>
      </c>
      <c r="FF40" s="143">
        <f t="shared" si="23"/>
        <v>0</v>
      </c>
      <c r="FG40" s="143">
        <f t="shared" si="23"/>
        <v>0</v>
      </c>
      <c r="FH40" s="143">
        <f t="shared" si="23"/>
        <v>0</v>
      </c>
      <c r="FI40" s="143">
        <f t="shared" si="23"/>
        <v>0</v>
      </c>
      <c r="FJ40" s="143">
        <f t="shared" si="23"/>
        <v>0</v>
      </c>
      <c r="FK40" s="143">
        <f t="shared" si="23"/>
        <v>0</v>
      </c>
      <c r="FL40" s="143">
        <f t="shared" si="23"/>
        <v>0</v>
      </c>
      <c r="FM40" s="143">
        <f t="shared" si="23"/>
        <v>0</v>
      </c>
      <c r="FN40" s="143">
        <f t="shared" si="23"/>
        <v>0</v>
      </c>
      <c r="FO40" s="143">
        <f t="shared" si="23"/>
        <v>0</v>
      </c>
      <c r="FP40" s="143">
        <f t="shared" si="23"/>
        <v>0</v>
      </c>
      <c r="FQ40" s="309">
        <f t="shared" si="23"/>
        <v>0</v>
      </c>
      <c r="FR40" s="309">
        <f t="shared" si="23"/>
        <v>0</v>
      </c>
      <c r="FS40" s="309">
        <f t="shared" ref="FS40:GX40" si="24">SUM(FS19:FS39)+SUM(FS78:FS121)</f>
        <v>0</v>
      </c>
      <c r="FT40" s="309">
        <f t="shared" si="24"/>
        <v>0</v>
      </c>
      <c r="FU40" s="309">
        <f t="shared" si="24"/>
        <v>0</v>
      </c>
      <c r="FV40" s="309">
        <f t="shared" si="24"/>
        <v>0</v>
      </c>
      <c r="FW40" s="309">
        <f t="shared" si="24"/>
        <v>0</v>
      </c>
      <c r="FX40" s="309">
        <f t="shared" si="24"/>
        <v>0</v>
      </c>
      <c r="FY40" s="309">
        <f t="shared" si="24"/>
        <v>0</v>
      </c>
      <c r="FZ40" s="309">
        <f t="shared" si="24"/>
        <v>0</v>
      </c>
      <c r="GA40" s="309">
        <f t="shared" si="24"/>
        <v>0</v>
      </c>
      <c r="GB40" s="309">
        <f t="shared" si="24"/>
        <v>0</v>
      </c>
      <c r="GC40" s="309">
        <f t="shared" si="24"/>
        <v>0</v>
      </c>
      <c r="GD40" s="309">
        <f t="shared" si="24"/>
        <v>0</v>
      </c>
      <c r="GE40" s="309">
        <f t="shared" si="24"/>
        <v>0</v>
      </c>
      <c r="GF40" s="309">
        <f t="shared" si="24"/>
        <v>0</v>
      </c>
      <c r="GG40" s="309">
        <f t="shared" si="24"/>
        <v>0</v>
      </c>
      <c r="GH40" s="309">
        <f t="shared" si="24"/>
        <v>0</v>
      </c>
      <c r="GI40" s="309">
        <f t="shared" si="24"/>
        <v>0</v>
      </c>
      <c r="GJ40" s="309">
        <f t="shared" si="24"/>
        <v>0</v>
      </c>
      <c r="GK40" s="309">
        <f t="shared" si="24"/>
        <v>0</v>
      </c>
      <c r="GL40" s="309">
        <f t="shared" si="24"/>
        <v>0</v>
      </c>
      <c r="GM40" s="309">
        <f t="shared" si="24"/>
        <v>0</v>
      </c>
      <c r="GN40" s="309">
        <f t="shared" si="24"/>
        <v>0</v>
      </c>
      <c r="GO40" s="309">
        <f t="shared" si="24"/>
        <v>0</v>
      </c>
      <c r="GP40" s="309">
        <f t="shared" si="24"/>
        <v>0</v>
      </c>
      <c r="GQ40" s="309">
        <f t="shared" si="24"/>
        <v>0</v>
      </c>
      <c r="GR40" s="309">
        <f t="shared" si="24"/>
        <v>0</v>
      </c>
      <c r="GS40" s="309">
        <f t="shared" si="24"/>
        <v>0</v>
      </c>
      <c r="GT40" s="309">
        <f t="shared" si="24"/>
        <v>0</v>
      </c>
      <c r="GU40" s="309">
        <f t="shared" si="24"/>
        <v>0</v>
      </c>
      <c r="GV40" s="309">
        <f t="shared" si="24"/>
        <v>0</v>
      </c>
      <c r="GW40" s="309">
        <f t="shared" si="24"/>
        <v>0</v>
      </c>
      <c r="GX40" s="309">
        <f t="shared" si="24"/>
        <v>0</v>
      </c>
      <c r="GY40" s="309">
        <f t="shared" ref="GY40:HH40" si="25">SUM(GY19:GY39)+SUM(GY78:GY121)</f>
        <v>0</v>
      </c>
      <c r="GZ40" s="309">
        <f t="shared" si="25"/>
        <v>0</v>
      </c>
      <c r="HA40" s="309">
        <f t="shared" si="25"/>
        <v>0</v>
      </c>
      <c r="HB40" s="309">
        <f t="shared" si="25"/>
        <v>0</v>
      </c>
      <c r="HC40" s="309">
        <f t="shared" si="25"/>
        <v>0</v>
      </c>
      <c r="HD40" s="309">
        <f t="shared" si="25"/>
        <v>0</v>
      </c>
      <c r="HE40" s="309">
        <f t="shared" si="25"/>
        <v>0</v>
      </c>
      <c r="HF40" s="309">
        <f t="shared" si="25"/>
        <v>0</v>
      </c>
      <c r="HG40" s="309">
        <f t="shared" si="25"/>
        <v>0</v>
      </c>
      <c r="HH40" s="309">
        <f t="shared" si="25"/>
        <v>0</v>
      </c>
      <c r="HI40" s="1"/>
    </row>
    <row r="41" spans="1:256" ht="18" hidden="1" customHeight="1" thickBot="1">
      <c r="A41" s="503"/>
      <c r="B41" s="504"/>
      <c r="C41" s="504"/>
      <c r="D41" s="504"/>
      <c r="E41" s="504"/>
      <c r="F41" s="505"/>
      <c r="G41" s="49">
        <v>0</v>
      </c>
      <c r="H41" s="21" t="s">
        <v>34</v>
      </c>
      <c r="I41" s="22"/>
      <c r="J41" s="22"/>
      <c r="K41" s="22"/>
      <c r="L41" s="303" t="s">
        <v>194</v>
      </c>
      <c r="M41" s="302" t="s">
        <v>188</v>
      </c>
      <c r="N41" s="22"/>
      <c r="O41" s="101">
        <f t="shared" si="7"/>
        <v>0</v>
      </c>
      <c r="P41" s="207">
        <f>IF(AND(CS39=1,$N39&gt;=REGISTER!$DA$41,CS$43+CS$44&gt;=REGISTER!$CZ$25,CS$40&gt;0),1,0)</f>
        <v>0</v>
      </c>
      <c r="Q41" s="207">
        <f>IF(AND(CT39=1,$N39&gt;=REGISTER!$DA$41,CT$43+CT$44&gt;=REGISTER!$CZ$25,CT$40&gt;0),1,0)</f>
        <v>0</v>
      </c>
      <c r="R41" s="207">
        <f>IF(AND(CU39=1,$N39&gt;=REGISTER!$DA$41,CU$43+CU$44&gt;=REGISTER!$CZ$25,CU$40&gt;0),1,0)</f>
        <v>0</v>
      </c>
      <c r="S41" s="207">
        <f>IF(AND(CV39=1,$N39&gt;=REGISTER!$DA$41,CV$43+CV$44&gt;=REGISTER!$CZ$25,CV$40&gt;0),1,0)</f>
        <v>0</v>
      </c>
      <c r="T41" s="207">
        <f>IF(AND(CW39=1,$N39&gt;=REGISTER!$DA$41,CW$43+CW$44&gt;=REGISTER!$CZ$25,CW$40&gt;0),1,0)</f>
        <v>0</v>
      </c>
      <c r="U41" s="207">
        <f>IF(AND(CX39=1,$N39&gt;=REGISTER!$DA$41,CX$43+CX$44&gt;=REGISTER!$CZ$25,CX$40&gt;0),1,0)</f>
        <v>0</v>
      </c>
      <c r="V41" s="207">
        <f>IF(AND(CY39=1,$N39&gt;=REGISTER!$DA$41,CY$43+CY$44&gt;=REGISTER!$CZ$25,CY$40&gt;0),1,0)</f>
        <v>0</v>
      </c>
      <c r="W41" s="207">
        <f>IF(AND(CZ39=1,$N39&gt;=REGISTER!$DA$41,CZ$43+CZ$44&gt;=REGISTER!$CZ$25,CZ$40&gt;0),1,0)</f>
        <v>0</v>
      </c>
      <c r="X41" s="207">
        <f>IF(AND(DA39=1,$N39&gt;=REGISTER!$DA$41,DA$43+DA$44&gt;=REGISTER!$CZ$25,DA$40&gt;0),1,0)</f>
        <v>0</v>
      </c>
      <c r="Y41" s="207">
        <f>IF(AND(DB39=1,$N39&gt;=REGISTER!$DA$41,DB$43+DB$44&gt;=REGISTER!$CZ$25,DB$40&gt;0),1,0)</f>
        <v>0</v>
      </c>
      <c r="Z41" s="207">
        <f>IF(AND(DC39=1,$N39&gt;=REGISTER!$DA$41,DC$43+DC$44&gt;=REGISTER!$CZ$25,DC$40&gt;0),1,0)</f>
        <v>0</v>
      </c>
      <c r="AA41" s="207">
        <f>IF(AND(DD39=1,$N39&gt;=REGISTER!$DA$41,DD$43+DD$44&gt;=REGISTER!$CZ$25,DD$40&gt;0),1,0)</f>
        <v>0</v>
      </c>
      <c r="AB41" s="207">
        <f>IF(AND(DE39=1,$N39&gt;=REGISTER!$DA$41,DE$43+DE$44&gt;=REGISTER!$CZ$25,DE$40&gt;0),1,0)</f>
        <v>0</v>
      </c>
      <c r="AC41" s="207">
        <f>IF(AND(DF39=1,$N39&gt;=REGISTER!$DA$41,DF$43+DF$44&gt;=REGISTER!$CZ$25,DF$40&gt;0),1,0)</f>
        <v>0</v>
      </c>
      <c r="AD41" s="207">
        <f>IF(AND(DG39=1,$N39&gt;=REGISTER!$DA$41,DG$43+DG$44&gt;=REGISTER!$CZ$25,DG$40&gt;0),1,0)</f>
        <v>0</v>
      </c>
      <c r="AE41" s="207">
        <f>IF(AND(DH39=1,$N39&gt;=REGISTER!$DA$41,DH$43+DH$44&gt;=REGISTER!$CZ$25,DH$40&gt;0),1,0)</f>
        <v>0</v>
      </c>
      <c r="AF41" s="207">
        <f>IF(AND(DI39=1,$N39&gt;=REGISTER!$DA$41,DI$43+DI$44&gt;=REGISTER!$CZ$25,DI$40&gt;0),1,0)</f>
        <v>0</v>
      </c>
      <c r="AG41" s="207">
        <f>IF(AND(DJ39=1,$N39&gt;=REGISTER!$DA$41,DJ$43+DJ$44&gt;=REGISTER!$CZ$25,DJ$40&gt;0),1,0)</f>
        <v>0</v>
      </c>
      <c r="AH41" s="207">
        <f>IF(AND(DK39=1,$N39&gt;=REGISTER!$DA$41,DK$43+DK$44&gt;=REGISTER!$CZ$25,DK$40&gt;0),1,0)</f>
        <v>0</v>
      </c>
      <c r="AI41" s="207">
        <f>IF(AND(DL39=1,$N39&gt;=REGISTER!$DA$41,DL$43+DL$44&gt;=REGISTER!$CZ$25,DL$40&gt;0),1,0)</f>
        <v>0</v>
      </c>
      <c r="AJ41" s="207">
        <f>IF(AND(DM39=1,$N39&gt;=REGISTER!$DA$41,DM$43+DM$44&gt;=REGISTER!$CZ$25,DM$40&gt;0),1,0)</f>
        <v>0</v>
      </c>
      <c r="AK41" s="207">
        <f>IF(AND(DN39=1,$N39&gt;=REGISTER!$DA$41,DN$43+DN$44&gt;=REGISTER!$CZ$25,DN$40&gt;0),1,0)</f>
        <v>0</v>
      </c>
      <c r="AL41" s="207">
        <f>IF(AND(DO39=1,$N39&gt;=REGISTER!$DA$41,DO$43+DO$44&gt;=REGISTER!$CZ$25,DO$40&gt;0),1,0)</f>
        <v>0</v>
      </c>
      <c r="AM41" s="207">
        <f>IF(AND(DP39=1,$N39&gt;=REGISTER!$DA$41,DP$43+DP$44&gt;=REGISTER!$CZ$25,DP$40&gt;0),1,0)</f>
        <v>0</v>
      </c>
      <c r="AN41" s="207">
        <f>IF(AND(DQ39=1,$N39&gt;=REGISTER!$DA$41,DQ$43+DQ$44&gt;=REGISTER!$CZ$25,DQ$40&gt;0),1,0)</f>
        <v>0</v>
      </c>
      <c r="AO41" s="207">
        <f>IF(AND(DR39=1,$N39&gt;=REGISTER!$DA$41,DR$43+DR$44&gt;=REGISTER!$CZ$25,DR$40&gt;0),1,0)</f>
        <v>0</v>
      </c>
      <c r="AP41" s="207">
        <f>IF(AND(DS39=1,$N39&gt;=REGISTER!$DA$41,DS$43+DS$44&gt;=REGISTER!$CZ$25,DS$40&gt;0),1,0)</f>
        <v>0</v>
      </c>
      <c r="AQ41" s="207">
        <f>IF(AND(DT39=1,$N39&gt;=REGISTER!$DA$41,DT$43+DT$44&gt;=REGISTER!$CZ$25,DT$40&gt;0),1,0)</f>
        <v>0</v>
      </c>
      <c r="AR41" s="207">
        <f>IF(AND(DU39=1,$N39&gt;=REGISTER!$DA$41,DU$43+DU$44&gt;=REGISTER!$CZ$25,DU$40&gt;0),1,0)</f>
        <v>0</v>
      </c>
      <c r="AS41" s="207">
        <f>IF(AND(DV39=1,$N39&gt;=REGISTER!$DA$41,DV$43+DV$44&gt;=REGISTER!$CZ$25,DV$40&gt;0),1,0)</f>
        <v>0</v>
      </c>
      <c r="AT41" s="207">
        <f>IF(AND(DW39=1,$N39&gt;=REGISTER!$DA$41,DW$43+DW$44&gt;=REGISTER!$CZ$25,DW$40&gt;0),1,0)</f>
        <v>0</v>
      </c>
      <c r="AU41" s="207">
        <f>IF(AND(DX39=1,$N39&gt;=REGISTER!$DA$41,DX$43+DX$44&gt;=REGISTER!$CZ$25,DX$40&gt;0),1,0)</f>
        <v>0</v>
      </c>
      <c r="AV41" s="207">
        <f>IF(AND(DY39=1,$N39&gt;=REGISTER!$DA$41,DY$43+DY$44&gt;=REGISTER!$CZ$25,DY$40&gt;0),1,0)</f>
        <v>0</v>
      </c>
      <c r="AW41" s="207">
        <f>IF(AND(DZ39=1,$N39&gt;=REGISTER!$DA$41,DZ$43+DZ$44&gt;=REGISTER!$CZ$25,DZ$40&gt;0),1,0)</f>
        <v>0</v>
      </c>
      <c r="AX41" s="207">
        <f>IF(AND(EA39=1,$N39&gt;=REGISTER!$DA$41,EA$43+EA$44&gt;=REGISTER!$CZ$25,EA$40&gt;0),1,0)</f>
        <v>0</v>
      </c>
      <c r="AY41" s="207">
        <f>IF(AND(EB39=1,$N39&gt;=REGISTER!$DA$41,EB$43+EB$44&gt;=REGISTER!$CZ$25,EB$40&gt;0),1,0)</f>
        <v>0</v>
      </c>
      <c r="AZ41" s="207">
        <f>IF(AND(EC39=1,$N39&gt;=REGISTER!$DA$41,EC$43+EC$44&gt;=REGISTER!$CZ$25,EC$40&gt;0),1,0)</f>
        <v>0</v>
      </c>
      <c r="BA41" s="207">
        <f>IF(AND(ED39=1,$N39&gt;=REGISTER!$DA$41,ED$43+ED$44&gt;=REGISTER!$CZ$25,ED$40&gt;0),1,0)</f>
        <v>0</v>
      </c>
      <c r="BB41" s="207">
        <f>IF(AND(EE39=1,$N39&gt;=REGISTER!$DA$41,EE$43+EE$44&gt;=REGISTER!$CZ$25,EE$40&gt;0),1,0)</f>
        <v>0</v>
      </c>
      <c r="BC41" s="207">
        <f>IF(AND(EF39=1,$N39&gt;=REGISTER!$DA$41,EF$43+EF$44&gt;=REGISTER!$CZ$25,EF$40&gt;0),1,0)</f>
        <v>0</v>
      </c>
      <c r="BD41" s="101">
        <f t="shared" si="8"/>
        <v>0</v>
      </c>
      <c r="BE41" s="207">
        <f>IF(AND(CS39=1,$N39&gt;=13,CS$41&gt;2,CS$40&gt;0),1,0)</f>
        <v>0</v>
      </c>
      <c r="BF41" s="207">
        <f>IF(AND(CT39=1,$N39&gt;=13,CT$41&gt;2,CT$40&gt;0),1,0)</f>
        <v>0</v>
      </c>
      <c r="BG41" s="207">
        <f t="shared" ref="BG41:CR41" si="26">IF(AND(CU39=1,$N39&gt;=13,CU$41&gt;2,CU$40&gt;0),1,0)</f>
        <v>0</v>
      </c>
      <c r="BH41" s="207">
        <f t="shared" si="26"/>
        <v>0</v>
      </c>
      <c r="BI41" s="207">
        <f t="shared" si="26"/>
        <v>0</v>
      </c>
      <c r="BJ41" s="207">
        <f t="shared" si="26"/>
        <v>0</v>
      </c>
      <c r="BK41" s="207">
        <f t="shared" si="26"/>
        <v>0</v>
      </c>
      <c r="BL41" s="207">
        <f t="shared" si="26"/>
        <v>0</v>
      </c>
      <c r="BM41" s="207">
        <f t="shared" si="26"/>
        <v>0</v>
      </c>
      <c r="BN41" s="207">
        <f t="shared" si="26"/>
        <v>0</v>
      </c>
      <c r="BO41" s="207">
        <f t="shared" si="26"/>
        <v>0</v>
      </c>
      <c r="BP41" s="207">
        <f t="shared" si="26"/>
        <v>0</v>
      </c>
      <c r="BQ41" s="207">
        <f t="shared" si="26"/>
        <v>0</v>
      </c>
      <c r="BR41" s="207">
        <f t="shared" si="26"/>
        <v>0</v>
      </c>
      <c r="BS41" s="207">
        <f t="shared" si="26"/>
        <v>0</v>
      </c>
      <c r="BT41" s="207">
        <f t="shared" si="26"/>
        <v>0</v>
      </c>
      <c r="BU41" s="207">
        <f t="shared" si="26"/>
        <v>0</v>
      </c>
      <c r="BV41" s="207">
        <f t="shared" si="26"/>
        <v>0</v>
      </c>
      <c r="BW41" s="207">
        <f t="shared" si="26"/>
        <v>0</v>
      </c>
      <c r="BX41" s="207">
        <f t="shared" si="26"/>
        <v>0</v>
      </c>
      <c r="BY41" s="207">
        <f t="shared" si="26"/>
        <v>0</v>
      </c>
      <c r="BZ41" s="207">
        <f t="shared" si="26"/>
        <v>0</v>
      </c>
      <c r="CA41" s="207">
        <f t="shared" si="26"/>
        <v>0</v>
      </c>
      <c r="CB41" s="207">
        <f t="shared" si="26"/>
        <v>0</v>
      </c>
      <c r="CC41" s="207">
        <f t="shared" si="26"/>
        <v>0</v>
      </c>
      <c r="CD41" s="207">
        <f t="shared" si="26"/>
        <v>0</v>
      </c>
      <c r="CE41" s="207">
        <f t="shared" si="26"/>
        <v>0</v>
      </c>
      <c r="CF41" s="207">
        <f t="shared" si="26"/>
        <v>0</v>
      </c>
      <c r="CG41" s="207">
        <f t="shared" si="26"/>
        <v>0</v>
      </c>
      <c r="CH41" s="207">
        <f t="shared" si="26"/>
        <v>0</v>
      </c>
      <c r="CI41" s="207">
        <f t="shared" si="26"/>
        <v>0</v>
      </c>
      <c r="CJ41" s="207">
        <f t="shared" si="26"/>
        <v>0</v>
      </c>
      <c r="CK41" s="207">
        <f t="shared" si="26"/>
        <v>0</v>
      </c>
      <c r="CL41" s="207">
        <f t="shared" si="26"/>
        <v>0</v>
      </c>
      <c r="CM41" s="207">
        <f t="shared" si="26"/>
        <v>0</v>
      </c>
      <c r="CN41" s="207">
        <f t="shared" si="26"/>
        <v>0</v>
      </c>
      <c r="CO41" s="207">
        <f t="shared" si="26"/>
        <v>0</v>
      </c>
      <c r="CP41" s="207">
        <f t="shared" si="26"/>
        <v>0</v>
      </c>
      <c r="CQ41" s="207">
        <f t="shared" si="26"/>
        <v>0</v>
      </c>
      <c r="CR41" s="207">
        <f t="shared" si="26"/>
        <v>0</v>
      </c>
      <c r="CS41" s="18">
        <f>IF(SUM(CS47:CS53)=0,0,SUMIF($I$19:$I$37,"=1",CS$19:CS$37)+SUMIF($I$78:$I$116,"=1",CS$78:CS$116))</f>
        <v>0</v>
      </c>
      <c r="CT41" s="18">
        <f t="shared" ref="CT41:EF41" si="27">IF(SUM(CT47:CT53)=0,0,SUMIF($I$19:$I$37,"=1",CT$19:CT$37)+SUMIF($I$78:$I$116,"=1",CT$78:CT$116))</f>
        <v>0</v>
      </c>
      <c r="CU41" s="18">
        <f t="shared" si="27"/>
        <v>0</v>
      </c>
      <c r="CV41" s="18">
        <f t="shared" si="27"/>
        <v>0</v>
      </c>
      <c r="CW41" s="18">
        <f t="shared" si="27"/>
        <v>0</v>
      </c>
      <c r="CX41" s="18">
        <f t="shared" si="27"/>
        <v>0</v>
      </c>
      <c r="CY41" s="18">
        <f t="shared" si="27"/>
        <v>0</v>
      </c>
      <c r="CZ41" s="18">
        <f t="shared" si="27"/>
        <v>0</v>
      </c>
      <c r="DA41" s="18">
        <f t="shared" si="27"/>
        <v>0</v>
      </c>
      <c r="DB41" s="18">
        <f t="shared" si="27"/>
        <v>0</v>
      </c>
      <c r="DC41" s="18">
        <f t="shared" si="27"/>
        <v>0</v>
      </c>
      <c r="DD41" s="18">
        <f t="shared" si="27"/>
        <v>0</v>
      </c>
      <c r="DE41" s="18">
        <f t="shared" si="27"/>
        <v>0</v>
      </c>
      <c r="DF41" s="18">
        <f t="shared" si="27"/>
        <v>0</v>
      </c>
      <c r="DG41" s="18">
        <f t="shared" si="27"/>
        <v>0</v>
      </c>
      <c r="DH41" s="18">
        <f t="shared" si="27"/>
        <v>0</v>
      </c>
      <c r="DI41" s="18">
        <f t="shared" si="27"/>
        <v>0</v>
      </c>
      <c r="DJ41" s="18">
        <f t="shared" si="27"/>
        <v>0</v>
      </c>
      <c r="DK41" s="18">
        <f t="shared" si="27"/>
        <v>0</v>
      </c>
      <c r="DL41" s="18">
        <f t="shared" si="27"/>
        <v>0</v>
      </c>
      <c r="DM41" s="18">
        <f t="shared" si="27"/>
        <v>0</v>
      </c>
      <c r="DN41" s="18">
        <f t="shared" si="27"/>
        <v>0</v>
      </c>
      <c r="DO41" s="18">
        <f t="shared" si="27"/>
        <v>0</v>
      </c>
      <c r="DP41" s="18">
        <f t="shared" si="27"/>
        <v>0</v>
      </c>
      <c r="DQ41" s="18">
        <f t="shared" si="27"/>
        <v>0</v>
      </c>
      <c r="DR41" s="18">
        <f t="shared" si="27"/>
        <v>0</v>
      </c>
      <c r="DS41" s="18">
        <f t="shared" si="27"/>
        <v>0</v>
      </c>
      <c r="DT41" s="18">
        <f t="shared" si="27"/>
        <v>0</v>
      </c>
      <c r="DU41" s="18">
        <f t="shared" si="27"/>
        <v>0</v>
      </c>
      <c r="DV41" s="18">
        <f t="shared" si="27"/>
        <v>0</v>
      </c>
      <c r="DW41" s="18">
        <f t="shared" si="27"/>
        <v>0</v>
      </c>
      <c r="DX41" s="18">
        <f t="shared" si="27"/>
        <v>0</v>
      </c>
      <c r="DY41" s="18">
        <f t="shared" si="27"/>
        <v>0</v>
      </c>
      <c r="DZ41" s="18">
        <f t="shared" si="27"/>
        <v>0</v>
      </c>
      <c r="EA41" s="18">
        <f t="shared" si="27"/>
        <v>0</v>
      </c>
      <c r="EB41" s="18">
        <f t="shared" si="27"/>
        <v>0</v>
      </c>
      <c r="EC41" s="18">
        <f t="shared" si="27"/>
        <v>0</v>
      </c>
      <c r="ED41" s="18">
        <f t="shared" si="27"/>
        <v>0</v>
      </c>
      <c r="EE41" s="18">
        <f t="shared" si="27"/>
        <v>0</v>
      </c>
      <c r="EF41" s="18">
        <f t="shared" si="27"/>
        <v>0</v>
      </c>
      <c r="EG41" s="166"/>
      <c r="EH41" s="166"/>
      <c r="EI41" s="166"/>
      <c r="EJ41" s="166"/>
      <c r="EK41" s="167"/>
      <c r="EL41" s="47"/>
      <c r="EM41" s="294"/>
      <c r="EN41" s="294"/>
      <c r="EO41" s="294"/>
      <c r="EP41" s="294"/>
      <c r="EQ41" s="294"/>
      <c r="ER41" s="294"/>
      <c r="ES41" s="294"/>
      <c r="ET41" s="294"/>
      <c r="EU41" s="294"/>
      <c r="EV41" s="294"/>
      <c r="EW41" s="294"/>
      <c r="EX41" s="294"/>
      <c r="EY41" s="294"/>
      <c r="EZ41" s="294"/>
      <c r="FA41" s="294"/>
      <c r="FB41" s="294"/>
      <c r="FC41" s="294"/>
      <c r="FD41" s="294"/>
      <c r="FE41" s="294"/>
      <c r="FF41" s="294"/>
      <c r="FG41" s="294"/>
      <c r="FH41" s="294"/>
      <c r="FI41" s="294"/>
      <c r="FJ41" s="294"/>
      <c r="FK41" s="294"/>
      <c r="FL41" s="294"/>
      <c r="FM41" s="294"/>
      <c r="FN41" s="294"/>
      <c r="FO41" s="294"/>
      <c r="FP41" s="294"/>
      <c r="FQ41" s="294"/>
      <c r="FR41" s="294"/>
      <c r="FS41" s="294"/>
      <c r="FT41" s="294"/>
      <c r="FU41" s="294"/>
      <c r="FV41" s="294"/>
      <c r="FW41" s="294"/>
      <c r="FX41" s="294"/>
      <c r="FY41" s="294"/>
      <c r="FZ41" s="294"/>
      <c r="GA41" s="294"/>
      <c r="GB41" s="294"/>
      <c r="GC41" s="294"/>
      <c r="GD41" s="294"/>
      <c r="GE41" s="294"/>
      <c r="GF41" s="294"/>
      <c r="GG41" s="294"/>
      <c r="GH41" s="294"/>
      <c r="GI41" s="294"/>
      <c r="GJ41" s="294"/>
      <c r="GK41" s="294"/>
      <c r="GL41" s="294"/>
      <c r="GM41" s="294"/>
      <c r="GN41" s="294"/>
      <c r="GO41" s="294"/>
      <c r="GP41" s="294"/>
      <c r="GQ41" s="294"/>
      <c r="GR41" s="294"/>
      <c r="GS41" s="294"/>
      <c r="GT41" s="294"/>
      <c r="GU41" s="294"/>
      <c r="GV41" s="294"/>
      <c r="GW41" s="294"/>
      <c r="GX41" s="294"/>
      <c r="GY41" s="294"/>
      <c r="GZ41" s="294"/>
      <c r="HA41" s="294"/>
      <c r="HB41" s="294"/>
      <c r="HC41" s="294"/>
      <c r="HD41" s="294"/>
      <c r="HE41" s="294"/>
      <c r="HF41" s="294"/>
      <c r="HG41" s="294"/>
      <c r="HH41" s="294"/>
      <c r="HI41" s="1"/>
    </row>
    <row r="42" spans="1:256" ht="13.5" hidden="1" customHeight="1" thickBot="1">
      <c r="A42" s="71"/>
      <c r="B42" s="72"/>
      <c r="C42" s="72"/>
      <c r="D42" s="72"/>
      <c r="E42" s="72"/>
      <c r="F42" s="73"/>
      <c r="G42" s="69"/>
      <c r="H42" s="21" t="s">
        <v>35</v>
      </c>
      <c r="I42" s="22"/>
      <c r="J42" s="22"/>
      <c r="K42" s="22"/>
      <c r="L42" s="303" t="s">
        <v>194</v>
      </c>
      <c r="M42" s="302" t="s">
        <v>189</v>
      </c>
      <c r="N42" s="22"/>
      <c r="O42" s="101">
        <f t="shared" si="7"/>
        <v>0</v>
      </c>
      <c r="P42" s="207">
        <f>IF(AND(CS117=1,$N117&gt;=REGISTER!$DA$41,CS$43+CS$44&gt;=REGISTER!$CZ$25,CS$40&gt;0),1,0)</f>
        <v>0</v>
      </c>
      <c r="Q42" s="207">
        <f>IF(AND(CT117=1,$N117&gt;=REGISTER!$DA$41,CT$43+CT$44&gt;=REGISTER!$CZ$25,CT$40&gt;0),1,0)</f>
        <v>0</v>
      </c>
      <c r="R42" s="207">
        <f>IF(AND(CU117=1,$N117&gt;=REGISTER!$DA$41,CU$43+CU$44&gt;=REGISTER!$CZ$25,CU$40&gt;0),1,0)</f>
        <v>0</v>
      </c>
      <c r="S42" s="207">
        <f>IF(AND(CV117=1,$N117&gt;=REGISTER!$DA$41,CV$43+CV$44&gt;=REGISTER!$CZ$25,CV$40&gt;0),1,0)</f>
        <v>0</v>
      </c>
      <c r="T42" s="207">
        <f>IF(AND(CW117=1,$N117&gt;=REGISTER!$DA$41,CW$43+CW$44&gt;=REGISTER!$CZ$25,CW$40&gt;0),1,0)</f>
        <v>0</v>
      </c>
      <c r="U42" s="207">
        <f>IF(AND(CX117=1,$N117&gt;=REGISTER!$DA$41,CX$43+CX$44&gt;=REGISTER!$CZ$25,CX$40&gt;0),1,0)</f>
        <v>0</v>
      </c>
      <c r="V42" s="207">
        <f>IF(AND(CY117=1,$N117&gt;=REGISTER!$DA$41,CY$43+CY$44&gt;=REGISTER!$CZ$25,CY$40&gt;0),1,0)</f>
        <v>0</v>
      </c>
      <c r="W42" s="207">
        <f>IF(AND(CZ117=1,$N117&gt;=REGISTER!$DA$41,CZ$43+CZ$44&gt;=REGISTER!$CZ$25,CZ$40&gt;0),1,0)</f>
        <v>0</v>
      </c>
      <c r="X42" s="207">
        <f>IF(AND(DA117=1,$N117&gt;=REGISTER!$DA$41,DA$43+DA$44&gt;=REGISTER!$CZ$25,DA$40&gt;0),1,0)</f>
        <v>0</v>
      </c>
      <c r="Y42" s="207">
        <f>IF(AND(DB117=1,$N117&gt;=REGISTER!$DA$41,DB$43+DB$44&gt;=REGISTER!$CZ$25,DB$40&gt;0),1,0)</f>
        <v>0</v>
      </c>
      <c r="Z42" s="207">
        <f>IF(AND(DC117=1,$N117&gt;=REGISTER!$DA$41,DC$43+DC$44&gt;=REGISTER!$CZ$25,DC$40&gt;0),1,0)</f>
        <v>0</v>
      </c>
      <c r="AA42" s="207">
        <f>IF(AND(DD117=1,$N117&gt;=REGISTER!$DA$41,DD$43+DD$44&gt;=REGISTER!$CZ$25,DD$40&gt;0),1,0)</f>
        <v>0</v>
      </c>
      <c r="AB42" s="207">
        <f>IF(AND(DE117=1,$N117&gt;=REGISTER!$DA$41,DE$43+DE$44&gt;=REGISTER!$CZ$25,DE$40&gt;0),1,0)</f>
        <v>0</v>
      </c>
      <c r="AC42" s="207">
        <f>IF(AND(DF117=1,$N117&gt;=REGISTER!$DA$41,DF$43+DF$44&gt;=REGISTER!$CZ$25,DF$40&gt;0),1,0)</f>
        <v>0</v>
      </c>
      <c r="AD42" s="207">
        <f>IF(AND(DG117=1,$N117&gt;=REGISTER!$DA$41,DG$43+DG$44&gt;=REGISTER!$CZ$25,DG$40&gt;0),1,0)</f>
        <v>0</v>
      </c>
      <c r="AE42" s="207">
        <f>IF(AND(DH117=1,$N117&gt;=REGISTER!$DA$41,DH$43+DH$44&gt;=REGISTER!$CZ$25,DH$40&gt;0),1,0)</f>
        <v>0</v>
      </c>
      <c r="AF42" s="207">
        <f>IF(AND(DI117=1,$N117&gt;=REGISTER!$DA$41,DI$43+DI$44&gt;=REGISTER!$CZ$25,DI$40&gt;0),1,0)</f>
        <v>0</v>
      </c>
      <c r="AG42" s="207">
        <f>IF(AND(DJ117=1,$N117&gt;=REGISTER!$DA$41,DJ$43+DJ$44&gt;=REGISTER!$CZ$25,DJ$40&gt;0),1,0)</f>
        <v>0</v>
      </c>
      <c r="AH42" s="207">
        <f>IF(AND(DK117=1,$N117&gt;=REGISTER!$DA$41,DK$43+DK$44&gt;=REGISTER!$CZ$25,DK$40&gt;0),1,0)</f>
        <v>0</v>
      </c>
      <c r="AI42" s="207">
        <f>IF(AND(DL117=1,$N117&gt;=REGISTER!$DA$41,DL$43+DL$44&gt;=REGISTER!$CZ$25,DL$40&gt;0),1,0)</f>
        <v>0</v>
      </c>
      <c r="AJ42" s="207">
        <f>IF(AND(DM117=1,$N117&gt;=REGISTER!$DA$41,DM$43+DM$44&gt;=REGISTER!$CZ$25,DM$40&gt;0),1,0)</f>
        <v>0</v>
      </c>
      <c r="AK42" s="207">
        <f>IF(AND(DN117=1,$N117&gt;=REGISTER!$DA$41,DN$43+DN$44&gt;=REGISTER!$CZ$25,DN$40&gt;0),1,0)</f>
        <v>0</v>
      </c>
      <c r="AL42" s="207">
        <f>IF(AND(DO117=1,$N117&gt;=REGISTER!$DA$41,DO$43+DO$44&gt;=REGISTER!$CZ$25,DO$40&gt;0),1,0)</f>
        <v>0</v>
      </c>
      <c r="AM42" s="207">
        <f>IF(AND(DP117=1,$N117&gt;=REGISTER!$DA$41,DP$43+DP$44&gt;=REGISTER!$CZ$25,DP$40&gt;0),1,0)</f>
        <v>0</v>
      </c>
      <c r="AN42" s="207">
        <f>IF(AND(DQ117=1,$N117&gt;=REGISTER!$DA$41,DQ$43+DQ$44&gt;=REGISTER!$CZ$25,DQ$40&gt;0),1,0)</f>
        <v>0</v>
      </c>
      <c r="AO42" s="207">
        <f>IF(AND(DR117=1,$N117&gt;=REGISTER!$DA$41,DR$43+DR$44&gt;=REGISTER!$CZ$25,DR$40&gt;0),1,0)</f>
        <v>0</v>
      </c>
      <c r="AP42" s="207">
        <f>IF(AND(DS117=1,$N117&gt;=REGISTER!$DA$41,DS$43+DS$44&gt;=REGISTER!$CZ$25,DS$40&gt;0),1,0)</f>
        <v>0</v>
      </c>
      <c r="AQ42" s="207">
        <f>IF(AND(DT117=1,$N117&gt;=REGISTER!$DA$41,DT$43+DT$44&gt;=REGISTER!$CZ$25,DT$40&gt;0),1,0)</f>
        <v>0</v>
      </c>
      <c r="AR42" s="207">
        <f>IF(AND(DU117=1,$N117&gt;=REGISTER!$DA$41,DU$43+DU$44&gt;=REGISTER!$CZ$25,DU$40&gt;0),1,0)</f>
        <v>0</v>
      </c>
      <c r="AS42" s="207">
        <f>IF(AND(DV117=1,$N117&gt;=REGISTER!$DA$41,DV$43+DV$44&gt;=REGISTER!$CZ$25,DV$40&gt;0),1,0)</f>
        <v>0</v>
      </c>
      <c r="AT42" s="207">
        <f>IF(AND(DW117=1,$N117&gt;=REGISTER!$DA$41,DW$43+DW$44&gt;=REGISTER!$CZ$25,DW$40&gt;0),1,0)</f>
        <v>0</v>
      </c>
      <c r="AU42" s="207">
        <f>IF(AND(DX117=1,$N117&gt;=REGISTER!$DA$41,DX$43+DX$44&gt;=REGISTER!$CZ$25,DX$40&gt;0),1,0)</f>
        <v>0</v>
      </c>
      <c r="AV42" s="207">
        <f>IF(AND(DY117=1,$N117&gt;=REGISTER!$DA$41,DY$43+DY$44&gt;=REGISTER!$CZ$25,DY$40&gt;0),1,0)</f>
        <v>0</v>
      </c>
      <c r="AW42" s="207">
        <f>IF(AND(DZ117=1,$N117&gt;=REGISTER!$DA$41,DZ$43+DZ$44&gt;=REGISTER!$CZ$25,DZ$40&gt;0),1,0)</f>
        <v>0</v>
      </c>
      <c r="AX42" s="207">
        <f>IF(AND(EA117=1,$N117&gt;=REGISTER!$DA$41,EA$43+EA$44&gt;=REGISTER!$CZ$25,EA$40&gt;0),1,0)</f>
        <v>0</v>
      </c>
      <c r="AY42" s="207">
        <f>IF(AND(EB117=1,$N117&gt;=REGISTER!$DA$41,EB$43+EB$44&gt;=REGISTER!$CZ$25,EB$40&gt;0),1,0)</f>
        <v>0</v>
      </c>
      <c r="AZ42" s="207">
        <f>IF(AND(EC117=1,$N117&gt;=REGISTER!$DA$41,EC$43+EC$44&gt;=REGISTER!$CZ$25,EC$40&gt;0),1,0)</f>
        <v>0</v>
      </c>
      <c r="BA42" s="207">
        <f>IF(AND(ED117=1,$N117&gt;=REGISTER!$DA$41,ED$43+ED$44&gt;=REGISTER!$CZ$25,ED$40&gt;0),1,0)</f>
        <v>0</v>
      </c>
      <c r="BB42" s="207">
        <f>IF(AND(EE117=1,$N117&gt;=REGISTER!$DA$41,EE$43+EE$44&gt;=REGISTER!$CZ$25,EE$40&gt;0),1,0)</f>
        <v>0</v>
      </c>
      <c r="BC42" s="207">
        <f>IF(AND(EF117=1,$N117&gt;=REGISTER!$DA$41,EF$43+EF$44&gt;=REGISTER!$CZ$25,EF$40&gt;0),1,0)</f>
        <v>0</v>
      </c>
      <c r="BD42" s="101">
        <f t="shared" si="8"/>
        <v>0</v>
      </c>
      <c r="BE42" s="207">
        <f t="shared" ref="BE42:BF47" si="28">IF(AND(CS117=1,$N117&gt;=13,CS$41&gt;2,CS$40&gt;0),1,0)</f>
        <v>0</v>
      </c>
      <c r="BF42" s="207">
        <f t="shared" si="28"/>
        <v>0</v>
      </c>
      <c r="BG42" s="207">
        <f t="shared" ref="BG42:CR42" si="29">IF(AND(CU117=1,$N117&gt;=13,CU$41&gt;2,CU$40&gt;0),1,0)</f>
        <v>0</v>
      </c>
      <c r="BH42" s="207">
        <f t="shared" si="29"/>
        <v>0</v>
      </c>
      <c r="BI42" s="207">
        <f t="shared" si="29"/>
        <v>0</v>
      </c>
      <c r="BJ42" s="207">
        <f t="shared" si="29"/>
        <v>0</v>
      </c>
      <c r="BK42" s="207">
        <f t="shared" si="29"/>
        <v>0</v>
      </c>
      <c r="BL42" s="207">
        <f t="shared" si="29"/>
        <v>0</v>
      </c>
      <c r="BM42" s="207">
        <f t="shared" si="29"/>
        <v>0</v>
      </c>
      <c r="BN42" s="207">
        <f t="shared" si="29"/>
        <v>0</v>
      </c>
      <c r="BO42" s="207">
        <f t="shared" si="29"/>
        <v>0</v>
      </c>
      <c r="BP42" s="207">
        <f t="shared" si="29"/>
        <v>0</v>
      </c>
      <c r="BQ42" s="207">
        <f t="shared" si="29"/>
        <v>0</v>
      </c>
      <c r="BR42" s="207">
        <f t="shared" si="29"/>
        <v>0</v>
      </c>
      <c r="BS42" s="207">
        <f t="shared" si="29"/>
        <v>0</v>
      </c>
      <c r="BT42" s="207">
        <f t="shared" si="29"/>
        <v>0</v>
      </c>
      <c r="BU42" s="207">
        <f t="shared" si="29"/>
        <v>0</v>
      </c>
      <c r="BV42" s="207">
        <f t="shared" si="29"/>
        <v>0</v>
      </c>
      <c r="BW42" s="207">
        <f t="shared" si="29"/>
        <v>0</v>
      </c>
      <c r="BX42" s="207">
        <f t="shared" si="29"/>
        <v>0</v>
      </c>
      <c r="BY42" s="207">
        <f t="shared" si="29"/>
        <v>0</v>
      </c>
      <c r="BZ42" s="207">
        <f t="shared" si="29"/>
        <v>0</v>
      </c>
      <c r="CA42" s="207">
        <f t="shared" si="29"/>
        <v>0</v>
      </c>
      <c r="CB42" s="207">
        <f t="shared" si="29"/>
        <v>0</v>
      </c>
      <c r="CC42" s="207">
        <f t="shared" si="29"/>
        <v>0</v>
      </c>
      <c r="CD42" s="207">
        <f t="shared" si="29"/>
        <v>0</v>
      </c>
      <c r="CE42" s="207">
        <f t="shared" si="29"/>
        <v>0</v>
      </c>
      <c r="CF42" s="207">
        <f t="shared" si="29"/>
        <v>0</v>
      </c>
      <c r="CG42" s="207">
        <f t="shared" si="29"/>
        <v>0</v>
      </c>
      <c r="CH42" s="207">
        <f t="shared" si="29"/>
        <v>0</v>
      </c>
      <c r="CI42" s="207">
        <f t="shared" si="29"/>
        <v>0</v>
      </c>
      <c r="CJ42" s="207">
        <f t="shared" si="29"/>
        <v>0</v>
      </c>
      <c r="CK42" s="207">
        <f t="shared" si="29"/>
        <v>0</v>
      </c>
      <c r="CL42" s="207">
        <f t="shared" si="29"/>
        <v>0</v>
      </c>
      <c r="CM42" s="207">
        <f t="shared" si="29"/>
        <v>0</v>
      </c>
      <c r="CN42" s="207">
        <f t="shared" si="29"/>
        <v>0</v>
      </c>
      <c r="CO42" s="207">
        <f t="shared" si="29"/>
        <v>0</v>
      </c>
      <c r="CP42" s="207">
        <f t="shared" si="29"/>
        <v>0</v>
      </c>
      <c r="CQ42" s="207">
        <f t="shared" si="29"/>
        <v>0</v>
      </c>
      <c r="CR42" s="207">
        <f t="shared" si="29"/>
        <v>0</v>
      </c>
      <c r="CS42" s="18">
        <f>SUMIF($I$38:$I$39,"=1",CS$38:CS$39)+SUMIF($I$117:$I$121,"=1",CS$117:CS$121)</f>
        <v>0</v>
      </c>
      <c r="CT42" s="18">
        <f t="shared" ref="CT42:EF42" si="30">SUMIF($I$38:$I$39,"=1",CT$38:CT$39)+SUMIF($I$117:$I$121,"=1",CT$117:CT$121)</f>
        <v>0</v>
      </c>
      <c r="CU42" s="18">
        <f t="shared" si="30"/>
        <v>0</v>
      </c>
      <c r="CV42" s="18">
        <f t="shared" si="30"/>
        <v>0</v>
      </c>
      <c r="CW42" s="18">
        <f t="shared" si="30"/>
        <v>0</v>
      </c>
      <c r="CX42" s="18">
        <f t="shared" si="30"/>
        <v>0</v>
      </c>
      <c r="CY42" s="18">
        <f t="shared" si="30"/>
        <v>0</v>
      </c>
      <c r="CZ42" s="18">
        <f t="shared" si="30"/>
        <v>0</v>
      </c>
      <c r="DA42" s="18">
        <f t="shared" si="30"/>
        <v>0</v>
      </c>
      <c r="DB42" s="18">
        <f t="shared" si="30"/>
        <v>0</v>
      </c>
      <c r="DC42" s="18">
        <f t="shared" si="30"/>
        <v>0</v>
      </c>
      <c r="DD42" s="18">
        <f t="shared" si="30"/>
        <v>0</v>
      </c>
      <c r="DE42" s="18">
        <f t="shared" si="30"/>
        <v>0</v>
      </c>
      <c r="DF42" s="18">
        <f t="shared" si="30"/>
        <v>0</v>
      </c>
      <c r="DG42" s="18">
        <f t="shared" si="30"/>
        <v>0</v>
      </c>
      <c r="DH42" s="18">
        <f t="shared" si="30"/>
        <v>0</v>
      </c>
      <c r="DI42" s="18">
        <f t="shared" si="30"/>
        <v>0</v>
      </c>
      <c r="DJ42" s="18">
        <f t="shared" si="30"/>
        <v>0</v>
      </c>
      <c r="DK42" s="18">
        <f t="shared" si="30"/>
        <v>0</v>
      </c>
      <c r="DL42" s="18">
        <f t="shared" si="30"/>
        <v>0</v>
      </c>
      <c r="DM42" s="18">
        <f t="shared" si="30"/>
        <v>0</v>
      </c>
      <c r="DN42" s="18">
        <f t="shared" si="30"/>
        <v>0</v>
      </c>
      <c r="DO42" s="18">
        <f t="shared" si="30"/>
        <v>0</v>
      </c>
      <c r="DP42" s="18">
        <f t="shared" si="30"/>
        <v>0</v>
      </c>
      <c r="DQ42" s="18">
        <f t="shared" si="30"/>
        <v>0</v>
      </c>
      <c r="DR42" s="18">
        <f t="shared" si="30"/>
        <v>0</v>
      </c>
      <c r="DS42" s="18">
        <f t="shared" si="30"/>
        <v>0</v>
      </c>
      <c r="DT42" s="18">
        <f t="shared" si="30"/>
        <v>0</v>
      </c>
      <c r="DU42" s="18">
        <f t="shared" si="30"/>
        <v>0</v>
      </c>
      <c r="DV42" s="18">
        <f t="shared" si="30"/>
        <v>0</v>
      </c>
      <c r="DW42" s="18">
        <f t="shared" si="30"/>
        <v>0</v>
      </c>
      <c r="DX42" s="18">
        <f t="shared" si="30"/>
        <v>0</v>
      </c>
      <c r="DY42" s="18">
        <f t="shared" si="30"/>
        <v>0</v>
      </c>
      <c r="DZ42" s="18">
        <f t="shared" si="30"/>
        <v>0</v>
      </c>
      <c r="EA42" s="18">
        <f t="shared" si="30"/>
        <v>0</v>
      </c>
      <c r="EB42" s="18">
        <f t="shared" si="30"/>
        <v>0</v>
      </c>
      <c r="EC42" s="18">
        <f t="shared" si="30"/>
        <v>0</v>
      </c>
      <c r="ED42" s="18">
        <f t="shared" si="30"/>
        <v>0</v>
      </c>
      <c r="EE42" s="18">
        <f t="shared" si="30"/>
        <v>0</v>
      </c>
      <c r="EF42" s="18">
        <f t="shared" si="30"/>
        <v>0</v>
      </c>
      <c r="EG42" s="166"/>
      <c r="EH42" s="166"/>
      <c r="EI42" s="166"/>
      <c r="EJ42" s="166"/>
      <c r="EK42" s="16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1"/>
    </row>
    <row r="43" spans="1:256" ht="13.5" hidden="1" customHeight="1" thickBot="1">
      <c r="A43" s="71"/>
      <c r="B43" s="72"/>
      <c r="C43" s="72"/>
      <c r="D43" s="72"/>
      <c r="E43" s="72"/>
      <c r="F43" s="73"/>
      <c r="G43" s="69"/>
      <c r="H43" s="21" t="s">
        <v>15</v>
      </c>
      <c r="I43" s="22"/>
      <c r="J43" s="22"/>
      <c r="K43" s="22"/>
      <c r="L43" s="303" t="s">
        <v>194</v>
      </c>
      <c r="M43" s="302" t="s">
        <v>190</v>
      </c>
      <c r="N43" s="22"/>
      <c r="O43" s="101">
        <f t="shared" si="7"/>
        <v>0</v>
      </c>
      <c r="P43" s="207">
        <f>IF(AND(CS118=1,$N118&gt;=REGISTER!$DA$41,CS$43+CS$44&gt;=REGISTER!$CZ$25,CS$40&gt;0),1,0)</f>
        <v>0</v>
      </c>
      <c r="Q43" s="207">
        <f>IF(AND(CT118=1,$N118&gt;=REGISTER!$DA$41,CT$43+CT$44&gt;=REGISTER!$CZ$25,CT$40&gt;0),1,0)</f>
        <v>0</v>
      </c>
      <c r="R43" s="207">
        <f>IF(AND(CU118=1,$N118&gt;=REGISTER!$DA$41,CU$43+CU$44&gt;=REGISTER!$CZ$25,CU$40&gt;0),1,0)</f>
        <v>0</v>
      </c>
      <c r="S43" s="207">
        <f>IF(AND(CV118=1,$N118&gt;=REGISTER!$DA$41,CV$43+CV$44&gt;=REGISTER!$CZ$25,CV$40&gt;0),1,0)</f>
        <v>0</v>
      </c>
      <c r="T43" s="207">
        <f>IF(AND(CW118=1,$N118&gt;=REGISTER!$DA$41,CW$43+CW$44&gt;=REGISTER!$CZ$25,CW$40&gt;0),1,0)</f>
        <v>0</v>
      </c>
      <c r="U43" s="207">
        <f>IF(AND(CX118=1,$N118&gt;=REGISTER!$DA$41,CX$43+CX$44&gt;=REGISTER!$CZ$25,CX$40&gt;0),1,0)</f>
        <v>0</v>
      </c>
      <c r="V43" s="207">
        <f>IF(AND(CY118=1,$N118&gt;=REGISTER!$DA$41,CY$43+CY$44&gt;=REGISTER!$CZ$25,CY$40&gt;0),1,0)</f>
        <v>0</v>
      </c>
      <c r="W43" s="207">
        <f>IF(AND(CZ118=1,$N118&gt;=REGISTER!$DA$41,CZ$43+CZ$44&gt;=REGISTER!$CZ$25,CZ$40&gt;0),1,0)</f>
        <v>0</v>
      </c>
      <c r="X43" s="207">
        <f>IF(AND(DA118=1,$N118&gt;=REGISTER!$DA$41,DA$43+DA$44&gt;=REGISTER!$CZ$25,DA$40&gt;0),1,0)</f>
        <v>0</v>
      </c>
      <c r="Y43" s="207">
        <f>IF(AND(DB118=1,$N118&gt;=REGISTER!$DA$41,DB$43+DB$44&gt;=REGISTER!$CZ$25,DB$40&gt;0),1,0)</f>
        <v>0</v>
      </c>
      <c r="Z43" s="207">
        <f>IF(AND(DC118=1,$N118&gt;=REGISTER!$DA$41,DC$43+DC$44&gt;=REGISTER!$CZ$25,DC$40&gt;0),1,0)</f>
        <v>0</v>
      </c>
      <c r="AA43" s="207">
        <f>IF(AND(DD118=1,$N118&gt;=REGISTER!$DA$41,DD$43+DD$44&gt;=REGISTER!$CZ$25,DD$40&gt;0),1,0)</f>
        <v>0</v>
      </c>
      <c r="AB43" s="207">
        <f>IF(AND(DE118=1,$N118&gt;=REGISTER!$DA$41,DE$43+DE$44&gt;=REGISTER!$CZ$25,DE$40&gt;0),1,0)</f>
        <v>0</v>
      </c>
      <c r="AC43" s="207">
        <f>IF(AND(DF118=1,$N118&gt;=REGISTER!$DA$41,DF$43+DF$44&gt;=REGISTER!$CZ$25,DF$40&gt;0),1,0)</f>
        <v>0</v>
      </c>
      <c r="AD43" s="207">
        <f>IF(AND(DG118=1,$N118&gt;=REGISTER!$DA$41,DG$43+DG$44&gt;=REGISTER!$CZ$25,DG$40&gt;0),1,0)</f>
        <v>0</v>
      </c>
      <c r="AE43" s="207">
        <f>IF(AND(DH118=1,$N118&gt;=REGISTER!$DA$41,DH$43+DH$44&gt;=REGISTER!$CZ$25,DH$40&gt;0),1,0)</f>
        <v>0</v>
      </c>
      <c r="AF43" s="207">
        <f>IF(AND(DI118=1,$N118&gt;=REGISTER!$DA$41,DI$43+DI$44&gt;=REGISTER!$CZ$25,DI$40&gt;0),1,0)</f>
        <v>0</v>
      </c>
      <c r="AG43" s="207">
        <f>IF(AND(DJ118=1,$N118&gt;=REGISTER!$DA$41,DJ$43+DJ$44&gt;=REGISTER!$CZ$25,DJ$40&gt;0),1,0)</f>
        <v>0</v>
      </c>
      <c r="AH43" s="207">
        <f>IF(AND(DK118=1,$N118&gt;=REGISTER!$DA$41,DK$43+DK$44&gt;=REGISTER!$CZ$25,DK$40&gt;0),1,0)</f>
        <v>0</v>
      </c>
      <c r="AI43" s="207">
        <f>IF(AND(DL118=1,$N118&gt;=REGISTER!$DA$41,DL$43+DL$44&gt;=REGISTER!$CZ$25,DL$40&gt;0),1,0)</f>
        <v>0</v>
      </c>
      <c r="AJ43" s="207">
        <f>IF(AND(DM118=1,$N118&gt;=REGISTER!$DA$41,DM$43+DM$44&gt;=REGISTER!$CZ$25,DM$40&gt;0),1,0)</f>
        <v>0</v>
      </c>
      <c r="AK43" s="207">
        <f>IF(AND(DN118=1,$N118&gt;=REGISTER!$DA$41,DN$43+DN$44&gt;=REGISTER!$CZ$25,DN$40&gt;0),1,0)</f>
        <v>0</v>
      </c>
      <c r="AL43" s="207">
        <f>IF(AND(DO118=1,$N118&gt;=REGISTER!$DA$41,DO$43+DO$44&gt;=REGISTER!$CZ$25,DO$40&gt;0),1,0)</f>
        <v>0</v>
      </c>
      <c r="AM43" s="207">
        <f>IF(AND(DP118=1,$N118&gt;=REGISTER!$DA$41,DP$43+DP$44&gt;=REGISTER!$CZ$25,DP$40&gt;0),1,0)</f>
        <v>0</v>
      </c>
      <c r="AN43" s="207">
        <f>IF(AND(DQ118=1,$N118&gt;=REGISTER!$DA$41,DQ$43+DQ$44&gt;=REGISTER!$CZ$25,DQ$40&gt;0),1,0)</f>
        <v>0</v>
      </c>
      <c r="AO43" s="207">
        <f>IF(AND(DR118=1,$N118&gt;=REGISTER!$DA$41,DR$43+DR$44&gt;=REGISTER!$CZ$25,DR$40&gt;0),1,0)</f>
        <v>0</v>
      </c>
      <c r="AP43" s="207">
        <f>IF(AND(DS118=1,$N118&gt;=REGISTER!$DA$41,DS$43+DS$44&gt;=REGISTER!$CZ$25,DS$40&gt;0),1,0)</f>
        <v>0</v>
      </c>
      <c r="AQ43" s="207">
        <f>IF(AND(DT118=1,$N118&gt;=REGISTER!$DA$41,DT$43+DT$44&gt;=REGISTER!$CZ$25,DT$40&gt;0),1,0)</f>
        <v>0</v>
      </c>
      <c r="AR43" s="207">
        <f>IF(AND(DU118=1,$N118&gt;=REGISTER!$DA$41,DU$43+DU$44&gt;=REGISTER!$CZ$25,DU$40&gt;0),1,0)</f>
        <v>0</v>
      </c>
      <c r="AS43" s="207">
        <f>IF(AND(DV118=1,$N118&gt;=REGISTER!$DA$41,DV$43+DV$44&gt;=REGISTER!$CZ$25,DV$40&gt;0),1,0)</f>
        <v>0</v>
      </c>
      <c r="AT43" s="207">
        <f>IF(AND(DW118=1,$N118&gt;=REGISTER!$DA$41,DW$43+DW$44&gt;=REGISTER!$CZ$25,DW$40&gt;0),1,0)</f>
        <v>0</v>
      </c>
      <c r="AU43" s="207">
        <f>IF(AND(DX118=1,$N118&gt;=REGISTER!$DA$41,DX$43+DX$44&gt;=REGISTER!$CZ$25,DX$40&gt;0),1,0)</f>
        <v>0</v>
      </c>
      <c r="AV43" s="207">
        <f>IF(AND(DY118=1,$N118&gt;=REGISTER!$DA$41,DY$43+DY$44&gt;=REGISTER!$CZ$25,DY$40&gt;0),1,0)</f>
        <v>0</v>
      </c>
      <c r="AW43" s="207">
        <f>IF(AND(DZ118=1,$N118&gt;=REGISTER!$DA$41,DZ$43+DZ$44&gt;=REGISTER!$CZ$25,DZ$40&gt;0),1,0)</f>
        <v>0</v>
      </c>
      <c r="AX43" s="207">
        <f>IF(AND(EA118=1,$N118&gt;=REGISTER!$DA$41,EA$43+EA$44&gt;=REGISTER!$CZ$25,EA$40&gt;0),1,0)</f>
        <v>0</v>
      </c>
      <c r="AY43" s="207">
        <f>IF(AND(EB118=1,$N118&gt;=REGISTER!$DA$41,EB$43+EB$44&gt;=REGISTER!$CZ$25,EB$40&gt;0),1,0)</f>
        <v>0</v>
      </c>
      <c r="AZ43" s="207">
        <f>IF(AND(EC118=1,$N118&gt;=REGISTER!$DA$41,EC$43+EC$44&gt;=REGISTER!$CZ$25,EC$40&gt;0),1,0)</f>
        <v>0</v>
      </c>
      <c r="BA43" s="207">
        <f>IF(AND(ED118=1,$N118&gt;=REGISTER!$DA$41,ED$43+ED$44&gt;=REGISTER!$CZ$25,ED$40&gt;0),1,0)</f>
        <v>0</v>
      </c>
      <c r="BB43" s="207">
        <f>IF(AND(EE118=1,$N118&gt;=REGISTER!$DA$41,EE$43+EE$44&gt;=REGISTER!$CZ$25,EE$40&gt;0),1,0)</f>
        <v>0</v>
      </c>
      <c r="BC43" s="207">
        <f>IF(AND(EF118=1,$N118&gt;=REGISTER!$DA$41,EF$43+EF$44&gt;=REGISTER!$CZ$25,EF$40&gt;0),1,0)</f>
        <v>0</v>
      </c>
      <c r="BD43" s="101">
        <f t="shared" si="8"/>
        <v>0</v>
      </c>
      <c r="BE43" s="207">
        <f t="shared" si="28"/>
        <v>0</v>
      </c>
      <c r="BF43" s="207">
        <f t="shared" si="28"/>
        <v>0</v>
      </c>
      <c r="BG43" s="207">
        <f t="shared" ref="BG43:CR43" si="31">IF(AND(CU118=1,$N118&gt;=13,CU$41&gt;2,CU$40&gt;0),1,0)</f>
        <v>0</v>
      </c>
      <c r="BH43" s="207">
        <f t="shared" si="31"/>
        <v>0</v>
      </c>
      <c r="BI43" s="207">
        <f t="shared" si="31"/>
        <v>0</v>
      </c>
      <c r="BJ43" s="207">
        <f t="shared" si="31"/>
        <v>0</v>
      </c>
      <c r="BK43" s="207">
        <f t="shared" si="31"/>
        <v>0</v>
      </c>
      <c r="BL43" s="207">
        <f t="shared" si="31"/>
        <v>0</v>
      </c>
      <c r="BM43" s="207">
        <f t="shared" si="31"/>
        <v>0</v>
      </c>
      <c r="BN43" s="207">
        <f t="shared" si="31"/>
        <v>0</v>
      </c>
      <c r="BO43" s="207">
        <f t="shared" si="31"/>
        <v>0</v>
      </c>
      <c r="BP43" s="207">
        <f t="shared" si="31"/>
        <v>0</v>
      </c>
      <c r="BQ43" s="207">
        <f t="shared" si="31"/>
        <v>0</v>
      </c>
      <c r="BR43" s="207">
        <f t="shared" si="31"/>
        <v>0</v>
      </c>
      <c r="BS43" s="207">
        <f t="shared" si="31"/>
        <v>0</v>
      </c>
      <c r="BT43" s="207">
        <f t="shared" si="31"/>
        <v>0</v>
      </c>
      <c r="BU43" s="207">
        <f t="shared" si="31"/>
        <v>0</v>
      </c>
      <c r="BV43" s="207">
        <f t="shared" si="31"/>
        <v>0</v>
      </c>
      <c r="BW43" s="207">
        <f t="shared" si="31"/>
        <v>0</v>
      </c>
      <c r="BX43" s="207">
        <f t="shared" si="31"/>
        <v>0</v>
      </c>
      <c r="BY43" s="207">
        <f t="shared" si="31"/>
        <v>0</v>
      </c>
      <c r="BZ43" s="207">
        <f t="shared" si="31"/>
        <v>0</v>
      </c>
      <c r="CA43" s="207">
        <f t="shared" si="31"/>
        <v>0</v>
      </c>
      <c r="CB43" s="207">
        <f t="shared" si="31"/>
        <v>0</v>
      </c>
      <c r="CC43" s="207">
        <f t="shared" si="31"/>
        <v>0</v>
      </c>
      <c r="CD43" s="207">
        <f t="shared" si="31"/>
        <v>0</v>
      </c>
      <c r="CE43" s="207">
        <f t="shared" si="31"/>
        <v>0</v>
      </c>
      <c r="CF43" s="207">
        <f t="shared" si="31"/>
        <v>0</v>
      </c>
      <c r="CG43" s="207">
        <f t="shared" si="31"/>
        <v>0</v>
      </c>
      <c r="CH43" s="207">
        <f t="shared" si="31"/>
        <v>0</v>
      </c>
      <c r="CI43" s="207">
        <f t="shared" si="31"/>
        <v>0</v>
      </c>
      <c r="CJ43" s="207">
        <f t="shared" si="31"/>
        <v>0</v>
      </c>
      <c r="CK43" s="207">
        <f t="shared" si="31"/>
        <v>0</v>
      </c>
      <c r="CL43" s="207">
        <f t="shared" si="31"/>
        <v>0</v>
      </c>
      <c r="CM43" s="207">
        <f t="shared" si="31"/>
        <v>0</v>
      </c>
      <c r="CN43" s="207">
        <f t="shared" si="31"/>
        <v>0</v>
      </c>
      <c r="CO43" s="207">
        <f t="shared" si="31"/>
        <v>0</v>
      </c>
      <c r="CP43" s="207">
        <f t="shared" si="31"/>
        <v>0</v>
      </c>
      <c r="CQ43" s="207">
        <f t="shared" si="31"/>
        <v>0</v>
      </c>
      <c r="CR43" s="207">
        <f t="shared" si="31"/>
        <v>0</v>
      </c>
      <c r="CS43" s="18">
        <f>IF(SUM(CS54:CS60)=0,0,SUMIF($J$19:$J$37,"=1",CS$19:CS$37)+SUMIF($J$78:$J$116,"=1",CS$78:CS$116))</f>
        <v>0</v>
      </c>
      <c r="CT43" s="18">
        <f t="shared" ref="CT43:EF43" si="32">IF(SUM(CT54:CT60)=0,0,SUMIF($J$19:$J$37,"=1",CT$19:CT$37)+SUMIF($J$78:$J$116,"=1",CT$78:CT$116))</f>
        <v>0</v>
      </c>
      <c r="CU43" s="18">
        <f t="shared" si="32"/>
        <v>0</v>
      </c>
      <c r="CV43" s="18">
        <f t="shared" si="32"/>
        <v>0</v>
      </c>
      <c r="CW43" s="18">
        <f t="shared" si="32"/>
        <v>0</v>
      </c>
      <c r="CX43" s="18">
        <f t="shared" si="32"/>
        <v>0</v>
      </c>
      <c r="CY43" s="18">
        <f t="shared" si="32"/>
        <v>0</v>
      </c>
      <c r="CZ43" s="18">
        <f t="shared" si="32"/>
        <v>0</v>
      </c>
      <c r="DA43" s="18">
        <f t="shared" si="32"/>
        <v>0</v>
      </c>
      <c r="DB43" s="18">
        <f t="shared" si="32"/>
        <v>0</v>
      </c>
      <c r="DC43" s="18">
        <f t="shared" si="32"/>
        <v>0</v>
      </c>
      <c r="DD43" s="18">
        <f t="shared" si="32"/>
        <v>0</v>
      </c>
      <c r="DE43" s="18">
        <f t="shared" si="32"/>
        <v>0</v>
      </c>
      <c r="DF43" s="18">
        <f t="shared" si="32"/>
        <v>0</v>
      </c>
      <c r="DG43" s="18">
        <f t="shared" si="32"/>
        <v>0</v>
      </c>
      <c r="DH43" s="18">
        <f t="shared" si="32"/>
        <v>0</v>
      </c>
      <c r="DI43" s="18">
        <f t="shared" si="32"/>
        <v>0</v>
      </c>
      <c r="DJ43" s="18">
        <f t="shared" si="32"/>
        <v>0</v>
      </c>
      <c r="DK43" s="18">
        <f t="shared" si="32"/>
        <v>0</v>
      </c>
      <c r="DL43" s="18">
        <f t="shared" si="32"/>
        <v>0</v>
      </c>
      <c r="DM43" s="18">
        <f t="shared" si="32"/>
        <v>0</v>
      </c>
      <c r="DN43" s="18">
        <f t="shared" si="32"/>
        <v>0</v>
      </c>
      <c r="DO43" s="18">
        <f t="shared" si="32"/>
        <v>0</v>
      </c>
      <c r="DP43" s="18">
        <f t="shared" si="32"/>
        <v>0</v>
      </c>
      <c r="DQ43" s="18">
        <f t="shared" si="32"/>
        <v>0</v>
      </c>
      <c r="DR43" s="18">
        <f t="shared" si="32"/>
        <v>0</v>
      </c>
      <c r="DS43" s="18">
        <f t="shared" si="32"/>
        <v>0</v>
      </c>
      <c r="DT43" s="18">
        <f t="shared" si="32"/>
        <v>0</v>
      </c>
      <c r="DU43" s="18">
        <f t="shared" si="32"/>
        <v>0</v>
      </c>
      <c r="DV43" s="18">
        <f t="shared" si="32"/>
        <v>0</v>
      </c>
      <c r="DW43" s="18">
        <f t="shared" si="32"/>
        <v>0</v>
      </c>
      <c r="DX43" s="18">
        <f t="shared" si="32"/>
        <v>0</v>
      </c>
      <c r="DY43" s="18">
        <f t="shared" si="32"/>
        <v>0</v>
      </c>
      <c r="DZ43" s="18">
        <f t="shared" si="32"/>
        <v>0</v>
      </c>
      <c r="EA43" s="18">
        <f t="shared" si="32"/>
        <v>0</v>
      </c>
      <c r="EB43" s="18">
        <f t="shared" si="32"/>
        <v>0</v>
      </c>
      <c r="EC43" s="18">
        <f t="shared" si="32"/>
        <v>0</v>
      </c>
      <c r="ED43" s="18">
        <f t="shared" si="32"/>
        <v>0</v>
      </c>
      <c r="EE43" s="18">
        <f t="shared" si="32"/>
        <v>0</v>
      </c>
      <c r="EF43" s="18">
        <f t="shared" si="32"/>
        <v>0</v>
      </c>
      <c r="EG43" s="166"/>
      <c r="EH43" s="166"/>
      <c r="EI43" s="166"/>
      <c r="EJ43" s="166"/>
      <c r="EK43" s="16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7"/>
      <c r="HH43" s="47"/>
      <c r="HI43" s="1"/>
    </row>
    <row r="44" spans="1:256" ht="13.5" hidden="1" customHeight="1" thickBot="1">
      <c r="A44" s="71"/>
      <c r="B44" s="72"/>
      <c r="C44" s="72"/>
      <c r="D44" s="72"/>
      <c r="E44" s="72"/>
      <c r="F44" s="73"/>
      <c r="G44" s="69"/>
      <c r="H44" s="21" t="s">
        <v>42</v>
      </c>
      <c r="I44" s="22"/>
      <c r="J44" s="22"/>
      <c r="K44" s="22"/>
      <c r="L44" s="303" t="s">
        <v>194</v>
      </c>
      <c r="M44" s="302" t="s">
        <v>191</v>
      </c>
      <c r="N44" s="22"/>
      <c r="O44" s="101">
        <f t="shared" si="7"/>
        <v>0</v>
      </c>
      <c r="P44" s="207">
        <f>IF(AND(CS119=1,$N119&gt;=REGISTER!$DA$41,CS$43+CS$44&gt;=REGISTER!$CZ$25,CS$40&gt;0),1,0)</f>
        <v>0</v>
      </c>
      <c r="Q44" s="207">
        <f>IF(AND(CT119=1,$N119&gt;=REGISTER!$DA$41,CT$43+CT$44&gt;=REGISTER!$CZ$25,CT$40&gt;0),1,0)</f>
        <v>0</v>
      </c>
      <c r="R44" s="207">
        <f>IF(AND(CU119=1,$N119&gt;=REGISTER!$DA$41,CU$43+CU$44&gt;=REGISTER!$CZ$25,CU$40&gt;0),1,0)</f>
        <v>0</v>
      </c>
      <c r="S44" s="207">
        <f>IF(AND(CV119=1,$N119&gt;=REGISTER!$DA$41,CV$43+CV$44&gt;=REGISTER!$CZ$25,CV$40&gt;0),1,0)</f>
        <v>0</v>
      </c>
      <c r="T44" s="207">
        <f>IF(AND(CW119=1,$N119&gt;=REGISTER!$DA$41,CW$43+CW$44&gt;=REGISTER!$CZ$25,CW$40&gt;0),1,0)</f>
        <v>0</v>
      </c>
      <c r="U44" s="207">
        <f>IF(AND(CX119=1,$N119&gt;=REGISTER!$DA$41,CX$43+CX$44&gt;=REGISTER!$CZ$25,CX$40&gt;0),1,0)</f>
        <v>0</v>
      </c>
      <c r="V44" s="207">
        <f>IF(AND(CY119=1,$N119&gt;=REGISTER!$DA$41,CY$43+CY$44&gt;=REGISTER!$CZ$25,CY$40&gt;0),1,0)</f>
        <v>0</v>
      </c>
      <c r="W44" s="207">
        <f>IF(AND(CZ119=1,$N119&gt;=REGISTER!$DA$41,CZ$43+CZ$44&gt;=REGISTER!$CZ$25,CZ$40&gt;0),1,0)</f>
        <v>0</v>
      </c>
      <c r="X44" s="207">
        <f>IF(AND(DA119=1,$N119&gt;=REGISTER!$DA$41,DA$43+DA$44&gt;=REGISTER!$CZ$25,DA$40&gt;0),1,0)</f>
        <v>0</v>
      </c>
      <c r="Y44" s="207">
        <f>IF(AND(DB119=1,$N119&gt;=REGISTER!$DA$41,DB$43+DB$44&gt;=REGISTER!$CZ$25,DB$40&gt;0),1,0)</f>
        <v>0</v>
      </c>
      <c r="Z44" s="207">
        <f>IF(AND(DC119=1,$N119&gt;=REGISTER!$DA$41,DC$43+DC$44&gt;=REGISTER!$CZ$25,DC$40&gt;0),1,0)</f>
        <v>0</v>
      </c>
      <c r="AA44" s="207">
        <f>IF(AND(DD119=1,$N119&gt;=REGISTER!$DA$41,DD$43+DD$44&gt;=REGISTER!$CZ$25,DD$40&gt;0),1,0)</f>
        <v>0</v>
      </c>
      <c r="AB44" s="207">
        <f>IF(AND(DE119=1,$N119&gt;=REGISTER!$DA$41,DE$43+DE$44&gt;=REGISTER!$CZ$25,DE$40&gt;0),1,0)</f>
        <v>0</v>
      </c>
      <c r="AC44" s="207">
        <f>IF(AND(DF119=1,$N119&gt;=REGISTER!$DA$41,DF$43+DF$44&gt;=REGISTER!$CZ$25,DF$40&gt;0),1,0)</f>
        <v>0</v>
      </c>
      <c r="AD44" s="207">
        <f>IF(AND(DG119=1,$N119&gt;=REGISTER!$DA$41,DG$43+DG$44&gt;=REGISTER!$CZ$25,DG$40&gt;0),1,0)</f>
        <v>0</v>
      </c>
      <c r="AE44" s="207">
        <f>IF(AND(DH119=1,$N119&gt;=REGISTER!$DA$41,DH$43+DH$44&gt;=REGISTER!$CZ$25,DH$40&gt;0),1,0)</f>
        <v>0</v>
      </c>
      <c r="AF44" s="207">
        <f>IF(AND(DI119=1,$N119&gt;=REGISTER!$DA$41,DI$43+DI$44&gt;=REGISTER!$CZ$25,DI$40&gt;0),1,0)</f>
        <v>0</v>
      </c>
      <c r="AG44" s="207">
        <f>IF(AND(DJ119=1,$N119&gt;=REGISTER!$DA$41,DJ$43+DJ$44&gt;=REGISTER!$CZ$25,DJ$40&gt;0),1,0)</f>
        <v>0</v>
      </c>
      <c r="AH44" s="207">
        <f>IF(AND(DK119=1,$N119&gt;=REGISTER!$DA$41,DK$43+DK$44&gt;=REGISTER!$CZ$25,DK$40&gt;0),1,0)</f>
        <v>0</v>
      </c>
      <c r="AI44" s="207">
        <f>IF(AND(DL119=1,$N119&gt;=REGISTER!$DA$41,DL$43+DL$44&gt;=REGISTER!$CZ$25,DL$40&gt;0),1,0)</f>
        <v>0</v>
      </c>
      <c r="AJ44" s="207">
        <f>IF(AND(DM119=1,$N119&gt;=REGISTER!$DA$41,DM$43+DM$44&gt;=REGISTER!$CZ$25,DM$40&gt;0),1,0)</f>
        <v>0</v>
      </c>
      <c r="AK44" s="207">
        <f>IF(AND(DN119=1,$N119&gt;=REGISTER!$DA$41,DN$43+DN$44&gt;=REGISTER!$CZ$25,DN$40&gt;0),1,0)</f>
        <v>0</v>
      </c>
      <c r="AL44" s="207">
        <f>IF(AND(DO119=1,$N119&gt;=REGISTER!$DA$41,DO$43+DO$44&gt;=REGISTER!$CZ$25,DO$40&gt;0),1,0)</f>
        <v>0</v>
      </c>
      <c r="AM44" s="207">
        <f>IF(AND(DP119=1,$N119&gt;=REGISTER!$DA$41,DP$43+DP$44&gt;=REGISTER!$CZ$25,DP$40&gt;0),1,0)</f>
        <v>0</v>
      </c>
      <c r="AN44" s="207">
        <f>IF(AND(DQ119=1,$N119&gt;=REGISTER!$DA$41,DQ$43+DQ$44&gt;=REGISTER!$CZ$25,DQ$40&gt;0),1,0)</f>
        <v>0</v>
      </c>
      <c r="AO44" s="207">
        <f>IF(AND(DR119=1,$N119&gt;=REGISTER!$DA$41,DR$43+DR$44&gt;=REGISTER!$CZ$25,DR$40&gt;0),1,0)</f>
        <v>0</v>
      </c>
      <c r="AP44" s="207">
        <f>IF(AND(DS119=1,$N119&gt;=REGISTER!$DA$41,DS$43+DS$44&gt;=REGISTER!$CZ$25,DS$40&gt;0),1,0)</f>
        <v>0</v>
      </c>
      <c r="AQ44" s="207">
        <f>IF(AND(DT119=1,$N119&gt;=REGISTER!$DA$41,DT$43+DT$44&gt;=REGISTER!$CZ$25,DT$40&gt;0),1,0)</f>
        <v>0</v>
      </c>
      <c r="AR44" s="207">
        <f>IF(AND(DU119=1,$N119&gt;=REGISTER!$DA$41,DU$43+DU$44&gt;=REGISTER!$CZ$25,DU$40&gt;0),1,0)</f>
        <v>0</v>
      </c>
      <c r="AS44" s="207">
        <f>IF(AND(DV119=1,$N119&gt;=REGISTER!$DA$41,DV$43+DV$44&gt;=REGISTER!$CZ$25,DV$40&gt;0),1,0)</f>
        <v>0</v>
      </c>
      <c r="AT44" s="207">
        <f>IF(AND(DW119=1,$N119&gt;=REGISTER!$DA$41,DW$43+DW$44&gt;=REGISTER!$CZ$25,DW$40&gt;0),1,0)</f>
        <v>0</v>
      </c>
      <c r="AU44" s="207">
        <f>IF(AND(DX119=1,$N119&gt;=REGISTER!$DA$41,DX$43+DX$44&gt;=REGISTER!$CZ$25,DX$40&gt;0),1,0)</f>
        <v>0</v>
      </c>
      <c r="AV44" s="207">
        <f>IF(AND(DY119=1,$N119&gt;=REGISTER!$DA$41,DY$43+DY$44&gt;=REGISTER!$CZ$25,DY$40&gt;0),1,0)</f>
        <v>0</v>
      </c>
      <c r="AW44" s="207">
        <f>IF(AND(DZ119=1,$N119&gt;=REGISTER!$DA$41,DZ$43+DZ$44&gt;=REGISTER!$CZ$25,DZ$40&gt;0),1,0)</f>
        <v>0</v>
      </c>
      <c r="AX44" s="207">
        <f>IF(AND(EA119=1,$N119&gt;=REGISTER!$DA$41,EA$43+EA$44&gt;=REGISTER!$CZ$25,EA$40&gt;0),1,0)</f>
        <v>0</v>
      </c>
      <c r="AY44" s="207">
        <f>IF(AND(EB119=1,$N119&gt;=REGISTER!$DA$41,EB$43+EB$44&gt;=REGISTER!$CZ$25,EB$40&gt;0),1,0)</f>
        <v>0</v>
      </c>
      <c r="AZ44" s="207">
        <f>IF(AND(EC119=1,$N119&gt;=REGISTER!$DA$41,EC$43+EC$44&gt;=REGISTER!$CZ$25,EC$40&gt;0),1,0)</f>
        <v>0</v>
      </c>
      <c r="BA44" s="207">
        <f>IF(AND(ED119=1,$N119&gt;=REGISTER!$DA$41,ED$43+ED$44&gt;=REGISTER!$CZ$25,ED$40&gt;0),1,0)</f>
        <v>0</v>
      </c>
      <c r="BB44" s="207">
        <f>IF(AND(EE119=1,$N119&gt;=REGISTER!$DA$41,EE$43+EE$44&gt;=REGISTER!$CZ$25,EE$40&gt;0),1,0)</f>
        <v>0</v>
      </c>
      <c r="BC44" s="207">
        <f>IF(AND(EF119=1,$N119&gt;=REGISTER!$DA$41,EF$43+EF$44&gt;=REGISTER!$CZ$25,EF$40&gt;0),1,0)</f>
        <v>0</v>
      </c>
      <c r="BD44" s="101">
        <f t="shared" si="8"/>
        <v>0</v>
      </c>
      <c r="BE44" s="207">
        <f t="shared" si="28"/>
        <v>0</v>
      </c>
      <c r="BF44" s="207">
        <f t="shared" si="28"/>
        <v>0</v>
      </c>
      <c r="BG44" s="207">
        <f t="shared" ref="BG44:CR44" si="33">IF(AND(CU119=1,$N119&gt;=13,CU$41&gt;2,CU$40&gt;0),1,0)</f>
        <v>0</v>
      </c>
      <c r="BH44" s="207">
        <f t="shared" si="33"/>
        <v>0</v>
      </c>
      <c r="BI44" s="207">
        <f t="shared" si="33"/>
        <v>0</v>
      </c>
      <c r="BJ44" s="207">
        <f t="shared" si="33"/>
        <v>0</v>
      </c>
      <c r="BK44" s="207">
        <f t="shared" si="33"/>
        <v>0</v>
      </c>
      <c r="BL44" s="207">
        <f t="shared" si="33"/>
        <v>0</v>
      </c>
      <c r="BM44" s="207">
        <f t="shared" si="33"/>
        <v>0</v>
      </c>
      <c r="BN44" s="207">
        <f t="shared" si="33"/>
        <v>0</v>
      </c>
      <c r="BO44" s="207">
        <f t="shared" si="33"/>
        <v>0</v>
      </c>
      <c r="BP44" s="207">
        <f t="shared" si="33"/>
        <v>0</v>
      </c>
      <c r="BQ44" s="207">
        <f t="shared" si="33"/>
        <v>0</v>
      </c>
      <c r="BR44" s="207">
        <f t="shared" si="33"/>
        <v>0</v>
      </c>
      <c r="BS44" s="207">
        <f t="shared" si="33"/>
        <v>0</v>
      </c>
      <c r="BT44" s="207">
        <f t="shared" si="33"/>
        <v>0</v>
      </c>
      <c r="BU44" s="207">
        <f t="shared" si="33"/>
        <v>0</v>
      </c>
      <c r="BV44" s="207">
        <f t="shared" si="33"/>
        <v>0</v>
      </c>
      <c r="BW44" s="207">
        <f t="shared" si="33"/>
        <v>0</v>
      </c>
      <c r="BX44" s="207">
        <f t="shared" si="33"/>
        <v>0</v>
      </c>
      <c r="BY44" s="207">
        <f t="shared" si="33"/>
        <v>0</v>
      </c>
      <c r="BZ44" s="207">
        <f t="shared" si="33"/>
        <v>0</v>
      </c>
      <c r="CA44" s="207">
        <f t="shared" si="33"/>
        <v>0</v>
      </c>
      <c r="CB44" s="207">
        <f t="shared" si="33"/>
        <v>0</v>
      </c>
      <c r="CC44" s="207">
        <f t="shared" si="33"/>
        <v>0</v>
      </c>
      <c r="CD44" s="207">
        <f t="shared" si="33"/>
        <v>0</v>
      </c>
      <c r="CE44" s="207">
        <f t="shared" si="33"/>
        <v>0</v>
      </c>
      <c r="CF44" s="207">
        <f t="shared" si="33"/>
        <v>0</v>
      </c>
      <c r="CG44" s="207">
        <f t="shared" si="33"/>
        <v>0</v>
      </c>
      <c r="CH44" s="207">
        <f t="shared" si="33"/>
        <v>0</v>
      </c>
      <c r="CI44" s="207">
        <f t="shared" si="33"/>
        <v>0</v>
      </c>
      <c r="CJ44" s="207">
        <f t="shared" si="33"/>
        <v>0</v>
      </c>
      <c r="CK44" s="207">
        <f t="shared" si="33"/>
        <v>0</v>
      </c>
      <c r="CL44" s="207">
        <f t="shared" si="33"/>
        <v>0</v>
      </c>
      <c r="CM44" s="207">
        <f t="shared" si="33"/>
        <v>0</v>
      </c>
      <c r="CN44" s="207">
        <f t="shared" si="33"/>
        <v>0</v>
      </c>
      <c r="CO44" s="207">
        <f t="shared" si="33"/>
        <v>0</v>
      </c>
      <c r="CP44" s="207">
        <f t="shared" si="33"/>
        <v>0</v>
      </c>
      <c r="CQ44" s="207">
        <f t="shared" si="33"/>
        <v>0</v>
      </c>
      <c r="CR44" s="207">
        <f t="shared" si="33"/>
        <v>0</v>
      </c>
      <c r="CS44" s="18">
        <f>SUMIF($J$38:$J$39,"=1",CS$38:CS$39)+SUMIF($J$117:$J$121,"=1",CS$117:CS$121)</f>
        <v>0</v>
      </c>
      <c r="CT44" s="18">
        <f t="shared" ref="CT44:EF44" si="34">SUMIF($J$38:$J$39,"=1",CT$38:CT$39)+SUMIF($J$117:$J$121,"=1",CT$117:CT$121)</f>
        <v>0</v>
      </c>
      <c r="CU44" s="18">
        <f t="shared" si="34"/>
        <v>0</v>
      </c>
      <c r="CV44" s="18">
        <f t="shared" si="34"/>
        <v>0</v>
      </c>
      <c r="CW44" s="18">
        <f t="shared" si="34"/>
        <v>0</v>
      </c>
      <c r="CX44" s="18">
        <f t="shared" si="34"/>
        <v>0</v>
      </c>
      <c r="CY44" s="18">
        <f t="shared" si="34"/>
        <v>0</v>
      </c>
      <c r="CZ44" s="18">
        <f t="shared" si="34"/>
        <v>0</v>
      </c>
      <c r="DA44" s="18">
        <f t="shared" si="34"/>
        <v>0</v>
      </c>
      <c r="DB44" s="18">
        <f t="shared" si="34"/>
        <v>0</v>
      </c>
      <c r="DC44" s="18">
        <f t="shared" si="34"/>
        <v>0</v>
      </c>
      <c r="DD44" s="18">
        <f t="shared" si="34"/>
        <v>0</v>
      </c>
      <c r="DE44" s="18">
        <f t="shared" si="34"/>
        <v>0</v>
      </c>
      <c r="DF44" s="18">
        <f t="shared" si="34"/>
        <v>0</v>
      </c>
      <c r="DG44" s="18">
        <f t="shared" si="34"/>
        <v>0</v>
      </c>
      <c r="DH44" s="18">
        <f t="shared" si="34"/>
        <v>0</v>
      </c>
      <c r="DI44" s="18">
        <f t="shared" si="34"/>
        <v>0</v>
      </c>
      <c r="DJ44" s="18">
        <f t="shared" si="34"/>
        <v>0</v>
      </c>
      <c r="DK44" s="18">
        <f t="shared" si="34"/>
        <v>0</v>
      </c>
      <c r="DL44" s="18">
        <f t="shared" si="34"/>
        <v>0</v>
      </c>
      <c r="DM44" s="18">
        <f t="shared" si="34"/>
        <v>0</v>
      </c>
      <c r="DN44" s="18">
        <f t="shared" si="34"/>
        <v>0</v>
      </c>
      <c r="DO44" s="18">
        <f t="shared" si="34"/>
        <v>0</v>
      </c>
      <c r="DP44" s="18">
        <f t="shared" si="34"/>
        <v>0</v>
      </c>
      <c r="DQ44" s="18">
        <f t="shared" si="34"/>
        <v>0</v>
      </c>
      <c r="DR44" s="18">
        <f t="shared" si="34"/>
        <v>0</v>
      </c>
      <c r="DS44" s="18">
        <f t="shared" si="34"/>
        <v>0</v>
      </c>
      <c r="DT44" s="18">
        <f t="shared" si="34"/>
        <v>0</v>
      </c>
      <c r="DU44" s="18">
        <f t="shared" si="34"/>
        <v>0</v>
      </c>
      <c r="DV44" s="18">
        <f t="shared" si="34"/>
        <v>0</v>
      </c>
      <c r="DW44" s="18">
        <f t="shared" si="34"/>
        <v>0</v>
      </c>
      <c r="DX44" s="18">
        <f t="shared" si="34"/>
        <v>0</v>
      </c>
      <c r="DY44" s="18">
        <f t="shared" si="34"/>
        <v>0</v>
      </c>
      <c r="DZ44" s="18">
        <f t="shared" si="34"/>
        <v>0</v>
      </c>
      <c r="EA44" s="18">
        <f t="shared" si="34"/>
        <v>0</v>
      </c>
      <c r="EB44" s="18">
        <f t="shared" si="34"/>
        <v>0</v>
      </c>
      <c r="EC44" s="18">
        <f t="shared" si="34"/>
        <v>0</v>
      </c>
      <c r="ED44" s="18">
        <f t="shared" si="34"/>
        <v>0</v>
      </c>
      <c r="EE44" s="18">
        <f t="shared" si="34"/>
        <v>0</v>
      </c>
      <c r="EF44" s="18">
        <f t="shared" si="34"/>
        <v>0</v>
      </c>
      <c r="EG44" s="294"/>
      <c r="EH44" s="294"/>
      <c r="EI44" s="294"/>
      <c r="EJ44" s="294"/>
      <c r="EK44" s="16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7"/>
      <c r="HH44" s="47"/>
      <c r="HI44" s="1"/>
    </row>
    <row r="45" spans="1:256" ht="13.5" customHeight="1" thickBot="1">
      <c r="A45" s="119"/>
      <c r="B45" s="120"/>
      <c r="C45" s="120"/>
      <c r="D45" s="120"/>
      <c r="E45" s="120"/>
      <c r="F45" s="121"/>
      <c r="G45" s="123"/>
      <c r="H45" s="127"/>
      <c r="I45" s="22"/>
      <c r="J45" s="22"/>
      <c r="K45" s="22"/>
      <c r="L45" s="303" t="s">
        <v>194</v>
      </c>
      <c r="M45" s="302" t="s">
        <v>192</v>
      </c>
      <c r="N45" s="22"/>
      <c r="O45" s="101">
        <f t="shared" si="7"/>
        <v>0</v>
      </c>
      <c r="P45" s="207">
        <f>IF(AND(CS120=1,$N120&gt;=REGISTER!$DA$41,CS$43+CS$44&gt;=REGISTER!$CZ$25,CS$40&gt;0),1,0)</f>
        <v>0</v>
      </c>
      <c r="Q45" s="207">
        <f>IF(AND(CT120=1,$N120&gt;=REGISTER!$DA$41,CT$43+CT$44&gt;=REGISTER!$CZ$25,CT$40&gt;0),1,0)</f>
        <v>0</v>
      </c>
      <c r="R45" s="207">
        <f>IF(AND(CU120=1,$N120&gt;=REGISTER!$DA$41,CU$43+CU$44&gt;=REGISTER!$CZ$25,CU$40&gt;0),1,0)</f>
        <v>0</v>
      </c>
      <c r="S45" s="207">
        <f>IF(AND(CV120=1,$N120&gt;=REGISTER!$DA$41,CV$43+CV$44&gt;=REGISTER!$CZ$25,CV$40&gt;0),1,0)</f>
        <v>0</v>
      </c>
      <c r="T45" s="207">
        <f>IF(AND(CW120=1,$N120&gt;=REGISTER!$DA$41,CW$43+CW$44&gt;=REGISTER!$CZ$25,CW$40&gt;0),1,0)</f>
        <v>0</v>
      </c>
      <c r="U45" s="207">
        <f>IF(AND(CX120=1,$N120&gt;=REGISTER!$DA$41,CX$43+CX$44&gt;=REGISTER!$CZ$25,CX$40&gt;0),1,0)</f>
        <v>0</v>
      </c>
      <c r="V45" s="207">
        <f>IF(AND(CY120=1,$N120&gt;=REGISTER!$DA$41,CY$43+CY$44&gt;=REGISTER!$CZ$25,CY$40&gt;0),1,0)</f>
        <v>0</v>
      </c>
      <c r="W45" s="207">
        <f>IF(AND(CZ120=1,$N120&gt;=REGISTER!$DA$41,CZ$43+CZ$44&gt;=REGISTER!$CZ$25,CZ$40&gt;0),1,0)</f>
        <v>0</v>
      </c>
      <c r="X45" s="207">
        <f>IF(AND(DA120=1,$N120&gt;=REGISTER!$DA$41,DA$43+DA$44&gt;=REGISTER!$CZ$25,DA$40&gt;0),1,0)</f>
        <v>0</v>
      </c>
      <c r="Y45" s="207">
        <f>IF(AND(DB120=1,$N120&gt;=REGISTER!$DA$41,DB$43+DB$44&gt;=REGISTER!$CZ$25,DB$40&gt;0),1,0)</f>
        <v>0</v>
      </c>
      <c r="Z45" s="207">
        <f>IF(AND(DC120=1,$N120&gt;=REGISTER!$DA$41,DC$43+DC$44&gt;=REGISTER!$CZ$25,DC$40&gt;0),1,0)</f>
        <v>0</v>
      </c>
      <c r="AA45" s="207">
        <f>IF(AND(DD120=1,$N120&gt;=REGISTER!$DA$41,DD$43+DD$44&gt;=REGISTER!$CZ$25,DD$40&gt;0),1,0)</f>
        <v>0</v>
      </c>
      <c r="AB45" s="207">
        <f>IF(AND(DE120=1,$N120&gt;=REGISTER!$DA$41,DE$43+DE$44&gt;=REGISTER!$CZ$25,DE$40&gt;0),1,0)</f>
        <v>0</v>
      </c>
      <c r="AC45" s="207">
        <f>IF(AND(DF120=1,$N120&gt;=REGISTER!$DA$41,DF$43+DF$44&gt;=REGISTER!$CZ$25,DF$40&gt;0),1,0)</f>
        <v>0</v>
      </c>
      <c r="AD45" s="207">
        <f>IF(AND(DG120=1,$N120&gt;=REGISTER!$DA$41,DG$43+DG$44&gt;=REGISTER!$CZ$25,DG$40&gt;0),1,0)</f>
        <v>0</v>
      </c>
      <c r="AE45" s="207">
        <f>IF(AND(DH120=1,$N120&gt;=REGISTER!$DA$41,DH$43+DH$44&gt;=REGISTER!$CZ$25,DH$40&gt;0),1,0)</f>
        <v>0</v>
      </c>
      <c r="AF45" s="207">
        <f>IF(AND(DI120=1,$N120&gt;=REGISTER!$DA$41,DI$43+DI$44&gt;=REGISTER!$CZ$25,DI$40&gt;0),1,0)</f>
        <v>0</v>
      </c>
      <c r="AG45" s="207">
        <f>IF(AND(DJ120=1,$N120&gt;=REGISTER!$DA$41,DJ$43+DJ$44&gt;=REGISTER!$CZ$25,DJ$40&gt;0),1,0)</f>
        <v>0</v>
      </c>
      <c r="AH45" s="207">
        <f>IF(AND(DK120=1,$N120&gt;=REGISTER!$DA$41,DK$43+DK$44&gt;=REGISTER!$CZ$25,DK$40&gt;0),1,0)</f>
        <v>0</v>
      </c>
      <c r="AI45" s="207">
        <f>IF(AND(DL120=1,$N120&gt;=REGISTER!$DA$41,DL$43+DL$44&gt;=REGISTER!$CZ$25,DL$40&gt;0),1,0)</f>
        <v>0</v>
      </c>
      <c r="AJ45" s="207">
        <f>IF(AND(DM120=1,$N120&gt;=REGISTER!$DA$41,DM$43+DM$44&gt;=REGISTER!$CZ$25,DM$40&gt;0),1,0)</f>
        <v>0</v>
      </c>
      <c r="AK45" s="207">
        <f>IF(AND(DN120=1,$N120&gt;=REGISTER!$DA$41,DN$43+DN$44&gt;=REGISTER!$CZ$25,DN$40&gt;0),1,0)</f>
        <v>0</v>
      </c>
      <c r="AL45" s="207">
        <f>IF(AND(DO120=1,$N120&gt;=REGISTER!$DA$41,DO$43+DO$44&gt;=REGISTER!$CZ$25,DO$40&gt;0),1,0)</f>
        <v>0</v>
      </c>
      <c r="AM45" s="207">
        <f>IF(AND(DP120=1,$N120&gt;=REGISTER!$DA$41,DP$43+DP$44&gt;=REGISTER!$CZ$25,DP$40&gt;0),1,0)</f>
        <v>0</v>
      </c>
      <c r="AN45" s="207">
        <f>IF(AND(DQ120=1,$N120&gt;=REGISTER!$DA$41,DQ$43+DQ$44&gt;=REGISTER!$CZ$25,DQ$40&gt;0),1,0)</f>
        <v>0</v>
      </c>
      <c r="AO45" s="207">
        <f>IF(AND(DR120=1,$N120&gt;=REGISTER!$DA$41,DR$43+DR$44&gt;=REGISTER!$CZ$25,DR$40&gt;0),1,0)</f>
        <v>0</v>
      </c>
      <c r="AP45" s="207">
        <f>IF(AND(DS120=1,$N120&gt;=REGISTER!$DA$41,DS$43+DS$44&gt;=REGISTER!$CZ$25,DS$40&gt;0),1,0)</f>
        <v>0</v>
      </c>
      <c r="AQ45" s="207">
        <f>IF(AND(DT120=1,$N120&gt;=REGISTER!$DA$41,DT$43+DT$44&gt;=REGISTER!$CZ$25,DT$40&gt;0),1,0)</f>
        <v>0</v>
      </c>
      <c r="AR45" s="207">
        <f>IF(AND(DU120=1,$N120&gt;=REGISTER!$DA$41,DU$43+DU$44&gt;=REGISTER!$CZ$25,DU$40&gt;0),1,0)</f>
        <v>0</v>
      </c>
      <c r="AS45" s="207">
        <f>IF(AND(DV120=1,$N120&gt;=REGISTER!$DA$41,DV$43+DV$44&gt;=REGISTER!$CZ$25,DV$40&gt;0),1,0)</f>
        <v>0</v>
      </c>
      <c r="AT45" s="207">
        <f>IF(AND(DW120=1,$N120&gt;=REGISTER!$DA$41,DW$43+DW$44&gt;=REGISTER!$CZ$25,DW$40&gt;0),1,0)</f>
        <v>0</v>
      </c>
      <c r="AU45" s="207">
        <f>IF(AND(DX120=1,$N120&gt;=REGISTER!$DA$41,DX$43+DX$44&gt;=REGISTER!$CZ$25,DX$40&gt;0),1,0)</f>
        <v>0</v>
      </c>
      <c r="AV45" s="207">
        <f>IF(AND(DY120=1,$N120&gt;=REGISTER!$DA$41,DY$43+DY$44&gt;=REGISTER!$CZ$25,DY$40&gt;0),1,0)</f>
        <v>0</v>
      </c>
      <c r="AW45" s="207">
        <f>IF(AND(DZ120=1,$N120&gt;=REGISTER!$DA$41,DZ$43+DZ$44&gt;=REGISTER!$CZ$25,DZ$40&gt;0),1,0)</f>
        <v>0</v>
      </c>
      <c r="AX45" s="207">
        <f>IF(AND(EA120=1,$N120&gt;=REGISTER!$DA$41,EA$43+EA$44&gt;=REGISTER!$CZ$25,EA$40&gt;0),1,0)</f>
        <v>0</v>
      </c>
      <c r="AY45" s="207">
        <f>IF(AND(EB120=1,$N120&gt;=REGISTER!$DA$41,EB$43+EB$44&gt;=REGISTER!$CZ$25,EB$40&gt;0),1,0)</f>
        <v>0</v>
      </c>
      <c r="AZ45" s="207">
        <f>IF(AND(EC120=1,$N120&gt;=REGISTER!$DA$41,EC$43+EC$44&gt;=REGISTER!$CZ$25,EC$40&gt;0),1,0)</f>
        <v>0</v>
      </c>
      <c r="BA45" s="207">
        <f>IF(AND(ED120=1,$N120&gt;=REGISTER!$DA$41,ED$43+ED$44&gt;=REGISTER!$CZ$25,ED$40&gt;0),1,0)</f>
        <v>0</v>
      </c>
      <c r="BB45" s="207">
        <f>IF(AND(EE120=1,$N120&gt;=REGISTER!$DA$41,EE$43+EE$44&gt;=REGISTER!$CZ$25,EE$40&gt;0),1,0)</f>
        <v>0</v>
      </c>
      <c r="BC45" s="207">
        <f>IF(AND(EF120=1,$N120&gt;=REGISTER!$DA$41,EF$43+EF$44&gt;=REGISTER!$CZ$25,EF$40&gt;0),1,0)</f>
        <v>0</v>
      </c>
      <c r="BD45" s="101">
        <f t="shared" si="8"/>
        <v>0</v>
      </c>
      <c r="BE45" s="207">
        <f t="shared" si="28"/>
        <v>0</v>
      </c>
      <c r="BF45" s="207">
        <f t="shared" si="28"/>
        <v>0</v>
      </c>
      <c r="BG45" s="207">
        <f t="shared" ref="BG45:CR45" si="35">IF(AND(CU120=1,$N120&gt;=13,CU$41&gt;2,CU$40&gt;0),1,0)</f>
        <v>0</v>
      </c>
      <c r="BH45" s="207">
        <f t="shared" si="35"/>
        <v>0</v>
      </c>
      <c r="BI45" s="207">
        <f t="shared" si="35"/>
        <v>0</v>
      </c>
      <c r="BJ45" s="207">
        <f t="shared" si="35"/>
        <v>0</v>
      </c>
      <c r="BK45" s="207">
        <f t="shared" si="35"/>
        <v>0</v>
      </c>
      <c r="BL45" s="207">
        <f t="shared" si="35"/>
        <v>0</v>
      </c>
      <c r="BM45" s="207">
        <f t="shared" si="35"/>
        <v>0</v>
      </c>
      <c r="BN45" s="207">
        <f t="shared" si="35"/>
        <v>0</v>
      </c>
      <c r="BO45" s="207">
        <f t="shared" si="35"/>
        <v>0</v>
      </c>
      <c r="BP45" s="207">
        <f t="shared" si="35"/>
        <v>0</v>
      </c>
      <c r="BQ45" s="207">
        <f t="shared" si="35"/>
        <v>0</v>
      </c>
      <c r="BR45" s="207">
        <f t="shared" si="35"/>
        <v>0</v>
      </c>
      <c r="BS45" s="207">
        <f t="shared" si="35"/>
        <v>0</v>
      </c>
      <c r="BT45" s="207">
        <f t="shared" si="35"/>
        <v>0</v>
      </c>
      <c r="BU45" s="207">
        <f t="shared" si="35"/>
        <v>0</v>
      </c>
      <c r="BV45" s="207">
        <f t="shared" si="35"/>
        <v>0</v>
      </c>
      <c r="BW45" s="207">
        <f t="shared" si="35"/>
        <v>0</v>
      </c>
      <c r="BX45" s="207">
        <f t="shared" si="35"/>
        <v>0</v>
      </c>
      <c r="BY45" s="207">
        <f t="shared" si="35"/>
        <v>0</v>
      </c>
      <c r="BZ45" s="207">
        <f t="shared" si="35"/>
        <v>0</v>
      </c>
      <c r="CA45" s="207">
        <f t="shared" si="35"/>
        <v>0</v>
      </c>
      <c r="CB45" s="207">
        <f t="shared" si="35"/>
        <v>0</v>
      </c>
      <c r="CC45" s="207">
        <f t="shared" si="35"/>
        <v>0</v>
      </c>
      <c r="CD45" s="207">
        <f t="shared" si="35"/>
        <v>0</v>
      </c>
      <c r="CE45" s="207">
        <f t="shared" si="35"/>
        <v>0</v>
      </c>
      <c r="CF45" s="207">
        <f t="shared" si="35"/>
        <v>0</v>
      </c>
      <c r="CG45" s="207">
        <f t="shared" si="35"/>
        <v>0</v>
      </c>
      <c r="CH45" s="207">
        <f t="shared" si="35"/>
        <v>0</v>
      </c>
      <c r="CI45" s="207">
        <f t="shared" si="35"/>
        <v>0</v>
      </c>
      <c r="CJ45" s="207">
        <f t="shared" si="35"/>
        <v>0</v>
      </c>
      <c r="CK45" s="207">
        <f t="shared" si="35"/>
        <v>0</v>
      </c>
      <c r="CL45" s="207">
        <f t="shared" si="35"/>
        <v>0</v>
      </c>
      <c r="CM45" s="207">
        <f t="shared" si="35"/>
        <v>0</v>
      </c>
      <c r="CN45" s="207">
        <f t="shared" si="35"/>
        <v>0</v>
      </c>
      <c r="CO45" s="207">
        <f t="shared" si="35"/>
        <v>0</v>
      </c>
      <c r="CP45" s="207">
        <f t="shared" si="35"/>
        <v>0</v>
      </c>
      <c r="CQ45" s="207">
        <f t="shared" si="35"/>
        <v>0</v>
      </c>
      <c r="CR45" s="207">
        <f t="shared" si="35"/>
        <v>0</v>
      </c>
      <c r="CS45" s="117"/>
      <c r="CT45" s="118"/>
      <c r="CU45" s="118"/>
      <c r="CV45" s="118"/>
      <c r="CW45" s="118"/>
      <c r="CX45" s="118"/>
      <c r="CY45" s="118"/>
      <c r="CZ45" s="118"/>
      <c r="DA45" s="118"/>
      <c r="DB45" s="118"/>
      <c r="DC45" s="118"/>
      <c r="DD45" s="118"/>
      <c r="DE45" s="118"/>
      <c r="DF45" s="118"/>
      <c r="DG45" s="118"/>
      <c r="DH45" s="118"/>
      <c r="DI45" s="118"/>
      <c r="DJ45" s="118"/>
      <c r="DK45" s="118"/>
      <c r="DL45" s="118"/>
      <c r="DM45" s="118"/>
      <c r="DN45" s="118"/>
      <c r="DO45" s="118"/>
      <c r="DP45" s="118"/>
      <c r="DQ45" s="118"/>
      <c r="DR45" s="118"/>
      <c r="DS45" s="118"/>
      <c r="DT45" s="118"/>
      <c r="DU45" s="118"/>
      <c r="DV45" s="118"/>
      <c r="DW45" s="118"/>
      <c r="DX45" s="118"/>
      <c r="DY45" s="118"/>
      <c r="DZ45" s="118"/>
      <c r="EA45" s="118"/>
      <c r="EB45" s="118"/>
      <c r="EC45" s="118"/>
      <c r="ED45" s="118"/>
      <c r="EE45" s="118"/>
      <c r="EF45" s="202"/>
      <c r="EG45" s="424" t="s">
        <v>92</v>
      </c>
      <c r="EH45" s="546"/>
      <c r="EI45" s="425"/>
      <c r="EJ45" s="269"/>
      <c r="EK45" s="270"/>
      <c r="EL45" s="140"/>
      <c r="EM45" s="140"/>
      <c r="EN45" s="222"/>
      <c r="EO45" s="222"/>
      <c r="EP45" s="140"/>
      <c r="EQ45" s="222"/>
      <c r="ER45" s="222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295"/>
      <c r="FR45" s="295"/>
      <c r="FS45" s="295"/>
      <c r="FT45" s="295"/>
      <c r="FU45" s="295"/>
      <c r="FV45" s="295"/>
      <c r="FW45" s="295"/>
      <c r="FX45" s="295"/>
      <c r="FY45" s="295"/>
      <c r="FZ45" s="295"/>
      <c r="GA45" s="295"/>
      <c r="GB45" s="295"/>
      <c r="GC45" s="295"/>
      <c r="GD45" s="295"/>
      <c r="GE45" s="295"/>
      <c r="GF45" s="295"/>
      <c r="GG45" s="295"/>
      <c r="GH45" s="295"/>
      <c r="GI45" s="295"/>
      <c r="GJ45" s="295"/>
      <c r="GK45" s="295"/>
      <c r="GL45" s="295"/>
      <c r="GM45" s="295"/>
      <c r="GN45" s="295"/>
      <c r="GO45" s="295"/>
      <c r="GP45" s="295"/>
      <c r="GQ45" s="295"/>
      <c r="GR45" s="295"/>
      <c r="GS45" s="295"/>
      <c r="GT45" s="295"/>
      <c r="GU45" s="295"/>
      <c r="GV45" s="295"/>
      <c r="GW45" s="295"/>
      <c r="GX45" s="295"/>
      <c r="GY45" s="295"/>
      <c r="GZ45" s="295"/>
      <c r="HA45" s="295"/>
      <c r="HB45" s="295"/>
      <c r="HC45" s="295"/>
      <c r="HD45" s="296"/>
      <c r="HE45" s="296"/>
      <c r="HF45" s="295"/>
      <c r="HG45" s="295"/>
      <c r="HH45" s="295"/>
      <c r="HI45" s="4"/>
    </row>
    <row r="46" spans="1:256" ht="15" customHeight="1" thickBot="1">
      <c r="A46" s="494" t="s">
        <v>37</v>
      </c>
      <c r="B46" s="495"/>
      <c r="C46" s="495"/>
      <c r="D46" s="495"/>
      <c r="E46" s="495"/>
      <c r="F46" s="496"/>
      <c r="G46" s="144">
        <f>COUNTIF(CS46:EF46,"&gt;=3")</f>
        <v>0</v>
      </c>
      <c r="H46" s="50" t="s">
        <v>14</v>
      </c>
      <c r="I46" s="5"/>
      <c r="J46" s="5"/>
      <c r="K46" s="5"/>
      <c r="L46" s="303" t="s">
        <v>194</v>
      </c>
      <c r="M46" s="302" t="s">
        <v>193</v>
      </c>
      <c r="N46" s="5"/>
      <c r="O46" s="101">
        <f t="shared" si="7"/>
        <v>0</v>
      </c>
      <c r="P46" s="207">
        <f>IF(AND(CS121=1,$N121&gt;=REGISTER!$DA$41,CS$43+CS$44&gt;=REGISTER!$CZ$25,CS$40&gt;0),1,0)</f>
        <v>0</v>
      </c>
      <c r="Q46" s="207">
        <f>IF(AND(CT121=1,$N121&gt;=REGISTER!$DA$41,CT$43+CT$44&gt;=REGISTER!$CZ$25,CT$40&gt;0),1,0)</f>
        <v>0</v>
      </c>
      <c r="R46" s="207">
        <f>IF(AND(CU121=1,$N121&gt;=REGISTER!$DA$41,CU$43+CU$44&gt;=REGISTER!$CZ$25,CU$40&gt;0),1,0)</f>
        <v>0</v>
      </c>
      <c r="S46" s="207">
        <f>IF(AND(CV121=1,$N121&gt;=REGISTER!$DA$41,CV$43+CV$44&gt;=REGISTER!$CZ$25,CV$40&gt;0),1,0)</f>
        <v>0</v>
      </c>
      <c r="T46" s="207">
        <f>IF(AND(CW121=1,$N121&gt;=REGISTER!$DA$41,CW$43+CW$44&gt;=REGISTER!$CZ$25,CW$40&gt;0),1,0)</f>
        <v>0</v>
      </c>
      <c r="U46" s="207">
        <f>IF(AND(CX121=1,$N121&gt;=REGISTER!$DA$41,CX$43+CX$44&gt;=REGISTER!$CZ$25,CX$40&gt;0),1,0)</f>
        <v>0</v>
      </c>
      <c r="V46" s="207">
        <f>IF(AND(CY121=1,$N121&gt;=REGISTER!$DA$41,CY$43+CY$44&gt;=REGISTER!$CZ$25,CY$40&gt;0),1,0)</f>
        <v>0</v>
      </c>
      <c r="W46" s="207">
        <f>IF(AND(CZ121=1,$N121&gt;=REGISTER!$DA$41,CZ$43+CZ$44&gt;=REGISTER!$CZ$25,CZ$40&gt;0),1,0)</f>
        <v>0</v>
      </c>
      <c r="X46" s="207">
        <f>IF(AND(DA121=1,$N121&gt;=REGISTER!$DA$41,DA$43+DA$44&gt;=REGISTER!$CZ$25,DA$40&gt;0),1,0)</f>
        <v>0</v>
      </c>
      <c r="Y46" s="207">
        <f>IF(AND(DB121=1,$N121&gt;=REGISTER!$DA$41,DB$43+DB$44&gt;=REGISTER!$CZ$25,DB$40&gt;0),1,0)</f>
        <v>0</v>
      </c>
      <c r="Z46" s="207">
        <f>IF(AND(DC121=1,$N121&gt;=REGISTER!$DA$41,DC$43+DC$44&gt;=REGISTER!$CZ$25,DC$40&gt;0),1,0)</f>
        <v>0</v>
      </c>
      <c r="AA46" s="207">
        <f>IF(AND(DD121=1,$N121&gt;=REGISTER!$DA$41,DD$43+DD$44&gt;=REGISTER!$CZ$25,DD$40&gt;0),1,0)</f>
        <v>0</v>
      </c>
      <c r="AB46" s="207">
        <f>IF(AND(DE121=1,$N121&gt;=REGISTER!$DA$41,DE$43+DE$44&gt;=REGISTER!$CZ$25,DE$40&gt;0),1,0)</f>
        <v>0</v>
      </c>
      <c r="AC46" s="207">
        <f>IF(AND(DF121=1,$N121&gt;=REGISTER!$DA$41,DF$43+DF$44&gt;=REGISTER!$CZ$25,DF$40&gt;0),1,0)</f>
        <v>0</v>
      </c>
      <c r="AD46" s="207">
        <f>IF(AND(DG121=1,$N121&gt;=REGISTER!$DA$41,DG$43+DG$44&gt;=REGISTER!$CZ$25,DG$40&gt;0),1,0)</f>
        <v>0</v>
      </c>
      <c r="AE46" s="207">
        <f>IF(AND(DH121=1,$N121&gt;=REGISTER!$DA$41,DH$43+DH$44&gt;=REGISTER!$CZ$25,DH$40&gt;0),1,0)</f>
        <v>0</v>
      </c>
      <c r="AF46" s="207">
        <f>IF(AND(DI121=1,$N121&gt;=REGISTER!$DA$41,DI$43+DI$44&gt;=REGISTER!$CZ$25,DI$40&gt;0),1,0)</f>
        <v>0</v>
      </c>
      <c r="AG46" s="207">
        <f>IF(AND(DJ121=1,$N121&gt;=REGISTER!$DA$41,DJ$43+DJ$44&gt;=REGISTER!$CZ$25,DJ$40&gt;0),1,0)</f>
        <v>0</v>
      </c>
      <c r="AH46" s="207">
        <f>IF(AND(DK121=1,$N121&gt;=REGISTER!$DA$41,DK$43+DK$44&gt;=REGISTER!$CZ$25,DK$40&gt;0),1,0)</f>
        <v>0</v>
      </c>
      <c r="AI46" s="207">
        <f>IF(AND(DL121=1,$N121&gt;=REGISTER!$DA$41,DL$43+DL$44&gt;=REGISTER!$CZ$25,DL$40&gt;0),1,0)</f>
        <v>0</v>
      </c>
      <c r="AJ46" s="207">
        <f>IF(AND(DM121=1,$N121&gt;=REGISTER!$DA$41,DM$43+DM$44&gt;=REGISTER!$CZ$25,DM$40&gt;0),1,0)</f>
        <v>0</v>
      </c>
      <c r="AK46" s="207">
        <f>IF(AND(DN121=1,$N121&gt;=REGISTER!$DA$41,DN$43+DN$44&gt;=REGISTER!$CZ$25,DN$40&gt;0),1,0)</f>
        <v>0</v>
      </c>
      <c r="AL46" s="207">
        <f>IF(AND(DO121=1,$N121&gt;=REGISTER!$DA$41,DO$43+DO$44&gt;=REGISTER!$CZ$25,DO$40&gt;0),1,0)</f>
        <v>0</v>
      </c>
      <c r="AM46" s="207">
        <f>IF(AND(DP121=1,$N121&gt;=REGISTER!$DA$41,DP$43+DP$44&gt;=REGISTER!$CZ$25,DP$40&gt;0),1,0)</f>
        <v>0</v>
      </c>
      <c r="AN46" s="207">
        <f>IF(AND(DQ121=1,$N121&gt;=REGISTER!$DA$41,DQ$43+DQ$44&gt;=REGISTER!$CZ$25,DQ$40&gt;0),1,0)</f>
        <v>0</v>
      </c>
      <c r="AO46" s="207">
        <f>IF(AND(DR121=1,$N121&gt;=REGISTER!$DA$41,DR$43+DR$44&gt;=REGISTER!$CZ$25,DR$40&gt;0),1,0)</f>
        <v>0</v>
      </c>
      <c r="AP46" s="207">
        <f>IF(AND(DS121=1,$N121&gt;=REGISTER!$DA$41,DS$43+DS$44&gt;=REGISTER!$CZ$25,DS$40&gt;0),1,0)</f>
        <v>0</v>
      </c>
      <c r="AQ46" s="207">
        <f>IF(AND(DT121=1,$N121&gt;=REGISTER!$DA$41,DT$43+DT$44&gt;=REGISTER!$CZ$25,DT$40&gt;0),1,0)</f>
        <v>0</v>
      </c>
      <c r="AR46" s="207">
        <f>IF(AND(DU121=1,$N121&gt;=REGISTER!$DA$41,DU$43+DU$44&gt;=REGISTER!$CZ$25,DU$40&gt;0),1,0)</f>
        <v>0</v>
      </c>
      <c r="AS46" s="207">
        <f>IF(AND(DV121=1,$N121&gt;=REGISTER!$DA$41,DV$43+DV$44&gt;=REGISTER!$CZ$25,DV$40&gt;0),1,0)</f>
        <v>0</v>
      </c>
      <c r="AT46" s="207">
        <f>IF(AND(DW121=1,$N121&gt;=REGISTER!$DA$41,DW$43+DW$44&gt;=REGISTER!$CZ$25,DW$40&gt;0),1,0)</f>
        <v>0</v>
      </c>
      <c r="AU46" s="207">
        <f>IF(AND(DX121=1,$N121&gt;=REGISTER!$DA$41,DX$43+DX$44&gt;=REGISTER!$CZ$25,DX$40&gt;0),1,0)</f>
        <v>0</v>
      </c>
      <c r="AV46" s="207">
        <f>IF(AND(DY121=1,$N121&gt;=REGISTER!$DA$41,DY$43+DY$44&gt;=REGISTER!$CZ$25,DY$40&gt;0),1,0)</f>
        <v>0</v>
      </c>
      <c r="AW46" s="207">
        <f>IF(AND(DZ121=1,$N121&gt;=REGISTER!$DA$41,DZ$43+DZ$44&gt;=REGISTER!$CZ$25,DZ$40&gt;0),1,0)</f>
        <v>0</v>
      </c>
      <c r="AX46" s="207">
        <f>IF(AND(EA121=1,$N121&gt;=REGISTER!$DA$41,EA$43+EA$44&gt;=REGISTER!$CZ$25,EA$40&gt;0),1,0)</f>
        <v>0</v>
      </c>
      <c r="AY46" s="207">
        <f>IF(AND(EB121=1,$N121&gt;=REGISTER!$DA$41,EB$43+EB$44&gt;=REGISTER!$CZ$25,EB$40&gt;0),1,0)</f>
        <v>0</v>
      </c>
      <c r="AZ46" s="207">
        <f>IF(AND(EC121=1,$N121&gt;=REGISTER!$DA$41,EC$43+EC$44&gt;=REGISTER!$CZ$25,EC$40&gt;0),1,0)</f>
        <v>0</v>
      </c>
      <c r="BA46" s="207">
        <f>IF(AND(ED121=1,$N121&gt;=REGISTER!$DA$41,ED$43+ED$44&gt;=REGISTER!$CZ$25,ED$40&gt;0),1,0)</f>
        <v>0</v>
      </c>
      <c r="BB46" s="207">
        <f>IF(AND(EE121=1,$N121&gt;=REGISTER!$DA$41,EE$43+EE$44&gt;=REGISTER!$CZ$25,EE$40&gt;0),1,0)</f>
        <v>0</v>
      </c>
      <c r="BC46" s="207">
        <f>IF(AND(EF121=1,$N121&gt;=REGISTER!$DA$41,EF$43+EF$44&gt;=REGISTER!$CZ$25,EF$40&gt;0),1,0)</f>
        <v>0</v>
      </c>
      <c r="BD46" s="101">
        <f t="shared" si="8"/>
        <v>0</v>
      </c>
      <c r="BE46" s="207">
        <f t="shared" si="28"/>
        <v>0</v>
      </c>
      <c r="BF46" s="207">
        <f t="shared" si="28"/>
        <v>0</v>
      </c>
      <c r="BG46" s="207">
        <f t="shared" ref="BG46:CR46" si="36">IF(AND(CU121=1,$N121&gt;=13,CU$41&gt;2,CU$40&gt;0),1,0)</f>
        <v>0</v>
      </c>
      <c r="BH46" s="207">
        <f t="shared" si="36"/>
        <v>0</v>
      </c>
      <c r="BI46" s="207">
        <f t="shared" si="36"/>
        <v>0</v>
      </c>
      <c r="BJ46" s="207">
        <f t="shared" si="36"/>
        <v>0</v>
      </c>
      <c r="BK46" s="207">
        <f t="shared" si="36"/>
        <v>0</v>
      </c>
      <c r="BL46" s="207">
        <f t="shared" si="36"/>
        <v>0</v>
      </c>
      <c r="BM46" s="207">
        <f t="shared" si="36"/>
        <v>0</v>
      </c>
      <c r="BN46" s="207">
        <f t="shared" si="36"/>
        <v>0</v>
      </c>
      <c r="BO46" s="207">
        <f t="shared" si="36"/>
        <v>0</v>
      </c>
      <c r="BP46" s="207">
        <f t="shared" si="36"/>
        <v>0</v>
      </c>
      <c r="BQ46" s="207">
        <f t="shared" si="36"/>
        <v>0</v>
      </c>
      <c r="BR46" s="207">
        <f t="shared" si="36"/>
        <v>0</v>
      </c>
      <c r="BS46" s="207">
        <f t="shared" si="36"/>
        <v>0</v>
      </c>
      <c r="BT46" s="207">
        <f t="shared" si="36"/>
        <v>0</v>
      </c>
      <c r="BU46" s="207">
        <f t="shared" si="36"/>
        <v>0</v>
      </c>
      <c r="BV46" s="207">
        <f t="shared" si="36"/>
        <v>0</v>
      </c>
      <c r="BW46" s="207">
        <f t="shared" si="36"/>
        <v>0</v>
      </c>
      <c r="BX46" s="207">
        <f t="shared" si="36"/>
        <v>0</v>
      </c>
      <c r="BY46" s="207">
        <f t="shared" si="36"/>
        <v>0</v>
      </c>
      <c r="BZ46" s="207">
        <f t="shared" si="36"/>
        <v>0</v>
      </c>
      <c r="CA46" s="207">
        <f t="shared" si="36"/>
        <v>0</v>
      </c>
      <c r="CB46" s="207">
        <f t="shared" si="36"/>
        <v>0</v>
      </c>
      <c r="CC46" s="207">
        <f t="shared" si="36"/>
        <v>0</v>
      </c>
      <c r="CD46" s="207">
        <f t="shared" si="36"/>
        <v>0</v>
      </c>
      <c r="CE46" s="207">
        <f t="shared" si="36"/>
        <v>0</v>
      </c>
      <c r="CF46" s="207">
        <f t="shared" si="36"/>
        <v>0</v>
      </c>
      <c r="CG46" s="207">
        <f t="shared" si="36"/>
        <v>0</v>
      </c>
      <c r="CH46" s="207">
        <f t="shared" si="36"/>
        <v>0</v>
      </c>
      <c r="CI46" s="207">
        <f t="shared" si="36"/>
        <v>0</v>
      </c>
      <c r="CJ46" s="207">
        <f t="shared" si="36"/>
        <v>0</v>
      </c>
      <c r="CK46" s="207">
        <f t="shared" si="36"/>
        <v>0</v>
      </c>
      <c r="CL46" s="207">
        <f t="shared" si="36"/>
        <v>0</v>
      </c>
      <c r="CM46" s="207">
        <f t="shared" si="36"/>
        <v>0</v>
      </c>
      <c r="CN46" s="207">
        <f t="shared" si="36"/>
        <v>0</v>
      </c>
      <c r="CO46" s="207">
        <f t="shared" si="36"/>
        <v>0</v>
      </c>
      <c r="CP46" s="207">
        <f t="shared" si="36"/>
        <v>0</v>
      </c>
      <c r="CQ46" s="207">
        <f t="shared" si="36"/>
        <v>0</v>
      </c>
      <c r="CR46" s="207">
        <f t="shared" si="36"/>
        <v>0</v>
      </c>
      <c r="CS46" s="18">
        <f t="shared" ref="CS46:EF46" si="37">IF(AND(CS40&gt;0,CS41&gt;2,SUM(CS47:CS53)&gt;0),IF((CS41+CS42)&gt;30,30,CS41+CS42),0)</f>
        <v>0</v>
      </c>
      <c r="CT46" s="18">
        <f t="shared" si="37"/>
        <v>0</v>
      </c>
      <c r="CU46" s="18">
        <f t="shared" si="37"/>
        <v>0</v>
      </c>
      <c r="CV46" s="18">
        <f t="shared" si="37"/>
        <v>0</v>
      </c>
      <c r="CW46" s="18">
        <f t="shared" si="37"/>
        <v>0</v>
      </c>
      <c r="CX46" s="18">
        <f t="shared" si="37"/>
        <v>0</v>
      </c>
      <c r="CY46" s="18">
        <f t="shared" si="37"/>
        <v>0</v>
      </c>
      <c r="CZ46" s="18">
        <f t="shared" si="37"/>
        <v>0</v>
      </c>
      <c r="DA46" s="18">
        <f t="shared" si="37"/>
        <v>0</v>
      </c>
      <c r="DB46" s="18">
        <f t="shared" si="37"/>
        <v>0</v>
      </c>
      <c r="DC46" s="18">
        <f t="shared" si="37"/>
        <v>0</v>
      </c>
      <c r="DD46" s="18">
        <f t="shared" si="37"/>
        <v>0</v>
      </c>
      <c r="DE46" s="18">
        <f t="shared" si="37"/>
        <v>0</v>
      </c>
      <c r="DF46" s="18">
        <f t="shared" si="37"/>
        <v>0</v>
      </c>
      <c r="DG46" s="18">
        <f t="shared" si="37"/>
        <v>0</v>
      </c>
      <c r="DH46" s="18">
        <f t="shared" si="37"/>
        <v>0</v>
      </c>
      <c r="DI46" s="18">
        <f t="shared" si="37"/>
        <v>0</v>
      </c>
      <c r="DJ46" s="18">
        <f t="shared" si="37"/>
        <v>0</v>
      </c>
      <c r="DK46" s="18">
        <f t="shared" si="37"/>
        <v>0</v>
      </c>
      <c r="DL46" s="18">
        <f t="shared" si="37"/>
        <v>0</v>
      </c>
      <c r="DM46" s="18">
        <f t="shared" si="37"/>
        <v>0</v>
      </c>
      <c r="DN46" s="18">
        <f t="shared" si="37"/>
        <v>0</v>
      </c>
      <c r="DO46" s="18">
        <f t="shared" si="37"/>
        <v>0</v>
      </c>
      <c r="DP46" s="18">
        <f t="shared" si="37"/>
        <v>0</v>
      </c>
      <c r="DQ46" s="18">
        <f t="shared" si="37"/>
        <v>0</v>
      </c>
      <c r="DR46" s="18">
        <f t="shared" si="37"/>
        <v>0</v>
      </c>
      <c r="DS46" s="18">
        <f t="shared" si="37"/>
        <v>0</v>
      </c>
      <c r="DT46" s="18">
        <f t="shared" si="37"/>
        <v>0</v>
      </c>
      <c r="DU46" s="18">
        <f t="shared" si="37"/>
        <v>0</v>
      </c>
      <c r="DV46" s="18">
        <f t="shared" si="37"/>
        <v>0</v>
      </c>
      <c r="DW46" s="18">
        <f t="shared" si="37"/>
        <v>0</v>
      </c>
      <c r="DX46" s="18">
        <f t="shared" si="37"/>
        <v>0</v>
      </c>
      <c r="DY46" s="18">
        <f t="shared" si="37"/>
        <v>0</v>
      </c>
      <c r="DZ46" s="18">
        <f t="shared" si="37"/>
        <v>0</v>
      </c>
      <c r="EA46" s="18">
        <f t="shared" si="37"/>
        <v>0</v>
      </c>
      <c r="EB46" s="18">
        <f t="shared" si="37"/>
        <v>0</v>
      </c>
      <c r="EC46" s="18">
        <f t="shared" si="37"/>
        <v>0</v>
      </c>
      <c r="ED46" s="18">
        <f t="shared" si="37"/>
        <v>0</v>
      </c>
      <c r="EE46" s="18">
        <f t="shared" si="37"/>
        <v>0</v>
      </c>
      <c r="EF46" s="18">
        <f t="shared" si="37"/>
        <v>0</v>
      </c>
      <c r="EG46" s="547">
        <f>SUM(EG19:EG39)+SUM(EG78:EG121)</f>
        <v>0</v>
      </c>
      <c r="EH46" s="548"/>
      <c r="EI46" s="549"/>
      <c r="EJ46" s="114"/>
      <c r="EK46" s="116"/>
      <c r="EL46" s="115"/>
      <c r="EM46" s="115"/>
      <c r="EN46" s="297"/>
      <c r="EO46" s="297"/>
      <c r="EP46" s="297"/>
      <c r="EQ46" s="297"/>
      <c r="ER46" s="297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4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</row>
    <row r="47" spans="1:256" ht="15" hidden="1" customHeight="1">
      <c r="A47" s="71"/>
      <c r="B47" s="72"/>
      <c r="C47" s="72"/>
      <c r="D47" s="72"/>
      <c r="E47" s="72"/>
      <c r="F47" s="73"/>
      <c r="G47" s="69"/>
      <c r="H47" s="60" t="s">
        <v>31</v>
      </c>
      <c r="I47" s="61"/>
      <c r="J47" s="61"/>
      <c r="K47" s="61"/>
      <c r="L47" s="61"/>
      <c r="M47" s="61"/>
      <c r="N47" s="61"/>
      <c r="O47" s="101">
        <f>SUM(P47:BC47)</f>
        <v>0</v>
      </c>
      <c r="P47" s="301"/>
      <c r="Q47" s="301"/>
      <c r="R47" s="301"/>
      <c r="S47" s="301"/>
      <c r="T47" s="301"/>
      <c r="U47" s="301"/>
      <c r="V47" s="301"/>
      <c r="W47" s="301"/>
      <c r="X47" s="301"/>
      <c r="Y47" s="301"/>
      <c r="Z47" s="301"/>
      <c r="AA47" s="301"/>
      <c r="AB47" s="301"/>
      <c r="AC47" s="301"/>
      <c r="AD47" s="301"/>
      <c r="AE47" s="301"/>
      <c r="AF47" s="301"/>
      <c r="AG47" s="301"/>
      <c r="AH47" s="301"/>
      <c r="AI47" s="301"/>
      <c r="AJ47" s="301"/>
      <c r="AK47" s="301"/>
      <c r="AL47" s="301"/>
      <c r="AM47" s="301"/>
      <c r="AN47" s="301"/>
      <c r="AO47" s="301"/>
      <c r="AP47" s="301"/>
      <c r="AQ47" s="301"/>
      <c r="AR47" s="301"/>
      <c r="AS47" s="301"/>
      <c r="AT47" s="301"/>
      <c r="AU47" s="301"/>
      <c r="AV47" s="301"/>
      <c r="AW47" s="301"/>
      <c r="AX47" s="301"/>
      <c r="AY47" s="301"/>
      <c r="AZ47" s="301"/>
      <c r="BA47" s="301"/>
      <c r="BB47" s="301"/>
      <c r="BC47" s="301"/>
      <c r="BD47" s="101">
        <f>SUM(BE47:CR47)</f>
        <v>0</v>
      </c>
      <c r="BE47" s="207">
        <f t="shared" si="28"/>
        <v>0</v>
      </c>
      <c r="BF47" s="207">
        <f t="shared" si="28"/>
        <v>0</v>
      </c>
      <c r="BG47" s="207">
        <f t="shared" ref="BG47:CR47" si="38">IF(AND(CU122=1,$N122&gt;=13,CU$41&gt;2,CU$40&gt;0),1,0)</f>
        <v>0</v>
      </c>
      <c r="BH47" s="207">
        <f t="shared" si="38"/>
        <v>0</v>
      </c>
      <c r="BI47" s="207">
        <f t="shared" si="38"/>
        <v>0</v>
      </c>
      <c r="BJ47" s="207">
        <f t="shared" si="38"/>
        <v>0</v>
      </c>
      <c r="BK47" s="207">
        <f t="shared" si="38"/>
        <v>0</v>
      </c>
      <c r="BL47" s="207">
        <f t="shared" si="38"/>
        <v>0</v>
      </c>
      <c r="BM47" s="207">
        <f t="shared" si="38"/>
        <v>0</v>
      </c>
      <c r="BN47" s="207">
        <f t="shared" si="38"/>
        <v>0</v>
      </c>
      <c r="BO47" s="207">
        <f t="shared" si="38"/>
        <v>0</v>
      </c>
      <c r="BP47" s="207">
        <f t="shared" si="38"/>
        <v>0</v>
      </c>
      <c r="BQ47" s="207">
        <f t="shared" si="38"/>
        <v>0</v>
      </c>
      <c r="BR47" s="207">
        <f t="shared" si="38"/>
        <v>0</v>
      </c>
      <c r="BS47" s="207">
        <f t="shared" si="38"/>
        <v>0</v>
      </c>
      <c r="BT47" s="207">
        <f t="shared" si="38"/>
        <v>0</v>
      </c>
      <c r="BU47" s="207">
        <f t="shared" si="38"/>
        <v>0</v>
      </c>
      <c r="BV47" s="207">
        <f t="shared" si="38"/>
        <v>0</v>
      </c>
      <c r="BW47" s="207">
        <f t="shared" si="38"/>
        <v>0</v>
      </c>
      <c r="BX47" s="207">
        <f t="shared" si="38"/>
        <v>0</v>
      </c>
      <c r="BY47" s="207">
        <f t="shared" si="38"/>
        <v>0</v>
      </c>
      <c r="BZ47" s="207">
        <f t="shared" si="38"/>
        <v>0</v>
      </c>
      <c r="CA47" s="207">
        <f t="shared" si="38"/>
        <v>0</v>
      </c>
      <c r="CB47" s="207">
        <f t="shared" si="38"/>
        <v>0</v>
      </c>
      <c r="CC47" s="207">
        <f t="shared" si="38"/>
        <v>0</v>
      </c>
      <c r="CD47" s="207">
        <f t="shared" si="38"/>
        <v>0</v>
      </c>
      <c r="CE47" s="207">
        <f t="shared" si="38"/>
        <v>0</v>
      </c>
      <c r="CF47" s="207">
        <f t="shared" si="38"/>
        <v>0</v>
      </c>
      <c r="CG47" s="207">
        <f t="shared" si="38"/>
        <v>0</v>
      </c>
      <c r="CH47" s="207">
        <f t="shared" si="38"/>
        <v>0</v>
      </c>
      <c r="CI47" s="207">
        <f t="shared" si="38"/>
        <v>0</v>
      </c>
      <c r="CJ47" s="207">
        <f t="shared" si="38"/>
        <v>0</v>
      </c>
      <c r="CK47" s="207">
        <f t="shared" si="38"/>
        <v>0</v>
      </c>
      <c r="CL47" s="207">
        <f t="shared" si="38"/>
        <v>0</v>
      </c>
      <c r="CM47" s="207">
        <f t="shared" si="38"/>
        <v>0</v>
      </c>
      <c r="CN47" s="207">
        <f t="shared" si="38"/>
        <v>0</v>
      </c>
      <c r="CO47" s="207">
        <f t="shared" si="38"/>
        <v>0</v>
      </c>
      <c r="CP47" s="207">
        <f t="shared" si="38"/>
        <v>0</v>
      </c>
      <c r="CQ47" s="207">
        <f t="shared" si="38"/>
        <v>0</v>
      </c>
      <c r="CR47" s="207">
        <f t="shared" si="38"/>
        <v>0</v>
      </c>
      <c r="CS47" s="224">
        <f t="shared" ref="CS47:EF47" si="39">IF($B38=0,0,IF(AND(VLOOKUP($B38,RE,19,FALSE)&gt;12,OR(CS38=1,CS38="x")),1,0))</f>
        <v>0</v>
      </c>
      <c r="CT47" s="224">
        <f t="shared" si="39"/>
        <v>0</v>
      </c>
      <c r="CU47" s="224">
        <f t="shared" si="39"/>
        <v>0</v>
      </c>
      <c r="CV47" s="224">
        <f t="shared" si="39"/>
        <v>0</v>
      </c>
      <c r="CW47" s="224">
        <f t="shared" si="39"/>
        <v>0</v>
      </c>
      <c r="CX47" s="224">
        <f t="shared" si="39"/>
        <v>0</v>
      </c>
      <c r="CY47" s="224">
        <f t="shared" si="39"/>
        <v>0</v>
      </c>
      <c r="CZ47" s="224">
        <f t="shared" si="39"/>
        <v>0</v>
      </c>
      <c r="DA47" s="224">
        <f t="shared" si="39"/>
        <v>0</v>
      </c>
      <c r="DB47" s="224">
        <f t="shared" si="39"/>
        <v>0</v>
      </c>
      <c r="DC47" s="224">
        <f t="shared" si="39"/>
        <v>0</v>
      </c>
      <c r="DD47" s="224">
        <f t="shared" si="39"/>
        <v>0</v>
      </c>
      <c r="DE47" s="224">
        <f t="shared" si="39"/>
        <v>0</v>
      </c>
      <c r="DF47" s="224">
        <f t="shared" si="39"/>
        <v>0</v>
      </c>
      <c r="DG47" s="224">
        <f t="shared" si="39"/>
        <v>0</v>
      </c>
      <c r="DH47" s="224">
        <f t="shared" si="39"/>
        <v>0</v>
      </c>
      <c r="DI47" s="224">
        <f t="shared" si="39"/>
        <v>0</v>
      </c>
      <c r="DJ47" s="224">
        <f t="shared" si="39"/>
        <v>0</v>
      </c>
      <c r="DK47" s="224">
        <f t="shared" si="39"/>
        <v>0</v>
      </c>
      <c r="DL47" s="224">
        <f t="shared" si="39"/>
        <v>0</v>
      </c>
      <c r="DM47" s="224">
        <f t="shared" si="39"/>
        <v>0</v>
      </c>
      <c r="DN47" s="224">
        <f t="shared" si="39"/>
        <v>0</v>
      </c>
      <c r="DO47" s="224">
        <f t="shared" si="39"/>
        <v>0</v>
      </c>
      <c r="DP47" s="224">
        <f t="shared" si="39"/>
        <v>0</v>
      </c>
      <c r="DQ47" s="224">
        <f t="shared" si="39"/>
        <v>0</v>
      </c>
      <c r="DR47" s="224">
        <f t="shared" si="39"/>
        <v>0</v>
      </c>
      <c r="DS47" s="224">
        <f t="shared" si="39"/>
        <v>0</v>
      </c>
      <c r="DT47" s="224">
        <f t="shared" si="39"/>
        <v>0</v>
      </c>
      <c r="DU47" s="224">
        <f t="shared" si="39"/>
        <v>0</v>
      </c>
      <c r="DV47" s="224">
        <f t="shared" si="39"/>
        <v>0</v>
      </c>
      <c r="DW47" s="224">
        <f t="shared" si="39"/>
        <v>0</v>
      </c>
      <c r="DX47" s="224">
        <f t="shared" si="39"/>
        <v>0</v>
      </c>
      <c r="DY47" s="224">
        <f t="shared" si="39"/>
        <v>0</v>
      </c>
      <c r="DZ47" s="224">
        <f t="shared" si="39"/>
        <v>0</v>
      </c>
      <c r="EA47" s="224">
        <f t="shared" si="39"/>
        <v>0</v>
      </c>
      <c r="EB47" s="224">
        <f t="shared" si="39"/>
        <v>0</v>
      </c>
      <c r="EC47" s="224">
        <f t="shared" si="39"/>
        <v>0</v>
      </c>
      <c r="ED47" s="224">
        <f t="shared" si="39"/>
        <v>0</v>
      </c>
      <c r="EE47" s="224">
        <f t="shared" si="39"/>
        <v>0</v>
      </c>
      <c r="EF47" s="224">
        <f t="shared" si="39"/>
        <v>0</v>
      </c>
      <c r="EG47" s="114"/>
      <c r="EH47" s="115"/>
      <c r="EI47" s="115"/>
      <c r="EJ47" s="115"/>
      <c r="EK47" s="116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4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</row>
    <row r="48" spans="1:256" ht="15" hidden="1" customHeight="1">
      <c r="A48" s="71"/>
      <c r="B48" s="72"/>
      <c r="C48" s="72"/>
      <c r="D48" s="72"/>
      <c r="E48" s="72"/>
      <c r="F48" s="73"/>
      <c r="G48" s="69"/>
      <c r="H48" s="60" t="s">
        <v>32</v>
      </c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224">
        <f t="shared" ref="CS48:EF48" si="40">IF($B39=0,0,IF(AND(VLOOKUP($B39,RE,19,FALSE)&gt;12,OR(CS39=1,CS39="x")),1,0))</f>
        <v>0</v>
      </c>
      <c r="CT48" s="224">
        <f t="shared" si="40"/>
        <v>0</v>
      </c>
      <c r="CU48" s="224">
        <f t="shared" si="40"/>
        <v>0</v>
      </c>
      <c r="CV48" s="224">
        <f t="shared" si="40"/>
        <v>0</v>
      </c>
      <c r="CW48" s="224">
        <f t="shared" si="40"/>
        <v>0</v>
      </c>
      <c r="CX48" s="224">
        <f t="shared" si="40"/>
        <v>0</v>
      </c>
      <c r="CY48" s="224">
        <f t="shared" si="40"/>
        <v>0</v>
      </c>
      <c r="CZ48" s="224">
        <f t="shared" si="40"/>
        <v>0</v>
      </c>
      <c r="DA48" s="224">
        <f t="shared" si="40"/>
        <v>0</v>
      </c>
      <c r="DB48" s="224">
        <f t="shared" si="40"/>
        <v>0</v>
      </c>
      <c r="DC48" s="224">
        <f t="shared" si="40"/>
        <v>0</v>
      </c>
      <c r="DD48" s="224">
        <f t="shared" si="40"/>
        <v>0</v>
      </c>
      <c r="DE48" s="224">
        <f t="shared" si="40"/>
        <v>0</v>
      </c>
      <c r="DF48" s="224">
        <f t="shared" si="40"/>
        <v>0</v>
      </c>
      <c r="DG48" s="224">
        <f t="shared" si="40"/>
        <v>0</v>
      </c>
      <c r="DH48" s="224">
        <f t="shared" si="40"/>
        <v>0</v>
      </c>
      <c r="DI48" s="224">
        <f t="shared" si="40"/>
        <v>0</v>
      </c>
      <c r="DJ48" s="224">
        <f t="shared" si="40"/>
        <v>0</v>
      </c>
      <c r="DK48" s="224">
        <f t="shared" si="40"/>
        <v>0</v>
      </c>
      <c r="DL48" s="224">
        <f t="shared" si="40"/>
        <v>0</v>
      </c>
      <c r="DM48" s="224">
        <f t="shared" si="40"/>
        <v>0</v>
      </c>
      <c r="DN48" s="224">
        <f t="shared" si="40"/>
        <v>0</v>
      </c>
      <c r="DO48" s="224">
        <f t="shared" si="40"/>
        <v>0</v>
      </c>
      <c r="DP48" s="224">
        <f t="shared" si="40"/>
        <v>0</v>
      </c>
      <c r="DQ48" s="224">
        <f t="shared" si="40"/>
        <v>0</v>
      </c>
      <c r="DR48" s="224">
        <f t="shared" si="40"/>
        <v>0</v>
      </c>
      <c r="DS48" s="224">
        <f t="shared" si="40"/>
        <v>0</v>
      </c>
      <c r="DT48" s="224">
        <f t="shared" si="40"/>
        <v>0</v>
      </c>
      <c r="DU48" s="224">
        <f t="shared" si="40"/>
        <v>0</v>
      </c>
      <c r="DV48" s="224">
        <f t="shared" si="40"/>
        <v>0</v>
      </c>
      <c r="DW48" s="224">
        <f t="shared" si="40"/>
        <v>0</v>
      </c>
      <c r="DX48" s="224">
        <f t="shared" si="40"/>
        <v>0</v>
      </c>
      <c r="DY48" s="224">
        <f t="shared" si="40"/>
        <v>0</v>
      </c>
      <c r="DZ48" s="224">
        <f t="shared" si="40"/>
        <v>0</v>
      </c>
      <c r="EA48" s="224">
        <f t="shared" si="40"/>
        <v>0</v>
      </c>
      <c r="EB48" s="224">
        <f t="shared" si="40"/>
        <v>0</v>
      </c>
      <c r="EC48" s="224">
        <f t="shared" si="40"/>
        <v>0</v>
      </c>
      <c r="ED48" s="224">
        <f t="shared" si="40"/>
        <v>0</v>
      </c>
      <c r="EE48" s="224">
        <f t="shared" si="40"/>
        <v>0</v>
      </c>
      <c r="EF48" s="224">
        <f t="shared" si="40"/>
        <v>0</v>
      </c>
      <c r="EG48" s="114"/>
      <c r="EH48" s="115"/>
      <c r="EI48" s="115"/>
      <c r="EJ48" s="115"/>
      <c r="EK48" s="116"/>
      <c r="EL48" s="115"/>
      <c r="EM48" s="115"/>
      <c r="EN48" s="115"/>
      <c r="EO48" s="115"/>
      <c r="EP48" s="115"/>
      <c r="EQ48" s="115"/>
      <c r="ER48" s="115"/>
      <c r="ES48" s="115"/>
      <c r="ET48" s="115"/>
      <c r="EU48" s="115"/>
      <c r="EV48" s="115"/>
      <c r="EW48" s="115"/>
      <c r="EX48" s="115"/>
      <c r="EY48" s="115"/>
      <c r="EZ48" s="115"/>
      <c r="FA48" s="115"/>
      <c r="FB48" s="115"/>
      <c r="FC48" s="115"/>
      <c r="FD48" s="115"/>
      <c r="FE48" s="115"/>
      <c r="FF48" s="115"/>
      <c r="FG48" s="115"/>
      <c r="FH48" s="115"/>
      <c r="FI48" s="115"/>
      <c r="FJ48" s="115"/>
      <c r="FK48" s="115"/>
      <c r="FL48" s="115"/>
      <c r="FM48" s="115"/>
      <c r="FN48" s="115"/>
      <c r="FO48" s="115"/>
      <c r="FP48" s="115"/>
      <c r="FQ48" s="115"/>
      <c r="FR48" s="115"/>
      <c r="FS48" s="115"/>
      <c r="FT48" s="115"/>
      <c r="FU48" s="115"/>
      <c r="FV48" s="115"/>
      <c r="FW48" s="115"/>
      <c r="FX48" s="115"/>
      <c r="FY48" s="115"/>
      <c r="FZ48" s="115"/>
      <c r="GA48" s="115"/>
      <c r="GB48" s="115"/>
      <c r="GC48" s="115"/>
      <c r="GD48" s="115"/>
      <c r="GE48" s="115"/>
      <c r="GF48" s="115"/>
      <c r="GG48" s="115"/>
      <c r="GH48" s="115"/>
      <c r="GI48" s="115"/>
      <c r="GJ48" s="115"/>
      <c r="GK48" s="115"/>
      <c r="GL48" s="115"/>
      <c r="GM48" s="115"/>
      <c r="GN48" s="115"/>
      <c r="GO48" s="115"/>
      <c r="GP48" s="115"/>
      <c r="GQ48" s="115"/>
      <c r="GR48" s="115"/>
      <c r="GS48" s="115"/>
      <c r="GT48" s="115"/>
      <c r="GU48" s="115"/>
      <c r="GV48" s="115"/>
      <c r="GW48" s="115"/>
      <c r="GX48" s="115"/>
      <c r="GY48" s="115"/>
      <c r="GZ48" s="115"/>
      <c r="HA48" s="115"/>
      <c r="HB48" s="115"/>
      <c r="HC48" s="115"/>
      <c r="HD48" s="115"/>
      <c r="HE48" s="115"/>
      <c r="HF48" s="115"/>
      <c r="HG48" s="115"/>
      <c r="HH48" s="115"/>
      <c r="HI48" s="4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</row>
    <row r="49" spans="1:256" ht="15" hidden="1" customHeight="1">
      <c r="A49" s="71"/>
      <c r="B49" s="72"/>
      <c r="C49" s="72"/>
      <c r="D49" s="72"/>
      <c r="E49" s="72"/>
      <c r="F49" s="73"/>
      <c r="G49" s="69"/>
      <c r="H49" s="60" t="s">
        <v>116</v>
      </c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224">
        <f t="shared" ref="CS49:EF49" si="41">IF($B117=0,0,IF(AND(VLOOKUP($B117,RE,19,FALSE)&gt;12,OR(CS117=1,CS117="x")),1,0))</f>
        <v>0</v>
      </c>
      <c r="CT49" s="224">
        <f t="shared" si="41"/>
        <v>0</v>
      </c>
      <c r="CU49" s="224">
        <f t="shared" si="41"/>
        <v>0</v>
      </c>
      <c r="CV49" s="224">
        <f t="shared" si="41"/>
        <v>0</v>
      </c>
      <c r="CW49" s="224">
        <f t="shared" si="41"/>
        <v>0</v>
      </c>
      <c r="CX49" s="224">
        <f t="shared" si="41"/>
        <v>0</v>
      </c>
      <c r="CY49" s="224">
        <f t="shared" si="41"/>
        <v>0</v>
      </c>
      <c r="CZ49" s="224">
        <f t="shared" si="41"/>
        <v>0</v>
      </c>
      <c r="DA49" s="224">
        <f t="shared" si="41"/>
        <v>0</v>
      </c>
      <c r="DB49" s="224">
        <f t="shared" si="41"/>
        <v>0</v>
      </c>
      <c r="DC49" s="224">
        <f t="shared" si="41"/>
        <v>0</v>
      </c>
      <c r="DD49" s="224">
        <f t="shared" si="41"/>
        <v>0</v>
      </c>
      <c r="DE49" s="224">
        <f t="shared" si="41"/>
        <v>0</v>
      </c>
      <c r="DF49" s="224">
        <f t="shared" si="41"/>
        <v>0</v>
      </c>
      <c r="DG49" s="224">
        <f t="shared" si="41"/>
        <v>0</v>
      </c>
      <c r="DH49" s="224">
        <f t="shared" si="41"/>
        <v>0</v>
      </c>
      <c r="DI49" s="224">
        <f t="shared" si="41"/>
        <v>0</v>
      </c>
      <c r="DJ49" s="224">
        <f t="shared" si="41"/>
        <v>0</v>
      </c>
      <c r="DK49" s="224">
        <f t="shared" si="41"/>
        <v>0</v>
      </c>
      <c r="DL49" s="224">
        <f t="shared" si="41"/>
        <v>0</v>
      </c>
      <c r="DM49" s="224">
        <f t="shared" si="41"/>
        <v>0</v>
      </c>
      <c r="DN49" s="224">
        <f t="shared" si="41"/>
        <v>0</v>
      </c>
      <c r="DO49" s="224">
        <f t="shared" si="41"/>
        <v>0</v>
      </c>
      <c r="DP49" s="224">
        <f t="shared" si="41"/>
        <v>0</v>
      </c>
      <c r="DQ49" s="224">
        <f t="shared" si="41"/>
        <v>0</v>
      </c>
      <c r="DR49" s="224">
        <f t="shared" si="41"/>
        <v>0</v>
      </c>
      <c r="DS49" s="224">
        <f t="shared" si="41"/>
        <v>0</v>
      </c>
      <c r="DT49" s="224">
        <f t="shared" si="41"/>
        <v>0</v>
      </c>
      <c r="DU49" s="224">
        <f t="shared" si="41"/>
        <v>0</v>
      </c>
      <c r="DV49" s="224">
        <f t="shared" si="41"/>
        <v>0</v>
      </c>
      <c r="DW49" s="224">
        <f t="shared" si="41"/>
        <v>0</v>
      </c>
      <c r="DX49" s="224">
        <f t="shared" si="41"/>
        <v>0</v>
      </c>
      <c r="DY49" s="224">
        <f t="shared" si="41"/>
        <v>0</v>
      </c>
      <c r="DZ49" s="224">
        <f t="shared" si="41"/>
        <v>0</v>
      </c>
      <c r="EA49" s="224">
        <f t="shared" si="41"/>
        <v>0</v>
      </c>
      <c r="EB49" s="224">
        <f t="shared" si="41"/>
        <v>0</v>
      </c>
      <c r="EC49" s="224">
        <f t="shared" si="41"/>
        <v>0</v>
      </c>
      <c r="ED49" s="224">
        <f t="shared" si="41"/>
        <v>0</v>
      </c>
      <c r="EE49" s="224">
        <f t="shared" si="41"/>
        <v>0</v>
      </c>
      <c r="EF49" s="224">
        <f t="shared" si="41"/>
        <v>0</v>
      </c>
      <c r="EG49" s="114"/>
      <c r="EH49" s="115"/>
      <c r="EI49" s="115"/>
      <c r="EJ49" s="115"/>
      <c r="EK49" s="116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4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</row>
    <row r="50" spans="1:256" ht="15" hidden="1" customHeight="1">
      <c r="A50" s="71"/>
      <c r="B50" s="72"/>
      <c r="C50" s="72"/>
      <c r="D50" s="72"/>
      <c r="E50" s="72"/>
      <c r="F50" s="73"/>
      <c r="G50" s="69"/>
      <c r="H50" s="60" t="s">
        <v>117</v>
      </c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224">
        <f t="shared" ref="CS50:EF50" si="42">IF($B118=0,0,IF(AND(VLOOKUP($B118,RE,19,FALSE)&gt;12,OR(CS118=1,CS118="x")),1,0))</f>
        <v>0</v>
      </c>
      <c r="CT50" s="224">
        <f t="shared" si="42"/>
        <v>0</v>
      </c>
      <c r="CU50" s="224">
        <f t="shared" si="42"/>
        <v>0</v>
      </c>
      <c r="CV50" s="224">
        <f t="shared" si="42"/>
        <v>0</v>
      </c>
      <c r="CW50" s="224">
        <f t="shared" si="42"/>
        <v>0</v>
      </c>
      <c r="CX50" s="224">
        <f t="shared" si="42"/>
        <v>0</v>
      </c>
      <c r="CY50" s="224">
        <f t="shared" si="42"/>
        <v>0</v>
      </c>
      <c r="CZ50" s="224">
        <f t="shared" si="42"/>
        <v>0</v>
      </c>
      <c r="DA50" s="224">
        <f t="shared" si="42"/>
        <v>0</v>
      </c>
      <c r="DB50" s="224">
        <f t="shared" si="42"/>
        <v>0</v>
      </c>
      <c r="DC50" s="224">
        <f t="shared" si="42"/>
        <v>0</v>
      </c>
      <c r="DD50" s="224">
        <f t="shared" si="42"/>
        <v>0</v>
      </c>
      <c r="DE50" s="224">
        <f t="shared" si="42"/>
        <v>0</v>
      </c>
      <c r="DF50" s="224">
        <f t="shared" si="42"/>
        <v>0</v>
      </c>
      <c r="DG50" s="224">
        <f t="shared" si="42"/>
        <v>0</v>
      </c>
      <c r="DH50" s="224">
        <f t="shared" si="42"/>
        <v>0</v>
      </c>
      <c r="DI50" s="224">
        <f t="shared" si="42"/>
        <v>0</v>
      </c>
      <c r="DJ50" s="224">
        <f t="shared" si="42"/>
        <v>0</v>
      </c>
      <c r="DK50" s="224">
        <f t="shared" si="42"/>
        <v>0</v>
      </c>
      <c r="DL50" s="224">
        <f t="shared" si="42"/>
        <v>0</v>
      </c>
      <c r="DM50" s="224">
        <f t="shared" si="42"/>
        <v>0</v>
      </c>
      <c r="DN50" s="224">
        <f t="shared" si="42"/>
        <v>0</v>
      </c>
      <c r="DO50" s="224">
        <f t="shared" si="42"/>
        <v>0</v>
      </c>
      <c r="DP50" s="224">
        <f t="shared" si="42"/>
        <v>0</v>
      </c>
      <c r="DQ50" s="224">
        <f t="shared" si="42"/>
        <v>0</v>
      </c>
      <c r="DR50" s="224">
        <f t="shared" si="42"/>
        <v>0</v>
      </c>
      <c r="DS50" s="224">
        <f t="shared" si="42"/>
        <v>0</v>
      </c>
      <c r="DT50" s="224">
        <f t="shared" si="42"/>
        <v>0</v>
      </c>
      <c r="DU50" s="224">
        <f t="shared" si="42"/>
        <v>0</v>
      </c>
      <c r="DV50" s="224">
        <f t="shared" si="42"/>
        <v>0</v>
      </c>
      <c r="DW50" s="224">
        <f t="shared" si="42"/>
        <v>0</v>
      </c>
      <c r="DX50" s="224">
        <f t="shared" si="42"/>
        <v>0</v>
      </c>
      <c r="DY50" s="224">
        <f t="shared" si="42"/>
        <v>0</v>
      </c>
      <c r="DZ50" s="224">
        <f t="shared" si="42"/>
        <v>0</v>
      </c>
      <c r="EA50" s="224">
        <f t="shared" si="42"/>
        <v>0</v>
      </c>
      <c r="EB50" s="224">
        <f t="shared" si="42"/>
        <v>0</v>
      </c>
      <c r="EC50" s="224">
        <f t="shared" si="42"/>
        <v>0</v>
      </c>
      <c r="ED50" s="224">
        <f t="shared" si="42"/>
        <v>0</v>
      </c>
      <c r="EE50" s="224">
        <f t="shared" si="42"/>
        <v>0</v>
      </c>
      <c r="EF50" s="224">
        <f t="shared" si="42"/>
        <v>0</v>
      </c>
      <c r="EG50" s="114"/>
      <c r="EH50" s="115"/>
      <c r="EI50" s="115"/>
      <c r="EJ50" s="115"/>
      <c r="EK50" s="116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4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</row>
    <row r="51" spans="1:256" ht="15" hidden="1" customHeight="1">
      <c r="A51" s="71"/>
      <c r="B51" s="72"/>
      <c r="C51" s="72"/>
      <c r="D51" s="72"/>
      <c r="E51" s="72"/>
      <c r="F51" s="73"/>
      <c r="G51" s="69"/>
      <c r="H51" s="60" t="s">
        <v>118</v>
      </c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224">
        <f t="shared" ref="CS51:EF51" si="43">IF($B119=0,0,IF(AND(VLOOKUP($B119,RE,19,FALSE)&gt;12,OR(CS119=1,CS119="x")),1,0))</f>
        <v>0</v>
      </c>
      <c r="CT51" s="224">
        <f t="shared" si="43"/>
        <v>0</v>
      </c>
      <c r="CU51" s="224">
        <f t="shared" si="43"/>
        <v>0</v>
      </c>
      <c r="CV51" s="224">
        <f t="shared" si="43"/>
        <v>0</v>
      </c>
      <c r="CW51" s="224">
        <f t="shared" si="43"/>
        <v>0</v>
      </c>
      <c r="CX51" s="224">
        <f t="shared" si="43"/>
        <v>0</v>
      </c>
      <c r="CY51" s="224">
        <f t="shared" si="43"/>
        <v>0</v>
      </c>
      <c r="CZ51" s="224">
        <f t="shared" si="43"/>
        <v>0</v>
      </c>
      <c r="DA51" s="224">
        <f t="shared" si="43"/>
        <v>0</v>
      </c>
      <c r="DB51" s="224">
        <f t="shared" si="43"/>
        <v>0</v>
      </c>
      <c r="DC51" s="224">
        <f t="shared" si="43"/>
        <v>0</v>
      </c>
      <c r="DD51" s="224">
        <f t="shared" si="43"/>
        <v>0</v>
      </c>
      <c r="DE51" s="224">
        <f t="shared" si="43"/>
        <v>0</v>
      </c>
      <c r="DF51" s="224">
        <f t="shared" si="43"/>
        <v>0</v>
      </c>
      <c r="DG51" s="224">
        <f t="shared" si="43"/>
        <v>0</v>
      </c>
      <c r="DH51" s="224">
        <f t="shared" si="43"/>
        <v>0</v>
      </c>
      <c r="DI51" s="224">
        <f t="shared" si="43"/>
        <v>0</v>
      </c>
      <c r="DJ51" s="224">
        <f t="shared" si="43"/>
        <v>0</v>
      </c>
      <c r="DK51" s="224">
        <f t="shared" si="43"/>
        <v>0</v>
      </c>
      <c r="DL51" s="224">
        <f t="shared" si="43"/>
        <v>0</v>
      </c>
      <c r="DM51" s="224">
        <f t="shared" si="43"/>
        <v>0</v>
      </c>
      <c r="DN51" s="224">
        <f t="shared" si="43"/>
        <v>0</v>
      </c>
      <c r="DO51" s="224">
        <f t="shared" si="43"/>
        <v>0</v>
      </c>
      <c r="DP51" s="224">
        <f t="shared" si="43"/>
        <v>0</v>
      </c>
      <c r="DQ51" s="224">
        <f t="shared" si="43"/>
        <v>0</v>
      </c>
      <c r="DR51" s="224">
        <f t="shared" si="43"/>
        <v>0</v>
      </c>
      <c r="DS51" s="224">
        <f t="shared" si="43"/>
        <v>0</v>
      </c>
      <c r="DT51" s="224">
        <f t="shared" si="43"/>
        <v>0</v>
      </c>
      <c r="DU51" s="224">
        <f t="shared" si="43"/>
        <v>0</v>
      </c>
      <c r="DV51" s="224">
        <f t="shared" si="43"/>
        <v>0</v>
      </c>
      <c r="DW51" s="224">
        <f t="shared" si="43"/>
        <v>0</v>
      </c>
      <c r="DX51" s="224">
        <f t="shared" si="43"/>
        <v>0</v>
      </c>
      <c r="DY51" s="224">
        <f t="shared" si="43"/>
        <v>0</v>
      </c>
      <c r="DZ51" s="224">
        <f t="shared" si="43"/>
        <v>0</v>
      </c>
      <c r="EA51" s="224">
        <f t="shared" si="43"/>
        <v>0</v>
      </c>
      <c r="EB51" s="224">
        <f t="shared" si="43"/>
        <v>0</v>
      </c>
      <c r="EC51" s="224">
        <f t="shared" si="43"/>
        <v>0</v>
      </c>
      <c r="ED51" s="224">
        <f t="shared" si="43"/>
        <v>0</v>
      </c>
      <c r="EE51" s="224">
        <f t="shared" si="43"/>
        <v>0</v>
      </c>
      <c r="EF51" s="224">
        <f t="shared" si="43"/>
        <v>0</v>
      </c>
      <c r="EG51" s="114"/>
      <c r="EH51" s="115"/>
      <c r="EI51" s="115"/>
      <c r="EJ51" s="115"/>
      <c r="EK51" s="116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4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</row>
    <row r="52" spans="1:256" ht="15" hidden="1" customHeight="1">
      <c r="A52" s="71"/>
      <c r="B52" s="72"/>
      <c r="C52" s="72"/>
      <c r="D52" s="72"/>
      <c r="E52" s="72"/>
      <c r="F52" s="73"/>
      <c r="G52" s="69"/>
      <c r="H52" s="60" t="s">
        <v>120</v>
      </c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224">
        <f t="shared" ref="CS52:EF52" si="44">IF($B120=0,0,IF(AND(VLOOKUP($B120,RE,19,FALSE)&gt;12,OR(CS120=1,CS120="x")),1,0))</f>
        <v>0</v>
      </c>
      <c r="CT52" s="224">
        <f t="shared" si="44"/>
        <v>0</v>
      </c>
      <c r="CU52" s="224">
        <f t="shared" si="44"/>
        <v>0</v>
      </c>
      <c r="CV52" s="224">
        <f t="shared" si="44"/>
        <v>0</v>
      </c>
      <c r="CW52" s="224">
        <f t="shared" si="44"/>
        <v>0</v>
      </c>
      <c r="CX52" s="224">
        <f t="shared" si="44"/>
        <v>0</v>
      </c>
      <c r="CY52" s="224">
        <f t="shared" si="44"/>
        <v>0</v>
      </c>
      <c r="CZ52" s="224">
        <f t="shared" si="44"/>
        <v>0</v>
      </c>
      <c r="DA52" s="224">
        <f t="shared" si="44"/>
        <v>0</v>
      </c>
      <c r="DB52" s="224">
        <f t="shared" si="44"/>
        <v>0</v>
      </c>
      <c r="DC52" s="224">
        <f t="shared" si="44"/>
        <v>0</v>
      </c>
      <c r="DD52" s="224">
        <f t="shared" si="44"/>
        <v>0</v>
      </c>
      <c r="DE52" s="224">
        <f t="shared" si="44"/>
        <v>0</v>
      </c>
      <c r="DF52" s="224">
        <f t="shared" si="44"/>
        <v>0</v>
      </c>
      <c r="DG52" s="224">
        <f t="shared" si="44"/>
        <v>0</v>
      </c>
      <c r="DH52" s="224">
        <f t="shared" si="44"/>
        <v>0</v>
      </c>
      <c r="DI52" s="224">
        <f t="shared" si="44"/>
        <v>0</v>
      </c>
      <c r="DJ52" s="224">
        <f t="shared" si="44"/>
        <v>0</v>
      </c>
      <c r="DK52" s="224">
        <f t="shared" si="44"/>
        <v>0</v>
      </c>
      <c r="DL52" s="224">
        <f t="shared" si="44"/>
        <v>0</v>
      </c>
      <c r="DM52" s="224">
        <f t="shared" si="44"/>
        <v>0</v>
      </c>
      <c r="DN52" s="224">
        <f t="shared" si="44"/>
        <v>0</v>
      </c>
      <c r="DO52" s="224">
        <f t="shared" si="44"/>
        <v>0</v>
      </c>
      <c r="DP52" s="224">
        <f t="shared" si="44"/>
        <v>0</v>
      </c>
      <c r="DQ52" s="224">
        <f t="shared" si="44"/>
        <v>0</v>
      </c>
      <c r="DR52" s="224">
        <f t="shared" si="44"/>
        <v>0</v>
      </c>
      <c r="DS52" s="224">
        <f t="shared" si="44"/>
        <v>0</v>
      </c>
      <c r="DT52" s="224">
        <f t="shared" si="44"/>
        <v>0</v>
      </c>
      <c r="DU52" s="224">
        <f t="shared" si="44"/>
        <v>0</v>
      </c>
      <c r="DV52" s="224">
        <f t="shared" si="44"/>
        <v>0</v>
      </c>
      <c r="DW52" s="224">
        <f t="shared" si="44"/>
        <v>0</v>
      </c>
      <c r="DX52" s="224">
        <f t="shared" si="44"/>
        <v>0</v>
      </c>
      <c r="DY52" s="224">
        <f t="shared" si="44"/>
        <v>0</v>
      </c>
      <c r="DZ52" s="224">
        <f t="shared" si="44"/>
        <v>0</v>
      </c>
      <c r="EA52" s="224">
        <f t="shared" si="44"/>
        <v>0</v>
      </c>
      <c r="EB52" s="224">
        <f t="shared" si="44"/>
        <v>0</v>
      </c>
      <c r="EC52" s="224">
        <f t="shared" si="44"/>
        <v>0</v>
      </c>
      <c r="ED52" s="224">
        <f t="shared" si="44"/>
        <v>0</v>
      </c>
      <c r="EE52" s="224">
        <f t="shared" si="44"/>
        <v>0</v>
      </c>
      <c r="EF52" s="224">
        <f t="shared" si="44"/>
        <v>0</v>
      </c>
      <c r="EG52" s="114"/>
      <c r="EH52" s="115"/>
      <c r="EI52" s="115"/>
      <c r="EJ52" s="115"/>
      <c r="EK52" s="116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4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</row>
    <row r="53" spans="1:256" ht="15" hidden="1" customHeight="1">
      <c r="A53" s="71"/>
      <c r="B53" s="72"/>
      <c r="C53" s="72"/>
      <c r="D53" s="72"/>
      <c r="E53" s="72"/>
      <c r="F53" s="73"/>
      <c r="G53" s="69"/>
      <c r="H53" s="60" t="s">
        <v>121</v>
      </c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224">
        <f t="shared" ref="CS53:EF53" si="45">IF($B121=0,0,IF(AND(VLOOKUP($B121,RE,19,FALSE)&gt;12,OR(CS121=1,CS121="x")),1,0))</f>
        <v>0</v>
      </c>
      <c r="CT53" s="224">
        <f t="shared" si="45"/>
        <v>0</v>
      </c>
      <c r="CU53" s="224">
        <f t="shared" si="45"/>
        <v>0</v>
      </c>
      <c r="CV53" s="224">
        <f t="shared" si="45"/>
        <v>0</v>
      </c>
      <c r="CW53" s="224">
        <f t="shared" si="45"/>
        <v>0</v>
      </c>
      <c r="CX53" s="224">
        <f t="shared" si="45"/>
        <v>0</v>
      </c>
      <c r="CY53" s="224">
        <f t="shared" si="45"/>
        <v>0</v>
      </c>
      <c r="CZ53" s="224">
        <f t="shared" si="45"/>
        <v>0</v>
      </c>
      <c r="DA53" s="224">
        <f t="shared" si="45"/>
        <v>0</v>
      </c>
      <c r="DB53" s="224">
        <f t="shared" si="45"/>
        <v>0</v>
      </c>
      <c r="DC53" s="224">
        <f t="shared" si="45"/>
        <v>0</v>
      </c>
      <c r="DD53" s="224">
        <f t="shared" si="45"/>
        <v>0</v>
      </c>
      <c r="DE53" s="224">
        <f t="shared" si="45"/>
        <v>0</v>
      </c>
      <c r="DF53" s="224">
        <f t="shared" si="45"/>
        <v>0</v>
      </c>
      <c r="DG53" s="224">
        <f t="shared" si="45"/>
        <v>0</v>
      </c>
      <c r="DH53" s="224">
        <f t="shared" si="45"/>
        <v>0</v>
      </c>
      <c r="DI53" s="224">
        <f t="shared" si="45"/>
        <v>0</v>
      </c>
      <c r="DJ53" s="224">
        <f t="shared" si="45"/>
        <v>0</v>
      </c>
      <c r="DK53" s="224">
        <f t="shared" si="45"/>
        <v>0</v>
      </c>
      <c r="DL53" s="224">
        <f t="shared" si="45"/>
        <v>0</v>
      </c>
      <c r="DM53" s="224">
        <f t="shared" si="45"/>
        <v>0</v>
      </c>
      <c r="DN53" s="224">
        <f t="shared" si="45"/>
        <v>0</v>
      </c>
      <c r="DO53" s="224">
        <f t="shared" si="45"/>
        <v>0</v>
      </c>
      <c r="DP53" s="224">
        <f t="shared" si="45"/>
        <v>0</v>
      </c>
      <c r="DQ53" s="224">
        <f t="shared" si="45"/>
        <v>0</v>
      </c>
      <c r="DR53" s="224">
        <f t="shared" si="45"/>
        <v>0</v>
      </c>
      <c r="DS53" s="224">
        <f t="shared" si="45"/>
        <v>0</v>
      </c>
      <c r="DT53" s="224">
        <f t="shared" si="45"/>
        <v>0</v>
      </c>
      <c r="DU53" s="224">
        <f t="shared" si="45"/>
        <v>0</v>
      </c>
      <c r="DV53" s="224">
        <f t="shared" si="45"/>
        <v>0</v>
      </c>
      <c r="DW53" s="224">
        <f t="shared" si="45"/>
        <v>0</v>
      </c>
      <c r="DX53" s="224">
        <f t="shared" si="45"/>
        <v>0</v>
      </c>
      <c r="DY53" s="224">
        <f t="shared" si="45"/>
        <v>0</v>
      </c>
      <c r="DZ53" s="224">
        <f t="shared" si="45"/>
        <v>0</v>
      </c>
      <c r="EA53" s="224">
        <f t="shared" si="45"/>
        <v>0</v>
      </c>
      <c r="EB53" s="224">
        <f t="shared" si="45"/>
        <v>0</v>
      </c>
      <c r="EC53" s="224">
        <f t="shared" si="45"/>
        <v>0</v>
      </c>
      <c r="ED53" s="224">
        <f t="shared" si="45"/>
        <v>0</v>
      </c>
      <c r="EE53" s="224">
        <f t="shared" si="45"/>
        <v>0</v>
      </c>
      <c r="EF53" s="224">
        <f t="shared" si="45"/>
        <v>0</v>
      </c>
      <c r="EG53" s="114"/>
      <c r="EH53" s="115"/>
      <c r="EI53" s="115"/>
      <c r="EJ53" s="115"/>
      <c r="EK53" s="116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4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</row>
    <row r="54" spans="1:256" ht="15" hidden="1" customHeight="1">
      <c r="A54" s="71"/>
      <c r="B54" s="72"/>
      <c r="C54" s="72"/>
      <c r="D54" s="72"/>
      <c r="E54" s="72"/>
      <c r="F54" s="73"/>
      <c r="G54" s="69"/>
      <c r="H54" s="60" t="s">
        <v>31</v>
      </c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225">
        <f>IF($B38=0,0,IF(AND(VLOOKUP($B38,RE,19,FALSE)&gt;=REGISTER!$DA$41,OR(CS38=1,CS38="x")),1,0))</f>
        <v>0</v>
      </c>
      <c r="CT54" s="225">
        <f>IF($B38=0,0,IF(AND(VLOOKUP($B38,RE,19,FALSE)&gt;=REGISTER!$DA$41,OR(CT38=1,CT38="x")),1,0))</f>
        <v>0</v>
      </c>
      <c r="CU54" s="225">
        <f>IF($B38=0,0,IF(AND(VLOOKUP($B38,RE,19,FALSE)&gt;=REGISTER!$DA$41,OR(CU38=1,CU38="x")),1,0))</f>
        <v>0</v>
      </c>
      <c r="CV54" s="225">
        <f>IF($B38=0,0,IF(AND(VLOOKUP($B38,RE,19,FALSE)&gt;=REGISTER!$DA$41,OR(CV38=1,CV38="x")),1,0))</f>
        <v>0</v>
      </c>
      <c r="CW54" s="225">
        <f>IF($B38=0,0,IF(AND(VLOOKUP($B38,RE,19,FALSE)&gt;=REGISTER!$DA$41,OR(CW38=1,CW38="x")),1,0))</f>
        <v>0</v>
      </c>
      <c r="CX54" s="225">
        <f>IF($B38=0,0,IF(AND(VLOOKUP($B38,RE,19,FALSE)&gt;=REGISTER!$DA$41,OR(CX38=1,CX38="x")),1,0))</f>
        <v>0</v>
      </c>
      <c r="CY54" s="225">
        <f>IF($B38=0,0,IF(AND(VLOOKUP($B38,RE,19,FALSE)&gt;=REGISTER!$DA$41,OR(CY38=1,CY38="x")),1,0))</f>
        <v>0</v>
      </c>
      <c r="CZ54" s="225">
        <f>IF($B38=0,0,IF(AND(VLOOKUP($B38,RE,19,FALSE)&gt;=REGISTER!$DA$41,OR(CZ38=1,CZ38="x")),1,0))</f>
        <v>0</v>
      </c>
      <c r="DA54" s="225">
        <f>IF($B38=0,0,IF(AND(VLOOKUP($B38,RE,19,FALSE)&gt;=REGISTER!$DA$41,OR(DA38=1,DA38="x")),1,0))</f>
        <v>0</v>
      </c>
      <c r="DB54" s="225">
        <f>IF($B38=0,0,IF(AND(VLOOKUP($B38,RE,19,FALSE)&gt;=REGISTER!$DA$41,OR(DB38=1,DB38="x")),1,0))</f>
        <v>0</v>
      </c>
      <c r="DC54" s="225">
        <f>IF($B38=0,0,IF(AND(VLOOKUP($B38,RE,19,FALSE)&gt;=REGISTER!$DA$41,OR(DC38=1,DC38="x")),1,0))</f>
        <v>0</v>
      </c>
      <c r="DD54" s="225">
        <f>IF($B38=0,0,IF(AND(VLOOKUP($B38,RE,19,FALSE)&gt;=REGISTER!$DA$41,OR(DD38=1,DD38="x")),1,0))</f>
        <v>0</v>
      </c>
      <c r="DE54" s="225">
        <f>IF($B38=0,0,IF(AND(VLOOKUP($B38,RE,19,FALSE)&gt;=REGISTER!$DA$41,OR(DE38=1,DE38="x")),1,0))</f>
        <v>0</v>
      </c>
      <c r="DF54" s="225">
        <f>IF($B38=0,0,IF(AND(VLOOKUP($B38,RE,19,FALSE)&gt;=REGISTER!$DA$41,OR(DF38=1,DF38="x")),1,0))</f>
        <v>0</v>
      </c>
      <c r="DG54" s="225">
        <f>IF($B38=0,0,IF(AND(VLOOKUP($B38,RE,19,FALSE)&gt;=REGISTER!$DA$41,OR(DG38=1,DG38="x")),1,0))</f>
        <v>0</v>
      </c>
      <c r="DH54" s="225">
        <f>IF($B38=0,0,IF(AND(VLOOKUP($B38,RE,19,FALSE)&gt;=REGISTER!$DA$41,OR(DH38=1,DH38="x")),1,0))</f>
        <v>0</v>
      </c>
      <c r="DI54" s="225">
        <f>IF($B38=0,0,IF(AND(VLOOKUP($B38,RE,19,FALSE)&gt;=REGISTER!$DA$41,OR(DI38=1,DI38="x")),1,0))</f>
        <v>0</v>
      </c>
      <c r="DJ54" s="225">
        <f>IF($B38=0,0,IF(AND(VLOOKUP($B38,RE,19,FALSE)&gt;=REGISTER!$DA$41,OR(DJ38=1,DJ38="x")),1,0))</f>
        <v>0</v>
      </c>
      <c r="DK54" s="225">
        <f>IF($B38=0,0,IF(AND(VLOOKUP($B38,RE,19,FALSE)&gt;=REGISTER!$DA$41,OR(DK38=1,DK38="x")),1,0))</f>
        <v>0</v>
      </c>
      <c r="DL54" s="225">
        <f>IF($B38=0,0,IF(AND(VLOOKUP($B38,RE,19,FALSE)&gt;=REGISTER!$DA$41,OR(DL38=1,DL38="x")),1,0))</f>
        <v>0</v>
      </c>
      <c r="DM54" s="225">
        <f>IF($B38=0,0,IF(AND(VLOOKUP($B38,RE,19,FALSE)&gt;=REGISTER!$DA$41,OR(DM38=1,DM38="x")),1,0))</f>
        <v>0</v>
      </c>
      <c r="DN54" s="225">
        <f>IF($B38=0,0,IF(AND(VLOOKUP($B38,RE,19,FALSE)&gt;=REGISTER!$DA$41,OR(DN38=1,DN38="x")),1,0))</f>
        <v>0</v>
      </c>
      <c r="DO54" s="225">
        <f>IF($B38=0,0,IF(AND(VLOOKUP($B38,RE,19,FALSE)&gt;=REGISTER!$DA$41,OR(DO38=1,DO38="x")),1,0))</f>
        <v>0</v>
      </c>
      <c r="DP54" s="225">
        <f>IF($B38=0,0,IF(AND(VLOOKUP($B38,RE,19,FALSE)&gt;=REGISTER!$DA$41,OR(DP38=1,DP38="x")),1,0))</f>
        <v>0</v>
      </c>
      <c r="DQ54" s="225">
        <f>IF($B38=0,0,IF(AND(VLOOKUP($B38,RE,19,FALSE)&gt;=REGISTER!$DA$41,OR(DQ38=1,DQ38="x")),1,0))</f>
        <v>0</v>
      </c>
      <c r="DR54" s="225">
        <f>IF($B38=0,0,IF(AND(VLOOKUP($B38,RE,19,FALSE)&gt;=REGISTER!$DA$41,OR(DR38=1,DR38="x")),1,0))</f>
        <v>0</v>
      </c>
      <c r="DS54" s="225">
        <f>IF($B38=0,0,IF(AND(VLOOKUP($B38,RE,19,FALSE)&gt;=REGISTER!$DA$41,OR(DS38=1,DS38="x")),1,0))</f>
        <v>0</v>
      </c>
      <c r="DT54" s="225">
        <f>IF($B38=0,0,IF(AND(VLOOKUP($B38,RE,19,FALSE)&gt;=REGISTER!$DA$41,OR(DT38=1,DT38="x")),1,0))</f>
        <v>0</v>
      </c>
      <c r="DU54" s="225">
        <f>IF($B38=0,0,IF(AND(VLOOKUP($B38,RE,19,FALSE)&gt;=REGISTER!$DA$41,OR(DU38=1,DU38="x")),1,0))</f>
        <v>0</v>
      </c>
      <c r="DV54" s="225">
        <f>IF($B38=0,0,IF(AND(VLOOKUP($B38,RE,19,FALSE)&gt;=REGISTER!$DA$41,OR(DV38=1,DV38="x")),1,0))</f>
        <v>0</v>
      </c>
      <c r="DW54" s="225">
        <f>IF($B38=0,0,IF(AND(VLOOKUP($B38,RE,19,FALSE)&gt;=REGISTER!$DA$41,OR(DW38=1,DW38="x")),1,0))</f>
        <v>0</v>
      </c>
      <c r="DX54" s="225">
        <f>IF($B38=0,0,IF(AND(VLOOKUP($B38,RE,19,FALSE)&gt;=REGISTER!$DA$41,OR(DX38=1,DX38="x")),1,0))</f>
        <v>0</v>
      </c>
      <c r="DY54" s="225">
        <f>IF($B38=0,0,IF(AND(VLOOKUP($B38,RE,19,FALSE)&gt;=REGISTER!$DA$41,OR(DY38=1,DY38="x")),1,0))</f>
        <v>0</v>
      </c>
      <c r="DZ54" s="225">
        <f>IF($B38=0,0,IF(AND(VLOOKUP($B38,RE,19,FALSE)&gt;=REGISTER!$DA$41,OR(DZ38=1,DZ38="x")),1,0))</f>
        <v>0</v>
      </c>
      <c r="EA54" s="225">
        <f>IF($B38=0,0,IF(AND(VLOOKUP($B38,RE,19,FALSE)&gt;=REGISTER!$DA$41,OR(EA38=1,EA38="x")),1,0))</f>
        <v>0</v>
      </c>
      <c r="EB54" s="225">
        <f>IF($B38=0,0,IF(AND(VLOOKUP($B38,RE,19,FALSE)&gt;=REGISTER!$DA$41,OR(EB38=1,EB38="x")),1,0))</f>
        <v>0</v>
      </c>
      <c r="EC54" s="225">
        <f>IF($B38=0,0,IF(AND(VLOOKUP($B38,RE,19,FALSE)&gt;=REGISTER!$DA$41,OR(EC38=1,EC38="x")),1,0))</f>
        <v>0</v>
      </c>
      <c r="ED54" s="225">
        <f>IF($B38=0,0,IF(AND(VLOOKUP($B38,RE,19,FALSE)&gt;=REGISTER!$DA$41,OR(ED38=1,ED38="x")),1,0))</f>
        <v>0</v>
      </c>
      <c r="EE54" s="225">
        <f>IF($B38=0,0,IF(AND(VLOOKUP($B38,RE,19,FALSE)&gt;=REGISTER!$DA$41,OR(EE38=1,EE38="x")),1,0))</f>
        <v>0</v>
      </c>
      <c r="EF54" s="225">
        <f>IF($B38=0,0,IF(AND(VLOOKUP($B38,RE,19,FALSE)&gt;=REGISTER!$DA$41,OR(EF38=1,EF38="x")),1,0))</f>
        <v>0</v>
      </c>
      <c r="EG54" s="114"/>
      <c r="EH54" s="115"/>
      <c r="EI54" s="115"/>
      <c r="EJ54" s="115"/>
      <c r="EK54" s="116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4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</row>
    <row r="55" spans="1:256" ht="15" hidden="1" customHeight="1">
      <c r="A55" s="71"/>
      <c r="B55" s="72"/>
      <c r="C55" s="72"/>
      <c r="D55" s="72"/>
      <c r="E55" s="72"/>
      <c r="F55" s="73"/>
      <c r="G55" s="69"/>
      <c r="H55" s="60" t="s">
        <v>32</v>
      </c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225">
        <f>IF($B39=0,0,IF(AND(VLOOKUP($B39,RE,19,FALSE)&gt;=REGISTER!$DA$41,OR(CS39=1,CS39="x")),1,0))</f>
        <v>0</v>
      </c>
      <c r="CT55" s="225">
        <f>IF($B39=0,0,IF(AND(VLOOKUP($B39,RE,19,FALSE)&gt;=REGISTER!$DA$41,OR(CT39=1,CT39="x")),1,0))</f>
        <v>0</v>
      </c>
      <c r="CU55" s="225">
        <f>IF($B39=0,0,IF(AND(VLOOKUP($B39,RE,19,FALSE)&gt;=REGISTER!$DA$41,OR(CU39=1,CU39="x")),1,0))</f>
        <v>0</v>
      </c>
      <c r="CV55" s="225">
        <f>IF($B39=0,0,IF(AND(VLOOKUP($B39,RE,19,FALSE)&gt;=REGISTER!$DA$41,OR(CV39=1,CV39="x")),1,0))</f>
        <v>0</v>
      </c>
      <c r="CW55" s="225">
        <f>IF($B39=0,0,IF(AND(VLOOKUP($B39,RE,19,FALSE)&gt;=REGISTER!$DA$41,OR(CW39=1,CW39="x")),1,0))</f>
        <v>0</v>
      </c>
      <c r="CX55" s="225">
        <f>IF($B39=0,0,IF(AND(VLOOKUP($B39,RE,19,FALSE)&gt;=REGISTER!$DA$41,OR(CX39=1,CX39="x")),1,0))</f>
        <v>0</v>
      </c>
      <c r="CY55" s="225">
        <f>IF($B39=0,0,IF(AND(VLOOKUP($B39,RE,19,FALSE)&gt;=REGISTER!$DA$41,OR(CY39=1,CY39="x")),1,0))</f>
        <v>0</v>
      </c>
      <c r="CZ55" s="225">
        <f>IF($B39=0,0,IF(AND(VLOOKUP($B39,RE,19,FALSE)&gt;=REGISTER!$DA$41,OR(CZ39=1,CZ39="x")),1,0))</f>
        <v>0</v>
      </c>
      <c r="DA55" s="225">
        <f>IF($B39=0,0,IF(AND(VLOOKUP($B39,RE,19,FALSE)&gt;=REGISTER!$DA$41,OR(DA39=1,DA39="x")),1,0))</f>
        <v>0</v>
      </c>
      <c r="DB55" s="225">
        <f>IF($B39=0,0,IF(AND(VLOOKUP($B39,RE,19,FALSE)&gt;=REGISTER!$DA$41,OR(DB39=1,DB39="x")),1,0))</f>
        <v>0</v>
      </c>
      <c r="DC55" s="225">
        <f>IF($B39=0,0,IF(AND(VLOOKUP($B39,RE,19,FALSE)&gt;=REGISTER!$DA$41,OR(DC39=1,DC39="x")),1,0))</f>
        <v>0</v>
      </c>
      <c r="DD55" s="225">
        <f>IF($B39=0,0,IF(AND(VLOOKUP($B39,RE,19,FALSE)&gt;=REGISTER!$DA$41,OR(DD39=1,DD39="x")),1,0))</f>
        <v>0</v>
      </c>
      <c r="DE55" s="225">
        <f>IF($B39=0,0,IF(AND(VLOOKUP($B39,RE,19,FALSE)&gt;=REGISTER!$DA$41,OR(DE39=1,DE39="x")),1,0))</f>
        <v>0</v>
      </c>
      <c r="DF55" s="225">
        <f>IF($B39=0,0,IF(AND(VLOOKUP($B39,RE,19,FALSE)&gt;=REGISTER!$DA$41,OR(DF39=1,DF39="x")),1,0))</f>
        <v>0</v>
      </c>
      <c r="DG55" s="225">
        <f>IF($B39=0,0,IF(AND(VLOOKUP($B39,RE,19,FALSE)&gt;=REGISTER!$DA$41,OR(DG39=1,DG39="x")),1,0))</f>
        <v>0</v>
      </c>
      <c r="DH55" s="225">
        <f>IF($B39=0,0,IF(AND(VLOOKUP($B39,RE,19,FALSE)&gt;=REGISTER!$DA$41,OR(DH39=1,DH39="x")),1,0))</f>
        <v>0</v>
      </c>
      <c r="DI55" s="225">
        <f>IF($B39=0,0,IF(AND(VLOOKUP($B39,RE,19,FALSE)&gt;=REGISTER!$DA$41,OR(DI39=1,DI39="x")),1,0))</f>
        <v>0</v>
      </c>
      <c r="DJ55" s="225">
        <f>IF($B39=0,0,IF(AND(VLOOKUP($B39,RE,19,FALSE)&gt;=REGISTER!$DA$41,OR(DJ39=1,DJ39="x")),1,0))</f>
        <v>0</v>
      </c>
      <c r="DK55" s="225">
        <f>IF($B39=0,0,IF(AND(VLOOKUP($B39,RE,19,FALSE)&gt;=REGISTER!$DA$41,OR(DK39=1,DK39="x")),1,0))</f>
        <v>0</v>
      </c>
      <c r="DL55" s="225">
        <f>IF($B39=0,0,IF(AND(VLOOKUP($B39,RE,19,FALSE)&gt;=REGISTER!$DA$41,OR(DL39=1,DL39="x")),1,0))</f>
        <v>0</v>
      </c>
      <c r="DM55" s="225">
        <f>IF($B39=0,0,IF(AND(VLOOKUP($B39,RE,19,FALSE)&gt;=REGISTER!$DA$41,OR(DM39=1,DM39="x")),1,0))</f>
        <v>0</v>
      </c>
      <c r="DN55" s="225">
        <f>IF($B39=0,0,IF(AND(VLOOKUP($B39,RE,19,FALSE)&gt;=REGISTER!$DA$41,OR(DN39=1,DN39="x")),1,0))</f>
        <v>0</v>
      </c>
      <c r="DO55" s="225">
        <f>IF($B39=0,0,IF(AND(VLOOKUP($B39,RE,19,FALSE)&gt;=REGISTER!$DA$41,OR(DO39=1,DO39="x")),1,0))</f>
        <v>0</v>
      </c>
      <c r="DP55" s="225">
        <f>IF($B39=0,0,IF(AND(VLOOKUP($B39,RE,19,FALSE)&gt;=REGISTER!$DA$41,OR(DP39=1,DP39="x")),1,0))</f>
        <v>0</v>
      </c>
      <c r="DQ55" s="225">
        <f>IF($B39=0,0,IF(AND(VLOOKUP($B39,RE,19,FALSE)&gt;=REGISTER!$DA$41,OR(DQ39=1,DQ39="x")),1,0))</f>
        <v>0</v>
      </c>
      <c r="DR55" s="225">
        <f>IF($B39=0,0,IF(AND(VLOOKUP($B39,RE,19,FALSE)&gt;=REGISTER!$DA$41,OR(DR39=1,DR39="x")),1,0))</f>
        <v>0</v>
      </c>
      <c r="DS55" s="225">
        <f>IF($B39=0,0,IF(AND(VLOOKUP($B39,RE,19,FALSE)&gt;=REGISTER!$DA$41,OR(DS39=1,DS39="x")),1,0))</f>
        <v>0</v>
      </c>
      <c r="DT55" s="225">
        <f>IF($B39=0,0,IF(AND(VLOOKUP($B39,RE,19,FALSE)&gt;=REGISTER!$DA$41,OR(DT39=1,DT39="x")),1,0))</f>
        <v>0</v>
      </c>
      <c r="DU55" s="225">
        <f>IF($B39=0,0,IF(AND(VLOOKUP($B39,RE,19,FALSE)&gt;=REGISTER!$DA$41,OR(DU39=1,DU39="x")),1,0))</f>
        <v>0</v>
      </c>
      <c r="DV55" s="225">
        <f>IF($B39=0,0,IF(AND(VLOOKUP($B39,RE,19,FALSE)&gt;=REGISTER!$DA$41,OR(DV39=1,DV39="x")),1,0))</f>
        <v>0</v>
      </c>
      <c r="DW55" s="225">
        <f>IF($B39=0,0,IF(AND(VLOOKUP($B39,RE,19,FALSE)&gt;=REGISTER!$DA$41,OR(DW39=1,DW39="x")),1,0))</f>
        <v>0</v>
      </c>
      <c r="DX55" s="225">
        <f>IF($B39=0,0,IF(AND(VLOOKUP($B39,RE,19,FALSE)&gt;=REGISTER!$DA$41,OR(DX39=1,DX39="x")),1,0))</f>
        <v>0</v>
      </c>
      <c r="DY55" s="225">
        <f>IF($B39=0,0,IF(AND(VLOOKUP($B39,RE,19,FALSE)&gt;=REGISTER!$DA$41,OR(DY39=1,DY39="x")),1,0))</f>
        <v>0</v>
      </c>
      <c r="DZ55" s="225">
        <f>IF($B39=0,0,IF(AND(VLOOKUP($B39,RE,19,FALSE)&gt;=REGISTER!$DA$41,OR(DZ39=1,DZ39="x")),1,0))</f>
        <v>0</v>
      </c>
      <c r="EA55" s="225">
        <f>IF($B39=0,0,IF(AND(VLOOKUP($B39,RE,19,FALSE)&gt;=REGISTER!$DA$41,OR(EA39=1,EA39="x")),1,0))</f>
        <v>0</v>
      </c>
      <c r="EB55" s="225">
        <f>IF($B39=0,0,IF(AND(VLOOKUP($B39,RE,19,FALSE)&gt;=REGISTER!$DA$41,OR(EB39=1,EB39="x")),1,0))</f>
        <v>0</v>
      </c>
      <c r="EC55" s="225">
        <f>IF($B39=0,0,IF(AND(VLOOKUP($B39,RE,19,FALSE)&gt;=REGISTER!$DA$41,OR(EC39=1,EC39="x")),1,0))</f>
        <v>0</v>
      </c>
      <c r="ED55" s="225">
        <f>IF($B39=0,0,IF(AND(VLOOKUP($B39,RE,19,FALSE)&gt;=REGISTER!$DA$41,OR(ED39=1,ED39="x")),1,0))</f>
        <v>0</v>
      </c>
      <c r="EE55" s="225">
        <f>IF($B39=0,0,IF(AND(VLOOKUP($B39,RE,19,FALSE)&gt;=REGISTER!$DA$41,OR(EE39=1,EE39="x")),1,0))</f>
        <v>0</v>
      </c>
      <c r="EF55" s="225">
        <f>IF($B39=0,0,IF(AND(VLOOKUP($B39,RE,19,FALSE)&gt;=REGISTER!$DA$41,OR(EF39=1,EF39="x")),1,0))</f>
        <v>0</v>
      </c>
      <c r="EG55" s="114"/>
      <c r="EH55" s="115"/>
      <c r="EI55" s="115"/>
      <c r="EJ55" s="115"/>
      <c r="EK55" s="116"/>
      <c r="EL55" s="115"/>
      <c r="EM55" s="115"/>
      <c r="EN55" s="115"/>
      <c r="EO55" s="115"/>
      <c r="EP55" s="115"/>
      <c r="EQ55" s="115"/>
      <c r="ER55" s="115"/>
      <c r="ES55" s="115"/>
      <c r="ET55" s="115"/>
      <c r="EU55" s="115"/>
      <c r="EV55" s="115"/>
      <c r="EW55" s="115"/>
      <c r="EX55" s="115"/>
      <c r="EY55" s="115"/>
      <c r="EZ55" s="115"/>
      <c r="FA55" s="115"/>
      <c r="FB55" s="115"/>
      <c r="FC55" s="115"/>
      <c r="FD55" s="115"/>
      <c r="FE55" s="115"/>
      <c r="FF55" s="115"/>
      <c r="FG55" s="115"/>
      <c r="FH55" s="115"/>
      <c r="FI55" s="115"/>
      <c r="FJ55" s="115"/>
      <c r="FK55" s="115"/>
      <c r="FL55" s="115"/>
      <c r="FM55" s="115"/>
      <c r="FN55" s="115"/>
      <c r="FO55" s="115"/>
      <c r="FP55" s="115"/>
      <c r="FQ55" s="115"/>
      <c r="FR55" s="115"/>
      <c r="FS55" s="115"/>
      <c r="FT55" s="115"/>
      <c r="FU55" s="115"/>
      <c r="FV55" s="115"/>
      <c r="FW55" s="115"/>
      <c r="FX55" s="115"/>
      <c r="FY55" s="115"/>
      <c r="FZ55" s="115"/>
      <c r="GA55" s="115"/>
      <c r="GB55" s="115"/>
      <c r="GC55" s="115"/>
      <c r="GD55" s="115"/>
      <c r="GE55" s="115"/>
      <c r="GF55" s="115"/>
      <c r="GG55" s="115"/>
      <c r="GH55" s="115"/>
      <c r="GI55" s="115"/>
      <c r="GJ55" s="115"/>
      <c r="GK55" s="115"/>
      <c r="GL55" s="115"/>
      <c r="GM55" s="115"/>
      <c r="GN55" s="115"/>
      <c r="GO55" s="115"/>
      <c r="GP55" s="115"/>
      <c r="GQ55" s="115"/>
      <c r="GR55" s="115"/>
      <c r="GS55" s="115"/>
      <c r="GT55" s="115"/>
      <c r="GU55" s="115"/>
      <c r="GV55" s="115"/>
      <c r="GW55" s="115"/>
      <c r="GX55" s="115"/>
      <c r="GY55" s="115"/>
      <c r="GZ55" s="115"/>
      <c r="HA55" s="115"/>
      <c r="HB55" s="115"/>
      <c r="HC55" s="115"/>
      <c r="HD55" s="115"/>
      <c r="HE55" s="115"/>
      <c r="HF55" s="115"/>
      <c r="HG55" s="115"/>
      <c r="HH55" s="115"/>
      <c r="HI55" s="4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</row>
    <row r="56" spans="1:256" ht="15" hidden="1" customHeight="1">
      <c r="A56" s="71"/>
      <c r="B56" s="72"/>
      <c r="C56" s="72"/>
      <c r="D56" s="72"/>
      <c r="E56" s="72"/>
      <c r="F56" s="73"/>
      <c r="G56" s="69"/>
      <c r="H56" s="60" t="s">
        <v>116</v>
      </c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225">
        <f>IF($B117=0,0,IF(AND(VLOOKUP($B117,RE,19,FALSE)&gt;=REGISTER!$DA$41,OR(CS117=1,CS117="x")),1,0))</f>
        <v>0</v>
      </c>
      <c r="CT56" s="225">
        <f>IF($B117=0,0,IF(AND(VLOOKUP($B117,RE,19,FALSE)&gt;=REGISTER!$DA$41,OR(CT117=1,CT117="x")),1,0))</f>
        <v>0</v>
      </c>
      <c r="CU56" s="225">
        <f>IF($B117=0,0,IF(AND(VLOOKUP($B117,RE,19,FALSE)&gt;=REGISTER!$DA$41,OR(CU117=1,CU117="x")),1,0))</f>
        <v>0</v>
      </c>
      <c r="CV56" s="225">
        <f>IF($B117=0,0,IF(AND(VLOOKUP($B117,RE,19,FALSE)&gt;=REGISTER!$DA$41,OR(CV117=1,CV117="x")),1,0))</f>
        <v>0</v>
      </c>
      <c r="CW56" s="225">
        <f>IF($B117=0,0,IF(AND(VLOOKUP($B117,RE,19,FALSE)&gt;=REGISTER!$DA$41,OR(CW117=1,CW117="x")),1,0))</f>
        <v>0</v>
      </c>
      <c r="CX56" s="225">
        <f>IF($B117=0,0,IF(AND(VLOOKUP($B117,RE,19,FALSE)&gt;=REGISTER!$DA$41,OR(CX117=1,CX117="x")),1,0))</f>
        <v>0</v>
      </c>
      <c r="CY56" s="225">
        <f>IF($B117=0,0,IF(AND(VLOOKUP($B117,RE,19,FALSE)&gt;=REGISTER!$DA$41,OR(CY117=1,CY117="x")),1,0))</f>
        <v>0</v>
      </c>
      <c r="CZ56" s="225">
        <f>IF($B117=0,0,IF(AND(VLOOKUP($B117,RE,19,FALSE)&gt;=REGISTER!$DA$41,OR(CZ117=1,CZ117="x")),1,0))</f>
        <v>0</v>
      </c>
      <c r="DA56" s="225">
        <f>IF($B117=0,0,IF(AND(VLOOKUP($B117,RE,19,FALSE)&gt;=REGISTER!$DA$41,OR(DA117=1,DA117="x")),1,0))</f>
        <v>0</v>
      </c>
      <c r="DB56" s="225">
        <f>IF($B117=0,0,IF(AND(VLOOKUP($B117,RE,19,FALSE)&gt;=REGISTER!$DA$41,OR(DB117=1,DB117="x")),1,0))</f>
        <v>0</v>
      </c>
      <c r="DC56" s="225">
        <f>IF($B117=0,0,IF(AND(VLOOKUP($B117,RE,19,FALSE)&gt;=REGISTER!$DA$41,OR(DC117=1,DC117="x")),1,0))</f>
        <v>0</v>
      </c>
      <c r="DD56" s="225">
        <f>IF($B117=0,0,IF(AND(VLOOKUP($B117,RE,19,FALSE)&gt;=REGISTER!$DA$41,OR(DD117=1,DD117="x")),1,0))</f>
        <v>0</v>
      </c>
      <c r="DE56" s="225">
        <f>IF($B117=0,0,IF(AND(VLOOKUP($B117,RE,19,FALSE)&gt;=REGISTER!$DA$41,OR(DE117=1,DE117="x")),1,0))</f>
        <v>0</v>
      </c>
      <c r="DF56" s="225">
        <f>IF($B117=0,0,IF(AND(VLOOKUP($B117,RE,19,FALSE)&gt;=REGISTER!$DA$41,OR(DF117=1,DF117="x")),1,0))</f>
        <v>0</v>
      </c>
      <c r="DG56" s="225">
        <f>IF($B117=0,0,IF(AND(VLOOKUP($B117,RE,19,FALSE)&gt;=REGISTER!$DA$41,OR(DG117=1,DG117="x")),1,0))</f>
        <v>0</v>
      </c>
      <c r="DH56" s="225">
        <f>IF($B117=0,0,IF(AND(VLOOKUP($B117,RE,19,FALSE)&gt;=REGISTER!$DA$41,OR(DH117=1,DH117="x")),1,0))</f>
        <v>0</v>
      </c>
      <c r="DI56" s="225">
        <f>IF($B117=0,0,IF(AND(VLOOKUP($B117,RE,19,FALSE)&gt;=REGISTER!$DA$41,OR(DI117=1,DI117="x")),1,0))</f>
        <v>0</v>
      </c>
      <c r="DJ56" s="225">
        <f>IF($B117=0,0,IF(AND(VLOOKUP($B117,RE,19,FALSE)&gt;=REGISTER!$DA$41,OR(DJ117=1,DJ117="x")),1,0))</f>
        <v>0</v>
      </c>
      <c r="DK56" s="225">
        <f>IF($B117=0,0,IF(AND(VLOOKUP($B117,RE,19,FALSE)&gt;=REGISTER!$DA$41,OR(DK117=1,DK117="x")),1,0))</f>
        <v>0</v>
      </c>
      <c r="DL56" s="225">
        <f>IF($B117=0,0,IF(AND(VLOOKUP($B117,RE,19,FALSE)&gt;=REGISTER!$DA$41,OR(DL117=1,DL117="x")),1,0))</f>
        <v>0</v>
      </c>
      <c r="DM56" s="225">
        <f>IF($B117=0,0,IF(AND(VLOOKUP($B117,RE,19,FALSE)&gt;=REGISTER!$DA$41,OR(DM117=1,DM117="x")),1,0))</f>
        <v>0</v>
      </c>
      <c r="DN56" s="225">
        <f>IF($B117=0,0,IF(AND(VLOOKUP($B117,RE,19,FALSE)&gt;=REGISTER!$DA$41,OR(DN117=1,DN117="x")),1,0))</f>
        <v>0</v>
      </c>
      <c r="DO56" s="225">
        <f>IF($B117=0,0,IF(AND(VLOOKUP($B117,RE,19,FALSE)&gt;=REGISTER!$DA$41,OR(DO117=1,DO117="x")),1,0))</f>
        <v>0</v>
      </c>
      <c r="DP56" s="225">
        <f>IF($B117=0,0,IF(AND(VLOOKUP($B117,RE,19,FALSE)&gt;=REGISTER!$DA$41,OR(DP117=1,DP117="x")),1,0))</f>
        <v>0</v>
      </c>
      <c r="DQ56" s="225">
        <f>IF($B117=0,0,IF(AND(VLOOKUP($B117,RE,19,FALSE)&gt;=REGISTER!$DA$41,OR(DQ117=1,DQ117="x")),1,0))</f>
        <v>0</v>
      </c>
      <c r="DR56" s="225">
        <f>IF($B117=0,0,IF(AND(VLOOKUP($B117,RE,19,FALSE)&gt;=REGISTER!$DA$41,OR(DR117=1,DR117="x")),1,0))</f>
        <v>0</v>
      </c>
      <c r="DS56" s="225">
        <f>IF($B117=0,0,IF(AND(VLOOKUP($B117,RE,19,FALSE)&gt;=REGISTER!$DA$41,OR(DS117=1,DS117="x")),1,0))</f>
        <v>0</v>
      </c>
      <c r="DT56" s="225">
        <f>IF($B117=0,0,IF(AND(VLOOKUP($B117,RE,19,FALSE)&gt;=REGISTER!$DA$41,OR(DT117=1,DT117="x")),1,0))</f>
        <v>0</v>
      </c>
      <c r="DU56" s="225">
        <f>IF($B117=0,0,IF(AND(VLOOKUP($B117,RE,19,FALSE)&gt;=REGISTER!$DA$41,OR(DU117=1,DU117="x")),1,0))</f>
        <v>0</v>
      </c>
      <c r="DV56" s="225">
        <f>IF($B117=0,0,IF(AND(VLOOKUP($B117,RE,19,FALSE)&gt;=REGISTER!$DA$41,OR(DV117=1,DV117="x")),1,0))</f>
        <v>0</v>
      </c>
      <c r="DW56" s="225">
        <f>IF($B117=0,0,IF(AND(VLOOKUP($B117,RE,19,FALSE)&gt;=REGISTER!$DA$41,OR(DW117=1,DW117="x")),1,0))</f>
        <v>0</v>
      </c>
      <c r="DX56" s="225">
        <f>IF($B117=0,0,IF(AND(VLOOKUP($B117,RE,19,FALSE)&gt;=REGISTER!$DA$41,OR(DX117=1,DX117="x")),1,0))</f>
        <v>0</v>
      </c>
      <c r="DY56" s="225">
        <f>IF($B117=0,0,IF(AND(VLOOKUP($B117,RE,19,FALSE)&gt;=REGISTER!$DA$41,OR(DY117=1,DY117="x")),1,0))</f>
        <v>0</v>
      </c>
      <c r="DZ56" s="225">
        <f>IF($B117=0,0,IF(AND(VLOOKUP($B117,RE,19,FALSE)&gt;=REGISTER!$DA$41,OR(DZ117=1,DZ117="x")),1,0))</f>
        <v>0</v>
      </c>
      <c r="EA56" s="225">
        <f>IF($B117=0,0,IF(AND(VLOOKUP($B117,RE,19,FALSE)&gt;=REGISTER!$DA$41,OR(EA117=1,EA117="x")),1,0))</f>
        <v>0</v>
      </c>
      <c r="EB56" s="225">
        <f>IF($B117=0,0,IF(AND(VLOOKUP($B117,RE,19,FALSE)&gt;=REGISTER!$DA$41,OR(EB117=1,EB117="x")),1,0))</f>
        <v>0</v>
      </c>
      <c r="EC56" s="225">
        <f>IF($B117=0,0,IF(AND(VLOOKUP($B117,RE,19,FALSE)&gt;=REGISTER!$DA$41,OR(EC117=1,EC117="x")),1,0))</f>
        <v>0</v>
      </c>
      <c r="ED56" s="225">
        <f>IF($B117=0,0,IF(AND(VLOOKUP($B117,RE,19,FALSE)&gt;=REGISTER!$DA$41,OR(ED117=1,ED117="x")),1,0))</f>
        <v>0</v>
      </c>
      <c r="EE56" s="225">
        <f>IF($B117=0,0,IF(AND(VLOOKUP($B117,RE,19,FALSE)&gt;=REGISTER!$DA$41,OR(EE117=1,EE117="x")),1,0))</f>
        <v>0</v>
      </c>
      <c r="EF56" s="225">
        <f>IF($B117=0,0,IF(AND(VLOOKUP($B117,RE,19,FALSE)&gt;=REGISTER!$DA$41,OR(EF117=1,EF117="x")),1,0))</f>
        <v>0</v>
      </c>
      <c r="EG56" s="114"/>
      <c r="EH56" s="115"/>
      <c r="EI56" s="115"/>
      <c r="EJ56" s="115"/>
      <c r="EK56" s="116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4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</row>
    <row r="57" spans="1:256" ht="15" hidden="1" customHeight="1">
      <c r="A57" s="71"/>
      <c r="B57" s="72"/>
      <c r="C57" s="72"/>
      <c r="D57" s="72"/>
      <c r="E57" s="72"/>
      <c r="F57" s="73"/>
      <c r="G57" s="69"/>
      <c r="H57" s="60" t="s">
        <v>117</v>
      </c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225">
        <f>IF($B118=0,0,IF(AND(VLOOKUP($B118,RE,19,FALSE)&gt;=REGISTER!$DA$41,OR(CS118=1,CS118="x")),1,0))</f>
        <v>0</v>
      </c>
      <c r="CT57" s="225">
        <f>IF($B118=0,0,IF(AND(VLOOKUP($B118,RE,19,FALSE)&gt;=REGISTER!$DA$41,OR(CT118=1,CT118="x")),1,0))</f>
        <v>0</v>
      </c>
      <c r="CU57" s="225">
        <f>IF($B118=0,0,IF(AND(VLOOKUP($B118,RE,19,FALSE)&gt;=REGISTER!$DA$41,OR(CU118=1,CU118="x")),1,0))</f>
        <v>0</v>
      </c>
      <c r="CV57" s="225">
        <f>IF($B118=0,0,IF(AND(VLOOKUP($B118,RE,19,FALSE)&gt;=REGISTER!$DA$41,OR(CV118=1,CV118="x")),1,0))</f>
        <v>0</v>
      </c>
      <c r="CW57" s="225">
        <f>IF($B118=0,0,IF(AND(VLOOKUP($B118,RE,19,FALSE)&gt;=REGISTER!$DA$41,OR(CW118=1,CW118="x")),1,0))</f>
        <v>0</v>
      </c>
      <c r="CX57" s="225">
        <f>IF($B118=0,0,IF(AND(VLOOKUP($B118,RE,19,FALSE)&gt;=REGISTER!$DA$41,OR(CX118=1,CX118="x")),1,0))</f>
        <v>0</v>
      </c>
      <c r="CY57" s="225">
        <f>IF($B118=0,0,IF(AND(VLOOKUP($B118,RE,19,FALSE)&gt;=REGISTER!$DA$41,OR(CY118=1,CY118="x")),1,0))</f>
        <v>0</v>
      </c>
      <c r="CZ57" s="225">
        <f>IF($B118=0,0,IF(AND(VLOOKUP($B118,RE,19,FALSE)&gt;=REGISTER!$DA$41,OR(CZ118=1,CZ118="x")),1,0))</f>
        <v>0</v>
      </c>
      <c r="DA57" s="225">
        <f>IF($B118=0,0,IF(AND(VLOOKUP($B118,RE,19,FALSE)&gt;=REGISTER!$DA$41,OR(DA118=1,DA118="x")),1,0))</f>
        <v>0</v>
      </c>
      <c r="DB57" s="225">
        <f>IF($B118=0,0,IF(AND(VLOOKUP($B118,RE,19,FALSE)&gt;=REGISTER!$DA$41,OR(DB118=1,DB118="x")),1,0))</f>
        <v>0</v>
      </c>
      <c r="DC57" s="225">
        <f>IF($B118=0,0,IF(AND(VLOOKUP($B118,RE,19,FALSE)&gt;=REGISTER!$DA$41,OR(DC118=1,DC118="x")),1,0))</f>
        <v>0</v>
      </c>
      <c r="DD57" s="225">
        <f>IF($B118=0,0,IF(AND(VLOOKUP($B118,RE,19,FALSE)&gt;=REGISTER!$DA$41,OR(DD118=1,DD118="x")),1,0))</f>
        <v>0</v>
      </c>
      <c r="DE57" s="225">
        <f>IF($B118=0,0,IF(AND(VLOOKUP($B118,RE,19,FALSE)&gt;=REGISTER!$DA$41,OR(DE118=1,DE118="x")),1,0))</f>
        <v>0</v>
      </c>
      <c r="DF57" s="225">
        <f>IF($B118=0,0,IF(AND(VLOOKUP($B118,RE,19,FALSE)&gt;=REGISTER!$DA$41,OR(DF118=1,DF118="x")),1,0))</f>
        <v>0</v>
      </c>
      <c r="DG57" s="225">
        <f>IF($B118=0,0,IF(AND(VLOOKUP($B118,RE,19,FALSE)&gt;=REGISTER!$DA$41,OR(DG118=1,DG118="x")),1,0))</f>
        <v>0</v>
      </c>
      <c r="DH57" s="225">
        <f>IF($B118=0,0,IF(AND(VLOOKUP($B118,RE,19,FALSE)&gt;=REGISTER!$DA$41,OR(DH118=1,DH118="x")),1,0))</f>
        <v>0</v>
      </c>
      <c r="DI57" s="225">
        <f>IF($B118=0,0,IF(AND(VLOOKUP($B118,RE,19,FALSE)&gt;=REGISTER!$DA$41,OR(DI118=1,DI118="x")),1,0))</f>
        <v>0</v>
      </c>
      <c r="DJ57" s="225">
        <f>IF($B118=0,0,IF(AND(VLOOKUP($B118,RE,19,FALSE)&gt;=REGISTER!$DA$41,OR(DJ118=1,DJ118="x")),1,0))</f>
        <v>0</v>
      </c>
      <c r="DK57" s="225">
        <f>IF($B118=0,0,IF(AND(VLOOKUP($B118,RE,19,FALSE)&gt;=REGISTER!$DA$41,OR(DK118=1,DK118="x")),1,0))</f>
        <v>0</v>
      </c>
      <c r="DL57" s="225">
        <f>IF($B118=0,0,IF(AND(VLOOKUP($B118,RE,19,FALSE)&gt;=REGISTER!$DA$41,OR(DL118=1,DL118="x")),1,0))</f>
        <v>0</v>
      </c>
      <c r="DM57" s="225">
        <f>IF($B118=0,0,IF(AND(VLOOKUP($B118,RE,19,FALSE)&gt;=REGISTER!$DA$41,OR(DM118=1,DM118="x")),1,0))</f>
        <v>0</v>
      </c>
      <c r="DN57" s="225">
        <f>IF($B118=0,0,IF(AND(VLOOKUP($B118,RE,19,FALSE)&gt;=REGISTER!$DA$41,OR(DN118=1,DN118="x")),1,0))</f>
        <v>0</v>
      </c>
      <c r="DO57" s="225">
        <f>IF($B118=0,0,IF(AND(VLOOKUP($B118,RE,19,FALSE)&gt;=REGISTER!$DA$41,OR(DO118=1,DO118="x")),1,0))</f>
        <v>0</v>
      </c>
      <c r="DP57" s="225">
        <f>IF($B118=0,0,IF(AND(VLOOKUP($B118,RE,19,FALSE)&gt;=REGISTER!$DA$41,OR(DP118=1,DP118="x")),1,0))</f>
        <v>0</v>
      </c>
      <c r="DQ57" s="225">
        <f>IF($B118=0,0,IF(AND(VLOOKUP($B118,RE,19,FALSE)&gt;=REGISTER!$DA$41,OR(DQ118=1,DQ118="x")),1,0))</f>
        <v>0</v>
      </c>
      <c r="DR57" s="225">
        <f>IF($B118=0,0,IF(AND(VLOOKUP($B118,RE,19,FALSE)&gt;=REGISTER!$DA$41,OR(DR118=1,DR118="x")),1,0))</f>
        <v>0</v>
      </c>
      <c r="DS57" s="225">
        <f>IF($B118=0,0,IF(AND(VLOOKUP($B118,RE,19,FALSE)&gt;=REGISTER!$DA$41,OR(DS118=1,DS118="x")),1,0))</f>
        <v>0</v>
      </c>
      <c r="DT57" s="225">
        <f>IF($B118=0,0,IF(AND(VLOOKUP($B118,RE,19,FALSE)&gt;=REGISTER!$DA$41,OR(DT118=1,DT118="x")),1,0))</f>
        <v>0</v>
      </c>
      <c r="DU57" s="225">
        <f>IF($B118=0,0,IF(AND(VLOOKUP($B118,RE,19,FALSE)&gt;=REGISTER!$DA$41,OR(DU118=1,DU118="x")),1,0))</f>
        <v>0</v>
      </c>
      <c r="DV57" s="225">
        <f>IF($B118=0,0,IF(AND(VLOOKUP($B118,RE,19,FALSE)&gt;=REGISTER!$DA$41,OR(DV118=1,DV118="x")),1,0))</f>
        <v>0</v>
      </c>
      <c r="DW57" s="225">
        <f>IF($B118=0,0,IF(AND(VLOOKUP($B118,RE,19,FALSE)&gt;=REGISTER!$DA$41,OR(DW118=1,DW118="x")),1,0))</f>
        <v>0</v>
      </c>
      <c r="DX57" s="225">
        <f>IF($B118=0,0,IF(AND(VLOOKUP($B118,RE,19,FALSE)&gt;=REGISTER!$DA$41,OR(DX118=1,DX118="x")),1,0))</f>
        <v>0</v>
      </c>
      <c r="DY57" s="225">
        <f>IF($B118=0,0,IF(AND(VLOOKUP($B118,RE,19,FALSE)&gt;=REGISTER!$DA$41,OR(DY118=1,DY118="x")),1,0))</f>
        <v>0</v>
      </c>
      <c r="DZ57" s="225">
        <f>IF($B118=0,0,IF(AND(VLOOKUP($B118,RE,19,FALSE)&gt;=REGISTER!$DA$41,OR(DZ118=1,DZ118="x")),1,0))</f>
        <v>0</v>
      </c>
      <c r="EA57" s="225">
        <f>IF($B118=0,0,IF(AND(VLOOKUP($B118,RE,19,FALSE)&gt;=REGISTER!$DA$41,OR(EA118=1,EA118="x")),1,0))</f>
        <v>0</v>
      </c>
      <c r="EB57" s="225">
        <f>IF($B118=0,0,IF(AND(VLOOKUP($B118,RE,19,FALSE)&gt;=REGISTER!$DA$41,OR(EB118=1,EB118="x")),1,0))</f>
        <v>0</v>
      </c>
      <c r="EC57" s="225">
        <f>IF($B118=0,0,IF(AND(VLOOKUP($B118,RE,19,FALSE)&gt;=REGISTER!$DA$41,OR(EC118=1,EC118="x")),1,0))</f>
        <v>0</v>
      </c>
      <c r="ED57" s="225">
        <f>IF($B118=0,0,IF(AND(VLOOKUP($B118,RE,19,FALSE)&gt;=REGISTER!$DA$41,OR(ED118=1,ED118="x")),1,0))</f>
        <v>0</v>
      </c>
      <c r="EE57" s="225">
        <f>IF($B118=0,0,IF(AND(VLOOKUP($B118,RE,19,FALSE)&gt;=REGISTER!$DA$41,OR(EE118=1,EE118="x")),1,0))</f>
        <v>0</v>
      </c>
      <c r="EF57" s="225">
        <f>IF($B118=0,0,IF(AND(VLOOKUP($B118,RE,19,FALSE)&gt;=REGISTER!$DA$41,OR(EF118=1,EF118="x")),1,0))</f>
        <v>0</v>
      </c>
      <c r="EG57" s="114"/>
      <c r="EH57" s="115"/>
      <c r="EI57" s="115"/>
      <c r="EJ57" s="115"/>
      <c r="EK57" s="116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4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</row>
    <row r="58" spans="1:256" ht="15" hidden="1" customHeight="1">
      <c r="A58" s="71"/>
      <c r="B58" s="72"/>
      <c r="C58" s="72"/>
      <c r="D58" s="72"/>
      <c r="E58" s="72"/>
      <c r="F58" s="73"/>
      <c r="G58" s="69"/>
      <c r="H58" s="60" t="s">
        <v>118</v>
      </c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225">
        <f>IF($B119=0,0,IF(AND(VLOOKUP($B119,RE,19,FALSE)&gt;=REGISTER!$DA$41,OR(CS119=1,CS119="x")),1,0))</f>
        <v>0</v>
      </c>
      <c r="CT58" s="225">
        <f>IF($B119=0,0,IF(AND(VLOOKUP($B119,RE,19,FALSE)&gt;=REGISTER!$DA$41,OR(CT119=1,CT119="x")),1,0))</f>
        <v>0</v>
      </c>
      <c r="CU58" s="225">
        <f>IF($B119=0,0,IF(AND(VLOOKUP($B119,RE,19,FALSE)&gt;=REGISTER!$DA$41,OR(CU119=1,CU119="x")),1,0))</f>
        <v>0</v>
      </c>
      <c r="CV58" s="225">
        <f>IF($B119=0,0,IF(AND(VLOOKUP($B119,RE,19,FALSE)&gt;=REGISTER!$DA$41,OR(CV119=1,CV119="x")),1,0))</f>
        <v>0</v>
      </c>
      <c r="CW58" s="225">
        <f>IF($B119=0,0,IF(AND(VLOOKUP($B119,RE,19,FALSE)&gt;=REGISTER!$DA$41,OR(CW119=1,CW119="x")),1,0))</f>
        <v>0</v>
      </c>
      <c r="CX58" s="225">
        <f>IF($B119=0,0,IF(AND(VLOOKUP($B119,RE,19,FALSE)&gt;=REGISTER!$DA$41,OR(CX119=1,CX119="x")),1,0))</f>
        <v>0</v>
      </c>
      <c r="CY58" s="225">
        <f>IF($B119=0,0,IF(AND(VLOOKUP($B119,RE,19,FALSE)&gt;=REGISTER!$DA$41,OR(CY119=1,CY119="x")),1,0))</f>
        <v>0</v>
      </c>
      <c r="CZ58" s="225">
        <f>IF($B119=0,0,IF(AND(VLOOKUP($B119,RE,19,FALSE)&gt;=REGISTER!$DA$41,OR(CZ119=1,CZ119="x")),1,0))</f>
        <v>0</v>
      </c>
      <c r="DA58" s="225">
        <f>IF($B119=0,0,IF(AND(VLOOKUP($B119,RE,19,FALSE)&gt;=REGISTER!$DA$41,OR(DA119=1,DA119="x")),1,0))</f>
        <v>0</v>
      </c>
      <c r="DB58" s="225">
        <f>IF($B119=0,0,IF(AND(VLOOKUP($B119,RE,19,FALSE)&gt;=REGISTER!$DA$41,OR(DB119=1,DB119="x")),1,0))</f>
        <v>0</v>
      </c>
      <c r="DC58" s="225">
        <f>IF($B119=0,0,IF(AND(VLOOKUP($B119,RE,19,FALSE)&gt;=REGISTER!$DA$41,OR(DC119=1,DC119="x")),1,0))</f>
        <v>0</v>
      </c>
      <c r="DD58" s="225">
        <f>IF($B119=0,0,IF(AND(VLOOKUP($B119,RE,19,FALSE)&gt;=REGISTER!$DA$41,OR(DD119=1,DD119="x")),1,0))</f>
        <v>0</v>
      </c>
      <c r="DE58" s="225">
        <f>IF($B119=0,0,IF(AND(VLOOKUP($B119,RE,19,FALSE)&gt;=REGISTER!$DA$41,OR(DE119=1,DE119="x")),1,0))</f>
        <v>0</v>
      </c>
      <c r="DF58" s="225">
        <f>IF($B119=0,0,IF(AND(VLOOKUP($B119,RE,19,FALSE)&gt;=REGISTER!$DA$41,OR(DF119=1,DF119="x")),1,0))</f>
        <v>0</v>
      </c>
      <c r="DG58" s="225">
        <f>IF($B119=0,0,IF(AND(VLOOKUP($B119,RE,19,FALSE)&gt;=REGISTER!$DA$41,OR(DG119=1,DG119="x")),1,0))</f>
        <v>0</v>
      </c>
      <c r="DH58" s="225">
        <f>IF($B119=0,0,IF(AND(VLOOKUP($B119,RE,19,FALSE)&gt;=REGISTER!$DA$41,OR(DH119=1,DH119="x")),1,0))</f>
        <v>0</v>
      </c>
      <c r="DI58" s="225">
        <f>IF($B119=0,0,IF(AND(VLOOKUP($B119,RE,19,FALSE)&gt;=REGISTER!$DA$41,OR(DI119=1,DI119="x")),1,0))</f>
        <v>0</v>
      </c>
      <c r="DJ58" s="225">
        <f>IF($B119=0,0,IF(AND(VLOOKUP($B119,RE,19,FALSE)&gt;=REGISTER!$DA$41,OR(DJ119=1,DJ119="x")),1,0))</f>
        <v>0</v>
      </c>
      <c r="DK58" s="225">
        <f>IF($B119=0,0,IF(AND(VLOOKUP($B119,RE,19,FALSE)&gt;=REGISTER!$DA$41,OR(DK119=1,DK119="x")),1,0))</f>
        <v>0</v>
      </c>
      <c r="DL58" s="225">
        <f>IF($B119=0,0,IF(AND(VLOOKUP($B119,RE,19,FALSE)&gt;=REGISTER!$DA$41,OR(DL119=1,DL119="x")),1,0))</f>
        <v>0</v>
      </c>
      <c r="DM58" s="225">
        <f>IF($B119=0,0,IF(AND(VLOOKUP($B119,RE,19,FALSE)&gt;=REGISTER!$DA$41,OR(DM119=1,DM119="x")),1,0))</f>
        <v>0</v>
      </c>
      <c r="DN58" s="225">
        <f>IF($B119=0,0,IF(AND(VLOOKUP($B119,RE,19,FALSE)&gt;=REGISTER!$DA$41,OR(DN119=1,DN119="x")),1,0))</f>
        <v>0</v>
      </c>
      <c r="DO58" s="225">
        <f>IF($B119=0,0,IF(AND(VLOOKUP($B119,RE,19,FALSE)&gt;=REGISTER!$DA$41,OR(DO119=1,DO119="x")),1,0))</f>
        <v>0</v>
      </c>
      <c r="DP58" s="225">
        <f>IF($B119=0,0,IF(AND(VLOOKUP($B119,RE,19,FALSE)&gt;=REGISTER!$DA$41,OR(DP119=1,DP119="x")),1,0))</f>
        <v>0</v>
      </c>
      <c r="DQ58" s="225">
        <f>IF($B119=0,0,IF(AND(VLOOKUP($B119,RE,19,FALSE)&gt;=REGISTER!$DA$41,OR(DQ119=1,DQ119="x")),1,0))</f>
        <v>0</v>
      </c>
      <c r="DR58" s="225">
        <f>IF($B119=0,0,IF(AND(VLOOKUP($B119,RE,19,FALSE)&gt;=REGISTER!$DA$41,OR(DR119=1,DR119="x")),1,0))</f>
        <v>0</v>
      </c>
      <c r="DS58" s="225">
        <f>IF($B119=0,0,IF(AND(VLOOKUP($B119,RE,19,FALSE)&gt;=REGISTER!$DA$41,OR(DS119=1,DS119="x")),1,0))</f>
        <v>0</v>
      </c>
      <c r="DT58" s="225">
        <f>IF($B119=0,0,IF(AND(VLOOKUP($B119,RE,19,FALSE)&gt;=REGISTER!$DA$41,OR(DT119=1,DT119="x")),1,0))</f>
        <v>0</v>
      </c>
      <c r="DU58" s="225">
        <f>IF($B119=0,0,IF(AND(VLOOKUP($B119,RE,19,FALSE)&gt;=REGISTER!$DA$41,OR(DU119=1,DU119="x")),1,0))</f>
        <v>0</v>
      </c>
      <c r="DV58" s="225">
        <f>IF($B119=0,0,IF(AND(VLOOKUP($B119,RE,19,FALSE)&gt;=REGISTER!$DA$41,OR(DV119=1,DV119="x")),1,0))</f>
        <v>0</v>
      </c>
      <c r="DW58" s="225">
        <f>IF($B119=0,0,IF(AND(VLOOKUP($B119,RE,19,FALSE)&gt;=REGISTER!$DA$41,OR(DW119=1,DW119="x")),1,0))</f>
        <v>0</v>
      </c>
      <c r="DX58" s="225">
        <f>IF($B119=0,0,IF(AND(VLOOKUP($B119,RE,19,FALSE)&gt;=REGISTER!$DA$41,OR(DX119=1,DX119="x")),1,0))</f>
        <v>0</v>
      </c>
      <c r="DY58" s="225">
        <f>IF($B119=0,0,IF(AND(VLOOKUP($B119,RE,19,FALSE)&gt;=REGISTER!$DA$41,OR(DY119=1,DY119="x")),1,0))</f>
        <v>0</v>
      </c>
      <c r="DZ58" s="225">
        <f>IF($B119=0,0,IF(AND(VLOOKUP($B119,RE,19,FALSE)&gt;=REGISTER!$DA$41,OR(DZ119=1,DZ119="x")),1,0))</f>
        <v>0</v>
      </c>
      <c r="EA58" s="225">
        <f>IF($B119=0,0,IF(AND(VLOOKUP($B119,RE,19,FALSE)&gt;=REGISTER!$DA$41,OR(EA119=1,EA119="x")),1,0))</f>
        <v>0</v>
      </c>
      <c r="EB58" s="225">
        <f>IF($B119=0,0,IF(AND(VLOOKUP($B119,RE,19,FALSE)&gt;=REGISTER!$DA$41,OR(EB119=1,EB119="x")),1,0))</f>
        <v>0</v>
      </c>
      <c r="EC58" s="225">
        <f>IF($B119=0,0,IF(AND(VLOOKUP($B119,RE,19,FALSE)&gt;=REGISTER!$DA$41,OR(EC119=1,EC119="x")),1,0))</f>
        <v>0</v>
      </c>
      <c r="ED58" s="225">
        <f>IF($B119=0,0,IF(AND(VLOOKUP($B119,RE,19,FALSE)&gt;=REGISTER!$DA$41,OR(ED119=1,ED119="x")),1,0))</f>
        <v>0</v>
      </c>
      <c r="EE58" s="225">
        <f>IF($B119=0,0,IF(AND(VLOOKUP($B119,RE,19,FALSE)&gt;=REGISTER!$DA$41,OR(EE119=1,EE119="x")),1,0))</f>
        <v>0</v>
      </c>
      <c r="EF58" s="225">
        <f>IF($B119=0,0,IF(AND(VLOOKUP($B119,RE,19,FALSE)&gt;=REGISTER!$DA$41,OR(EF119=1,EF119="x")),1,0))</f>
        <v>0</v>
      </c>
      <c r="EG58" s="114"/>
      <c r="EH58" s="115"/>
      <c r="EI58" s="115"/>
      <c r="EJ58" s="115"/>
      <c r="EK58" s="116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4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</row>
    <row r="59" spans="1:256" ht="15" hidden="1" customHeight="1">
      <c r="A59" s="71"/>
      <c r="B59" s="72"/>
      <c r="C59" s="72"/>
      <c r="D59" s="72"/>
      <c r="E59" s="72"/>
      <c r="F59" s="73"/>
      <c r="G59" s="69"/>
      <c r="H59" s="60" t="s">
        <v>120</v>
      </c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225">
        <f>IF($B120=0,0,IF(AND(VLOOKUP($B120,RE,19,FALSE)&gt;=REGISTER!$DA$41,OR(CS120=1,CS120="x")),1,0))</f>
        <v>0</v>
      </c>
      <c r="CT59" s="225">
        <f>IF($B120=0,0,IF(AND(VLOOKUP($B120,RE,19,FALSE)&gt;=REGISTER!$DA$41,OR(CT120=1,CT120="x")),1,0))</f>
        <v>0</v>
      </c>
      <c r="CU59" s="225">
        <f>IF($B120=0,0,IF(AND(VLOOKUP($B120,RE,19,FALSE)&gt;=REGISTER!$DA$41,OR(CU120=1,CU120="x")),1,0))</f>
        <v>0</v>
      </c>
      <c r="CV59" s="225">
        <f>IF($B120=0,0,IF(AND(VLOOKUP($B120,RE,19,FALSE)&gt;=REGISTER!$DA$41,OR(CV120=1,CV120="x")),1,0))</f>
        <v>0</v>
      </c>
      <c r="CW59" s="225">
        <f>IF($B120=0,0,IF(AND(VLOOKUP($B120,RE,19,FALSE)&gt;=REGISTER!$DA$41,OR(CW120=1,CW120="x")),1,0))</f>
        <v>0</v>
      </c>
      <c r="CX59" s="225">
        <f>IF($B120=0,0,IF(AND(VLOOKUP($B120,RE,19,FALSE)&gt;=REGISTER!$DA$41,OR(CX120=1,CX120="x")),1,0))</f>
        <v>0</v>
      </c>
      <c r="CY59" s="225">
        <f>IF($B120=0,0,IF(AND(VLOOKUP($B120,RE,19,FALSE)&gt;=REGISTER!$DA$41,OR(CY120=1,CY120="x")),1,0))</f>
        <v>0</v>
      </c>
      <c r="CZ59" s="225">
        <f>IF($B120=0,0,IF(AND(VLOOKUP($B120,RE,19,FALSE)&gt;=REGISTER!$DA$41,OR(CZ120=1,CZ120="x")),1,0))</f>
        <v>0</v>
      </c>
      <c r="DA59" s="225">
        <f>IF($B120=0,0,IF(AND(VLOOKUP($B120,RE,19,FALSE)&gt;=REGISTER!$DA$41,OR(DA120=1,DA120="x")),1,0))</f>
        <v>0</v>
      </c>
      <c r="DB59" s="225">
        <f>IF($B120=0,0,IF(AND(VLOOKUP($B120,RE,19,FALSE)&gt;=REGISTER!$DA$41,OR(DB120=1,DB120="x")),1,0))</f>
        <v>0</v>
      </c>
      <c r="DC59" s="225">
        <f>IF($B120=0,0,IF(AND(VLOOKUP($B120,RE,19,FALSE)&gt;=REGISTER!$DA$41,OR(DC120=1,DC120="x")),1,0))</f>
        <v>0</v>
      </c>
      <c r="DD59" s="225">
        <f>IF($B120=0,0,IF(AND(VLOOKUP($B120,RE,19,FALSE)&gt;=REGISTER!$DA$41,OR(DD120=1,DD120="x")),1,0))</f>
        <v>0</v>
      </c>
      <c r="DE59" s="225">
        <f>IF($B120=0,0,IF(AND(VLOOKUP($B120,RE,19,FALSE)&gt;=REGISTER!$DA$41,OR(DE120=1,DE120="x")),1,0))</f>
        <v>0</v>
      </c>
      <c r="DF59" s="225">
        <f>IF($B120=0,0,IF(AND(VLOOKUP($B120,RE,19,FALSE)&gt;=REGISTER!$DA$41,OR(DF120=1,DF120="x")),1,0))</f>
        <v>0</v>
      </c>
      <c r="DG59" s="225">
        <f>IF($B120=0,0,IF(AND(VLOOKUP($B120,RE,19,FALSE)&gt;=REGISTER!$DA$41,OR(DG120=1,DG120="x")),1,0))</f>
        <v>0</v>
      </c>
      <c r="DH59" s="225">
        <f>IF($B120=0,0,IF(AND(VLOOKUP($B120,RE,19,FALSE)&gt;=REGISTER!$DA$41,OR(DH120=1,DH120="x")),1,0))</f>
        <v>0</v>
      </c>
      <c r="DI59" s="225">
        <f>IF($B120=0,0,IF(AND(VLOOKUP($B120,RE,19,FALSE)&gt;=REGISTER!$DA$41,OR(DI120=1,DI120="x")),1,0))</f>
        <v>0</v>
      </c>
      <c r="DJ59" s="225">
        <f>IF($B120=0,0,IF(AND(VLOOKUP($B120,RE,19,FALSE)&gt;=REGISTER!$DA$41,OR(DJ120=1,DJ120="x")),1,0))</f>
        <v>0</v>
      </c>
      <c r="DK59" s="225">
        <f>IF($B120=0,0,IF(AND(VLOOKUP($B120,RE,19,FALSE)&gt;=REGISTER!$DA$41,OR(DK120=1,DK120="x")),1,0))</f>
        <v>0</v>
      </c>
      <c r="DL59" s="225">
        <f>IF($B120=0,0,IF(AND(VLOOKUP($B120,RE,19,FALSE)&gt;=REGISTER!$DA$41,OR(DL120=1,DL120="x")),1,0))</f>
        <v>0</v>
      </c>
      <c r="DM59" s="225">
        <f>IF($B120=0,0,IF(AND(VLOOKUP($B120,RE,19,FALSE)&gt;=REGISTER!$DA$41,OR(DM120=1,DM120="x")),1,0))</f>
        <v>0</v>
      </c>
      <c r="DN59" s="225">
        <f>IF($B120=0,0,IF(AND(VLOOKUP($B120,RE,19,FALSE)&gt;=REGISTER!$DA$41,OR(DN120=1,DN120="x")),1,0))</f>
        <v>0</v>
      </c>
      <c r="DO59" s="225">
        <f>IF($B120=0,0,IF(AND(VLOOKUP($B120,RE,19,FALSE)&gt;=REGISTER!$DA$41,OR(DO120=1,DO120="x")),1,0))</f>
        <v>0</v>
      </c>
      <c r="DP59" s="225">
        <f>IF($B120=0,0,IF(AND(VLOOKUP($B120,RE,19,FALSE)&gt;=REGISTER!$DA$41,OR(DP120=1,DP120="x")),1,0))</f>
        <v>0</v>
      </c>
      <c r="DQ59" s="225">
        <f>IF($B120=0,0,IF(AND(VLOOKUP($B120,RE,19,FALSE)&gt;=REGISTER!$DA$41,OR(DQ120=1,DQ120="x")),1,0))</f>
        <v>0</v>
      </c>
      <c r="DR59" s="225">
        <f>IF($B120=0,0,IF(AND(VLOOKUP($B120,RE,19,FALSE)&gt;=REGISTER!$DA$41,OR(DR120=1,DR120="x")),1,0))</f>
        <v>0</v>
      </c>
      <c r="DS59" s="225">
        <f>IF($B120=0,0,IF(AND(VLOOKUP($B120,RE,19,FALSE)&gt;=REGISTER!$DA$41,OR(DS120=1,DS120="x")),1,0))</f>
        <v>0</v>
      </c>
      <c r="DT59" s="225">
        <f>IF($B120=0,0,IF(AND(VLOOKUP($B120,RE,19,FALSE)&gt;=REGISTER!$DA$41,OR(DT120=1,DT120="x")),1,0))</f>
        <v>0</v>
      </c>
      <c r="DU59" s="225">
        <f>IF($B120=0,0,IF(AND(VLOOKUP($B120,RE,19,FALSE)&gt;=REGISTER!$DA$41,OR(DU120=1,DU120="x")),1,0))</f>
        <v>0</v>
      </c>
      <c r="DV59" s="225">
        <f>IF($B120=0,0,IF(AND(VLOOKUP($B120,RE,19,FALSE)&gt;=REGISTER!$DA$41,OR(DV120=1,DV120="x")),1,0))</f>
        <v>0</v>
      </c>
      <c r="DW59" s="225">
        <f>IF($B120=0,0,IF(AND(VLOOKUP($B120,RE,19,FALSE)&gt;=REGISTER!$DA$41,OR(DW120=1,DW120="x")),1,0))</f>
        <v>0</v>
      </c>
      <c r="DX59" s="225">
        <f>IF($B120=0,0,IF(AND(VLOOKUP($B120,RE,19,FALSE)&gt;=REGISTER!$DA$41,OR(DX120=1,DX120="x")),1,0))</f>
        <v>0</v>
      </c>
      <c r="DY59" s="225">
        <f>IF($B120=0,0,IF(AND(VLOOKUP($B120,RE,19,FALSE)&gt;=REGISTER!$DA$41,OR(DY120=1,DY120="x")),1,0))</f>
        <v>0</v>
      </c>
      <c r="DZ59" s="225">
        <f>IF($B120=0,0,IF(AND(VLOOKUP($B120,RE,19,FALSE)&gt;=REGISTER!$DA$41,OR(DZ120=1,DZ120="x")),1,0))</f>
        <v>0</v>
      </c>
      <c r="EA59" s="225">
        <f>IF($B120=0,0,IF(AND(VLOOKUP($B120,RE,19,FALSE)&gt;=REGISTER!$DA$41,OR(EA120=1,EA120="x")),1,0))</f>
        <v>0</v>
      </c>
      <c r="EB59" s="225">
        <f>IF($B120=0,0,IF(AND(VLOOKUP($B120,RE,19,FALSE)&gt;=REGISTER!$DA$41,OR(EB120=1,EB120="x")),1,0))</f>
        <v>0</v>
      </c>
      <c r="EC59" s="225">
        <f>IF($B120=0,0,IF(AND(VLOOKUP($B120,RE,19,FALSE)&gt;=REGISTER!$DA$41,OR(EC120=1,EC120="x")),1,0))</f>
        <v>0</v>
      </c>
      <c r="ED59" s="225">
        <f>IF($B120=0,0,IF(AND(VLOOKUP($B120,RE,19,FALSE)&gt;=REGISTER!$DA$41,OR(ED120=1,ED120="x")),1,0))</f>
        <v>0</v>
      </c>
      <c r="EE59" s="225">
        <f>IF($B120=0,0,IF(AND(VLOOKUP($B120,RE,19,FALSE)&gt;=REGISTER!$DA$41,OR(EE120=1,EE120="x")),1,0))</f>
        <v>0</v>
      </c>
      <c r="EF59" s="225">
        <f>IF($B120=0,0,IF(AND(VLOOKUP($B120,RE,19,FALSE)&gt;=REGISTER!$DA$41,OR(EF120=1,EF120="x")),1,0))</f>
        <v>0</v>
      </c>
      <c r="EG59" s="114"/>
      <c r="EH59" s="115"/>
      <c r="EI59" s="115"/>
      <c r="EJ59" s="115"/>
      <c r="EK59" s="116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4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</row>
    <row r="60" spans="1:256" ht="15" hidden="1" customHeight="1">
      <c r="A60" s="71"/>
      <c r="B60" s="72"/>
      <c r="C60" s="72"/>
      <c r="D60" s="72"/>
      <c r="E60" s="72"/>
      <c r="F60" s="73"/>
      <c r="G60" s="69"/>
      <c r="H60" s="60" t="s">
        <v>121</v>
      </c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225">
        <f>IF($B121=0,0,IF(AND(VLOOKUP($B121,RE,19,FALSE)&gt;=REGISTER!$DA$41,OR(CS121=1,CS121="x")),1,0))</f>
        <v>0</v>
      </c>
      <c r="CT60" s="225">
        <f>IF($B121=0,0,IF(AND(VLOOKUP($B121,RE,19,FALSE)&gt;=REGISTER!$DA$41,OR(CT121=1,CT121="x")),1,0))</f>
        <v>0</v>
      </c>
      <c r="CU60" s="225">
        <f>IF($B121=0,0,IF(AND(VLOOKUP($B121,RE,19,FALSE)&gt;=REGISTER!$DA$41,OR(CU121=1,CU121="x")),1,0))</f>
        <v>0</v>
      </c>
      <c r="CV60" s="225">
        <f>IF($B121=0,0,IF(AND(VLOOKUP($B121,RE,19,FALSE)&gt;=REGISTER!$DA$41,OR(CV121=1,CV121="x")),1,0))</f>
        <v>0</v>
      </c>
      <c r="CW60" s="225">
        <f>IF($B121=0,0,IF(AND(VLOOKUP($B121,RE,19,FALSE)&gt;=REGISTER!$DA$41,OR(CW121=1,CW121="x")),1,0))</f>
        <v>0</v>
      </c>
      <c r="CX60" s="225">
        <f>IF($B121=0,0,IF(AND(VLOOKUP($B121,RE,19,FALSE)&gt;=REGISTER!$DA$41,OR(CX121=1,CX121="x")),1,0))</f>
        <v>0</v>
      </c>
      <c r="CY60" s="225">
        <f>IF($B121=0,0,IF(AND(VLOOKUP($B121,RE,19,FALSE)&gt;=REGISTER!$DA$41,OR(CY121=1,CY121="x")),1,0))</f>
        <v>0</v>
      </c>
      <c r="CZ60" s="225">
        <f>IF($B121=0,0,IF(AND(VLOOKUP($B121,RE,19,FALSE)&gt;=REGISTER!$DA$41,OR(CZ121=1,CZ121="x")),1,0))</f>
        <v>0</v>
      </c>
      <c r="DA60" s="225">
        <f>IF($B121=0,0,IF(AND(VLOOKUP($B121,RE,19,FALSE)&gt;=REGISTER!$DA$41,OR(DA121=1,DA121="x")),1,0))</f>
        <v>0</v>
      </c>
      <c r="DB60" s="225">
        <f>IF($B121=0,0,IF(AND(VLOOKUP($B121,RE,19,FALSE)&gt;=REGISTER!$DA$41,OR(DB121=1,DB121="x")),1,0))</f>
        <v>0</v>
      </c>
      <c r="DC60" s="225">
        <f>IF($B121=0,0,IF(AND(VLOOKUP($B121,RE,19,FALSE)&gt;=REGISTER!$DA$41,OR(DC121=1,DC121="x")),1,0))</f>
        <v>0</v>
      </c>
      <c r="DD60" s="225">
        <f>IF($B121=0,0,IF(AND(VLOOKUP($B121,RE,19,FALSE)&gt;=REGISTER!$DA$41,OR(DD121=1,DD121="x")),1,0))</f>
        <v>0</v>
      </c>
      <c r="DE60" s="225">
        <f>IF($B121=0,0,IF(AND(VLOOKUP($B121,RE,19,FALSE)&gt;=REGISTER!$DA$41,OR(DE121=1,DE121="x")),1,0))</f>
        <v>0</v>
      </c>
      <c r="DF60" s="225">
        <f>IF($B121=0,0,IF(AND(VLOOKUP($B121,RE,19,FALSE)&gt;=REGISTER!$DA$41,OR(DF121=1,DF121="x")),1,0))</f>
        <v>0</v>
      </c>
      <c r="DG60" s="225">
        <f>IF($B121=0,0,IF(AND(VLOOKUP($B121,RE,19,FALSE)&gt;=REGISTER!$DA$41,OR(DG121=1,DG121="x")),1,0))</f>
        <v>0</v>
      </c>
      <c r="DH60" s="225">
        <f>IF($B121=0,0,IF(AND(VLOOKUP($B121,RE,19,FALSE)&gt;=REGISTER!$DA$41,OR(DH121=1,DH121="x")),1,0))</f>
        <v>0</v>
      </c>
      <c r="DI60" s="225">
        <f>IF($B121=0,0,IF(AND(VLOOKUP($B121,RE,19,FALSE)&gt;=REGISTER!$DA$41,OR(DI121=1,DI121="x")),1,0))</f>
        <v>0</v>
      </c>
      <c r="DJ60" s="225">
        <f>IF($B121=0,0,IF(AND(VLOOKUP($B121,RE,19,FALSE)&gt;=REGISTER!$DA$41,OR(DJ121=1,DJ121="x")),1,0))</f>
        <v>0</v>
      </c>
      <c r="DK60" s="225">
        <f>IF($B121=0,0,IF(AND(VLOOKUP($B121,RE,19,FALSE)&gt;=REGISTER!$DA$41,OR(DK121=1,DK121="x")),1,0))</f>
        <v>0</v>
      </c>
      <c r="DL60" s="225">
        <f>IF($B121=0,0,IF(AND(VLOOKUP($B121,RE,19,FALSE)&gt;=REGISTER!$DA$41,OR(DL121=1,DL121="x")),1,0))</f>
        <v>0</v>
      </c>
      <c r="DM60" s="225">
        <f>IF($B121=0,0,IF(AND(VLOOKUP($B121,RE,19,FALSE)&gt;=REGISTER!$DA$41,OR(DM121=1,DM121="x")),1,0))</f>
        <v>0</v>
      </c>
      <c r="DN60" s="225">
        <f>IF($B121=0,0,IF(AND(VLOOKUP($B121,RE,19,FALSE)&gt;=REGISTER!$DA$41,OR(DN121=1,DN121="x")),1,0))</f>
        <v>0</v>
      </c>
      <c r="DO60" s="225">
        <f>IF($B121=0,0,IF(AND(VLOOKUP($B121,RE,19,FALSE)&gt;=REGISTER!$DA$41,OR(DO121=1,DO121="x")),1,0))</f>
        <v>0</v>
      </c>
      <c r="DP60" s="225">
        <f>IF($B121=0,0,IF(AND(VLOOKUP($B121,RE,19,FALSE)&gt;=REGISTER!$DA$41,OR(DP121=1,DP121="x")),1,0))</f>
        <v>0</v>
      </c>
      <c r="DQ60" s="225">
        <f>IF($B121=0,0,IF(AND(VLOOKUP($B121,RE,19,FALSE)&gt;=REGISTER!$DA$41,OR(DQ121=1,DQ121="x")),1,0))</f>
        <v>0</v>
      </c>
      <c r="DR60" s="225">
        <f>IF($B121=0,0,IF(AND(VLOOKUP($B121,RE,19,FALSE)&gt;=REGISTER!$DA$41,OR(DR121=1,DR121="x")),1,0))</f>
        <v>0</v>
      </c>
      <c r="DS60" s="225">
        <f>IF($B121=0,0,IF(AND(VLOOKUP($B121,RE,19,FALSE)&gt;=REGISTER!$DA$41,OR(DS121=1,DS121="x")),1,0))</f>
        <v>0</v>
      </c>
      <c r="DT60" s="225">
        <f>IF($B121=0,0,IF(AND(VLOOKUP($B121,RE,19,FALSE)&gt;=REGISTER!$DA$41,OR(DT121=1,DT121="x")),1,0))</f>
        <v>0</v>
      </c>
      <c r="DU60" s="225">
        <f>IF($B121=0,0,IF(AND(VLOOKUP($B121,RE,19,FALSE)&gt;=REGISTER!$DA$41,OR(DU121=1,DU121="x")),1,0))</f>
        <v>0</v>
      </c>
      <c r="DV60" s="225">
        <f>IF($B121=0,0,IF(AND(VLOOKUP($B121,RE,19,FALSE)&gt;=REGISTER!$DA$41,OR(DV121=1,DV121="x")),1,0))</f>
        <v>0</v>
      </c>
      <c r="DW60" s="225">
        <f>IF($B121=0,0,IF(AND(VLOOKUP($B121,RE,19,FALSE)&gt;=REGISTER!$DA$41,OR(DW121=1,DW121="x")),1,0))</f>
        <v>0</v>
      </c>
      <c r="DX60" s="225">
        <f>IF($B121=0,0,IF(AND(VLOOKUP($B121,RE,19,FALSE)&gt;=REGISTER!$DA$41,OR(DX121=1,DX121="x")),1,0))</f>
        <v>0</v>
      </c>
      <c r="DY60" s="225">
        <f>IF($B121=0,0,IF(AND(VLOOKUP($B121,RE,19,FALSE)&gt;=REGISTER!$DA$41,OR(DY121=1,DY121="x")),1,0))</f>
        <v>0</v>
      </c>
      <c r="DZ60" s="225">
        <f>IF($B121=0,0,IF(AND(VLOOKUP($B121,RE,19,FALSE)&gt;=REGISTER!$DA$41,OR(DZ121=1,DZ121="x")),1,0))</f>
        <v>0</v>
      </c>
      <c r="EA60" s="225">
        <f>IF($B121=0,0,IF(AND(VLOOKUP($B121,RE,19,FALSE)&gt;=REGISTER!$DA$41,OR(EA121=1,EA121="x")),1,0))</f>
        <v>0</v>
      </c>
      <c r="EB60" s="225">
        <f>IF($B121=0,0,IF(AND(VLOOKUP($B121,RE,19,FALSE)&gt;=REGISTER!$DA$41,OR(EB121=1,EB121="x")),1,0))</f>
        <v>0</v>
      </c>
      <c r="EC60" s="225">
        <f>IF($B121=0,0,IF(AND(VLOOKUP($B121,RE,19,FALSE)&gt;=REGISTER!$DA$41,OR(EC121=1,EC121="x")),1,0))</f>
        <v>0</v>
      </c>
      <c r="ED60" s="225">
        <f>IF($B121=0,0,IF(AND(VLOOKUP($B121,RE,19,FALSE)&gt;=REGISTER!$DA$41,OR(ED121=1,ED121="x")),1,0))</f>
        <v>0</v>
      </c>
      <c r="EE60" s="225">
        <f>IF($B121=0,0,IF(AND(VLOOKUP($B121,RE,19,FALSE)&gt;=REGISTER!$DA$41,OR(EE121=1,EE121="x")),1,0))</f>
        <v>0</v>
      </c>
      <c r="EF60" s="225">
        <f>IF($B121=0,0,IF(AND(VLOOKUP($B121,RE,19,FALSE)&gt;=REGISTER!$DA$41,OR(EF121=1,EF121="x")),1,0))</f>
        <v>0</v>
      </c>
      <c r="EG60" s="114"/>
      <c r="EH60" s="115"/>
      <c r="EI60" s="115"/>
      <c r="EJ60" s="115"/>
      <c r="EK60" s="116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4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</row>
    <row r="61" spans="1:256" ht="15" hidden="1" customHeight="1">
      <c r="A61" s="71"/>
      <c r="B61" s="72"/>
      <c r="C61" s="72"/>
      <c r="D61" s="72"/>
      <c r="E61" s="72"/>
      <c r="F61" s="73"/>
      <c r="G61" s="69"/>
      <c r="H61" s="60" t="s">
        <v>252</v>
      </c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225">
        <f t="shared" ref="CS61:EF61" si="46">IF($B$38=0,0,IF(VLOOKUP($B$38,RE,5,FALSE)=1,0,IF(AND($N38&gt;25,CS$38=1),1,0)))</f>
        <v>0</v>
      </c>
      <c r="CT61" s="225">
        <f t="shared" si="46"/>
        <v>0</v>
      </c>
      <c r="CU61" s="225">
        <f t="shared" si="46"/>
        <v>0</v>
      </c>
      <c r="CV61" s="225">
        <f t="shared" si="46"/>
        <v>0</v>
      </c>
      <c r="CW61" s="225">
        <f t="shared" si="46"/>
        <v>0</v>
      </c>
      <c r="CX61" s="225">
        <f t="shared" si="46"/>
        <v>0</v>
      </c>
      <c r="CY61" s="225">
        <f t="shared" si="46"/>
        <v>0</v>
      </c>
      <c r="CZ61" s="225">
        <f t="shared" si="46"/>
        <v>0</v>
      </c>
      <c r="DA61" s="225">
        <f t="shared" si="46"/>
        <v>0</v>
      </c>
      <c r="DB61" s="225">
        <f t="shared" si="46"/>
        <v>0</v>
      </c>
      <c r="DC61" s="225">
        <f t="shared" si="46"/>
        <v>0</v>
      </c>
      <c r="DD61" s="225">
        <f t="shared" si="46"/>
        <v>0</v>
      </c>
      <c r="DE61" s="225">
        <f t="shared" si="46"/>
        <v>0</v>
      </c>
      <c r="DF61" s="225">
        <f t="shared" si="46"/>
        <v>0</v>
      </c>
      <c r="DG61" s="225">
        <f t="shared" si="46"/>
        <v>0</v>
      </c>
      <c r="DH61" s="225">
        <f t="shared" si="46"/>
        <v>0</v>
      </c>
      <c r="DI61" s="225">
        <f t="shared" si="46"/>
        <v>0</v>
      </c>
      <c r="DJ61" s="225">
        <f t="shared" si="46"/>
        <v>0</v>
      </c>
      <c r="DK61" s="225">
        <f t="shared" si="46"/>
        <v>0</v>
      </c>
      <c r="DL61" s="225">
        <f t="shared" si="46"/>
        <v>0</v>
      </c>
      <c r="DM61" s="225">
        <f t="shared" si="46"/>
        <v>0</v>
      </c>
      <c r="DN61" s="225">
        <f t="shared" si="46"/>
        <v>0</v>
      </c>
      <c r="DO61" s="225">
        <f t="shared" si="46"/>
        <v>0</v>
      </c>
      <c r="DP61" s="225">
        <f t="shared" si="46"/>
        <v>0</v>
      </c>
      <c r="DQ61" s="225">
        <f t="shared" si="46"/>
        <v>0</v>
      </c>
      <c r="DR61" s="225">
        <f t="shared" si="46"/>
        <v>0</v>
      </c>
      <c r="DS61" s="225">
        <f t="shared" si="46"/>
        <v>0</v>
      </c>
      <c r="DT61" s="225">
        <f t="shared" si="46"/>
        <v>0</v>
      </c>
      <c r="DU61" s="225">
        <f t="shared" si="46"/>
        <v>0</v>
      </c>
      <c r="DV61" s="225">
        <f t="shared" si="46"/>
        <v>0</v>
      </c>
      <c r="DW61" s="225">
        <f t="shared" si="46"/>
        <v>0</v>
      </c>
      <c r="DX61" s="225">
        <f t="shared" si="46"/>
        <v>0</v>
      </c>
      <c r="DY61" s="225">
        <f t="shared" si="46"/>
        <v>0</v>
      </c>
      <c r="DZ61" s="225">
        <f t="shared" si="46"/>
        <v>0</v>
      </c>
      <c r="EA61" s="225">
        <f t="shared" si="46"/>
        <v>0</v>
      </c>
      <c r="EB61" s="225">
        <f t="shared" si="46"/>
        <v>0</v>
      </c>
      <c r="EC61" s="225">
        <f t="shared" si="46"/>
        <v>0</v>
      </c>
      <c r="ED61" s="225">
        <f t="shared" si="46"/>
        <v>0</v>
      </c>
      <c r="EE61" s="225">
        <f t="shared" si="46"/>
        <v>0</v>
      </c>
      <c r="EF61" s="225">
        <f t="shared" si="46"/>
        <v>0</v>
      </c>
      <c r="EG61" s="114"/>
      <c r="EH61" s="115"/>
      <c r="EI61" s="115"/>
      <c r="EJ61" s="115"/>
      <c r="EK61" s="116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4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</row>
    <row r="62" spans="1:256" ht="15" hidden="1" customHeight="1">
      <c r="A62" s="71"/>
      <c r="B62" s="72"/>
      <c r="C62" s="72"/>
      <c r="D62" s="72"/>
      <c r="E62" s="72"/>
      <c r="F62" s="73"/>
      <c r="G62" s="69"/>
      <c r="H62" s="60" t="s">
        <v>252</v>
      </c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225">
        <f t="shared" ref="CS62:EF62" si="47">IF($B$39=0,0,IF(VLOOKUP($B$39,RE,5,FALSE)=1,0,IF(AND($N39&gt;25,CS39=1),1,0)))</f>
        <v>0</v>
      </c>
      <c r="CT62" s="225">
        <f t="shared" si="47"/>
        <v>0</v>
      </c>
      <c r="CU62" s="225">
        <f t="shared" si="47"/>
        <v>0</v>
      </c>
      <c r="CV62" s="225">
        <f t="shared" si="47"/>
        <v>0</v>
      </c>
      <c r="CW62" s="225">
        <f t="shared" si="47"/>
        <v>0</v>
      </c>
      <c r="CX62" s="225">
        <f t="shared" si="47"/>
        <v>0</v>
      </c>
      <c r="CY62" s="225">
        <f t="shared" si="47"/>
        <v>0</v>
      </c>
      <c r="CZ62" s="225">
        <f t="shared" si="47"/>
        <v>0</v>
      </c>
      <c r="DA62" s="225">
        <f t="shared" si="47"/>
        <v>0</v>
      </c>
      <c r="DB62" s="225">
        <f t="shared" si="47"/>
        <v>0</v>
      </c>
      <c r="DC62" s="225">
        <f t="shared" si="47"/>
        <v>0</v>
      </c>
      <c r="DD62" s="225">
        <f t="shared" si="47"/>
        <v>0</v>
      </c>
      <c r="DE62" s="225">
        <f t="shared" si="47"/>
        <v>0</v>
      </c>
      <c r="DF62" s="225">
        <f t="shared" si="47"/>
        <v>0</v>
      </c>
      <c r="DG62" s="225">
        <f t="shared" si="47"/>
        <v>0</v>
      </c>
      <c r="DH62" s="225">
        <f t="shared" si="47"/>
        <v>0</v>
      </c>
      <c r="DI62" s="225">
        <f t="shared" si="47"/>
        <v>0</v>
      </c>
      <c r="DJ62" s="225">
        <f t="shared" si="47"/>
        <v>0</v>
      </c>
      <c r="DK62" s="225">
        <f t="shared" si="47"/>
        <v>0</v>
      </c>
      <c r="DL62" s="225">
        <f t="shared" si="47"/>
        <v>0</v>
      </c>
      <c r="DM62" s="225">
        <f t="shared" si="47"/>
        <v>0</v>
      </c>
      <c r="DN62" s="225">
        <f t="shared" si="47"/>
        <v>0</v>
      </c>
      <c r="DO62" s="225">
        <f t="shared" si="47"/>
        <v>0</v>
      </c>
      <c r="DP62" s="225">
        <f t="shared" si="47"/>
        <v>0</v>
      </c>
      <c r="DQ62" s="225">
        <f t="shared" si="47"/>
        <v>0</v>
      </c>
      <c r="DR62" s="225">
        <f t="shared" si="47"/>
        <v>0</v>
      </c>
      <c r="DS62" s="225">
        <f t="shared" si="47"/>
        <v>0</v>
      </c>
      <c r="DT62" s="225">
        <f t="shared" si="47"/>
        <v>0</v>
      </c>
      <c r="DU62" s="225">
        <f t="shared" si="47"/>
        <v>0</v>
      </c>
      <c r="DV62" s="225">
        <f t="shared" si="47"/>
        <v>0</v>
      </c>
      <c r="DW62" s="225">
        <f t="shared" si="47"/>
        <v>0</v>
      </c>
      <c r="DX62" s="225">
        <f t="shared" si="47"/>
        <v>0</v>
      </c>
      <c r="DY62" s="225">
        <f t="shared" si="47"/>
        <v>0</v>
      </c>
      <c r="DZ62" s="225">
        <f t="shared" si="47"/>
        <v>0</v>
      </c>
      <c r="EA62" s="225">
        <f t="shared" si="47"/>
        <v>0</v>
      </c>
      <c r="EB62" s="225">
        <f t="shared" si="47"/>
        <v>0</v>
      </c>
      <c r="EC62" s="225">
        <f t="shared" si="47"/>
        <v>0</v>
      </c>
      <c r="ED62" s="225">
        <f t="shared" si="47"/>
        <v>0</v>
      </c>
      <c r="EE62" s="225">
        <f t="shared" si="47"/>
        <v>0</v>
      </c>
      <c r="EF62" s="225">
        <f t="shared" si="47"/>
        <v>0</v>
      </c>
      <c r="EG62" s="114"/>
      <c r="EH62" s="115"/>
      <c r="EI62" s="115"/>
      <c r="EJ62" s="115"/>
      <c r="EK62" s="116"/>
      <c r="EL62" s="115"/>
      <c r="EM62" s="115"/>
      <c r="EN62" s="115"/>
      <c r="EO62" s="115"/>
      <c r="EP62" s="115"/>
      <c r="EQ62" s="115"/>
      <c r="ER62" s="115"/>
      <c r="ES62" s="115"/>
      <c r="ET62" s="115"/>
      <c r="EU62" s="115"/>
      <c r="EV62" s="115"/>
      <c r="EW62" s="115"/>
      <c r="EX62" s="115"/>
      <c r="EY62" s="115"/>
      <c r="EZ62" s="115"/>
      <c r="FA62" s="115"/>
      <c r="FB62" s="115"/>
      <c r="FC62" s="115"/>
      <c r="FD62" s="115"/>
      <c r="FE62" s="115"/>
      <c r="FF62" s="115"/>
      <c r="FG62" s="115"/>
      <c r="FH62" s="115"/>
      <c r="FI62" s="115"/>
      <c r="FJ62" s="115"/>
      <c r="FK62" s="115"/>
      <c r="FL62" s="115"/>
      <c r="FM62" s="115"/>
      <c r="FN62" s="115"/>
      <c r="FO62" s="115"/>
      <c r="FP62" s="115"/>
      <c r="FQ62" s="115"/>
      <c r="FR62" s="115"/>
      <c r="FS62" s="115"/>
      <c r="FT62" s="115"/>
      <c r="FU62" s="115"/>
      <c r="FV62" s="115"/>
      <c r="FW62" s="115"/>
      <c r="FX62" s="115"/>
      <c r="FY62" s="115"/>
      <c r="FZ62" s="115"/>
      <c r="GA62" s="115"/>
      <c r="GB62" s="115"/>
      <c r="GC62" s="115"/>
      <c r="GD62" s="115"/>
      <c r="GE62" s="115"/>
      <c r="GF62" s="115"/>
      <c r="GG62" s="115"/>
      <c r="GH62" s="115"/>
      <c r="GI62" s="115"/>
      <c r="GJ62" s="115"/>
      <c r="GK62" s="115"/>
      <c r="GL62" s="115"/>
      <c r="GM62" s="115"/>
      <c r="GN62" s="115"/>
      <c r="GO62" s="115"/>
      <c r="GP62" s="115"/>
      <c r="GQ62" s="115"/>
      <c r="GR62" s="115"/>
      <c r="GS62" s="115"/>
      <c r="GT62" s="115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4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</row>
    <row r="63" spans="1:256" ht="15" hidden="1" customHeight="1">
      <c r="A63" s="71"/>
      <c r="B63" s="72"/>
      <c r="C63" s="72"/>
      <c r="D63" s="72"/>
      <c r="E63" s="72"/>
      <c r="F63" s="73"/>
      <c r="G63" s="69"/>
      <c r="H63" s="60" t="s">
        <v>252</v>
      </c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225">
        <f t="shared" ref="CS63:EF63" si="48">IF($B117=0,0,IF(VLOOKUP($B117,RE,5,FALSE)=1,0,IF(AND($N117&gt;25,CS117=1),1,0)))</f>
        <v>0</v>
      </c>
      <c r="CT63" s="225">
        <f t="shared" si="48"/>
        <v>0</v>
      </c>
      <c r="CU63" s="225">
        <f t="shared" si="48"/>
        <v>0</v>
      </c>
      <c r="CV63" s="225">
        <f t="shared" si="48"/>
        <v>0</v>
      </c>
      <c r="CW63" s="225">
        <f t="shared" si="48"/>
        <v>0</v>
      </c>
      <c r="CX63" s="225">
        <f t="shared" si="48"/>
        <v>0</v>
      </c>
      <c r="CY63" s="225">
        <f t="shared" si="48"/>
        <v>0</v>
      </c>
      <c r="CZ63" s="225">
        <f t="shared" si="48"/>
        <v>0</v>
      </c>
      <c r="DA63" s="225">
        <f t="shared" si="48"/>
        <v>0</v>
      </c>
      <c r="DB63" s="225">
        <f t="shared" si="48"/>
        <v>0</v>
      </c>
      <c r="DC63" s="225">
        <f t="shared" si="48"/>
        <v>0</v>
      </c>
      <c r="DD63" s="225">
        <f t="shared" si="48"/>
        <v>0</v>
      </c>
      <c r="DE63" s="225">
        <f t="shared" si="48"/>
        <v>0</v>
      </c>
      <c r="DF63" s="225">
        <f t="shared" si="48"/>
        <v>0</v>
      </c>
      <c r="DG63" s="225">
        <f t="shared" si="48"/>
        <v>0</v>
      </c>
      <c r="DH63" s="225">
        <f t="shared" si="48"/>
        <v>0</v>
      </c>
      <c r="DI63" s="225">
        <f t="shared" si="48"/>
        <v>0</v>
      </c>
      <c r="DJ63" s="225">
        <f t="shared" si="48"/>
        <v>0</v>
      </c>
      <c r="DK63" s="225">
        <f t="shared" si="48"/>
        <v>0</v>
      </c>
      <c r="DL63" s="225">
        <f t="shared" si="48"/>
        <v>0</v>
      </c>
      <c r="DM63" s="225">
        <f t="shared" si="48"/>
        <v>0</v>
      </c>
      <c r="DN63" s="225">
        <f t="shared" si="48"/>
        <v>0</v>
      </c>
      <c r="DO63" s="225">
        <f t="shared" si="48"/>
        <v>0</v>
      </c>
      <c r="DP63" s="225">
        <f t="shared" si="48"/>
        <v>0</v>
      </c>
      <c r="DQ63" s="225">
        <f t="shared" si="48"/>
        <v>0</v>
      </c>
      <c r="DR63" s="225">
        <f t="shared" si="48"/>
        <v>0</v>
      </c>
      <c r="DS63" s="225">
        <f t="shared" si="48"/>
        <v>0</v>
      </c>
      <c r="DT63" s="225">
        <f t="shared" si="48"/>
        <v>0</v>
      </c>
      <c r="DU63" s="225">
        <f t="shared" si="48"/>
        <v>0</v>
      </c>
      <c r="DV63" s="225">
        <f t="shared" si="48"/>
        <v>0</v>
      </c>
      <c r="DW63" s="225">
        <f t="shared" si="48"/>
        <v>0</v>
      </c>
      <c r="DX63" s="225">
        <f t="shared" si="48"/>
        <v>0</v>
      </c>
      <c r="DY63" s="225">
        <f t="shared" si="48"/>
        <v>0</v>
      </c>
      <c r="DZ63" s="225">
        <f t="shared" si="48"/>
        <v>0</v>
      </c>
      <c r="EA63" s="225">
        <f t="shared" si="48"/>
        <v>0</v>
      </c>
      <c r="EB63" s="225">
        <f t="shared" si="48"/>
        <v>0</v>
      </c>
      <c r="EC63" s="225">
        <f t="shared" si="48"/>
        <v>0</v>
      </c>
      <c r="ED63" s="225">
        <f t="shared" si="48"/>
        <v>0</v>
      </c>
      <c r="EE63" s="225">
        <f t="shared" si="48"/>
        <v>0</v>
      </c>
      <c r="EF63" s="225">
        <f t="shared" si="48"/>
        <v>0</v>
      </c>
      <c r="EG63" s="114"/>
      <c r="EH63" s="115"/>
      <c r="EI63" s="115"/>
      <c r="EJ63" s="115"/>
      <c r="EK63" s="116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4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</row>
    <row r="64" spans="1:256" ht="15" hidden="1" customHeight="1">
      <c r="A64" s="71"/>
      <c r="B64" s="72"/>
      <c r="C64" s="72"/>
      <c r="D64" s="72"/>
      <c r="E64" s="72"/>
      <c r="F64" s="73"/>
      <c r="G64" s="69"/>
      <c r="H64" s="60" t="s">
        <v>252</v>
      </c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225">
        <f t="shared" ref="CS64:EF64" si="49">IF($B118=0,0,IF(VLOOKUP($B118,RE,5,FALSE)=1,0,IF(AND($N118&gt;25,CS118=1),1,0)))</f>
        <v>0</v>
      </c>
      <c r="CT64" s="225">
        <f t="shared" si="49"/>
        <v>0</v>
      </c>
      <c r="CU64" s="225">
        <f t="shared" si="49"/>
        <v>0</v>
      </c>
      <c r="CV64" s="225">
        <f t="shared" si="49"/>
        <v>0</v>
      </c>
      <c r="CW64" s="225">
        <f t="shared" si="49"/>
        <v>0</v>
      </c>
      <c r="CX64" s="225">
        <f t="shared" si="49"/>
        <v>0</v>
      </c>
      <c r="CY64" s="225">
        <f t="shared" si="49"/>
        <v>0</v>
      </c>
      <c r="CZ64" s="225">
        <f t="shared" si="49"/>
        <v>0</v>
      </c>
      <c r="DA64" s="225">
        <f t="shared" si="49"/>
        <v>0</v>
      </c>
      <c r="DB64" s="225">
        <f t="shared" si="49"/>
        <v>0</v>
      </c>
      <c r="DC64" s="225">
        <f t="shared" si="49"/>
        <v>0</v>
      </c>
      <c r="DD64" s="225">
        <f t="shared" si="49"/>
        <v>0</v>
      </c>
      <c r="DE64" s="225">
        <f t="shared" si="49"/>
        <v>0</v>
      </c>
      <c r="DF64" s="225">
        <f t="shared" si="49"/>
        <v>0</v>
      </c>
      <c r="DG64" s="225">
        <f t="shared" si="49"/>
        <v>0</v>
      </c>
      <c r="DH64" s="225">
        <f t="shared" si="49"/>
        <v>0</v>
      </c>
      <c r="DI64" s="225">
        <f t="shared" si="49"/>
        <v>0</v>
      </c>
      <c r="DJ64" s="225">
        <f t="shared" si="49"/>
        <v>0</v>
      </c>
      <c r="DK64" s="225">
        <f t="shared" si="49"/>
        <v>0</v>
      </c>
      <c r="DL64" s="225">
        <f t="shared" si="49"/>
        <v>0</v>
      </c>
      <c r="DM64" s="225">
        <f t="shared" si="49"/>
        <v>0</v>
      </c>
      <c r="DN64" s="225">
        <f t="shared" si="49"/>
        <v>0</v>
      </c>
      <c r="DO64" s="225">
        <f t="shared" si="49"/>
        <v>0</v>
      </c>
      <c r="DP64" s="225">
        <f t="shared" si="49"/>
        <v>0</v>
      </c>
      <c r="DQ64" s="225">
        <f t="shared" si="49"/>
        <v>0</v>
      </c>
      <c r="DR64" s="225">
        <f t="shared" si="49"/>
        <v>0</v>
      </c>
      <c r="DS64" s="225">
        <f t="shared" si="49"/>
        <v>0</v>
      </c>
      <c r="DT64" s="225">
        <f t="shared" si="49"/>
        <v>0</v>
      </c>
      <c r="DU64" s="225">
        <f t="shared" si="49"/>
        <v>0</v>
      </c>
      <c r="DV64" s="225">
        <f t="shared" si="49"/>
        <v>0</v>
      </c>
      <c r="DW64" s="225">
        <f t="shared" si="49"/>
        <v>0</v>
      </c>
      <c r="DX64" s="225">
        <f t="shared" si="49"/>
        <v>0</v>
      </c>
      <c r="DY64" s="225">
        <f t="shared" si="49"/>
        <v>0</v>
      </c>
      <c r="DZ64" s="225">
        <f t="shared" si="49"/>
        <v>0</v>
      </c>
      <c r="EA64" s="225">
        <f t="shared" si="49"/>
        <v>0</v>
      </c>
      <c r="EB64" s="225">
        <f t="shared" si="49"/>
        <v>0</v>
      </c>
      <c r="EC64" s="225">
        <f t="shared" si="49"/>
        <v>0</v>
      </c>
      <c r="ED64" s="225">
        <f t="shared" si="49"/>
        <v>0</v>
      </c>
      <c r="EE64" s="225">
        <f t="shared" si="49"/>
        <v>0</v>
      </c>
      <c r="EF64" s="225">
        <f t="shared" si="49"/>
        <v>0</v>
      </c>
      <c r="EG64" s="114"/>
      <c r="EH64" s="115"/>
      <c r="EI64" s="115"/>
      <c r="EJ64" s="115"/>
      <c r="EK64" s="116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4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</row>
    <row r="65" spans="1:256" ht="15" hidden="1" customHeight="1">
      <c r="A65" s="71"/>
      <c r="B65" s="72"/>
      <c r="C65" s="72"/>
      <c r="D65" s="72"/>
      <c r="E65" s="72"/>
      <c r="F65" s="73"/>
      <c r="G65" s="69"/>
      <c r="H65" s="60" t="s">
        <v>252</v>
      </c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225">
        <f t="shared" ref="CS65:EF65" si="50">IF($B119=0,0,IF(VLOOKUP($B119,RE,5,FALSE)=1,0,IF(AND($N119&gt;25,CS119=1),1,0)))</f>
        <v>0</v>
      </c>
      <c r="CT65" s="225">
        <f t="shared" si="50"/>
        <v>0</v>
      </c>
      <c r="CU65" s="225">
        <f t="shared" si="50"/>
        <v>0</v>
      </c>
      <c r="CV65" s="225">
        <f t="shared" si="50"/>
        <v>0</v>
      </c>
      <c r="CW65" s="225">
        <f t="shared" si="50"/>
        <v>0</v>
      </c>
      <c r="CX65" s="225">
        <f t="shared" si="50"/>
        <v>0</v>
      </c>
      <c r="CY65" s="225">
        <f t="shared" si="50"/>
        <v>0</v>
      </c>
      <c r="CZ65" s="225">
        <f t="shared" si="50"/>
        <v>0</v>
      </c>
      <c r="DA65" s="225">
        <f t="shared" si="50"/>
        <v>0</v>
      </c>
      <c r="DB65" s="225">
        <f t="shared" si="50"/>
        <v>0</v>
      </c>
      <c r="DC65" s="225">
        <f t="shared" si="50"/>
        <v>0</v>
      </c>
      <c r="DD65" s="225">
        <f t="shared" si="50"/>
        <v>0</v>
      </c>
      <c r="DE65" s="225">
        <f t="shared" si="50"/>
        <v>0</v>
      </c>
      <c r="DF65" s="225">
        <f t="shared" si="50"/>
        <v>0</v>
      </c>
      <c r="DG65" s="225">
        <f t="shared" si="50"/>
        <v>0</v>
      </c>
      <c r="DH65" s="225">
        <f t="shared" si="50"/>
        <v>0</v>
      </c>
      <c r="DI65" s="225">
        <f t="shared" si="50"/>
        <v>0</v>
      </c>
      <c r="DJ65" s="225">
        <f t="shared" si="50"/>
        <v>0</v>
      </c>
      <c r="DK65" s="225">
        <f t="shared" si="50"/>
        <v>0</v>
      </c>
      <c r="DL65" s="225">
        <f t="shared" si="50"/>
        <v>0</v>
      </c>
      <c r="DM65" s="225">
        <f t="shared" si="50"/>
        <v>0</v>
      </c>
      <c r="DN65" s="225">
        <f t="shared" si="50"/>
        <v>0</v>
      </c>
      <c r="DO65" s="225">
        <f t="shared" si="50"/>
        <v>0</v>
      </c>
      <c r="DP65" s="225">
        <f t="shared" si="50"/>
        <v>0</v>
      </c>
      <c r="DQ65" s="225">
        <f t="shared" si="50"/>
        <v>0</v>
      </c>
      <c r="DR65" s="225">
        <f t="shared" si="50"/>
        <v>0</v>
      </c>
      <c r="DS65" s="225">
        <f t="shared" si="50"/>
        <v>0</v>
      </c>
      <c r="DT65" s="225">
        <f t="shared" si="50"/>
        <v>0</v>
      </c>
      <c r="DU65" s="225">
        <f t="shared" si="50"/>
        <v>0</v>
      </c>
      <c r="DV65" s="225">
        <f t="shared" si="50"/>
        <v>0</v>
      </c>
      <c r="DW65" s="225">
        <f t="shared" si="50"/>
        <v>0</v>
      </c>
      <c r="DX65" s="225">
        <f t="shared" si="50"/>
        <v>0</v>
      </c>
      <c r="DY65" s="225">
        <f t="shared" si="50"/>
        <v>0</v>
      </c>
      <c r="DZ65" s="225">
        <f t="shared" si="50"/>
        <v>0</v>
      </c>
      <c r="EA65" s="225">
        <f t="shared" si="50"/>
        <v>0</v>
      </c>
      <c r="EB65" s="225">
        <f t="shared" si="50"/>
        <v>0</v>
      </c>
      <c r="EC65" s="225">
        <f t="shared" si="50"/>
        <v>0</v>
      </c>
      <c r="ED65" s="225">
        <f t="shared" si="50"/>
        <v>0</v>
      </c>
      <c r="EE65" s="225">
        <f t="shared" si="50"/>
        <v>0</v>
      </c>
      <c r="EF65" s="225">
        <f t="shared" si="50"/>
        <v>0</v>
      </c>
      <c r="EG65" s="114"/>
      <c r="EH65" s="115"/>
      <c r="EI65" s="115"/>
      <c r="EJ65" s="115"/>
      <c r="EK65" s="116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4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  <c r="IO65" s="23"/>
      <c r="IP65" s="23"/>
      <c r="IQ65" s="23"/>
      <c r="IR65" s="23"/>
      <c r="IS65" s="23"/>
      <c r="IT65" s="23"/>
      <c r="IU65" s="23"/>
      <c r="IV65" s="23"/>
    </row>
    <row r="66" spans="1:256" ht="15" hidden="1" customHeight="1">
      <c r="A66" s="71"/>
      <c r="B66" s="72"/>
      <c r="C66" s="72"/>
      <c r="D66" s="72"/>
      <c r="E66" s="72"/>
      <c r="F66" s="73"/>
      <c r="G66" s="69"/>
      <c r="H66" s="60" t="s">
        <v>252</v>
      </c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225">
        <f t="shared" ref="CS66:EF66" si="51">IF($B120=0,0,IF(VLOOKUP($B120,RE,5,FALSE)=1,0,IF(AND($N120&gt;25,CS120=1),1,0)))</f>
        <v>0</v>
      </c>
      <c r="CT66" s="225">
        <f t="shared" si="51"/>
        <v>0</v>
      </c>
      <c r="CU66" s="225">
        <f t="shared" si="51"/>
        <v>0</v>
      </c>
      <c r="CV66" s="225">
        <f t="shared" si="51"/>
        <v>0</v>
      </c>
      <c r="CW66" s="225">
        <f t="shared" si="51"/>
        <v>0</v>
      </c>
      <c r="CX66" s="225">
        <f t="shared" si="51"/>
        <v>0</v>
      </c>
      <c r="CY66" s="225">
        <f t="shared" si="51"/>
        <v>0</v>
      </c>
      <c r="CZ66" s="225">
        <f t="shared" si="51"/>
        <v>0</v>
      </c>
      <c r="DA66" s="225">
        <f t="shared" si="51"/>
        <v>0</v>
      </c>
      <c r="DB66" s="225">
        <f t="shared" si="51"/>
        <v>0</v>
      </c>
      <c r="DC66" s="225">
        <f t="shared" si="51"/>
        <v>0</v>
      </c>
      <c r="DD66" s="225">
        <f t="shared" si="51"/>
        <v>0</v>
      </c>
      <c r="DE66" s="225">
        <f t="shared" si="51"/>
        <v>0</v>
      </c>
      <c r="DF66" s="225">
        <f t="shared" si="51"/>
        <v>0</v>
      </c>
      <c r="DG66" s="225">
        <f t="shared" si="51"/>
        <v>0</v>
      </c>
      <c r="DH66" s="225">
        <f t="shared" si="51"/>
        <v>0</v>
      </c>
      <c r="DI66" s="225">
        <f t="shared" si="51"/>
        <v>0</v>
      </c>
      <c r="DJ66" s="225">
        <f t="shared" si="51"/>
        <v>0</v>
      </c>
      <c r="DK66" s="225">
        <f t="shared" si="51"/>
        <v>0</v>
      </c>
      <c r="DL66" s="225">
        <f t="shared" si="51"/>
        <v>0</v>
      </c>
      <c r="DM66" s="225">
        <f t="shared" si="51"/>
        <v>0</v>
      </c>
      <c r="DN66" s="225">
        <f t="shared" si="51"/>
        <v>0</v>
      </c>
      <c r="DO66" s="225">
        <f t="shared" si="51"/>
        <v>0</v>
      </c>
      <c r="DP66" s="225">
        <f t="shared" si="51"/>
        <v>0</v>
      </c>
      <c r="DQ66" s="225">
        <f t="shared" si="51"/>
        <v>0</v>
      </c>
      <c r="DR66" s="225">
        <f t="shared" si="51"/>
        <v>0</v>
      </c>
      <c r="DS66" s="225">
        <f t="shared" si="51"/>
        <v>0</v>
      </c>
      <c r="DT66" s="225">
        <f t="shared" si="51"/>
        <v>0</v>
      </c>
      <c r="DU66" s="225">
        <f t="shared" si="51"/>
        <v>0</v>
      </c>
      <c r="DV66" s="225">
        <f t="shared" si="51"/>
        <v>0</v>
      </c>
      <c r="DW66" s="225">
        <f t="shared" si="51"/>
        <v>0</v>
      </c>
      <c r="DX66" s="225">
        <f t="shared" si="51"/>
        <v>0</v>
      </c>
      <c r="DY66" s="225">
        <f t="shared" si="51"/>
        <v>0</v>
      </c>
      <c r="DZ66" s="225">
        <f t="shared" si="51"/>
        <v>0</v>
      </c>
      <c r="EA66" s="225">
        <f t="shared" si="51"/>
        <v>0</v>
      </c>
      <c r="EB66" s="225">
        <f t="shared" si="51"/>
        <v>0</v>
      </c>
      <c r="EC66" s="225">
        <f t="shared" si="51"/>
        <v>0</v>
      </c>
      <c r="ED66" s="225">
        <f t="shared" si="51"/>
        <v>0</v>
      </c>
      <c r="EE66" s="225">
        <f t="shared" si="51"/>
        <v>0</v>
      </c>
      <c r="EF66" s="225">
        <f t="shared" si="51"/>
        <v>0</v>
      </c>
      <c r="EG66" s="114"/>
      <c r="EH66" s="115"/>
      <c r="EI66" s="115"/>
      <c r="EJ66" s="115"/>
      <c r="EK66" s="116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4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</row>
    <row r="67" spans="1:256" ht="15" hidden="1" customHeight="1">
      <c r="A67" s="71"/>
      <c r="B67" s="72"/>
      <c r="C67" s="72"/>
      <c r="D67" s="72"/>
      <c r="E67" s="72"/>
      <c r="F67" s="73"/>
      <c r="G67" s="69"/>
      <c r="H67" s="60" t="s">
        <v>252</v>
      </c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225">
        <f t="shared" ref="CS67:EF67" si="52">IF($B121=0,0,IF(VLOOKUP($B121,RE,5,FALSE)=1,0,IF(AND($N121&gt;25,CS121=1),1,0)))</f>
        <v>0</v>
      </c>
      <c r="CT67" s="225">
        <f t="shared" si="52"/>
        <v>0</v>
      </c>
      <c r="CU67" s="225">
        <f t="shared" si="52"/>
        <v>0</v>
      </c>
      <c r="CV67" s="225">
        <f t="shared" si="52"/>
        <v>0</v>
      </c>
      <c r="CW67" s="225">
        <f t="shared" si="52"/>
        <v>0</v>
      </c>
      <c r="CX67" s="225">
        <f t="shared" si="52"/>
        <v>0</v>
      </c>
      <c r="CY67" s="225">
        <f t="shared" si="52"/>
        <v>0</v>
      </c>
      <c r="CZ67" s="225">
        <f t="shared" si="52"/>
        <v>0</v>
      </c>
      <c r="DA67" s="225">
        <f t="shared" si="52"/>
        <v>0</v>
      </c>
      <c r="DB67" s="225">
        <f t="shared" si="52"/>
        <v>0</v>
      </c>
      <c r="DC67" s="225">
        <f t="shared" si="52"/>
        <v>0</v>
      </c>
      <c r="DD67" s="225">
        <f t="shared" si="52"/>
        <v>0</v>
      </c>
      <c r="DE67" s="225">
        <f t="shared" si="52"/>
        <v>0</v>
      </c>
      <c r="DF67" s="225">
        <f t="shared" si="52"/>
        <v>0</v>
      </c>
      <c r="DG67" s="225">
        <f t="shared" si="52"/>
        <v>0</v>
      </c>
      <c r="DH67" s="225">
        <f t="shared" si="52"/>
        <v>0</v>
      </c>
      <c r="DI67" s="225">
        <f t="shared" si="52"/>
        <v>0</v>
      </c>
      <c r="DJ67" s="225">
        <f t="shared" si="52"/>
        <v>0</v>
      </c>
      <c r="DK67" s="225">
        <f t="shared" si="52"/>
        <v>0</v>
      </c>
      <c r="DL67" s="225">
        <f t="shared" si="52"/>
        <v>0</v>
      </c>
      <c r="DM67" s="225">
        <f t="shared" si="52"/>
        <v>0</v>
      </c>
      <c r="DN67" s="225">
        <f t="shared" si="52"/>
        <v>0</v>
      </c>
      <c r="DO67" s="225">
        <f t="shared" si="52"/>
        <v>0</v>
      </c>
      <c r="DP67" s="225">
        <f t="shared" si="52"/>
        <v>0</v>
      </c>
      <c r="DQ67" s="225">
        <f t="shared" si="52"/>
        <v>0</v>
      </c>
      <c r="DR67" s="225">
        <f t="shared" si="52"/>
        <v>0</v>
      </c>
      <c r="DS67" s="225">
        <f t="shared" si="52"/>
        <v>0</v>
      </c>
      <c r="DT67" s="225">
        <f t="shared" si="52"/>
        <v>0</v>
      </c>
      <c r="DU67" s="225">
        <f t="shared" si="52"/>
        <v>0</v>
      </c>
      <c r="DV67" s="225">
        <f t="shared" si="52"/>
        <v>0</v>
      </c>
      <c r="DW67" s="225">
        <f t="shared" si="52"/>
        <v>0</v>
      </c>
      <c r="DX67" s="225">
        <f t="shared" si="52"/>
        <v>0</v>
      </c>
      <c r="DY67" s="225">
        <f t="shared" si="52"/>
        <v>0</v>
      </c>
      <c r="DZ67" s="225">
        <f t="shared" si="52"/>
        <v>0</v>
      </c>
      <c r="EA67" s="225">
        <f t="shared" si="52"/>
        <v>0</v>
      </c>
      <c r="EB67" s="225">
        <f t="shared" si="52"/>
        <v>0</v>
      </c>
      <c r="EC67" s="225">
        <f t="shared" si="52"/>
        <v>0</v>
      </c>
      <c r="ED67" s="225">
        <f t="shared" si="52"/>
        <v>0</v>
      </c>
      <c r="EE67" s="225">
        <f t="shared" si="52"/>
        <v>0</v>
      </c>
      <c r="EF67" s="225">
        <f t="shared" si="52"/>
        <v>0</v>
      </c>
      <c r="EG67" s="114"/>
      <c r="EH67" s="115"/>
      <c r="EI67" s="115"/>
      <c r="EJ67" s="115"/>
      <c r="EK67" s="116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4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</row>
    <row r="68" spans="1:256" ht="15" hidden="1" customHeight="1">
      <c r="A68" s="71"/>
      <c r="B68" s="72"/>
      <c r="C68" s="72"/>
      <c r="D68" s="72"/>
      <c r="E68" s="72"/>
      <c r="F68" s="73"/>
      <c r="G68" s="69"/>
      <c r="H68" s="60" t="s">
        <v>129</v>
      </c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225"/>
      <c r="CT68" s="225"/>
      <c r="CU68" s="225"/>
      <c r="CV68" s="225"/>
      <c r="CW68" s="225"/>
      <c r="CX68" s="225"/>
      <c r="CY68" s="225"/>
      <c r="CZ68" s="225"/>
      <c r="DA68" s="225"/>
      <c r="DB68" s="225"/>
      <c r="DC68" s="225"/>
      <c r="DD68" s="225"/>
      <c r="DE68" s="225"/>
      <c r="DF68" s="225"/>
      <c r="DG68" s="225"/>
      <c r="DH68" s="225"/>
      <c r="DI68" s="225"/>
      <c r="DJ68" s="225"/>
      <c r="DK68" s="225"/>
      <c r="DL68" s="225"/>
      <c r="DM68" s="225"/>
      <c r="DN68" s="225"/>
      <c r="DO68" s="225"/>
      <c r="DP68" s="225"/>
      <c r="DQ68" s="225"/>
      <c r="DR68" s="225"/>
      <c r="DS68" s="225"/>
      <c r="DT68" s="225"/>
      <c r="DU68" s="225"/>
      <c r="DV68" s="225"/>
      <c r="DW68" s="225"/>
      <c r="DX68" s="225"/>
      <c r="DY68" s="225"/>
      <c r="DZ68" s="225"/>
      <c r="EA68" s="225"/>
      <c r="EB68" s="225"/>
      <c r="EC68" s="225"/>
      <c r="ED68" s="225"/>
      <c r="EE68" s="225"/>
      <c r="EF68" s="225"/>
      <c r="EG68" s="114"/>
      <c r="EH68" s="115"/>
      <c r="EI68" s="115"/>
      <c r="EJ68" s="115"/>
      <c r="EK68" s="116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4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  <c r="IO68" s="23"/>
      <c r="IP68" s="23"/>
      <c r="IQ68" s="23"/>
      <c r="IR68" s="23"/>
      <c r="IS68" s="23"/>
      <c r="IT68" s="23"/>
      <c r="IU68" s="23"/>
      <c r="IV68" s="23"/>
    </row>
    <row r="69" spans="1:256" ht="15" hidden="1" customHeight="1">
      <c r="A69" s="71"/>
      <c r="B69" s="72"/>
      <c r="C69" s="72"/>
      <c r="D69" s="72"/>
      <c r="E69" s="72"/>
      <c r="F69" s="73"/>
      <c r="G69" s="69"/>
      <c r="H69" s="60" t="s">
        <v>128</v>
      </c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225"/>
      <c r="CT69" s="225"/>
      <c r="CU69" s="225"/>
      <c r="CV69" s="225"/>
      <c r="CW69" s="225"/>
      <c r="CX69" s="225"/>
      <c r="CY69" s="225"/>
      <c r="CZ69" s="225"/>
      <c r="DA69" s="225"/>
      <c r="DB69" s="225"/>
      <c r="DC69" s="225"/>
      <c r="DD69" s="225"/>
      <c r="DE69" s="225"/>
      <c r="DF69" s="225"/>
      <c r="DG69" s="225"/>
      <c r="DH69" s="225"/>
      <c r="DI69" s="225"/>
      <c r="DJ69" s="225"/>
      <c r="DK69" s="225"/>
      <c r="DL69" s="225"/>
      <c r="DM69" s="225"/>
      <c r="DN69" s="225"/>
      <c r="DO69" s="225"/>
      <c r="DP69" s="225"/>
      <c r="DQ69" s="225"/>
      <c r="DR69" s="225"/>
      <c r="DS69" s="225"/>
      <c r="DT69" s="225"/>
      <c r="DU69" s="225"/>
      <c r="DV69" s="225"/>
      <c r="DW69" s="225"/>
      <c r="DX69" s="225"/>
      <c r="DY69" s="225"/>
      <c r="DZ69" s="225"/>
      <c r="EA69" s="225"/>
      <c r="EB69" s="225"/>
      <c r="EC69" s="225"/>
      <c r="ED69" s="225"/>
      <c r="EE69" s="225"/>
      <c r="EF69" s="225"/>
      <c r="EG69" s="114"/>
      <c r="EH69" s="115"/>
      <c r="EI69" s="115"/>
      <c r="EJ69" s="115"/>
      <c r="EK69" s="116"/>
      <c r="EL69" s="115"/>
      <c r="EM69" s="115"/>
      <c r="EN69" s="115"/>
      <c r="EO69" s="115"/>
      <c r="EP69" s="115"/>
      <c r="EQ69" s="115"/>
      <c r="ER69" s="115"/>
      <c r="ES69" s="115"/>
      <c r="ET69" s="115"/>
      <c r="EU69" s="115"/>
      <c r="EV69" s="115"/>
      <c r="EW69" s="115"/>
      <c r="EX69" s="115"/>
      <c r="EY69" s="115"/>
      <c r="EZ69" s="115"/>
      <c r="FA69" s="115"/>
      <c r="FB69" s="115"/>
      <c r="FC69" s="115"/>
      <c r="FD69" s="115"/>
      <c r="FE69" s="115"/>
      <c r="FF69" s="115"/>
      <c r="FG69" s="115"/>
      <c r="FH69" s="115"/>
      <c r="FI69" s="115"/>
      <c r="FJ69" s="115"/>
      <c r="FK69" s="115"/>
      <c r="FL69" s="115"/>
      <c r="FM69" s="115"/>
      <c r="FN69" s="115"/>
      <c r="FO69" s="115"/>
      <c r="FP69" s="115"/>
      <c r="FQ69" s="115"/>
      <c r="FR69" s="115"/>
      <c r="FS69" s="115"/>
      <c r="FT69" s="115"/>
      <c r="FU69" s="115"/>
      <c r="FV69" s="115"/>
      <c r="FW69" s="115"/>
      <c r="FX69" s="115"/>
      <c r="FY69" s="115"/>
      <c r="FZ69" s="115"/>
      <c r="GA69" s="115"/>
      <c r="GB69" s="115"/>
      <c r="GC69" s="115"/>
      <c r="GD69" s="115"/>
      <c r="GE69" s="115"/>
      <c r="GF69" s="115"/>
      <c r="GG69" s="115"/>
      <c r="GH69" s="115"/>
      <c r="GI69" s="115"/>
      <c r="GJ69" s="115"/>
      <c r="GK69" s="115"/>
      <c r="GL69" s="115"/>
      <c r="GM69" s="115"/>
      <c r="GN69" s="115"/>
      <c r="GO69" s="115"/>
      <c r="GP69" s="115"/>
      <c r="GQ69" s="115"/>
      <c r="GR69" s="115"/>
      <c r="GS69" s="115"/>
      <c r="GT69" s="115"/>
      <c r="GU69" s="115"/>
      <c r="GV69" s="115"/>
      <c r="GW69" s="115"/>
      <c r="GX69" s="115"/>
      <c r="GY69" s="115"/>
      <c r="GZ69" s="115"/>
      <c r="HA69" s="115"/>
      <c r="HB69" s="115"/>
      <c r="HC69" s="115"/>
      <c r="HD69" s="115"/>
      <c r="HE69" s="115"/>
      <c r="HF69" s="115"/>
      <c r="HG69" s="115"/>
      <c r="HH69" s="115"/>
      <c r="HI69" s="4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</row>
    <row r="70" spans="1:256" ht="15" hidden="1" customHeight="1">
      <c r="A70" s="71"/>
      <c r="B70" s="72"/>
      <c r="C70" s="72"/>
      <c r="D70" s="72"/>
      <c r="E70" s="72"/>
      <c r="F70" s="73"/>
      <c r="G70" s="69"/>
      <c r="H70" s="60" t="s">
        <v>64</v>
      </c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2">
        <f>IF(OR(CS6=REGISTER!$CZ$7,CS6=REGISTER!$CZ$8),1,0)</f>
        <v>0</v>
      </c>
      <c r="CT70" s="62">
        <f>IF(OR(CT6=REGISTER!$CZ$7,CT6=REGISTER!$CZ$8),1,0)</f>
        <v>0</v>
      </c>
      <c r="CU70" s="62">
        <f>IF(OR(CU6=REGISTER!$CZ$7,CU6=REGISTER!$CZ$8),1,0)</f>
        <v>0</v>
      </c>
      <c r="CV70" s="62">
        <f>IF(OR(CV6=REGISTER!$CZ$7,CV6=REGISTER!$CZ$8),1,0)</f>
        <v>0</v>
      </c>
      <c r="CW70" s="62">
        <f>IF(OR(CW6=REGISTER!$CZ$7,CW6=REGISTER!$CZ$8),1,0)</f>
        <v>0</v>
      </c>
      <c r="CX70" s="62">
        <f>IF(OR(CX6=REGISTER!$CZ$7,CX6=REGISTER!$CZ$8),1,0)</f>
        <v>0</v>
      </c>
      <c r="CY70" s="62">
        <f>IF(OR(CY6=REGISTER!$CZ$7,CY6=REGISTER!$CZ$8),1,0)</f>
        <v>0</v>
      </c>
      <c r="CZ70" s="62">
        <f>IF(OR(CZ6=REGISTER!$CZ$7,CZ6=REGISTER!$CZ$8),1,0)</f>
        <v>0</v>
      </c>
      <c r="DA70" s="62">
        <f>IF(OR(DA6=REGISTER!$CZ$7,DA6=REGISTER!$CZ$8),1,0)</f>
        <v>0</v>
      </c>
      <c r="DB70" s="62">
        <f>IF(OR(DB6=REGISTER!$CZ$7,DB6=REGISTER!$CZ$8),1,0)</f>
        <v>0</v>
      </c>
      <c r="DC70" s="62">
        <f>IF(OR(DC6=REGISTER!$CZ$7,DC6=REGISTER!$CZ$8),1,0)</f>
        <v>0</v>
      </c>
      <c r="DD70" s="62">
        <f>IF(OR(DD6=REGISTER!$CZ$7,DD6=REGISTER!$CZ$8),1,0)</f>
        <v>0</v>
      </c>
      <c r="DE70" s="62">
        <f>IF(OR(DE6=REGISTER!$CZ$7,DE6=REGISTER!$CZ$8),1,0)</f>
        <v>0</v>
      </c>
      <c r="DF70" s="62">
        <f>IF(OR(DF6=REGISTER!$CZ$7,DF6=REGISTER!$CZ$8),1,0)</f>
        <v>0</v>
      </c>
      <c r="DG70" s="62">
        <f>IF(OR(DG6=REGISTER!$CZ$7,DG6=REGISTER!$CZ$8),1,0)</f>
        <v>0</v>
      </c>
      <c r="DH70" s="62">
        <f>IF(OR(DH6=REGISTER!$CZ$7,DH6=REGISTER!$CZ$8),1,0)</f>
        <v>0</v>
      </c>
      <c r="DI70" s="62">
        <f>IF(OR(DI6=REGISTER!$CZ$7,DI6=REGISTER!$CZ$8),1,0)</f>
        <v>0</v>
      </c>
      <c r="DJ70" s="62">
        <f>IF(OR(DJ6=REGISTER!$CZ$7,DJ6=REGISTER!$CZ$8),1,0)</f>
        <v>0</v>
      </c>
      <c r="DK70" s="62">
        <f>IF(OR(DK6=REGISTER!$CZ$7,DK6=REGISTER!$CZ$8),1,0)</f>
        <v>0</v>
      </c>
      <c r="DL70" s="62">
        <f>IF(OR(DL6=REGISTER!$CZ$7,DL6=REGISTER!$CZ$8),1,0)</f>
        <v>0</v>
      </c>
      <c r="DM70" s="62">
        <f>IF(OR(DM6=REGISTER!$CZ$7,DM6=REGISTER!$CZ$8),1,0)</f>
        <v>0</v>
      </c>
      <c r="DN70" s="62">
        <f>IF(OR(DN6=REGISTER!$CZ$7,DN6=REGISTER!$CZ$8),1,0)</f>
        <v>0</v>
      </c>
      <c r="DO70" s="62">
        <f>IF(OR(DO6=REGISTER!$CZ$7,DO6=REGISTER!$CZ$8),1,0)</f>
        <v>0</v>
      </c>
      <c r="DP70" s="62">
        <f>IF(OR(DP6=REGISTER!$CZ$7,DP6=REGISTER!$CZ$8),1,0)</f>
        <v>0</v>
      </c>
      <c r="DQ70" s="62">
        <f>IF(OR(DQ6=REGISTER!$CZ$7,DQ6=REGISTER!$CZ$8),1,0)</f>
        <v>0</v>
      </c>
      <c r="DR70" s="62">
        <f>IF(OR(DR6=REGISTER!$CZ$7,DR6=REGISTER!$CZ$8),1,0)</f>
        <v>0</v>
      </c>
      <c r="DS70" s="62">
        <f>IF(OR(DS6=REGISTER!$CZ$7,DS6=REGISTER!$CZ$8),1,0)</f>
        <v>0</v>
      </c>
      <c r="DT70" s="62">
        <f>IF(OR(DT6=REGISTER!$CZ$7,DT6=REGISTER!$CZ$8),1,0)</f>
        <v>0</v>
      </c>
      <c r="DU70" s="62">
        <f>IF(OR(DU6=REGISTER!$CZ$7,DU6=REGISTER!$CZ$8),1,0)</f>
        <v>0</v>
      </c>
      <c r="DV70" s="62">
        <f>IF(OR(DV6=REGISTER!$CZ$7,DV6=REGISTER!$CZ$8),1,0)</f>
        <v>0</v>
      </c>
      <c r="DW70" s="62">
        <f>IF(OR(DW6=REGISTER!$CZ$7,DW6=REGISTER!$CZ$8),1,0)</f>
        <v>0</v>
      </c>
      <c r="DX70" s="62">
        <f>IF(OR(DX6=REGISTER!$CZ$7,DX6=REGISTER!$CZ$8),1,0)</f>
        <v>0</v>
      </c>
      <c r="DY70" s="62">
        <f>IF(OR(DY6=REGISTER!$CZ$7,DY6=REGISTER!$CZ$8),1,0)</f>
        <v>0</v>
      </c>
      <c r="DZ70" s="62">
        <f>IF(OR(DZ6=REGISTER!$CZ$7,DZ6=REGISTER!$CZ$8),1,0)</f>
        <v>0</v>
      </c>
      <c r="EA70" s="62">
        <f>IF(OR(EA6=REGISTER!$CZ$7,EA6=REGISTER!$CZ$8),1,0)</f>
        <v>0</v>
      </c>
      <c r="EB70" s="62">
        <f>IF(OR(EB6=REGISTER!$CZ$7,EB6=REGISTER!$CZ$8),1,0)</f>
        <v>0</v>
      </c>
      <c r="EC70" s="62">
        <f>IF(OR(EC6=REGISTER!$CZ$7,EC6=REGISTER!$CZ$8),1,0)</f>
        <v>0</v>
      </c>
      <c r="ED70" s="62">
        <f>IF(OR(ED6=REGISTER!$CZ$7,ED6=REGISTER!$CZ$8),1,0)</f>
        <v>0</v>
      </c>
      <c r="EE70" s="62">
        <f>IF(OR(EE6=REGISTER!$CZ$7,EE6=REGISTER!$CZ$8),1,0)</f>
        <v>0</v>
      </c>
      <c r="EF70" s="62">
        <f>IF(OR(EF6=REGISTER!$CZ$7,EF6=REGISTER!$CZ$8),1,0)</f>
        <v>0</v>
      </c>
      <c r="EG70" s="114"/>
      <c r="EH70" s="115"/>
      <c r="EI70" s="115"/>
      <c r="EJ70" s="115"/>
      <c r="EK70" s="116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4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  <c r="IO70" s="23"/>
      <c r="IP70" s="23"/>
      <c r="IQ70" s="23"/>
      <c r="IR70" s="23"/>
      <c r="IS70" s="23"/>
      <c r="IT70" s="23"/>
      <c r="IU70" s="23"/>
      <c r="IV70" s="23"/>
    </row>
    <row r="71" spans="1:256" ht="15" hidden="1" customHeight="1" thickBot="1">
      <c r="A71" s="119"/>
      <c r="B71" s="120"/>
      <c r="C71" s="120"/>
      <c r="D71" s="120"/>
      <c r="E71" s="120"/>
      <c r="F71" s="121"/>
      <c r="G71" s="123"/>
      <c r="H71" s="122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117"/>
      <c r="CT71" s="118"/>
      <c r="CU71" s="118"/>
      <c r="CV71" s="118"/>
      <c r="CW71" s="118"/>
      <c r="CX71" s="118"/>
      <c r="CY71" s="118"/>
      <c r="CZ71" s="118"/>
      <c r="DA71" s="118"/>
      <c r="DB71" s="118"/>
      <c r="DC71" s="118"/>
      <c r="DD71" s="118"/>
      <c r="DE71" s="118"/>
      <c r="DF71" s="118"/>
      <c r="DG71" s="118"/>
      <c r="DH71" s="118"/>
      <c r="DI71" s="118"/>
      <c r="DJ71" s="118"/>
      <c r="DK71" s="118"/>
      <c r="DL71" s="118"/>
      <c r="DM71" s="118"/>
      <c r="DN71" s="118"/>
      <c r="DO71" s="118"/>
      <c r="DP71" s="118"/>
      <c r="DQ71" s="118"/>
      <c r="DR71" s="161"/>
      <c r="DS71" s="161"/>
      <c r="DT71" s="161"/>
      <c r="DU71" s="161"/>
      <c r="DV71" s="161"/>
      <c r="DW71" s="161"/>
      <c r="DX71" s="161"/>
      <c r="DY71" s="161"/>
      <c r="DZ71" s="161"/>
      <c r="EA71" s="161"/>
      <c r="EB71" s="161"/>
      <c r="EC71" s="161"/>
      <c r="ED71" s="161"/>
      <c r="EE71" s="161"/>
      <c r="EF71" s="161"/>
      <c r="EG71" s="553"/>
      <c r="EH71" s="533"/>
      <c r="EI71" s="533"/>
      <c r="EJ71" s="4"/>
      <c r="EK71" s="271"/>
      <c r="EL71" s="289"/>
      <c r="EM71" s="140"/>
      <c r="EN71" s="222"/>
      <c r="EO71" s="222"/>
      <c r="EP71" s="140"/>
      <c r="EQ71" s="222"/>
      <c r="ER71" s="222"/>
      <c r="ES71" s="140"/>
      <c r="ET71" s="140"/>
      <c r="EU71" s="140"/>
      <c r="EV71" s="140"/>
      <c r="EW71" s="140"/>
      <c r="EX71" s="140"/>
      <c r="EY71" s="140"/>
      <c r="EZ71" s="140"/>
      <c r="FA71" s="140"/>
      <c r="FB71" s="140"/>
      <c r="FC71" s="140"/>
      <c r="FD71" s="140"/>
      <c r="FE71" s="140"/>
      <c r="FF71" s="140"/>
      <c r="FG71" s="140"/>
      <c r="FH71" s="140"/>
      <c r="FI71" s="140"/>
      <c r="FJ71" s="140"/>
      <c r="FK71" s="140"/>
      <c r="FL71" s="140"/>
      <c r="FM71" s="140"/>
      <c r="FN71" s="140"/>
      <c r="FO71" s="140"/>
      <c r="FP71" s="140"/>
      <c r="FQ71" s="126"/>
      <c r="FR71" s="126"/>
      <c r="FS71" s="126"/>
      <c r="FT71" s="126"/>
      <c r="FU71" s="126"/>
      <c r="FV71" s="126"/>
      <c r="FW71" s="126"/>
      <c r="FX71" s="126"/>
      <c r="FY71" s="126"/>
      <c r="FZ71" s="126"/>
      <c r="GA71" s="126"/>
      <c r="GB71" s="126"/>
      <c r="GC71" s="126"/>
      <c r="GD71" s="126"/>
      <c r="GE71" s="126"/>
      <c r="GF71" s="126"/>
      <c r="GG71" s="126"/>
      <c r="GH71" s="126"/>
      <c r="GI71" s="126"/>
      <c r="GJ71" s="126"/>
      <c r="GK71" s="126"/>
      <c r="GL71" s="126"/>
      <c r="GM71" s="126"/>
      <c r="GN71" s="126"/>
      <c r="GO71" s="126"/>
      <c r="GP71" s="126"/>
      <c r="GQ71" s="126"/>
      <c r="GR71" s="126"/>
      <c r="GS71" s="126"/>
      <c r="GT71" s="126"/>
      <c r="GU71" s="126"/>
      <c r="GV71" s="126"/>
      <c r="GW71" s="126"/>
      <c r="GX71" s="126"/>
      <c r="GY71" s="126"/>
      <c r="GZ71" s="126"/>
      <c r="HA71" s="126"/>
      <c r="HB71" s="126"/>
      <c r="HC71" s="126"/>
      <c r="HD71" s="115"/>
      <c r="HE71" s="115"/>
      <c r="HF71" s="115"/>
      <c r="HG71" s="115"/>
      <c r="HH71" s="115"/>
      <c r="HI71" s="4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  <c r="IL71" s="23"/>
      <c r="IM71" s="23"/>
      <c r="IN71" s="23"/>
      <c r="IO71" s="23"/>
      <c r="IP71" s="23"/>
      <c r="IQ71" s="23"/>
      <c r="IR71" s="23"/>
      <c r="IS71" s="23"/>
      <c r="IT71" s="23"/>
      <c r="IU71" s="23"/>
      <c r="IV71" s="23"/>
    </row>
    <row r="72" spans="1:256" ht="15" customHeight="1" thickBot="1">
      <c r="A72" s="491" t="s">
        <v>38</v>
      </c>
      <c r="B72" s="492"/>
      <c r="C72" s="492"/>
      <c r="D72" s="492"/>
      <c r="E72" s="492"/>
      <c r="F72" s="493"/>
      <c r="G72" s="343">
        <f>COUNTIF(CS72:EF72,"&gt;=3")</f>
        <v>0</v>
      </c>
      <c r="H72" s="51" t="s">
        <v>15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53">
        <f>IF(OR(CS40=0,CS70=1,SUM(CS54:CS60)=0),0,IF(CS43&lt;REGISTER!$CZ$25,0,IF(CS43+CS44+SUM(CS61:CS67)&gt;REGISTER!$CZ$22,REGISTER!$CZ$22,CS43+CS44+SUM(CS61:CS67))))</f>
        <v>0</v>
      </c>
      <c r="CT72" s="53">
        <f>IF(OR(CT40=0,CT70=1,SUM(CT54:CT60)=0),0,IF(CT43&lt;REGISTER!$CZ$25,0,IF(CT43+CT44+SUM(CT61:CT67)&gt;REGISTER!$CZ$22,REGISTER!$CZ$22,CT43+CT44+SUM(CT61:CT67))))</f>
        <v>0</v>
      </c>
      <c r="CU72" s="53">
        <f>IF(OR(CU40=0,CU70=1,SUM(CU54:CU60)=0),0,IF(CU43&lt;REGISTER!$CZ$25,0,IF(CU43+CU44+SUM(CU61:CU67)&gt;REGISTER!$CZ$22,REGISTER!$CZ$22,CU43+CU44+SUM(CU61:CU67))))</f>
        <v>0</v>
      </c>
      <c r="CV72" s="53">
        <f>IF(OR(CV40=0,CV70=1,SUM(CV54:CV60)=0),0,IF(CV43&lt;REGISTER!$CZ$25,0,IF(CV43+CV44+SUM(CV61:CV67)&gt;REGISTER!$CZ$22,REGISTER!$CZ$22,CV43+CV44+SUM(CV61:CV67))))</f>
        <v>0</v>
      </c>
      <c r="CW72" s="53">
        <f>IF(OR(CW40=0,CW70=1,SUM(CW54:CW60)=0),0,IF(CW43&lt;REGISTER!$CZ$25,0,IF(CW43+CW44+SUM(CW61:CW67)&gt;REGISTER!$CZ$22,REGISTER!$CZ$22,CW43+CW44+SUM(CW61:CW67))))</f>
        <v>0</v>
      </c>
      <c r="CX72" s="53">
        <f>IF(OR(CX40=0,CX70=1,SUM(CX54:CX60)=0),0,IF(CX43&lt;REGISTER!$CZ$25,0,IF(CX43+CX44+SUM(CX61:CX67)&gt;REGISTER!$CZ$22,REGISTER!$CZ$22,CX43+CX44+SUM(CX61:CX67))))</f>
        <v>0</v>
      </c>
      <c r="CY72" s="53">
        <f>IF(OR(CY40=0,CY70=1,SUM(CY54:CY60)=0),0,IF(CY43&lt;REGISTER!$CZ$25,0,IF(CY43+CY44+SUM(CY61:CY67)&gt;REGISTER!$CZ$22,REGISTER!$CZ$22,CY43+CY44+SUM(CY61:CY67))))</f>
        <v>0</v>
      </c>
      <c r="CZ72" s="53">
        <f>IF(OR(CZ40=0,CZ70=1,SUM(CZ54:CZ60)=0),0,IF(CZ43&lt;REGISTER!$CZ$25,0,IF(CZ43+CZ44+SUM(CZ61:CZ67)&gt;REGISTER!$CZ$22,REGISTER!$CZ$22,CZ43+CZ44+SUM(CZ61:CZ67))))</f>
        <v>0</v>
      </c>
      <c r="DA72" s="53">
        <f>IF(OR(DA40=0,DA70=1,SUM(DA54:DA60)=0),0,IF(DA43&lt;REGISTER!$CZ$25,0,IF(DA43+DA44+SUM(DA61:DA67)&gt;REGISTER!$CZ$22,REGISTER!$CZ$22,DA43+DA44+SUM(DA61:DA67))))</f>
        <v>0</v>
      </c>
      <c r="DB72" s="53">
        <f>IF(OR(DB40=0,DB70=1,SUM(DB54:DB60)=0),0,IF(DB43&lt;REGISTER!$CZ$25,0,IF(DB43+DB44+SUM(DB61:DB67)&gt;REGISTER!$CZ$22,REGISTER!$CZ$22,DB43+DB44+SUM(DB61:DB67))))</f>
        <v>0</v>
      </c>
      <c r="DC72" s="53">
        <f>IF(OR(DC40=0,DC70=1,SUM(DC54:DC60)=0),0,IF(DC43&lt;REGISTER!$CZ$25,0,IF(DC43+DC44+SUM(DC61:DC67)&gt;REGISTER!$CZ$22,REGISTER!$CZ$22,DC43+DC44+SUM(DC61:DC67))))</f>
        <v>0</v>
      </c>
      <c r="DD72" s="53">
        <f>IF(OR(DD40=0,DD70=1,SUM(DD54:DD60)=0),0,IF(DD43&lt;REGISTER!$CZ$25,0,IF(DD43+DD44+SUM(DD61:DD67)&gt;REGISTER!$CZ$22,REGISTER!$CZ$22,DD43+DD44+SUM(DD61:DD67))))</f>
        <v>0</v>
      </c>
      <c r="DE72" s="53">
        <f>IF(OR(DE40=0,DE70=1,SUM(DE54:DE60)=0),0,IF(DE43&lt;REGISTER!$CZ$25,0,IF(DE43+DE44+SUM(DE61:DE67)&gt;REGISTER!$CZ$22,REGISTER!$CZ$22,DE43+DE44+SUM(DE61:DE67))))</f>
        <v>0</v>
      </c>
      <c r="DF72" s="53">
        <f>IF(OR(DF40=0,DF70=1,SUM(DF54:DF60)=0),0,IF(DF43&lt;REGISTER!$CZ$25,0,IF(DF43+DF44+SUM(DF61:DF67)&gt;REGISTER!$CZ$22,REGISTER!$CZ$22,DF43+DF44+SUM(DF61:DF67))))</f>
        <v>0</v>
      </c>
      <c r="DG72" s="53">
        <f>IF(OR(DG40=0,DG70=1,SUM(DG54:DG60)=0),0,IF(DG43&lt;REGISTER!$CZ$25,0,IF(DG43+DG44+SUM(DG61:DG67)&gt;REGISTER!$CZ$22,REGISTER!$CZ$22,DG43+DG44+SUM(DG61:DG67))))</f>
        <v>0</v>
      </c>
      <c r="DH72" s="53">
        <f>IF(OR(DH40=0,DH70=1,SUM(DH54:DH60)=0),0,IF(DH43&lt;REGISTER!$CZ$25,0,IF(DH43+DH44+SUM(DH61:DH67)&gt;REGISTER!$CZ$22,REGISTER!$CZ$22,DH43+DH44+SUM(DH61:DH67))))</f>
        <v>0</v>
      </c>
      <c r="DI72" s="53">
        <f>IF(OR(DI40=0,DI70=1,SUM(DI54:DI60)=0),0,IF(DI43&lt;REGISTER!$CZ$25,0,IF(DI43+DI44+SUM(DI61:DI67)&gt;REGISTER!$CZ$22,REGISTER!$CZ$22,DI43+DI44+SUM(DI61:DI67))))</f>
        <v>0</v>
      </c>
      <c r="DJ72" s="53">
        <f>IF(OR(DJ40=0,DJ70=1,SUM(DJ54:DJ60)=0),0,IF(DJ43&lt;REGISTER!$CZ$25,0,IF(DJ43+DJ44+SUM(DJ61:DJ67)&gt;REGISTER!$CZ$22,REGISTER!$CZ$22,DJ43+DJ44+SUM(DJ61:DJ67))))</f>
        <v>0</v>
      </c>
      <c r="DK72" s="53">
        <f>IF(OR(DK40=0,DK70=1,SUM(DK54:DK60)=0),0,IF(DK43&lt;REGISTER!$CZ$25,0,IF(DK43+DK44+SUM(DK61:DK67)&gt;REGISTER!$CZ$22,REGISTER!$CZ$22,DK43+DK44+SUM(DK61:DK67))))</f>
        <v>0</v>
      </c>
      <c r="DL72" s="53">
        <f>IF(OR(DL40=0,DL70=1,SUM(DL54:DL60)=0),0,IF(DL43&lt;REGISTER!$CZ$25,0,IF(DL43+DL44+SUM(DL61:DL67)&gt;REGISTER!$CZ$22,REGISTER!$CZ$22,DL43+DL44+SUM(DL61:DL67))))</f>
        <v>0</v>
      </c>
      <c r="DM72" s="53">
        <f>IF(OR(DM40=0,DM70=1,SUM(DM54:DM60)=0),0,IF(DM43&lt;REGISTER!$CZ$25,0,IF(DM43+DM44+SUM(DM61:DM67)&gt;REGISTER!$CZ$22,REGISTER!$CZ$22,DM43+DM44+SUM(DM61:DM67))))</f>
        <v>0</v>
      </c>
      <c r="DN72" s="53">
        <f>IF(OR(DN40=0,DN70=1,SUM(DN54:DN60)=0),0,IF(DN43&lt;REGISTER!$CZ$25,0,IF(DN43+DN44+SUM(DN61:DN67)&gt;REGISTER!$CZ$22,REGISTER!$CZ$22,DN43+DN44+SUM(DN61:DN67))))</f>
        <v>0</v>
      </c>
      <c r="DO72" s="53">
        <f>IF(OR(DO40=0,DO70=1,SUM(DO54:DO60)=0),0,IF(DO43&lt;REGISTER!$CZ$25,0,IF(DO43+DO44+SUM(DO61:DO67)&gt;REGISTER!$CZ$22,REGISTER!$CZ$22,DO43+DO44+SUM(DO61:DO67))))</f>
        <v>0</v>
      </c>
      <c r="DP72" s="53">
        <f>IF(OR(DP40=0,DP70=1,SUM(DP54:DP60)=0),0,IF(DP43&lt;REGISTER!$CZ$25,0,IF(DP43+DP44+SUM(DP61:DP67)&gt;REGISTER!$CZ$22,REGISTER!$CZ$22,DP43+DP44+SUM(DP61:DP67))))</f>
        <v>0</v>
      </c>
      <c r="DQ72" s="53">
        <f>IF(OR(DQ40=0,DQ70=1,SUM(DQ54:DQ60)=0),0,IF(DQ43&lt;REGISTER!$CZ$25,0,IF(DQ43+DQ44+SUM(DQ61:DQ67)&gt;REGISTER!$CZ$22,REGISTER!$CZ$22,DQ43+DQ44+SUM(DQ61:DQ67))))</f>
        <v>0</v>
      </c>
      <c r="DR72" s="53">
        <f>IF(OR(DR40=0,DR70=1,SUM(DR54:DR60)=0),0,IF(DR43&lt;REGISTER!$CZ$25,0,IF(DR43+DR44+SUM(DR61:DR67)&gt;REGISTER!$CZ$22,REGISTER!$CZ$22,DR43+DR44+SUM(DR61:DR67))))</f>
        <v>0</v>
      </c>
      <c r="DS72" s="53">
        <f>IF(OR(DS40=0,DS70=1,SUM(DS54:DS60)=0),0,IF(DS43&lt;REGISTER!$CZ$25,0,IF(DS43+DS44+SUM(DS61:DS67)&gt;REGISTER!$CZ$22,REGISTER!$CZ$22,DS43+DS44+SUM(DS61:DS67))))</f>
        <v>0</v>
      </c>
      <c r="DT72" s="53">
        <f>IF(OR(DT40=0,DT70=1,SUM(DT54:DT60)=0),0,IF(DT43&lt;REGISTER!$CZ$25,0,IF(DT43+DT44+SUM(DT61:DT67)&gt;REGISTER!$CZ$22,REGISTER!$CZ$22,DT43+DT44+SUM(DT61:DT67))))</f>
        <v>0</v>
      </c>
      <c r="DU72" s="53">
        <f>IF(OR(DU40=0,DU70=1,SUM(DU54:DU60)=0),0,IF(DU43&lt;REGISTER!$CZ$25,0,IF(DU43+DU44+SUM(DU61:DU67)&gt;REGISTER!$CZ$22,REGISTER!$CZ$22,DU43+DU44+SUM(DU61:DU67))))</f>
        <v>0</v>
      </c>
      <c r="DV72" s="53">
        <f>IF(OR(DV40=0,DV70=1,SUM(DV54:DV60)=0),0,IF(DV43&lt;REGISTER!$CZ$25,0,IF(DV43+DV44+SUM(DV61:DV67)&gt;REGISTER!$CZ$22,REGISTER!$CZ$22,DV43+DV44+SUM(DV61:DV67))))</f>
        <v>0</v>
      </c>
      <c r="DW72" s="53">
        <f>IF(OR(DW40=0,DW70=1,SUM(DW54:DW60)=0),0,IF(DW43&lt;REGISTER!$CZ$25,0,IF(DW43+DW44+SUM(DW61:DW67)&gt;REGISTER!$CZ$22,REGISTER!$CZ$22,DW43+DW44+SUM(DW61:DW67))))</f>
        <v>0</v>
      </c>
      <c r="DX72" s="53">
        <f>IF(OR(DX40=0,DX70=1,SUM(DX54:DX60)=0),0,IF(DX43&lt;REGISTER!$CZ$25,0,IF(DX43+DX44+SUM(DX61:DX67)&gt;REGISTER!$CZ$22,REGISTER!$CZ$22,DX43+DX44+SUM(DX61:DX67))))</f>
        <v>0</v>
      </c>
      <c r="DY72" s="53">
        <f>IF(OR(DY40=0,DY70=1,SUM(DY54:DY60)=0),0,IF(DY43&lt;REGISTER!$CZ$25,0,IF(DY43+DY44+SUM(DY61:DY67)&gt;REGISTER!$CZ$22,REGISTER!$CZ$22,DY43+DY44+SUM(DY61:DY67))))</f>
        <v>0</v>
      </c>
      <c r="DZ72" s="53">
        <f>IF(OR(DZ40=0,DZ70=1,SUM(DZ54:DZ60)=0),0,IF(DZ43&lt;REGISTER!$CZ$25,0,IF(DZ43+DZ44+SUM(DZ61:DZ67)&gt;REGISTER!$CZ$22,REGISTER!$CZ$22,DZ43+DZ44+SUM(DZ61:DZ67))))</f>
        <v>0</v>
      </c>
      <c r="EA72" s="53">
        <f>IF(OR(EA40=0,EA70=1,SUM(EA54:EA60)=0),0,IF(EA43&lt;REGISTER!$CZ$25,0,IF(EA43+EA44+SUM(EA61:EA67)&gt;REGISTER!$CZ$22,REGISTER!$CZ$22,EA43+EA44+SUM(EA61:EA67))))</f>
        <v>0</v>
      </c>
      <c r="EB72" s="53">
        <f>IF(OR(EB40=0,EB70=1,SUM(EB54:EB60)=0),0,IF(EB43&lt;REGISTER!$CZ$25,0,IF(EB43+EB44+SUM(EB61:EB67)&gt;REGISTER!$CZ$22,REGISTER!$CZ$22,EB43+EB44+SUM(EB61:EB67))))</f>
        <v>0</v>
      </c>
      <c r="EC72" s="53">
        <f>IF(OR(EC40=0,EC70=1,SUM(EC54:EC60)=0),0,IF(EC43&lt;REGISTER!$CZ$25,0,IF(EC43+EC44+SUM(EC61:EC67)&gt;REGISTER!$CZ$22,REGISTER!$CZ$22,EC43+EC44+SUM(EC61:EC67))))</f>
        <v>0</v>
      </c>
      <c r="ED72" s="53">
        <f>IF(OR(ED40=0,ED70=1,SUM(ED54:ED60)=0),0,IF(ED43&lt;REGISTER!$CZ$25,0,IF(ED43+ED44+SUM(ED61:ED67)&gt;REGISTER!$CZ$22,REGISTER!$CZ$22,ED43+ED44+SUM(ED61:ED67))))</f>
        <v>0</v>
      </c>
      <c r="EE72" s="53">
        <f>IF(OR(EE40=0,EE70=1,SUM(EE54:EE60)=0),0,IF(EE43&lt;REGISTER!$CZ$25,0,IF(EE43+EE44+SUM(EE61:EE67)&gt;REGISTER!$CZ$22,REGISTER!$CZ$22,EE43+EE44+SUM(EE61:EE67))))</f>
        <v>0</v>
      </c>
      <c r="EF72" s="53">
        <f>IF(OR(EF40=0,EF70=1,SUM(EF54:EF60)=0),0,IF(EF43&lt;REGISTER!$CZ$25,0,IF(EF43+EF44+SUM(EF61:EF67)&gt;REGISTER!$CZ$22,REGISTER!$CZ$22,EF43+EF44+SUM(EF61:EF67))))</f>
        <v>0</v>
      </c>
      <c r="EG72" s="550">
        <f>SUM(EI19:EI39)+SUM(EI78:EI121)</f>
        <v>0</v>
      </c>
      <c r="EH72" s="551"/>
      <c r="EI72" s="552"/>
      <c r="EJ72" s="155"/>
      <c r="EK72" s="223"/>
      <c r="EL72" s="297"/>
      <c r="EM72" s="297"/>
      <c r="EN72" s="297"/>
      <c r="EO72" s="297"/>
      <c r="EP72" s="297"/>
      <c r="EQ72" s="297"/>
      <c r="ER72" s="297"/>
      <c r="ES72" s="297"/>
      <c r="ET72" s="297"/>
      <c r="EU72" s="297"/>
      <c r="EV72" s="297"/>
      <c r="EW72" s="297"/>
      <c r="EX72" s="297"/>
      <c r="EY72" s="297"/>
      <c r="EZ72" s="297"/>
      <c r="FA72" s="297"/>
      <c r="FB72" s="297"/>
      <c r="FC72" s="297"/>
      <c r="FD72" s="297"/>
      <c r="FE72" s="297"/>
      <c r="FF72" s="297"/>
      <c r="FG72" s="297"/>
      <c r="FH72" s="297"/>
      <c r="FI72" s="297"/>
      <c r="FJ72" s="297"/>
      <c r="FK72" s="297"/>
      <c r="FL72" s="297"/>
      <c r="FM72" s="297"/>
      <c r="FN72" s="297"/>
      <c r="FO72" s="297"/>
      <c r="FP72" s="297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4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</row>
    <row r="73" spans="1:256" ht="13.5" thickBot="1">
      <c r="A73" s="151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156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</row>
    <row r="74" spans="1:256">
      <c r="A74" s="462"/>
      <c r="B74" s="463"/>
      <c r="C74" s="463"/>
      <c r="D74" s="463"/>
      <c r="E74" s="463"/>
      <c r="F74" s="463"/>
      <c r="G74" s="463"/>
      <c r="H74" s="46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487" t="s">
        <v>9</v>
      </c>
      <c r="CT74" s="487"/>
      <c r="CU74" s="487"/>
      <c r="CV74" s="487"/>
      <c r="CW74" s="487"/>
      <c r="CX74" s="487"/>
      <c r="CY74" s="487"/>
      <c r="CZ74" s="487"/>
      <c r="DA74" s="487"/>
      <c r="DB74" s="487"/>
      <c r="DC74" s="487"/>
      <c r="DD74" s="487"/>
      <c r="DE74" s="487"/>
      <c r="DF74" s="487"/>
      <c r="DG74" s="487"/>
      <c r="DH74" s="487"/>
      <c r="DI74" s="487"/>
      <c r="DJ74" s="487"/>
      <c r="DK74" s="487"/>
      <c r="DL74" s="487"/>
      <c r="DM74" s="487"/>
      <c r="DN74" s="487"/>
      <c r="DO74" s="487"/>
      <c r="DP74" s="487"/>
      <c r="DQ74" s="487"/>
      <c r="DR74" s="142"/>
      <c r="DS74" s="142"/>
      <c r="DT74" s="142"/>
      <c r="DU74" s="142"/>
      <c r="DV74" s="142"/>
      <c r="DW74" s="142"/>
      <c r="DX74" s="142"/>
      <c r="DY74" s="142"/>
      <c r="DZ74" s="142"/>
      <c r="EA74" s="142"/>
      <c r="EB74" s="142"/>
      <c r="EC74" s="142"/>
      <c r="ED74" s="142"/>
      <c r="EE74" s="142"/>
      <c r="EF74" s="142"/>
      <c r="EG74" s="244"/>
      <c r="EH74" s="244"/>
      <c r="EI74" s="244"/>
      <c r="EJ74" s="244"/>
      <c r="EK74" s="245"/>
      <c r="EL74" s="332"/>
      <c r="EM74" s="241"/>
      <c r="EN74" s="241"/>
      <c r="EO74" s="241"/>
      <c r="EP74" s="433"/>
      <c r="EQ74" s="433"/>
      <c r="ER74" s="433"/>
      <c r="ES74" s="290"/>
      <c r="ET74" s="290"/>
      <c r="EU74" s="290"/>
      <c r="EV74" s="290"/>
      <c r="EW74" s="290"/>
      <c r="EX74" s="290"/>
      <c r="EY74" s="290"/>
      <c r="EZ74" s="290"/>
      <c r="FA74" s="290"/>
      <c r="FB74" s="290"/>
      <c r="FC74" s="290"/>
      <c r="FD74" s="290"/>
      <c r="FE74" s="290"/>
      <c r="FF74" s="290"/>
      <c r="FG74" s="290"/>
      <c r="FH74" s="290"/>
      <c r="FI74" s="290"/>
      <c r="FJ74" s="290"/>
      <c r="FK74" s="290"/>
      <c r="FL74" s="290"/>
      <c r="FM74" s="290"/>
      <c r="FN74" s="290"/>
      <c r="FO74" s="290"/>
      <c r="FP74" s="291"/>
      <c r="FQ74" s="541"/>
      <c r="FR74" s="430"/>
      <c r="FS74" s="430"/>
      <c r="FT74" s="430"/>
      <c r="FU74" s="430"/>
      <c r="FV74" s="430"/>
      <c r="FW74" s="430"/>
      <c r="FX74" s="430"/>
      <c r="FY74" s="430"/>
      <c r="FZ74" s="430"/>
      <c r="GA74" s="430"/>
      <c r="GB74" s="430"/>
      <c r="GC74" s="430"/>
      <c r="GD74" s="430"/>
      <c r="GE74" s="430"/>
      <c r="GF74" s="430"/>
      <c r="GG74" s="430"/>
      <c r="GH74" s="430"/>
      <c r="GI74" s="430"/>
      <c r="GJ74" s="430"/>
      <c r="GK74" s="430"/>
      <c r="GL74" s="430"/>
      <c r="GM74" s="430"/>
      <c r="GN74" s="430"/>
      <c r="GO74" s="430"/>
      <c r="GP74" s="430"/>
      <c r="GQ74" s="430"/>
      <c r="GR74" s="430"/>
      <c r="GS74" s="430"/>
      <c r="GT74" s="430"/>
      <c r="GU74" s="430"/>
      <c r="GV74" s="430"/>
      <c r="GW74" s="430"/>
      <c r="GX74" s="430"/>
      <c r="GY74" s="430"/>
      <c r="GZ74" s="430"/>
      <c r="HA74" s="430"/>
      <c r="HB74" s="430"/>
      <c r="HC74" s="430"/>
      <c r="HD74" s="430"/>
      <c r="HE74" s="206"/>
      <c r="HF74" s="430"/>
      <c r="HG74" s="430"/>
      <c r="HH74" s="430"/>
      <c r="HI74" s="1"/>
    </row>
    <row r="75" spans="1:256">
      <c r="A75" s="187"/>
      <c r="B75" s="56"/>
      <c r="C75" s="56"/>
      <c r="D75" s="56"/>
      <c r="E75" s="56"/>
      <c r="F75" s="56"/>
      <c r="G75" s="56"/>
      <c r="H75" s="469" t="s">
        <v>123</v>
      </c>
      <c r="I75" s="470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5">
        <v>1</v>
      </c>
      <c r="CT75" s="5">
        <v>2</v>
      </c>
      <c r="CU75" s="5">
        <v>3</v>
      </c>
      <c r="CV75" s="5">
        <v>4</v>
      </c>
      <c r="CW75" s="5">
        <v>5</v>
      </c>
      <c r="CX75" s="5">
        <v>6</v>
      </c>
      <c r="CY75" s="5">
        <v>7</v>
      </c>
      <c r="CZ75" s="5">
        <v>8</v>
      </c>
      <c r="DA75" s="5">
        <v>9</v>
      </c>
      <c r="DB75" s="5">
        <v>10</v>
      </c>
      <c r="DC75" s="5">
        <v>11</v>
      </c>
      <c r="DD75" s="5">
        <v>12</v>
      </c>
      <c r="DE75" s="5">
        <v>13</v>
      </c>
      <c r="DF75" s="5">
        <v>14</v>
      </c>
      <c r="DG75" s="5">
        <v>15</v>
      </c>
      <c r="DH75" s="5">
        <v>16</v>
      </c>
      <c r="DI75" s="5">
        <v>17</v>
      </c>
      <c r="DJ75" s="5">
        <v>18</v>
      </c>
      <c r="DK75" s="5">
        <v>19</v>
      </c>
      <c r="DL75" s="5">
        <v>20</v>
      </c>
      <c r="DM75" s="5">
        <v>21</v>
      </c>
      <c r="DN75" s="5">
        <v>22</v>
      </c>
      <c r="DO75" s="5">
        <v>23</v>
      </c>
      <c r="DP75" s="5">
        <v>24</v>
      </c>
      <c r="DQ75" s="5">
        <v>25</v>
      </c>
      <c r="DR75" s="5">
        <v>26</v>
      </c>
      <c r="DS75" s="5">
        <v>27</v>
      </c>
      <c r="DT75" s="5">
        <v>28</v>
      </c>
      <c r="DU75" s="5">
        <v>29</v>
      </c>
      <c r="DV75" s="5">
        <v>30</v>
      </c>
      <c r="DW75" s="5">
        <v>31</v>
      </c>
      <c r="DX75" s="5">
        <v>32</v>
      </c>
      <c r="DY75" s="5">
        <v>33</v>
      </c>
      <c r="DZ75" s="5">
        <v>34</v>
      </c>
      <c r="EA75" s="5">
        <v>35</v>
      </c>
      <c r="EB75" s="5">
        <v>36</v>
      </c>
      <c r="EC75" s="5">
        <v>37</v>
      </c>
      <c r="ED75" s="5">
        <v>38</v>
      </c>
      <c r="EE75" s="5">
        <v>39</v>
      </c>
      <c r="EF75" s="5">
        <v>40</v>
      </c>
      <c r="EG75" s="431" t="s">
        <v>14</v>
      </c>
      <c r="EH75" s="185"/>
      <c r="EI75" s="432" t="s">
        <v>15</v>
      </c>
      <c r="EJ75" s="185"/>
      <c r="EK75" s="246"/>
      <c r="EL75" s="185"/>
      <c r="EM75" s="292"/>
      <c r="EN75" s="292"/>
      <c r="EO75" s="292"/>
      <c r="EP75" s="292"/>
      <c r="EQ75" s="292"/>
      <c r="ER75" s="292"/>
      <c r="ES75" s="185"/>
      <c r="ET75" s="185"/>
      <c r="EU75" s="185"/>
      <c r="EV75" s="185"/>
      <c r="EW75" s="185"/>
      <c r="EX75" s="185"/>
      <c r="EY75" s="185"/>
      <c r="EZ75" s="185"/>
      <c r="FA75" s="185"/>
      <c r="FB75" s="185"/>
      <c r="FC75" s="185"/>
      <c r="FD75" s="185"/>
      <c r="FE75" s="185"/>
      <c r="FF75" s="185"/>
      <c r="FG75" s="185"/>
      <c r="FH75" s="185"/>
      <c r="FI75" s="185"/>
      <c r="FJ75" s="185"/>
      <c r="FK75" s="185"/>
      <c r="FL75" s="185"/>
      <c r="FM75" s="185"/>
      <c r="FN75" s="185"/>
      <c r="FO75" s="185"/>
      <c r="FP75" s="246"/>
      <c r="FQ75" s="304"/>
      <c r="FR75" s="305"/>
      <c r="FS75" s="305"/>
      <c r="FT75" s="305"/>
      <c r="FU75" s="305"/>
      <c r="FV75" s="305"/>
      <c r="FW75" s="305"/>
      <c r="FX75" s="305"/>
      <c r="FY75" s="305"/>
      <c r="FZ75" s="305"/>
      <c r="GA75" s="305"/>
      <c r="GB75" s="305"/>
      <c r="GC75" s="305"/>
      <c r="GD75" s="305"/>
      <c r="GE75" s="305"/>
      <c r="GF75" s="305"/>
      <c r="GG75" s="305"/>
      <c r="GH75" s="305"/>
      <c r="GI75" s="305"/>
      <c r="GJ75" s="305"/>
      <c r="GK75" s="305"/>
      <c r="GL75" s="305"/>
      <c r="GM75" s="305"/>
      <c r="GN75" s="305"/>
      <c r="GO75" s="305"/>
      <c r="GP75" s="305"/>
      <c r="GQ75" s="305"/>
      <c r="GR75" s="305"/>
      <c r="GS75" s="305"/>
      <c r="GT75" s="305"/>
      <c r="GU75" s="305"/>
      <c r="GV75" s="305"/>
      <c r="GW75" s="305"/>
      <c r="GX75" s="305"/>
      <c r="GY75" s="305"/>
      <c r="GZ75" s="305"/>
      <c r="HA75" s="305"/>
      <c r="HB75" s="305"/>
      <c r="HC75" s="305"/>
      <c r="HD75" s="305"/>
      <c r="HE75" s="188"/>
      <c r="HF75" s="188"/>
      <c r="HG75" s="188"/>
      <c r="HH75" s="188"/>
      <c r="HI75" s="1"/>
    </row>
    <row r="76" spans="1:256" ht="16.5" customHeight="1">
      <c r="A76" s="187"/>
      <c r="B76" s="56"/>
      <c r="C76" s="56"/>
      <c r="D76" s="56"/>
      <c r="E76" s="56"/>
      <c r="F76" s="56"/>
      <c r="G76" s="56"/>
      <c r="H76" s="190" t="s">
        <v>10</v>
      </c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189">
        <f>CS16</f>
        <v>0</v>
      </c>
      <c r="CT76" s="189">
        <f t="shared" ref="CT76:EF76" si="53">CT16</f>
        <v>0</v>
      </c>
      <c r="CU76" s="189">
        <f t="shared" si="53"/>
        <v>0</v>
      </c>
      <c r="CV76" s="189">
        <f t="shared" si="53"/>
        <v>0</v>
      </c>
      <c r="CW76" s="189">
        <f t="shared" si="53"/>
        <v>0</v>
      </c>
      <c r="CX76" s="189">
        <f t="shared" si="53"/>
        <v>0</v>
      </c>
      <c r="CY76" s="189">
        <f t="shared" si="53"/>
        <v>0</v>
      </c>
      <c r="CZ76" s="189">
        <f t="shared" si="53"/>
        <v>0</v>
      </c>
      <c r="DA76" s="189">
        <f t="shared" si="53"/>
        <v>0</v>
      </c>
      <c r="DB76" s="189">
        <f t="shared" si="53"/>
        <v>0</v>
      </c>
      <c r="DC76" s="189">
        <f t="shared" si="53"/>
        <v>0</v>
      </c>
      <c r="DD76" s="189">
        <f t="shared" si="53"/>
        <v>0</v>
      </c>
      <c r="DE76" s="189">
        <f t="shared" si="53"/>
        <v>0</v>
      </c>
      <c r="DF76" s="189">
        <f t="shared" si="53"/>
        <v>0</v>
      </c>
      <c r="DG76" s="189">
        <f t="shared" si="53"/>
        <v>0</v>
      </c>
      <c r="DH76" s="189">
        <f t="shared" si="53"/>
        <v>0</v>
      </c>
      <c r="DI76" s="189">
        <f t="shared" si="53"/>
        <v>0</v>
      </c>
      <c r="DJ76" s="189">
        <f t="shared" si="53"/>
        <v>0</v>
      </c>
      <c r="DK76" s="189">
        <f t="shared" si="53"/>
        <v>0</v>
      </c>
      <c r="DL76" s="189">
        <f t="shared" si="53"/>
        <v>0</v>
      </c>
      <c r="DM76" s="189">
        <f t="shared" si="53"/>
        <v>0</v>
      </c>
      <c r="DN76" s="189">
        <f t="shared" si="53"/>
        <v>0</v>
      </c>
      <c r="DO76" s="189">
        <f t="shared" si="53"/>
        <v>0</v>
      </c>
      <c r="DP76" s="189">
        <f t="shared" si="53"/>
        <v>0</v>
      </c>
      <c r="DQ76" s="189">
        <f t="shared" si="53"/>
        <v>0</v>
      </c>
      <c r="DR76" s="189">
        <f t="shared" si="53"/>
        <v>0</v>
      </c>
      <c r="DS76" s="189">
        <f t="shared" si="53"/>
        <v>0</v>
      </c>
      <c r="DT76" s="189">
        <f t="shared" si="53"/>
        <v>0</v>
      </c>
      <c r="DU76" s="189">
        <f t="shared" si="53"/>
        <v>0</v>
      </c>
      <c r="DV76" s="189">
        <f t="shared" si="53"/>
        <v>0</v>
      </c>
      <c r="DW76" s="189">
        <f t="shared" si="53"/>
        <v>0</v>
      </c>
      <c r="DX76" s="189">
        <f t="shared" si="53"/>
        <v>0</v>
      </c>
      <c r="DY76" s="189">
        <f t="shared" si="53"/>
        <v>0</v>
      </c>
      <c r="DZ76" s="189">
        <f t="shared" si="53"/>
        <v>0</v>
      </c>
      <c r="EA76" s="189">
        <f t="shared" si="53"/>
        <v>0</v>
      </c>
      <c r="EB76" s="189">
        <f t="shared" si="53"/>
        <v>0</v>
      </c>
      <c r="EC76" s="189">
        <f t="shared" si="53"/>
        <v>0</v>
      </c>
      <c r="ED76" s="189">
        <f t="shared" si="53"/>
        <v>0</v>
      </c>
      <c r="EE76" s="189">
        <f t="shared" si="53"/>
        <v>0</v>
      </c>
      <c r="EF76" s="189">
        <f t="shared" si="53"/>
        <v>0</v>
      </c>
      <c r="EG76" s="431"/>
      <c r="EH76" s="185"/>
      <c r="EI76" s="432"/>
      <c r="EJ76" s="185"/>
      <c r="EK76" s="247"/>
      <c r="EL76" s="185"/>
      <c r="EM76" s="228" t="s">
        <v>89</v>
      </c>
      <c r="EN76" s="204"/>
      <c r="EO76" s="204"/>
      <c r="EP76" s="434" t="s">
        <v>88</v>
      </c>
      <c r="EQ76" s="396"/>
      <c r="ER76" s="396"/>
      <c r="ES76" s="203" t="s">
        <v>101</v>
      </c>
      <c r="ET76" s="204"/>
      <c r="EU76" s="204"/>
      <c r="EV76" s="186"/>
      <c r="EW76" s="203" t="s">
        <v>102</v>
      </c>
      <c r="EX76" s="204"/>
      <c r="EY76" s="204"/>
      <c r="EZ76" s="186"/>
      <c r="FA76" s="203" t="s">
        <v>110</v>
      </c>
      <c r="FB76" s="204"/>
      <c r="FC76" s="204"/>
      <c r="FD76" s="204"/>
      <c r="FE76" s="204"/>
      <c r="FF76" s="204"/>
      <c r="FG76" s="204"/>
      <c r="FH76" s="186"/>
      <c r="FI76" s="204" t="s">
        <v>111</v>
      </c>
      <c r="FJ76" s="204"/>
      <c r="FK76" s="204"/>
      <c r="FL76" s="204"/>
      <c r="FM76" s="204"/>
      <c r="FN76" s="204"/>
      <c r="FO76" s="204"/>
      <c r="FP76" s="205"/>
      <c r="FQ76" s="436" t="s">
        <v>89</v>
      </c>
      <c r="FR76" s="436"/>
      <c r="FS76" s="436"/>
      <c r="FT76" s="436"/>
      <c r="FU76" s="436"/>
      <c r="FV76" s="437"/>
      <c r="FW76" s="435" t="s">
        <v>88</v>
      </c>
      <c r="FX76" s="436"/>
      <c r="FY76" s="436"/>
      <c r="FZ76" s="436"/>
      <c r="GA76" s="436"/>
      <c r="GB76" s="437"/>
      <c r="GC76" s="435" t="s">
        <v>105</v>
      </c>
      <c r="GD76" s="436"/>
      <c r="GE76" s="436"/>
      <c r="GF76" s="436"/>
      <c r="GG76" s="436"/>
      <c r="GH76" s="436"/>
      <c r="GI76" s="437"/>
      <c r="GJ76" s="435" t="s">
        <v>106</v>
      </c>
      <c r="GK76" s="436"/>
      <c r="GL76" s="436"/>
      <c r="GM76" s="436"/>
      <c r="GN76" s="436"/>
      <c r="GO76" s="436"/>
      <c r="GP76" s="437"/>
      <c r="GQ76" s="435" t="s">
        <v>107</v>
      </c>
      <c r="GR76" s="436"/>
      <c r="GS76" s="436"/>
      <c r="GT76" s="436"/>
      <c r="GU76" s="436"/>
      <c r="GV76" s="436"/>
      <c r="GW76" s="436"/>
      <c r="GX76" s="436"/>
      <c r="GY76" s="437"/>
      <c r="GZ76" s="435" t="s">
        <v>108</v>
      </c>
      <c r="HA76" s="436"/>
      <c r="HB76" s="436"/>
      <c r="HC76" s="436"/>
      <c r="HD76" s="436"/>
      <c r="HE76" s="436"/>
      <c r="HF76" s="436"/>
      <c r="HG76" s="436"/>
      <c r="HH76" s="437"/>
      <c r="HI76" s="1"/>
    </row>
    <row r="77" spans="1:256" ht="16.5" customHeight="1" thickBot="1">
      <c r="A77" s="498" t="s">
        <v>256</v>
      </c>
      <c r="B77" s="499"/>
      <c r="C77" s="499"/>
      <c r="D77" s="499"/>
      <c r="E77" s="499"/>
      <c r="F77" s="390">
        <f>F5</f>
        <v>0</v>
      </c>
      <c r="G77" s="392"/>
      <c r="H77" s="515" t="s">
        <v>11</v>
      </c>
      <c r="I77" s="516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189">
        <f>CS17</f>
        <v>0</v>
      </c>
      <c r="CT77" s="189">
        <f t="shared" ref="CT77:EF77" si="54">CT17</f>
        <v>0</v>
      </c>
      <c r="CU77" s="189">
        <f t="shared" si="54"/>
        <v>0</v>
      </c>
      <c r="CV77" s="189">
        <f t="shared" si="54"/>
        <v>0</v>
      </c>
      <c r="CW77" s="189">
        <f t="shared" si="54"/>
        <v>0</v>
      </c>
      <c r="CX77" s="189">
        <f t="shared" si="54"/>
        <v>0</v>
      </c>
      <c r="CY77" s="189">
        <f t="shared" si="54"/>
        <v>0</v>
      </c>
      <c r="CZ77" s="189">
        <f t="shared" si="54"/>
        <v>0</v>
      </c>
      <c r="DA77" s="189">
        <f t="shared" si="54"/>
        <v>0</v>
      </c>
      <c r="DB77" s="189">
        <f t="shared" si="54"/>
        <v>0</v>
      </c>
      <c r="DC77" s="189">
        <f t="shared" si="54"/>
        <v>0</v>
      </c>
      <c r="DD77" s="189">
        <f t="shared" si="54"/>
        <v>0</v>
      </c>
      <c r="DE77" s="189">
        <f t="shared" si="54"/>
        <v>0</v>
      </c>
      <c r="DF77" s="189">
        <f t="shared" si="54"/>
        <v>0</v>
      </c>
      <c r="DG77" s="189">
        <f t="shared" si="54"/>
        <v>0</v>
      </c>
      <c r="DH77" s="189">
        <f t="shared" si="54"/>
        <v>0</v>
      </c>
      <c r="DI77" s="189">
        <f t="shared" si="54"/>
        <v>0</v>
      </c>
      <c r="DJ77" s="189">
        <f t="shared" si="54"/>
        <v>0</v>
      </c>
      <c r="DK77" s="189">
        <f t="shared" si="54"/>
        <v>0</v>
      </c>
      <c r="DL77" s="189">
        <f t="shared" si="54"/>
        <v>0</v>
      </c>
      <c r="DM77" s="189">
        <f t="shared" si="54"/>
        <v>0</v>
      </c>
      <c r="DN77" s="189">
        <f t="shared" si="54"/>
        <v>0</v>
      </c>
      <c r="DO77" s="189">
        <f t="shared" si="54"/>
        <v>0</v>
      </c>
      <c r="DP77" s="189">
        <f t="shared" si="54"/>
        <v>0</v>
      </c>
      <c r="DQ77" s="189">
        <f t="shared" si="54"/>
        <v>0</v>
      </c>
      <c r="DR77" s="189">
        <f t="shared" si="54"/>
        <v>0</v>
      </c>
      <c r="DS77" s="189">
        <f t="shared" si="54"/>
        <v>0</v>
      </c>
      <c r="DT77" s="189">
        <f t="shared" si="54"/>
        <v>0</v>
      </c>
      <c r="DU77" s="189">
        <f t="shared" si="54"/>
        <v>0</v>
      </c>
      <c r="DV77" s="189">
        <f t="shared" si="54"/>
        <v>0</v>
      </c>
      <c r="DW77" s="189">
        <f t="shared" si="54"/>
        <v>0</v>
      </c>
      <c r="DX77" s="189">
        <f t="shared" si="54"/>
        <v>0</v>
      </c>
      <c r="DY77" s="189">
        <f t="shared" si="54"/>
        <v>0</v>
      </c>
      <c r="DZ77" s="189">
        <f t="shared" si="54"/>
        <v>0</v>
      </c>
      <c r="EA77" s="189">
        <f t="shared" si="54"/>
        <v>0</v>
      </c>
      <c r="EB77" s="189">
        <f t="shared" si="54"/>
        <v>0</v>
      </c>
      <c r="EC77" s="189">
        <f t="shared" si="54"/>
        <v>0</v>
      </c>
      <c r="ED77" s="189">
        <f t="shared" si="54"/>
        <v>0</v>
      </c>
      <c r="EE77" s="189">
        <f t="shared" si="54"/>
        <v>0</v>
      </c>
      <c r="EF77" s="189">
        <f t="shared" si="54"/>
        <v>0</v>
      </c>
      <c r="EG77" s="431"/>
      <c r="EH77" s="140"/>
      <c r="EI77" s="432"/>
      <c r="EJ77" s="346" t="s">
        <v>94</v>
      </c>
      <c r="EK77" s="345" t="s">
        <v>65</v>
      </c>
      <c r="EL77" s="185"/>
      <c r="EM77" s="337" t="s">
        <v>39</v>
      </c>
      <c r="EN77" s="145" t="s">
        <v>40</v>
      </c>
      <c r="EO77" s="288" t="s">
        <v>41</v>
      </c>
      <c r="EP77" s="147" t="s">
        <v>39</v>
      </c>
      <c r="EQ77" s="145" t="s">
        <v>40</v>
      </c>
      <c r="ER77" s="214" t="s">
        <v>41</v>
      </c>
      <c r="ES77" s="147" t="s">
        <v>39</v>
      </c>
      <c r="ET77" s="145" t="s">
        <v>40</v>
      </c>
      <c r="EU77" s="145" t="s">
        <v>41</v>
      </c>
      <c r="EV77" s="145" t="s">
        <v>71</v>
      </c>
      <c r="EW77" s="147" t="s">
        <v>39</v>
      </c>
      <c r="EX77" s="145" t="s">
        <v>40</v>
      </c>
      <c r="EY77" s="146" t="s">
        <v>41</v>
      </c>
      <c r="EZ77" s="146" t="s">
        <v>71</v>
      </c>
      <c r="FA77" s="146" t="s">
        <v>40</v>
      </c>
      <c r="FB77" s="146" t="s">
        <v>41</v>
      </c>
      <c r="FC77" s="146" t="s">
        <v>195</v>
      </c>
      <c r="FD77" s="146" t="s">
        <v>196</v>
      </c>
      <c r="FE77" s="146" t="s">
        <v>67</v>
      </c>
      <c r="FF77" s="146" t="s">
        <v>68</v>
      </c>
      <c r="FG77" s="146" t="s">
        <v>69</v>
      </c>
      <c r="FH77" s="146" t="s">
        <v>70</v>
      </c>
      <c r="FI77" s="146" t="s">
        <v>40</v>
      </c>
      <c r="FJ77" s="146" t="s">
        <v>41</v>
      </c>
      <c r="FK77" s="146" t="s">
        <v>195</v>
      </c>
      <c r="FL77" s="146" t="s">
        <v>196</v>
      </c>
      <c r="FM77" s="146" t="s">
        <v>67</v>
      </c>
      <c r="FN77" s="146" t="s">
        <v>68</v>
      </c>
      <c r="FO77" s="146" t="s">
        <v>69</v>
      </c>
      <c r="FP77" s="214" t="s">
        <v>70</v>
      </c>
      <c r="FQ77" s="149" t="s">
        <v>72</v>
      </c>
      <c r="FR77" s="148" t="s">
        <v>98</v>
      </c>
      <c r="FS77" s="148" t="s">
        <v>99</v>
      </c>
      <c r="FT77" s="148" t="s">
        <v>40</v>
      </c>
      <c r="FU77" s="148" t="s">
        <v>41</v>
      </c>
      <c r="FV77" s="148" t="s">
        <v>78</v>
      </c>
      <c r="FW77" s="148" t="s">
        <v>72</v>
      </c>
      <c r="FX77" s="148" t="s">
        <v>98</v>
      </c>
      <c r="FY77" s="148" t="s">
        <v>99</v>
      </c>
      <c r="FZ77" s="148" t="s">
        <v>40</v>
      </c>
      <c r="GA77" s="148" t="s">
        <v>41</v>
      </c>
      <c r="GB77" s="148" t="s">
        <v>78</v>
      </c>
      <c r="GC77" s="148" t="s">
        <v>72</v>
      </c>
      <c r="GD77" s="148" t="s">
        <v>98</v>
      </c>
      <c r="GE77" s="148" t="s">
        <v>99</v>
      </c>
      <c r="GF77" s="148" t="s">
        <v>40</v>
      </c>
      <c r="GG77" s="148" t="s">
        <v>41</v>
      </c>
      <c r="GH77" s="148" t="s">
        <v>78</v>
      </c>
      <c r="GI77" s="148" t="s">
        <v>79</v>
      </c>
      <c r="GJ77" s="148" t="s">
        <v>72</v>
      </c>
      <c r="GK77" s="148" t="s">
        <v>98</v>
      </c>
      <c r="GL77" s="148" t="s">
        <v>99</v>
      </c>
      <c r="GM77" s="148" t="s">
        <v>40</v>
      </c>
      <c r="GN77" s="148" t="s">
        <v>41</v>
      </c>
      <c r="GO77" s="148" t="s">
        <v>78</v>
      </c>
      <c r="GP77" s="148" t="s">
        <v>79</v>
      </c>
      <c r="GQ77" s="148" t="s">
        <v>40</v>
      </c>
      <c r="GR77" s="148" t="s">
        <v>41</v>
      </c>
      <c r="GS77" s="148" t="s">
        <v>195</v>
      </c>
      <c r="GT77" s="148" t="s">
        <v>196</v>
      </c>
      <c r="GU77" s="148" t="s">
        <v>78</v>
      </c>
      <c r="GV77" s="148" t="s">
        <v>103</v>
      </c>
      <c r="GW77" s="148" t="s">
        <v>68</v>
      </c>
      <c r="GX77" s="148" t="s">
        <v>69</v>
      </c>
      <c r="GY77" s="148" t="s">
        <v>70</v>
      </c>
      <c r="GZ77" s="148" t="s">
        <v>40</v>
      </c>
      <c r="HA77" s="148" t="s">
        <v>41</v>
      </c>
      <c r="HB77" s="148" t="s">
        <v>195</v>
      </c>
      <c r="HC77" s="148" t="s">
        <v>196</v>
      </c>
      <c r="HD77" s="148" t="s">
        <v>78</v>
      </c>
      <c r="HE77" s="148" t="s">
        <v>103</v>
      </c>
      <c r="HF77" s="148" t="s">
        <v>68</v>
      </c>
      <c r="HG77" s="148" t="s">
        <v>69</v>
      </c>
      <c r="HH77" s="148" t="s">
        <v>70</v>
      </c>
      <c r="HI77" s="1"/>
    </row>
    <row r="78" spans="1:256" ht="12" customHeight="1">
      <c r="A78" s="17">
        <v>22</v>
      </c>
      <c r="B78" s="81"/>
      <c r="C78" s="427" t="str">
        <f t="shared" ref="C78:C89" si="55">IF(B78&gt;0,VLOOKUP(B78,RE,2,FALSE),"")</f>
        <v/>
      </c>
      <c r="D78" s="428"/>
      <c r="E78" s="428"/>
      <c r="F78" s="428"/>
      <c r="G78" s="429"/>
      <c r="H78" s="130" t="str">
        <f t="shared" ref="H78:H121" si="56">IF(B78=0,"",IF(VLOOKUP(B78,RE,7,FALSE)&gt;0,VLOOKUP(B78,RE,7,FALSE),VLOOKUP(B78,RE,3,FALSE)))</f>
        <v/>
      </c>
      <c r="I78" s="26">
        <f t="shared" ref="I78:I121" si="57">IF($B78="",0,VLOOKUP($B78,RE,20,FALSE))</f>
        <v>0</v>
      </c>
      <c r="J78" s="26">
        <f t="shared" ref="J78:J121" si="58">IF($B78="",0,VLOOKUP($B78,RE,21,FALSE))</f>
        <v>0</v>
      </c>
      <c r="K78" s="26">
        <f t="shared" ref="K78:K116" si="59">IF($B78="",0,VLOOKUP($B78,RE,22,FALSE))</f>
        <v>0</v>
      </c>
      <c r="L78" s="132"/>
      <c r="M78" s="26">
        <f t="shared" ref="M78:M121" si="60">IF($B78="",0,VLOOKUP($B78,RE,23,FALSE))</f>
        <v>0</v>
      </c>
      <c r="N78" s="26">
        <f t="shared" ref="N78:N121" si="61">IF($B78="",0,VLOOKUP($B78,RE,19,FALSE))</f>
        <v>0</v>
      </c>
      <c r="O78" s="101">
        <f t="shared" ref="O78:O89" si="62">SUM(P78:BC78)</f>
        <v>0</v>
      </c>
      <c r="P78" s="80">
        <f>IF((SUM(P$19:P$39)+SUM(P$117:P$121))&gt;=REGISTER!$CZ$22,0,IF(CS$70=1,0,IF(AND(CS78=1,$J78=1,CS$43&gt;=REGISTER!$CZ$25,CS$40&gt;0,SUM(CS$54:CS$60)&gt;0),1,0)))</f>
        <v>0</v>
      </c>
      <c r="Q78" s="80">
        <f>IF((SUM(Q$19:Q$39)+SUM(Q$117:Q$121))&gt;=REGISTER!$CZ$22,0,IF(CT$70=1,0,IF(AND(CT78=1,$J78=1,CT$43&gt;=REGISTER!$CZ$25,CT$40&gt;0,SUM(CT$54:CT$60)&gt;0),1,0)))</f>
        <v>0</v>
      </c>
      <c r="R78" s="80">
        <f>IF((SUM(R$19:R$39)+SUM(R$117:R$121))&gt;=REGISTER!$CZ$22,0,IF(CU$70=1,0,IF(AND(CU78=1,$J78=1,CU$43&gt;=REGISTER!$CZ$25,CU$40&gt;0,SUM(CU$54:CU$60)&gt;0),1,0)))</f>
        <v>0</v>
      </c>
      <c r="S78" s="80">
        <f>IF((SUM(S$19:S$39)+SUM(S$117:S$121))&gt;=REGISTER!$CZ$22,0,IF(CV$70=1,0,IF(AND(CV78=1,$J78=1,CV$43&gt;=REGISTER!$CZ$25,CV$40&gt;0,SUM(CV$54:CV$60)&gt;0),1,0)))</f>
        <v>0</v>
      </c>
      <c r="T78" s="80">
        <f>IF((SUM(T$19:T$39)+SUM(T$117:T$121))&gt;=REGISTER!$CZ$22,0,IF(CW$70=1,0,IF(AND(CW78=1,$J78=1,CW$43&gt;=REGISTER!$CZ$25,CW$40&gt;0,SUM(CW$54:CW$60)&gt;0),1,0)))</f>
        <v>0</v>
      </c>
      <c r="U78" s="80">
        <f>IF((SUM(U$19:U$39)+SUM(U$117:U$121))&gt;=REGISTER!$CZ$22,0,IF(CX$70=1,0,IF(AND(CX78=1,$J78=1,CX$43&gt;=REGISTER!$CZ$25,CX$40&gt;0,SUM(CX$54:CX$60)&gt;0),1,0)))</f>
        <v>0</v>
      </c>
      <c r="V78" s="80">
        <f>IF((SUM(V$19:V$39)+SUM(V$117:V$121))&gt;=REGISTER!$CZ$22,0,IF(CY$70=1,0,IF(AND(CY78=1,$J78=1,CY$43&gt;=REGISTER!$CZ$25,CY$40&gt;0,SUM(CY$54:CY$60)&gt;0),1,0)))</f>
        <v>0</v>
      </c>
      <c r="W78" s="80">
        <f>IF((SUM(W$19:W$39)+SUM(W$117:W$121))&gt;=REGISTER!$CZ$22,0,IF(CZ$70=1,0,IF(AND(CZ78=1,$J78=1,CZ$43&gt;=REGISTER!$CZ$25,CZ$40&gt;0,SUM(CZ$54:CZ$60)&gt;0),1,0)))</f>
        <v>0</v>
      </c>
      <c r="X78" s="80">
        <f>IF((SUM(X$19:X$39)+SUM(X$117:X$121))&gt;=REGISTER!$CZ$22,0,IF(DA$70=1,0,IF(AND(DA78=1,$J78=1,DA$43&gt;=REGISTER!$CZ$25,DA$40&gt;0,SUM(DA$54:DA$60)&gt;0),1,0)))</f>
        <v>0</v>
      </c>
      <c r="Y78" s="80">
        <f>IF((SUM(Y$19:Y$39)+SUM(Y$117:Y$121))&gt;=REGISTER!$CZ$22,0,IF(DB$70=1,0,IF(AND(DB78=1,$J78=1,DB$43&gt;=REGISTER!$CZ$25,DB$40&gt;0,SUM(DB$54:DB$60)&gt;0),1,0)))</f>
        <v>0</v>
      </c>
      <c r="Z78" s="80">
        <f>IF((SUM(Z$19:Z$39)+SUM(Z$117:Z$121))&gt;=REGISTER!$CZ$22,0,IF(DC$70=1,0,IF(AND(DC78=1,$J78=1,DC$43&gt;=REGISTER!$CZ$25,DC$40&gt;0,SUM(DC$54:DC$60)&gt;0),1,0)))</f>
        <v>0</v>
      </c>
      <c r="AA78" s="80">
        <f>IF((SUM(AA$19:AA$39)+SUM(AA$117:AA$121))&gt;=REGISTER!$CZ$22,0,IF(DD$70=1,0,IF(AND(DD78=1,$J78=1,DD$43&gt;=REGISTER!$CZ$25,DD$40&gt;0,SUM(DD$54:DD$60)&gt;0),1,0)))</f>
        <v>0</v>
      </c>
      <c r="AB78" s="80">
        <f>IF((SUM(AB$19:AB$39)+SUM(AB$117:AB$121))&gt;=REGISTER!$CZ$22,0,IF(DE$70=1,0,IF(AND(DE78=1,$J78=1,DE$43&gt;=REGISTER!$CZ$25,DE$40&gt;0,SUM(DE$54:DE$60)&gt;0),1,0)))</f>
        <v>0</v>
      </c>
      <c r="AC78" s="80">
        <f>IF((SUM(AC$19:AC$39)+SUM(AC$117:AC$121))&gt;=REGISTER!$CZ$22,0,IF(DF$70=1,0,IF(AND(DF78=1,$J78=1,DF$43&gt;=REGISTER!$CZ$25,DF$40&gt;0,SUM(DF$54:DF$60)&gt;0),1,0)))</f>
        <v>0</v>
      </c>
      <c r="AD78" s="80">
        <f>IF((SUM(AD$19:AD$39)+SUM(AD$117:AD$121))&gt;=REGISTER!$CZ$22,0,IF(DG$70=1,0,IF(AND(DG78=1,$J78=1,DG$43&gt;=REGISTER!$CZ$25,DG$40&gt;0,SUM(DG$54:DG$60)&gt;0),1,0)))</f>
        <v>0</v>
      </c>
      <c r="AE78" s="80">
        <f>IF((SUM(AE$19:AE$39)+SUM(AE$117:AE$121))&gt;=REGISTER!$CZ$22,0,IF(DH$70=1,0,IF(AND(DH78=1,$J78=1,DH$43&gt;=REGISTER!$CZ$25,DH$40&gt;0,SUM(DH$54:DH$60)&gt;0),1,0)))</f>
        <v>0</v>
      </c>
      <c r="AF78" s="80">
        <f>IF((SUM(AF$19:AF$39)+SUM(AF$117:AF$121))&gt;=REGISTER!$CZ$22,0,IF(DI$70=1,0,IF(AND(DI78=1,$J78=1,DI$43&gt;=REGISTER!$CZ$25,DI$40&gt;0,SUM(DI$54:DI$60)&gt;0),1,0)))</f>
        <v>0</v>
      </c>
      <c r="AG78" s="80">
        <f>IF((SUM(AG$19:AG$39)+SUM(AG$117:AG$121))&gt;=REGISTER!$CZ$22,0,IF(DJ$70=1,0,IF(AND(DJ78=1,$J78=1,DJ$43&gt;=REGISTER!$CZ$25,DJ$40&gt;0,SUM(DJ$54:DJ$60)&gt;0),1,0)))</f>
        <v>0</v>
      </c>
      <c r="AH78" s="80">
        <f>IF((SUM(AH$19:AH$39)+SUM(AH$117:AH$121))&gt;=REGISTER!$CZ$22,0,IF(DK$70=1,0,IF(AND(DK78=1,$J78=1,DK$43&gt;=REGISTER!$CZ$25,DK$40&gt;0,SUM(DK$54:DK$60)&gt;0),1,0)))</f>
        <v>0</v>
      </c>
      <c r="AI78" s="80">
        <f>IF((SUM(AI$19:AI$39)+SUM(AI$117:AI$121))&gt;=REGISTER!$CZ$22,0,IF(DL$70=1,0,IF(AND(DL78=1,$J78=1,DL$43&gt;=REGISTER!$CZ$25,DL$40&gt;0,SUM(DL$54:DL$60)&gt;0),1,0)))</f>
        <v>0</v>
      </c>
      <c r="AJ78" s="80">
        <f>IF((SUM(AJ$19:AJ$39)+SUM(AJ$117:AJ$121))&gt;=REGISTER!$CZ$22,0,IF(DM$70=1,0,IF(AND(DM78=1,$J78=1,DM$43&gt;=REGISTER!$CZ$25,DM$40&gt;0,SUM(DM$54:DM$60)&gt;0),1,0)))</f>
        <v>0</v>
      </c>
      <c r="AK78" s="80">
        <f>IF((SUM(AK$19:AK$39)+SUM(AK$117:AK$121))&gt;=REGISTER!$CZ$22,0,IF(DN$70=1,0,IF(AND(DN78=1,$J78=1,DN$43&gt;=REGISTER!$CZ$25,DN$40&gt;0,SUM(DN$54:DN$60)&gt;0),1,0)))</f>
        <v>0</v>
      </c>
      <c r="AL78" s="80">
        <f>IF((SUM(AL$19:AL$39)+SUM(AL$117:AL$121))&gt;=REGISTER!$CZ$22,0,IF(DO$70=1,0,IF(AND(DO78=1,$J78=1,DO$43&gt;=REGISTER!$CZ$25,DO$40&gt;0,SUM(DO$54:DO$60)&gt;0),1,0)))</f>
        <v>0</v>
      </c>
      <c r="AM78" s="80">
        <f>IF((SUM(AM$19:AM$39)+SUM(AM$117:AM$121))&gt;=REGISTER!$CZ$22,0,IF(DP$70=1,0,IF(AND(DP78=1,$J78=1,DP$43&gt;=REGISTER!$CZ$25,DP$40&gt;0,SUM(DP$54:DP$60)&gt;0),1,0)))</f>
        <v>0</v>
      </c>
      <c r="AN78" s="80">
        <f>IF((SUM(AN$19:AN$39)+SUM(AN$117:AN$121))&gt;=REGISTER!$CZ$22,0,IF(DQ$70=1,0,IF(AND(DQ78=1,$J78=1,DQ$43&gt;=REGISTER!$CZ$25,DQ$40&gt;0,SUM(DQ$54:DQ$60)&gt;0),1,0)))</f>
        <v>0</v>
      </c>
      <c r="AO78" s="80">
        <f>IF((SUM(AO$19:AO$39)+SUM(AO$117:AO$121))&gt;=REGISTER!$CZ$22,0,IF(DR$70=1,0,IF(AND(DR78=1,$J78=1,DR$43&gt;=REGISTER!$CZ$25,DR$40&gt;0,SUM(DR$54:DR$60)&gt;0),1,0)))</f>
        <v>0</v>
      </c>
      <c r="AP78" s="80">
        <f>IF((SUM(AP$19:AP$39)+SUM(AP$117:AP$121))&gt;=REGISTER!$CZ$22,0,IF(DS$70=1,0,IF(AND(DS78=1,$J78=1,DS$43&gt;=REGISTER!$CZ$25,DS$40&gt;0,SUM(DS$54:DS$60)&gt;0),1,0)))</f>
        <v>0</v>
      </c>
      <c r="AQ78" s="80">
        <f>IF((SUM(AQ$19:AQ$39)+SUM(AQ$117:AQ$121))&gt;=REGISTER!$CZ$22,0,IF(DT$70=1,0,IF(AND(DT78=1,$J78=1,DT$43&gt;=REGISTER!$CZ$25,DT$40&gt;0,SUM(DT$54:DT$60)&gt;0),1,0)))</f>
        <v>0</v>
      </c>
      <c r="AR78" s="80">
        <f>IF((SUM(AR$19:AR$39)+SUM(AR$117:AR$121))&gt;=REGISTER!$CZ$22,0,IF(DU$70=1,0,IF(AND(DU78=1,$J78=1,DU$43&gt;=REGISTER!$CZ$25,DU$40&gt;0,SUM(DU$54:DU$60)&gt;0),1,0)))</f>
        <v>0</v>
      </c>
      <c r="AS78" s="80">
        <f>IF((SUM(AS$19:AS$39)+SUM(AS$117:AS$121))&gt;=REGISTER!$CZ$22,0,IF(DV$70=1,0,IF(AND(DV78=1,$J78=1,DV$43&gt;=REGISTER!$CZ$25,DV$40&gt;0,SUM(DV$54:DV$60)&gt;0),1,0)))</f>
        <v>0</v>
      </c>
      <c r="AT78" s="80">
        <f>IF((SUM(AT$19:AT$39)+SUM(AT$117:AT$121))&gt;=REGISTER!$CZ$22,0,IF(DW$70=1,0,IF(AND(DW78=1,$J78=1,DW$43&gt;=REGISTER!$CZ$25,DW$40&gt;0,SUM(DW$54:DW$60)&gt;0),1,0)))</f>
        <v>0</v>
      </c>
      <c r="AU78" s="80">
        <f>IF((SUM(AU$19:AU$39)+SUM(AU$117:AU$121))&gt;=REGISTER!$CZ$22,0,IF(DX$70=1,0,IF(AND(DX78=1,$J78=1,DX$43&gt;=REGISTER!$CZ$25,DX$40&gt;0,SUM(DX$54:DX$60)&gt;0),1,0)))</f>
        <v>0</v>
      </c>
      <c r="AV78" s="80">
        <f>IF((SUM(AV$19:AV$39)+SUM(AV$117:AV$121))&gt;=REGISTER!$CZ$22,0,IF(DY$70=1,0,IF(AND(DY78=1,$J78=1,DY$43&gt;=REGISTER!$CZ$25,DY$40&gt;0,SUM(DY$54:DY$60)&gt;0),1,0)))</f>
        <v>0</v>
      </c>
      <c r="AW78" s="80">
        <f>IF((SUM(AW$19:AW$39)+SUM(AW$117:AW$121))&gt;=REGISTER!$CZ$22,0,IF(DZ$70=1,0,IF(AND(DZ78=1,$J78=1,DZ$43&gt;=REGISTER!$CZ$25,DZ$40&gt;0,SUM(DZ$54:DZ$60)&gt;0),1,0)))</f>
        <v>0</v>
      </c>
      <c r="AX78" s="80">
        <f>IF((SUM(AX$19:AX$39)+SUM(AX$117:AX$121))&gt;=REGISTER!$CZ$22,0,IF(EA$70=1,0,IF(AND(EA78=1,$J78=1,EA$43&gt;=REGISTER!$CZ$25,EA$40&gt;0,SUM(EA$54:EA$60)&gt;0),1,0)))</f>
        <v>0</v>
      </c>
      <c r="AY78" s="80">
        <f>IF((SUM(AY$19:AY$39)+SUM(AY$117:AY$121))&gt;=REGISTER!$CZ$22,0,IF(EB$70=1,0,IF(AND(EB78=1,$J78=1,EB$43&gt;=REGISTER!$CZ$25,EB$40&gt;0,SUM(EB$54:EB$60)&gt;0),1,0)))</f>
        <v>0</v>
      </c>
      <c r="AZ78" s="80">
        <f>IF((SUM(AZ$19:AZ$39)+SUM(AZ$117:AZ$121))&gt;=REGISTER!$CZ$22,0,IF(EC$70=1,0,IF(AND(EC78=1,$J78=1,EC$43&gt;=REGISTER!$CZ$25,EC$40&gt;0,SUM(EC$54:EC$60)&gt;0),1,0)))</f>
        <v>0</v>
      </c>
      <c r="BA78" s="80">
        <f>IF((SUM(BA$19:BA$39)+SUM(BA$117:BA$121))&gt;=REGISTER!$CZ$22,0,IF(ED$70=1,0,IF(AND(ED78=1,$J78=1,ED$43&gt;=REGISTER!$CZ$25,ED$40&gt;0,SUM(ED$54:ED$60)&gt;0),1,0)))</f>
        <v>0</v>
      </c>
      <c r="BB78" s="80">
        <f>IF((SUM(BB$19:BB$39)+SUM(BB$117:BB$121))&gt;=REGISTER!$CZ$22,0,IF(EE$70=1,0,IF(AND(EE78=1,$J78=1,EE$43&gt;=REGISTER!$CZ$25,EE$40&gt;0,SUM(EE$54:EE$60)&gt;0),1,0)))</f>
        <v>0</v>
      </c>
      <c r="BC78" s="80">
        <f>IF((SUM(BC$19:BC$39)+SUM(BC$117:BC$121))&gt;=REGISTER!$CZ$22,0,IF(EF$70=1,0,IF(AND(EF78=1,$J78=1,EF$43&gt;=REGISTER!$CZ$25,EF$40&gt;0,SUM(EF$54:EF$60)&gt;0),1,0)))</f>
        <v>0</v>
      </c>
      <c r="BD78" s="101">
        <f t="shared" ref="BD78:BD89" si="63">SUM(BE78:CR78)</f>
        <v>0</v>
      </c>
      <c r="BE78" s="80">
        <f>IF((SUM(BE$19:BE$39)+SUM(BE77:BE77)+SUM(BE$117:BE$121))&gt;=30,0,SUM(IF(AND($I78=1,CS78=1,CS$41&gt;2,CS$40&gt;0,SUM(CS$47:CS$53)&gt;0),1,0)))</f>
        <v>0</v>
      </c>
      <c r="BF78" s="80">
        <f>IF((SUM(BF$19:BF$39)+SUM(BF77:BF77)+SUM(BF$117:BF$121))&gt;=30,0,SUM(IF(AND($I78=1,CT78=1,CT$41&gt;2,CT$40&gt;0,SUM(CT$47:CT$53)&gt;0),1,0)))</f>
        <v>0</v>
      </c>
      <c r="BG78" s="80">
        <f t="shared" ref="BG78:CR78" si="64">IF((SUM(BG$19:BG$39)+SUM(BG77:BG77)+SUM(BG$117:BG$121))&gt;=30,0,SUM(IF(AND($I78=1,CU78=1,CU$41&gt;2,CU$40&gt;0,SUM(CU$47:CU$53)&gt;0),1,0)))</f>
        <v>0</v>
      </c>
      <c r="BH78" s="80">
        <f t="shared" si="64"/>
        <v>0</v>
      </c>
      <c r="BI78" s="80">
        <f t="shared" si="64"/>
        <v>0</v>
      </c>
      <c r="BJ78" s="80">
        <f t="shared" si="64"/>
        <v>0</v>
      </c>
      <c r="BK78" s="80">
        <f t="shared" si="64"/>
        <v>0</v>
      </c>
      <c r="BL78" s="80">
        <f t="shared" si="64"/>
        <v>0</v>
      </c>
      <c r="BM78" s="80">
        <f t="shared" si="64"/>
        <v>0</v>
      </c>
      <c r="BN78" s="80">
        <f t="shared" si="64"/>
        <v>0</v>
      </c>
      <c r="BO78" s="80">
        <f t="shared" si="64"/>
        <v>0</v>
      </c>
      <c r="BP78" s="80">
        <f t="shared" si="64"/>
        <v>0</v>
      </c>
      <c r="BQ78" s="80">
        <f t="shared" si="64"/>
        <v>0</v>
      </c>
      <c r="BR78" s="80">
        <f t="shared" si="64"/>
        <v>0</v>
      </c>
      <c r="BS78" s="80">
        <f t="shared" si="64"/>
        <v>0</v>
      </c>
      <c r="BT78" s="80">
        <f t="shared" si="64"/>
        <v>0</v>
      </c>
      <c r="BU78" s="80">
        <f t="shared" si="64"/>
        <v>0</v>
      </c>
      <c r="BV78" s="80">
        <f t="shared" si="64"/>
        <v>0</v>
      </c>
      <c r="BW78" s="80">
        <f t="shared" si="64"/>
        <v>0</v>
      </c>
      <c r="BX78" s="80">
        <f t="shared" si="64"/>
        <v>0</v>
      </c>
      <c r="BY78" s="80">
        <f t="shared" si="64"/>
        <v>0</v>
      </c>
      <c r="BZ78" s="80">
        <f t="shared" si="64"/>
        <v>0</v>
      </c>
      <c r="CA78" s="80">
        <f t="shared" si="64"/>
        <v>0</v>
      </c>
      <c r="CB78" s="80">
        <f t="shared" si="64"/>
        <v>0</v>
      </c>
      <c r="CC78" s="80">
        <f t="shared" si="64"/>
        <v>0</v>
      </c>
      <c r="CD78" s="80">
        <f t="shared" si="64"/>
        <v>0</v>
      </c>
      <c r="CE78" s="80">
        <f t="shared" si="64"/>
        <v>0</v>
      </c>
      <c r="CF78" s="80">
        <f t="shared" si="64"/>
        <v>0</v>
      </c>
      <c r="CG78" s="80">
        <f t="shared" si="64"/>
        <v>0</v>
      </c>
      <c r="CH78" s="80">
        <f t="shared" si="64"/>
        <v>0</v>
      </c>
      <c r="CI78" s="80">
        <f t="shared" si="64"/>
        <v>0</v>
      </c>
      <c r="CJ78" s="80">
        <f t="shared" si="64"/>
        <v>0</v>
      </c>
      <c r="CK78" s="80">
        <f t="shared" si="64"/>
        <v>0</v>
      </c>
      <c r="CL78" s="80">
        <f t="shared" si="64"/>
        <v>0</v>
      </c>
      <c r="CM78" s="80">
        <f t="shared" si="64"/>
        <v>0</v>
      </c>
      <c r="CN78" s="80">
        <f t="shared" si="64"/>
        <v>0</v>
      </c>
      <c r="CO78" s="80">
        <f t="shared" si="64"/>
        <v>0</v>
      </c>
      <c r="CP78" s="80">
        <f t="shared" si="64"/>
        <v>0</v>
      </c>
      <c r="CQ78" s="80">
        <f t="shared" si="64"/>
        <v>0</v>
      </c>
      <c r="CR78" s="80">
        <f t="shared" si="64"/>
        <v>0</v>
      </c>
      <c r="CS78" s="64"/>
      <c r="CT78" s="64"/>
      <c r="CU78" s="64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64"/>
      <c r="DM78" s="64"/>
      <c r="DN78" s="64"/>
      <c r="DO78" s="64"/>
      <c r="DP78" s="64"/>
      <c r="DQ78" s="64"/>
      <c r="DR78" s="64"/>
      <c r="DS78" s="64"/>
      <c r="DT78" s="64"/>
      <c r="DU78" s="64"/>
      <c r="DV78" s="64"/>
      <c r="DW78" s="64"/>
      <c r="DX78" s="64"/>
      <c r="DY78" s="64"/>
      <c r="DZ78" s="64"/>
      <c r="EA78" s="64"/>
      <c r="EB78" s="64"/>
      <c r="EC78" s="64"/>
      <c r="ED78" s="64"/>
      <c r="EE78" s="64"/>
      <c r="EF78" s="64"/>
      <c r="EG78" s="54">
        <f t="shared" ref="EG78:EG116" si="65">SUM(EM78:EZ78)+SUM(FA78:FD78)+SUM(FI78:FL78)</f>
        <v>0</v>
      </c>
      <c r="EH78" s="183"/>
      <c r="EI78" s="97">
        <f t="shared" ref="EI78:EI116" si="66">SUM(FQ78:GP78)</f>
        <v>0</v>
      </c>
      <c r="EJ78" s="344" t="str">
        <f t="shared" ref="EJ78:EJ121" si="67">IF(OR(B78=0,H78=0),"",IF(AND(VLOOKUP(B78,RE,5,FALSE)=1,VLOOKUP(B78,RE,4,FALSE)=1),"KV FH",IF(AND(VLOOKUP(B78,RE,5,FALSE)=1,VLOOKUP(B78,RE,4,FALSE)=2),"M FH",IF(VLOOKUP(B78,RE,4,FALSE)=1,"KV",IF(VLOOKUP(B78,RE,4,FALSE)=2,"M")))))</f>
        <v/>
      </c>
      <c r="EK78" s="345">
        <f t="shared" ref="EK78:EK121" si="68">IF(B78=0,0,N78)</f>
        <v>0</v>
      </c>
      <c r="EL78" s="185"/>
      <c r="EM78" s="102">
        <f>SUMIF($K78,REGISTER!$CU$7,'KORT 1'!$BD78)</f>
        <v>0</v>
      </c>
      <c r="EN78" s="19">
        <f>SUMIF($K78,REGISTER!$CU$8,'KORT 1'!$BD78)</f>
        <v>0</v>
      </c>
      <c r="EO78" s="20">
        <f>SUMIF($K78,REGISTER!$CU$9,'KORT 1'!$BD78)</f>
        <v>0</v>
      </c>
      <c r="EP78" s="17">
        <f>SUMIF($K78,REGISTER!$CU$21,'KORT 1'!$BD78)</f>
        <v>0</v>
      </c>
      <c r="EQ78" s="19">
        <f>SUMIF($K78,REGISTER!$CU$22,'KORT 1'!$BD78)</f>
        <v>0</v>
      </c>
      <c r="ER78" s="20">
        <f>SUMIF($K78,REGISTER!$CU$23,'KORT 1'!$BD78)</f>
        <v>0</v>
      </c>
      <c r="ES78" s="17">
        <f>SUMIF($K78,REGISTER!$CU$14,'KORT 1'!$BD78)</f>
        <v>0</v>
      </c>
      <c r="ET78" s="19">
        <f>SUMIF($K78,REGISTER!$CU$15,'KORT 1'!$BD78)</f>
        <v>0</v>
      </c>
      <c r="EU78" s="57">
        <f>SUMIF($K78,REGISTER!$CU$16,'KORT 1'!$BD78)</f>
        <v>0</v>
      </c>
      <c r="EV78" s="341">
        <f>SUMIF($K78,REGISTER!$CU$17,'KORT 1'!$BD78)+SUMIF($K78,REGISTER!$CU$18,'KORT 1'!$BD78)+SUMIF($K78,REGISTER!$CU$19,'KORT 1'!$BD78)+SUMIF($K78,REGISTER!$CU$20,'KORT 1'!$BD78)</f>
        <v>0</v>
      </c>
      <c r="EW78" s="103">
        <f>SUMIF($K78,REGISTER!$CU$28,'KORT 1'!$BD78)</f>
        <v>0</v>
      </c>
      <c r="EX78" s="19">
        <f>SUMIF($K78,REGISTER!$CU$29,'KORT 1'!$BD78)</f>
        <v>0</v>
      </c>
      <c r="EY78" s="19">
        <f>SUMIF($K78,REGISTER!$CU$30,'KORT 1'!$BD78)</f>
        <v>0</v>
      </c>
      <c r="EZ78" s="218">
        <f>SUMIF($K78,REGISTER!$CU$31,'KORT 1'!$BD78)+SUMIF($K78,REGISTER!$CU$32,'KORT 1'!$BD78)+SUMIF($K78,REGISTER!$CU$33,'KORT 1'!$BD78)+SUMIF($K78,REGISTER!$CU$34,'KORT 1'!$BD78)</f>
        <v>0</v>
      </c>
      <c r="FA78" s="136"/>
      <c r="FB78" s="136"/>
      <c r="FC78" s="136"/>
      <c r="FD78" s="136"/>
      <c r="FE78" s="136"/>
      <c r="FF78" s="136"/>
      <c r="FG78" s="136"/>
      <c r="FH78" s="136"/>
      <c r="FI78" s="136"/>
      <c r="FJ78" s="136"/>
      <c r="FK78" s="136"/>
      <c r="FL78" s="136"/>
      <c r="FM78" s="136"/>
      <c r="FN78" s="136"/>
      <c r="FO78" s="136"/>
      <c r="FP78" s="235"/>
      <c r="FQ78" s="103">
        <f>SUMIF($M78,REGISTER!$CU$36,'KORT 1'!$O78)</f>
        <v>0</v>
      </c>
      <c r="FR78" s="19">
        <f>SUMIF($M78,REGISTER!$CU$37,'KORT 1'!$O78)</f>
        <v>0</v>
      </c>
      <c r="FS78" s="19">
        <f>SUMIF($M78,REGISTER!$CU$38,'KORT 1'!$O78)</f>
        <v>0</v>
      </c>
      <c r="FT78" s="19">
        <f>SUMIF($M78,REGISTER!$CU$39,'KORT 1'!$O78)</f>
        <v>0</v>
      </c>
      <c r="FU78" s="19">
        <f>SUMIF($M78,REGISTER!$CU$40,'KORT 1'!$O78)</f>
        <v>0</v>
      </c>
      <c r="FV78" s="19">
        <f>SUMIF($M78,REGISTER!$CU$41,'KORT 1'!$O78)</f>
        <v>0</v>
      </c>
      <c r="FW78" s="19">
        <f>SUMIF($M78,REGISTER!$CU$56,'KORT 1'!$O78)</f>
        <v>0</v>
      </c>
      <c r="FX78" s="19">
        <f>SUMIF($M78,REGISTER!$CU$57,'KORT 1'!$O78)</f>
        <v>0</v>
      </c>
      <c r="FY78" s="19">
        <f>SUMIF($M78,REGISTER!$CU$58,'KORT 1'!$O78)</f>
        <v>0</v>
      </c>
      <c r="FZ78" s="19">
        <f>SUMIF($M78,REGISTER!$CU$59,'KORT 1'!$O78)</f>
        <v>0</v>
      </c>
      <c r="GA78" s="19">
        <f>SUMIF($M78,REGISTER!$CU$60,'KORT 1'!$O78)</f>
        <v>0</v>
      </c>
      <c r="GB78" s="19">
        <f>SUMIF($M78,REGISTER!$CU$61,'KORT 1'!$O78)</f>
        <v>0</v>
      </c>
      <c r="GC78" s="19">
        <f>SUMIF($M78,REGISTER!$CU$46,'KORT 1'!$O78)</f>
        <v>0</v>
      </c>
      <c r="GD78" s="19">
        <f>SUMIF($M78,REGISTER!$CU$47,'KORT 1'!$O78)</f>
        <v>0</v>
      </c>
      <c r="GE78" s="19">
        <f>SUMIF($M78,REGISTER!$CU$48,'KORT 1'!$O78)</f>
        <v>0</v>
      </c>
      <c r="GF78" s="19">
        <f>SUMIF($M78,REGISTER!$CU$49,'KORT 1'!$O78)</f>
        <v>0</v>
      </c>
      <c r="GG78" s="19">
        <f>SUMIF($M78,REGISTER!$CU$50,'KORT 1'!$O78)</f>
        <v>0</v>
      </c>
      <c r="GH78" s="19">
        <f>SUMIF($M78,REGISTER!$CU$51,'KORT 1'!$O78)</f>
        <v>0</v>
      </c>
      <c r="GI78" s="18">
        <f>SUMIF($M78,REGISTER!$CU$52,'KORT 1'!$O78)+SUMIF($M78,REGISTER!$CU$53,'KORT 1'!$O78)+SUMIF($M78,REGISTER!$CU$54,'KORT 1'!$O78)+SUMIF($M78,REGISTER!$CU$55,'KORT 1'!$O78)</f>
        <v>0</v>
      </c>
      <c r="GJ78" s="19">
        <f>SUMIF($M78,REGISTER!$CU$66,'KORT 1'!$O78)</f>
        <v>0</v>
      </c>
      <c r="GK78" s="19">
        <f>SUMIF($M78,REGISTER!$CU$67,'KORT 1'!$O78)</f>
        <v>0</v>
      </c>
      <c r="GL78" s="19">
        <f>SUMIF($M78,REGISTER!$CU$68,'KORT 1'!$O78)</f>
        <v>0</v>
      </c>
      <c r="GM78" s="19">
        <f>SUMIF($M78,REGISTER!$CU$69,'KORT 1'!$O78)</f>
        <v>0</v>
      </c>
      <c r="GN78" s="19">
        <f>SUMIF($M78,REGISTER!$CU$70,'KORT 1'!$O78)</f>
        <v>0</v>
      </c>
      <c r="GO78" s="19">
        <f>SUMIF($M78,REGISTER!$CU$71,'KORT 1'!$O78)</f>
        <v>0</v>
      </c>
      <c r="GP78" s="18">
        <f>SUMIF($M78,REGISTER!$CU$72,'KORT 1'!$O78)+SUMIF($M78,REGISTER!$CU$73,'KORT 1'!$O78)+SUMIF($M78,REGISTER!$CU$74,'KORT 1'!$O78)+SUMIF($M78,REGISTER!$CU$75,'KORT 1'!$O78)</f>
        <v>0</v>
      </c>
      <c r="GQ78" s="298"/>
      <c r="GR78" s="219"/>
      <c r="GS78" s="219"/>
      <c r="GT78" s="219"/>
      <c r="GU78" s="219"/>
      <c r="GV78" s="219"/>
      <c r="GW78" s="219"/>
      <c r="GX78" s="219"/>
      <c r="GY78" s="219"/>
      <c r="GZ78" s="219"/>
      <c r="HA78" s="219"/>
      <c r="HB78" s="219"/>
      <c r="HC78" s="219"/>
      <c r="HD78" s="219"/>
      <c r="HE78" s="219"/>
      <c r="HF78" s="219"/>
      <c r="HG78" s="219"/>
      <c r="HH78" s="220"/>
      <c r="HI78" s="1"/>
    </row>
    <row r="79" spans="1:256" ht="12" customHeight="1">
      <c r="A79" s="17">
        <v>23</v>
      </c>
      <c r="B79" s="81"/>
      <c r="C79" s="427" t="str">
        <f t="shared" si="55"/>
        <v/>
      </c>
      <c r="D79" s="428"/>
      <c r="E79" s="428"/>
      <c r="F79" s="428"/>
      <c r="G79" s="429"/>
      <c r="H79" s="130" t="str">
        <f t="shared" si="56"/>
        <v/>
      </c>
      <c r="I79" s="26">
        <f t="shared" si="57"/>
        <v>0</v>
      </c>
      <c r="J79" s="26">
        <f t="shared" si="58"/>
        <v>0</v>
      </c>
      <c r="K79" s="26">
        <f t="shared" si="59"/>
        <v>0</v>
      </c>
      <c r="L79" s="133"/>
      <c r="M79" s="26">
        <f t="shared" si="60"/>
        <v>0</v>
      </c>
      <c r="N79" s="26">
        <f t="shared" si="61"/>
        <v>0</v>
      </c>
      <c r="O79" s="101">
        <f t="shared" si="62"/>
        <v>0</v>
      </c>
      <c r="P79" s="80">
        <f>IF((SUM(P$19:P$39)+SUM(P$78:P78)+SUM(P$117:P$121))&gt;=REGISTER!$CZ$22,0,IF(CS$70=1,0,IF(AND(CS79=1,$J79=1,CS$43&gt;=REGISTER!$CZ$25,CS$40&gt;0,SUM(CS$54:CS$60)&gt;0),1,0)))</f>
        <v>0</v>
      </c>
      <c r="Q79" s="80">
        <f>IF((SUM(Q$19:Q$39)+SUM(Q$78:Q78)+SUM(Q$117:Q$121))&gt;=REGISTER!$CZ$22,0,IF(CT$70=1,0,IF(AND(CT79=1,$J79=1,CT$43&gt;=REGISTER!$CZ$25,CT$40&gt;0,SUM(CT$54:CT$60)&gt;0),1,0)))</f>
        <v>0</v>
      </c>
      <c r="R79" s="80">
        <f>IF((SUM(R$19:R$39)+SUM(R$78:R78)+SUM(R$117:R$121))&gt;=REGISTER!$CZ$22,0,IF(CU$70=1,0,IF(AND(CU79=1,$J79=1,CU$43&gt;=REGISTER!$CZ$25,CU$40&gt;0,SUM(CU$54:CU$60)&gt;0),1,0)))</f>
        <v>0</v>
      </c>
      <c r="S79" s="80">
        <f>IF((SUM(S$19:S$39)+SUM(S$78:S78)+SUM(S$117:S$121))&gt;=REGISTER!$CZ$22,0,IF(CV$70=1,0,IF(AND(CV79=1,$J79=1,CV$43&gt;=REGISTER!$CZ$25,CV$40&gt;0,SUM(CV$54:CV$60)&gt;0),1,0)))</f>
        <v>0</v>
      </c>
      <c r="T79" s="80">
        <f>IF((SUM(T$19:T$39)+SUM(T$78:T78)+SUM(T$117:T$121))&gt;=REGISTER!$CZ$22,0,IF(CW$70=1,0,IF(AND(CW79=1,$J79=1,CW$43&gt;=REGISTER!$CZ$25,CW$40&gt;0,SUM(CW$54:CW$60)&gt;0),1,0)))</f>
        <v>0</v>
      </c>
      <c r="U79" s="80">
        <f>IF((SUM(U$19:U$39)+SUM(U$78:U78)+SUM(U$117:U$121))&gt;=REGISTER!$CZ$22,0,IF(CX$70=1,0,IF(AND(CX79=1,$J79=1,CX$43&gt;=REGISTER!$CZ$25,CX$40&gt;0,SUM(CX$54:CX$60)&gt;0),1,0)))</f>
        <v>0</v>
      </c>
      <c r="V79" s="80">
        <f>IF((SUM(V$19:V$39)+SUM(V$78:V78)+SUM(V$117:V$121))&gt;=REGISTER!$CZ$22,0,IF(CY$70=1,0,IF(AND(CY79=1,$J79=1,CY$43&gt;=REGISTER!$CZ$25,CY$40&gt;0,SUM(CY$54:CY$60)&gt;0),1,0)))</f>
        <v>0</v>
      </c>
      <c r="W79" s="80">
        <f>IF((SUM(W$19:W$39)+SUM(W$78:W78)+SUM(W$117:W$121))&gt;=REGISTER!$CZ$22,0,IF(CZ$70=1,0,IF(AND(CZ79=1,$J79=1,CZ$43&gt;=REGISTER!$CZ$25,CZ$40&gt;0,SUM(CZ$54:CZ$60)&gt;0),1,0)))</f>
        <v>0</v>
      </c>
      <c r="X79" s="80">
        <f>IF((SUM(X$19:X$39)+SUM(X$78:X78)+SUM(X$117:X$121))&gt;=REGISTER!$CZ$22,0,IF(DA$70=1,0,IF(AND(DA79=1,$J79=1,DA$43&gt;=REGISTER!$CZ$25,DA$40&gt;0,SUM(DA$54:DA$60)&gt;0),1,0)))</f>
        <v>0</v>
      </c>
      <c r="Y79" s="80">
        <f>IF((SUM(Y$19:Y$39)+SUM(Y$78:Y78)+SUM(Y$117:Y$121))&gt;=REGISTER!$CZ$22,0,IF(DB$70=1,0,IF(AND(DB79=1,$J79=1,DB$43&gt;=REGISTER!$CZ$25,DB$40&gt;0,SUM(DB$54:DB$60)&gt;0),1,0)))</f>
        <v>0</v>
      </c>
      <c r="Z79" s="80">
        <f>IF((SUM(Z$19:Z$39)+SUM(Z$78:Z78)+SUM(Z$117:Z$121))&gt;=REGISTER!$CZ$22,0,IF(DC$70=1,0,IF(AND(DC79=1,$J79=1,DC$43&gt;=REGISTER!$CZ$25,DC$40&gt;0,SUM(DC$54:DC$60)&gt;0),1,0)))</f>
        <v>0</v>
      </c>
      <c r="AA79" s="80">
        <f>IF((SUM(AA$19:AA$39)+SUM(AA$78:AA78)+SUM(AA$117:AA$121))&gt;=REGISTER!$CZ$22,0,IF(DD$70=1,0,IF(AND(DD79=1,$J79=1,DD$43&gt;=REGISTER!$CZ$25,DD$40&gt;0,SUM(DD$54:DD$60)&gt;0),1,0)))</f>
        <v>0</v>
      </c>
      <c r="AB79" s="80">
        <f>IF((SUM(AB$19:AB$39)+SUM(AB$78:AB78)+SUM(AB$117:AB$121))&gt;=REGISTER!$CZ$22,0,IF(DE$70=1,0,IF(AND(DE79=1,$J79=1,DE$43&gt;=REGISTER!$CZ$25,DE$40&gt;0,SUM(DE$54:DE$60)&gt;0),1,0)))</f>
        <v>0</v>
      </c>
      <c r="AC79" s="80">
        <f>IF((SUM(AC$19:AC$39)+SUM(AC$78:AC78)+SUM(AC$117:AC$121))&gt;=REGISTER!$CZ$22,0,IF(DF$70=1,0,IF(AND(DF79=1,$J79=1,DF$43&gt;=REGISTER!$CZ$25,DF$40&gt;0,SUM(DF$54:DF$60)&gt;0),1,0)))</f>
        <v>0</v>
      </c>
      <c r="AD79" s="80">
        <f>IF((SUM(AD$19:AD$39)+SUM(AD$78:AD78)+SUM(AD$117:AD$121))&gt;=REGISTER!$CZ$22,0,IF(DG$70=1,0,IF(AND(DG79=1,$J79=1,DG$43&gt;=REGISTER!$CZ$25,DG$40&gt;0,SUM(DG$54:DG$60)&gt;0),1,0)))</f>
        <v>0</v>
      </c>
      <c r="AE79" s="80">
        <f>IF((SUM(AE$19:AE$39)+SUM(AE$78:AE78)+SUM(AE$117:AE$121))&gt;=REGISTER!$CZ$22,0,IF(DH$70=1,0,IF(AND(DH79=1,$J79=1,DH$43&gt;=REGISTER!$CZ$25,DH$40&gt;0,SUM(DH$54:DH$60)&gt;0),1,0)))</f>
        <v>0</v>
      </c>
      <c r="AF79" s="80">
        <f>IF((SUM(AF$19:AF$39)+SUM(AF$78:AF78)+SUM(AF$117:AF$121))&gt;=REGISTER!$CZ$22,0,IF(DI$70=1,0,IF(AND(DI79=1,$J79=1,DI$43&gt;=REGISTER!$CZ$25,DI$40&gt;0,SUM(DI$54:DI$60)&gt;0),1,0)))</f>
        <v>0</v>
      </c>
      <c r="AG79" s="80">
        <f>IF((SUM(AG$19:AG$39)+SUM(AG$78:AG78)+SUM(AG$117:AG$121))&gt;=REGISTER!$CZ$22,0,IF(DJ$70=1,0,IF(AND(DJ79=1,$J79=1,DJ$43&gt;=REGISTER!$CZ$25,DJ$40&gt;0,SUM(DJ$54:DJ$60)&gt;0),1,0)))</f>
        <v>0</v>
      </c>
      <c r="AH79" s="80">
        <f>IF((SUM(AH$19:AH$39)+SUM(AH$78:AH78)+SUM(AH$117:AH$121))&gt;=REGISTER!$CZ$22,0,IF(DK$70=1,0,IF(AND(DK79=1,$J79=1,DK$43&gt;=REGISTER!$CZ$25,DK$40&gt;0,SUM(DK$54:DK$60)&gt;0),1,0)))</f>
        <v>0</v>
      </c>
      <c r="AI79" s="80">
        <f>IF((SUM(AI$19:AI$39)+SUM(AI$78:AI78)+SUM(AI$117:AI$121))&gt;=REGISTER!$CZ$22,0,IF(DL$70=1,0,IF(AND(DL79=1,$J79=1,DL$43&gt;=REGISTER!$CZ$25,DL$40&gt;0,SUM(DL$54:DL$60)&gt;0),1,0)))</f>
        <v>0</v>
      </c>
      <c r="AJ79" s="80">
        <f>IF((SUM(AJ$19:AJ$39)+SUM(AJ$78:AJ78)+SUM(AJ$117:AJ$121))&gt;=REGISTER!$CZ$22,0,IF(DM$70=1,0,IF(AND(DM79=1,$J79=1,DM$43&gt;=REGISTER!$CZ$25,DM$40&gt;0,SUM(DM$54:DM$60)&gt;0),1,0)))</f>
        <v>0</v>
      </c>
      <c r="AK79" s="80">
        <f>IF((SUM(AK$19:AK$39)+SUM(AK$78:AK78)+SUM(AK$117:AK$121))&gt;=REGISTER!$CZ$22,0,IF(DN$70=1,0,IF(AND(DN79=1,$J79=1,DN$43&gt;=REGISTER!$CZ$25,DN$40&gt;0,SUM(DN$54:DN$60)&gt;0),1,0)))</f>
        <v>0</v>
      </c>
      <c r="AL79" s="80">
        <f>IF((SUM(AL$19:AL$39)+SUM(AL$78:AL78)+SUM(AL$117:AL$121))&gt;=REGISTER!$CZ$22,0,IF(DO$70=1,0,IF(AND(DO79=1,$J79=1,DO$43&gt;=REGISTER!$CZ$25,DO$40&gt;0,SUM(DO$54:DO$60)&gt;0),1,0)))</f>
        <v>0</v>
      </c>
      <c r="AM79" s="80">
        <f>IF((SUM(AM$19:AM$39)+SUM(AM$78:AM78)+SUM(AM$117:AM$121))&gt;=REGISTER!$CZ$22,0,IF(DP$70=1,0,IF(AND(DP79=1,$J79=1,DP$43&gt;=REGISTER!$CZ$25,DP$40&gt;0,SUM(DP$54:DP$60)&gt;0),1,0)))</f>
        <v>0</v>
      </c>
      <c r="AN79" s="80">
        <f>IF((SUM(AN$19:AN$39)+SUM(AN$78:AN78)+SUM(AN$117:AN$121))&gt;=REGISTER!$CZ$22,0,IF(DQ$70=1,0,IF(AND(DQ79=1,$J79=1,DQ$43&gt;=REGISTER!$CZ$25,DQ$40&gt;0,SUM(DQ$54:DQ$60)&gt;0),1,0)))</f>
        <v>0</v>
      </c>
      <c r="AO79" s="80">
        <f>IF((SUM(AO$19:AO$39)+SUM(AO$78:AO78)+SUM(AO$117:AO$121))&gt;=REGISTER!$CZ$22,0,IF(DR$70=1,0,IF(AND(DR79=1,$J79=1,DR$43&gt;=REGISTER!$CZ$25,DR$40&gt;0,SUM(DR$54:DR$60)&gt;0),1,0)))</f>
        <v>0</v>
      </c>
      <c r="AP79" s="80">
        <f>IF((SUM(AP$19:AP$39)+SUM(AP$78:AP78)+SUM(AP$117:AP$121))&gt;=REGISTER!$CZ$22,0,IF(DS$70=1,0,IF(AND(DS79=1,$J79=1,DS$43&gt;=REGISTER!$CZ$25,DS$40&gt;0,SUM(DS$54:DS$60)&gt;0),1,0)))</f>
        <v>0</v>
      </c>
      <c r="AQ79" s="80">
        <f>IF((SUM(AQ$19:AQ$39)+SUM(AQ$78:AQ78)+SUM(AQ$117:AQ$121))&gt;=REGISTER!$CZ$22,0,IF(DT$70=1,0,IF(AND(DT79=1,$J79=1,DT$43&gt;=REGISTER!$CZ$25,DT$40&gt;0,SUM(DT$54:DT$60)&gt;0),1,0)))</f>
        <v>0</v>
      </c>
      <c r="AR79" s="80">
        <f>IF((SUM(AR$19:AR$39)+SUM(AR$78:AR78)+SUM(AR$117:AR$121))&gt;=REGISTER!$CZ$22,0,IF(DU$70=1,0,IF(AND(DU79=1,$J79=1,DU$43&gt;=REGISTER!$CZ$25,DU$40&gt;0,SUM(DU$54:DU$60)&gt;0),1,0)))</f>
        <v>0</v>
      </c>
      <c r="AS79" s="80">
        <f>IF((SUM(AS$19:AS$39)+SUM(AS$78:AS78)+SUM(AS$117:AS$121))&gt;=REGISTER!$CZ$22,0,IF(DV$70=1,0,IF(AND(DV79=1,$J79=1,DV$43&gt;=REGISTER!$CZ$25,DV$40&gt;0,SUM(DV$54:DV$60)&gt;0),1,0)))</f>
        <v>0</v>
      </c>
      <c r="AT79" s="80">
        <f>IF((SUM(AT$19:AT$39)+SUM(AT$78:AT78)+SUM(AT$117:AT$121))&gt;=REGISTER!$CZ$22,0,IF(DW$70=1,0,IF(AND(DW79=1,$J79=1,DW$43&gt;=REGISTER!$CZ$25,DW$40&gt;0,SUM(DW$54:DW$60)&gt;0),1,0)))</f>
        <v>0</v>
      </c>
      <c r="AU79" s="80">
        <f>IF((SUM(AU$19:AU$39)+SUM(AU$78:AU78)+SUM(AU$117:AU$121))&gt;=REGISTER!$CZ$22,0,IF(DX$70=1,0,IF(AND(DX79=1,$J79=1,DX$43&gt;=REGISTER!$CZ$25,DX$40&gt;0,SUM(DX$54:DX$60)&gt;0),1,0)))</f>
        <v>0</v>
      </c>
      <c r="AV79" s="80">
        <f>IF((SUM(AV$19:AV$39)+SUM(AV$78:AV78)+SUM(AV$117:AV$121))&gt;=REGISTER!$CZ$22,0,IF(DY$70=1,0,IF(AND(DY79=1,$J79=1,DY$43&gt;=REGISTER!$CZ$25,DY$40&gt;0,SUM(DY$54:DY$60)&gt;0),1,0)))</f>
        <v>0</v>
      </c>
      <c r="AW79" s="80">
        <f>IF((SUM(AW$19:AW$39)+SUM(AW$78:AW78)+SUM(AW$117:AW$121))&gt;=REGISTER!$CZ$22,0,IF(DZ$70=1,0,IF(AND(DZ79=1,$J79=1,DZ$43&gt;=REGISTER!$CZ$25,DZ$40&gt;0,SUM(DZ$54:DZ$60)&gt;0),1,0)))</f>
        <v>0</v>
      </c>
      <c r="AX79" s="80">
        <f>IF((SUM(AX$19:AX$39)+SUM(AX$78:AX78)+SUM(AX$117:AX$121))&gt;=REGISTER!$CZ$22,0,IF(EA$70=1,0,IF(AND(EA79=1,$J79=1,EA$43&gt;=REGISTER!$CZ$25,EA$40&gt;0,SUM(EA$54:EA$60)&gt;0),1,0)))</f>
        <v>0</v>
      </c>
      <c r="AY79" s="80">
        <f>IF((SUM(AY$19:AY$39)+SUM(AY$78:AY78)+SUM(AY$117:AY$121))&gt;=REGISTER!$CZ$22,0,IF(EB$70=1,0,IF(AND(EB79=1,$J79=1,EB$43&gt;=REGISTER!$CZ$25,EB$40&gt;0,SUM(EB$54:EB$60)&gt;0),1,0)))</f>
        <v>0</v>
      </c>
      <c r="AZ79" s="80">
        <f>IF((SUM(AZ$19:AZ$39)+SUM(AZ$78:AZ78)+SUM(AZ$117:AZ$121))&gt;=REGISTER!$CZ$22,0,IF(EC$70=1,0,IF(AND(EC79=1,$J79=1,EC$43&gt;=REGISTER!$CZ$25,EC$40&gt;0,SUM(EC$54:EC$60)&gt;0),1,0)))</f>
        <v>0</v>
      </c>
      <c r="BA79" s="80">
        <f>IF((SUM(BA$19:BA$39)+SUM(BA$78:BA78)+SUM(BA$117:BA$121))&gt;=REGISTER!$CZ$22,0,IF(ED$70=1,0,IF(AND(ED79=1,$J79=1,ED$43&gt;=REGISTER!$CZ$25,ED$40&gt;0,SUM(ED$54:ED$60)&gt;0),1,0)))</f>
        <v>0</v>
      </c>
      <c r="BB79" s="80">
        <f>IF((SUM(BB$19:BB$39)+SUM(BB$78:BB78)+SUM(BB$117:BB$121))&gt;=REGISTER!$CZ$22,0,IF(EE$70=1,0,IF(AND(EE79=1,$J79=1,EE$43&gt;=REGISTER!$CZ$25,EE$40&gt;0,SUM(EE$54:EE$60)&gt;0),1,0)))</f>
        <v>0</v>
      </c>
      <c r="BC79" s="80">
        <f>IF((SUM(BC$19:BC$39)+SUM(BC$78:BC78)+SUM(BC$117:BC$121))&gt;=REGISTER!$CZ$22,0,IF(EF$70=1,0,IF(AND(EF79=1,$J79=1,EF$43&gt;=REGISTER!$CZ$25,EF$40&gt;0,SUM(EF$54:EF$60)&gt;0),1,0)))</f>
        <v>0</v>
      </c>
      <c r="BD79" s="101">
        <f t="shared" si="63"/>
        <v>0</v>
      </c>
      <c r="BE79" s="80">
        <f>IF((SUM(BE$19:BE$39)+SUM(BE$78:BE78)+SUM(BE$117:BE$121))&gt;=30,0,SUM(IF(AND($I79=1,CS79=1,CS$41&gt;2,CS$40&gt;0,SUM(CS$47:CS$53)&gt;0),1,0)))</f>
        <v>0</v>
      </c>
      <c r="BF79" s="80">
        <f>IF((SUM(BF$19:BF$39)+SUM(BF$78:BF78)+SUM(BF$117:BF$121))&gt;=30,0,SUM(IF(AND($I79=1,CT79=1,CT$41&gt;2,CT$40&gt;0,SUM(CT$47:CT$53)&gt;0),1,0)))</f>
        <v>0</v>
      </c>
      <c r="BG79" s="80">
        <f>IF((SUM(BG$19:BG$39)+SUM(BG$78:BG78)+SUM(BG$117:BG$121))&gt;=30,0,SUM(IF(AND($I79=1,CU79=1,CU$41&gt;2,CU$40&gt;0,SUM(CU$47:CU$53)&gt;0),1,0)))</f>
        <v>0</v>
      </c>
      <c r="BH79" s="80">
        <f>IF((SUM(BH$19:BH$39)+SUM(BH$78:BH78)+SUM(BH$117:BH$121))&gt;=30,0,SUM(IF(AND($I79=1,CV79=1,CV$41&gt;2,CV$40&gt;0,SUM(CV$47:CV$53)&gt;0),1,0)))</f>
        <v>0</v>
      </c>
      <c r="BI79" s="80">
        <f>IF((SUM(BI$19:BI$39)+SUM(BI$78:BI78)+SUM(BI$117:BI$121))&gt;=30,0,SUM(IF(AND($I79=1,CW79=1,CW$41&gt;2,CW$40&gt;0,SUM(CW$47:CW$53)&gt;0),1,0)))</f>
        <v>0</v>
      </c>
      <c r="BJ79" s="80">
        <f>IF((SUM(BJ$19:BJ$39)+SUM(BJ$78:BJ78)+SUM(BJ$117:BJ$121))&gt;=30,0,SUM(IF(AND($I79=1,CX79=1,CX$41&gt;2,CX$40&gt;0,SUM(CX$47:CX$53)&gt;0),1,0)))</f>
        <v>0</v>
      </c>
      <c r="BK79" s="80">
        <f>IF((SUM(BK$19:BK$39)+SUM(BK$78:BK78)+SUM(BK$117:BK$121))&gt;=30,0,SUM(IF(AND($I79=1,CY79=1,CY$41&gt;2,CY$40&gt;0,SUM(CY$47:CY$53)&gt;0),1,0)))</f>
        <v>0</v>
      </c>
      <c r="BL79" s="80">
        <f>IF((SUM(BL$19:BL$39)+SUM(BL$78:BL78)+SUM(BL$117:BL$121))&gt;=30,0,SUM(IF(AND($I79=1,CZ79=1,CZ$41&gt;2,CZ$40&gt;0,SUM(CZ$47:CZ$53)&gt;0),1,0)))</f>
        <v>0</v>
      </c>
      <c r="BM79" s="80">
        <f>IF((SUM(BM$19:BM$39)+SUM(BM$78:BM78)+SUM(BM$117:BM$121))&gt;=30,0,SUM(IF(AND($I79=1,DA79=1,DA$41&gt;2,DA$40&gt;0,SUM(DA$47:DA$53)&gt;0),1,0)))</f>
        <v>0</v>
      </c>
      <c r="BN79" s="80">
        <f>IF((SUM(BN$19:BN$39)+SUM(BN$78:BN78)+SUM(BN$117:BN$121))&gt;=30,0,SUM(IF(AND($I79=1,DB79=1,DB$41&gt;2,DB$40&gt;0,SUM(DB$47:DB$53)&gt;0),1,0)))</f>
        <v>0</v>
      </c>
      <c r="BO79" s="80">
        <f>IF((SUM(BO$19:BO$39)+SUM(BO$78:BO78)+SUM(BO$117:BO$121))&gt;=30,0,SUM(IF(AND($I79=1,DC79=1,DC$41&gt;2,DC$40&gt;0,SUM(DC$47:DC$53)&gt;0),1,0)))</f>
        <v>0</v>
      </c>
      <c r="BP79" s="80">
        <f>IF((SUM(BP$19:BP$39)+SUM(BP$78:BP78)+SUM(BP$117:BP$121))&gt;=30,0,SUM(IF(AND($I79=1,DD79=1,DD$41&gt;2,DD$40&gt;0,SUM(DD$47:DD$53)&gt;0),1,0)))</f>
        <v>0</v>
      </c>
      <c r="BQ79" s="80">
        <f>IF((SUM(BQ$19:BQ$39)+SUM(BQ$78:BQ78)+SUM(BQ$117:BQ$121))&gt;=30,0,SUM(IF(AND($I79=1,DE79=1,DE$41&gt;2,DE$40&gt;0,SUM(DE$47:DE$53)&gt;0),1,0)))</f>
        <v>0</v>
      </c>
      <c r="BR79" s="80">
        <f>IF((SUM(BR$19:BR$39)+SUM(BR$78:BR78)+SUM(BR$117:BR$121))&gt;=30,0,SUM(IF(AND($I79=1,DF79=1,DF$41&gt;2,DF$40&gt;0,SUM(DF$47:DF$53)&gt;0),1,0)))</f>
        <v>0</v>
      </c>
      <c r="BS79" s="80">
        <f>IF((SUM(BS$19:BS$39)+SUM(BS$78:BS78)+SUM(BS$117:BS$121))&gt;=30,0,SUM(IF(AND($I79=1,DG79=1,DG$41&gt;2,DG$40&gt;0,SUM(DG$47:DG$53)&gt;0),1,0)))</f>
        <v>0</v>
      </c>
      <c r="BT79" s="80">
        <f>IF((SUM(BT$19:BT$39)+SUM(BT$78:BT78)+SUM(BT$117:BT$121))&gt;=30,0,SUM(IF(AND($I79=1,DH79=1,DH$41&gt;2,DH$40&gt;0,SUM(DH$47:DH$53)&gt;0),1,0)))</f>
        <v>0</v>
      </c>
      <c r="BU79" s="80">
        <f>IF((SUM(BU$19:BU$39)+SUM(BU$78:BU78)+SUM(BU$117:BU$121))&gt;=30,0,SUM(IF(AND($I79=1,DI79=1,DI$41&gt;2,DI$40&gt;0,SUM(DI$47:DI$53)&gt;0),1,0)))</f>
        <v>0</v>
      </c>
      <c r="BV79" s="80">
        <f>IF((SUM(BV$19:BV$39)+SUM(BV$78:BV78)+SUM(BV$117:BV$121))&gt;=30,0,SUM(IF(AND($I79=1,DJ79=1,DJ$41&gt;2,DJ$40&gt;0,SUM(DJ$47:DJ$53)&gt;0),1,0)))</f>
        <v>0</v>
      </c>
      <c r="BW79" s="80">
        <f>IF((SUM(BW$19:BW$39)+SUM(BW$78:BW78)+SUM(BW$117:BW$121))&gt;=30,0,SUM(IF(AND($I79=1,DK79=1,DK$41&gt;2,DK$40&gt;0,SUM(DK$47:DK$53)&gt;0),1,0)))</f>
        <v>0</v>
      </c>
      <c r="BX79" s="80">
        <f>IF((SUM(BX$19:BX$39)+SUM(BX$78:BX78)+SUM(BX$117:BX$121))&gt;=30,0,SUM(IF(AND($I79=1,DL79=1,DL$41&gt;2,DL$40&gt;0,SUM(DL$47:DL$53)&gt;0),1,0)))</f>
        <v>0</v>
      </c>
      <c r="BY79" s="80">
        <f>IF((SUM(BY$19:BY$39)+SUM(BY$78:BY78)+SUM(BY$117:BY$121))&gt;=30,0,SUM(IF(AND($I79=1,DM79=1,DM$41&gt;2,DM$40&gt;0,SUM(DM$47:DM$53)&gt;0),1,0)))</f>
        <v>0</v>
      </c>
      <c r="BZ79" s="80">
        <f>IF((SUM(BZ$19:BZ$39)+SUM(BZ$78:BZ78)+SUM(BZ$117:BZ$121))&gt;=30,0,SUM(IF(AND($I79=1,DN79=1,DN$41&gt;2,DN$40&gt;0,SUM(DN$47:DN$53)&gt;0),1,0)))</f>
        <v>0</v>
      </c>
      <c r="CA79" s="80">
        <f>IF((SUM(CA$19:CA$39)+SUM(CA$78:CA78)+SUM(CA$117:CA$121))&gt;=30,0,SUM(IF(AND($I79=1,DO79=1,DO$41&gt;2,DO$40&gt;0,SUM(DO$47:DO$53)&gt;0),1,0)))</f>
        <v>0</v>
      </c>
      <c r="CB79" s="80">
        <f>IF((SUM(CB$19:CB$39)+SUM(CB$78:CB78)+SUM(CB$117:CB$121))&gt;=30,0,SUM(IF(AND($I79=1,DP79=1,DP$41&gt;2,DP$40&gt;0,SUM(DP$47:DP$53)&gt;0),1,0)))</f>
        <v>0</v>
      </c>
      <c r="CC79" s="80">
        <f>IF((SUM(CC$19:CC$39)+SUM(CC$78:CC78)+SUM(CC$117:CC$121))&gt;=30,0,SUM(IF(AND($I79=1,DQ79=1,DQ$41&gt;2,DQ$40&gt;0,SUM(DQ$47:DQ$53)&gt;0),1,0)))</f>
        <v>0</v>
      </c>
      <c r="CD79" s="80">
        <f>IF((SUM(CD$19:CD$39)+SUM(CD$78:CD78)+SUM(CD$117:CD$121))&gt;=30,0,SUM(IF(AND($I79=1,DR79=1,DR$41&gt;2,DR$40&gt;0,SUM(DR$47:DR$53)&gt;0),1,0)))</f>
        <v>0</v>
      </c>
      <c r="CE79" s="80">
        <f>IF((SUM(CE$19:CE$39)+SUM(CE$78:CE78)+SUM(CE$117:CE$121))&gt;=30,0,SUM(IF(AND($I79=1,DS79=1,DS$41&gt;2,DS$40&gt;0,SUM(DS$47:DS$53)&gt;0),1,0)))</f>
        <v>0</v>
      </c>
      <c r="CF79" s="80">
        <f>IF((SUM(CF$19:CF$39)+SUM(CF$78:CF78)+SUM(CF$117:CF$121))&gt;=30,0,SUM(IF(AND($I79=1,DT79=1,DT$41&gt;2,DT$40&gt;0,SUM(DT$47:DT$53)&gt;0),1,0)))</f>
        <v>0</v>
      </c>
      <c r="CG79" s="80">
        <f>IF((SUM(CG$19:CG$39)+SUM(CG$78:CG78)+SUM(CG$117:CG$121))&gt;=30,0,SUM(IF(AND($I79=1,DU79=1,DU$41&gt;2,DU$40&gt;0,SUM(DU$47:DU$53)&gt;0),1,0)))</f>
        <v>0</v>
      </c>
      <c r="CH79" s="80">
        <f>IF((SUM(CH$19:CH$39)+SUM(CH$78:CH78)+SUM(CH$117:CH$121))&gt;=30,0,SUM(IF(AND($I79=1,DV79=1,DV$41&gt;2,DV$40&gt;0,SUM(DV$47:DV$53)&gt;0),1,0)))</f>
        <v>0</v>
      </c>
      <c r="CI79" s="80">
        <f>IF((SUM(CI$19:CI$39)+SUM(CI$78:CI78)+SUM(CI$117:CI$121))&gt;=30,0,SUM(IF(AND($I79=1,DW79=1,DW$41&gt;2,DW$40&gt;0,SUM(DW$47:DW$53)&gt;0),1,0)))</f>
        <v>0</v>
      </c>
      <c r="CJ79" s="80">
        <f>IF((SUM(CJ$19:CJ$39)+SUM(CJ$78:CJ78)+SUM(CJ$117:CJ$121))&gt;=30,0,SUM(IF(AND($I79=1,DX79=1,DX$41&gt;2,DX$40&gt;0,SUM(DX$47:DX$53)&gt;0),1,0)))</f>
        <v>0</v>
      </c>
      <c r="CK79" s="80">
        <f>IF((SUM(CK$19:CK$39)+SUM(CK$78:CK78)+SUM(CK$117:CK$121))&gt;=30,0,SUM(IF(AND($I79=1,DY79=1,DY$41&gt;2,DY$40&gt;0,SUM(DY$47:DY$53)&gt;0),1,0)))</f>
        <v>0</v>
      </c>
      <c r="CL79" s="80">
        <f>IF((SUM(CL$19:CL$39)+SUM(CL$78:CL78)+SUM(CL$117:CL$121))&gt;=30,0,SUM(IF(AND($I79=1,DZ79=1,DZ$41&gt;2,DZ$40&gt;0,SUM(DZ$47:DZ$53)&gt;0),1,0)))</f>
        <v>0</v>
      </c>
      <c r="CM79" s="80">
        <f>IF((SUM(CM$19:CM$39)+SUM(CM$78:CM78)+SUM(CM$117:CM$121))&gt;=30,0,SUM(IF(AND($I79=1,EA79=1,EA$41&gt;2,EA$40&gt;0,SUM(EA$47:EA$53)&gt;0),1,0)))</f>
        <v>0</v>
      </c>
      <c r="CN79" s="80">
        <f>IF((SUM(CN$19:CN$39)+SUM(CN$78:CN78)+SUM(CN$117:CN$121))&gt;=30,0,SUM(IF(AND($I79=1,EB79=1,EB$41&gt;2,EB$40&gt;0,SUM(EB$47:EB$53)&gt;0),1,0)))</f>
        <v>0</v>
      </c>
      <c r="CO79" s="80">
        <f>IF((SUM(CO$19:CO$39)+SUM(CO$78:CO78)+SUM(CO$117:CO$121))&gt;=30,0,SUM(IF(AND($I79=1,EC79=1,EC$41&gt;2,EC$40&gt;0,SUM(EC$47:EC$53)&gt;0),1,0)))</f>
        <v>0</v>
      </c>
      <c r="CP79" s="80">
        <f>IF((SUM(CP$19:CP$39)+SUM(CP$78:CP78)+SUM(CP$117:CP$121))&gt;=30,0,SUM(IF(AND($I79=1,ED79=1,ED$41&gt;2,ED$40&gt;0,SUM(ED$47:ED$53)&gt;0),1,0)))</f>
        <v>0</v>
      </c>
      <c r="CQ79" s="80">
        <f>IF((SUM(CQ$19:CQ$39)+SUM(CQ$78:CQ78)+SUM(CQ$117:CQ$121))&gt;=30,0,SUM(IF(AND($I79=1,EE79=1,EE$41&gt;2,EE$40&gt;0,SUM(EE$47:EE$53)&gt;0),1,0)))</f>
        <v>0</v>
      </c>
      <c r="CR79" s="80">
        <f>IF((SUM(CR$19:CR$39)+SUM(CR$78:CR78)+SUM(CR$117:CR$121))&gt;=30,0,SUM(IF(AND($I79=1,EF79=1,EF$41&gt;2,EF$40&gt;0,SUM(EF$47:EF$53)&gt;0),1,0)))</f>
        <v>0</v>
      </c>
      <c r="CS79" s="64"/>
      <c r="CT79" s="64"/>
      <c r="CU79" s="64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64"/>
      <c r="DM79" s="64"/>
      <c r="DN79" s="64"/>
      <c r="DO79" s="64"/>
      <c r="DP79" s="64"/>
      <c r="DQ79" s="64"/>
      <c r="DR79" s="64"/>
      <c r="DS79" s="64"/>
      <c r="DT79" s="64"/>
      <c r="DU79" s="64"/>
      <c r="DV79" s="64"/>
      <c r="DW79" s="64"/>
      <c r="DX79" s="64"/>
      <c r="DY79" s="64"/>
      <c r="DZ79" s="64"/>
      <c r="EA79" s="64"/>
      <c r="EB79" s="64"/>
      <c r="EC79" s="64"/>
      <c r="ED79" s="64"/>
      <c r="EE79" s="64"/>
      <c r="EF79" s="64"/>
      <c r="EG79" s="54">
        <f t="shared" si="65"/>
        <v>0</v>
      </c>
      <c r="EH79" s="136"/>
      <c r="EI79" s="97">
        <f t="shared" si="66"/>
        <v>0</v>
      </c>
      <c r="EJ79" s="344" t="str">
        <f t="shared" si="67"/>
        <v/>
      </c>
      <c r="EK79" s="345">
        <f t="shared" si="68"/>
        <v>0</v>
      </c>
      <c r="EL79" s="185"/>
      <c r="EM79" s="102">
        <f>SUMIF($K79,REGISTER!$CU$7,'KORT 1'!$BD79)</f>
        <v>0</v>
      </c>
      <c r="EN79" s="19">
        <f>SUMIF($K79,REGISTER!$CU$8,'KORT 1'!$BD79)</f>
        <v>0</v>
      </c>
      <c r="EO79" s="20">
        <f>SUMIF($K79,REGISTER!$CU$9,'KORT 1'!$BD79)</f>
        <v>0</v>
      </c>
      <c r="EP79" s="17">
        <f>SUMIF($K79,REGISTER!$CU$21,'KORT 1'!$BD79)</f>
        <v>0</v>
      </c>
      <c r="EQ79" s="19">
        <f>SUMIF($K79,REGISTER!$CU$22,'KORT 1'!$BD79)</f>
        <v>0</v>
      </c>
      <c r="ER79" s="20">
        <f>SUMIF($K79,REGISTER!$CU$23,'KORT 1'!$BD79)</f>
        <v>0</v>
      </c>
      <c r="ES79" s="17">
        <f>SUMIF($K79,REGISTER!$CU$14,'KORT 1'!$BD79)</f>
        <v>0</v>
      </c>
      <c r="ET79" s="19">
        <f>SUMIF($K79,REGISTER!$CU$15,'KORT 1'!$BD79)</f>
        <v>0</v>
      </c>
      <c r="EU79" s="19">
        <f>SUMIF($K79,REGISTER!$CU$16,'KORT 1'!$BD79)</f>
        <v>0</v>
      </c>
      <c r="EV79" s="218">
        <f>SUMIF($K79,REGISTER!$CU$17,'KORT 1'!$BD79)+SUMIF($K79,REGISTER!$CU$18,'KORT 1'!$BD79)+SUMIF($K79,REGISTER!$CU$19,'KORT 1'!$BD79)+SUMIF($K79,REGISTER!$CU$20,'KORT 1'!$BD79)</f>
        <v>0</v>
      </c>
      <c r="EW79" s="103">
        <f>SUMIF($K79,REGISTER!$CU$28,'KORT 1'!$BD79)</f>
        <v>0</v>
      </c>
      <c r="EX79" s="19">
        <f>SUMIF($K79,REGISTER!$CU$29,'KORT 1'!$BD79)</f>
        <v>0</v>
      </c>
      <c r="EY79" s="19">
        <f>SUMIF($K79,REGISTER!$CU$30,'KORT 1'!$BD79)</f>
        <v>0</v>
      </c>
      <c r="EZ79" s="218">
        <f>SUMIF($K79,REGISTER!$CU$31,'KORT 1'!$BD79)+SUMIF($K79,REGISTER!$CU$32,'KORT 1'!$BD79)+SUMIF($K79,REGISTER!$CU$33,'KORT 1'!$BD79)+SUMIF($K79,REGISTER!$CU$34,'KORT 1'!$BD79)</f>
        <v>0</v>
      </c>
      <c r="FA79" s="136"/>
      <c r="FB79" s="136"/>
      <c r="FC79" s="136"/>
      <c r="FD79" s="136"/>
      <c r="FE79" s="136"/>
      <c r="FF79" s="136"/>
      <c r="FG79" s="136"/>
      <c r="FH79" s="136"/>
      <c r="FI79" s="136"/>
      <c r="FJ79" s="136"/>
      <c r="FK79" s="136"/>
      <c r="FL79" s="136"/>
      <c r="FM79" s="136"/>
      <c r="FN79" s="136"/>
      <c r="FO79" s="136"/>
      <c r="FP79" s="235"/>
      <c r="FQ79" s="103">
        <f>SUMIF($M79,REGISTER!$CU$36,'KORT 1'!$O79)</f>
        <v>0</v>
      </c>
      <c r="FR79" s="19">
        <f>SUMIF($M79,REGISTER!$CU$37,'KORT 1'!$O79)</f>
        <v>0</v>
      </c>
      <c r="FS79" s="19">
        <f>SUMIF($M79,REGISTER!$CU$38,'KORT 1'!$O79)</f>
        <v>0</v>
      </c>
      <c r="FT79" s="19">
        <f>SUMIF($M79,REGISTER!$CU$39,'KORT 1'!$O79)</f>
        <v>0</v>
      </c>
      <c r="FU79" s="19">
        <f>SUMIF($M79,REGISTER!$CU$40,'KORT 1'!$O79)</f>
        <v>0</v>
      </c>
      <c r="FV79" s="19">
        <f>SUMIF($M79,REGISTER!$CU$41,'KORT 1'!$O79)</f>
        <v>0</v>
      </c>
      <c r="FW79" s="19">
        <f>SUMIF($M79,REGISTER!$CU$56,'KORT 1'!$O79)</f>
        <v>0</v>
      </c>
      <c r="FX79" s="19">
        <f>SUMIF($M79,REGISTER!$CU$57,'KORT 1'!$O79)</f>
        <v>0</v>
      </c>
      <c r="FY79" s="19">
        <f>SUMIF($M79,REGISTER!$CU$58,'KORT 1'!$O79)</f>
        <v>0</v>
      </c>
      <c r="FZ79" s="19">
        <f>SUMIF($M79,REGISTER!$CU$59,'KORT 1'!$O79)</f>
        <v>0</v>
      </c>
      <c r="GA79" s="19">
        <f>SUMIF($M79,REGISTER!$CU$60,'KORT 1'!$O79)</f>
        <v>0</v>
      </c>
      <c r="GB79" s="19">
        <f>SUMIF($M79,REGISTER!$CU$61,'KORT 1'!$O79)</f>
        <v>0</v>
      </c>
      <c r="GC79" s="19">
        <f>SUMIF($M79,REGISTER!$CU$46,'KORT 1'!$O79)</f>
        <v>0</v>
      </c>
      <c r="GD79" s="19">
        <f>SUMIF($M79,REGISTER!$CU$47,'KORT 1'!$O79)</f>
        <v>0</v>
      </c>
      <c r="GE79" s="19">
        <f>SUMIF($M79,REGISTER!$CU$48,'KORT 1'!$O79)</f>
        <v>0</v>
      </c>
      <c r="GF79" s="19">
        <f>SUMIF($M79,REGISTER!$CU$49,'KORT 1'!$O79)</f>
        <v>0</v>
      </c>
      <c r="GG79" s="19">
        <f>SUMIF($M79,REGISTER!$CU$50,'KORT 1'!$O79)</f>
        <v>0</v>
      </c>
      <c r="GH79" s="19">
        <f>SUMIF($M79,REGISTER!$CU$51,'KORT 1'!$O79)</f>
        <v>0</v>
      </c>
      <c r="GI79" s="18">
        <f>SUMIF($M79,REGISTER!$CU$52,'KORT 1'!$O79)+SUMIF($M79,REGISTER!$CU$53,'KORT 1'!$O79)+SUMIF($M79,REGISTER!$CU$54,'KORT 1'!$O79)+SUMIF($M79,REGISTER!$CU$55,'KORT 1'!$O79)</f>
        <v>0</v>
      </c>
      <c r="GJ79" s="19">
        <f>SUMIF($M79,REGISTER!$CU$66,'KORT 1'!$O79)</f>
        <v>0</v>
      </c>
      <c r="GK79" s="19">
        <f>SUMIF($M79,REGISTER!$CU$67,'KORT 1'!$O79)</f>
        <v>0</v>
      </c>
      <c r="GL79" s="19">
        <f>SUMIF($M79,REGISTER!$CU$68,'KORT 1'!$O79)</f>
        <v>0</v>
      </c>
      <c r="GM79" s="19">
        <f>SUMIF($M79,REGISTER!$CU$69,'KORT 1'!$O79)</f>
        <v>0</v>
      </c>
      <c r="GN79" s="19">
        <f>SUMIF($M79,REGISTER!$CU$70,'KORT 1'!$O79)</f>
        <v>0</v>
      </c>
      <c r="GO79" s="19">
        <f>SUMIF($M79,REGISTER!$CU$71,'KORT 1'!$O79)</f>
        <v>0</v>
      </c>
      <c r="GP79" s="18">
        <f>SUMIF($M79,REGISTER!$CU$72,'KORT 1'!$O79)+SUMIF($M79,REGISTER!$CU$73,'KORT 1'!$O79)+SUMIF($M79,REGISTER!$CU$74,'KORT 1'!$O79)+SUMIF($M79,REGISTER!$CU$75,'KORT 1'!$O79)</f>
        <v>0</v>
      </c>
      <c r="GQ79" s="136"/>
      <c r="GR79" s="136"/>
      <c r="GS79" s="136"/>
      <c r="GT79" s="136"/>
      <c r="GU79" s="136"/>
      <c r="GV79" s="136"/>
      <c r="GW79" s="136"/>
      <c r="GX79" s="136"/>
      <c r="GY79" s="136"/>
      <c r="GZ79" s="136"/>
      <c r="HA79" s="136"/>
      <c r="HB79" s="136"/>
      <c r="HC79" s="136"/>
      <c r="HD79" s="136"/>
      <c r="HE79" s="136"/>
      <c r="HF79" s="136"/>
      <c r="HG79" s="136"/>
      <c r="HH79" s="125"/>
      <c r="HI79" s="1"/>
    </row>
    <row r="80" spans="1:256" ht="12" customHeight="1">
      <c r="A80" s="17">
        <v>24</v>
      </c>
      <c r="B80" s="81"/>
      <c r="C80" s="427" t="str">
        <f t="shared" si="55"/>
        <v/>
      </c>
      <c r="D80" s="428"/>
      <c r="E80" s="428"/>
      <c r="F80" s="428"/>
      <c r="G80" s="429"/>
      <c r="H80" s="130" t="str">
        <f t="shared" si="56"/>
        <v/>
      </c>
      <c r="I80" s="26">
        <f t="shared" si="57"/>
        <v>0</v>
      </c>
      <c r="J80" s="26">
        <f t="shared" si="58"/>
        <v>0</v>
      </c>
      <c r="K80" s="26">
        <f t="shared" si="59"/>
        <v>0</v>
      </c>
      <c r="L80" s="133"/>
      <c r="M80" s="26">
        <f t="shared" si="60"/>
        <v>0</v>
      </c>
      <c r="N80" s="26">
        <f t="shared" si="61"/>
        <v>0</v>
      </c>
      <c r="O80" s="101">
        <f t="shared" si="62"/>
        <v>0</v>
      </c>
      <c r="P80" s="80">
        <f>IF((SUM(P$19:P$39)+SUM(P$78:P79)+SUM(P$117:P$121))&gt;=REGISTER!$CZ$22,0,IF(CS$70=1,0,IF(AND(CS80=1,$J80=1,CS$43&gt;=REGISTER!$CZ$25,CS$40&gt;0,SUM(CS$54:CS$60)&gt;0),1,0)))</f>
        <v>0</v>
      </c>
      <c r="Q80" s="80">
        <f>IF((SUM(Q$19:Q$39)+SUM(Q$78:Q79)+SUM(Q$117:Q$121))&gt;=REGISTER!$CZ$22,0,IF(CT$70=1,0,IF(AND(CT80=1,$J80=1,CT$43&gt;=REGISTER!$CZ$25,CT$40&gt;0,SUM(CT$54:CT$60)&gt;0),1,0)))</f>
        <v>0</v>
      </c>
      <c r="R80" s="80">
        <f>IF((SUM(R$19:R$39)+SUM(R$78:R79)+SUM(R$117:R$121))&gt;=REGISTER!$CZ$22,0,IF(CU$70=1,0,IF(AND(CU80=1,$J80=1,CU$43&gt;=REGISTER!$CZ$25,CU$40&gt;0,SUM(CU$54:CU$60)&gt;0),1,0)))</f>
        <v>0</v>
      </c>
      <c r="S80" s="80">
        <f>IF((SUM(S$19:S$39)+SUM(S$78:S79)+SUM(S$117:S$121))&gt;=REGISTER!$CZ$22,0,IF(CV$70=1,0,IF(AND(CV80=1,$J80=1,CV$43&gt;=REGISTER!$CZ$25,CV$40&gt;0,SUM(CV$54:CV$60)&gt;0),1,0)))</f>
        <v>0</v>
      </c>
      <c r="T80" s="80">
        <f>IF((SUM(T$19:T$39)+SUM(T$78:T79)+SUM(T$117:T$121))&gt;=REGISTER!$CZ$22,0,IF(CW$70=1,0,IF(AND(CW80=1,$J80=1,CW$43&gt;=REGISTER!$CZ$25,CW$40&gt;0,SUM(CW$54:CW$60)&gt;0),1,0)))</f>
        <v>0</v>
      </c>
      <c r="U80" s="80">
        <f>IF((SUM(U$19:U$39)+SUM(U$78:U79)+SUM(U$117:U$121))&gt;=REGISTER!$CZ$22,0,IF(CX$70=1,0,IF(AND(CX80=1,$J80=1,CX$43&gt;=REGISTER!$CZ$25,CX$40&gt;0,SUM(CX$54:CX$60)&gt;0),1,0)))</f>
        <v>0</v>
      </c>
      <c r="V80" s="80">
        <f>IF((SUM(V$19:V$39)+SUM(V$78:V79)+SUM(V$117:V$121))&gt;=REGISTER!$CZ$22,0,IF(CY$70=1,0,IF(AND(CY80=1,$J80=1,CY$43&gt;=REGISTER!$CZ$25,CY$40&gt;0,SUM(CY$54:CY$60)&gt;0),1,0)))</f>
        <v>0</v>
      </c>
      <c r="W80" s="80">
        <f>IF((SUM(W$19:W$39)+SUM(W$78:W79)+SUM(W$117:W$121))&gt;=REGISTER!$CZ$22,0,IF(CZ$70=1,0,IF(AND(CZ80=1,$J80=1,CZ$43&gt;=REGISTER!$CZ$25,CZ$40&gt;0,SUM(CZ$54:CZ$60)&gt;0),1,0)))</f>
        <v>0</v>
      </c>
      <c r="X80" s="80">
        <f>IF((SUM(X$19:X$39)+SUM(X$78:X79)+SUM(X$117:X$121))&gt;=REGISTER!$CZ$22,0,IF(DA$70=1,0,IF(AND(DA80=1,$J80=1,DA$43&gt;=REGISTER!$CZ$25,DA$40&gt;0,SUM(DA$54:DA$60)&gt;0),1,0)))</f>
        <v>0</v>
      </c>
      <c r="Y80" s="80">
        <f>IF((SUM(Y$19:Y$39)+SUM(Y$78:Y79)+SUM(Y$117:Y$121))&gt;=REGISTER!$CZ$22,0,IF(DB$70=1,0,IF(AND(DB80=1,$J80=1,DB$43&gt;=REGISTER!$CZ$25,DB$40&gt;0,SUM(DB$54:DB$60)&gt;0),1,0)))</f>
        <v>0</v>
      </c>
      <c r="Z80" s="80">
        <f>IF((SUM(Z$19:Z$39)+SUM(Z$78:Z79)+SUM(Z$117:Z$121))&gt;=REGISTER!$CZ$22,0,IF(DC$70=1,0,IF(AND(DC80=1,$J80=1,DC$43&gt;=REGISTER!$CZ$25,DC$40&gt;0,SUM(DC$54:DC$60)&gt;0),1,0)))</f>
        <v>0</v>
      </c>
      <c r="AA80" s="80">
        <f>IF((SUM(AA$19:AA$39)+SUM(AA$78:AA79)+SUM(AA$117:AA$121))&gt;=REGISTER!$CZ$22,0,IF(DD$70=1,0,IF(AND(DD80=1,$J80=1,DD$43&gt;=REGISTER!$CZ$25,DD$40&gt;0,SUM(DD$54:DD$60)&gt;0),1,0)))</f>
        <v>0</v>
      </c>
      <c r="AB80" s="80">
        <f>IF((SUM(AB$19:AB$39)+SUM(AB$78:AB79)+SUM(AB$117:AB$121))&gt;=REGISTER!$CZ$22,0,IF(DE$70=1,0,IF(AND(DE80=1,$J80=1,DE$43&gt;=REGISTER!$CZ$25,DE$40&gt;0,SUM(DE$54:DE$60)&gt;0),1,0)))</f>
        <v>0</v>
      </c>
      <c r="AC80" s="80">
        <f>IF((SUM(AC$19:AC$39)+SUM(AC$78:AC79)+SUM(AC$117:AC$121))&gt;=REGISTER!$CZ$22,0,IF(DF$70=1,0,IF(AND(DF80=1,$J80=1,DF$43&gt;=REGISTER!$CZ$25,DF$40&gt;0,SUM(DF$54:DF$60)&gt;0),1,0)))</f>
        <v>0</v>
      </c>
      <c r="AD80" s="80">
        <f>IF((SUM(AD$19:AD$39)+SUM(AD$78:AD79)+SUM(AD$117:AD$121))&gt;=REGISTER!$CZ$22,0,IF(DG$70=1,0,IF(AND(DG80=1,$J80=1,DG$43&gt;=REGISTER!$CZ$25,DG$40&gt;0,SUM(DG$54:DG$60)&gt;0),1,0)))</f>
        <v>0</v>
      </c>
      <c r="AE80" s="80">
        <f>IF((SUM(AE$19:AE$39)+SUM(AE$78:AE79)+SUM(AE$117:AE$121))&gt;=REGISTER!$CZ$22,0,IF(DH$70=1,0,IF(AND(DH80=1,$J80=1,DH$43&gt;=REGISTER!$CZ$25,DH$40&gt;0,SUM(DH$54:DH$60)&gt;0),1,0)))</f>
        <v>0</v>
      </c>
      <c r="AF80" s="80">
        <f>IF((SUM(AF$19:AF$39)+SUM(AF$78:AF79)+SUM(AF$117:AF$121))&gt;=REGISTER!$CZ$22,0,IF(DI$70=1,0,IF(AND(DI80=1,$J80=1,DI$43&gt;=REGISTER!$CZ$25,DI$40&gt;0,SUM(DI$54:DI$60)&gt;0),1,0)))</f>
        <v>0</v>
      </c>
      <c r="AG80" s="80">
        <f>IF((SUM(AG$19:AG$39)+SUM(AG$78:AG79)+SUM(AG$117:AG$121))&gt;=REGISTER!$CZ$22,0,IF(DJ$70=1,0,IF(AND(DJ80=1,$J80=1,DJ$43&gt;=REGISTER!$CZ$25,DJ$40&gt;0,SUM(DJ$54:DJ$60)&gt;0),1,0)))</f>
        <v>0</v>
      </c>
      <c r="AH80" s="80">
        <f>IF((SUM(AH$19:AH$39)+SUM(AH$78:AH79)+SUM(AH$117:AH$121))&gt;=REGISTER!$CZ$22,0,IF(DK$70=1,0,IF(AND(DK80=1,$J80=1,DK$43&gt;=REGISTER!$CZ$25,DK$40&gt;0,SUM(DK$54:DK$60)&gt;0),1,0)))</f>
        <v>0</v>
      </c>
      <c r="AI80" s="80">
        <f>IF((SUM(AI$19:AI$39)+SUM(AI$78:AI79)+SUM(AI$117:AI$121))&gt;=REGISTER!$CZ$22,0,IF(DL$70=1,0,IF(AND(DL80=1,$J80=1,DL$43&gt;=REGISTER!$CZ$25,DL$40&gt;0,SUM(DL$54:DL$60)&gt;0),1,0)))</f>
        <v>0</v>
      </c>
      <c r="AJ80" s="80">
        <f>IF((SUM(AJ$19:AJ$39)+SUM(AJ$78:AJ79)+SUM(AJ$117:AJ$121))&gt;=REGISTER!$CZ$22,0,IF(DM$70=1,0,IF(AND(DM80=1,$J80=1,DM$43&gt;=REGISTER!$CZ$25,DM$40&gt;0,SUM(DM$54:DM$60)&gt;0),1,0)))</f>
        <v>0</v>
      </c>
      <c r="AK80" s="80">
        <f>IF((SUM(AK$19:AK$39)+SUM(AK$78:AK79)+SUM(AK$117:AK$121))&gt;=REGISTER!$CZ$22,0,IF(DN$70=1,0,IF(AND(DN80=1,$J80=1,DN$43&gt;=REGISTER!$CZ$25,DN$40&gt;0,SUM(DN$54:DN$60)&gt;0),1,0)))</f>
        <v>0</v>
      </c>
      <c r="AL80" s="80">
        <f>IF((SUM(AL$19:AL$39)+SUM(AL$78:AL79)+SUM(AL$117:AL$121))&gt;=REGISTER!$CZ$22,0,IF(DO$70=1,0,IF(AND(DO80=1,$J80=1,DO$43&gt;=REGISTER!$CZ$25,DO$40&gt;0,SUM(DO$54:DO$60)&gt;0),1,0)))</f>
        <v>0</v>
      </c>
      <c r="AM80" s="80">
        <f>IF((SUM(AM$19:AM$39)+SUM(AM$78:AM79)+SUM(AM$117:AM$121))&gt;=REGISTER!$CZ$22,0,IF(DP$70=1,0,IF(AND(DP80=1,$J80=1,DP$43&gt;=REGISTER!$CZ$25,DP$40&gt;0,SUM(DP$54:DP$60)&gt;0),1,0)))</f>
        <v>0</v>
      </c>
      <c r="AN80" s="80">
        <f>IF((SUM(AN$19:AN$39)+SUM(AN$78:AN79)+SUM(AN$117:AN$121))&gt;=REGISTER!$CZ$22,0,IF(DQ$70=1,0,IF(AND(DQ80=1,$J80=1,DQ$43&gt;=REGISTER!$CZ$25,DQ$40&gt;0,SUM(DQ$54:DQ$60)&gt;0),1,0)))</f>
        <v>0</v>
      </c>
      <c r="AO80" s="80">
        <f>IF((SUM(AO$19:AO$39)+SUM(AO$78:AO79)+SUM(AO$117:AO$121))&gt;=REGISTER!$CZ$22,0,IF(DR$70=1,0,IF(AND(DR80=1,$J80=1,DR$43&gt;=REGISTER!$CZ$25,DR$40&gt;0,SUM(DR$54:DR$60)&gt;0),1,0)))</f>
        <v>0</v>
      </c>
      <c r="AP80" s="80">
        <f>IF((SUM(AP$19:AP$39)+SUM(AP$78:AP79)+SUM(AP$117:AP$121))&gt;=REGISTER!$CZ$22,0,IF(DS$70=1,0,IF(AND(DS80=1,$J80=1,DS$43&gt;=REGISTER!$CZ$25,DS$40&gt;0,SUM(DS$54:DS$60)&gt;0),1,0)))</f>
        <v>0</v>
      </c>
      <c r="AQ80" s="80">
        <f>IF((SUM(AQ$19:AQ$39)+SUM(AQ$78:AQ79)+SUM(AQ$117:AQ$121))&gt;=REGISTER!$CZ$22,0,IF(DT$70=1,0,IF(AND(DT80=1,$J80=1,DT$43&gt;=REGISTER!$CZ$25,DT$40&gt;0,SUM(DT$54:DT$60)&gt;0),1,0)))</f>
        <v>0</v>
      </c>
      <c r="AR80" s="80">
        <f>IF((SUM(AR$19:AR$39)+SUM(AR$78:AR79)+SUM(AR$117:AR$121))&gt;=REGISTER!$CZ$22,0,IF(DU$70=1,0,IF(AND(DU80=1,$J80=1,DU$43&gt;=REGISTER!$CZ$25,DU$40&gt;0,SUM(DU$54:DU$60)&gt;0),1,0)))</f>
        <v>0</v>
      </c>
      <c r="AS80" s="80">
        <f>IF((SUM(AS$19:AS$39)+SUM(AS$78:AS79)+SUM(AS$117:AS$121))&gt;=REGISTER!$CZ$22,0,IF(DV$70=1,0,IF(AND(DV80=1,$J80=1,DV$43&gt;=REGISTER!$CZ$25,DV$40&gt;0,SUM(DV$54:DV$60)&gt;0),1,0)))</f>
        <v>0</v>
      </c>
      <c r="AT80" s="80">
        <f>IF((SUM(AT$19:AT$39)+SUM(AT$78:AT79)+SUM(AT$117:AT$121))&gt;=REGISTER!$CZ$22,0,IF(DW$70=1,0,IF(AND(DW80=1,$J80=1,DW$43&gt;=REGISTER!$CZ$25,DW$40&gt;0,SUM(DW$54:DW$60)&gt;0),1,0)))</f>
        <v>0</v>
      </c>
      <c r="AU80" s="80">
        <f>IF((SUM(AU$19:AU$39)+SUM(AU$78:AU79)+SUM(AU$117:AU$121))&gt;=REGISTER!$CZ$22,0,IF(DX$70=1,0,IF(AND(DX80=1,$J80=1,DX$43&gt;=REGISTER!$CZ$25,DX$40&gt;0,SUM(DX$54:DX$60)&gt;0),1,0)))</f>
        <v>0</v>
      </c>
      <c r="AV80" s="80">
        <f>IF((SUM(AV$19:AV$39)+SUM(AV$78:AV79)+SUM(AV$117:AV$121))&gt;=REGISTER!$CZ$22,0,IF(DY$70=1,0,IF(AND(DY80=1,$J80=1,DY$43&gt;=REGISTER!$CZ$25,DY$40&gt;0,SUM(DY$54:DY$60)&gt;0),1,0)))</f>
        <v>0</v>
      </c>
      <c r="AW80" s="80">
        <f>IF((SUM(AW$19:AW$39)+SUM(AW$78:AW79)+SUM(AW$117:AW$121))&gt;=REGISTER!$CZ$22,0,IF(DZ$70=1,0,IF(AND(DZ80=1,$J80=1,DZ$43&gt;=REGISTER!$CZ$25,DZ$40&gt;0,SUM(DZ$54:DZ$60)&gt;0),1,0)))</f>
        <v>0</v>
      </c>
      <c r="AX80" s="80">
        <f>IF((SUM(AX$19:AX$39)+SUM(AX$78:AX79)+SUM(AX$117:AX$121))&gt;=REGISTER!$CZ$22,0,IF(EA$70=1,0,IF(AND(EA80=1,$J80=1,EA$43&gt;=REGISTER!$CZ$25,EA$40&gt;0,SUM(EA$54:EA$60)&gt;0),1,0)))</f>
        <v>0</v>
      </c>
      <c r="AY80" s="80">
        <f>IF((SUM(AY$19:AY$39)+SUM(AY$78:AY79)+SUM(AY$117:AY$121))&gt;=REGISTER!$CZ$22,0,IF(EB$70=1,0,IF(AND(EB80=1,$J80=1,EB$43&gt;=REGISTER!$CZ$25,EB$40&gt;0,SUM(EB$54:EB$60)&gt;0),1,0)))</f>
        <v>0</v>
      </c>
      <c r="AZ80" s="80">
        <f>IF((SUM(AZ$19:AZ$39)+SUM(AZ$78:AZ79)+SUM(AZ$117:AZ$121))&gt;=REGISTER!$CZ$22,0,IF(EC$70=1,0,IF(AND(EC80=1,$J80=1,EC$43&gt;=REGISTER!$CZ$25,EC$40&gt;0,SUM(EC$54:EC$60)&gt;0),1,0)))</f>
        <v>0</v>
      </c>
      <c r="BA80" s="80">
        <f>IF((SUM(BA$19:BA$39)+SUM(BA$78:BA79)+SUM(BA$117:BA$121))&gt;=REGISTER!$CZ$22,0,IF(ED$70=1,0,IF(AND(ED80=1,$J80=1,ED$43&gt;=REGISTER!$CZ$25,ED$40&gt;0,SUM(ED$54:ED$60)&gt;0),1,0)))</f>
        <v>0</v>
      </c>
      <c r="BB80" s="80">
        <f>IF((SUM(BB$19:BB$39)+SUM(BB$78:BB79)+SUM(BB$117:BB$121))&gt;=REGISTER!$CZ$22,0,IF(EE$70=1,0,IF(AND(EE80=1,$J80=1,EE$43&gt;=REGISTER!$CZ$25,EE$40&gt;0,SUM(EE$54:EE$60)&gt;0),1,0)))</f>
        <v>0</v>
      </c>
      <c r="BC80" s="80">
        <f>IF((SUM(BC$19:BC$39)+SUM(BC$78:BC79)+SUM(BC$117:BC$121))&gt;=REGISTER!$CZ$22,0,IF(EF$70=1,0,IF(AND(EF80=1,$J80=1,EF$43&gt;=REGISTER!$CZ$25,EF$40&gt;0,SUM(EF$54:EF$60)&gt;0),1,0)))</f>
        <v>0</v>
      </c>
      <c r="BD80" s="101">
        <f t="shared" si="63"/>
        <v>0</v>
      </c>
      <c r="BE80" s="80">
        <f>IF((SUM(BE$19:BE$39)+SUM(BE$78:BE79)+SUM(BE$117:BE$121))&gt;=30,0,SUM(IF(AND($I80=1,CS80=1,CS$41&gt;2,CS$40&gt;0,SUM(CS$47:CS$53)&gt;0),1,0)))</f>
        <v>0</v>
      </c>
      <c r="BF80" s="80">
        <f>IF((SUM(BF$19:BF$39)+SUM(BF$78:BF79)+SUM(BF$117:BF$121))&gt;=30,0,SUM(IF(AND($I80=1,CT80=1,CT$41&gt;2,CT$40&gt;0,SUM(CT$47:CT$53)&gt;0),1,0)))</f>
        <v>0</v>
      </c>
      <c r="BG80" s="80">
        <f>IF((SUM(BG$19:BG$39)+SUM(BG$78:BG79)+SUM(BG$117:BG$121))&gt;=30,0,SUM(IF(AND($I80=1,CU80=1,CU$41&gt;2,CU$40&gt;0,SUM(CU$47:CU$53)&gt;0),1,0)))</f>
        <v>0</v>
      </c>
      <c r="BH80" s="80">
        <f>IF((SUM(BH$19:BH$39)+SUM(BH$78:BH79)+SUM(BH$117:BH$121))&gt;=30,0,SUM(IF(AND($I80=1,CV80=1,CV$41&gt;2,CV$40&gt;0,SUM(CV$47:CV$53)&gt;0),1,0)))</f>
        <v>0</v>
      </c>
      <c r="BI80" s="80">
        <f>IF((SUM(BI$19:BI$39)+SUM(BI$78:BI79)+SUM(BI$117:BI$121))&gt;=30,0,SUM(IF(AND($I80=1,CW80=1,CW$41&gt;2,CW$40&gt;0,SUM(CW$47:CW$53)&gt;0),1,0)))</f>
        <v>0</v>
      </c>
      <c r="BJ80" s="80">
        <f>IF((SUM(BJ$19:BJ$39)+SUM(BJ$78:BJ79)+SUM(BJ$117:BJ$121))&gt;=30,0,SUM(IF(AND($I80=1,CX80=1,CX$41&gt;2,CX$40&gt;0,SUM(CX$47:CX$53)&gt;0),1,0)))</f>
        <v>0</v>
      </c>
      <c r="BK80" s="80">
        <f>IF((SUM(BK$19:BK$39)+SUM(BK$78:BK79)+SUM(BK$117:BK$121))&gt;=30,0,SUM(IF(AND($I80=1,CY80=1,CY$41&gt;2,CY$40&gt;0,SUM(CY$47:CY$53)&gt;0),1,0)))</f>
        <v>0</v>
      </c>
      <c r="BL80" s="80">
        <f>IF((SUM(BL$19:BL$39)+SUM(BL$78:BL79)+SUM(BL$117:BL$121))&gt;=30,0,SUM(IF(AND($I80=1,CZ80=1,CZ$41&gt;2,CZ$40&gt;0,SUM(CZ$47:CZ$53)&gt;0),1,0)))</f>
        <v>0</v>
      </c>
      <c r="BM80" s="80">
        <f>IF((SUM(BM$19:BM$39)+SUM(BM$78:BM79)+SUM(BM$117:BM$121))&gt;=30,0,SUM(IF(AND($I80=1,DA80=1,DA$41&gt;2,DA$40&gt;0,SUM(DA$47:DA$53)&gt;0),1,0)))</f>
        <v>0</v>
      </c>
      <c r="BN80" s="80">
        <f>IF((SUM(BN$19:BN$39)+SUM(BN$78:BN79)+SUM(BN$117:BN$121))&gt;=30,0,SUM(IF(AND($I80=1,DB80=1,DB$41&gt;2,DB$40&gt;0,SUM(DB$47:DB$53)&gt;0),1,0)))</f>
        <v>0</v>
      </c>
      <c r="BO80" s="80">
        <f>IF((SUM(BO$19:BO$39)+SUM(BO$78:BO79)+SUM(BO$117:BO$121))&gt;=30,0,SUM(IF(AND($I80=1,DC80=1,DC$41&gt;2,DC$40&gt;0,SUM(DC$47:DC$53)&gt;0),1,0)))</f>
        <v>0</v>
      </c>
      <c r="BP80" s="80">
        <f>IF((SUM(BP$19:BP$39)+SUM(BP$78:BP79)+SUM(BP$117:BP$121))&gt;=30,0,SUM(IF(AND($I80=1,DD80=1,DD$41&gt;2,DD$40&gt;0,SUM(DD$47:DD$53)&gt;0),1,0)))</f>
        <v>0</v>
      </c>
      <c r="BQ80" s="80">
        <f>IF((SUM(BQ$19:BQ$39)+SUM(BQ$78:BQ79)+SUM(BQ$117:BQ$121))&gt;=30,0,SUM(IF(AND($I80=1,DE80=1,DE$41&gt;2,DE$40&gt;0,SUM(DE$47:DE$53)&gt;0),1,0)))</f>
        <v>0</v>
      </c>
      <c r="BR80" s="80">
        <f>IF((SUM(BR$19:BR$39)+SUM(BR$78:BR79)+SUM(BR$117:BR$121))&gt;=30,0,SUM(IF(AND($I80=1,DF80=1,DF$41&gt;2,DF$40&gt;0,SUM(DF$47:DF$53)&gt;0),1,0)))</f>
        <v>0</v>
      </c>
      <c r="BS80" s="80">
        <f>IF((SUM(BS$19:BS$39)+SUM(BS$78:BS79)+SUM(BS$117:BS$121))&gt;=30,0,SUM(IF(AND($I80=1,DG80=1,DG$41&gt;2,DG$40&gt;0,SUM(DG$47:DG$53)&gt;0),1,0)))</f>
        <v>0</v>
      </c>
      <c r="BT80" s="80">
        <f>IF((SUM(BT$19:BT$39)+SUM(BT$78:BT79)+SUM(BT$117:BT$121))&gt;=30,0,SUM(IF(AND($I80=1,DH80=1,DH$41&gt;2,DH$40&gt;0,SUM(DH$47:DH$53)&gt;0),1,0)))</f>
        <v>0</v>
      </c>
      <c r="BU80" s="80">
        <f>IF((SUM(BU$19:BU$39)+SUM(BU$78:BU79)+SUM(BU$117:BU$121))&gt;=30,0,SUM(IF(AND($I80=1,DI80=1,DI$41&gt;2,DI$40&gt;0,SUM(DI$47:DI$53)&gt;0),1,0)))</f>
        <v>0</v>
      </c>
      <c r="BV80" s="80">
        <f>IF((SUM(BV$19:BV$39)+SUM(BV$78:BV79)+SUM(BV$117:BV$121))&gt;=30,0,SUM(IF(AND($I80=1,DJ80=1,DJ$41&gt;2,DJ$40&gt;0,SUM(DJ$47:DJ$53)&gt;0),1,0)))</f>
        <v>0</v>
      </c>
      <c r="BW80" s="80">
        <f>IF((SUM(BW$19:BW$39)+SUM(BW$78:BW79)+SUM(BW$117:BW$121))&gt;=30,0,SUM(IF(AND($I80=1,DK80=1,DK$41&gt;2,DK$40&gt;0,SUM(DK$47:DK$53)&gt;0),1,0)))</f>
        <v>0</v>
      </c>
      <c r="BX80" s="80">
        <f>IF((SUM(BX$19:BX$39)+SUM(BX$78:BX79)+SUM(BX$117:BX$121))&gt;=30,0,SUM(IF(AND($I80=1,DL80=1,DL$41&gt;2,DL$40&gt;0,SUM(DL$47:DL$53)&gt;0),1,0)))</f>
        <v>0</v>
      </c>
      <c r="BY80" s="80">
        <f>IF((SUM(BY$19:BY$39)+SUM(BY$78:BY79)+SUM(BY$117:BY$121))&gt;=30,0,SUM(IF(AND($I80=1,DM80=1,DM$41&gt;2,DM$40&gt;0,SUM(DM$47:DM$53)&gt;0),1,0)))</f>
        <v>0</v>
      </c>
      <c r="BZ80" s="80">
        <f>IF((SUM(BZ$19:BZ$39)+SUM(BZ$78:BZ79)+SUM(BZ$117:BZ$121))&gt;=30,0,SUM(IF(AND($I80=1,DN80=1,DN$41&gt;2,DN$40&gt;0,SUM(DN$47:DN$53)&gt;0),1,0)))</f>
        <v>0</v>
      </c>
      <c r="CA80" s="80">
        <f>IF((SUM(CA$19:CA$39)+SUM(CA$78:CA79)+SUM(CA$117:CA$121))&gt;=30,0,SUM(IF(AND($I80=1,DO80=1,DO$41&gt;2,DO$40&gt;0,SUM(DO$47:DO$53)&gt;0),1,0)))</f>
        <v>0</v>
      </c>
      <c r="CB80" s="80">
        <f>IF((SUM(CB$19:CB$39)+SUM(CB$78:CB79)+SUM(CB$117:CB$121))&gt;=30,0,SUM(IF(AND($I80=1,DP80=1,DP$41&gt;2,DP$40&gt;0,SUM(DP$47:DP$53)&gt;0),1,0)))</f>
        <v>0</v>
      </c>
      <c r="CC80" s="80">
        <f>IF((SUM(CC$19:CC$39)+SUM(CC$78:CC79)+SUM(CC$117:CC$121))&gt;=30,0,SUM(IF(AND($I80=1,DQ80=1,DQ$41&gt;2,DQ$40&gt;0,SUM(DQ$47:DQ$53)&gt;0),1,0)))</f>
        <v>0</v>
      </c>
      <c r="CD80" s="80">
        <f>IF((SUM(CD$19:CD$39)+SUM(CD$78:CD79)+SUM(CD$117:CD$121))&gt;=30,0,SUM(IF(AND($I80=1,DR80=1,DR$41&gt;2,DR$40&gt;0,SUM(DR$47:DR$53)&gt;0),1,0)))</f>
        <v>0</v>
      </c>
      <c r="CE80" s="80">
        <f>IF((SUM(CE$19:CE$39)+SUM(CE$78:CE79)+SUM(CE$117:CE$121))&gt;=30,0,SUM(IF(AND($I80=1,DS80=1,DS$41&gt;2,DS$40&gt;0,SUM(DS$47:DS$53)&gt;0),1,0)))</f>
        <v>0</v>
      </c>
      <c r="CF80" s="80">
        <f>IF((SUM(CF$19:CF$39)+SUM(CF$78:CF79)+SUM(CF$117:CF$121))&gt;=30,0,SUM(IF(AND($I80=1,DT80=1,DT$41&gt;2,DT$40&gt;0,SUM(DT$47:DT$53)&gt;0),1,0)))</f>
        <v>0</v>
      </c>
      <c r="CG80" s="80">
        <f>IF((SUM(CG$19:CG$39)+SUM(CG$78:CG79)+SUM(CG$117:CG$121))&gt;=30,0,SUM(IF(AND($I80=1,DU80=1,DU$41&gt;2,DU$40&gt;0,SUM(DU$47:DU$53)&gt;0),1,0)))</f>
        <v>0</v>
      </c>
      <c r="CH80" s="80">
        <f>IF((SUM(CH$19:CH$39)+SUM(CH$78:CH79)+SUM(CH$117:CH$121))&gt;=30,0,SUM(IF(AND($I80=1,DV80=1,DV$41&gt;2,DV$40&gt;0,SUM(DV$47:DV$53)&gt;0),1,0)))</f>
        <v>0</v>
      </c>
      <c r="CI80" s="80">
        <f>IF((SUM(CI$19:CI$39)+SUM(CI$78:CI79)+SUM(CI$117:CI$121))&gt;=30,0,SUM(IF(AND($I80=1,DW80=1,DW$41&gt;2,DW$40&gt;0,SUM(DW$47:DW$53)&gt;0),1,0)))</f>
        <v>0</v>
      </c>
      <c r="CJ80" s="80">
        <f>IF((SUM(CJ$19:CJ$39)+SUM(CJ$78:CJ79)+SUM(CJ$117:CJ$121))&gt;=30,0,SUM(IF(AND($I80=1,DX80=1,DX$41&gt;2,DX$40&gt;0,SUM(DX$47:DX$53)&gt;0),1,0)))</f>
        <v>0</v>
      </c>
      <c r="CK80" s="80">
        <f>IF((SUM(CK$19:CK$39)+SUM(CK$78:CK79)+SUM(CK$117:CK$121))&gt;=30,0,SUM(IF(AND($I80=1,DY80=1,DY$41&gt;2,DY$40&gt;0,SUM(DY$47:DY$53)&gt;0),1,0)))</f>
        <v>0</v>
      </c>
      <c r="CL80" s="80">
        <f>IF((SUM(CL$19:CL$39)+SUM(CL$78:CL79)+SUM(CL$117:CL$121))&gt;=30,0,SUM(IF(AND($I80=1,DZ80=1,DZ$41&gt;2,DZ$40&gt;0,SUM(DZ$47:DZ$53)&gt;0),1,0)))</f>
        <v>0</v>
      </c>
      <c r="CM80" s="80">
        <f>IF((SUM(CM$19:CM$39)+SUM(CM$78:CM79)+SUM(CM$117:CM$121))&gt;=30,0,SUM(IF(AND($I80=1,EA80=1,EA$41&gt;2,EA$40&gt;0,SUM(EA$47:EA$53)&gt;0),1,0)))</f>
        <v>0</v>
      </c>
      <c r="CN80" s="80">
        <f>IF((SUM(CN$19:CN$39)+SUM(CN$78:CN79)+SUM(CN$117:CN$121))&gt;=30,0,SUM(IF(AND($I80=1,EB80=1,EB$41&gt;2,EB$40&gt;0,SUM(EB$47:EB$53)&gt;0),1,0)))</f>
        <v>0</v>
      </c>
      <c r="CO80" s="80">
        <f>IF((SUM(CO$19:CO$39)+SUM(CO$78:CO79)+SUM(CO$117:CO$121))&gt;=30,0,SUM(IF(AND($I80=1,EC80=1,EC$41&gt;2,EC$40&gt;0,SUM(EC$47:EC$53)&gt;0),1,0)))</f>
        <v>0</v>
      </c>
      <c r="CP80" s="80">
        <f>IF((SUM(CP$19:CP$39)+SUM(CP$78:CP79)+SUM(CP$117:CP$121))&gt;=30,0,SUM(IF(AND($I80=1,ED80=1,ED$41&gt;2,ED$40&gt;0,SUM(ED$47:ED$53)&gt;0),1,0)))</f>
        <v>0</v>
      </c>
      <c r="CQ80" s="80">
        <f>IF((SUM(CQ$19:CQ$39)+SUM(CQ$78:CQ79)+SUM(CQ$117:CQ$121))&gt;=30,0,SUM(IF(AND($I80=1,EE80=1,EE$41&gt;2,EE$40&gt;0,SUM(EE$47:EE$53)&gt;0),1,0)))</f>
        <v>0</v>
      </c>
      <c r="CR80" s="80">
        <f>IF((SUM(CR$19:CR$39)+SUM(CR$78:CR79)+SUM(CR$117:CR$121))&gt;=30,0,SUM(IF(AND($I80=1,EF80=1,EF$41&gt;2,EF$40&gt;0,SUM(EF$47:EF$53)&gt;0),1,0)))</f>
        <v>0</v>
      </c>
      <c r="CS80" s="64"/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  <c r="DW80" s="64"/>
      <c r="DX80" s="64"/>
      <c r="DY80" s="64"/>
      <c r="DZ80" s="64"/>
      <c r="EA80" s="64"/>
      <c r="EB80" s="64"/>
      <c r="EC80" s="64"/>
      <c r="ED80" s="64"/>
      <c r="EE80" s="64"/>
      <c r="EF80" s="64"/>
      <c r="EG80" s="54">
        <f t="shared" si="65"/>
        <v>0</v>
      </c>
      <c r="EH80" s="136"/>
      <c r="EI80" s="97">
        <f t="shared" si="66"/>
        <v>0</v>
      </c>
      <c r="EJ80" s="344" t="str">
        <f t="shared" si="67"/>
        <v/>
      </c>
      <c r="EK80" s="345">
        <f t="shared" si="68"/>
        <v>0</v>
      </c>
      <c r="EL80" s="185"/>
      <c r="EM80" s="102">
        <f>SUMIF($K80,REGISTER!$CU$7,'KORT 1'!$BD80)</f>
        <v>0</v>
      </c>
      <c r="EN80" s="19">
        <f>SUMIF($K80,REGISTER!$CU$8,'KORT 1'!$BD80)</f>
        <v>0</v>
      </c>
      <c r="EO80" s="20">
        <f>SUMIF($K80,REGISTER!$CU$9,'KORT 1'!$BD80)</f>
        <v>0</v>
      </c>
      <c r="EP80" s="17">
        <f>SUMIF($K80,REGISTER!$CU$21,'KORT 1'!$BD80)</f>
        <v>0</v>
      </c>
      <c r="EQ80" s="19">
        <f>SUMIF($K80,REGISTER!$CU$22,'KORT 1'!$BD80)</f>
        <v>0</v>
      </c>
      <c r="ER80" s="20">
        <f>SUMIF($K80,REGISTER!$CU$23,'KORT 1'!$BD80)</f>
        <v>0</v>
      </c>
      <c r="ES80" s="17">
        <f>SUMIF($K80,REGISTER!$CU$14,'KORT 1'!$BD80)</f>
        <v>0</v>
      </c>
      <c r="ET80" s="19">
        <f>SUMIF($K80,REGISTER!$CU$15,'KORT 1'!$BD80)</f>
        <v>0</v>
      </c>
      <c r="EU80" s="19">
        <f>SUMIF($K80,REGISTER!$CU$16,'KORT 1'!$BD80)</f>
        <v>0</v>
      </c>
      <c r="EV80" s="218">
        <f>SUMIF($K80,REGISTER!$CU$17,'KORT 1'!$BD80)+SUMIF($K80,REGISTER!$CU$18,'KORT 1'!$BD80)+SUMIF($K80,REGISTER!$CU$19,'KORT 1'!$BD80)+SUMIF($K80,REGISTER!$CU$20,'KORT 1'!$BD80)</f>
        <v>0</v>
      </c>
      <c r="EW80" s="103">
        <f>SUMIF($K80,REGISTER!$CU$28,'KORT 1'!$BD80)</f>
        <v>0</v>
      </c>
      <c r="EX80" s="19">
        <f>SUMIF($K80,REGISTER!$CU$29,'KORT 1'!$BD80)</f>
        <v>0</v>
      </c>
      <c r="EY80" s="19">
        <f>SUMIF($K80,REGISTER!$CU$30,'KORT 1'!$BD80)</f>
        <v>0</v>
      </c>
      <c r="EZ80" s="218">
        <f>SUMIF($K80,REGISTER!$CU$31,'KORT 1'!$BD80)+SUMIF($K80,REGISTER!$CU$32,'KORT 1'!$BD80)+SUMIF($K80,REGISTER!$CU$33,'KORT 1'!$BD80)+SUMIF($K80,REGISTER!$CU$34,'KORT 1'!$BD80)</f>
        <v>0</v>
      </c>
      <c r="FA80" s="136"/>
      <c r="FB80" s="136"/>
      <c r="FC80" s="136"/>
      <c r="FD80" s="136"/>
      <c r="FE80" s="136"/>
      <c r="FF80" s="136"/>
      <c r="FG80" s="136"/>
      <c r="FH80" s="136"/>
      <c r="FI80" s="136"/>
      <c r="FJ80" s="136"/>
      <c r="FK80" s="136"/>
      <c r="FL80" s="136"/>
      <c r="FM80" s="136"/>
      <c r="FN80" s="136"/>
      <c r="FO80" s="136"/>
      <c r="FP80" s="235"/>
      <c r="FQ80" s="103">
        <f>SUMIF($M80,REGISTER!$CU$36,'KORT 1'!$O80)</f>
        <v>0</v>
      </c>
      <c r="FR80" s="19">
        <f>SUMIF($M80,REGISTER!$CU$37,'KORT 1'!$O80)</f>
        <v>0</v>
      </c>
      <c r="FS80" s="19">
        <f>SUMIF($M80,REGISTER!$CU$38,'KORT 1'!$O80)</f>
        <v>0</v>
      </c>
      <c r="FT80" s="19">
        <f>SUMIF($M80,REGISTER!$CU$39,'KORT 1'!$O80)</f>
        <v>0</v>
      </c>
      <c r="FU80" s="19">
        <f>SUMIF($M80,REGISTER!$CU$40,'KORT 1'!$O80)</f>
        <v>0</v>
      </c>
      <c r="FV80" s="19">
        <f>SUMIF($M80,REGISTER!$CU$41,'KORT 1'!$O80)</f>
        <v>0</v>
      </c>
      <c r="FW80" s="19">
        <f>SUMIF($M80,REGISTER!$CU$56,'KORT 1'!$O80)</f>
        <v>0</v>
      </c>
      <c r="FX80" s="19">
        <f>SUMIF($M80,REGISTER!$CU$57,'KORT 1'!$O80)</f>
        <v>0</v>
      </c>
      <c r="FY80" s="19">
        <f>SUMIF($M80,REGISTER!$CU$58,'KORT 1'!$O80)</f>
        <v>0</v>
      </c>
      <c r="FZ80" s="19">
        <f>SUMIF($M80,REGISTER!$CU$59,'KORT 1'!$O80)</f>
        <v>0</v>
      </c>
      <c r="GA80" s="19">
        <f>SUMIF($M80,REGISTER!$CU$60,'KORT 1'!$O80)</f>
        <v>0</v>
      </c>
      <c r="GB80" s="19">
        <f>SUMIF($M80,REGISTER!$CU$61,'KORT 1'!$O80)</f>
        <v>0</v>
      </c>
      <c r="GC80" s="19">
        <f>SUMIF($M80,REGISTER!$CU$46,'KORT 1'!$O80)</f>
        <v>0</v>
      </c>
      <c r="GD80" s="19">
        <f>SUMIF($M80,REGISTER!$CU$47,'KORT 1'!$O80)</f>
        <v>0</v>
      </c>
      <c r="GE80" s="19">
        <f>SUMIF($M80,REGISTER!$CU$48,'KORT 1'!$O80)</f>
        <v>0</v>
      </c>
      <c r="GF80" s="19">
        <f>SUMIF($M80,REGISTER!$CU$49,'KORT 1'!$O80)</f>
        <v>0</v>
      </c>
      <c r="GG80" s="19">
        <f>SUMIF($M80,REGISTER!$CU$50,'KORT 1'!$O80)</f>
        <v>0</v>
      </c>
      <c r="GH80" s="19">
        <f>SUMIF($M80,REGISTER!$CU$51,'KORT 1'!$O80)</f>
        <v>0</v>
      </c>
      <c r="GI80" s="18">
        <f>SUMIF($M80,REGISTER!$CU$52,'KORT 1'!$O80)+SUMIF($M80,REGISTER!$CU$53,'KORT 1'!$O80)+SUMIF($M80,REGISTER!$CU$54,'KORT 1'!$O80)+SUMIF($M80,REGISTER!$CU$55,'KORT 1'!$O80)</f>
        <v>0</v>
      </c>
      <c r="GJ80" s="19">
        <f>SUMIF($M80,REGISTER!$CU$66,'KORT 1'!$O80)</f>
        <v>0</v>
      </c>
      <c r="GK80" s="19">
        <f>SUMIF($M80,REGISTER!$CU$67,'KORT 1'!$O80)</f>
        <v>0</v>
      </c>
      <c r="GL80" s="19">
        <f>SUMIF($M80,REGISTER!$CU$68,'KORT 1'!$O80)</f>
        <v>0</v>
      </c>
      <c r="GM80" s="19">
        <f>SUMIF($M80,REGISTER!$CU$69,'KORT 1'!$O80)</f>
        <v>0</v>
      </c>
      <c r="GN80" s="19">
        <f>SUMIF($M80,REGISTER!$CU$70,'KORT 1'!$O80)</f>
        <v>0</v>
      </c>
      <c r="GO80" s="19">
        <f>SUMIF($M80,REGISTER!$CU$71,'KORT 1'!$O80)</f>
        <v>0</v>
      </c>
      <c r="GP80" s="18">
        <f>SUMIF($M80,REGISTER!$CU$72,'KORT 1'!$O80)+SUMIF($M80,REGISTER!$CU$73,'KORT 1'!$O80)+SUMIF($M80,REGISTER!$CU$74,'KORT 1'!$O80)+SUMIF($M80,REGISTER!$CU$75,'KORT 1'!$O80)</f>
        <v>0</v>
      </c>
      <c r="GQ80" s="136"/>
      <c r="GR80" s="136"/>
      <c r="GS80" s="136"/>
      <c r="GT80" s="136"/>
      <c r="GU80" s="136"/>
      <c r="GV80" s="136"/>
      <c r="GW80" s="136"/>
      <c r="GX80" s="136"/>
      <c r="GY80" s="136"/>
      <c r="GZ80" s="136"/>
      <c r="HA80" s="136"/>
      <c r="HB80" s="136"/>
      <c r="HC80" s="136"/>
      <c r="HD80" s="136"/>
      <c r="HE80" s="136"/>
      <c r="HF80" s="136"/>
      <c r="HG80" s="136"/>
      <c r="HH80" s="125"/>
      <c r="HI80" s="1"/>
    </row>
    <row r="81" spans="1:217" ht="12" customHeight="1">
      <c r="A81" s="17">
        <v>25</v>
      </c>
      <c r="B81" s="81"/>
      <c r="C81" s="427" t="str">
        <f t="shared" si="55"/>
        <v/>
      </c>
      <c r="D81" s="428"/>
      <c r="E81" s="428"/>
      <c r="F81" s="428"/>
      <c r="G81" s="429"/>
      <c r="H81" s="130" t="str">
        <f t="shared" si="56"/>
        <v/>
      </c>
      <c r="I81" s="26">
        <f t="shared" si="57"/>
        <v>0</v>
      </c>
      <c r="J81" s="26">
        <f t="shared" si="58"/>
        <v>0</v>
      </c>
      <c r="K81" s="26">
        <f t="shared" si="59"/>
        <v>0</v>
      </c>
      <c r="L81" s="133"/>
      <c r="M81" s="26">
        <f t="shared" si="60"/>
        <v>0</v>
      </c>
      <c r="N81" s="26">
        <f t="shared" si="61"/>
        <v>0</v>
      </c>
      <c r="O81" s="101">
        <f t="shared" si="62"/>
        <v>0</v>
      </c>
      <c r="P81" s="80">
        <f>IF((SUM(P$19:P$39)+SUM(P$78:P80)+SUM(P$117:P$121))&gt;=REGISTER!$CZ$22,0,IF(CS$70=1,0,IF(AND(CS81=1,$J81=1,CS$43&gt;=REGISTER!$CZ$25,CS$40&gt;0,SUM(CS$54:CS$60)&gt;0),1,0)))</f>
        <v>0</v>
      </c>
      <c r="Q81" s="80">
        <f>IF((SUM(Q$19:Q$39)+SUM(Q$78:Q80)+SUM(Q$117:Q$121))&gt;=REGISTER!$CZ$22,0,IF(CT$70=1,0,IF(AND(CT81=1,$J81=1,CT$43&gt;=REGISTER!$CZ$25,CT$40&gt;0,SUM(CT$54:CT$60)&gt;0),1,0)))</f>
        <v>0</v>
      </c>
      <c r="R81" s="80">
        <f>IF((SUM(R$19:R$39)+SUM(R$78:R80)+SUM(R$117:R$121))&gt;=REGISTER!$CZ$22,0,IF(CU$70=1,0,IF(AND(CU81=1,$J81=1,CU$43&gt;=REGISTER!$CZ$25,CU$40&gt;0,SUM(CU$54:CU$60)&gt;0),1,0)))</f>
        <v>0</v>
      </c>
      <c r="S81" s="80">
        <f>IF((SUM(S$19:S$39)+SUM(S$78:S80)+SUM(S$117:S$121))&gt;=REGISTER!$CZ$22,0,IF(CV$70=1,0,IF(AND(CV81=1,$J81=1,CV$43&gt;=REGISTER!$CZ$25,CV$40&gt;0,SUM(CV$54:CV$60)&gt;0),1,0)))</f>
        <v>0</v>
      </c>
      <c r="T81" s="80">
        <f>IF((SUM(T$19:T$39)+SUM(T$78:T80)+SUM(T$117:T$121))&gt;=REGISTER!$CZ$22,0,IF(CW$70=1,0,IF(AND(CW81=1,$J81=1,CW$43&gt;=REGISTER!$CZ$25,CW$40&gt;0,SUM(CW$54:CW$60)&gt;0),1,0)))</f>
        <v>0</v>
      </c>
      <c r="U81" s="80">
        <f>IF((SUM(U$19:U$39)+SUM(U$78:U80)+SUM(U$117:U$121))&gt;=REGISTER!$CZ$22,0,IF(CX$70=1,0,IF(AND(CX81=1,$J81=1,CX$43&gt;=REGISTER!$CZ$25,CX$40&gt;0,SUM(CX$54:CX$60)&gt;0),1,0)))</f>
        <v>0</v>
      </c>
      <c r="V81" s="80">
        <f>IF((SUM(V$19:V$39)+SUM(V$78:V80)+SUM(V$117:V$121))&gt;=REGISTER!$CZ$22,0,IF(CY$70=1,0,IF(AND(CY81=1,$J81=1,CY$43&gt;=REGISTER!$CZ$25,CY$40&gt;0,SUM(CY$54:CY$60)&gt;0),1,0)))</f>
        <v>0</v>
      </c>
      <c r="W81" s="80">
        <f>IF((SUM(W$19:W$39)+SUM(W$78:W80)+SUM(W$117:W$121))&gt;=REGISTER!$CZ$22,0,IF(CZ$70=1,0,IF(AND(CZ81=1,$J81=1,CZ$43&gt;=REGISTER!$CZ$25,CZ$40&gt;0,SUM(CZ$54:CZ$60)&gt;0),1,0)))</f>
        <v>0</v>
      </c>
      <c r="X81" s="80">
        <f>IF((SUM(X$19:X$39)+SUM(X$78:X80)+SUM(X$117:X$121))&gt;=REGISTER!$CZ$22,0,IF(DA$70=1,0,IF(AND(DA81=1,$J81=1,DA$43&gt;=REGISTER!$CZ$25,DA$40&gt;0,SUM(DA$54:DA$60)&gt;0),1,0)))</f>
        <v>0</v>
      </c>
      <c r="Y81" s="80">
        <f>IF((SUM(Y$19:Y$39)+SUM(Y$78:Y80)+SUM(Y$117:Y$121))&gt;=REGISTER!$CZ$22,0,IF(DB$70=1,0,IF(AND(DB81=1,$J81=1,DB$43&gt;=REGISTER!$CZ$25,DB$40&gt;0,SUM(DB$54:DB$60)&gt;0),1,0)))</f>
        <v>0</v>
      </c>
      <c r="Z81" s="80">
        <f>IF((SUM(Z$19:Z$39)+SUM(Z$78:Z80)+SUM(Z$117:Z$121))&gt;=REGISTER!$CZ$22,0,IF(DC$70=1,0,IF(AND(DC81=1,$J81=1,DC$43&gt;=REGISTER!$CZ$25,DC$40&gt;0,SUM(DC$54:DC$60)&gt;0),1,0)))</f>
        <v>0</v>
      </c>
      <c r="AA81" s="80">
        <f>IF((SUM(AA$19:AA$39)+SUM(AA$78:AA80)+SUM(AA$117:AA$121))&gt;=REGISTER!$CZ$22,0,IF(DD$70=1,0,IF(AND(DD81=1,$J81=1,DD$43&gt;=REGISTER!$CZ$25,DD$40&gt;0,SUM(DD$54:DD$60)&gt;0),1,0)))</f>
        <v>0</v>
      </c>
      <c r="AB81" s="80">
        <f>IF((SUM(AB$19:AB$39)+SUM(AB$78:AB80)+SUM(AB$117:AB$121))&gt;=REGISTER!$CZ$22,0,IF(DE$70=1,0,IF(AND(DE81=1,$J81=1,DE$43&gt;=REGISTER!$CZ$25,DE$40&gt;0,SUM(DE$54:DE$60)&gt;0),1,0)))</f>
        <v>0</v>
      </c>
      <c r="AC81" s="80">
        <f>IF((SUM(AC$19:AC$39)+SUM(AC$78:AC80)+SUM(AC$117:AC$121))&gt;=REGISTER!$CZ$22,0,IF(DF$70=1,0,IF(AND(DF81=1,$J81=1,DF$43&gt;=REGISTER!$CZ$25,DF$40&gt;0,SUM(DF$54:DF$60)&gt;0),1,0)))</f>
        <v>0</v>
      </c>
      <c r="AD81" s="80">
        <f>IF((SUM(AD$19:AD$39)+SUM(AD$78:AD80)+SUM(AD$117:AD$121))&gt;=REGISTER!$CZ$22,0,IF(DG$70=1,0,IF(AND(DG81=1,$J81=1,DG$43&gt;=REGISTER!$CZ$25,DG$40&gt;0,SUM(DG$54:DG$60)&gt;0),1,0)))</f>
        <v>0</v>
      </c>
      <c r="AE81" s="80">
        <f>IF((SUM(AE$19:AE$39)+SUM(AE$78:AE80)+SUM(AE$117:AE$121))&gt;=REGISTER!$CZ$22,0,IF(DH$70=1,0,IF(AND(DH81=1,$J81=1,DH$43&gt;=REGISTER!$CZ$25,DH$40&gt;0,SUM(DH$54:DH$60)&gt;0),1,0)))</f>
        <v>0</v>
      </c>
      <c r="AF81" s="80">
        <f>IF((SUM(AF$19:AF$39)+SUM(AF$78:AF80)+SUM(AF$117:AF$121))&gt;=REGISTER!$CZ$22,0,IF(DI$70=1,0,IF(AND(DI81=1,$J81=1,DI$43&gt;=REGISTER!$CZ$25,DI$40&gt;0,SUM(DI$54:DI$60)&gt;0),1,0)))</f>
        <v>0</v>
      </c>
      <c r="AG81" s="80">
        <f>IF((SUM(AG$19:AG$39)+SUM(AG$78:AG80)+SUM(AG$117:AG$121))&gt;=REGISTER!$CZ$22,0,IF(DJ$70=1,0,IF(AND(DJ81=1,$J81=1,DJ$43&gt;=REGISTER!$CZ$25,DJ$40&gt;0,SUM(DJ$54:DJ$60)&gt;0),1,0)))</f>
        <v>0</v>
      </c>
      <c r="AH81" s="80">
        <f>IF((SUM(AH$19:AH$39)+SUM(AH$78:AH80)+SUM(AH$117:AH$121))&gt;=REGISTER!$CZ$22,0,IF(DK$70=1,0,IF(AND(DK81=1,$J81=1,DK$43&gt;=REGISTER!$CZ$25,DK$40&gt;0,SUM(DK$54:DK$60)&gt;0),1,0)))</f>
        <v>0</v>
      </c>
      <c r="AI81" s="80">
        <f>IF((SUM(AI$19:AI$39)+SUM(AI$78:AI80)+SUM(AI$117:AI$121))&gt;=REGISTER!$CZ$22,0,IF(DL$70=1,0,IF(AND(DL81=1,$J81=1,DL$43&gt;=REGISTER!$CZ$25,DL$40&gt;0,SUM(DL$54:DL$60)&gt;0),1,0)))</f>
        <v>0</v>
      </c>
      <c r="AJ81" s="80">
        <f>IF((SUM(AJ$19:AJ$39)+SUM(AJ$78:AJ80)+SUM(AJ$117:AJ$121))&gt;=REGISTER!$CZ$22,0,IF(DM$70=1,0,IF(AND(DM81=1,$J81=1,DM$43&gt;=REGISTER!$CZ$25,DM$40&gt;0,SUM(DM$54:DM$60)&gt;0),1,0)))</f>
        <v>0</v>
      </c>
      <c r="AK81" s="80">
        <f>IF((SUM(AK$19:AK$39)+SUM(AK$78:AK80)+SUM(AK$117:AK$121))&gt;=REGISTER!$CZ$22,0,IF(DN$70=1,0,IF(AND(DN81=1,$J81=1,DN$43&gt;=REGISTER!$CZ$25,DN$40&gt;0,SUM(DN$54:DN$60)&gt;0),1,0)))</f>
        <v>0</v>
      </c>
      <c r="AL81" s="80">
        <f>IF((SUM(AL$19:AL$39)+SUM(AL$78:AL80)+SUM(AL$117:AL$121))&gt;=REGISTER!$CZ$22,0,IF(DO$70=1,0,IF(AND(DO81=1,$J81=1,DO$43&gt;=REGISTER!$CZ$25,DO$40&gt;0,SUM(DO$54:DO$60)&gt;0),1,0)))</f>
        <v>0</v>
      </c>
      <c r="AM81" s="80">
        <f>IF((SUM(AM$19:AM$39)+SUM(AM$78:AM80)+SUM(AM$117:AM$121))&gt;=REGISTER!$CZ$22,0,IF(DP$70=1,0,IF(AND(DP81=1,$J81=1,DP$43&gt;=REGISTER!$CZ$25,DP$40&gt;0,SUM(DP$54:DP$60)&gt;0),1,0)))</f>
        <v>0</v>
      </c>
      <c r="AN81" s="80">
        <f>IF((SUM(AN$19:AN$39)+SUM(AN$78:AN80)+SUM(AN$117:AN$121))&gt;=REGISTER!$CZ$22,0,IF(DQ$70=1,0,IF(AND(DQ81=1,$J81=1,DQ$43&gt;=REGISTER!$CZ$25,DQ$40&gt;0,SUM(DQ$54:DQ$60)&gt;0),1,0)))</f>
        <v>0</v>
      </c>
      <c r="AO81" s="80">
        <f>IF((SUM(AO$19:AO$39)+SUM(AO$78:AO80)+SUM(AO$117:AO$121))&gt;=REGISTER!$CZ$22,0,IF(DR$70=1,0,IF(AND(DR81=1,$J81=1,DR$43&gt;=REGISTER!$CZ$25,DR$40&gt;0,SUM(DR$54:DR$60)&gt;0),1,0)))</f>
        <v>0</v>
      </c>
      <c r="AP81" s="80">
        <f>IF((SUM(AP$19:AP$39)+SUM(AP$78:AP80)+SUM(AP$117:AP$121))&gt;=REGISTER!$CZ$22,0,IF(DS$70=1,0,IF(AND(DS81=1,$J81=1,DS$43&gt;=REGISTER!$CZ$25,DS$40&gt;0,SUM(DS$54:DS$60)&gt;0),1,0)))</f>
        <v>0</v>
      </c>
      <c r="AQ81" s="80">
        <f>IF((SUM(AQ$19:AQ$39)+SUM(AQ$78:AQ80)+SUM(AQ$117:AQ$121))&gt;=REGISTER!$CZ$22,0,IF(DT$70=1,0,IF(AND(DT81=1,$J81=1,DT$43&gt;=REGISTER!$CZ$25,DT$40&gt;0,SUM(DT$54:DT$60)&gt;0),1,0)))</f>
        <v>0</v>
      </c>
      <c r="AR81" s="80">
        <f>IF((SUM(AR$19:AR$39)+SUM(AR$78:AR80)+SUM(AR$117:AR$121))&gt;=REGISTER!$CZ$22,0,IF(DU$70=1,0,IF(AND(DU81=1,$J81=1,DU$43&gt;=REGISTER!$CZ$25,DU$40&gt;0,SUM(DU$54:DU$60)&gt;0),1,0)))</f>
        <v>0</v>
      </c>
      <c r="AS81" s="80">
        <f>IF((SUM(AS$19:AS$39)+SUM(AS$78:AS80)+SUM(AS$117:AS$121))&gt;=REGISTER!$CZ$22,0,IF(DV$70=1,0,IF(AND(DV81=1,$J81=1,DV$43&gt;=REGISTER!$CZ$25,DV$40&gt;0,SUM(DV$54:DV$60)&gt;0),1,0)))</f>
        <v>0</v>
      </c>
      <c r="AT81" s="80">
        <f>IF((SUM(AT$19:AT$39)+SUM(AT$78:AT80)+SUM(AT$117:AT$121))&gt;=REGISTER!$CZ$22,0,IF(DW$70=1,0,IF(AND(DW81=1,$J81=1,DW$43&gt;=REGISTER!$CZ$25,DW$40&gt;0,SUM(DW$54:DW$60)&gt;0),1,0)))</f>
        <v>0</v>
      </c>
      <c r="AU81" s="80">
        <f>IF((SUM(AU$19:AU$39)+SUM(AU$78:AU80)+SUM(AU$117:AU$121))&gt;=REGISTER!$CZ$22,0,IF(DX$70=1,0,IF(AND(DX81=1,$J81=1,DX$43&gt;=REGISTER!$CZ$25,DX$40&gt;0,SUM(DX$54:DX$60)&gt;0),1,0)))</f>
        <v>0</v>
      </c>
      <c r="AV81" s="80">
        <f>IF((SUM(AV$19:AV$39)+SUM(AV$78:AV80)+SUM(AV$117:AV$121))&gt;=REGISTER!$CZ$22,0,IF(DY$70=1,0,IF(AND(DY81=1,$J81=1,DY$43&gt;=REGISTER!$CZ$25,DY$40&gt;0,SUM(DY$54:DY$60)&gt;0),1,0)))</f>
        <v>0</v>
      </c>
      <c r="AW81" s="80">
        <f>IF((SUM(AW$19:AW$39)+SUM(AW$78:AW80)+SUM(AW$117:AW$121))&gt;=REGISTER!$CZ$22,0,IF(DZ$70=1,0,IF(AND(DZ81=1,$J81=1,DZ$43&gt;=REGISTER!$CZ$25,DZ$40&gt;0,SUM(DZ$54:DZ$60)&gt;0),1,0)))</f>
        <v>0</v>
      </c>
      <c r="AX81" s="80">
        <f>IF((SUM(AX$19:AX$39)+SUM(AX$78:AX80)+SUM(AX$117:AX$121))&gt;=REGISTER!$CZ$22,0,IF(EA$70=1,0,IF(AND(EA81=1,$J81=1,EA$43&gt;=REGISTER!$CZ$25,EA$40&gt;0,SUM(EA$54:EA$60)&gt;0),1,0)))</f>
        <v>0</v>
      </c>
      <c r="AY81" s="80">
        <f>IF((SUM(AY$19:AY$39)+SUM(AY$78:AY80)+SUM(AY$117:AY$121))&gt;=REGISTER!$CZ$22,0,IF(EB$70=1,0,IF(AND(EB81=1,$J81=1,EB$43&gt;=REGISTER!$CZ$25,EB$40&gt;0,SUM(EB$54:EB$60)&gt;0),1,0)))</f>
        <v>0</v>
      </c>
      <c r="AZ81" s="80">
        <f>IF((SUM(AZ$19:AZ$39)+SUM(AZ$78:AZ80)+SUM(AZ$117:AZ$121))&gt;=REGISTER!$CZ$22,0,IF(EC$70=1,0,IF(AND(EC81=1,$J81=1,EC$43&gt;=REGISTER!$CZ$25,EC$40&gt;0,SUM(EC$54:EC$60)&gt;0),1,0)))</f>
        <v>0</v>
      </c>
      <c r="BA81" s="80">
        <f>IF((SUM(BA$19:BA$39)+SUM(BA$78:BA80)+SUM(BA$117:BA$121))&gt;=REGISTER!$CZ$22,0,IF(ED$70=1,0,IF(AND(ED81=1,$J81=1,ED$43&gt;=REGISTER!$CZ$25,ED$40&gt;0,SUM(ED$54:ED$60)&gt;0),1,0)))</f>
        <v>0</v>
      </c>
      <c r="BB81" s="80">
        <f>IF((SUM(BB$19:BB$39)+SUM(BB$78:BB80)+SUM(BB$117:BB$121))&gt;=REGISTER!$CZ$22,0,IF(EE$70=1,0,IF(AND(EE81=1,$J81=1,EE$43&gt;=REGISTER!$CZ$25,EE$40&gt;0,SUM(EE$54:EE$60)&gt;0),1,0)))</f>
        <v>0</v>
      </c>
      <c r="BC81" s="80">
        <f>IF((SUM(BC$19:BC$39)+SUM(BC$78:BC80)+SUM(BC$117:BC$121))&gt;=REGISTER!$CZ$22,0,IF(EF$70=1,0,IF(AND(EF81=1,$J81=1,EF$43&gt;=REGISTER!$CZ$25,EF$40&gt;0,SUM(EF$54:EF$60)&gt;0),1,0)))</f>
        <v>0</v>
      </c>
      <c r="BD81" s="101">
        <f t="shared" si="63"/>
        <v>0</v>
      </c>
      <c r="BE81" s="80">
        <f>IF((SUM(BE$19:BE$39)+SUM(BE$78:BE80)+SUM(BE$117:BE$121))&gt;=30,0,SUM(IF(AND($I81=1,CS81=1,CS$41&gt;2,CS$40&gt;0,SUM(CS$47:CS$53)&gt;0),1,0)))</f>
        <v>0</v>
      </c>
      <c r="BF81" s="80">
        <f>IF((SUM(BF$19:BF$39)+SUM(BF$78:BF80)+SUM(BF$117:BF$121))&gt;=30,0,SUM(IF(AND($I81=1,CT81=1,CT$41&gt;2,CT$40&gt;0,SUM(CT$47:CT$53)&gt;0),1,0)))</f>
        <v>0</v>
      </c>
      <c r="BG81" s="80">
        <f>IF((SUM(BG$19:BG$39)+SUM(BG$78:BG80)+SUM(BG$117:BG$121))&gt;=30,0,SUM(IF(AND($I81=1,CU81=1,CU$41&gt;2,CU$40&gt;0,SUM(CU$47:CU$53)&gt;0),1,0)))</f>
        <v>0</v>
      </c>
      <c r="BH81" s="80">
        <f>IF((SUM(BH$19:BH$39)+SUM(BH$78:BH80)+SUM(BH$117:BH$121))&gt;=30,0,SUM(IF(AND($I81=1,CV81=1,CV$41&gt;2,CV$40&gt;0,SUM(CV$47:CV$53)&gt;0),1,0)))</f>
        <v>0</v>
      </c>
      <c r="BI81" s="80">
        <f>IF((SUM(BI$19:BI$39)+SUM(BI$78:BI80)+SUM(BI$117:BI$121))&gt;=30,0,SUM(IF(AND($I81=1,CW81=1,CW$41&gt;2,CW$40&gt;0,SUM(CW$47:CW$53)&gt;0),1,0)))</f>
        <v>0</v>
      </c>
      <c r="BJ81" s="80">
        <f>IF((SUM(BJ$19:BJ$39)+SUM(BJ$78:BJ80)+SUM(BJ$117:BJ$121))&gt;=30,0,SUM(IF(AND($I81=1,CX81=1,CX$41&gt;2,CX$40&gt;0,SUM(CX$47:CX$53)&gt;0),1,0)))</f>
        <v>0</v>
      </c>
      <c r="BK81" s="80">
        <f>IF((SUM(BK$19:BK$39)+SUM(BK$78:BK80)+SUM(BK$117:BK$121))&gt;=30,0,SUM(IF(AND($I81=1,CY81=1,CY$41&gt;2,CY$40&gt;0,SUM(CY$47:CY$53)&gt;0),1,0)))</f>
        <v>0</v>
      </c>
      <c r="BL81" s="80">
        <f>IF((SUM(BL$19:BL$39)+SUM(BL$78:BL80)+SUM(BL$117:BL$121))&gt;=30,0,SUM(IF(AND($I81=1,CZ81=1,CZ$41&gt;2,CZ$40&gt;0,SUM(CZ$47:CZ$53)&gt;0),1,0)))</f>
        <v>0</v>
      </c>
      <c r="BM81" s="80">
        <f>IF((SUM(BM$19:BM$39)+SUM(BM$78:BM80)+SUM(BM$117:BM$121))&gt;=30,0,SUM(IF(AND($I81=1,DA81=1,DA$41&gt;2,DA$40&gt;0,SUM(DA$47:DA$53)&gt;0),1,0)))</f>
        <v>0</v>
      </c>
      <c r="BN81" s="80">
        <f>IF((SUM(BN$19:BN$39)+SUM(BN$78:BN80)+SUM(BN$117:BN$121))&gt;=30,0,SUM(IF(AND($I81=1,DB81=1,DB$41&gt;2,DB$40&gt;0,SUM(DB$47:DB$53)&gt;0),1,0)))</f>
        <v>0</v>
      </c>
      <c r="BO81" s="80">
        <f>IF((SUM(BO$19:BO$39)+SUM(BO$78:BO80)+SUM(BO$117:BO$121))&gt;=30,0,SUM(IF(AND($I81=1,DC81=1,DC$41&gt;2,DC$40&gt;0,SUM(DC$47:DC$53)&gt;0),1,0)))</f>
        <v>0</v>
      </c>
      <c r="BP81" s="80">
        <f>IF((SUM(BP$19:BP$39)+SUM(BP$78:BP80)+SUM(BP$117:BP$121))&gt;=30,0,SUM(IF(AND($I81=1,DD81=1,DD$41&gt;2,DD$40&gt;0,SUM(DD$47:DD$53)&gt;0),1,0)))</f>
        <v>0</v>
      </c>
      <c r="BQ81" s="80">
        <f>IF((SUM(BQ$19:BQ$39)+SUM(BQ$78:BQ80)+SUM(BQ$117:BQ$121))&gt;=30,0,SUM(IF(AND($I81=1,DE81=1,DE$41&gt;2,DE$40&gt;0,SUM(DE$47:DE$53)&gt;0),1,0)))</f>
        <v>0</v>
      </c>
      <c r="BR81" s="80">
        <f>IF((SUM(BR$19:BR$39)+SUM(BR$78:BR80)+SUM(BR$117:BR$121))&gt;=30,0,SUM(IF(AND($I81=1,DF81=1,DF$41&gt;2,DF$40&gt;0,SUM(DF$47:DF$53)&gt;0),1,0)))</f>
        <v>0</v>
      </c>
      <c r="BS81" s="80">
        <f>IF((SUM(BS$19:BS$39)+SUM(BS$78:BS80)+SUM(BS$117:BS$121))&gt;=30,0,SUM(IF(AND($I81=1,DG81=1,DG$41&gt;2,DG$40&gt;0,SUM(DG$47:DG$53)&gt;0),1,0)))</f>
        <v>0</v>
      </c>
      <c r="BT81" s="80">
        <f>IF((SUM(BT$19:BT$39)+SUM(BT$78:BT80)+SUM(BT$117:BT$121))&gt;=30,0,SUM(IF(AND($I81=1,DH81=1,DH$41&gt;2,DH$40&gt;0,SUM(DH$47:DH$53)&gt;0),1,0)))</f>
        <v>0</v>
      </c>
      <c r="BU81" s="80">
        <f>IF((SUM(BU$19:BU$39)+SUM(BU$78:BU80)+SUM(BU$117:BU$121))&gt;=30,0,SUM(IF(AND($I81=1,DI81=1,DI$41&gt;2,DI$40&gt;0,SUM(DI$47:DI$53)&gt;0),1,0)))</f>
        <v>0</v>
      </c>
      <c r="BV81" s="80">
        <f>IF((SUM(BV$19:BV$39)+SUM(BV$78:BV80)+SUM(BV$117:BV$121))&gt;=30,0,SUM(IF(AND($I81=1,DJ81=1,DJ$41&gt;2,DJ$40&gt;0,SUM(DJ$47:DJ$53)&gt;0),1,0)))</f>
        <v>0</v>
      </c>
      <c r="BW81" s="80">
        <f>IF((SUM(BW$19:BW$39)+SUM(BW$78:BW80)+SUM(BW$117:BW$121))&gt;=30,0,SUM(IF(AND($I81=1,DK81=1,DK$41&gt;2,DK$40&gt;0,SUM(DK$47:DK$53)&gt;0),1,0)))</f>
        <v>0</v>
      </c>
      <c r="BX81" s="80">
        <f>IF((SUM(BX$19:BX$39)+SUM(BX$78:BX80)+SUM(BX$117:BX$121))&gt;=30,0,SUM(IF(AND($I81=1,DL81=1,DL$41&gt;2,DL$40&gt;0,SUM(DL$47:DL$53)&gt;0),1,0)))</f>
        <v>0</v>
      </c>
      <c r="BY81" s="80">
        <f>IF((SUM(BY$19:BY$39)+SUM(BY$78:BY80)+SUM(BY$117:BY$121))&gt;=30,0,SUM(IF(AND($I81=1,DM81=1,DM$41&gt;2,DM$40&gt;0,SUM(DM$47:DM$53)&gt;0),1,0)))</f>
        <v>0</v>
      </c>
      <c r="BZ81" s="80">
        <f>IF((SUM(BZ$19:BZ$39)+SUM(BZ$78:BZ80)+SUM(BZ$117:BZ$121))&gt;=30,0,SUM(IF(AND($I81=1,DN81=1,DN$41&gt;2,DN$40&gt;0,SUM(DN$47:DN$53)&gt;0),1,0)))</f>
        <v>0</v>
      </c>
      <c r="CA81" s="80">
        <f>IF((SUM(CA$19:CA$39)+SUM(CA$78:CA80)+SUM(CA$117:CA$121))&gt;=30,0,SUM(IF(AND($I81=1,DO81=1,DO$41&gt;2,DO$40&gt;0,SUM(DO$47:DO$53)&gt;0),1,0)))</f>
        <v>0</v>
      </c>
      <c r="CB81" s="80">
        <f>IF((SUM(CB$19:CB$39)+SUM(CB$78:CB80)+SUM(CB$117:CB$121))&gt;=30,0,SUM(IF(AND($I81=1,DP81=1,DP$41&gt;2,DP$40&gt;0,SUM(DP$47:DP$53)&gt;0),1,0)))</f>
        <v>0</v>
      </c>
      <c r="CC81" s="80">
        <f>IF((SUM(CC$19:CC$39)+SUM(CC$78:CC80)+SUM(CC$117:CC$121))&gt;=30,0,SUM(IF(AND($I81=1,DQ81=1,DQ$41&gt;2,DQ$40&gt;0,SUM(DQ$47:DQ$53)&gt;0),1,0)))</f>
        <v>0</v>
      </c>
      <c r="CD81" s="80">
        <f>IF((SUM(CD$19:CD$39)+SUM(CD$78:CD80)+SUM(CD$117:CD$121))&gt;=30,0,SUM(IF(AND($I81=1,DR81=1,DR$41&gt;2,DR$40&gt;0,SUM(DR$47:DR$53)&gt;0),1,0)))</f>
        <v>0</v>
      </c>
      <c r="CE81" s="80">
        <f>IF((SUM(CE$19:CE$39)+SUM(CE$78:CE80)+SUM(CE$117:CE$121))&gt;=30,0,SUM(IF(AND($I81=1,DS81=1,DS$41&gt;2,DS$40&gt;0,SUM(DS$47:DS$53)&gt;0),1,0)))</f>
        <v>0</v>
      </c>
      <c r="CF81" s="80">
        <f>IF((SUM(CF$19:CF$39)+SUM(CF$78:CF80)+SUM(CF$117:CF$121))&gt;=30,0,SUM(IF(AND($I81=1,DT81=1,DT$41&gt;2,DT$40&gt;0,SUM(DT$47:DT$53)&gt;0),1,0)))</f>
        <v>0</v>
      </c>
      <c r="CG81" s="80">
        <f>IF((SUM(CG$19:CG$39)+SUM(CG$78:CG80)+SUM(CG$117:CG$121))&gt;=30,0,SUM(IF(AND($I81=1,DU81=1,DU$41&gt;2,DU$40&gt;0,SUM(DU$47:DU$53)&gt;0),1,0)))</f>
        <v>0</v>
      </c>
      <c r="CH81" s="80">
        <f>IF((SUM(CH$19:CH$39)+SUM(CH$78:CH80)+SUM(CH$117:CH$121))&gt;=30,0,SUM(IF(AND($I81=1,DV81=1,DV$41&gt;2,DV$40&gt;0,SUM(DV$47:DV$53)&gt;0),1,0)))</f>
        <v>0</v>
      </c>
      <c r="CI81" s="80">
        <f>IF((SUM(CI$19:CI$39)+SUM(CI$78:CI80)+SUM(CI$117:CI$121))&gt;=30,0,SUM(IF(AND($I81=1,DW81=1,DW$41&gt;2,DW$40&gt;0,SUM(DW$47:DW$53)&gt;0),1,0)))</f>
        <v>0</v>
      </c>
      <c r="CJ81" s="80">
        <f>IF((SUM(CJ$19:CJ$39)+SUM(CJ$78:CJ80)+SUM(CJ$117:CJ$121))&gt;=30,0,SUM(IF(AND($I81=1,DX81=1,DX$41&gt;2,DX$40&gt;0,SUM(DX$47:DX$53)&gt;0),1,0)))</f>
        <v>0</v>
      </c>
      <c r="CK81" s="80">
        <f>IF((SUM(CK$19:CK$39)+SUM(CK$78:CK80)+SUM(CK$117:CK$121))&gt;=30,0,SUM(IF(AND($I81=1,DY81=1,DY$41&gt;2,DY$40&gt;0,SUM(DY$47:DY$53)&gt;0),1,0)))</f>
        <v>0</v>
      </c>
      <c r="CL81" s="80">
        <f>IF((SUM(CL$19:CL$39)+SUM(CL$78:CL80)+SUM(CL$117:CL$121))&gt;=30,0,SUM(IF(AND($I81=1,DZ81=1,DZ$41&gt;2,DZ$40&gt;0,SUM(DZ$47:DZ$53)&gt;0),1,0)))</f>
        <v>0</v>
      </c>
      <c r="CM81" s="80">
        <f>IF((SUM(CM$19:CM$39)+SUM(CM$78:CM80)+SUM(CM$117:CM$121))&gt;=30,0,SUM(IF(AND($I81=1,EA81=1,EA$41&gt;2,EA$40&gt;0,SUM(EA$47:EA$53)&gt;0),1,0)))</f>
        <v>0</v>
      </c>
      <c r="CN81" s="80">
        <f>IF((SUM(CN$19:CN$39)+SUM(CN$78:CN80)+SUM(CN$117:CN$121))&gt;=30,0,SUM(IF(AND($I81=1,EB81=1,EB$41&gt;2,EB$40&gt;0,SUM(EB$47:EB$53)&gt;0),1,0)))</f>
        <v>0</v>
      </c>
      <c r="CO81" s="80">
        <f>IF((SUM(CO$19:CO$39)+SUM(CO$78:CO80)+SUM(CO$117:CO$121))&gt;=30,0,SUM(IF(AND($I81=1,EC81=1,EC$41&gt;2,EC$40&gt;0,SUM(EC$47:EC$53)&gt;0),1,0)))</f>
        <v>0</v>
      </c>
      <c r="CP81" s="80">
        <f>IF((SUM(CP$19:CP$39)+SUM(CP$78:CP80)+SUM(CP$117:CP$121))&gt;=30,0,SUM(IF(AND($I81=1,ED81=1,ED$41&gt;2,ED$40&gt;0,SUM(ED$47:ED$53)&gt;0),1,0)))</f>
        <v>0</v>
      </c>
      <c r="CQ81" s="80">
        <f>IF((SUM(CQ$19:CQ$39)+SUM(CQ$78:CQ80)+SUM(CQ$117:CQ$121))&gt;=30,0,SUM(IF(AND($I81=1,EE81=1,EE$41&gt;2,EE$40&gt;0,SUM(EE$47:EE$53)&gt;0),1,0)))</f>
        <v>0</v>
      </c>
      <c r="CR81" s="80">
        <f>IF((SUM(CR$19:CR$39)+SUM(CR$78:CR80)+SUM(CR$117:CR$121))&gt;=30,0,SUM(IF(AND($I81=1,EF81=1,EF$41&gt;2,EF$40&gt;0,SUM(EF$47:EF$53)&gt;0),1,0)))</f>
        <v>0</v>
      </c>
      <c r="CS81" s="64"/>
      <c r="CT81" s="64"/>
      <c r="CU81" s="64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64"/>
      <c r="DM81" s="64"/>
      <c r="DN81" s="64"/>
      <c r="DO81" s="64"/>
      <c r="DP81" s="64"/>
      <c r="DQ81" s="64"/>
      <c r="DR81" s="64"/>
      <c r="DS81" s="64"/>
      <c r="DT81" s="64"/>
      <c r="DU81" s="64"/>
      <c r="DV81" s="64"/>
      <c r="DW81" s="64"/>
      <c r="DX81" s="64"/>
      <c r="DY81" s="64"/>
      <c r="DZ81" s="64"/>
      <c r="EA81" s="64"/>
      <c r="EB81" s="64"/>
      <c r="EC81" s="64"/>
      <c r="ED81" s="64"/>
      <c r="EE81" s="64"/>
      <c r="EF81" s="64"/>
      <c r="EG81" s="54">
        <f t="shared" si="65"/>
        <v>0</v>
      </c>
      <c r="EH81" s="136"/>
      <c r="EI81" s="97">
        <f t="shared" si="66"/>
        <v>0</v>
      </c>
      <c r="EJ81" s="344" t="str">
        <f t="shared" si="67"/>
        <v/>
      </c>
      <c r="EK81" s="345">
        <f t="shared" si="68"/>
        <v>0</v>
      </c>
      <c r="EL81" s="185"/>
      <c r="EM81" s="102">
        <f>SUMIF($K81,REGISTER!$CU$7,'KORT 1'!$BD81)</f>
        <v>0</v>
      </c>
      <c r="EN81" s="19">
        <f>SUMIF($K81,REGISTER!$CU$8,'KORT 1'!$BD81)</f>
        <v>0</v>
      </c>
      <c r="EO81" s="20">
        <f>SUMIF($K81,REGISTER!$CU$9,'KORT 1'!$BD81)</f>
        <v>0</v>
      </c>
      <c r="EP81" s="17">
        <f>SUMIF($K81,REGISTER!$CU$21,'KORT 1'!$BD81)</f>
        <v>0</v>
      </c>
      <c r="EQ81" s="19">
        <f>SUMIF($K81,REGISTER!$CU$22,'KORT 1'!$BD81)</f>
        <v>0</v>
      </c>
      <c r="ER81" s="20">
        <f>SUMIF($K81,REGISTER!$CU$23,'KORT 1'!$BD81)</f>
        <v>0</v>
      </c>
      <c r="ES81" s="17">
        <f>SUMIF($K81,REGISTER!$CU$14,'KORT 1'!$BD81)</f>
        <v>0</v>
      </c>
      <c r="ET81" s="19">
        <f>SUMIF($K81,REGISTER!$CU$15,'KORT 1'!$BD81)</f>
        <v>0</v>
      </c>
      <c r="EU81" s="19">
        <f>SUMIF($K81,REGISTER!$CU$16,'KORT 1'!$BD81)</f>
        <v>0</v>
      </c>
      <c r="EV81" s="218">
        <f>SUMIF($K81,REGISTER!$CU$17,'KORT 1'!$BD81)+SUMIF($K81,REGISTER!$CU$18,'KORT 1'!$BD81)+SUMIF($K81,REGISTER!$CU$19,'KORT 1'!$BD81)+SUMIF($K81,REGISTER!$CU$20,'KORT 1'!$BD81)</f>
        <v>0</v>
      </c>
      <c r="EW81" s="103">
        <f>SUMIF($K81,REGISTER!$CU$28,'KORT 1'!$BD81)</f>
        <v>0</v>
      </c>
      <c r="EX81" s="19">
        <f>SUMIF($K81,REGISTER!$CU$29,'KORT 1'!$BD81)</f>
        <v>0</v>
      </c>
      <c r="EY81" s="19">
        <f>SUMIF($K81,REGISTER!$CU$30,'KORT 1'!$BD81)</f>
        <v>0</v>
      </c>
      <c r="EZ81" s="218">
        <f>SUMIF($K81,REGISTER!$CU$31,'KORT 1'!$BD81)+SUMIF($K81,REGISTER!$CU$32,'KORT 1'!$BD81)+SUMIF($K81,REGISTER!$CU$33,'KORT 1'!$BD81)+SUMIF($K81,REGISTER!$CU$34,'KORT 1'!$BD81)</f>
        <v>0</v>
      </c>
      <c r="FA81" s="136"/>
      <c r="FB81" s="136"/>
      <c r="FC81" s="136"/>
      <c r="FD81" s="136"/>
      <c r="FE81" s="136"/>
      <c r="FF81" s="136"/>
      <c r="FG81" s="136"/>
      <c r="FH81" s="136"/>
      <c r="FI81" s="136"/>
      <c r="FJ81" s="136"/>
      <c r="FK81" s="136"/>
      <c r="FL81" s="136"/>
      <c r="FM81" s="136"/>
      <c r="FN81" s="136"/>
      <c r="FO81" s="136"/>
      <c r="FP81" s="235"/>
      <c r="FQ81" s="103">
        <f>SUMIF($M81,REGISTER!$CU$36,'KORT 1'!$O81)</f>
        <v>0</v>
      </c>
      <c r="FR81" s="19">
        <f>SUMIF($M81,REGISTER!$CU$37,'KORT 1'!$O81)</f>
        <v>0</v>
      </c>
      <c r="FS81" s="19">
        <f>SUMIF($M81,REGISTER!$CU$38,'KORT 1'!$O81)</f>
        <v>0</v>
      </c>
      <c r="FT81" s="19">
        <f>SUMIF($M81,REGISTER!$CU$39,'KORT 1'!$O81)</f>
        <v>0</v>
      </c>
      <c r="FU81" s="19">
        <f>SUMIF($M81,REGISTER!$CU$40,'KORT 1'!$O81)</f>
        <v>0</v>
      </c>
      <c r="FV81" s="19">
        <f>SUMIF($M81,REGISTER!$CU$41,'KORT 1'!$O81)</f>
        <v>0</v>
      </c>
      <c r="FW81" s="19">
        <f>SUMIF($M81,REGISTER!$CU$56,'KORT 1'!$O81)</f>
        <v>0</v>
      </c>
      <c r="FX81" s="19">
        <f>SUMIF($M81,REGISTER!$CU$57,'KORT 1'!$O81)</f>
        <v>0</v>
      </c>
      <c r="FY81" s="19">
        <f>SUMIF($M81,REGISTER!$CU$58,'KORT 1'!$O81)</f>
        <v>0</v>
      </c>
      <c r="FZ81" s="19">
        <f>SUMIF($M81,REGISTER!$CU$59,'KORT 1'!$O81)</f>
        <v>0</v>
      </c>
      <c r="GA81" s="19">
        <f>SUMIF($M81,REGISTER!$CU$60,'KORT 1'!$O81)</f>
        <v>0</v>
      </c>
      <c r="GB81" s="19">
        <f>SUMIF($M81,REGISTER!$CU$61,'KORT 1'!$O81)</f>
        <v>0</v>
      </c>
      <c r="GC81" s="19">
        <f>SUMIF($M81,REGISTER!$CU$46,'KORT 1'!$O81)</f>
        <v>0</v>
      </c>
      <c r="GD81" s="19">
        <f>SUMIF($M81,REGISTER!$CU$47,'KORT 1'!$O81)</f>
        <v>0</v>
      </c>
      <c r="GE81" s="19">
        <f>SUMIF($M81,REGISTER!$CU$48,'KORT 1'!$O81)</f>
        <v>0</v>
      </c>
      <c r="GF81" s="19">
        <f>SUMIF($M81,REGISTER!$CU$49,'KORT 1'!$O81)</f>
        <v>0</v>
      </c>
      <c r="GG81" s="19">
        <f>SUMIF($M81,REGISTER!$CU$50,'KORT 1'!$O81)</f>
        <v>0</v>
      </c>
      <c r="GH81" s="19">
        <f>SUMIF($M81,REGISTER!$CU$51,'KORT 1'!$O81)</f>
        <v>0</v>
      </c>
      <c r="GI81" s="18">
        <f>SUMIF($M81,REGISTER!$CU$52,'KORT 1'!$O81)+SUMIF($M81,REGISTER!$CU$53,'KORT 1'!$O81)+SUMIF($M81,REGISTER!$CU$54,'KORT 1'!$O81)+SUMIF($M81,REGISTER!$CU$55,'KORT 1'!$O81)</f>
        <v>0</v>
      </c>
      <c r="GJ81" s="19">
        <f>SUMIF($M81,REGISTER!$CU$66,'KORT 1'!$O81)</f>
        <v>0</v>
      </c>
      <c r="GK81" s="19">
        <f>SUMIF($M81,REGISTER!$CU$67,'KORT 1'!$O81)</f>
        <v>0</v>
      </c>
      <c r="GL81" s="19">
        <f>SUMIF($M81,REGISTER!$CU$68,'KORT 1'!$O81)</f>
        <v>0</v>
      </c>
      <c r="GM81" s="19">
        <f>SUMIF($M81,REGISTER!$CU$69,'KORT 1'!$O81)</f>
        <v>0</v>
      </c>
      <c r="GN81" s="19">
        <f>SUMIF($M81,REGISTER!$CU$70,'KORT 1'!$O81)</f>
        <v>0</v>
      </c>
      <c r="GO81" s="19">
        <f>SUMIF($M81,REGISTER!$CU$71,'KORT 1'!$O81)</f>
        <v>0</v>
      </c>
      <c r="GP81" s="18">
        <f>SUMIF($M81,REGISTER!$CU$72,'KORT 1'!$O81)+SUMIF($M81,REGISTER!$CU$73,'KORT 1'!$O81)+SUMIF($M81,REGISTER!$CU$74,'KORT 1'!$O81)+SUMIF($M81,REGISTER!$CU$75,'KORT 1'!$O81)</f>
        <v>0</v>
      </c>
      <c r="GQ81" s="136"/>
      <c r="GR81" s="136"/>
      <c r="GS81" s="136"/>
      <c r="GT81" s="136"/>
      <c r="GU81" s="136"/>
      <c r="GV81" s="136"/>
      <c r="GW81" s="136"/>
      <c r="GX81" s="136"/>
      <c r="GY81" s="136"/>
      <c r="GZ81" s="136"/>
      <c r="HA81" s="136"/>
      <c r="HB81" s="136"/>
      <c r="HC81" s="136"/>
      <c r="HD81" s="136"/>
      <c r="HE81" s="136"/>
      <c r="HF81" s="136"/>
      <c r="HG81" s="136"/>
      <c r="HH81" s="125"/>
      <c r="HI81" s="1"/>
    </row>
    <row r="82" spans="1:217" ht="12" customHeight="1">
      <c r="A82" s="17">
        <v>26</v>
      </c>
      <c r="B82" s="81"/>
      <c r="C82" s="427" t="str">
        <f t="shared" si="55"/>
        <v/>
      </c>
      <c r="D82" s="428"/>
      <c r="E82" s="428"/>
      <c r="F82" s="428"/>
      <c r="G82" s="429"/>
      <c r="H82" s="130" t="str">
        <f t="shared" si="56"/>
        <v/>
      </c>
      <c r="I82" s="26">
        <f t="shared" si="57"/>
        <v>0</v>
      </c>
      <c r="J82" s="26">
        <f t="shared" si="58"/>
        <v>0</v>
      </c>
      <c r="K82" s="26">
        <f t="shared" si="59"/>
        <v>0</v>
      </c>
      <c r="L82" s="133"/>
      <c r="M82" s="26">
        <f t="shared" si="60"/>
        <v>0</v>
      </c>
      <c r="N82" s="26">
        <f t="shared" si="61"/>
        <v>0</v>
      </c>
      <c r="O82" s="101">
        <f t="shared" si="62"/>
        <v>0</v>
      </c>
      <c r="P82" s="80">
        <f>IF((SUM(P$19:P$39)+SUM(P$78:P81)+SUM(P$117:P$121))&gt;=REGISTER!$CZ$22,0,IF(CS$70=1,0,IF(AND(CS82=1,$J82=1,CS$43&gt;=REGISTER!$CZ$25,CS$40&gt;0,SUM(CS$54:CS$60)&gt;0),1,0)))</f>
        <v>0</v>
      </c>
      <c r="Q82" s="80">
        <f>IF((SUM(Q$19:Q$39)+SUM(Q$78:Q81)+SUM(Q$117:Q$121))&gt;=REGISTER!$CZ$22,0,IF(CT$70=1,0,IF(AND(CT82=1,$J82=1,CT$43&gt;=REGISTER!$CZ$25,CT$40&gt;0,SUM(CT$54:CT$60)&gt;0),1,0)))</f>
        <v>0</v>
      </c>
      <c r="R82" s="80">
        <f>IF((SUM(R$19:R$39)+SUM(R$78:R81)+SUM(R$117:R$121))&gt;=REGISTER!$CZ$22,0,IF(CU$70=1,0,IF(AND(CU82=1,$J82=1,CU$43&gt;=REGISTER!$CZ$25,CU$40&gt;0,SUM(CU$54:CU$60)&gt;0),1,0)))</f>
        <v>0</v>
      </c>
      <c r="S82" s="80">
        <f>IF((SUM(S$19:S$39)+SUM(S$78:S81)+SUM(S$117:S$121))&gt;=REGISTER!$CZ$22,0,IF(CV$70=1,0,IF(AND(CV82=1,$J82=1,CV$43&gt;=REGISTER!$CZ$25,CV$40&gt;0,SUM(CV$54:CV$60)&gt;0),1,0)))</f>
        <v>0</v>
      </c>
      <c r="T82" s="80">
        <f>IF((SUM(T$19:T$39)+SUM(T$78:T81)+SUM(T$117:T$121))&gt;=REGISTER!$CZ$22,0,IF(CW$70=1,0,IF(AND(CW82=1,$J82=1,CW$43&gt;=REGISTER!$CZ$25,CW$40&gt;0,SUM(CW$54:CW$60)&gt;0),1,0)))</f>
        <v>0</v>
      </c>
      <c r="U82" s="80">
        <f>IF((SUM(U$19:U$39)+SUM(U$78:U81)+SUM(U$117:U$121))&gt;=REGISTER!$CZ$22,0,IF(CX$70=1,0,IF(AND(CX82=1,$J82=1,CX$43&gt;=REGISTER!$CZ$25,CX$40&gt;0,SUM(CX$54:CX$60)&gt;0),1,0)))</f>
        <v>0</v>
      </c>
      <c r="V82" s="80">
        <f>IF((SUM(V$19:V$39)+SUM(V$78:V81)+SUM(V$117:V$121))&gt;=REGISTER!$CZ$22,0,IF(CY$70=1,0,IF(AND(CY82=1,$J82=1,CY$43&gt;=REGISTER!$CZ$25,CY$40&gt;0,SUM(CY$54:CY$60)&gt;0),1,0)))</f>
        <v>0</v>
      </c>
      <c r="W82" s="80">
        <f>IF((SUM(W$19:W$39)+SUM(W$78:W81)+SUM(W$117:W$121))&gt;=REGISTER!$CZ$22,0,IF(CZ$70=1,0,IF(AND(CZ82=1,$J82=1,CZ$43&gt;=REGISTER!$CZ$25,CZ$40&gt;0,SUM(CZ$54:CZ$60)&gt;0),1,0)))</f>
        <v>0</v>
      </c>
      <c r="X82" s="80">
        <f>IF((SUM(X$19:X$39)+SUM(X$78:X81)+SUM(X$117:X$121))&gt;=REGISTER!$CZ$22,0,IF(DA$70=1,0,IF(AND(DA82=1,$J82=1,DA$43&gt;=REGISTER!$CZ$25,DA$40&gt;0,SUM(DA$54:DA$60)&gt;0),1,0)))</f>
        <v>0</v>
      </c>
      <c r="Y82" s="80">
        <f>IF((SUM(Y$19:Y$39)+SUM(Y$78:Y81)+SUM(Y$117:Y$121))&gt;=REGISTER!$CZ$22,0,IF(DB$70=1,0,IF(AND(DB82=1,$J82=1,DB$43&gt;=REGISTER!$CZ$25,DB$40&gt;0,SUM(DB$54:DB$60)&gt;0),1,0)))</f>
        <v>0</v>
      </c>
      <c r="Z82" s="80">
        <f>IF((SUM(Z$19:Z$39)+SUM(Z$78:Z81)+SUM(Z$117:Z$121))&gt;=REGISTER!$CZ$22,0,IF(DC$70=1,0,IF(AND(DC82=1,$J82=1,DC$43&gt;=REGISTER!$CZ$25,DC$40&gt;0,SUM(DC$54:DC$60)&gt;0),1,0)))</f>
        <v>0</v>
      </c>
      <c r="AA82" s="80">
        <f>IF((SUM(AA$19:AA$39)+SUM(AA$78:AA81)+SUM(AA$117:AA$121))&gt;=REGISTER!$CZ$22,0,IF(DD$70=1,0,IF(AND(DD82=1,$J82=1,DD$43&gt;=REGISTER!$CZ$25,DD$40&gt;0,SUM(DD$54:DD$60)&gt;0),1,0)))</f>
        <v>0</v>
      </c>
      <c r="AB82" s="80">
        <f>IF((SUM(AB$19:AB$39)+SUM(AB$78:AB81)+SUM(AB$117:AB$121))&gt;=REGISTER!$CZ$22,0,IF(DE$70=1,0,IF(AND(DE82=1,$J82=1,DE$43&gt;=REGISTER!$CZ$25,DE$40&gt;0,SUM(DE$54:DE$60)&gt;0),1,0)))</f>
        <v>0</v>
      </c>
      <c r="AC82" s="80">
        <f>IF((SUM(AC$19:AC$39)+SUM(AC$78:AC81)+SUM(AC$117:AC$121))&gt;=REGISTER!$CZ$22,0,IF(DF$70=1,0,IF(AND(DF82=1,$J82=1,DF$43&gt;=REGISTER!$CZ$25,DF$40&gt;0,SUM(DF$54:DF$60)&gt;0),1,0)))</f>
        <v>0</v>
      </c>
      <c r="AD82" s="80">
        <f>IF((SUM(AD$19:AD$39)+SUM(AD$78:AD81)+SUM(AD$117:AD$121))&gt;=REGISTER!$CZ$22,0,IF(DG$70=1,0,IF(AND(DG82=1,$J82=1,DG$43&gt;=REGISTER!$CZ$25,DG$40&gt;0,SUM(DG$54:DG$60)&gt;0),1,0)))</f>
        <v>0</v>
      </c>
      <c r="AE82" s="80">
        <f>IF((SUM(AE$19:AE$39)+SUM(AE$78:AE81)+SUM(AE$117:AE$121))&gt;=REGISTER!$CZ$22,0,IF(DH$70=1,0,IF(AND(DH82=1,$J82=1,DH$43&gt;=REGISTER!$CZ$25,DH$40&gt;0,SUM(DH$54:DH$60)&gt;0),1,0)))</f>
        <v>0</v>
      </c>
      <c r="AF82" s="80">
        <f>IF((SUM(AF$19:AF$39)+SUM(AF$78:AF81)+SUM(AF$117:AF$121))&gt;=REGISTER!$CZ$22,0,IF(DI$70=1,0,IF(AND(DI82=1,$J82=1,DI$43&gt;=REGISTER!$CZ$25,DI$40&gt;0,SUM(DI$54:DI$60)&gt;0),1,0)))</f>
        <v>0</v>
      </c>
      <c r="AG82" s="80">
        <f>IF((SUM(AG$19:AG$39)+SUM(AG$78:AG81)+SUM(AG$117:AG$121))&gt;=REGISTER!$CZ$22,0,IF(DJ$70=1,0,IF(AND(DJ82=1,$J82=1,DJ$43&gt;=REGISTER!$CZ$25,DJ$40&gt;0,SUM(DJ$54:DJ$60)&gt;0),1,0)))</f>
        <v>0</v>
      </c>
      <c r="AH82" s="80">
        <f>IF((SUM(AH$19:AH$39)+SUM(AH$78:AH81)+SUM(AH$117:AH$121))&gt;=REGISTER!$CZ$22,0,IF(DK$70=1,0,IF(AND(DK82=1,$J82=1,DK$43&gt;=REGISTER!$CZ$25,DK$40&gt;0,SUM(DK$54:DK$60)&gt;0),1,0)))</f>
        <v>0</v>
      </c>
      <c r="AI82" s="80">
        <f>IF((SUM(AI$19:AI$39)+SUM(AI$78:AI81)+SUM(AI$117:AI$121))&gt;=REGISTER!$CZ$22,0,IF(DL$70=1,0,IF(AND(DL82=1,$J82=1,DL$43&gt;=REGISTER!$CZ$25,DL$40&gt;0,SUM(DL$54:DL$60)&gt;0),1,0)))</f>
        <v>0</v>
      </c>
      <c r="AJ82" s="80">
        <f>IF((SUM(AJ$19:AJ$39)+SUM(AJ$78:AJ81)+SUM(AJ$117:AJ$121))&gt;=REGISTER!$CZ$22,0,IF(DM$70=1,0,IF(AND(DM82=1,$J82=1,DM$43&gt;=REGISTER!$CZ$25,DM$40&gt;0,SUM(DM$54:DM$60)&gt;0),1,0)))</f>
        <v>0</v>
      </c>
      <c r="AK82" s="80">
        <f>IF((SUM(AK$19:AK$39)+SUM(AK$78:AK81)+SUM(AK$117:AK$121))&gt;=REGISTER!$CZ$22,0,IF(DN$70=1,0,IF(AND(DN82=1,$J82=1,DN$43&gt;=REGISTER!$CZ$25,DN$40&gt;0,SUM(DN$54:DN$60)&gt;0),1,0)))</f>
        <v>0</v>
      </c>
      <c r="AL82" s="80">
        <f>IF((SUM(AL$19:AL$39)+SUM(AL$78:AL81)+SUM(AL$117:AL$121))&gt;=REGISTER!$CZ$22,0,IF(DO$70=1,0,IF(AND(DO82=1,$J82=1,DO$43&gt;=REGISTER!$CZ$25,DO$40&gt;0,SUM(DO$54:DO$60)&gt;0),1,0)))</f>
        <v>0</v>
      </c>
      <c r="AM82" s="80">
        <f>IF((SUM(AM$19:AM$39)+SUM(AM$78:AM81)+SUM(AM$117:AM$121))&gt;=REGISTER!$CZ$22,0,IF(DP$70=1,0,IF(AND(DP82=1,$J82=1,DP$43&gt;=REGISTER!$CZ$25,DP$40&gt;0,SUM(DP$54:DP$60)&gt;0),1,0)))</f>
        <v>0</v>
      </c>
      <c r="AN82" s="80">
        <f>IF((SUM(AN$19:AN$39)+SUM(AN$78:AN81)+SUM(AN$117:AN$121))&gt;=REGISTER!$CZ$22,0,IF(DQ$70=1,0,IF(AND(DQ82=1,$J82=1,DQ$43&gt;=REGISTER!$CZ$25,DQ$40&gt;0,SUM(DQ$54:DQ$60)&gt;0),1,0)))</f>
        <v>0</v>
      </c>
      <c r="AO82" s="80">
        <f>IF((SUM(AO$19:AO$39)+SUM(AO$78:AO81)+SUM(AO$117:AO$121))&gt;=REGISTER!$CZ$22,0,IF(DR$70=1,0,IF(AND(DR82=1,$J82=1,DR$43&gt;=REGISTER!$CZ$25,DR$40&gt;0,SUM(DR$54:DR$60)&gt;0),1,0)))</f>
        <v>0</v>
      </c>
      <c r="AP82" s="80">
        <f>IF((SUM(AP$19:AP$39)+SUM(AP$78:AP81)+SUM(AP$117:AP$121))&gt;=REGISTER!$CZ$22,0,IF(DS$70=1,0,IF(AND(DS82=1,$J82=1,DS$43&gt;=REGISTER!$CZ$25,DS$40&gt;0,SUM(DS$54:DS$60)&gt;0),1,0)))</f>
        <v>0</v>
      </c>
      <c r="AQ82" s="80">
        <f>IF((SUM(AQ$19:AQ$39)+SUM(AQ$78:AQ81)+SUM(AQ$117:AQ$121))&gt;=REGISTER!$CZ$22,0,IF(DT$70=1,0,IF(AND(DT82=1,$J82=1,DT$43&gt;=REGISTER!$CZ$25,DT$40&gt;0,SUM(DT$54:DT$60)&gt;0),1,0)))</f>
        <v>0</v>
      </c>
      <c r="AR82" s="80">
        <f>IF((SUM(AR$19:AR$39)+SUM(AR$78:AR81)+SUM(AR$117:AR$121))&gt;=REGISTER!$CZ$22,0,IF(DU$70=1,0,IF(AND(DU82=1,$J82=1,DU$43&gt;=REGISTER!$CZ$25,DU$40&gt;0,SUM(DU$54:DU$60)&gt;0),1,0)))</f>
        <v>0</v>
      </c>
      <c r="AS82" s="80">
        <f>IF((SUM(AS$19:AS$39)+SUM(AS$78:AS81)+SUM(AS$117:AS$121))&gt;=REGISTER!$CZ$22,0,IF(DV$70=1,0,IF(AND(DV82=1,$J82=1,DV$43&gt;=REGISTER!$CZ$25,DV$40&gt;0,SUM(DV$54:DV$60)&gt;0),1,0)))</f>
        <v>0</v>
      </c>
      <c r="AT82" s="80">
        <f>IF((SUM(AT$19:AT$39)+SUM(AT$78:AT81)+SUM(AT$117:AT$121))&gt;=REGISTER!$CZ$22,0,IF(DW$70=1,0,IF(AND(DW82=1,$J82=1,DW$43&gt;=REGISTER!$CZ$25,DW$40&gt;0,SUM(DW$54:DW$60)&gt;0),1,0)))</f>
        <v>0</v>
      </c>
      <c r="AU82" s="80">
        <f>IF((SUM(AU$19:AU$39)+SUM(AU$78:AU81)+SUM(AU$117:AU$121))&gt;=REGISTER!$CZ$22,0,IF(DX$70=1,0,IF(AND(DX82=1,$J82=1,DX$43&gt;=REGISTER!$CZ$25,DX$40&gt;0,SUM(DX$54:DX$60)&gt;0),1,0)))</f>
        <v>0</v>
      </c>
      <c r="AV82" s="80">
        <f>IF((SUM(AV$19:AV$39)+SUM(AV$78:AV81)+SUM(AV$117:AV$121))&gt;=REGISTER!$CZ$22,0,IF(DY$70=1,0,IF(AND(DY82=1,$J82=1,DY$43&gt;=REGISTER!$CZ$25,DY$40&gt;0,SUM(DY$54:DY$60)&gt;0),1,0)))</f>
        <v>0</v>
      </c>
      <c r="AW82" s="80">
        <f>IF((SUM(AW$19:AW$39)+SUM(AW$78:AW81)+SUM(AW$117:AW$121))&gt;=REGISTER!$CZ$22,0,IF(DZ$70=1,0,IF(AND(DZ82=1,$J82=1,DZ$43&gt;=REGISTER!$CZ$25,DZ$40&gt;0,SUM(DZ$54:DZ$60)&gt;0),1,0)))</f>
        <v>0</v>
      </c>
      <c r="AX82" s="80">
        <f>IF((SUM(AX$19:AX$39)+SUM(AX$78:AX81)+SUM(AX$117:AX$121))&gt;=REGISTER!$CZ$22,0,IF(EA$70=1,0,IF(AND(EA82=1,$J82=1,EA$43&gt;=REGISTER!$CZ$25,EA$40&gt;0,SUM(EA$54:EA$60)&gt;0),1,0)))</f>
        <v>0</v>
      </c>
      <c r="AY82" s="80">
        <f>IF((SUM(AY$19:AY$39)+SUM(AY$78:AY81)+SUM(AY$117:AY$121))&gt;=REGISTER!$CZ$22,0,IF(EB$70=1,0,IF(AND(EB82=1,$J82=1,EB$43&gt;=REGISTER!$CZ$25,EB$40&gt;0,SUM(EB$54:EB$60)&gt;0),1,0)))</f>
        <v>0</v>
      </c>
      <c r="AZ82" s="80">
        <f>IF((SUM(AZ$19:AZ$39)+SUM(AZ$78:AZ81)+SUM(AZ$117:AZ$121))&gt;=REGISTER!$CZ$22,0,IF(EC$70=1,0,IF(AND(EC82=1,$J82=1,EC$43&gt;=REGISTER!$CZ$25,EC$40&gt;0,SUM(EC$54:EC$60)&gt;0),1,0)))</f>
        <v>0</v>
      </c>
      <c r="BA82" s="80">
        <f>IF((SUM(BA$19:BA$39)+SUM(BA$78:BA81)+SUM(BA$117:BA$121))&gt;=REGISTER!$CZ$22,0,IF(ED$70=1,0,IF(AND(ED82=1,$J82=1,ED$43&gt;=REGISTER!$CZ$25,ED$40&gt;0,SUM(ED$54:ED$60)&gt;0),1,0)))</f>
        <v>0</v>
      </c>
      <c r="BB82" s="80">
        <f>IF((SUM(BB$19:BB$39)+SUM(BB$78:BB81)+SUM(BB$117:BB$121))&gt;=REGISTER!$CZ$22,0,IF(EE$70=1,0,IF(AND(EE82=1,$J82=1,EE$43&gt;=REGISTER!$CZ$25,EE$40&gt;0,SUM(EE$54:EE$60)&gt;0),1,0)))</f>
        <v>0</v>
      </c>
      <c r="BC82" s="80">
        <f>IF((SUM(BC$19:BC$39)+SUM(BC$78:BC81)+SUM(BC$117:BC$121))&gt;=REGISTER!$CZ$22,0,IF(EF$70=1,0,IF(AND(EF82=1,$J82=1,EF$43&gt;=REGISTER!$CZ$25,EF$40&gt;0,SUM(EF$54:EF$60)&gt;0),1,0)))</f>
        <v>0</v>
      </c>
      <c r="BD82" s="101">
        <f t="shared" si="63"/>
        <v>0</v>
      </c>
      <c r="BE82" s="80">
        <f>IF((SUM(BE$19:BE$39)+SUM(BE$78:BE81)+SUM(BE$117:BE$121))&gt;=30,0,SUM(IF(AND($I82=1,CS82=1,CS$41&gt;2,CS$40&gt;0,SUM(CS$47:CS$53)&gt;0),1,0)))</f>
        <v>0</v>
      </c>
      <c r="BF82" s="80">
        <f>IF((SUM(BF$19:BF$39)+SUM(BF$78:BF81)+SUM(BF$117:BF$121))&gt;=30,0,SUM(IF(AND($I82=1,CT82=1,CT$41&gt;2,CT$40&gt;0,SUM(CT$47:CT$53)&gt;0),1,0)))</f>
        <v>0</v>
      </c>
      <c r="BG82" s="80">
        <f>IF((SUM(BG$19:BG$39)+SUM(BG$78:BG81)+SUM(BG$117:BG$121))&gt;=30,0,SUM(IF(AND($I82=1,CU82=1,CU$41&gt;2,CU$40&gt;0,SUM(CU$47:CU$53)&gt;0),1,0)))</f>
        <v>0</v>
      </c>
      <c r="BH82" s="80">
        <f>IF((SUM(BH$19:BH$39)+SUM(BH$78:BH81)+SUM(BH$117:BH$121))&gt;=30,0,SUM(IF(AND($I82=1,CV82=1,CV$41&gt;2,CV$40&gt;0,SUM(CV$47:CV$53)&gt;0),1,0)))</f>
        <v>0</v>
      </c>
      <c r="BI82" s="80">
        <f>IF((SUM(BI$19:BI$39)+SUM(BI$78:BI81)+SUM(BI$117:BI$121))&gt;=30,0,SUM(IF(AND($I82=1,CW82=1,CW$41&gt;2,CW$40&gt;0,SUM(CW$47:CW$53)&gt;0),1,0)))</f>
        <v>0</v>
      </c>
      <c r="BJ82" s="80">
        <f>IF((SUM(BJ$19:BJ$39)+SUM(BJ$78:BJ81)+SUM(BJ$117:BJ$121))&gt;=30,0,SUM(IF(AND($I82=1,CX82=1,CX$41&gt;2,CX$40&gt;0,SUM(CX$47:CX$53)&gt;0),1,0)))</f>
        <v>0</v>
      </c>
      <c r="BK82" s="80">
        <f>IF((SUM(BK$19:BK$39)+SUM(BK$78:BK81)+SUM(BK$117:BK$121))&gt;=30,0,SUM(IF(AND($I82=1,CY82=1,CY$41&gt;2,CY$40&gt;0,SUM(CY$47:CY$53)&gt;0),1,0)))</f>
        <v>0</v>
      </c>
      <c r="BL82" s="80">
        <f>IF((SUM(BL$19:BL$39)+SUM(BL$78:BL81)+SUM(BL$117:BL$121))&gt;=30,0,SUM(IF(AND($I82=1,CZ82=1,CZ$41&gt;2,CZ$40&gt;0,SUM(CZ$47:CZ$53)&gt;0),1,0)))</f>
        <v>0</v>
      </c>
      <c r="BM82" s="80">
        <f>IF((SUM(BM$19:BM$39)+SUM(BM$78:BM81)+SUM(BM$117:BM$121))&gt;=30,0,SUM(IF(AND($I82=1,DA82=1,DA$41&gt;2,DA$40&gt;0,SUM(DA$47:DA$53)&gt;0),1,0)))</f>
        <v>0</v>
      </c>
      <c r="BN82" s="80">
        <f>IF((SUM(BN$19:BN$39)+SUM(BN$78:BN81)+SUM(BN$117:BN$121))&gt;=30,0,SUM(IF(AND($I82=1,DB82=1,DB$41&gt;2,DB$40&gt;0,SUM(DB$47:DB$53)&gt;0),1,0)))</f>
        <v>0</v>
      </c>
      <c r="BO82" s="80">
        <f>IF((SUM(BO$19:BO$39)+SUM(BO$78:BO81)+SUM(BO$117:BO$121))&gt;=30,0,SUM(IF(AND($I82=1,DC82=1,DC$41&gt;2,DC$40&gt;0,SUM(DC$47:DC$53)&gt;0),1,0)))</f>
        <v>0</v>
      </c>
      <c r="BP82" s="80">
        <f>IF((SUM(BP$19:BP$39)+SUM(BP$78:BP81)+SUM(BP$117:BP$121))&gt;=30,0,SUM(IF(AND($I82=1,DD82=1,DD$41&gt;2,DD$40&gt;0,SUM(DD$47:DD$53)&gt;0),1,0)))</f>
        <v>0</v>
      </c>
      <c r="BQ82" s="80">
        <f>IF((SUM(BQ$19:BQ$39)+SUM(BQ$78:BQ81)+SUM(BQ$117:BQ$121))&gt;=30,0,SUM(IF(AND($I82=1,DE82=1,DE$41&gt;2,DE$40&gt;0,SUM(DE$47:DE$53)&gt;0),1,0)))</f>
        <v>0</v>
      </c>
      <c r="BR82" s="80">
        <f>IF((SUM(BR$19:BR$39)+SUM(BR$78:BR81)+SUM(BR$117:BR$121))&gt;=30,0,SUM(IF(AND($I82=1,DF82=1,DF$41&gt;2,DF$40&gt;0,SUM(DF$47:DF$53)&gt;0),1,0)))</f>
        <v>0</v>
      </c>
      <c r="BS82" s="80">
        <f>IF((SUM(BS$19:BS$39)+SUM(BS$78:BS81)+SUM(BS$117:BS$121))&gt;=30,0,SUM(IF(AND($I82=1,DG82=1,DG$41&gt;2,DG$40&gt;0,SUM(DG$47:DG$53)&gt;0),1,0)))</f>
        <v>0</v>
      </c>
      <c r="BT82" s="80">
        <f>IF((SUM(BT$19:BT$39)+SUM(BT$78:BT81)+SUM(BT$117:BT$121))&gt;=30,0,SUM(IF(AND($I82=1,DH82=1,DH$41&gt;2,DH$40&gt;0,SUM(DH$47:DH$53)&gt;0),1,0)))</f>
        <v>0</v>
      </c>
      <c r="BU82" s="80">
        <f>IF((SUM(BU$19:BU$39)+SUM(BU$78:BU81)+SUM(BU$117:BU$121))&gt;=30,0,SUM(IF(AND($I82=1,DI82=1,DI$41&gt;2,DI$40&gt;0,SUM(DI$47:DI$53)&gt;0),1,0)))</f>
        <v>0</v>
      </c>
      <c r="BV82" s="80">
        <f>IF((SUM(BV$19:BV$39)+SUM(BV$78:BV81)+SUM(BV$117:BV$121))&gt;=30,0,SUM(IF(AND($I82=1,DJ82=1,DJ$41&gt;2,DJ$40&gt;0,SUM(DJ$47:DJ$53)&gt;0),1,0)))</f>
        <v>0</v>
      </c>
      <c r="BW82" s="80">
        <f>IF((SUM(BW$19:BW$39)+SUM(BW$78:BW81)+SUM(BW$117:BW$121))&gt;=30,0,SUM(IF(AND($I82=1,DK82=1,DK$41&gt;2,DK$40&gt;0,SUM(DK$47:DK$53)&gt;0),1,0)))</f>
        <v>0</v>
      </c>
      <c r="BX82" s="80">
        <f>IF((SUM(BX$19:BX$39)+SUM(BX$78:BX81)+SUM(BX$117:BX$121))&gt;=30,0,SUM(IF(AND($I82=1,DL82=1,DL$41&gt;2,DL$40&gt;0,SUM(DL$47:DL$53)&gt;0),1,0)))</f>
        <v>0</v>
      </c>
      <c r="BY82" s="80">
        <f>IF((SUM(BY$19:BY$39)+SUM(BY$78:BY81)+SUM(BY$117:BY$121))&gt;=30,0,SUM(IF(AND($I82=1,DM82=1,DM$41&gt;2,DM$40&gt;0,SUM(DM$47:DM$53)&gt;0),1,0)))</f>
        <v>0</v>
      </c>
      <c r="BZ82" s="80">
        <f>IF((SUM(BZ$19:BZ$39)+SUM(BZ$78:BZ81)+SUM(BZ$117:BZ$121))&gt;=30,0,SUM(IF(AND($I82=1,DN82=1,DN$41&gt;2,DN$40&gt;0,SUM(DN$47:DN$53)&gt;0),1,0)))</f>
        <v>0</v>
      </c>
      <c r="CA82" s="80">
        <f>IF((SUM(CA$19:CA$39)+SUM(CA$78:CA81)+SUM(CA$117:CA$121))&gt;=30,0,SUM(IF(AND($I82=1,DO82=1,DO$41&gt;2,DO$40&gt;0,SUM(DO$47:DO$53)&gt;0),1,0)))</f>
        <v>0</v>
      </c>
      <c r="CB82" s="80">
        <f>IF((SUM(CB$19:CB$39)+SUM(CB$78:CB81)+SUM(CB$117:CB$121))&gt;=30,0,SUM(IF(AND($I82=1,DP82=1,DP$41&gt;2,DP$40&gt;0,SUM(DP$47:DP$53)&gt;0),1,0)))</f>
        <v>0</v>
      </c>
      <c r="CC82" s="80">
        <f>IF((SUM(CC$19:CC$39)+SUM(CC$78:CC81)+SUM(CC$117:CC$121))&gt;=30,0,SUM(IF(AND($I82=1,DQ82=1,DQ$41&gt;2,DQ$40&gt;0,SUM(DQ$47:DQ$53)&gt;0),1,0)))</f>
        <v>0</v>
      </c>
      <c r="CD82" s="80">
        <f>IF((SUM(CD$19:CD$39)+SUM(CD$78:CD81)+SUM(CD$117:CD$121))&gt;=30,0,SUM(IF(AND($I82=1,DR82=1,DR$41&gt;2,DR$40&gt;0,SUM(DR$47:DR$53)&gt;0),1,0)))</f>
        <v>0</v>
      </c>
      <c r="CE82" s="80">
        <f>IF((SUM(CE$19:CE$39)+SUM(CE$78:CE81)+SUM(CE$117:CE$121))&gt;=30,0,SUM(IF(AND($I82=1,DS82=1,DS$41&gt;2,DS$40&gt;0,SUM(DS$47:DS$53)&gt;0),1,0)))</f>
        <v>0</v>
      </c>
      <c r="CF82" s="80">
        <f>IF((SUM(CF$19:CF$39)+SUM(CF$78:CF81)+SUM(CF$117:CF$121))&gt;=30,0,SUM(IF(AND($I82=1,DT82=1,DT$41&gt;2,DT$40&gt;0,SUM(DT$47:DT$53)&gt;0),1,0)))</f>
        <v>0</v>
      </c>
      <c r="CG82" s="80">
        <f>IF((SUM(CG$19:CG$39)+SUM(CG$78:CG81)+SUM(CG$117:CG$121))&gt;=30,0,SUM(IF(AND($I82=1,DU82=1,DU$41&gt;2,DU$40&gt;0,SUM(DU$47:DU$53)&gt;0),1,0)))</f>
        <v>0</v>
      </c>
      <c r="CH82" s="80">
        <f>IF((SUM(CH$19:CH$39)+SUM(CH$78:CH81)+SUM(CH$117:CH$121))&gt;=30,0,SUM(IF(AND($I82=1,DV82=1,DV$41&gt;2,DV$40&gt;0,SUM(DV$47:DV$53)&gt;0),1,0)))</f>
        <v>0</v>
      </c>
      <c r="CI82" s="80">
        <f>IF((SUM(CI$19:CI$39)+SUM(CI$78:CI81)+SUM(CI$117:CI$121))&gt;=30,0,SUM(IF(AND($I82=1,DW82=1,DW$41&gt;2,DW$40&gt;0,SUM(DW$47:DW$53)&gt;0),1,0)))</f>
        <v>0</v>
      </c>
      <c r="CJ82" s="80">
        <f>IF((SUM(CJ$19:CJ$39)+SUM(CJ$78:CJ81)+SUM(CJ$117:CJ$121))&gt;=30,0,SUM(IF(AND($I82=1,DX82=1,DX$41&gt;2,DX$40&gt;0,SUM(DX$47:DX$53)&gt;0),1,0)))</f>
        <v>0</v>
      </c>
      <c r="CK82" s="80">
        <f>IF((SUM(CK$19:CK$39)+SUM(CK$78:CK81)+SUM(CK$117:CK$121))&gt;=30,0,SUM(IF(AND($I82=1,DY82=1,DY$41&gt;2,DY$40&gt;0,SUM(DY$47:DY$53)&gt;0),1,0)))</f>
        <v>0</v>
      </c>
      <c r="CL82" s="80">
        <f>IF((SUM(CL$19:CL$39)+SUM(CL$78:CL81)+SUM(CL$117:CL$121))&gt;=30,0,SUM(IF(AND($I82=1,DZ82=1,DZ$41&gt;2,DZ$40&gt;0,SUM(DZ$47:DZ$53)&gt;0),1,0)))</f>
        <v>0</v>
      </c>
      <c r="CM82" s="80">
        <f>IF((SUM(CM$19:CM$39)+SUM(CM$78:CM81)+SUM(CM$117:CM$121))&gt;=30,0,SUM(IF(AND($I82=1,EA82=1,EA$41&gt;2,EA$40&gt;0,SUM(EA$47:EA$53)&gt;0),1,0)))</f>
        <v>0</v>
      </c>
      <c r="CN82" s="80">
        <f>IF((SUM(CN$19:CN$39)+SUM(CN$78:CN81)+SUM(CN$117:CN$121))&gt;=30,0,SUM(IF(AND($I82=1,EB82=1,EB$41&gt;2,EB$40&gt;0,SUM(EB$47:EB$53)&gt;0),1,0)))</f>
        <v>0</v>
      </c>
      <c r="CO82" s="80">
        <f>IF((SUM(CO$19:CO$39)+SUM(CO$78:CO81)+SUM(CO$117:CO$121))&gt;=30,0,SUM(IF(AND($I82=1,EC82=1,EC$41&gt;2,EC$40&gt;0,SUM(EC$47:EC$53)&gt;0),1,0)))</f>
        <v>0</v>
      </c>
      <c r="CP82" s="80">
        <f>IF((SUM(CP$19:CP$39)+SUM(CP$78:CP81)+SUM(CP$117:CP$121))&gt;=30,0,SUM(IF(AND($I82=1,ED82=1,ED$41&gt;2,ED$40&gt;0,SUM(ED$47:ED$53)&gt;0),1,0)))</f>
        <v>0</v>
      </c>
      <c r="CQ82" s="80">
        <f>IF((SUM(CQ$19:CQ$39)+SUM(CQ$78:CQ81)+SUM(CQ$117:CQ$121))&gt;=30,0,SUM(IF(AND($I82=1,EE82=1,EE$41&gt;2,EE$40&gt;0,SUM(EE$47:EE$53)&gt;0),1,0)))</f>
        <v>0</v>
      </c>
      <c r="CR82" s="80">
        <f>IF((SUM(CR$19:CR$39)+SUM(CR$78:CR81)+SUM(CR$117:CR$121))&gt;=30,0,SUM(IF(AND($I82=1,EF82=1,EF$41&gt;2,EF$40&gt;0,SUM(EF$47:EF$53)&gt;0),1,0)))</f>
        <v>0</v>
      </c>
      <c r="CS82" s="64"/>
      <c r="CT82" s="64"/>
      <c r="CU82" s="64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64"/>
      <c r="DM82" s="64"/>
      <c r="DN82" s="64"/>
      <c r="DO82" s="64"/>
      <c r="DP82" s="64"/>
      <c r="DQ82" s="64"/>
      <c r="DR82" s="64"/>
      <c r="DS82" s="64"/>
      <c r="DT82" s="64"/>
      <c r="DU82" s="64"/>
      <c r="DV82" s="64"/>
      <c r="DW82" s="64"/>
      <c r="DX82" s="64"/>
      <c r="DY82" s="64"/>
      <c r="DZ82" s="64"/>
      <c r="EA82" s="64"/>
      <c r="EB82" s="64"/>
      <c r="EC82" s="64"/>
      <c r="ED82" s="64"/>
      <c r="EE82" s="64"/>
      <c r="EF82" s="64"/>
      <c r="EG82" s="54">
        <f t="shared" si="65"/>
        <v>0</v>
      </c>
      <c r="EH82" s="136"/>
      <c r="EI82" s="97">
        <f t="shared" si="66"/>
        <v>0</v>
      </c>
      <c r="EJ82" s="344" t="str">
        <f t="shared" si="67"/>
        <v/>
      </c>
      <c r="EK82" s="345">
        <f t="shared" si="68"/>
        <v>0</v>
      </c>
      <c r="EL82" s="185"/>
      <c r="EM82" s="102">
        <f>SUMIF($K82,REGISTER!$CU$7,'KORT 1'!$BD82)</f>
        <v>0</v>
      </c>
      <c r="EN82" s="19">
        <f>SUMIF($K82,REGISTER!$CU$8,'KORT 1'!$BD82)</f>
        <v>0</v>
      </c>
      <c r="EO82" s="20">
        <f>SUMIF($K82,REGISTER!$CU$9,'KORT 1'!$BD82)</f>
        <v>0</v>
      </c>
      <c r="EP82" s="17">
        <f>SUMIF($K82,REGISTER!$CU$21,'KORT 1'!$BD82)</f>
        <v>0</v>
      </c>
      <c r="EQ82" s="19">
        <f>SUMIF($K82,REGISTER!$CU$22,'KORT 1'!$BD82)</f>
        <v>0</v>
      </c>
      <c r="ER82" s="20">
        <f>SUMIF($K82,REGISTER!$CU$23,'KORT 1'!$BD82)</f>
        <v>0</v>
      </c>
      <c r="ES82" s="17">
        <f>SUMIF($K82,REGISTER!$CU$14,'KORT 1'!$BD82)</f>
        <v>0</v>
      </c>
      <c r="ET82" s="19">
        <f>SUMIF($K82,REGISTER!$CU$15,'KORT 1'!$BD82)</f>
        <v>0</v>
      </c>
      <c r="EU82" s="19">
        <f>SUMIF($K82,REGISTER!$CU$16,'KORT 1'!$BD82)</f>
        <v>0</v>
      </c>
      <c r="EV82" s="218">
        <f>SUMIF($K82,REGISTER!$CU$17,'KORT 1'!$BD82)+SUMIF($K82,REGISTER!$CU$18,'KORT 1'!$BD82)+SUMIF($K82,REGISTER!$CU$19,'KORT 1'!$BD82)+SUMIF($K82,REGISTER!$CU$20,'KORT 1'!$BD82)</f>
        <v>0</v>
      </c>
      <c r="EW82" s="103">
        <f>SUMIF($K82,REGISTER!$CU$28,'KORT 1'!$BD82)</f>
        <v>0</v>
      </c>
      <c r="EX82" s="19">
        <f>SUMIF($K82,REGISTER!$CU$29,'KORT 1'!$BD82)</f>
        <v>0</v>
      </c>
      <c r="EY82" s="19">
        <f>SUMIF($K82,REGISTER!$CU$30,'KORT 1'!$BD82)</f>
        <v>0</v>
      </c>
      <c r="EZ82" s="218">
        <f>SUMIF($K82,REGISTER!$CU$31,'KORT 1'!$BD82)+SUMIF($K82,REGISTER!$CU$32,'KORT 1'!$BD82)+SUMIF($K82,REGISTER!$CU$33,'KORT 1'!$BD82)+SUMIF($K82,REGISTER!$CU$34,'KORT 1'!$BD82)</f>
        <v>0</v>
      </c>
      <c r="FA82" s="136"/>
      <c r="FB82" s="136"/>
      <c r="FC82" s="136"/>
      <c r="FD82" s="136"/>
      <c r="FE82" s="136"/>
      <c r="FF82" s="136"/>
      <c r="FG82" s="136"/>
      <c r="FH82" s="136"/>
      <c r="FI82" s="136"/>
      <c r="FJ82" s="136"/>
      <c r="FK82" s="136"/>
      <c r="FL82" s="136"/>
      <c r="FM82" s="136"/>
      <c r="FN82" s="136"/>
      <c r="FO82" s="136"/>
      <c r="FP82" s="235"/>
      <c r="FQ82" s="103">
        <f>SUMIF($M82,REGISTER!$CU$36,'KORT 1'!$O82)</f>
        <v>0</v>
      </c>
      <c r="FR82" s="19">
        <f>SUMIF($M82,REGISTER!$CU$37,'KORT 1'!$O82)</f>
        <v>0</v>
      </c>
      <c r="FS82" s="19">
        <f>SUMIF($M82,REGISTER!$CU$38,'KORT 1'!$O82)</f>
        <v>0</v>
      </c>
      <c r="FT82" s="19">
        <f>SUMIF($M82,REGISTER!$CU$39,'KORT 1'!$O82)</f>
        <v>0</v>
      </c>
      <c r="FU82" s="19">
        <f>SUMIF($M82,REGISTER!$CU$40,'KORT 1'!$O82)</f>
        <v>0</v>
      </c>
      <c r="FV82" s="19">
        <f>SUMIF($M82,REGISTER!$CU$41,'KORT 1'!$O82)</f>
        <v>0</v>
      </c>
      <c r="FW82" s="19">
        <f>SUMIF($M82,REGISTER!$CU$56,'KORT 1'!$O82)</f>
        <v>0</v>
      </c>
      <c r="FX82" s="19">
        <f>SUMIF($M82,REGISTER!$CU$57,'KORT 1'!$O82)</f>
        <v>0</v>
      </c>
      <c r="FY82" s="19">
        <f>SUMIF($M82,REGISTER!$CU$58,'KORT 1'!$O82)</f>
        <v>0</v>
      </c>
      <c r="FZ82" s="19">
        <f>SUMIF($M82,REGISTER!$CU$59,'KORT 1'!$O82)</f>
        <v>0</v>
      </c>
      <c r="GA82" s="19">
        <f>SUMIF($M82,REGISTER!$CU$60,'KORT 1'!$O82)</f>
        <v>0</v>
      </c>
      <c r="GB82" s="19">
        <f>SUMIF($M82,REGISTER!$CU$61,'KORT 1'!$O82)</f>
        <v>0</v>
      </c>
      <c r="GC82" s="19">
        <f>SUMIF($M82,REGISTER!$CU$46,'KORT 1'!$O82)</f>
        <v>0</v>
      </c>
      <c r="GD82" s="19">
        <f>SUMIF($M82,REGISTER!$CU$47,'KORT 1'!$O82)</f>
        <v>0</v>
      </c>
      <c r="GE82" s="19">
        <f>SUMIF($M82,REGISTER!$CU$48,'KORT 1'!$O82)</f>
        <v>0</v>
      </c>
      <c r="GF82" s="19">
        <f>SUMIF($M82,REGISTER!$CU$49,'KORT 1'!$O82)</f>
        <v>0</v>
      </c>
      <c r="GG82" s="19">
        <f>SUMIF($M82,REGISTER!$CU$50,'KORT 1'!$O82)</f>
        <v>0</v>
      </c>
      <c r="GH82" s="19">
        <f>SUMIF($M82,REGISTER!$CU$51,'KORT 1'!$O82)</f>
        <v>0</v>
      </c>
      <c r="GI82" s="18">
        <f>SUMIF($M82,REGISTER!$CU$52,'KORT 1'!$O82)+SUMIF($M82,REGISTER!$CU$53,'KORT 1'!$O82)+SUMIF($M82,REGISTER!$CU$54,'KORT 1'!$O82)+SUMIF($M82,REGISTER!$CU$55,'KORT 1'!$O82)</f>
        <v>0</v>
      </c>
      <c r="GJ82" s="19">
        <f>SUMIF($M82,REGISTER!$CU$66,'KORT 1'!$O82)</f>
        <v>0</v>
      </c>
      <c r="GK82" s="19">
        <f>SUMIF($M82,REGISTER!$CU$67,'KORT 1'!$O82)</f>
        <v>0</v>
      </c>
      <c r="GL82" s="19">
        <f>SUMIF($M82,REGISTER!$CU$68,'KORT 1'!$O82)</f>
        <v>0</v>
      </c>
      <c r="GM82" s="19">
        <f>SUMIF($M82,REGISTER!$CU$69,'KORT 1'!$O82)</f>
        <v>0</v>
      </c>
      <c r="GN82" s="19">
        <f>SUMIF($M82,REGISTER!$CU$70,'KORT 1'!$O82)</f>
        <v>0</v>
      </c>
      <c r="GO82" s="19">
        <f>SUMIF($M82,REGISTER!$CU$71,'KORT 1'!$O82)</f>
        <v>0</v>
      </c>
      <c r="GP82" s="18">
        <f>SUMIF($M82,REGISTER!$CU$72,'KORT 1'!$O82)+SUMIF($M82,REGISTER!$CU$73,'KORT 1'!$O82)+SUMIF($M82,REGISTER!$CU$74,'KORT 1'!$O82)+SUMIF($M82,REGISTER!$CU$75,'KORT 1'!$O82)</f>
        <v>0</v>
      </c>
      <c r="GQ82" s="136"/>
      <c r="GR82" s="136"/>
      <c r="GS82" s="136"/>
      <c r="GT82" s="136"/>
      <c r="GU82" s="136"/>
      <c r="GV82" s="136"/>
      <c r="GW82" s="136"/>
      <c r="GX82" s="136"/>
      <c r="GY82" s="136"/>
      <c r="GZ82" s="136"/>
      <c r="HA82" s="136"/>
      <c r="HB82" s="136"/>
      <c r="HC82" s="136"/>
      <c r="HD82" s="136"/>
      <c r="HE82" s="136"/>
      <c r="HF82" s="136"/>
      <c r="HG82" s="136"/>
      <c r="HH82" s="125"/>
      <c r="HI82" s="1"/>
    </row>
    <row r="83" spans="1:217" ht="12" customHeight="1">
      <c r="A83" s="17">
        <v>27</v>
      </c>
      <c r="B83" s="81"/>
      <c r="C83" s="427" t="str">
        <f t="shared" si="55"/>
        <v/>
      </c>
      <c r="D83" s="428"/>
      <c r="E83" s="428"/>
      <c r="F83" s="428"/>
      <c r="G83" s="429"/>
      <c r="H83" s="130" t="str">
        <f t="shared" si="56"/>
        <v/>
      </c>
      <c r="I83" s="26">
        <f t="shared" si="57"/>
        <v>0</v>
      </c>
      <c r="J83" s="26">
        <f t="shared" si="58"/>
        <v>0</v>
      </c>
      <c r="K83" s="26">
        <f t="shared" si="59"/>
        <v>0</v>
      </c>
      <c r="L83" s="133"/>
      <c r="M83" s="26">
        <f t="shared" si="60"/>
        <v>0</v>
      </c>
      <c r="N83" s="26">
        <f t="shared" si="61"/>
        <v>0</v>
      </c>
      <c r="O83" s="101">
        <f t="shared" si="62"/>
        <v>0</v>
      </c>
      <c r="P83" s="80">
        <f>IF((SUM(P$19:P$39)+SUM(P$78:P82)+SUM(P$117:P$121))&gt;=REGISTER!$CZ$22,0,IF(CS$70=1,0,IF(AND(CS83=1,$J83=1,CS$43&gt;=REGISTER!$CZ$25,CS$40&gt;0,SUM(CS$54:CS$60)&gt;0),1,0)))</f>
        <v>0</v>
      </c>
      <c r="Q83" s="80">
        <f>IF((SUM(Q$19:Q$39)+SUM(Q$78:Q82)+SUM(Q$117:Q$121))&gt;=REGISTER!$CZ$22,0,IF(CT$70=1,0,IF(AND(CT83=1,$J83=1,CT$43&gt;=REGISTER!$CZ$25,CT$40&gt;0,SUM(CT$54:CT$60)&gt;0),1,0)))</f>
        <v>0</v>
      </c>
      <c r="R83" s="80">
        <f>IF((SUM(R$19:R$39)+SUM(R$78:R82)+SUM(R$117:R$121))&gt;=REGISTER!$CZ$22,0,IF(CU$70=1,0,IF(AND(CU83=1,$J83=1,CU$43&gt;=REGISTER!$CZ$25,CU$40&gt;0,SUM(CU$54:CU$60)&gt;0),1,0)))</f>
        <v>0</v>
      </c>
      <c r="S83" s="80">
        <f>IF((SUM(S$19:S$39)+SUM(S$78:S82)+SUM(S$117:S$121))&gt;=REGISTER!$CZ$22,0,IF(CV$70=1,0,IF(AND(CV83=1,$J83=1,CV$43&gt;=REGISTER!$CZ$25,CV$40&gt;0,SUM(CV$54:CV$60)&gt;0),1,0)))</f>
        <v>0</v>
      </c>
      <c r="T83" s="80">
        <f>IF((SUM(T$19:T$39)+SUM(T$78:T82)+SUM(T$117:T$121))&gt;=REGISTER!$CZ$22,0,IF(CW$70=1,0,IF(AND(CW83=1,$J83=1,CW$43&gt;=REGISTER!$CZ$25,CW$40&gt;0,SUM(CW$54:CW$60)&gt;0),1,0)))</f>
        <v>0</v>
      </c>
      <c r="U83" s="80">
        <f>IF((SUM(U$19:U$39)+SUM(U$78:U82)+SUM(U$117:U$121))&gt;=REGISTER!$CZ$22,0,IF(CX$70=1,0,IF(AND(CX83=1,$J83=1,CX$43&gt;=REGISTER!$CZ$25,CX$40&gt;0,SUM(CX$54:CX$60)&gt;0),1,0)))</f>
        <v>0</v>
      </c>
      <c r="V83" s="80">
        <f>IF((SUM(V$19:V$39)+SUM(V$78:V82)+SUM(V$117:V$121))&gt;=REGISTER!$CZ$22,0,IF(CY$70=1,0,IF(AND(CY83=1,$J83=1,CY$43&gt;=REGISTER!$CZ$25,CY$40&gt;0,SUM(CY$54:CY$60)&gt;0),1,0)))</f>
        <v>0</v>
      </c>
      <c r="W83" s="80">
        <f>IF((SUM(W$19:W$39)+SUM(W$78:W82)+SUM(W$117:W$121))&gt;=REGISTER!$CZ$22,0,IF(CZ$70=1,0,IF(AND(CZ83=1,$J83=1,CZ$43&gt;=REGISTER!$CZ$25,CZ$40&gt;0,SUM(CZ$54:CZ$60)&gt;0),1,0)))</f>
        <v>0</v>
      </c>
      <c r="X83" s="80">
        <f>IF((SUM(X$19:X$39)+SUM(X$78:X82)+SUM(X$117:X$121))&gt;=REGISTER!$CZ$22,0,IF(DA$70=1,0,IF(AND(DA83=1,$J83=1,DA$43&gt;=REGISTER!$CZ$25,DA$40&gt;0,SUM(DA$54:DA$60)&gt;0),1,0)))</f>
        <v>0</v>
      </c>
      <c r="Y83" s="80">
        <f>IF((SUM(Y$19:Y$39)+SUM(Y$78:Y82)+SUM(Y$117:Y$121))&gt;=REGISTER!$CZ$22,0,IF(DB$70=1,0,IF(AND(DB83=1,$J83=1,DB$43&gt;=REGISTER!$CZ$25,DB$40&gt;0,SUM(DB$54:DB$60)&gt;0),1,0)))</f>
        <v>0</v>
      </c>
      <c r="Z83" s="80">
        <f>IF((SUM(Z$19:Z$39)+SUM(Z$78:Z82)+SUM(Z$117:Z$121))&gt;=REGISTER!$CZ$22,0,IF(DC$70=1,0,IF(AND(DC83=1,$J83=1,DC$43&gt;=REGISTER!$CZ$25,DC$40&gt;0,SUM(DC$54:DC$60)&gt;0),1,0)))</f>
        <v>0</v>
      </c>
      <c r="AA83" s="80">
        <f>IF((SUM(AA$19:AA$39)+SUM(AA$78:AA82)+SUM(AA$117:AA$121))&gt;=REGISTER!$CZ$22,0,IF(DD$70=1,0,IF(AND(DD83=1,$J83=1,DD$43&gt;=REGISTER!$CZ$25,DD$40&gt;0,SUM(DD$54:DD$60)&gt;0),1,0)))</f>
        <v>0</v>
      </c>
      <c r="AB83" s="80">
        <f>IF((SUM(AB$19:AB$39)+SUM(AB$78:AB82)+SUM(AB$117:AB$121))&gt;=REGISTER!$CZ$22,0,IF(DE$70=1,0,IF(AND(DE83=1,$J83=1,DE$43&gt;=REGISTER!$CZ$25,DE$40&gt;0,SUM(DE$54:DE$60)&gt;0),1,0)))</f>
        <v>0</v>
      </c>
      <c r="AC83" s="80">
        <f>IF((SUM(AC$19:AC$39)+SUM(AC$78:AC82)+SUM(AC$117:AC$121))&gt;=REGISTER!$CZ$22,0,IF(DF$70=1,0,IF(AND(DF83=1,$J83=1,DF$43&gt;=REGISTER!$CZ$25,DF$40&gt;0,SUM(DF$54:DF$60)&gt;0),1,0)))</f>
        <v>0</v>
      </c>
      <c r="AD83" s="80">
        <f>IF((SUM(AD$19:AD$39)+SUM(AD$78:AD82)+SUM(AD$117:AD$121))&gt;=REGISTER!$CZ$22,0,IF(DG$70=1,0,IF(AND(DG83=1,$J83=1,DG$43&gt;=REGISTER!$CZ$25,DG$40&gt;0,SUM(DG$54:DG$60)&gt;0),1,0)))</f>
        <v>0</v>
      </c>
      <c r="AE83" s="80">
        <f>IF((SUM(AE$19:AE$39)+SUM(AE$78:AE82)+SUM(AE$117:AE$121))&gt;=REGISTER!$CZ$22,0,IF(DH$70=1,0,IF(AND(DH83=1,$J83=1,DH$43&gt;=REGISTER!$CZ$25,DH$40&gt;0,SUM(DH$54:DH$60)&gt;0),1,0)))</f>
        <v>0</v>
      </c>
      <c r="AF83" s="80">
        <f>IF((SUM(AF$19:AF$39)+SUM(AF$78:AF82)+SUM(AF$117:AF$121))&gt;=REGISTER!$CZ$22,0,IF(DI$70=1,0,IF(AND(DI83=1,$J83=1,DI$43&gt;=REGISTER!$CZ$25,DI$40&gt;0,SUM(DI$54:DI$60)&gt;0),1,0)))</f>
        <v>0</v>
      </c>
      <c r="AG83" s="80">
        <f>IF((SUM(AG$19:AG$39)+SUM(AG$78:AG82)+SUM(AG$117:AG$121))&gt;=REGISTER!$CZ$22,0,IF(DJ$70=1,0,IF(AND(DJ83=1,$J83=1,DJ$43&gt;=REGISTER!$CZ$25,DJ$40&gt;0,SUM(DJ$54:DJ$60)&gt;0),1,0)))</f>
        <v>0</v>
      </c>
      <c r="AH83" s="80">
        <f>IF((SUM(AH$19:AH$39)+SUM(AH$78:AH82)+SUM(AH$117:AH$121))&gt;=REGISTER!$CZ$22,0,IF(DK$70=1,0,IF(AND(DK83=1,$J83=1,DK$43&gt;=REGISTER!$CZ$25,DK$40&gt;0,SUM(DK$54:DK$60)&gt;0),1,0)))</f>
        <v>0</v>
      </c>
      <c r="AI83" s="80">
        <f>IF((SUM(AI$19:AI$39)+SUM(AI$78:AI82)+SUM(AI$117:AI$121))&gt;=REGISTER!$CZ$22,0,IF(DL$70=1,0,IF(AND(DL83=1,$J83=1,DL$43&gt;=REGISTER!$CZ$25,DL$40&gt;0,SUM(DL$54:DL$60)&gt;0),1,0)))</f>
        <v>0</v>
      </c>
      <c r="AJ83" s="80">
        <f>IF((SUM(AJ$19:AJ$39)+SUM(AJ$78:AJ82)+SUM(AJ$117:AJ$121))&gt;=REGISTER!$CZ$22,0,IF(DM$70=1,0,IF(AND(DM83=1,$J83=1,DM$43&gt;=REGISTER!$CZ$25,DM$40&gt;0,SUM(DM$54:DM$60)&gt;0),1,0)))</f>
        <v>0</v>
      </c>
      <c r="AK83" s="80">
        <f>IF((SUM(AK$19:AK$39)+SUM(AK$78:AK82)+SUM(AK$117:AK$121))&gt;=REGISTER!$CZ$22,0,IF(DN$70=1,0,IF(AND(DN83=1,$J83=1,DN$43&gt;=REGISTER!$CZ$25,DN$40&gt;0,SUM(DN$54:DN$60)&gt;0),1,0)))</f>
        <v>0</v>
      </c>
      <c r="AL83" s="80">
        <f>IF((SUM(AL$19:AL$39)+SUM(AL$78:AL82)+SUM(AL$117:AL$121))&gt;=REGISTER!$CZ$22,0,IF(DO$70=1,0,IF(AND(DO83=1,$J83=1,DO$43&gt;=REGISTER!$CZ$25,DO$40&gt;0,SUM(DO$54:DO$60)&gt;0),1,0)))</f>
        <v>0</v>
      </c>
      <c r="AM83" s="80">
        <f>IF((SUM(AM$19:AM$39)+SUM(AM$78:AM82)+SUM(AM$117:AM$121))&gt;=REGISTER!$CZ$22,0,IF(DP$70=1,0,IF(AND(DP83=1,$J83=1,DP$43&gt;=REGISTER!$CZ$25,DP$40&gt;0,SUM(DP$54:DP$60)&gt;0),1,0)))</f>
        <v>0</v>
      </c>
      <c r="AN83" s="80">
        <f>IF((SUM(AN$19:AN$39)+SUM(AN$78:AN82)+SUM(AN$117:AN$121))&gt;=REGISTER!$CZ$22,0,IF(DQ$70=1,0,IF(AND(DQ83=1,$J83=1,DQ$43&gt;=REGISTER!$CZ$25,DQ$40&gt;0,SUM(DQ$54:DQ$60)&gt;0),1,0)))</f>
        <v>0</v>
      </c>
      <c r="AO83" s="80">
        <f>IF((SUM(AO$19:AO$39)+SUM(AO$78:AO82)+SUM(AO$117:AO$121))&gt;=REGISTER!$CZ$22,0,IF(DR$70=1,0,IF(AND(DR83=1,$J83=1,DR$43&gt;=REGISTER!$CZ$25,DR$40&gt;0,SUM(DR$54:DR$60)&gt;0),1,0)))</f>
        <v>0</v>
      </c>
      <c r="AP83" s="80">
        <f>IF((SUM(AP$19:AP$39)+SUM(AP$78:AP82)+SUM(AP$117:AP$121))&gt;=REGISTER!$CZ$22,0,IF(DS$70=1,0,IF(AND(DS83=1,$J83=1,DS$43&gt;=REGISTER!$CZ$25,DS$40&gt;0,SUM(DS$54:DS$60)&gt;0),1,0)))</f>
        <v>0</v>
      </c>
      <c r="AQ83" s="80">
        <f>IF((SUM(AQ$19:AQ$39)+SUM(AQ$78:AQ82)+SUM(AQ$117:AQ$121))&gt;=REGISTER!$CZ$22,0,IF(DT$70=1,0,IF(AND(DT83=1,$J83=1,DT$43&gt;=REGISTER!$CZ$25,DT$40&gt;0,SUM(DT$54:DT$60)&gt;0),1,0)))</f>
        <v>0</v>
      </c>
      <c r="AR83" s="80">
        <f>IF((SUM(AR$19:AR$39)+SUM(AR$78:AR82)+SUM(AR$117:AR$121))&gt;=REGISTER!$CZ$22,0,IF(DU$70=1,0,IF(AND(DU83=1,$J83=1,DU$43&gt;=REGISTER!$CZ$25,DU$40&gt;0,SUM(DU$54:DU$60)&gt;0),1,0)))</f>
        <v>0</v>
      </c>
      <c r="AS83" s="80">
        <f>IF((SUM(AS$19:AS$39)+SUM(AS$78:AS82)+SUM(AS$117:AS$121))&gt;=REGISTER!$CZ$22,0,IF(DV$70=1,0,IF(AND(DV83=1,$J83=1,DV$43&gt;=REGISTER!$CZ$25,DV$40&gt;0,SUM(DV$54:DV$60)&gt;0),1,0)))</f>
        <v>0</v>
      </c>
      <c r="AT83" s="80">
        <f>IF((SUM(AT$19:AT$39)+SUM(AT$78:AT82)+SUM(AT$117:AT$121))&gt;=REGISTER!$CZ$22,0,IF(DW$70=1,0,IF(AND(DW83=1,$J83=1,DW$43&gt;=REGISTER!$CZ$25,DW$40&gt;0,SUM(DW$54:DW$60)&gt;0),1,0)))</f>
        <v>0</v>
      </c>
      <c r="AU83" s="80">
        <f>IF((SUM(AU$19:AU$39)+SUM(AU$78:AU82)+SUM(AU$117:AU$121))&gt;=REGISTER!$CZ$22,0,IF(DX$70=1,0,IF(AND(DX83=1,$J83=1,DX$43&gt;=REGISTER!$CZ$25,DX$40&gt;0,SUM(DX$54:DX$60)&gt;0),1,0)))</f>
        <v>0</v>
      </c>
      <c r="AV83" s="80">
        <f>IF((SUM(AV$19:AV$39)+SUM(AV$78:AV82)+SUM(AV$117:AV$121))&gt;=REGISTER!$CZ$22,0,IF(DY$70=1,0,IF(AND(DY83=1,$J83=1,DY$43&gt;=REGISTER!$CZ$25,DY$40&gt;0,SUM(DY$54:DY$60)&gt;0),1,0)))</f>
        <v>0</v>
      </c>
      <c r="AW83" s="80">
        <f>IF((SUM(AW$19:AW$39)+SUM(AW$78:AW82)+SUM(AW$117:AW$121))&gt;=REGISTER!$CZ$22,0,IF(DZ$70=1,0,IF(AND(DZ83=1,$J83=1,DZ$43&gt;=REGISTER!$CZ$25,DZ$40&gt;0,SUM(DZ$54:DZ$60)&gt;0),1,0)))</f>
        <v>0</v>
      </c>
      <c r="AX83" s="80">
        <f>IF((SUM(AX$19:AX$39)+SUM(AX$78:AX82)+SUM(AX$117:AX$121))&gt;=REGISTER!$CZ$22,0,IF(EA$70=1,0,IF(AND(EA83=1,$J83=1,EA$43&gt;=REGISTER!$CZ$25,EA$40&gt;0,SUM(EA$54:EA$60)&gt;0),1,0)))</f>
        <v>0</v>
      </c>
      <c r="AY83" s="80">
        <f>IF((SUM(AY$19:AY$39)+SUM(AY$78:AY82)+SUM(AY$117:AY$121))&gt;=REGISTER!$CZ$22,0,IF(EB$70=1,0,IF(AND(EB83=1,$J83=1,EB$43&gt;=REGISTER!$CZ$25,EB$40&gt;0,SUM(EB$54:EB$60)&gt;0),1,0)))</f>
        <v>0</v>
      </c>
      <c r="AZ83" s="80">
        <f>IF((SUM(AZ$19:AZ$39)+SUM(AZ$78:AZ82)+SUM(AZ$117:AZ$121))&gt;=REGISTER!$CZ$22,0,IF(EC$70=1,0,IF(AND(EC83=1,$J83=1,EC$43&gt;=REGISTER!$CZ$25,EC$40&gt;0,SUM(EC$54:EC$60)&gt;0),1,0)))</f>
        <v>0</v>
      </c>
      <c r="BA83" s="80">
        <f>IF((SUM(BA$19:BA$39)+SUM(BA$78:BA82)+SUM(BA$117:BA$121))&gt;=REGISTER!$CZ$22,0,IF(ED$70=1,0,IF(AND(ED83=1,$J83=1,ED$43&gt;=REGISTER!$CZ$25,ED$40&gt;0,SUM(ED$54:ED$60)&gt;0),1,0)))</f>
        <v>0</v>
      </c>
      <c r="BB83" s="80">
        <f>IF((SUM(BB$19:BB$39)+SUM(BB$78:BB82)+SUM(BB$117:BB$121))&gt;=REGISTER!$CZ$22,0,IF(EE$70=1,0,IF(AND(EE83=1,$J83=1,EE$43&gt;=REGISTER!$CZ$25,EE$40&gt;0,SUM(EE$54:EE$60)&gt;0),1,0)))</f>
        <v>0</v>
      </c>
      <c r="BC83" s="80">
        <f>IF((SUM(BC$19:BC$39)+SUM(BC$78:BC82)+SUM(BC$117:BC$121))&gt;=REGISTER!$CZ$22,0,IF(EF$70=1,0,IF(AND(EF83=1,$J83=1,EF$43&gt;=REGISTER!$CZ$25,EF$40&gt;0,SUM(EF$54:EF$60)&gt;0),1,0)))</f>
        <v>0</v>
      </c>
      <c r="BD83" s="101">
        <f t="shared" si="63"/>
        <v>0</v>
      </c>
      <c r="BE83" s="80">
        <f>IF((SUM(BE$19:BE$39)+SUM(BE$78:BE82)+SUM(BE$117:BE$121))&gt;=30,0,SUM(IF(AND($I83=1,CS83=1,CS$41&gt;2,CS$40&gt;0,SUM(CS$47:CS$53)&gt;0),1,0)))</f>
        <v>0</v>
      </c>
      <c r="BF83" s="80">
        <f>IF((SUM(BF$19:BF$39)+SUM(BF$78:BF82)+SUM(BF$117:BF$121))&gt;=30,0,SUM(IF(AND($I83=1,CT83=1,CT$41&gt;2,CT$40&gt;0,SUM(CT$47:CT$53)&gt;0),1,0)))</f>
        <v>0</v>
      </c>
      <c r="BG83" s="80">
        <f>IF((SUM(BG$19:BG$39)+SUM(BG$78:BG82)+SUM(BG$117:BG$121))&gt;=30,0,SUM(IF(AND($I83=1,CU83=1,CU$41&gt;2,CU$40&gt;0,SUM(CU$47:CU$53)&gt;0),1,0)))</f>
        <v>0</v>
      </c>
      <c r="BH83" s="80">
        <f>IF((SUM(BH$19:BH$39)+SUM(BH$78:BH82)+SUM(BH$117:BH$121))&gt;=30,0,SUM(IF(AND($I83=1,CV83=1,CV$41&gt;2,CV$40&gt;0,SUM(CV$47:CV$53)&gt;0),1,0)))</f>
        <v>0</v>
      </c>
      <c r="BI83" s="80">
        <f>IF((SUM(BI$19:BI$39)+SUM(BI$78:BI82)+SUM(BI$117:BI$121))&gt;=30,0,SUM(IF(AND($I83=1,CW83=1,CW$41&gt;2,CW$40&gt;0,SUM(CW$47:CW$53)&gt;0),1,0)))</f>
        <v>0</v>
      </c>
      <c r="BJ83" s="80">
        <f>IF((SUM(BJ$19:BJ$39)+SUM(BJ$78:BJ82)+SUM(BJ$117:BJ$121))&gt;=30,0,SUM(IF(AND($I83=1,CX83=1,CX$41&gt;2,CX$40&gt;0,SUM(CX$47:CX$53)&gt;0),1,0)))</f>
        <v>0</v>
      </c>
      <c r="BK83" s="80">
        <f>IF((SUM(BK$19:BK$39)+SUM(BK$78:BK82)+SUM(BK$117:BK$121))&gt;=30,0,SUM(IF(AND($I83=1,CY83=1,CY$41&gt;2,CY$40&gt;0,SUM(CY$47:CY$53)&gt;0),1,0)))</f>
        <v>0</v>
      </c>
      <c r="BL83" s="80">
        <f>IF((SUM(BL$19:BL$39)+SUM(BL$78:BL82)+SUM(BL$117:BL$121))&gt;=30,0,SUM(IF(AND($I83=1,CZ83=1,CZ$41&gt;2,CZ$40&gt;0,SUM(CZ$47:CZ$53)&gt;0),1,0)))</f>
        <v>0</v>
      </c>
      <c r="BM83" s="80">
        <f>IF((SUM(BM$19:BM$39)+SUM(BM$78:BM82)+SUM(BM$117:BM$121))&gt;=30,0,SUM(IF(AND($I83=1,DA83=1,DA$41&gt;2,DA$40&gt;0,SUM(DA$47:DA$53)&gt;0),1,0)))</f>
        <v>0</v>
      </c>
      <c r="BN83" s="80">
        <f>IF((SUM(BN$19:BN$39)+SUM(BN$78:BN82)+SUM(BN$117:BN$121))&gt;=30,0,SUM(IF(AND($I83=1,DB83=1,DB$41&gt;2,DB$40&gt;0,SUM(DB$47:DB$53)&gt;0),1,0)))</f>
        <v>0</v>
      </c>
      <c r="BO83" s="80">
        <f>IF((SUM(BO$19:BO$39)+SUM(BO$78:BO82)+SUM(BO$117:BO$121))&gt;=30,0,SUM(IF(AND($I83=1,DC83=1,DC$41&gt;2,DC$40&gt;0,SUM(DC$47:DC$53)&gt;0),1,0)))</f>
        <v>0</v>
      </c>
      <c r="BP83" s="80">
        <f>IF((SUM(BP$19:BP$39)+SUM(BP$78:BP82)+SUM(BP$117:BP$121))&gt;=30,0,SUM(IF(AND($I83=1,DD83=1,DD$41&gt;2,DD$40&gt;0,SUM(DD$47:DD$53)&gt;0),1,0)))</f>
        <v>0</v>
      </c>
      <c r="BQ83" s="80">
        <f>IF((SUM(BQ$19:BQ$39)+SUM(BQ$78:BQ82)+SUM(BQ$117:BQ$121))&gt;=30,0,SUM(IF(AND($I83=1,DE83=1,DE$41&gt;2,DE$40&gt;0,SUM(DE$47:DE$53)&gt;0),1,0)))</f>
        <v>0</v>
      </c>
      <c r="BR83" s="80">
        <f>IF((SUM(BR$19:BR$39)+SUM(BR$78:BR82)+SUM(BR$117:BR$121))&gt;=30,0,SUM(IF(AND($I83=1,DF83=1,DF$41&gt;2,DF$40&gt;0,SUM(DF$47:DF$53)&gt;0),1,0)))</f>
        <v>0</v>
      </c>
      <c r="BS83" s="80">
        <f>IF((SUM(BS$19:BS$39)+SUM(BS$78:BS82)+SUM(BS$117:BS$121))&gt;=30,0,SUM(IF(AND($I83=1,DG83=1,DG$41&gt;2,DG$40&gt;0,SUM(DG$47:DG$53)&gt;0),1,0)))</f>
        <v>0</v>
      </c>
      <c r="BT83" s="80">
        <f>IF((SUM(BT$19:BT$39)+SUM(BT$78:BT82)+SUM(BT$117:BT$121))&gt;=30,0,SUM(IF(AND($I83=1,DH83=1,DH$41&gt;2,DH$40&gt;0,SUM(DH$47:DH$53)&gt;0),1,0)))</f>
        <v>0</v>
      </c>
      <c r="BU83" s="80">
        <f>IF((SUM(BU$19:BU$39)+SUM(BU$78:BU82)+SUM(BU$117:BU$121))&gt;=30,0,SUM(IF(AND($I83=1,DI83=1,DI$41&gt;2,DI$40&gt;0,SUM(DI$47:DI$53)&gt;0),1,0)))</f>
        <v>0</v>
      </c>
      <c r="BV83" s="80">
        <f>IF((SUM(BV$19:BV$39)+SUM(BV$78:BV82)+SUM(BV$117:BV$121))&gt;=30,0,SUM(IF(AND($I83=1,DJ83=1,DJ$41&gt;2,DJ$40&gt;0,SUM(DJ$47:DJ$53)&gt;0),1,0)))</f>
        <v>0</v>
      </c>
      <c r="BW83" s="80">
        <f>IF((SUM(BW$19:BW$39)+SUM(BW$78:BW82)+SUM(BW$117:BW$121))&gt;=30,0,SUM(IF(AND($I83=1,DK83=1,DK$41&gt;2,DK$40&gt;0,SUM(DK$47:DK$53)&gt;0),1,0)))</f>
        <v>0</v>
      </c>
      <c r="BX83" s="80">
        <f>IF((SUM(BX$19:BX$39)+SUM(BX$78:BX82)+SUM(BX$117:BX$121))&gt;=30,0,SUM(IF(AND($I83=1,DL83=1,DL$41&gt;2,DL$40&gt;0,SUM(DL$47:DL$53)&gt;0),1,0)))</f>
        <v>0</v>
      </c>
      <c r="BY83" s="80">
        <f>IF((SUM(BY$19:BY$39)+SUM(BY$78:BY82)+SUM(BY$117:BY$121))&gt;=30,0,SUM(IF(AND($I83=1,DM83=1,DM$41&gt;2,DM$40&gt;0,SUM(DM$47:DM$53)&gt;0),1,0)))</f>
        <v>0</v>
      </c>
      <c r="BZ83" s="80">
        <f>IF((SUM(BZ$19:BZ$39)+SUM(BZ$78:BZ82)+SUM(BZ$117:BZ$121))&gt;=30,0,SUM(IF(AND($I83=1,DN83=1,DN$41&gt;2,DN$40&gt;0,SUM(DN$47:DN$53)&gt;0),1,0)))</f>
        <v>0</v>
      </c>
      <c r="CA83" s="80">
        <f>IF((SUM(CA$19:CA$39)+SUM(CA$78:CA82)+SUM(CA$117:CA$121))&gt;=30,0,SUM(IF(AND($I83=1,DO83=1,DO$41&gt;2,DO$40&gt;0,SUM(DO$47:DO$53)&gt;0),1,0)))</f>
        <v>0</v>
      </c>
      <c r="CB83" s="80">
        <f>IF((SUM(CB$19:CB$39)+SUM(CB$78:CB82)+SUM(CB$117:CB$121))&gt;=30,0,SUM(IF(AND($I83=1,DP83=1,DP$41&gt;2,DP$40&gt;0,SUM(DP$47:DP$53)&gt;0),1,0)))</f>
        <v>0</v>
      </c>
      <c r="CC83" s="80">
        <f>IF((SUM(CC$19:CC$39)+SUM(CC$78:CC82)+SUM(CC$117:CC$121))&gt;=30,0,SUM(IF(AND($I83=1,DQ83=1,DQ$41&gt;2,DQ$40&gt;0,SUM(DQ$47:DQ$53)&gt;0),1,0)))</f>
        <v>0</v>
      </c>
      <c r="CD83" s="80">
        <f>IF((SUM(CD$19:CD$39)+SUM(CD$78:CD82)+SUM(CD$117:CD$121))&gt;=30,0,SUM(IF(AND($I83=1,DR83=1,DR$41&gt;2,DR$40&gt;0,SUM(DR$47:DR$53)&gt;0),1,0)))</f>
        <v>0</v>
      </c>
      <c r="CE83" s="80">
        <f>IF((SUM(CE$19:CE$39)+SUM(CE$78:CE82)+SUM(CE$117:CE$121))&gt;=30,0,SUM(IF(AND($I83=1,DS83=1,DS$41&gt;2,DS$40&gt;0,SUM(DS$47:DS$53)&gt;0),1,0)))</f>
        <v>0</v>
      </c>
      <c r="CF83" s="80">
        <f>IF((SUM(CF$19:CF$39)+SUM(CF$78:CF82)+SUM(CF$117:CF$121))&gt;=30,0,SUM(IF(AND($I83=1,DT83=1,DT$41&gt;2,DT$40&gt;0,SUM(DT$47:DT$53)&gt;0),1,0)))</f>
        <v>0</v>
      </c>
      <c r="CG83" s="80">
        <f>IF((SUM(CG$19:CG$39)+SUM(CG$78:CG82)+SUM(CG$117:CG$121))&gt;=30,0,SUM(IF(AND($I83=1,DU83=1,DU$41&gt;2,DU$40&gt;0,SUM(DU$47:DU$53)&gt;0),1,0)))</f>
        <v>0</v>
      </c>
      <c r="CH83" s="80">
        <f>IF((SUM(CH$19:CH$39)+SUM(CH$78:CH82)+SUM(CH$117:CH$121))&gt;=30,0,SUM(IF(AND($I83=1,DV83=1,DV$41&gt;2,DV$40&gt;0,SUM(DV$47:DV$53)&gt;0),1,0)))</f>
        <v>0</v>
      </c>
      <c r="CI83" s="80">
        <f>IF((SUM(CI$19:CI$39)+SUM(CI$78:CI82)+SUM(CI$117:CI$121))&gt;=30,0,SUM(IF(AND($I83=1,DW83=1,DW$41&gt;2,DW$40&gt;0,SUM(DW$47:DW$53)&gt;0),1,0)))</f>
        <v>0</v>
      </c>
      <c r="CJ83" s="80">
        <f>IF((SUM(CJ$19:CJ$39)+SUM(CJ$78:CJ82)+SUM(CJ$117:CJ$121))&gt;=30,0,SUM(IF(AND($I83=1,DX83=1,DX$41&gt;2,DX$40&gt;0,SUM(DX$47:DX$53)&gt;0),1,0)))</f>
        <v>0</v>
      </c>
      <c r="CK83" s="80">
        <f>IF((SUM(CK$19:CK$39)+SUM(CK$78:CK82)+SUM(CK$117:CK$121))&gt;=30,0,SUM(IF(AND($I83=1,DY83=1,DY$41&gt;2,DY$40&gt;0,SUM(DY$47:DY$53)&gt;0),1,0)))</f>
        <v>0</v>
      </c>
      <c r="CL83" s="80">
        <f>IF((SUM(CL$19:CL$39)+SUM(CL$78:CL82)+SUM(CL$117:CL$121))&gt;=30,0,SUM(IF(AND($I83=1,DZ83=1,DZ$41&gt;2,DZ$40&gt;0,SUM(DZ$47:DZ$53)&gt;0),1,0)))</f>
        <v>0</v>
      </c>
      <c r="CM83" s="80">
        <f>IF((SUM(CM$19:CM$39)+SUM(CM$78:CM82)+SUM(CM$117:CM$121))&gt;=30,0,SUM(IF(AND($I83=1,EA83=1,EA$41&gt;2,EA$40&gt;0,SUM(EA$47:EA$53)&gt;0),1,0)))</f>
        <v>0</v>
      </c>
      <c r="CN83" s="80">
        <f>IF((SUM(CN$19:CN$39)+SUM(CN$78:CN82)+SUM(CN$117:CN$121))&gt;=30,0,SUM(IF(AND($I83=1,EB83=1,EB$41&gt;2,EB$40&gt;0,SUM(EB$47:EB$53)&gt;0),1,0)))</f>
        <v>0</v>
      </c>
      <c r="CO83" s="80">
        <f>IF((SUM(CO$19:CO$39)+SUM(CO$78:CO82)+SUM(CO$117:CO$121))&gt;=30,0,SUM(IF(AND($I83=1,EC83=1,EC$41&gt;2,EC$40&gt;0,SUM(EC$47:EC$53)&gt;0),1,0)))</f>
        <v>0</v>
      </c>
      <c r="CP83" s="80">
        <f>IF((SUM(CP$19:CP$39)+SUM(CP$78:CP82)+SUM(CP$117:CP$121))&gt;=30,0,SUM(IF(AND($I83=1,ED83=1,ED$41&gt;2,ED$40&gt;0,SUM(ED$47:ED$53)&gt;0),1,0)))</f>
        <v>0</v>
      </c>
      <c r="CQ83" s="80">
        <f>IF((SUM(CQ$19:CQ$39)+SUM(CQ$78:CQ82)+SUM(CQ$117:CQ$121))&gt;=30,0,SUM(IF(AND($I83=1,EE83=1,EE$41&gt;2,EE$40&gt;0,SUM(EE$47:EE$53)&gt;0),1,0)))</f>
        <v>0</v>
      </c>
      <c r="CR83" s="80">
        <f>IF((SUM(CR$19:CR$39)+SUM(CR$78:CR82)+SUM(CR$117:CR$121))&gt;=30,0,SUM(IF(AND($I83=1,EF83=1,EF$41&gt;2,EF$40&gt;0,SUM(EF$47:EF$53)&gt;0),1,0)))</f>
        <v>0</v>
      </c>
      <c r="CS83" s="64"/>
      <c r="CT83" s="64"/>
      <c r="CU83" s="6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64"/>
      <c r="DM83" s="64"/>
      <c r="DN83" s="64"/>
      <c r="DO83" s="64"/>
      <c r="DP83" s="64"/>
      <c r="DQ83" s="64"/>
      <c r="DR83" s="64"/>
      <c r="DS83" s="64"/>
      <c r="DT83" s="64"/>
      <c r="DU83" s="64"/>
      <c r="DV83" s="64"/>
      <c r="DW83" s="64"/>
      <c r="DX83" s="64"/>
      <c r="DY83" s="64"/>
      <c r="DZ83" s="64"/>
      <c r="EA83" s="64"/>
      <c r="EB83" s="64"/>
      <c r="EC83" s="64"/>
      <c r="ED83" s="64"/>
      <c r="EE83" s="64"/>
      <c r="EF83" s="64"/>
      <c r="EG83" s="54">
        <f t="shared" si="65"/>
        <v>0</v>
      </c>
      <c r="EH83" s="136"/>
      <c r="EI83" s="97">
        <f t="shared" si="66"/>
        <v>0</v>
      </c>
      <c r="EJ83" s="344" t="str">
        <f t="shared" si="67"/>
        <v/>
      </c>
      <c r="EK83" s="345">
        <f t="shared" si="68"/>
        <v>0</v>
      </c>
      <c r="EL83" s="185"/>
      <c r="EM83" s="102">
        <f>SUMIF($K83,REGISTER!$CU$7,'KORT 1'!$BD83)</f>
        <v>0</v>
      </c>
      <c r="EN83" s="19">
        <f>SUMIF($K83,REGISTER!$CU$8,'KORT 1'!$BD83)</f>
        <v>0</v>
      </c>
      <c r="EO83" s="20">
        <f>SUMIF($K83,REGISTER!$CU$9,'KORT 1'!$BD83)</f>
        <v>0</v>
      </c>
      <c r="EP83" s="17">
        <f>SUMIF($K83,REGISTER!$CU$21,'KORT 1'!$BD83)</f>
        <v>0</v>
      </c>
      <c r="EQ83" s="19">
        <f>SUMIF($K83,REGISTER!$CU$22,'KORT 1'!$BD83)</f>
        <v>0</v>
      </c>
      <c r="ER83" s="20">
        <f>SUMIF($K83,REGISTER!$CU$23,'KORT 1'!$BD83)</f>
        <v>0</v>
      </c>
      <c r="ES83" s="17">
        <f>SUMIF($K83,REGISTER!$CU$14,'KORT 1'!$BD83)</f>
        <v>0</v>
      </c>
      <c r="ET83" s="19">
        <f>SUMIF($K83,REGISTER!$CU$15,'KORT 1'!$BD83)</f>
        <v>0</v>
      </c>
      <c r="EU83" s="19">
        <f>SUMIF($K83,REGISTER!$CU$16,'KORT 1'!$BD83)</f>
        <v>0</v>
      </c>
      <c r="EV83" s="218">
        <f>SUMIF($K83,REGISTER!$CU$17,'KORT 1'!$BD83)+SUMIF($K83,REGISTER!$CU$18,'KORT 1'!$BD83)+SUMIF($K83,REGISTER!$CU$19,'KORT 1'!$BD83)+SUMIF($K83,REGISTER!$CU$20,'KORT 1'!$BD83)</f>
        <v>0</v>
      </c>
      <c r="EW83" s="103">
        <f>SUMIF($K83,REGISTER!$CU$28,'KORT 1'!$BD83)</f>
        <v>0</v>
      </c>
      <c r="EX83" s="19">
        <f>SUMIF($K83,REGISTER!$CU$29,'KORT 1'!$BD83)</f>
        <v>0</v>
      </c>
      <c r="EY83" s="19">
        <f>SUMIF($K83,REGISTER!$CU$30,'KORT 1'!$BD83)</f>
        <v>0</v>
      </c>
      <c r="EZ83" s="218">
        <f>SUMIF($K83,REGISTER!$CU$31,'KORT 1'!$BD83)+SUMIF($K83,REGISTER!$CU$32,'KORT 1'!$BD83)+SUMIF($K83,REGISTER!$CU$33,'KORT 1'!$BD83)+SUMIF($K83,REGISTER!$CU$34,'KORT 1'!$BD83)</f>
        <v>0</v>
      </c>
      <c r="FA83" s="136"/>
      <c r="FB83" s="136"/>
      <c r="FC83" s="136"/>
      <c r="FD83" s="136"/>
      <c r="FE83" s="136"/>
      <c r="FF83" s="136"/>
      <c r="FG83" s="136"/>
      <c r="FH83" s="136"/>
      <c r="FI83" s="136"/>
      <c r="FJ83" s="136"/>
      <c r="FK83" s="136"/>
      <c r="FL83" s="136"/>
      <c r="FM83" s="136"/>
      <c r="FN83" s="136"/>
      <c r="FO83" s="136"/>
      <c r="FP83" s="235"/>
      <c r="FQ83" s="103">
        <f>SUMIF($M83,REGISTER!$CU$36,'KORT 1'!$O83)</f>
        <v>0</v>
      </c>
      <c r="FR83" s="19">
        <f>SUMIF($M83,REGISTER!$CU$37,'KORT 1'!$O83)</f>
        <v>0</v>
      </c>
      <c r="FS83" s="19">
        <f>SUMIF($M83,REGISTER!$CU$38,'KORT 1'!$O83)</f>
        <v>0</v>
      </c>
      <c r="FT83" s="19">
        <f>SUMIF($M83,REGISTER!$CU$39,'KORT 1'!$O83)</f>
        <v>0</v>
      </c>
      <c r="FU83" s="19">
        <f>SUMIF($M83,REGISTER!$CU$40,'KORT 1'!$O83)</f>
        <v>0</v>
      </c>
      <c r="FV83" s="19">
        <f>SUMIF($M83,REGISTER!$CU$41,'KORT 1'!$O83)</f>
        <v>0</v>
      </c>
      <c r="FW83" s="19">
        <f>SUMIF($M83,REGISTER!$CU$56,'KORT 1'!$O83)</f>
        <v>0</v>
      </c>
      <c r="FX83" s="19">
        <f>SUMIF($M83,REGISTER!$CU$57,'KORT 1'!$O83)</f>
        <v>0</v>
      </c>
      <c r="FY83" s="19">
        <f>SUMIF($M83,REGISTER!$CU$58,'KORT 1'!$O83)</f>
        <v>0</v>
      </c>
      <c r="FZ83" s="19">
        <f>SUMIF($M83,REGISTER!$CU$59,'KORT 1'!$O83)</f>
        <v>0</v>
      </c>
      <c r="GA83" s="19">
        <f>SUMIF($M83,REGISTER!$CU$60,'KORT 1'!$O83)</f>
        <v>0</v>
      </c>
      <c r="GB83" s="19">
        <f>SUMIF($M83,REGISTER!$CU$61,'KORT 1'!$O83)</f>
        <v>0</v>
      </c>
      <c r="GC83" s="19">
        <f>SUMIF($M83,REGISTER!$CU$46,'KORT 1'!$O83)</f>
        <v>0</v>
      </c>
      <c r="GD83" s="19">
        <f>SUMIF($M83,REGISTER!$CU$47,'KORT 1'!$O83)</f>
        <v>0</v>
      </c>
      <c r="GE83" s="19">
        <f>SUMIF($M83,REGISTER!$CU$48,'KORT 1'!$O83)</f>
        <v>0</v>
      </c>
      <c r="GF83" s="19">
        <f>SUMIF($M83,REGISTER!$CU$49,'KORT 1'!$O83)</f>
        <v>0</v>
      </c>
      <c r="GG83" s="19">
        <f>SUMIF($M83,REGISTER!$CU$50,'KORT 1'!$O83)</f>
        <v>0</v>
      </c>
      <c r="GH83" s="19">
        <f>SUMIF($M83,REGISTER!$CU$51,'KORT 1'!$O83)</f>
        <v>0</v>
      </c>
      <c r="GI83" s="18">
        <f>SUMIF($M83,REGISTER!$CU$52,'KORT 1'!$O83)+SUMIF($M83,REGISTER!$CU$53,'KORT 1'!$O83)+SUMIF($M83,REGISTER!$CU$54,'KORT 1'!$O83)+SUMIF($M83,REGISTER!$CU$55,'KORT 1'!$O83)</f>
        <v>0</v>
      </c>
      <c r="GJ83" s="19">
        <f>SUMIF($M83,REGISTER!$CU$66,'KORT 1'!$O83)</f>
        <v>0</v>
      </c>
      <c r="GK83" s="19">
        <f>SUMIF($M83,REGISTER!$CU$67,'KORT 1'!$O83)</f>
        <v>0</v>
      </c>
      <c r="GL83" s="19">
        <f>SUMIF($M83,REGISTER!$CU$68,'KORT 1'!$O83)</f>
        <v>0</v>
      </c>
      <c r="GM83" s="19">
        <f>SUMIF($M83,REGISTER!$CU$69,'KORT 1'!$O83)</f>
        <v>0</v>
      </c>
      <c r="GN83" s="19">
        <f>SUMIF($M83,REGISTER!$CU$70,'KORT 1'!$O83)</f>
        <v>0</v>
      </c>
      <c r="GO83" s="19">
        <f>SUMIF($M83,REGISTER!$CU$71,'KORT 1'!$O83)</f>
        <v>0</v>
      </c>
      <c r="GP83" s="18">
        <f>SUMIF($M83,REGISTER!$CU$72,'KORT 1'!$O83)+SUMIF($M83,REGISTER!$CU$73,'KORT 1'!$O83)+SUMIF($M83,REGISTER!$CU$74,'KORT 1'!$O83)+SUMIF($M83,REGISTER!$CU$75,'KORT 1'!$O83)</f>
        <v>0</v>
      </c>
      <c r="GQ83" s="136"/>
      <c r="GR83" s="136"/>
      <c r="GS83" s="136"/>
      <c r="GT83" s="136"/>
      <c r="GU83" s="136"/>
      <c r="GV83" s="136"/>
      <c r="GW83" s="136"/>
      <c r="GX83" s="136"/>
      <c r="GY83" s="136"/>
      <c r="GZ83" s="136"/>
      <c r="HA83" s="136"/>
      <c r="HB83" s="136"/>
      <c r="HC83" s="136"/>
      <c r="HD83" s="136"/>
      <c r="HE83" s="136"/>
      <c r="HF83" s="136"/>
      <c r="HG83" s="136"/>
      <c r="HH83" s="125"/>
      <c r="HI83" s="1"/>
    </row>
    <row r="84" spans="1:217" ht="12" customHeight="1">
      <c r="A84" s="17">
        <v>28</v>
      </c>
      <c r="B84" s="81"/>
      <c r="C84" s="427" t="str">
        <f t="shared" si="55"/>
        <v/>
      </c>
      <c r="D84" s="428"/>
      <c r="E84" s="428"/>
      <c r="F84" s="428"/>
      <c r="G84" s="429"/>
      <c r="H84" s="130" t="str">
        <f t="shared" si="56"/>
        <v/>
      </c>
      <c r="I84" s="26">
        <f t="shared" si="57"/>
        <v>0</v>
      </c>
      <c r="J84" s="26">
        <f t="shared" si="58"/>
        <v>0</v>
      </c>
      <c r="K84" s="26">
        <f t="shared" si="59"/>
        <v>0</v>
      </c>
      <c r="L84" s="133"/>
      <c r="M84" s="26">
        <f t="shared" si="60"/>
        <v>0</v>
      </c>
      <c r="N84" s="26">
        <f t="shared" si="61"/>
        <v>0</v>
      </c>
      <c r="O84" s="101">
        <f t="shared" si="62"/>
        <v>0</v>
      </c>
      <c r="P84" s="80">
        <f>IF((SUM(P$19:P$39)+SUM(P$78:P83)+SUM(P$117:P$121))&gt;=REGISTER!$CZ$22,0,IF(CS$70=1,0,IF(AND(CS84=1,$J84=1,CS$43&gt;=REGISTER!$CZ$25,CS$40&gt;0,SUM(CS$54:CS$60)&gt;0),1,0)))</f>
        <v>0</v>
      </c>
      <c r="Q84" s="80">
        <f>IF((SUM(Q$19:Q$39)+SUM(Q$78:Q83)+SUM(Q$117:Q$121))&gt;=REGISTER!$CZ$22,0,IF(CT$70=1,0,IF(AND(CT84=1,$J84=1,CT$43&gt;=REGISTER!$CZ$25,CT$40&gt;0,SUM(CT$54:CT$60)&gt;0),1,0)))</f>
        <v>0</v>
      </c>
      <c r="R84" s="80">
        <f>IF((SUM(R$19:R$39)+SUM(R$78:R83)+SUM(R$117:R$121))&gt;=REGISTER!$CZ$22,0,IF(CU$70=1,0,IF(AND(CU84=1,$J84=1,CU$43&gt;=REGISTER!$CZ$25,CU$40&gt;0,SUM(CU$54:CU$60)&gt;0),1,0)))</f>
        <v>0</v>
      </c>
      <c r="S84" s="80">
        <f>IF((SUM(S$19:S$39)+SUM(S$78:S83)+SUM(S$117:S$121))&gt;=REGISTER!$CZ$22,0,IF(CV$70=1,0,IF(AND(CV84=1,$J84=1,CV$43&gt;=REGISTER!$CZ$25,CV$40&gt;0,SUM(CV$54:CV$60)&gt;0),1,0)))</f>
        <v>0</v>
      </c>
      <c r="T84" s="80">
        <f>IF((SUM(T$19:T$39)+SUM(T$78:T83)+SUM(T$117:T$121))&gt;=REGISTER!$CZ$22,0,IF(CW$70=1,0,IF(AND(CW84=1,$J84=1,CW$43&gt;=REGISTER!$CZ$25,CW$40&gt;0,SUM(CW$54:CW$60)&gt;0),1,0)))</f>
        <v>0</v>
      </c>
      <c r="U84" s="80">
        <f>IF((SUM(U$19:U$39)+SUM(U$78:U83)+SUM(U$117:U$121))&gt;=REGISTER!$CZ$22,0,IF(CX$70=1,0,IF(AND(CX84=1,$J84=1,CX$43&gt;=REGISTER!$CZ$25,CX$40&gt;0,SUM(CX$54:CX$60)&gt;0),1,0)))</f>
        <v>0</v>
      </c>
      <c r="V84" s="80">
        <f>IF((SUM(V$19:V$39)+SUM(V$78:V83)+SUM(V$117:V$121))&gt;=REGISTER!$CZ$22,0,IF(CY$70=1,0,IF(AND(CY84=1,$J84=1,CY$43&gt;=REGISTER!$CZ$25,CY$40&gt;0,SUM(CY$54:CY$60)&gt;0),1,0)))</f>
        <v>0</v>
      </c>
      <c r="W84" s="80">
        <f>IF((SUM(W$19:W$39)+SUM(W$78:W83)+SUM(W$117:W$121))&gt;=REGISTER!$CZ$22,0,IF(CZ$70=1,0,IF(AND(CZ84=1,$J84=1,CZ$43&gt;=REGISTER!$CZ$25,CZ$40&gt;0,SUM(CZ$54:CZ$60)&gt;0),1,0)))</f>
        <v>0</v>
      </c>
      <c r="X84" s="80">
        <f>IF((SUM(X$19:X$39)+SUM(X$78:X83)+SUM(X$117:X$121))&gt;=REGISTER!$CZ$22,0,IF(DA$70=1,0,IF(AND(DA84=1,$J84=1,DA$43&gt;=REGISTER!$CZ$25,DA$40&gt;0,SUM(DA$54:DA$60)&gt;0),1,0)))</f>
        <v>0</v>
      </c>
      <c r="Y84" s="80">
        <f>IF((SUM(Y$19:Y$39)+SUM(Y$78:Y83)+SUM(Y$117:Y$121))&gt;=REGISTER!$CZ$22,0,IF(DB$70=1,0,IF(AND(DB84=1,$J84=1,DB$43&gt;=REGISTER!$CZ$25,DB$40&gt;0,SUM(DB$54:DB$60)&gt;0),1,0)))</f>
        <v>0</v>
      </c>
      <c r="Z84" s="80">
        <f>IF((SUM(Z$19:Z$39)+SUM(Z$78:Z83)+SUM(Z$117:Z$121))&gt;=REGISTER!$CZ$22,0,IF(DC$70=1,0,IF(AND(DC84=1,$J84=1,DC$43&gt;=REGISTER!$CZ$25,DC$40&gt;0,SUM(DC$54:DC$60)&gt;0),1,0)))</f>
        <v>0</v>
      </c>
      <c r="AA84" s="80">
        <f>IF((SUM(AA$19:AA$39)+SUM(AA$78:AA83)+SUM(AA$117:AA$121))&gt;=REGISTER!$CZ$22,0,IF(DD$70=1,0,IF(AND(DD84=1,$J84=1,DD$43&gt;=REGISTER!$CZ$25,DD$40&gt;0,SUM(DD$54:DD$60)&gt;0),1,0)))</f>
        <v>0</v>
      </c>
      <c r="AB84" s="80">
        <f>IF((SUM(AB$19:AB$39)+SUM(AB$78:AB83)+SUM(AB$117:AB$121))&gt;=REGISTER!$CZ$22,0,IF(DE$70=1,0,IF(AND(DE84=1,$J84=1,DE$43&gt;=REGISTER!$CZ$25,DE$40&gt;0,SUM(DE$54:DE$60)&gt;0),1,0)))</f>
        <v>0</v>
      </c>
      <c r="AC84" s="80">
        <f>IF((SUM(AC$19:AC$39)+SUM(AC$78:AC83)+SUM(AC$117:AC$121))&gt;=REGISTER!$CZ$22,0,IF(DF$70=1,0,IF(AND(DF84=1,$J84=1,DF$43&gt;=REGISTER!$CZ$25,DF$40&gt;0,SUM(DF$54:DF$60)&gt;0),1,0)))</f>
        <v>0</v>
      </c>
      <c r="AD84" s="80">
        <f>IF((SUM(AD$19:AD$39)+SUM(AD$78:AD83)+SUM(AD$117:AD$121))&gt;=REGISTER!$CZ$22,0,IF(DG$70=1,0,IF(AND(DG84=1,$J84=1,DG$43&gt;=REGISTER!$CZ$25,DG$40&gt;0,SUM(DG$54:DG$60)&gt;0),1,0)))</f>
        <v>0</v>
      </c>
      <c r="AE84" s="80">
        <f>IF((SUM(AE$19:AE$39)+SUM(AE$78:AE83)+SUM(AE$117:AE$121))&gt;=REGISTER!$CZ$22,0,IF(DH$70=1,0,IF(AND(DH84=1,$J84=1,DH$43&gt;=REGISTER!$CZ$25,DH$40&gt;0,SUM(DH$54:DH$60)&gt;0),1,0)))</f>
        <v>0</v>
      </c>
      <c r="AF84" s="80">
        <f>IF((SUM(AF$19:AF$39)+SUM(AF$78:AF83)+SUM(AF$117:AF$121))&gt;=REGISTER!$CZ$22,0,IF(DI$70=1,0,IF(AND(DI84=1,$J84=1,DI$43&gt;=REGISTER!$CZ$25,DI$40&gt;0,SUM(DI$54:DI$60)&gt;0),1,0)))</f>
        <v>0</v>
      </c>
      <c r="AG84" s="80">
        <f>IF((SUM(AG$19:AG$39)+SUM(AG$78:AG83)+SUM(AG$117:AG$121))&gt;=REGISTER!$CZ$22,0,IF(DJ$70=1,0,IF(AND(DJ84=1,$J84=1,DJ$43&gt;=REGISTER!$CZ$25,DJ$40&gt;0,SUM(DJ$54:DJ$60)&gt;0),1,0)))</f>
        <v>0</v>
      </c>
      <c r="AH84" s="80">
        <f>IF((SUM(AH$19:AH$39)+SUM(AH$78:AH83)+SUM(AH$117:AH$121))&gt;=REGISTER!$CZ$22,0,IF(DK$70=1,0,IF(AND(DK84=1,$J84=1,DK$43&gt;=REGISTER!$CZ$25,DK$40&gt;0,SUM(DK$54:DK$60)&gt;0),1,0)))</f>
        <v>0</v>
      </c>
      <c r="AI84" s="80">
        <f>IF((SUM(AI$19:AI$39)+SUM(AI$78:AI83)+SUM(AI$117:AI$121))&gt;=REGISTER!$CZ$22,0,IF(DL$70=1,0,IF(AND(DL84=1,$J84=1,DL$43&gt;=REGISTER!$CZ$25,DL$40&gt;0,SUM(DL$54:DL$60)&gt;0),1,0)))</f>
        <v>0</v>
      </c>
      <c r="AJ84" s="80">
        <f>IF((SUM(AJ$19:AJ$39)+SUM(AJ$78:AJ83)+SUM(AJ$117:AJ$121))&gt;=REGISTER!$CZ$22,0,IF(DM$70=1,0,IF(AND(DM84=1,$J84=1,DM$43&gt;=REGISTER!$CZ$25,DM$40&gt;0,SUM(DM$54:DM$60)&gt;0),1,0)))</f>
        <v>0</v>
      </c>
      <c r="AK84" s="80">
        <f>IF((SUM(AK$19:AK$39)+SUM(AK$78:AK83)+SUM(AK$117:AK$121))&gt;=REGISTER!$CZ$22,0,IF(DN$70=1,0,IF(AND(DN84=1,$J84=1,DN$43&gt;=REGISTER!$CZ$25,DN$40&gt;0,SUM(DN$54:DN$60)&gt;0),1,0)))</f>
        <v>0</v>
      </c>
      <c r="AL84" s="80">
        <f>IF((SUM(AL$19:AL$39)+SUM(AL$78:AL83)+SUM(AL$117:AL$121))&gt;=REGISTER!$CZ$22,0,IF(DO$70=1,0,IF(AND(DO84=1,$J84=1,DO$43&gt;=REGISTER!$CZ$25,DO$40&gt;0,SUM(DO$54:DO$60)&gt;0),1,0)))</f>
        <v>0</v>
      </c>
      <c r="AM84" s="80">
        <f>IF((SUM(AM$19:AM$39)+SUM(AM$78:AM83)+SUM(AM$117:AM$121))&gt;=REGISTER!$CZ$22,0,IF(DP$70=1,0,IF(AND(DP84=1,$J84=1,DP$43&gt;=REGISTER!$CZ$25,DP$40&gt;0,SUM(DP$54:DP$60)&gt;0),1,0)))</f>
        <v>0</v>
      </c>
      <c r="AN84" s="80">
        <f>IF((SUM(AN$19:AN$39)+SUM(AN$78:AN83)+SUM(AN$117:AN$121))&gt;=REGISTER!$CZ$22,0,IF(DQ$70=1,0,IF(AND(DQ84=1,$J84=1,DQ$43&gt;=REGISTER!$CZ$25,DQ$40&gt;0,SUM(DQ$54:DQ$60)&gt;0),1,0)))</f>
        <v>0</v>
      </c>
      <c r="AO84" s="80">
        <f>IF((SUM(AO$19:AO$39)+SUM(AO$78:AO83)+SUM(AO$117:AO$121))&gt;=REGISTER!$CZ$22,0,IF(DR$70=1,0,IF(AND(DR84=1,$J84=1,DR$43&gt;=REGISTER!$CZ$25,DR$40&gt;0,SUM(DR$54:DR$60)&gt;0),1,0)))</f>
        <v>0</v>
      </c>
      <c r="AP84" s="80">
        <f>IF((SUM(AP$19:AP$39)+SUM(AP$78:AP83)+SUM(AP$117:AP$121))&gt;=REGISTER!$CZ$22,0,IF(DS$70=1,0,IF(AND(DS84=1,$J84=1,DS$43&gt;=REGISTER!$CZ$25,DS$40&gt;0,SUM(DS$54:DS$60)&gt;0),1,0)))</f>
        <v>0</v>
      </c>
      <c r="AQ84" s="80">
        <f>IF((SUM(AQ$19:AQ$39)+SUM(AQ$78:AQ83)+SUM(AQ$117:AQ$121))&gt;=REGISTER!$CZ$22,0,IF(DT$70=1,0,IF(AND(DT84=1,$J84=1,DT$43&gt;=REGISTER!$CZ$25,DT$40&gt;0,SUM(DT$54:DT$60)&gt;0),1,0)))</f>
        <v>0</v>
      </c>
      <c r="AR84" s="80">
        <f>IF((SUM(AR$19:AR$39)+SUM(AR$78:AR83)+SUM(AR$117:AR$121))&gt;=REGISTER!$CZ$22,0,IF(DU$70=1,0,IF(AND(DU84=1,$J84=1,DU$43&gt;=REGISTER!$CZ$25,DU$40&gt;0,SUM(DU$54:DU$60)&gt;0),1,0)))</f>
        <v>0</v>
      </c>
      <c r="AS84" s="80">
        <f>IF((SUM(AS$19:AS$39)+SUM(AS$78:AS83)+SUM(AS$117:AS$121))&gt;=REGISTER!$CZ$22,0,IF(DV$70=1,0,IF(AND(DV84=1,$J84=1,DV$43&gt;=REGISTER!$CZ$25,DV$40&gt;0,SUM(DV$54:DV$60)&gt;0),1,0)))</f>
        <v>0</v>
      </c>
      <c r="AT84" s="80">
        <f>IF((SUM(AT$19:AT$39)+SUM(AT$78:AT83)+SUM(AT$117:AT$121))&gt;=REGISTER!$CZ$22,0,IF(DW$70=1,0,IF(AND(DW84=1,$J84=1,DW$43&gt;=REGISTER!$CZ$25,DW$40&gt;0,SUM(DW$54:DW$60)&gt;0),1,0)))</f>
        <v>0</v>
      </c>
      <c r="AU84" s="80">
        <f>IF((SUM(AU$19:AU$39)+SUM(AU$78:AU83)+SUM(AU$117:AU$121))&gt;=REGISTER!$CZ$22,0,IF(DX$70=1,0,IF(AND(DX84=1,$J84=1,DX$43&gt;=REGISTER!$CZ$25,DX$40&gt;0,SUM(DX$54:DX$60)&gt;0),1,0)))</f>
        <v>0</v>
      </c>
      <c r="AV84" s="80">
        <f>IF((SUM(AV$19:AV$39)+SUM(AV$78:AV83)+SUM(AV$117:AV$121))&gt;=REGISTER!$CZ$22,0,IF(DY$70=1,0,IF(AND(DY84=1,$J84=1,DY$43&gt;=REGISTER!$CZ$25,DY$40&gt;0,SUM(DY$54:DY$60)&gt;0),1,0)))</f>
        <v>0</v>
      </c>
      <c r="AW84" s="80">
        <f>IF((SUM(AW$19:AW$39)+SUM(AW$78:AW83)+SUM(AW$117:AW$121))&gt;=REGISTER!$CZ$22,0,IF(DZ$70=1,0,IF(AND(DZ84=1,$J84=1,DZ$43&gt;=REGISTER!$CZ$25,DZ$40&gt;0,SUM(DZ$54:DZ$60)&gt;0),1,0)))</f>
        <v>0</v>
      </c>
      <c r="AX84" s="80">
        <f>IF((SUM(AX$19:AX$39)+SUM(AX$78:AX83)+SUM(AX$117:AX$121))&gt;=REGISTER!$CZ$22,0,IF(EA$70=1,0,IF(AND(EA84=1,$J84=1,EA$43&gt;=REGISTER!$CZ$25,EA$40&gt;0,SUM(EA$54:EA$60)&gt;0),1,0)))</f>
        <v>0</v>
      </c>
      <c r="AY84" s="80">
        <f>IF((SUM(AY$19:AY$39)+SUM(AY$78:AY83)+SUM(AY$117:AY$121))&gt;=REGISTER!$CZ$22,0,IF(EB$70=1,0,IF(AND(EB84=1,$J84=1,EB$43&gt;=REGISTER!$CZ$25,EB$40&gt;0,SUM(EB$54:EB$60)&gt;0),1,0)))</f>
        <v>0</v>
      </c>
      <c r="AZ84" s="80">
        <f>IF((SUM(AZ$19:AZ$39)+SUM(AZ$78:AZ83)+SUM(AZ$117:AZ$121))&gt;=REGISTER!$CZ$22,0,IF(EC$70=1,0,IF(AND(EC84=1,$J84=1,EC$43&gt;=REGISTER!$CZ$25,EC$40&gt;0,SUM(EC$54:EC$60)&gt;0),1,0)))</f>
        <v>0</v>
      </c>
      <c r="BA84" s="80">
        <f>IF((SUM(BA$19:BA$39)+SUM(BA$78:BA83)+SUM(BA$117:BA$121))&gt;=REGISTER!$CZ$22,0,IF(ED$70=1,0,IF(AND(ED84=1,$J84=1,ED$43&gt;=REGISTER!$CZ$25,ED$40&gt;0,SUM(ED$54:ED$60)&gt;0),1,0)))</f>
        <v>0</v>
      </c>
      <c r="BB84" s="80">
        <f>IF((SUM(BB$19:BB$39)+SUM(BB$78:BB83)+SUM(BB$117:BB$121))&gt;=REGISTER!$CZ$22,0,IF(EE$70=1,0,IF(AND(EE84=1,$J84=1,EE$43&gt;=REGISTER!$CZ$25,EE$40&gt;0,SUM(EE$54:EE$60)&gt;0),1,0)))</f>
        <v>0</v>
      </c>
      <c r="BC84" s="80">
        <f>IF((SUM(BC$19:BC$39)+SUM(BC$78:BC83)+SUM(BC$117:BC$121))&gt;=REGISTER!$CZ$22,0,IF(EF$70=1,0,IF(AND(EF84=1,$J84=1,EF$43&gt;=REGISTER!$CZ$25,EF$40&gt;0,SUM(EF$54:EF$60)&gt;0),1,0)))</f>
        <v>0</v>
      </c>
      <c r="BD84" s="101">
        <f t="shared" si="63"/>
        <v>0</v>
      </c>
      <c r="BE84" s="80">
        <f>IF((SUM(BE$19:BE$39)+SUM(BE$78:BE83)+SUM(BE$117:BE$121))&gt;=30,0,SUM(IF(AND($I84=1,CS84=1,CS$41&gt;2,CS$40&gt;0,SUM(CS$47:CS$53)&gt;0),1,0)))</f>
        <v>0</v>
      </c>
      <c r="BF84" s="80">
        <f>IF((SUM(BF$19:BF$39)+SUM(BF$78:BF83)+SUM(BF$117:BF$121))&gt;=30,0,SUM(IF(AND($I84=1,CT84=1,CT$41&gt;2,CT$40&gt;0,SUM(CT$47:CT$53)&gt;0),1,0)))</f>
        <v>0</v>
      </c>
      <c r="BG84" s="80">
        <f>IF((SUM(BG$19:BG$39)+SUM(BG$78:BG83)+SUM(BG$117:BG$121))&gt;=30,0,SUM(IF(AND($I84=1,CU84=1,CU$41&gt;2,CU$40&gt;0,SUM(CU$47:CU$53)&gt;0),1,0)))</f>
        <v>0</v>
      </c>
      <c r="BH84" s="80">
        <f>IF((SUM(BH$19:BH$39)+SUM(BH$78:BH83)+SUM(BH$117:BH$121))&gt;=30,0,SUM(IF(AND($I84=1,CV84=1,CV$41&gt;2,CV$40&gt;0,SUM(CV$47:CV$53)&gt;0),1,0)))</f>
        <v>0</v>
      </c>
      <c r="BI84" s="80">
        <f>IF((SUM(BI$19:BI$39)+SUM(BI$78:BI83)+SUM(BI$117:BI$121))&gt;=30,0,SUM(IF(AND($I84=1,CW84=1,CW$41&gt;2,CW$40&gt;0,SUM(CW$47:CW$53)&gt;0),1,0)))</f>
        <v>0</v>
      </c>
      <c r="BJ84" s="80">
        <f>IF((SUM(BJ$19:BJ$39)+SUM(BJ$78:BJ83)+SUM(BJ$117:BJ$121))&gt;=30,0,SUM(IF(AND($I84=1,CX84=1,CX$41&gt;2,CX$40&gt;0,SUM(CX$47:CX$53)&gt;0),1,0)))</f>
        <v>0</v>
      </c>
      <c r="BK84" s="80">
        <f>IF((SUM(BK$19:BK$39)+SUM(BK$78:BK83)+SUM(BK$117:BK$121))&gt;=30,0,SUM(IF(AND($I84=1,CY84=1,CY$41&gt;2,CY$40&gt;0,SUM(CY$47:CY$53)&gt;0),1,0)))</f>
        <v>0</v>
      </c>
      <c r="BL84" s="80">
        <f>IF((SUM(BL$19:BL$39)+SUM(BL$78:BL83)+SUM(BL$117:BL$121))&gt;=30,0,SUM(IF(AND($I84=1,CZ84=1,CZ$41&gt;2,CZ$40&gt;0,SUM(CZ$47:CZ$53)&gt;0),1,0)))</f>
        <v>0</v>
      </c>
      <c r="BM84" s="80">
        <f>IF((SUM(BM$19:BM$39)+SUM(BM$78:BM83)+SUM(BM$117:BM$121))&gt;=30,0,SUM(IF(AND($I84=1,DA84=1,DA$41&gt;2,DA$40&gt;0,SUM(DA$47:DA$53)&gt;0),1,0)))</f>
        <v>0</v>
      </c>
      <c r="BN84" s="80">
        <f>IF((SUM(BN$19:BN$39)+SUM(BN$78:BN83)+SUM(BN$117:BN$121))&gt;=30,0,SUM(IF(AND($I84=1,DB84=1,DB$41&gt;2,DB$40&gt;0,SUM(DB$47:DB$53)&gt;0),1,0)))</f>
        <v>0</v>
      </c>
      <c r="BO84" s="80">
        <f>IF((SUM(BO$19:BO$39)+SUM(BO$78:BO83)+SUM(BO$117:BO$121))&gt;=30,0,SUM(IF(AND($I84=1,DC84=1,DC$41&gt;2,DC$40&gt;0,SUM(DC$47:DC$53)&gt;0),1,0)))</f>
        <v>0</v>
      </c>
      <c r="BP84" s="80">
        <f>IF((SUM(BP$19:BP$39)+SUM(BP$78:BP83)+SUM(BP$117:BP$121))&gt;=30,0,SUM(IF(AND($I84=1,DD84=1,DD$41&gt;2,DD$40&gt;0,SUM(DD$47:DD$53)&gt;0),1,0)))</f>
        <v>0</v>
      </c>
      <c r="BQ84" s="80">
        <f>IF((SUM(BQ$19:BQ$39)+SUM(BQ$78:BQ83)+SUM(BQ$117:BQ$121))&gt;=30,0,SUM(IF(AND($I84=1,DE84=1,DE$41&gt;2,DE$40&gt;0,SUM(DE$47:DE$53)&gt;0),1,0)))</f>
        <v>0</v>
      </c>
      <c r="BR84" s="80">
        <f>IF((SUM(BR$19:BR$39)+SUM(BR$78:BR83)+SUM(BR$117:BR$121))&gt;=30,0,SUM(IF(AND($I84=1,DF84=1,DF$41&gt;2,DF$40&gt;0,SUM(DF$47:DF$53)&gt;0),1,0)))</f>
        <v>0</v>
      </c>
      <c r="BS84" s="80">
        <f>IF((SUM(BS$19:BS$39)+SUM(BS$78:BS83)+SUM(BS$117:BS$121))&gt;=30,0,SUM(IF(AND($I84=1,DG84=1,DG$41&gt;2,DG$40&gt;0,SUM(DG$47:DG$53)&gt;0),1,0)))</f>
        <v>0</v>
      </c>
      <c r="BT84" s="80">
        <f>IF((SUM(BT$19:BT$39)+SUM(BT$78:BT83)+SUM(BT$117:BT$121))&gt;=30,0,SUM(IF(AND($I84=1,DH84=1,DH$41&gt;2,DH$40&gt;0,SUM(DH$47:DH$53)&gt;0),1,0)))</f>
        <v>0</v>
      </c>
      <c r="BU84" s="80">
        <f>IF((SUM(BU$19:BU$39)+SUM(BU$78:BU83)+SUM(BU$117:BU$121))&gt;=30,0,SUM(IF(AND($I84=1,DI84=1,DI$41&gt;2,DI$40&gt;0,SUM(DI$47:DI$53)&gt;0),1,0)))</f>
        <v>0</v>
      </c>
      <c r="BV84" s="80">
        <f>IF((SUM(BV$19:BV$39)+SUM(BV$78:BV83)+SUM(BV$117:BV$121))&gt;=30,0,SUM(IF(AND($I84=1,DJ84=1,DJ$41&gt;2,DJ$40&gt;0,SUM(DJ$47:DJ$53)&gt;0),1,0)))</f>
        <v>0</v>
      </c>
      <c r="BW84" s="80">
        <f>IF((SUM(BW$19:BW$39)+SUM(BW$78:BW83)+SUM(BW$117:BW$121))&gt;=30,0,SUM(IF(AND($I84=1,DK84=1,DK$41&gt;2,DK$40&gt;0,SUM(DK$47:DK$53)&gt;0),1,0)))</f>
        <v>0</v>
      </c>
      <c r="BX84" s="80">
        <f>IF((SUM(BX$19:BX$39)+SUM(BX$78:BX83)+SUM(BX$117:BX$121))&gt;=30,0,SUM(IF(AND($I84=1,DL84=1,DL$41&gt;2,DL$40&gt;0,SUM(DL$47:DL$53)&gt;0),1,0)))</f>
        <v>0</v>
      </c>
      <c r="BY84" s="80">
        <f>IF((SUM(BY$19:BY$39)+SUM(BY$78:BY83)+SUM(BY$117:BY$121))&gt;=30,0,SUM(IF(AND($I84=1,DM84=1,DM$41&gt;2,DM$40&gt;0,SUM(DM$47:DM$53)&gt;0),1,0)))</f>
        <v>0</v>
      </c>
      <c r="BZ84" s="80">
        <f>IF((SUM(BZ$19:BZ$39)+SUM(BZ$78:BZ83)+SUM(BZ$117:BZ$121))&gt;=30,0,SUM(IF(AND($I84=1,DN84=1,DN$41&gt;2,DN$40&gt;0,SUM(DN$47:DN$53)&gt;0),1,0)))</f>
        <v>0</v>
      </c>
      <c r="CA84" s="80">
        <f>IF((SUM(CA$19:CA$39)+SUM(CA$78:CA83)+SUM(CA$117:CA$121))&gt;=30,0,SUM(IF(AND($I84=1,DO84=1,DO$41&gt;2,DO$40&gt;0,SUM(DO$47:DO$53)&gt;0),1,0)))</f>
        <v>0</v>
      </c>
      <c r="CB84" s="80">
        <f>IF((SUM(CB$19:CB$39)+SUM(CB$78:CB83)+SUM(CB$117:CB$121))&gt;=30,0,SUM(IF(AND($I84=1,DP84=1,DP$41&gt;2,DP$40&gt;0,SUM(DP$47:DP$53)&gt;0),1,0)))</f>
        <v>0</v>
      </c>
      <c r="CC84" s="80">
        <f>IF((SUM(CC$19:CC$39)+SUM(CC$78:CC83)+SUM(CC$117:CC$121))&gt;=30,0,SUM(IF(AND($I84=1,DQ84=1,DQ$41&gt;2,DQ$40&gt;0,SUM(DQ$47:DQ$53)&gt;0),1,0)))</f>
        <v>0</v>
      </c>
      <c r="CD84" s="80">
        <f>IF((SUM(CD$19:CD$39)+SUM(CD$78:CD83)+SUM(CD$117:CD$121))&gt;=30,0,SUM(IF(AND($I84=1,DR84=1,DR$41&gt;2,DR$40&gt;0,SUM(DR$47:DR$53)&gt;0),1,0)))</f>
        <v>0</v>
      </c>
      <c r="CE84" s="80">
        <f>IF((SUM(CE$19:CE$39)+SUM(CE$78:CE83)+SUM(CE$117:CE$121))&gt;=30,0,SUM(IF(AND($I84=1,DS84=1,DS$41&gt;2,DS$40&gt;0,SUM(DS$47:DS$53)&gt;0),1,0)))</f>
        <v>0</v>
      </c>
      <c r="CF84" s="80">
        <f>IF((SUM(CF$19:CF$39)+SUM(CF$78:CF83)+SUM(CF$117:CF$121))&gt;=30,0,SUM(IF(AND($I84=1,DT84=1,DT$41&gt;2,DT$40&gt;0,SUM(DT$47:DT$53)&gt;0),1,0)))</f>
        <v>0</v>
      </c>
      <c r="CG84" s="80">
        <f>IF((SUM(CG$19:CG$39)+SUM(CG$78:CG83)+SUM(CG$117:CG$121))&gt;=30,0,SUM(IF(AND($I84=1,DU84=1,DU$41&gt;2,DU$40&gt;0,SUM(DU$47:DU$53)&gt;0),1,0)))</f>
        <v>0</v>
      </c>
      <c r="CH84" s="80">
        <f>IF((SUM(CH$19:CH$39)+SUM(CH$78:CH83)+SUM(CH$117:CH$121))&gt;=30,0,SUM(IF(AND($I84=1,DV84=1,DV$41&gt;2,DV$40&gt;0,SUM(DV$47:DV$53)&gt;0),1,0)))</f>
        <v>0</v>
      </c>
      <c r="CI84" s="80">
        <f>IF((SUM(CI$19:CI$39)+SUM(CI$78:CI83)+SUM(CI$117:CI$121))&gt;=30,0,SUM(IF(AND($I84=1,DW84=1,DW$41&gt;2,DW$40&gt;0,SUM(DW$47:DW$53)&gt;0),1,0)))</f>
        <v>0</v>
      </c>
      <c r="CJ84" s="80">
        <f>IF((SUM(CJ$19:CJ$39)+SUM(CJ$78:CJ83)+SUM(CJ$117:CJ$121))&gt;=30,0,SUM(IF(AND($I84=1,DX84=1,DX$41&gt;2,DX$40&gt;0,SUM(DX$47:DX$53)&gt;0),1,0)))</f>
        <v>0</v>
      </c>
      <c r="CK84" s="80">
        <f>IF((SUM(CK$19:CK$39)+SUM(CK$78:CK83)+SUM(CK$117:CK$121))&gt;=30,0,SUM(IF(AND($I84=1,DY84=1,DY$41&gt;2,DY$40&gt;0,SUM(DY$47:DY$53)&gt;0),1,0)))</f>
        <v>0</v>
      </c>
      <c r="CL84" s="80">
        <f>IF((SUM(CL$19:CL$39)+SUM(CL$78:CL83)+SUM(CL$117:CL$121))&gt;=30,0,SUM(IF(AND($I84=1,DZ84=1,DZ$41&gt;2,DZ$40&gt;0,SUM(DZ$47:DZ$53)&gt;0),1,0)))</f>
        <v>0</v>
      </c>
      <c r="CM84" s="80">
        <f>IF((SUM(CM$19:CM$39)+SUM(CM$78:CM83)+SUM(CM$117:CM$121))&gt;=30,0,SUM(IF(AND($I84=1,EA84=1,EA$41&gt;2,EA$40&gt;0,SUM(EA$47:EA$53)&gt;0),1,0)))</f>
        <v>0</v>
      </c>
      <c r="CN84" s="80">
        <f>IF((SUM(CN$19:CN$39)+SUM(CN$78:CN83)+SUM(CN$117:CN$121))&gt;=30,0,SUM(IF(AND($I84=1,EB84=1,EB$41&gt;2,EB$40&gt;0,SUM(EB$47:EB$53)&gt;0),1,0)))</f>
        <v>0</v>
      </c>
      <c r="CO84" s="80">
        <f>IF((SUM(CO$19:CO$39)+SUM(CO$78:CO83)+SUM(CO$117:CO$121))&gt;=30,0,SUM(IF(AND($I84=1,EC84=1,EC$41&gt;2,EC$40&gt;0,SUM(EC$47:EC$53)&gt;0),1,0)))</f>
        <v>0</v>
      </c>
      <c r="CP84" s="80">
        <f>IF((SUM(CP$19:CP$39)+SUM(CP$78:CP83)+SUM(CP$117:CP$121))&gt;=30,0,SUM(IF(AND($I84=1,ED84=1,ED$41&gt;2,ED$40&gt;0,SUM(ED$47:ED$53)&gt;0),1,0)))</f>
        <v>0</v>
      </c>
      <c r="CQ84" s="80">
        <f>IF((SUM(CQ$19:CQ$39)+SUM(CQ$78:CQ83)+SUM(CQ$117:CQ$121))&gt;=30,0,SUM(IF(AND($I84=1,EE84=1,EE$41&gt;2,EE$40&gt;0,SUM(EE$47:EE$53)&gt;0),1,0)))</f>
        <v>0</v>
      </c>
      <c r="CR84" s="80">
        <f>IF((SUM(CR$19:CR$39)+SUM(CR$78:CR83)+SUM(CR$117:CR$121))&gt;=30,0,SUM(IF(AND($I84=1,EF84=1,EF$41&gt;2,EF$40&gt;0,SUM(EF$47:EF$53)&gt;0),1,0)))</f>
        <v>0</v>
      </c>
      <c r="CS84" s="64"/>
      <c r="CT84" s="64"/>
      <c r="CU84" s="6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64"/>
      <c r="DM84" s="64"/>
      <c r="DN84" s="64"/>
      <c r="DO84" s="64"/>
      <c r="DP84" s="64"/>
      <c r="DQ84" s="64"/>
      <c r="DR84" s="64"/>
      <c r="DS84" s="64"/>
      <c r="DT84" s="64"/>
      <c r="DU84" s="64"/>
      <c r="DV84" s="64"/>
      <c r="DW84" s="64"/>
      <c r="DX84" s="64"/>
      <c r="DY84" s="64"/>
      <c r="DZ84" s="64"/>
      <c r="EA84" s="64"/>
      <c r="EB84" s="64"/>
      <c r="EC84" s="64"/>
      <c r="ED84" s="64"/>
      <c r="EE84" s="64"/>
      <c r="EF84" s="64"/>
      <c r="EG84" s="54">
        <f t="shared" si="65"/>
        <v>0</v>
      </c>
      <c r="EH84" s="136"/>
      <c r="EI84" s="97">
        <f t="shared" si="66"/>
        <v>0</v>
      </c>
      <c r="EJ84" s="344" t="str">
        <f t="shared" si="67"/>
        <v/>
      </c>
      <c r="EK84" s="345">
        <f t="shared" si="68"/>
        <v>0</v>
      </c>
      <c r="EL84" s="185"/>
      <c r="EM84" s="102">
        <f>SUMIF($K84,REGISTER!$CU$7,'KORT 1'!$BD84)</f>
        <v>0</v>
      </c>
      <c r="EN84" s="19">
        <f>SUMIF($K84,REGISTER!$CU$8,'KORT 1'!$BD84)</f>
        <v>0</v>
      </c>
      <c r="EO84" s="20">
        <f>SUMIF($K84,REGISTER!$CU$9,'KORT 1'!$BD84)</f>
        <v>0</v>
      </c>
      <c r="EP84" s="17">
        <f>SUMIF($K84,REGISTER!$CU$21,'KORT 1'!$BD84)</f>
        <v>0</v>
      </c>
      <c r="EQ84" s="19">
        <f>SUMIF($K84,REGISTER!$CU$22,'KORT 1'!$BD84)</f>
        <v>0</v>
      </c>
      <c r="ER84" s="20">
        <f>SUMIF($K84,REGISTER!$CU$23,'KORT 1'!$BD84)</f>
        <v>0</v>
      </c>
      <c r="ES84" s="17">
        <f>SUMIF($K84,REGISTER!$CU$14,'KORT 1'!$BD84)</f>
        <v>0</v>
      </c>
      <c r="ET84" s="19">
        <f>SUMIF($K84,REGISTER!$CU$15,'KORT 1'!$BD84)</f>
        <v>0</v>
      </c>
      <c r="EU84" s="19">
        <f>SUMIF($K84,REGISTER!$CU$16,'KORT 1'!$BD84)</f>
        <v>0</v>
      </c>
      <c r="EV84" s="218">
        <f>SUMIF($K84,REGISTER!$CU$17,'KORT 1'!$BD84)+SUMIF($K84,REGISTER!$CU$18,'KORT 1'!$BD84)+SUMIF($K84,REGISTER!$CU$19,'KORT 1'!$BD84)+SUMIF($K84,REGISTER!$CU$20,'KORT 1'!$BD84)</f>
        <v>0</v>
      </c>
      <c r="EW84" s="103">
        <f>SUMIF($K84,REGISTER!$CU$28,'KORT 1'!$BD84)</f>
        <v>0</v>
      </c>
      <c r="EX84" s="19">
        <f>SUMIF($K84,REGISTER!$CU$29,'KORT 1'!$BD84)</f>
        <v>0</v>
      </c>
      <c r="EY84" s="19">
        <f>SUMIF($K84,REGISTER!$CU$30,'KORT 1'!$BD84)</f>
        <v>0</v>
      </c>
      <c r="EZ84" s="218">
        <f>SUMIF($K84,REGISTER!$CU$31,'KORT 1'!$BD84)+SUMIF($K84,REGISTER!$CU$32,'KORT 1'!$BD84)+SUMIF($K84,REGISTER!$CU$33,'KORT 1'!$BD84)+SUMIF($K84,REGISTER!$CU$34,'KORT 1'!$BD84)</f>
        <v>0</v>
      </c>
      <c r="FA84" s="136"/>
      <c r="FB84" s="136"/>
      <c r="FC84" s="136"/>
      <c r="FD84" s="136"/>
      <c r="FE84" s="136"/>
      <c r="FF84" s="136"/>
      <c r="FG84" s="136"/>
      <c r="FH84" s="136"/>
      <c r="FI84" s="136"/>
      <c r="FJ84" s="136"/>
      <c r="FK84" s="136"/>
      <c r="FL84" s="136"/>
      <c r="FM84" s="136"/>
      <c r="FN84" s="136"/>
      <c r="FO84" s="136"/>
      <c r="FP84" s="235"/>
      <c r="FQ84" s="103">
        <f>SUMIF($M84,REGISTER!$CU$36,'KORT 1'!$O84)</f>
        <v>0</v>
      </c>
      <c r="FR84" s="19">
        <f>SUMIF($M84,REGISTER!$CU$37,'KORT 1'!$O84)</f>
        <v>0</v>
      </c>
      <c r="FS84" s="19">
        <f>SUMIF($M84,REGISTER!$CU$38,'KORT 1'!$O84)</f>
        <v>0</v>
      </c>
      <c r="FT84" s="19">
        <f>SUMIF($M84,REGISTER!$CU$39,'KORT 1'!$O84)</f>
        <v>0</v>
      </c>
      <c r="FU84" s="19">
        <f>SUMIF($M84,REGISTER!$CU$40,'KORT 1'!$O84)</f>
        <v>0</v>
      </c>
      <c r="FV84" s="19">
        <f>SUMIF($M84,REGISTER!$CU$41,'KORT 1'!$O84)</f>
        <v>0</v>
      </c>
      <c r="FW84" s="19">
        <f>SUMIF($M84,REGISTER!$CU$56,'KORT 1'!$O84)</f>
        <v>0</v>
      </c>
      <c r="FX84" s="19">
        <f>SUMIF($M84,REGISTER!$CU$57,'KORT 1'!$O84)</f>
        <v>0</v>
      </c>
      <c r="FY84" s="19">
        <f>SUMIF($M84,REGISTER!$CU$58,'KORT 1'!$O84)</f>
        <v>0</v>
      </c>
      <c r="FZ84" s="19">
        <f>SUMIF($M84,REGISTER!$CU$59,'KORT 1'!$O84)</f>
        <v>0</v>
      </c>
      <c r="GA84" s="19">
        <f>SUMIF($M84,REGISTER!$CU$60,'KORT 1'!$O84)</f>
        <v>0</v>
      </c>
      <c r="GB84" s="19">
        <f>SUMIF($M84,REGISTER!$CU$61,'KORT 1'!$O84)</f>
        <v>0</v>
      </c>
      <c r="GC84" s="19">
        <f>SUMIF($M84,REGISTER!$CU$46,'KORT 1'!$O84)</f>
        <v>0</v>
      </c>
      <c r="GD84" s="19">
        <f>SUMIF($M84,REGISTER!$CU$47,'KORT 1'!$O84)</f>
        <v>0</v>
      </c>
      <c r="GE84" s="19">
        <f>SUMIF($M84,REGISTER!$CU$48,'KORT 1'!$O84)</f>
        <v>0</v>
      </c>
      <c r="GF84" s="19">
        <f>SUMIF($M84,REGISTER!$CU$49,'KORT 1'!$O84)</f>
        <v>0</v>
      </c>
      <c r="GG84" s="19">
        <f>SUMIF($M84,REGISTER!$CU$50,'KORT 1'!$O84)</f>
        <v>0</v>
      </c>
      <c r="GH84" s="19">
        <f>SUMIF($M84,REGISTER!$CU$51,'KORT 1'!$O84)</f>
        <v>0</v>
      </c>
      <c r="GI84" s="18">
        <f>SUMIF($M84,REGISTER!$CU$52,'KORT 1'!$O84)+SUMIF($M84,REGISTER!$CU$53,'KORT 1'!$O84)+SUMIF($M84,REGISTER!$CU$54,'KORT 1'!$O84)+SUMIF($M84,REGISTER!$CU$55,'KORT 1'!$O84)</f>
        <v>0</v>
      </c>
      <c r="GJ84" s="19">
        <f>SUMIF($M84,REGISTER!$CU$66,'KORT 1'!$O84)</f>
        <v>0</v>
      </c>
      <c r="GK84" s="19">
        <f>SUMIF($M84,REGISTER!$CU$67,'KORT 1'!$O84)</f>
        <v>0</v>
      </c>
      <c r="GL84" s="19">
        <f>SUMIF($M84,REGISTER!$CU$68,'KORT 1'!$O84)</f>
        <v>0</v>
      </c>
      <c r="GM84" s="19">
        <f>SUMIF($M84,REGISTER!$CU$69,'KORT 1'!$O84)</f>
        <v>0</v>
      </c>
      <c r="GN84" s="19">
        <f>SUMIF($M84,REGISTER!$CU$70,'KORT 1'!$O84)</f>
        <v>0</v>
      </c>
      <c r="GO84" s="19">
        <f>SUMIF($M84,REGISTER!$CU$71,'KORT 1'!$O84)</f>
        <v>0</v>
      </c>
      <c r="GP84" s="18">
        <f>SUMIF($M84,REGISTER!$CU$72,'KORT 1'!$O84)+SUMIF($M84,REGISTER!$CU$73,'KORT 1'!$O84)+SUMIF($M84,REGISTER!$CU$74,'KORT 1'!$O84)+SUMIF($M84,REGISTER!$CU$75,'KORT 1'!$O84)</f>
        <v>0</v>
      </c>
      <c r="GQ84" s="136"/>
      <c r="GR84" s="136"/>
      <c r="GS84" s="136"/>
      <c r="GT84" s="136"/>
      <c r="GU84" s="136"/>
      <c r="GV84" s="136"/>
      <c r="GW84" s="136"/>
      <c r="GX84" s="136"/>
      <c r="GY84" s="136"/>
      <c r="GZ84" s="136"/>
      <c r="HA84" s="136"/>
      <c r="HB84" s="136"/>
      <c r="HC84" s="136"/>
      <c r="HD84" s="136"/>
      <c r="HE84" s="136"/>
      <c r="HF84" s="136"/>
      <c r="HG84" s="136"/>
      <c r="HH84" s="125"/>
      <c r="HI84" s="1"/>
    </row>
    <row r="85" spans="1:217" ht="12" customHeight="1">
      <c r="A85" s="17">
        <v>29</v>
      </c>
      <c r="B85" s="81"/>
      <c r="C85" s="427" t="str">
        <f t="shared" si="55"/>
        <v/>
      </c>
      <c r="D85" s="428"/>
      <c r="E85" s="428"/>
      <c r="F85" s="428"/>
      <c r="G85" s="429"/>
      <c r="H85" s="130" t="str">
        <f t="shared" si="56"/>
        <v/>
      </c>
      <c r="I85" s="26">
        <f t="shared" si="57"/>
        <v>0</v>
      </c>
      <c r="J85" s="26">
        <f t="shared" si="58"/>
        <v>0</v>
      </c>
      <c r="K85" s="26">
        <f t="shared" si="59"/>
        <v>0</v>
      </c>
      <c r="L85" s="133"/>
      <c r="M85" s="26">
        <f t="shared" si="60"/>
        <v>0</v>
      </c>
      <c r="N85" s="26">
        <f t="shared" si="61"/>
        <v>0</v>
      </c>
      <c r="O85" s="101">
        <f t="shared" si="62"/>
        <v>0</v>
      </c>
      <c r="P85" s="80">
        <f>IF((SUM(P$19:P$39)+SUM(P$78:P84)+SUM(P$117:P$121))&gt;=REGISTER!$CZ$22,0,IF(CS$70=1,0,IF(AND(CS85=1,$J85=1,CS$43&gt;=REGISTER!$CZ$25,CS$40&gt;0,SUM(CS$54:CS$60)&gt;0),1,0)))</f>
        <v>0</v>
      </c>
      <c r="Q85" s="80">
        <f>IF((SUM(Q$19:Q$39)+SUM(Q$78:Q84)+SUM(Q$117:Q$121))&gt;=REGISTER!$CZ$22,0,IF(CT$70=1,0,IF(AND(CT85=1,$J85=1,CT$43&gt;=REGISTER!$CZ$25,CT$40&gt;0,SUM(CT$54:CT$60)&gt;0),1,0)))</f>
        <v>0</v>
      </c>
      <c r="R85" s="80">
        <f>IF((SUM(R$19:R$39)+SUM(R$78:R84)+SUM(R$117:R$121))&gt;=REGISTER!$CZ$22,0,IF(CU$70=1,0,IF(AND(CU85=1,$J85=1,CU$43&gt;=REGISTER!$CZ$25,CU$40&gt;0,SUM(CU$54:CU$60)&gt;0),1,0)))</f>
        <v>0</v>
      </c>
      <c r="S85" s="80">
        <f>IF((SUM(S$19:S$39)+SUM(S$78:S84)+SUM(S$117:S$121))&gt;=REGISTER!$CZ$22,0,IF(CV$70=1,0,IF(AND(CV85=1,$J85=1,CV$43&gt;=REGISTER!$CZ$25,CV$40&gt;0,SUM(CV$54:CV$60)&gt;0),1,0)))</f>
        <v>0</v>
      </c>
      <c r="T85" s="80">
        <f>IF((SUM(T$19:T$39)+SUM(T$78:T84)+SUM(T$117:T$121))&gt;=REGISTER!$CZ$22,0,IF(CW$70=1,0,IF(AND(CW85=1,$J85=1,CW$43&gt;=REGISTER!$CZ$25,CW$40&gt;0,SUM(CW$54:CW$60)&gt;0),1,0)))</f>
        <v>0</v>
      </c>
      <c r="U85" s="80">
        <f>IF((SUM(U$19:U$39)+SUM(U$78:U84)+SUM(U$117:U$121))&gt;=REGISTER!$CZ$22,0,IF(CX$70=1,0,IF(AND(CX85=1,$J85=1,CX$43&gt;=REGISTER!$CZ$25,CX$40&gt;0,SUM(CX$54:CX$60)&gt;0),1,0)))</f>
        <v>0</v>
      </c>
      <c r="V85" s="80">
        <f>IF((SUM(V$19:V$39)+SUM(V$78:V84)+SUM(V$117:V$121))&gt;=REGISTER!$CZ$22,0,IF(CY$70=1,0,IF(AND(CY85=1,$J85=1,CY$43&gt;=REGISTER!$CZ$25,CY$40&gt;0,SUM(CY$54:CY$60)&gt;0),1,0)))</f>
        <v>0</v>
      </c>
      <c r="W85" s="80">
        <f>IF((SUM(W$19:W$39)+SUM(W$78:W84)+SUM(W$117:W$121))&gt;=REGISTER!$CZ$22,0,IF(CZ$70=1,0,IF(AND(CZ85=1,$J85=1,CZ$43&gt;=REGISTER!$CZ$25,CZ$40&gt;0,SUM(CZ$54:CZ$60)&gt;0),1,0)))</f>
        <v>0</v>
      </c>
      <c r="X85" s="80">
        <f>IF((SUM(X$19:X$39)+SUM(X$78:X84)+SUM(X$117:X$121))&gt;=REGISTER!$CZ$22,0,IF(DA$70=1,0,IF(AND(DA85=1,$J85=1,DA$43&gt;=REGISTER!$CZ$25,DA$40&gt;0,SUM(DA$54:DA$60)&gt;0),1,0)))</f>
        <v>0</v>
      </c>
      <c r="Y85" s="80">
        <f>IF((SUM(Y$19:Y$39)+SUM(Y$78:Y84)+SUM(Y$117:Y$121))&gt;=REGISTER!$CZ$22,0,IF(DB$70=1,0,IF(AND(DB85=1,$J85=1,DB$43&gt;=REGISTER!$CZ$25,DB$40&gt;0,SUM(DB$54:DB$60)&gt;0),1,0)))</f>
        <v>0</v>
      </c>
      <c r="Z85" s="80">
        <f>IF((SUM(Z$19:Z$39)+SUM(Z$78:Z84)+SUM(Z$117:Z$121))&gt;=REGISTER!$CZ$22,0,IF(DC$70=1,0,IF(AND(DC85=1,$J85=1,DC$43&gt;=REGISTER!$CZ$25,DC$40&gt;0,SUM(DC$54:DC$60)&gt;0),1,0)))</f>
        <v>0</v>
      </c>
      <c r="AA85" s="80">
        <f>IF((SUM(AA$19:AA$39)+SUM(AA$78:AA84)+SUM(AA$117:AA$121))&gt;=REGISTER!$CZ$22,0,IF(DD$70=1,0,IF(AND(DD85=1,$J85=1,DD$43&gt;=REGISTER!$CZ$25,DD$40&gt;0,SUM(DD$54:DD$60)&gt;0),1,0)))</f>
        <v>0</v>
      </c>
      <c r="AB85" s="80">
        <f>IF((SUM(AB$19:AB$39)+SUM(AB$78:AB84)+SUM(AB$117:AB$121))&gt;=REGISTER!$CZ$22,0,IF(DE$70=1,0,IF(AND(DE85=1,$J85=1,DE$43&gt;=REGISTER!$CZ$25,DE$40&gt;0,SUM(DE$54:DE$60)&gt;0),1,0)))</f>
        <v>0</v>
      </c>
      <c r="AC85" s="80">
        <f>IF((SUM(AC$19:AC$39)+SUM(AC$78:AC84)+SUM(AC$117:AC$121))&gt;=REGISTER!$CZ$22,0,IF(DF$70=1,0,IF(AND(DF85=1,$J85=1,DF$43&gt;=REGISTER!$CZ$25,DF$40&gt;0,SUM(DF$54:DF$60)&gt;0),1,0)))</f>
        <v>0</v>
      </c>
      <c r="AD85" s="80">
        <f>IF((SUM(AD$19:AD$39)+SUM(AD$78:AD84)+SUM(AD$117:AD$121))&gt;=REGISTER!$CZ$22,0,IF(DG$70=1,0,IF(AND(DG85=1,$J85=1,DG$43&gt;=REGISTER!$CZ$25,DG$40&gt;0,SUM(DG$54:DG$60)&gt;0),1,0)))</f>
        <v>0</v>
      </c>
      <c r="AE85" s="80">
        <f>IF((SUM(AE$19:AE$39)+SUM(AE$78:AE84)+SUM(AE$117:AE$121))&gt;=REGISTER!$CZ$22,0,IF(DH$70=1,0,IF(AND(DH85=1,$J85=1,DH$43&gt;=REGISTER!$CZ$25,DH$40&gt;0,SUM(DH$54:DH$60)&gt;0),1,0)))</f>
        <v>0</v>
      </c>
      <c r="AF85" s="80">
        <f>IF((SUM(AF$19:AF$39)+SUM(AF$78:AF84)+SUM(AF$117:AF$121))&gt;=REGISTER!$CZ$22,0,IF(DI$70=1,0,IF(AND(DI85=1,$J85=1,DI$43&gt;=REGISTER!$CZ$25,DI$40&gt;0,SUM(DI$54:DI$60)&gt;0),1,0)))</f>
        <v>0</v>
      </c>
      <c r="AG85" s="80">
        <f>IF((SUM(AG$19:AG$39)+SUM(AG$78:AG84)+SUM(AG$117:AG$121))&gt;=REGISTER!$CZ$22,0,IF(DJ$70=1,0,IF(AND(DJ85=1,$J85=1,DJ$43&gt;=REGISTER!$CZ$25,DJ$40&gt;0,SUM(DJ$54:DJ$60)&gt;0),1,0)))</f>
        <v>0</v>
      </c>
      <c r="AH85" s="80">
        <f>IF((SUM(AH$19:AH$39)+SUM(AH$78:AH84)+SUM(AH$117:AH$121))&gt;=REGISTER!$CZ$22,0,IF(DK$70=1,0,IF(AND(DK85=1,$J85=1,DK$43&gt;=REGISTER!$CZ$25,DK$40&gt;0,SUM(DK$54:DK$60)&gt;0),1,0)))</f>
        <v>0</v>
      </c>
      <c r="AI85" s="80">
        <f>IF((SUM(AI$19:AI$39)+SUM(AI$78:AI84)+SUM(AI$117:AI$121))&gt;=REGISTER!$CZ$22,0,IF(DL$70=1,0,IF(AND(DL85=1,$J85=1,DL$43&gt;=REGISTER!$CZ$25,DL$40&gt;0,SUM(DL$54:DL$60)&gt;0),1,0)))</f>
        <v>0</v>
      </c>
      <c r="AJ85" s="80">
        <f>IF((SUM(AJ$19:AJ$39)+SUM(AJ$78:AJ84)+SUM(AJ$117:AJ$121))&gt;=REGISTER!$CZ$22,0,IF(DM$70=1,0,IF(AND(DM85=1,$J85=1,DM$43&gt;=REGISTER!$CZ$25,DM$40&gt;0,SUM(DM$54:DM$60)&gt;0),1,0)))</f>
        <v>0</v>
      </c>
      <c r="AK85" s="80">
        <f>IF((SUM(AK$19:AK$39)+SUM(AK$78:AK84)+SUM(AK$117:AK$121))&gt;=REGISTER!$CZ$22,0,IF(DN$70=1,0,IF(AND(DN85=1,$J85=1,DN$43&gt;=REGISTER!$CZ$25,DN$40&gt;0,SUM(DN$54:DN$60)&gt;0),1,0)))</f>
        <v>0</v>
      </c>
      <c r="AL85" s="80">
        <f>IF((SUM(AL$19:AL$39)+SUM(AL$78:AL84)+SUM(AL$117:AL$121))&gt;=REGISTER!$CZ$22,0,IF(DO$70=1,0,IF(AND(DO85=1,$J85=1,DO$43&gt;=REGISTER!$CZ$25,DO$40&gt;0,SUM(DO$54:DO$60)&gt;0),1,0)))</f>
        <v>0</v>
      </c>
      <c r="AM85" s="80">
        <f>IF((SUM(AM$19:AM$39)+SUM(AM$78:AM84)+SUM(AM$117:AM$121))&gt;=REGISTER!$CZ$22,0,IF(DP$70=1,0,IF(AND(DP85=1,$J85=1,DP$43&gt;=REGISTER!$CZ$25,DP$40&gt;0,SUM(DP$54:DP$60)&gt;0),1,0)))</f>
        <v>0</v>
      </c>
      <c r="AN85" s="80">
        <f>IF((SUM(AN$19:AN$39)+SUM(AN$78:AN84)+SUM(AN$117:AN$121))&gt;=REGISTER!$CZ$22,0,IF(DQ$70=1,0,IF(AND(DQ85=1,$J85=1,DQ$43&gt;=REGISTER!$CZ$25,DQ$40&gt;0,SUM(DQ$54:DQ$60)&gt;0),1,0)))</f>
        <v>0</v>
      </c>
      <c r="AO85" s="80">
        <f>IF((SUM(AO$19:AO$39)+SUM(AO$78:AO84)+SUM(AO$117:AO$121))&gt;=REGISTER!$CZ$22,0,IF(DR$70=1,0,IF(AND(DR85=1,$J85=1,DR$43&gt;=REGISTER!$CZ$25,DR$40&gt;0,SUM(DR$54:DR$60)&gt;0),1,0)))</f>
        <v>0</v>
      </c>
      <c r="AP85" s="80">
        <f>IF((SUM(AP$19:AP$39)+SUM(AP$78:AP84)+SUM(AP$117:AP$121))&gt;=REGISTER!$CZ$22,0,IF(DS$70=1,0,IF(AND(DS85=1,$J85=1,DS$43&gt;=REGISTER!$CZ$25,DS$40&gt;0,SUM(DS$54:DS$60)&gt;0),1,0)))</f>
        <v>0</v>
      </c>
      <c r="AQ85" s="80">
        <f>IF((SUM(AQ$19:AQ$39)+SUM(AQ$78:AQ84)+SUM(AQ$117:AQ$121))&gt;=REGISTER!$CZ$22,0,IF(DT$70=1,0,IF(AND(DT85=1,$J85=1,DT$43&gt;=REGISTER!$CZ$25,DT$40&gt;0,SUM(DT$54:DT$60)&gt;0),1,0)))</f>
        <v>0</v>
      </c>
      <c r="AR85" s="80">
        <f>IF((SUM(AR$19:AR$39)+SUM(AR$78:AR84)+SUM(AR$117:AR$121))&gt;=REGISTER!$CZ$22,0,IF(DU$70=1,0,IF(AND(DU85=1,$J85=1,DU$43&gt;=REGISTER!$CZ$25,DU$40&gt;0,SUM(DU$54:DU$60)&gt;0),1,0)))</f>
        <v>0</v>
      </c>
      <c r="AS85" s="80">
        <f>IF((SUM(AS$19:AS$39)+SUM(AS$78:AS84)+SUM(AS$117:AS$121))&gt;=REGISTER!$CZ$22,0,IF(DV$70=1,0,IF(AND(DV85=1,$J85=1,DV$43&gt;=REGISTER!$CZ$25,DV$40&gt;0,SUM(DV$54:DV$60)&gt;0),1,0)))</f>
        <v>0</v>
      </c>
      <c r="AT85" s="80">
        <f>IF((SUM(AT$19:AT$39)+SUM(AT$78:AT84)+SUM(AT$117:AT$121))&gt;=REGISTER!$CZ$22,0,IF(DW$70=1,0,IF(AND(DW85=1,$J85=1,DW$43&gt;=REGISTER!$CZ$25,DW$40&gt;0,SUM(DW$54:DW$60)&gt;0),1,0)))</f>
        <v>0</v>
      </c>
      <c r="AU85" s="80">
        <f>IF((SUM(AU$19:AU$39)+SUM(AU$78:AU84)+SUM(AU$117:AU$121))&gt;=REGISTER!$CZ$22,0,IF(DX$70=1,0,IF(AND(DX85=1,$J85=1,DX$43&gt;=REGISTER!$CZ$25,DX$40&gt;0,SUM(DX$54:DX$60)&gt;0),1,0)))</f>
        <v>0</v>
      </c>
      <c r="AV85" s="80">
        <f>IF((SUM(AV$19:AV$39)+SUM(AV$78:AV84)+SUM(AV$117:AV$121))&gt;=REGISTER!$CZ$22,0,IF(DY$70=1,0,IF(AND(DY85=1,$J85=1,DY$43&gt;=REGISTER!$CZ$25,DY$40&gt;0,SUM(DY$54:DY$60)&gt;0),1,0)))</f>
        <v>0</v>
      </c>
      <c r="AW85" s="80">
        <f>IF((SUM(AW$19:AW$39)+SUM(AW$78:AW84)+SUM(AW$117:AW$121))&gt;=REGISTER!$CZ$22,0,IF(DZ$70=1,0,IF(AND(DZ85=1,$J85=1,DZ$43&gt;=REGISTER!$CZ$25,DZ$40&gt;0,SUM(DZ$54:DZ$60)&gt;0),1,0)))</f>
        <v>0</v>
      </c>
      <c r="AX85" s="80">
        <f>IF((SUM(AX$19:AX$39)+SUM(AX$78:AX84)+SUM(AX$117:AX$121))&gt;=REGISTER!$CZ$22,0,IF(EA$70=1,0,IF(AND(EA85=1,$J85=1,EA$43&gt;=REGISTER!$CZ$25,EA$40&gt;0,SUM(EA$54:EA$60)&gt;0),1,0)))</f>
        <v>0</v>
      </c>
      <c r="AY85" s="80">
        <f>IF((SUM(AY$19:AY$39)+SUM(AY$78:AY84)+SUM(AY$117:AY$121))&gt;=REGISTER!$CZ$22,0,IF(EB$70=1,0,IF(AND(EB85=1,$J85=1,EB$43&gt;=REGISTER!$CZ$25,EB$40&gt;0,SUM(EB$54:EB$60)&gt;0),1,0)))</f>
        <v>0</v>
      </c>
      <c r="AZ85" s="80">
        <f>IF((SUM(AZ$19:AZ$39)+SUM(AZ$78:AZ84)+SUM(AZ$117:AZ$121))&gt;=REGISTER!$CZ$22,0,IF(EC$70=1,0,IF(AND(EC85=1,$J85=1,EC$43&gt;=REGISTER!$CZ$25,EC$40&gt;0,SUM(EC$54:EC$60)&gt;0),1,0)))</f>
        <v>0</v>
      </c>
      <c r="BA85" s="80">
        <f>IF((SUM(BA$19:BA$39)+SUM(BA$78:BA84)+SUM(BA$117:BA$121))&gt;=REGISTER!$CZ$22,0,IF(ED$70=1,0,IF(AND(ED85=1,$J85=1,ED$43&gt;=REGISTER!$CZ$25,ED$40&gt;0,SUM(ED$54:ED$60)&gt;0),1,0)))</f>
        <v>0</v>
      </c>
      <c r="BB85" s="80">
        <f>IF((SUM(BB$19:BB$39)+SUM(BB$78:BB84)+SUM(BB$117:BB$121))&gt;=REGISTER!$CZ$22,0,IF(EE$70=1,0,IF(AND(EE85=1,$J85=1,EE$43&gt;=REGISTER!$CZ$25,EE$40&gt;0,SUM(EE$54:EE$60)&gt;0),1,0)))</f>
        <v>0</v>
      </c>
      <c r="BC85" s="80">
        <f>IF((SUM(BC$19:BC$39)+SUM(BC$78:BC84)+SUM(BC$117:BC$121))&gt;=REGISTER!$CZ$22,0,IF(EF$70=1,0,IF(AND(EF85=1,$J85=1,EF$43&gt;=REGISTER!$CZ$25,EF$40&gt;0,SUM(EF$54:EF$60)&gt;0),1,0)))</f>
        <v>0</v>
      </c>
      <c r="BD85" s="101">
        <f t="shared" si="63"/>
        <v>0</v>
      </c>
      <c r="BE85" s="80">
        <f>IF((SUM(BE$19:BE$39)+SUM(BE$78:BE84)+SUM(BE$117:BE$121))&gt;=30,0,SUM(IF(AND($I85=1,CS85=1,CS$41&gt;2,CS$40&gt;0,SUM(CS$47:CS$53)&gt;0),1,0)))</f>
        <v>0</v>
      </c>
      <c r="BF85" s="80">
        <f>IF((SUM(BF$19:BF$39)+SUM(BF$78:BF84)+SUM(BF$117:BF$121))&gt;=30,0,SUM(IF(AND($I85=1,CT85=1,CT$41&gt;2,CT$40&gt;0,SUM(CT$47:CT$53)&gt;0),1,0)))</f>
        <v>0</v>
      </c>
      <c r="BG85" s="80">
        <f>IF((SUM(BG$19:BG$39)+SUM(BG$78:BG84)+SUM(BG$117:BG$121))&gt;=30,0,SUM(IF(AND($I85=1,CU85=1,CU$41&gt;2,CU$40&gt;0,SUM(CU$47:CU$53)&gt;0),1,0)))</f>
        <v>0</v>
      </c>
      <c r="BH85" s="80">
        <f>IF((SUM(BH$19:BH$39)+SUM(BH$78:BH84)+SUM(BH$117:BH$121))&gt;=30,0,SUM(IF(AND($I85=1,CV85=1,CV$41&gt;2,CV$40&gt;0,SUM(CV$47:CV$53)&gt;0),1,0)))</f>
        <v>0</v>
      </c>
      <c r="BI85" s="80">
        <f>IF((SUM(BI$19:BI$39)+SUM(BI$78:BI84)+SUM(BI$117:BI$121))&gt;=30,0,SUM(IF(AND($I85=1,CW85=1,CW$41&gt;2,CW$40&gt;0,SUM(CW$47:CW$53)&gt;0),1,0)))</f>
        <v>0</v>
      </c>
      <c r="BJ85" s="80">
        <f>IF((SUM(BJ$19:BJ$39)+SUM(BJ$78:BJ84)+SUM(BJ$117:BJ$121))&gt;=30,0,SUM(IF(AND($I85=1,CX85=1,CX$41&gt;2,CX$40&gt;0,SUM(CX$47:CX$53)&gt;0),1,0)))</f>
        <v>0</v>
      </c>
      <c r="BK85" s="80">
        <f>IF((SUM(BK$19:BK$39)+SUM(BK$78:BK84)+SUM(BK$117:BK$121))&gt;=30,0,SUM(IF(AND($I85=1,CY85=1,CY$41&gt;2,CY$40&gt;0,SUM(CY$47:CY$53)&gt;0),1,0)))</f>
        <v>0</v>
      </c>
      <c r="BL85" s="80">
        <f>IF((SUM(BL$19:BL$39)+SUM(BL$78:BL84)+SUM(BL$117:BL$121))&gt;=30,0,SUM(IF(AND($I85=1,CZ85=1,CZ$41&gt;2,CZ$40&gt;0,SUM(CZ$47:CZ$53)&gt;0),1,0)))</f>
        <v>0</v>
      </c>
      <c r="BM85" s="80">
        <f>IF((SUM(BM$19:BM$39)+SUM(BM$78:BM84)+SUM(BM$117:BM$121))&gt;=30,0,SUM(IF(AND($I85=1,DA85=1,DA$41&gt;2,DA$40&gt;0,SUM(DA$47:DA$53)&gt;0),1,0)))</f>
        <v>0</v>
      </c>
      <c r="BN85" s="80">
        <f>IF((SUM(BN$19:BN$39)+SUM(BN$78:BN84)+SUM(BN$117:BN$121))&gt;=30,0,SUM(IF(AND($I85=1,DB85=1,DB$41&gt;2,DB$40&gt;0,SUM(DB$47:DB$53)&gt;0),1,0)))</f>
        <v>0</v>
      </c>
      <c r="BO85" s="80">
        <f>IF((SUM(BO$19:BO$39)+SUM(BO$78:BO84)+SUM(BO$117:BO$121))&gt;=30,0,SUM(IF(AND($I85=1,DC85=1,DC$41&gt;2,DC$40&gt;0,SUM(DC$47:DC$53)&gt;0),1,0)))</f>
        <v>0</v>
      </c>
      <c r="BP85" s="80">
        <f>IF((SUM(BP$19:BP$39)+SUM(BP$78:BP84)+SUM(BP$117:BP$121))&gt;=30,0,SUM(IF(AND($I85=1,DD85=1,DD$41&gt;2,DD$40&gt;0,SUM(DD$47:DD$53)&gt;0),1,0)))</f>
        <v>0</v>
      </c>
      <c r="BQ85" s="80">
        <f>IF((SUM(BQ$19:BQ$39)+SUM(BQ$78:BQ84)+SUM(BQ$117:BQ$121))&gt;=30,0,SUM(IF(AND($I85=1,DE85=1,DE$41&gt;2,DE$40&gt;0,SUM(DE$47:DE$53)&gt;0),1,0)))</f>
        <v>0</v>
      </c>
      <c r="BR85" s="80">
        <f>IF((SUM(BR$19:BR$39)+SUM(BR$78:BR84)+SUM(BR$117:BR$121))&gt;=30,0,SUM(IF(AND($I85=1,DF85=1,DF$41&gt;2,DF$40&gt;0,SUM(DF$47:DF$53)&gt;0),1,0)))</f>
        <v>0</v>
      </c>
      <c r="BS85" s="80">
        <f>IF((SUM(BS$19:BS$39)+SUM(BS$78:BS84)+SUM(BS$117:BS$121))&gt;=30,0,SUM(IF(AND($I85=1,DG85=1,DG$41&gt;2,DG$40&gt;0,SUM(DG$47:DG$53)&gt;0),1,0)))</f>
        <v>0</v>
      </c>
      <c r="BT85" s="80">
        <f>IF((SUM(BT$19:BT$39)+SUM(BT$78:BT84)+SUM(BT$117:BT$121))&gt;=30,0,SUM(IF(AND($I85=1,DH85=1,DH$41&gt;2,DH$40&gt;0,SUM(DH$47:DH$53)&gt;0),1,0)))</f>
        <v>0</v>
      </c>
      <c r="BU85" s="80">
        <f>IF((SUM(BU$19:BU$39)+SUM(BU$78:BU84)+SUM(BU$117:BU$121))&gt;=30,0,SUM(IF(AND($I85=1,DI85=1,DI$41&gt;2,DI$40&gt;0,SUM(DI$47:DI$53)&gt;0),1,0)))</f>
        <v>0</v>
      </c>
      <c r="BV85" s="80">
        <f>IF((SUM(BV$19:BV$39)+SUM(BV$78:BV84)+SUM(BV$117:BV$121))&gt;=30,0,SUM(IF(AND($I85=1,DJ85=1,DJ$41&gt;2,DJ$40&gt;0,SUM(DJ$47:DJ$53)&gt;0),1,0)))</f>
        <v>0</v>
      </c>
      <c r="BW85" s="80">
        <f>IF((SUM(BW$19:BW$39)+SUM(BW$78:BW84)+SUM(BW$117:BW$121))&gt;=30,0,SUM(IF(AND($I85=1,DK85=1,DK$41&gt;2,DK$40&gt;0,SUM(DK$47:DK$53)&gt;0),1,0)))</f>
        <v>0</v>
      </c>
      <c r="BX85" s="80">
        <f>IF((SUM(BX$19:BX$39)+SUM(BX$78:BX84)+SUM(BX$117:BX$121))&gt;=30,0,SUM(IF(AND($I85=1,DL85=1,DL$41&gt;2,DL$40&gt;0,SUM(DL$47:DL$53)&gt;0),1,0)))</f>
        <v>0</v>
      </c>
      <c r="BY85" s="80">
        <f>IF((SUM(BY$19:BY$39)+SUM(BY$78:BY84)+SUM(BY$117:BY$121))&gt;=30,0,SUM(IF(AND($I85=1,DM85=1,DM$41&gt;2,DM$40&gt;0,SUM(DM$47:DM$53)&gt;0),1,0)))</f>
        <v>0</v>
      </c>
      <c r="BZ85" s="80">
        <f>IF((SUM(BZ$19:BZ$39)+SUM(BZ$78:BZ84)+SUM(BZ$117:BZ$121))&gt;=30,0,SUM(IF(AND($I85=1,DN85=1,DN$41&gt;2,DN$40&gt;0,SUM(DN$47:DN$53)&gt;0),1,0)))</f>
        <v>0</v>
      </c>
      <c r="CA85" s="80">
        <f>IF((SUM(CA$19:CA$39)+SUM(CA$78:CA84)+SUM(CA$117:CA$121))&gt;=30,0,SUM(IF(AND($I85=1,DO85=1,DO$41&gt;2,DO$40&gt;0,SUM(DO$47:DO$53)&gt;0),1,0)))</f>
        <v>0</v>
      </c>
      <c r="CB85" s="80">
        <f>IF((SUM(CB$19:CB$39)+SUM(CB$78:CB84)+SUM(CB$117:CB$121))&gt;=30,0,SUM(IF(AND($I85=1,DP85=1,DP$41&gt;2,DP$40&gt;0,SUM(DP$47:DP$53)&gt;0),1,0)))</f>
        <v>0</v>
      </c>
      <c r="CC85" s="80">
        <f>IF((SUM(CC$19:CC$39)+SUM(CC$78:CC84)+SUM(CC$117:CC$121))&gt;=30,0,SUM(IF(AND($I85=1,DQ85=1,DQ$41&gt;2,DQ$40&gt;0,SUM(DQ$47:DQ$53)&gt;0),1,0)))</f>
        <v>0</v>
      </c>
      <c r="CD85" s="80">
        <f>IF((SUM(CD$19:CD$39)+SUM(CD$78:CD84)+SUM(CD$117:CD$121))&gt;=30,0,SUM(IF(AND($I85=1,DR85=1,DR$41&gt;2,DR$40&gt;0,SUM(DR$47:DR$53)&gt;0),1,0)))</f>
        <v>0</v>
      </c>
      <c r="CE85" s="80">
        <f>IF((SUM(CE$19:CE$39)+SUM(CE$78:CE84)+SUM(CE$117:CE$121))&gt;=30,0,SUM(IF(AND($I85=1,DS85=1,DS$41&gt;2,DS$40&gt;0,SUM(DS$47:DS$53)&gt;0),1,0)))</f>
        <v>0</v>
      </c>
      <c r="CF85" s="80">
        <f>IF((SUM(CF$19:CF$39)+SUM(CF$78:CF84)+SUM(CF$117:CF$121))&gt;=30,0,SUM(IF(AND($I85=1,DT85=1,DT$41&gt;2,DT$40&gt;0,SUM(DT$47:DT$53)&gt;0),1,0)))</f>
        <v>0</v>
      </c>
      <c r="CG85" s="80">
        <f>IF((SUM(CG$19:CG$39)+SUM(CG$78:CG84)+SUM(CG$117:CG$121))&gt;=30,0,SUM(IF(AND($I85=1,DU85=1,DU$41&gt;2,DU$40&gt;0,SUM(DU$47:DU$53)&gt;0),1,0)))</f>
        <v>0</v>
      </c>
      <c r="CH85" s="80">
        <f>IF((SUM(CH$19:CH$39)+SUM(CH$78:CH84)+SUM(CH$117:CH$121))&gt;=30,0,SUM(IF(AND($I85=1,DV85=1,DV$41&gt;2,DV$40&gt;0,SUM(DV$47:DV$53)&gt;0),1,0)))</f>
        <v>0</v>
      </c>
      <c r="CI85" s="80">
        <f>IF((SUM(CI$19:CI$39)+SUM(CI$78:CI84)+SUM(CI$117:CI$121))&gt;=30,0,SUM(IF(AND($I85=1,DW85=1,DW$41&gt;2,DW$40&gt;0,SUM(DW$47:DW$53)&gt;0),1,0)))</f>
        <v>0</v>
      </c>
      <c r="CJ85" s="80">
        <f>IF((SUM(CJ$19:CJ$39)+SUM(CJ$78:CJ84)+SUM(CJ$117:CJ$121))&gt;=30,0,SUM(IF(AND($I85=1,DX85=1,DX$41&gt;2,DX$40&gt;0,SUM(DX$47:DX$53)&gt;0),1,0)))</f>
        <v>0</v>
      </c>
      <c r="CK85" s="80">
        <f>IF((SUM(CK$19:CK$39)+SUM(CK$78:CK84)+SUM(CK$117:CK$121))&gt;=30,0,SUM(IF(AND($I85=1,DY85=1,DY$41&gt;2,DY$40&gt;0,SUM(DY$47:DY$53)&gt;0),1,0)))</f>
        <v>0</v>
      </c>
      <c r="CL85" s="80">
        <f>IF((SUM(CL$19:CL$39)+SUM(CL$78:CL84)+SUM(CL$117:CL$121))&gt;=30,0,SUM(IF(AND($I85=1,DZ85=1,DZ$41&gt;2,DZ$40&gt;0,SUM(DZ$47:DZ$53)&gt;0),1,0)))</f>
        <v>0</v>
      </c>
      <c r="CM85" s="80">
        <f>IF((SUM(CM$19:CM$39)+SUM(CM$78:CM84)+SUM(CM$117:CM$121))&gt;=30,0,SUM(IF(AND($I85=1,EA85=1,EA$41&gt;2,EA$40&gt;0,SUM(EA$47:EA$53)&gt;0),1,0)))</f>
        <v>0</v>
      </c>
      <c r="CN85" s="80">
        <f>IF((SUM(CN$19:CN$39)+SUM(CN$78:CN84)+SUM(CN$117:CN$121))&gt;=30,0,SUM(IF(AND($I85=1,EB85=1,EB$41&gt;2,EB$40&gt;0,SUM(EB$47:EB$53)&gt;0),1,0)))</f>
        <v>0</v>
      </c>
      <c r="CO85" s="80">
        <f>IF((SUM(CO$19:CO$39)+SUM(CO$78:CO84)+SUM(CO$117:CO$121))&gt;=30,0,SUM(IF(AND($I85=1,EC85=1,EC$41&gt;2,EC$40&gt;0,SUM(EC$47:EC$53)&gt;0),1,0)))</f>
        <v>0</v>
      </c>
      <c r="CP85" s="80">
        <f>IF((SUM(CP$19:CP$39)+SUM(CP$78:CP84)+SUM(CP$117:CP$121))&gt;=30,0,SUM(IF(AND($I85=1,ED85=1,ED$41&gt;2,ED$40&gt;0,SUM(ED$47:ED$53)&gt;0),1,0)))</f>
        <v>0</v>
      </c>
      <c r="CQ85" s="80">
        <f>IF((SUM(CQ$19:CQ$39)+SUM(CQ$78:CQ84)+SUM(CQ$117:CQ$121))&gt;=30,0,SUM(IF(AND($I85=1,EE85=1,EE$41&gt;2,EE$40&gt;0,SUM(EE$47:EE$53)&gt;0),1,0)))</f>
        <v>0</v>
      </c>
      <c r="CR85" s="80">
        <f>IF((SUM(CR$19:CR$39)+SUM(CR$78:CR84)+SUM(CR$117:CR$121))&gt;=30,0,SUM(IF(AND($I85=1,EF85=1,EF$41&gt;2,EF$40&gt;0,SUM(EF$47:EF$53)&gt;0),1,0)))</f>
        <v>0</v>
      </c>
      <c r="CS85" s="64"/>
      <c r="CT85" s="64"/>
      <c r="CU85" s="6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64"/>
      <c r="DM85" s="64"/>
      <c r="DN85" s="64"/>
      <c r="DO85" s="64"/>
      <c r="DP85" s="64"/>
      <c r="DQ85" s="64"/>
      <c r="DR85" s="64"/>
      <c r="DS85" s="64"/>
      <c r="DT85" s="64"/>
      <c r="DU85" s="64"/>
      <c r="DV85" s="64"/>
      <c r="DW85" s="64"/>
      <c r="DX85" s="64"/>
      <c r="DY85" s="64"/>
      <c r="DZ85" s="64"/>
      <c r="EA85" s="64"/>
      <c r="EB85" s="64"/>
      <c r="EC85" s="64"/>
      <c r="ED85" s="64"/>
      <c r="EE85" s="64"/>
      <c r="EF85" s="64"/>
      <c r="EG85" s="54">
        <f t="shared" si="65"/>
        <v>0</v>
      </c>
      <c r="EH85" s="136"/>
      <c r="EI85" s="97">
        <f t="shared" si="66"/>
        <v>0</v>
      </c>
      <c r="EJ85" s="344" t="str">
        <f t="shared" si="67"/>
        <v/>
      </c>
      <c r="EK85" s="345">
        <f t="shared" si="68"/>
        <v>0</v>
      </c>
      <c r="EL85" s="185"/>
      <c r="EM85" s="102">
        <f>SUMIF($K85,REGISTER!$CU$7,'KORT 1'!$BD85)</f>
        <v>0</v>
      </c>
      <c r="EN85" s="19">
        <f>SUMIF($K85,REGISTER!$CU$8,'KORT 1'!$BD85)</f>
        <v>0</v>
      </c>
      <c r="EO85" s="20">
        <f>SUMIF($K85,REGISTER!$CU$9,'KORT 1'!$BD85)</f>
        <v>0</v>
      </c>
      <c r="EP85" s="17">
        <f>SUMIF($K85,REGISTER!$CU$21,'KORT 1'!$BD85)</f>
        <v>0</v>
      </c>
      <c r="EQ85" s="19">
        <f>SUMIF($K85,REGISTER!$CU$22,'KORT 1'!$BD85)</f>
        <v>0</v>
      </c>
      <c r="ER85" s="20">
        <f>SUMIF($K85,REGISTER!$CU$23,'KORT 1'!$BD85)</f>
        <v>0</v>
      </c>
      <c r="ES85" s="17">
        <f>SUMIF($K85,REGISTER!$CU$14,'KORT 1'!$BD85)</f>
        <v>0</v>
      </c>
      <c r="ET85" s="19">
        <f>SUMIF($K85,REGISTER!$CU$15,'KORT 1'!$BD85)</f>
        <v>0</v>
      </c>
      <c r="EU85" s="19">
        <f>SUMIF($K85,REGISTER!$CU$16,'KORT 1'!$BD85)</f>
        <v>0</v>
      </c>
      <c r="EV85" s="218">
        <f>SUMIF($K85,REGISTER!$CU$17,'KORT 1'!$BD85)+SUMIF($K85,REGISTER!$CU$18,'KORT 1'!$BD85)+SUMIF($K85,REGISTER!$CU$19,'KORT 1'!$BD85)+SUMIF($K85,REGISTER!$CU$20,'KORT 1'!$BD85)</f>
        <v>0</v>
      </c>
      <c r="EW85" s="103">
        <f>SUMIF($K85,REGISTER!$CU$28,'KORT 1'!$BD85)</f>
        <v>0</v>
      </c>
      <c r="EX85" s="19">
        <f>SUMIF($K85,REGISTER!$CU$29,'KORT 1'!$BD85)</f>
        <v>0</v>
      </c>
      <c r="EY85" s="19">
        <f>SUMIF($K85,REGISTER!$CU$30,'KORT 1'!$BD85)</f>
        <v>0</v>
      </c>
      <c r="EZ85" s="218">
        <f>SUMIF($K85,REGISTER!$CU$31,'KORT 1'!$BD85)+SUMIF($K85,REGISTER!$CU$32,'KORT 1'!$BD85)+SUMIF($K85,REGISTER!$CU$33,'KORT 1'!$BD85)+SUMIF($K85,REGISTER!$CU$34,'KORT 1'!$BD85)</f>
        <v>0</v>
      </c>
      <c r="FA85" s="136"/>
      <c r="FB85" s="136"/>
      <c r="FC85" s="136"/>
      <c r="FD85" s="136"/>
      <c r="FE85" s="136"/>
      <c r="FF85" s="136"/>
      <c r="FG85" s="136"/>
      <c r="FH85" s="136"/>
      <c r="FI85" s="136"/>
      <c r="FJ85" s="136"/>
      <c r="FK85" s="136"/>
      <c r="FL85" s="136"/>
      <c r="FM85" s="136"/>
      <c r="FN85" s="136"/>
      <c r="FO85" s="136"/>
      <c r="FP85" s="235"/>
      <c r="FQ85" s="103">
        <f>SUMIF($M85,REGISTER!$CU$36,'KORT 1'!$O85)</f>
        <v>0</v>
      </c>
      <c r="FR85" s="19">
        <f>SUMIF($M85,REGISTER!$CU$37,'KORT 1'!$O85)</f>
        <v>0</v>
      </c>
      <c r="FS85" s="19">
        <f>SUMIF($M85,REGISTER!$CU$38,'KORT 1'!$O85)</f>
        <v>0</v>
      </c>
      <c r="FT85" s="19">
        <f>SUMIF($M85,REGISTER!$CU$39,'KORT 1'!$O85)</f>
        <v>0</v>
      </c>
      <c r="FU85" s="19">
        <f>SUMIF($M85,REGISTER!$CU$40,'KORT 1'!$O85)</f>
        <v>0</v>
      </c>
      <c r="FV85" s="19">
        <f>SUMIF($M85,REGISTER!$CU$41,'KORT 1'!$O85)</f>
        <v>0</v>
      </c>
      <c r="FW85" s="19">
        <f>SUMIF($M85,REGISTER!$CU$56,'KORT 1'!$O85)</f>
        <v>0</v>
      </c>
      <c r="FX85" s="19">
        <f>SUMIF($M85,REGISTER!$CU$57,'KORT 1'!$O85)</f>
        <v>0</v>
      </c>
      <c r="FY85" s="19">
        <f>SUMIF($M85,REGISTER!$CU$58,'KORT 1'!$O85)</f>
        <v>0</v>
      </c>
      <c r="FZ85" s="19">
        <f>SUMIF($M85,REGISTER!$CU$59,'KORT 1'!$O85)</f>
        <v>0</v>
      </c>
      <c r="GA85" s="19">
        <f>SUMIF($M85,REGISTER!$CU$60,'KORT 1'!$O85)</f>
        <v>0</v>
      </c>
      <c r="GB85" s="19">
        <f>SUMIF($M85,REGISTER!$CU$61,'KORT 1'!$O85)</f>
        <v>0</v>
      </c>
      <c r="GC85" s="19">
        <f>SUMIF($M85,REGISTER!$CU$46,'KORT 1'!$O85)</f>
        <v>0</v>
      </c>
      <c r="GD85" s="19">
        <f>SUMIF($M85,REGISTER!$CU$47,'KORT 1'!$O85)</f>
        <v>0</v>
      </c>
      <c r="GE85" s="19">
        <f>SUMIF($M85,REGISTER!$CU$48,'KORT 1'!$O85)</f>
        <v>0</v>
      </c>
      <c r="GF85" s="19">
        <f>SUMIF($M85,REGISTER!$CU$49,'KORT 1'!$O85)</f>
        <v>0</v>
      </c>
      <c r="GG85" s="19">
        <f>SUMIF($M85,REGISTER!$CU$50,'KORT 1'!$O85)</f>
        <v>0</v>
      </c>
      <c r="GH85" s="19">
        <f>SUMIF($M85,REGISTER!$CU$51,'KORT 1'!$O85)</f>
        <v>0</v>
      </c>
      <c r="GI85" s="18">
        <f>SUMIF($M85,REGISTER!$CU$52,'KORT 1'!$O85)+SUMIF($M85,REGISTER!$CU$53,'KORT 1'!$O85)+SUMIF($M85,REGISTER!$CU$54,'KORT 1'!$O85)+SUMIF($M85,REGISTER!$CU$55,'KORT 1'!$O85)</f>
        <v>0</v>
      </c>
      <c r="GJ85" s="19">
        <f>SUMIF($M85,REGISTER!$CU$66,'KORT 1'!$O85)</f>
        <v>0</v>
      </c>
      <c r="GK85" s="19">
        <f>SUMIF($M85,REGISTER!$CU$67,'KORT 1'!$O85)</f>
        <v>0</v>
      </c>
      <c r="GL85" s="19">
        <f>SUMIF($M85,REGISTER!$CU$68,'KORT 1'!$O85)</f>
        <v>0</v>
      </c>
      <c r="GM85" s="19">
        <f>SUMIF($M85,REGISTER!$CU$69,'KORT 1'!$O85)</f>
        <v>0</v>
      </c>
      <c r="GN85" s="19">
        <f>SUMIF($M85,REGISTER!$CU$70,'KORT 1'!$O85)</f>
        <v>0</v>
      </c>
      <c r="GO85" s="19">
        <f>SUMIF($M85,REGISTER!$CU$71,'KORT 1'!$O85)</f>
        <v>0</v>
      </c>
      <c r="GP85" s="18">
        <f>SUMIF($M85,REGISTER!$CU$72,'KORT 1'!$O85)+SUMIF($M85,REGISTER!$CU$73,'KORT 1'!$O85)+SUMIF($M85,REGISTER!$CU$74,'KORT 1'!$O85)+SUMIF($M85,REGISTER!$CU$75,'KORT 1'!$O85)</f>
        <v>0</v>
      </c>
      <c r="GQ85" s="136"/>
      <c r="GR85" s="136"/>
      <c r="GS85" s="136"/>
      <c r="GT85" s="136"/>
      <c r="GU85" s="136"/>
      <c r="GV85" s="136"/>
      <c r="GW85" s="136"/>
      <c r="GX85" s="136"/>
      <c r="GY85" s="136"/>
      <c r="GZ85" s="136"/>
      <c r="HA85" s="136"/>
      <c r="HB85" s="136"/>
      <c r="HC85" s="136"/>
      <c r="HD85" s="136"/>
      <c r="HE85" s="136"/>
      <c r="HF85" s="136"/>
      <c r="HG85" s="136"/>
      <c r="HH85" s="125"/>
      <c r="HI85" s="1"/>
    </row>
    <row r="86" spans="1:217" ht="12" customHeight="1">
      <c r="A86" s="17">
        <v>30</v>
      </c>
      <c r="B86" s="81"/>
      <c r="C86" s="427" t="str">
        <f t="shared" si="55"/>
        <v/>
      </c>
      <c r="D86" s="428"/>
      <c r="E86" s="428"/>
      <c r="F86" s="428"/>
      <c r="G86" s="429"/>
      <c r="H86" s="130" t="str">
        <f t="shared" si="56"/>
        <v/>
      </c>
      <c r="I86" s="26">
        <f t="shared" si="57"/>
        <v>0</v>
      </c>
      <c r="J86" s="26">
        <f t="shared" si="58"/>
        <v>0</v>
      </c>
      <c r="K86" s="26">
        <f t="shared" si="59"/>
        <v>0</v>
      </c>
      <c r="L86" s="133"/>
      <c r="M86" s="26">
        <f t="shared" si="60"/>
        <v>0</v>
      </c>
      <c r="N86" s="26">
        <f t="shared" si="61"/>
        <v>0</v>
      </c>
      <c r="O86" s="101">
        <f t="shared" si="62"/>
        <v>0</v>
      </c>
      <c r="P86" s="80">
        <f>IF((SUM(P$19:P$39)+SUM(P$78:P85)+SUM(P$117:P$121))&gt;=REGISTER!$CZ$22,0,IF(CS$70=1,0,IF(AND(CS86=1,$J86=1,CS$43&gt;=REGISTER!$CZ$25,CS$40&gt;0,SUM(CS$54:CS$60)&gt;0),1,0)))</f>
        <v>0</v>
      </c>
      <c r="Q86" s="80">
        <f>IF((SUM(Q$19:Q$39)+SUM(Q$78:Q85)+SUM(Q$117:Q$121))&gt;=REGISTER!$CZ$22,0,IF(CT$70=1,0,IF(AND(CT86=1,$J86=1,CT$43&gt;=REGISTER!$CZ$25,CT$40&gt;0,SUM(CT$54:CT$60)&gt;0),1,0)))</f>
        <v>0</v>
      </c>
      <c r="R86" s="80">
        <f>IF((SUM(R$19:R$39)+SUM(R$78:R85)+SUM(R$117:R$121))&gt;=REGISTER!$CZ$22,0,IF(CU$70=1,0,IF(AND(CU86=1,$J86=1,CU$43&gt;=REGISTER!$CZ$25,CU$40&gt;0,SUM(CU$54:CU$60)&gt;0),1,0)))</f>
        <v>0</v>
      </c>
      <c r="S86" s="80">
        <f>IF((SUM(S$19:S$39)+SUM(S$78:S85)+SUM(S$117:S$121))&gt;=REGISTER!$CZ$22,0,IF(CV$70=1,0,IF(AND(CV86=1,$J86=1,CV$43&gt;=REGISTER!$CZ$25,CV$40&gt;0,SUM(CV$54:CV$60)&gt;0),1,0)))</f>
        <v>0</v>
      </c>
      <c r="T86" s="80">
        <f>IF((SUM(T$19:T$39)+SUM(T$78:T85)+SUM(T$117:T$121))&gt;=REGISTER!$CZ$22,0,IF(CW$70=1,0,IF(AND(CW86=1,$J86=1,CW$43&gt;=REGISTER!$CZ$25,CW$40&gt;0,SUM(CW$54:CW$60)&gt;0),1,0)))</f>
        <v>0</v>
      </c>
      <c r="U86" s="80">
        <f>IF((SUM(U$19:U$39)+SUM(U$78:U85)+SUM(U$117:U$121))&gt;=REGISTER!$CZ$22,0,IF(CX$70=1,0,IF(AND(CX86=1,$J86=1,CX$43&gt;=REGISTER!$CZ$25,CX$40&gt;0,SUM(CX$54:CX$60)&gt;0),1,0)))</f>
        <v>0</v>
      </c>
      <c r="V86" s="80">
        <f>IF((SUM(V$19:V$39)+SUM(V$78:V85)+SUM(V$117:V$121))&gt;=REGISTER!$CZ$22,0,IF(CY$70=1,0,IF(AND(CY86=1,$J86=1,CY$43&gt;=REGISTER!$CZ$25,CY$40&gt;0,SUM(CY$54:CY$60)&gt;0),1,0)))</f>
        <v>0</v>
      </c>
      <c r="W86" s="80">
        <f>IF((SUM(W$19:W$39)+SUM(W$78:W85)+SUM(W$117:W$121))&gt;=REGISTER!$CZ$22,0,IF(CZ$70=1,0,IF(AND(CZ86=1,$J86=1,CZ$43&gt;=REGISTER!$CZ$25,CZ$40&gt;0,SUM(CZ$54:CZ$60)&gt;0),1,0)))</f>
        <v>0</v>
      </c>
      <c r="X86" s="80">
        <f>IF((SUM(X$19:X$39)+SUM(X$78:X85)+SUM(X$117:X$121))&gt;=REGISTER!$CZ$22,0,IF(DA$70=1,0,IF(AND(DA86=1,$J86=1,DA$43&gt;=REGISTER!$CZ$25,DA$40&gt;0,SUM(DA$54:DA$60)&gt;0),1,0)))</f>
        <v>0</v>
      </c>
      <c r="Y86" s="80">
        <f>IF((SUM(Y$19:Y$39)+SUM(Y$78:Y85)+SUM(Y$117:Y$121))&gt;=REGISTER!$CZ$22,0,IF(DB$70=1,0,IF(AND(DB86=1,$J86=1,DB$43&gt;=REGISTER!$CZ$25,DB$40&gt;0,SUM(DB$54:DB$60)&gt;0),1,0)))</f>
        <v>0</v>
      </c>
      <c r="Z86" s="80">
        <f>IF((SUM(Z$19:Z$39)+SUM(Z$78:Z85)+SUM(Z$117:Z$121))&gt;=REGISTER!$CZ$22,0,IF(DC$70=1,0,IF(AND(DC86=1,$J86=1,DC$43&gt;=REGISTER!$CZ$25,DC$40&gt;0,SUM(DC$54:DC$60)&gt;0),1,0)))</f>
        <v>0</v>
      </c>
      <c r="AA86" s="80">
        <f>IF((SUM(AA$19:AA$39)+SUM(AA$78:AA85)+SUM(AA$117:AA$121))&gt;=REGISTER!$CZ$22,0,IF(DD$70=1,0,IF(AND(DD86=1,$J86=1,DD$43&gt;=REGISTER!$CZ$25,DD$40&gt;0,SUM(DD$54:DD$60)&gt;0),1,0)))</f>
        <v>0</v>
      </c>
      <c r="AB86" s="80">
        <f>IF((SUM(AB$19:AB$39)+SUM(AB$78:AB85)+SUM(AB$117:AB$121))&gt;=REGISTER!$CZ$22,0,IF(DE$70=1,0,IF(AND(DE86=1,$J86=1,DE$43&gt;=REGISTER!$CZ$25,DE$40&gt;0,SUM(DE$54:DE$60)&gt;0),1,0)))</f>
        <v>0</v>
      </c>
      <c r="AC86" s="80">
        <f>IF((SUM(AC$19:AC$39)+SUM(AC$78:AC85)+SUM(AC$117:AC$121))&gt;=REGISTER!$CZ$22,0,IF(DF$70=1,0,IF(AND(DF86=1,$J86=1,DF$43&gt;=REGISTER!$CZ$25,DF$40&gt;0,SUM(DF$54:DF$60)&gt;0),1,0)))</f>
        <v>0</v>
      </c>
      <c r="AD86" s="80">
        <f>IF((SUM(AD$19:AD$39)+SUM(AD$78:AD85)+SUM(AD$117:AD$121))&gt;=REGISTER!$CZ$22,0,IF(DG$70=1,0,IF(AND(DG86=1,$J86=1,DG$43&gt;=REGISTER!$CZ$25,DG$40&gt;0,SUM(DG$54:DG$60)&gt;0),1,0)))</f>
        <v>0</v>
      </c>
      <c r="AE86" s="80">
        <f>IF((SUM(AE$19:AE$39)+SUM(AE$78:AE85)+SUM(AE$117:AE$121))&gt;=REGISTER!$CZ$22,0,IF(DH$70=1,0,IF(AND(DH86=1,$J86=1,DH$43&gt;=REGISTER!$CZ$25,DH$40&gt;0,SUM(DH$54:DH$60)&gt;0),1,0)))</f>
        <v>0</v>
      </c>
      <c r="AF86" s="80">
        <f>IF((SUM(AF$19:AF$39)+SUM(AF$78:AF85)+SUM(AF$117:AF$121))&gt;=REGISTER!$CZ$22,0,IF(DI$70=1,0,IF(AND(DI86=1,$J86=1,DI$43&gt;=REGISTER!$CZ$25,DI$40&gt;0,SUM(DI$54:DI$60)&gt;0),1,0)))</f>
        <v>0</v>
      </c>
      <c r="AG86" s="80">
        <f>IF((SUM(AG$19:AG$39)+SUM(AG$78:AG85)+SUM(AG$117:AG$121))&gt;=REGISTER!$CZ$22,0,IF(DJ$70=1,0,IF(AND(DJ86=1,$J86=1,DJ$43&gt;=REGISTER!$CZ$25,DJ$40&gt;0,SUM(DJ$54:DJ$60)&gt;0),1,0)))</f>
        <v>0</v>
      </c>
      <c r="AH86" s="80">
        <f>IF((SUM(AH$19:AH$39)+SUM(AH$78:AH85)+SUM(AH$117:AH$121))&gt;=REGISTER!$CZ$22,0,IF(DK$70=1,0,IF(AND(DK86=1,$J86=1,DK$43&gt;=REGISTER!$CZ$25,DK$40&gt;0,SUM(DK$54:DK$60)&gt;0),1,0)))</f>
        <v>0</v>
      </c>
      <c r="AI86" s="80">
        <f>IF((SUM(AI$19:AI$39)+SUM(AI$78:AI85)+SUM(AI$117:AI$121))&gt;=REGISTER!$CZ$22,0,IF(DL$70=1,0,IF(AND(DL86=1,$J86=1,DL$43&gt;=REGISTER!$CZ$25,DL$40&gt;0,SUM(DL$54:DL$60)&gt;0),1,0)))</f>
        <v>0</v>
      </c>
      <c r="AJ86" s="80">
        <f>IF((SUM(AJ$19:AJ$39)+SUM(AJ$78:AJ85)+SUM(AJ$117:AJ$121))&gt;=REGISTER!$CZ$22,0,IF(DM$70=1,0,IF(AND(DM86=1,$J86=1,DM$43&gt;=REGISTER!$CZ$25,DM$40&gt;0,SUM(DM$54:DM$60)&gt;0),1,0)))</f>
        <v>0</v>
      </c>
      <c r="AK86" s="80">
        <f>IF((SUM(AK$19:AK$39)+SUM(AK$78:AK85)+SUM(AK$117:AK$121))&gt;=REGISTER!$CZ$22,0,IF(DN$70=1,0,IF(AND(DN86=1,$J86=1,DN$43&gt;=REGISTER!$CZ$25,DN$40&gt;0,SUM(DN$54:DN$60)&gt;0),1,0)))</f>
        <v>0</v>
      </c>
      <c r="AL86" s="80">
        <f>IF((SUM(AL$19:AL$39)+SUM(AL$78:AL85)+SUM(AL$117:AL$121))&gt;=REGISTER!$CZ$22,0,IF(DO$70=1,0,IF(AND(DO86=1,$J86=1,DO$43&gt;=REGISTER!$CZ$25,DO$40&gt;0,SUM(DO$54:DO$60)&gt;0),1,0)))</f>
        <v>0</v>
      </c>
      <c r="AM86" s="80">
        <f>IF((SUM(AM$19:AM$39)+SUM(AM$78:AM85)+SUM(AM$117:AM$121))&gt;=REGISTER!$CZ$22,0,IF(DP$70=1,0,IF(AND(DP86=1,$J86=1,DP$43&gt;=REGISTER!$CZ$25,DP$40&gt;0,SUM(DP$54:DP$60)&gt;0),1,0)))</f>
        <v>0</v>
      </c>
      <c r="AN86" s="80">
        <f>IF((SUM(AN$19:AN$39)+SUM(AN$78:AN85)+SUM(AN$117:AN$121))&gt;=REGISTER!$CZ$22,0,IF(DQ$70=1,0,IF(AND(DQ86=1,$J86=1,DQ$43&gt;=REGISTER!$CZ$25,DQ$40&gt;0,SUM(DQ$54:DQ$60)&gt;0),1,0)))</f>
        <v>0</v>
      </c>
      <c r="AO86" s="80">
        <f>IF((SUM(AO$19:AO$39)+SUM(AO$78:AO85)+SUM(AO$117:AO$121))&gt;=REGISTER!$CZ$22,0,IF(DR$70=1,0,IF(AND(DR86=1,$J86=1,DR$43&gt;=REGISTER!$CZ$25,DR$40&gt;0,SUM(DR$54:DR$60)&gt;0),1,0)))</f>
        <v>0</v>
      </c>
      <c r="AP86" s="80">
        <f>IF((SUM(AP$19:AP$39)+SUM(AP$78:AP85)+SUM(AP$117:AP$121))&gt;=REGISTER!$CZ$22,0,IF(DS$70=1,0,IF(AND(DS86=1,$J86=1,DS$43&gt;=REGISTER!$CZ$25,DS$40&gt;0,SUM(DS$54:DS$60)&gt;0),1,0)))</f>
        <v>0</v>
      </c>
      <c r="AQ86" s="80">
        <f>IF((SUM(AQ$19:AQ$39)+SUM(AQ$78:AQ85)+SUM(AQ$117:AQ$121))&gt;=REGISTER!$CZ$22,0,IF(DT$70=1,0,IF(AND(DT86=1,$J86=1,DT$43&gt;=REGISTER!$CZ$25,DT$40&gt;0,SUM(DT$54:DT$60)&gt;0),1,0)))</f>
        <v>0</v>
      </c>
      <c r="AR86" s="80">
        <f>IF((SUM(AR$19:AR$39)+SUM(AR$78:AR85)+SUM(AR$117:AR$121))&gt;=REGISTER!$CZ$22,0,IF(DU$70=1,0,IF(AND(DU86=1,$J86=1,DU$43&gt;=REGISTER!$CZ$25,DU$40&gt;0,SUM(DU$54:DU$60)&gt;0),1,0)))</f>
        <v>0</v>
      </c>
      <c r="AS86" s="80">
        <f>IF((SUM(AS$19:AS$39)+SUM(AS$78:AS85)+SUM(AS$117:AS$121))&gt;=REGISTER!$CZ$22,0,IF(DV$70=1,0,IF(AND(DV86=1,$J86=1,DV$43&gt;=REGISTER!$CZ$25,DV$40&gt;0,SUM(DV$54:DV$60)&gt;0),1,0)))</f>
        <v>0</v>
      </c>
      <c r="AT86" s="80">
        <f>IF((SUM(AT$19:AT$39)+SUM(AT$78:AT85)+SUM(AT$117:AT$121))&gt;=REGISTER!$CZ$22,0,IF(DW$70=1,0,IF(AND(DW86=1,$J86=1,DW$43&gt;=REGISTER!$CZ$25,DW$40&gt;0,SUM(DW$54:DW$60)&gt;0),1,0)))</f>
        <v>0</v>
      </c>
      <c r="AU86" s="80">
        <f>IF((SUM(AU$19:AU$39)+SUM(AU$78:AU85)+SUM(AU$117:AU$121))&gt;=REGISTER!$CZ$22,0,IF(DX$70=1,0,IF(AND(DX86=1,$J86=1,DX$43&gt;=REGISTER!$CZ$25,DX$40&gt;0,SUM(DX$54:DX$60)&gt;0),1,0)))</f>
        <v>0</v>
      </c>
      <c r="AV86" s="80">
        <f>IF((SUM(AV$19:AV$39)+SUM(AV$78:AV85)+SUM(AV$117:AV$121))&gt;=REGISTER!$CZ$22,0,IF(DY$70=1,0,IF(AND(DY86=1,$J86=1,DY$43&gt;=REGISTER!$CZ$25,DY$40&gt;0,SUM(DY$54:DY$60)&gt;0),1,0)))</f>
        <v>0</v>
      </c>
      <c r="AW86" s="80">
        <f>IF((SUM(AW$19:AW$39)+SUM(AW$78:AW85)+SUM(AW$117:AW$121))&gt;=REGISTER!$CZ$22,0,IF(DZ$70=1,0,IF(AND(DZ86=1,$J86=1,DZ$43&gt;=REGISTER!$CZ$25,DZ$40&gt;0,SUM(DZ$54:DZ$60)&gt;0),1,0)))</f>
        <v>0</v>
      </c>
      <c r="AX86" s="80">
        <f>IF((SUM(AX$19:AX$39)+SUM(AX$78:AX85)+SUM(AX$117:AX$121))&gt;=REGISTER!$CZ$22,0,IF(EA$70=1,0,IF(AND(EA86=1,$J86=1,EA$43&gt;=REGISTER!$CZ$25,EA$40&gt;0,SUM(EA$54:EA$60)&gt;0),1,0)))</f>
        <v>0</v>
      </c>
      <c r="AY86" s="80">
        <f>IF((SUM(AY$19:AY$39)+SUM(AY$78:AY85)+SUM(AY$117:AY$121))&gt;=REGISTER!$CZ$22,0,IF(EB$70=1,0,IF(AND(EB86=1,$J86=1,EB$43&gt;=REGISTER!$CZ$25,EB$40&gt;0,SUM(EB$54:EB$60)&gt;0),1,0)))</f>
        <v>0</v>
      </c>
      <c r="AZ86" s="80">
        <f>IF((SUM(AZ$19:AZ$39)+SUM(AZ$78:AZ85)+SUM(AZ$117:AZ$121))&gt;=REGISTER!$CZ$22,0,IF(EC$70=1,0,IF(AND(EC86=1,$J86=1,EC$43&gt;=REGISTER!$CZ$25,EC$40&gt;0,SUM(EC$54:EC$60)&gt;0),1,0)))</f>
        <v>0</v>
      </c>
      <c r="BA86" s="80">
        <f>IF((SUM(BA$19:BA$39)+SUM(BA$78:BA85)+SUM(BA$117:BA$121))&gt;=REGISTER!$CZ$22,0,IF(ED$70=1,0,IF(AND(ED86=1,$J86=1,ED$43&gt;=REGISTER!$CZ$25,ED$40&gt;0,SUM(ED$54:ED$60)&gt;0),1,0)))</f>
        <v>0</v>
      </c>
      <c r="BB86" s="80">
        <f>IF((SUM(BB$19:BB$39)+SUM(BB$78:BB85)+SUM(BB$117:BB$121))&gt;=REGISTER!$CZ$22,0,IF(EE$70=1,0,IF(AND(EE86=1,$J86=1,EE$43&gt;=REGISTER!$CZ$25,EE$40&gt;0,SUM(EE$54:EE$60)&gt;0),1,0)))</f>
        <v>0</v>
      </c>
      <c r="BC86" s="80">
        <f>IF((SUM(BC$19:BC$39)+SUM(BC$78:BC85)+SUM(BC$117:BC$121))&gt;=REGISTER!$CZ$22,0,IF(EF$70=1,0,IF(AND(EF86=1,$J86=1,EF$43&gt;=REGISTER!$CZ$25,EF$40&gt;0,SUM(EF$54:EF$60)&gt;0),1,0)))</f>
        <v>0</v>
      </c>
      <c r="BD86" s="101">
        <f t="shared" si="63"/>
        <v>0</v>
      </c>
      <c r="BE86" s="80">
        <f>IF((SUM(BE$19:BE$39)+SUM(BE$78:BE85)+SUM(BE$117:BE$121))&gt;=30,0,SUM(IF(AND($I86=1,CS86=1,CS$41&gt;2,CS$40&gt;0,SUM(CS$47:CS$53)&gt;0),1,0)))</f>
        <v>0</v>
      </c>
      <c r="BF86" s="80">
        <f>IF((SUM(BF$19:BF$39)+SUM(BF$78:BF85)+SUM(BF$117:BF$121))&gt;=30,0,SUM(IF(AND($I86=1,CT86=1,CT$41&gt;2,CT$40&gt;0,SUM(CT$47:CT$53)&gt;0),1,0)))</f>
        <v>0</v>
      </c>
      <c r="BG86" s="80">
        <f>IF((SUM(BG$19:BG$39)+SUM(BG$78:BG85)+SUM(BG$117:BG$121))&gt;=30,0,SUM(IF(AND($I86=1,CU86=1,CU$41&gt;2,CU$40&gt;0,SUM(CU$47:CU$53)&gt;0),1,0)))</f>
        <v>0</v>
      </c>
      <c r="BH86" s="80">
        <f>IF((SUM(BH$19:BH$39)+SUM(BH$78:BH85)+SUM(BH$117:BH$121))&gt;=30,0,SUM(IF(AND($I86=1,CV86=1,CV$41&gt;2,CV$40&gt;0,SUM(CV$47:CV$53)&gt;0),1,0)))</f>
        <v>0</v>
      </c>
      <c r="BI86" s="80">
        <f>IF((SUM(BI$19:BI$39)+SUM(BI$78:BI85)+SUM(BI$117:BI$121))&gt;=30,0,SUM(IF(AND($I86=1,CW86=1,CW$41&gt;2,CW$40&gt;0,SUM(CW$47:CW$53)&gt;0),1,0)))</f>
        <v>0</v>
      </c>
      <c r="BJ86" s="80">
        <f>IF((SUM(BJ$19:BJ$39)+SUM(BJ$78:BJ85)+SUM(BJ$117:BJ$121))&gt;=30,0,SUM(IF(AND($I86=1,CX86=1,CX$41&gt;2,CX$40&gt;0,SUM(CX$47:CX$53)&gt;0),1,0)))</f>
        <v>0</v>
      </c>
      <c r="BK86" s="80">
        <f>IF((SUM(BK$19:BK$39)+SUM(BK$78:BK85)+SUM(BK$117:BK$121))&gt;=30,0,SUM(IF(AND($I86=1,CY86=1,CY$41&gt;2,CY$40&gt;0,SUM(CY$47:CY$53)&gt;0),1,0)))</f>
        <v>0</v>
      </c>
      <c r="BL86" s="80">
        <f>IF((SUM(BL$19:BL$39)+SUM(BL$78:BL85)+SUM(BL$117:BL$121))&gt;=30,0,SUM(IF(AND($I86=1,CZ86=1,CZ$41&gt;2,CZ$40&gt;0,SUM(CZ$47:CZ$53)&gt;0),1,0)))</f>
        <v>0</v>
      </c>
      <c r="BM86" s="80">
        <f>IF((SUM(BM$19:BM$39)+SUM(BM$78:BM85)+SUM(BM$117:BM$121))&gt;=30,0,SUM(IF(AND($I86=1,DA86=1,DA$41&gt;2,DA$40&gt;0,SUM(DA$47:DA$53)&gt;0),1,0)))</f>
        <v>0</v>
      </c>
      <c r="BN86" s="80">
        <f>IF((SUM(BN$19:BN$39)+SUM(BN$78:BN85)+SUM(BN$117:BN$121))&gt;=30,0,SUM(IF(AND($I86=1,DB86=1,DB$41&gt;2,DB$40&gt;0,SUM(DB$47:DB$53)&gt;0),1,0)))</f>
        <v>0</v>
      </c>
      <c r="BO86" s="80">
        <f>IF((SUM(BO$19:BO$39)+SUM(BO$78:BO85)+SUM(BO$117:BO$121))&gt;=30,0,SUM(IF(AND($I86=1,DC86=1,DC$41&gt;2,DC$40&gt;0,SUM(DC$47:DC$53)&gt;0),1,0)))</f>
        <v>0</v>
      </c>
      <c r="BP86" s="80">
        <f>IF((SUM(BP$19:BP$39)+SUM(BP$78:BP85)+SUM(BP$117:BP$121))&gt;=30,0,SUM(IF(AND($I86=1,DD86=1,DD$41&gt;2,DD$40&gt;0,SUM(DD$47:DD$53)&gt;0),1,0)))</f>
        <v>0</v>
      </c>
      <c r="BQ86" s="80">
        <f>IF((SUM(BQ$19:BQ$39)+SUM(BQ$78:BQ85)+SUM(BQ$117:BQ$121))&gt;=30,0,SUM(IF(AND($I86=1,DE86=1,DE$41&gt;2,DE$40&gt;0,SUM(DE$47:DE$53)&gt;0),1,0)))</f>
        <v>0</v>
      </c>
      <c r="BR86" s="80">
        <f>IF((SUM(BR$19:BR$39)+SUM(BR$78:BR85)+SUM(BR$117:BR$121))&gt;=30,0,SUM(IF(AND($I86=1,DF86=1,DF$41&gt;2,DF$40&gt;0,SUM(DF$47:DF$53)&gt;0),1,0)))</f>
        <v>0</v>
      </c>
      <c r="BS86" s="80">
        <f>IF((SUM(BS$19:BS$39)+SUM(BS$78:BS85)+SUM(BS$117:BS$121))&gt;=30,0,SUM(IF(AND($I86=1,DG86=1,DG$41&gt;2,DG$40&gt;0,SUM(DG$47:DG$53)&gt;0),1,0)))</f>
        <v>0</v>
      </c>
      <c r="BT86" s="80">
        <f>IF((SUM(BT$19:BT$39)+SUM(BT$78:BT85)+SUM(BT$117:BT$121))&gt;=30,0,SUM(IF(AND($I86=1,DH86=1,DH$41&gt;2,DH$40&gt;0,SUM(DH$47:DH$53)&gt;0),1,0)))</f>
        <v>0</v>
      </c>
      <c r="BU86" s="80">
        <f>IF((SUM(BU$19:BU$39)+SUM(BU$78:BU85)+SUM(BU$117:BU$121))&gt;=30,0,SUM(IF(AND($I86=1,DI86=1,DI$41&gt;2,DI$40&gt;0,SUM(DI$47:DI$53)&gt;0),1,0)))</f>
        <v>0</v>
      </c>
      <c r="BV86" s="80">
        <f>IF((SUM(BV$19:BV$39)+SUM(BV$78:BV85)+SUM(BV$117:BV$121))&gt;=30,0,SUM(IF(AND($I86=1,DJ86=1,DJ$41&gt;2,DJ$40&gt;0,SUM(DJ$47:DJ$53)&gt;0),1,0)))</f>
        <v>0</v>
      </c>
      <c r="BW86" s="80">
        <f>IF((SUM(BW$19:BW$39)+SUM(BW$78:BW85)+SUM(BW$117:BW$121))&gt;=30,0,SUM(IF(AND($I86=1,DK86=1,DK$41&gt;2,DK$40&gt;0,SUM(DK$47:DK$53)&gt;0),1,0)))</f>
        <v>0</v>
      </c>
      <c r="BX86" s="80">
        <f>IF((SUM(BX$19:BX$39)+SUM(BX$78:BX85)+SUM(BX$117:BX$121))&gt;=30,0,SUM(IF(AND($I86=1,DL86=1,DL$41&gt;2,DL$40&gt;0,SUM(DL$47:DL$53)&gt;0),1,0)))</f>
        <v>0</v>
      </c>
      <c r="BY86" s="80">
        <f>IF((SUM(BY$19:BY$39)+SUM(BY$78:BY85)+SUM(BY$117:BY$121))&gt;=30,0,SUM(IF(AND($I86=1,DM86=1,DM$41&gt;2,DM$40&gt;0,SUM(DM$47:DM$53)&gt;0),1,0)))</f>
        <v>0</v>
      </c>
      <c r="BZ86" s="80">
        <f>IF((SUM(BZ$19:BZ$39)+SUM(BZ$78:BZ85)+SUM(BZ$117:BZ$121))&gt;=30,0,SUM(IF(AND($I86=1,DN86=1,DN$41&gt;2,DN$40&gt;0,SUM(DN$47:DN$53)&gt;0),1,0)))</f>
        <v>0</v>
      </c>
      <c r="CA86" s="80">
        <f>IF((SUM(CA$19:CA$39)+SUM(CA$78:CA85)+SUM(CA$117:CA$121))&gt;=30,0,SUM(IF(AND($I86=1,DO86=1,DO$41&gt;2,DO$40&gt;0,SUM(DO$47:DO$53)&gt;0),1,0)))</f>
        <v>0</v>
      </c>
      <c r="CB86" s="80">
        <f>IF((SUM(CB$19:CB$39)+SUM(CB$78:CB85)+SUM(CB$117:CB$121))&gt;=30,0,SUM(IF(AND($I86=1,DP86=1,DP$41&gt;2,DP$40&gt;0,SUM(DP$47:DP$53)&gt;0),1,0)))</f>
        <v>0</v>
      </c>
      <c r="CC86" s="80">
        <f>IF((SUM(CC$19:CC$39)+SUM(CC$78:CC85)+SUM(CC$117:CC$121))&gt;=30,0,SUM(IF(AND($I86=1,DQ86=1,DQ$41&gt;2,DQ$40&gt;0,SUM(DQ$47:DQ$53)&gt;0),1,0)))</f>
        <v>0</v>
      </c>
      <c r="CD86" s="80">
        <f>IF((SUM(CD$19:CD$39)+SUM(CD$78:CD85)+SUM(CD$117:CD$121))&gt;=30,0,SUM(IF(AND($I86=1,DR86=1,DR$41&gt;2,DR$40&gt;0,SUM(DR$47:DR$53)&gt;0),1,0)))</f>
        <v>0</v>
      </c>
      <c r="CE86" s="80">
        <f>IF((SUM(CE$19:CE$39)+SUM(CE$78:CE85)+SUM(CE$117:CE$121))&gt;=30,0,SUM(IF(AND($I86=1,DS86=1,DS$41&gt;2,DS$40&gt;0,SUM(DS$47:DS$53)&gt;0),1,0)))</f>
        <v>0</v>
      </c>
      <c r="CF86" s="80">
        <f>IF((SUM(CF$19:CF$39)+SUM(CF$78:CF85)+SUM(CF$117:CF$121))&gt;=30,0,SUM(IF(AND($I86=1,DT86=1,DT$41&gt;2,DT$40&gt;0,SUM(DT$47:DT$53)&gt;0),1,0)))</f>
        <v>0</v>
      </c>
      <c r="CG86" s="80">
        <f>IF((SUM(CG$19:CG$39)+SUM(CG$78:CG85)+SUM(CG$117:CG$121))&gt;=30,0,SUM(IF(AND($I86=1,DU86=1,DU$41&gt;2,DU$40&gt;0,SUM(DU$47:DU$53)&gt;0),1,0)))</f>
        <v>0</v>
      </c>
      <c r="CH86" s="80">
        <f>IF((SUM(CH$19:CH$39)+SUM(CH$78:CH85)+SUM(CH$117:CH$121))&gt;=30,0,SUM(IF(AND($I86=1,DV86=1,DV$41&gt;2,DV$40&gt;0,SUM(DV$47:DV$53)&gt;0),1,0)))</f>
        <v>0</v>
      </c>
      <c r="CI86" s="80">
        <f>IF((SUM(CI$19:CI$39)+SUM(CI$78:CI85)+SUM(CI$117:CI$121))&gt;=30,0,SUM(IF(AND($I86=1,DW86=1,DW$41&gt;2,DW$40&gt;0,SUM(DW$47:DW$53)&gt;0),1,0)))</f>
        <v>0</v>
      </c>
      <c r="CJ86" s="80">
        <f>IF((SUM(CJ$19:CJ$39)+SUM(CJ$78:CJ85)+SUM(CJ$117:CJ$121))&gt;=30,0,SUM(IF(AND($I86=1,DX86=1,DX$41&gt;2,DX$40&gt;0,SUM(DX$47:DX$53)&gt;0),1,0)))</f>
        <v>0</v>
      </c>
      <c r="CK86" s="80">
        <f>IF((SUM(CK$19:CK$39)+SUM(CK$78:CK85)+SUM(CK$117:CK$121))&gt;=30,0,SUM(IF(AND($I86=1,DY86=1,DY$41&gt;2,DY$40&gt;0,SUM(DY$47:DY$53)&gt;0),1,0)))</f>
        <v>0</v>
      </c>
      <c r="CL86" s="80">
        <f>IF((SUM(CL$19:CL$39)+SUM(CL$78:CL85)+SUM(CL$117:CL$121))&gt;=30,0,SUM(IF(AND($I86=1,DZ86=1,DZ$41&gt;2,DZ$40&gt;0,SUM(DZ$47:DZ$53)&gt;0),1,0)))</f>
        <v>0</v>
      </c>
      <c r="CM86" s="80">
        <f>IF((SUM(CM$19:CM$39)+SUM(CM$78:CM85)+SUM(CM$117:CM$121))&gt;=30,0,SUM(IF(AND($I86=1,EA86=1,EA$41&gt;2,EA$40&gt;0,SUM(EA$47:EA$53)&gt;0),1,0)))</f>
        <v>0</v>
      </c>
      <c r="CN86" s="80">
        <f>IF((SUM(CN$19:CN$39)+SUM(CN$78:CN85)+SUM(CN$117:CN$121))&gt;=30,0,SUM(IF(AND($I86=1,EB86=1,EB$41&gt;2,EB$40&gt;0,SUM(EB$47:EB$53)&gt;0),1,0)))</f>
        <v>0</v>
      </c>
      <c r="CO86" s="80">
        <f>IF((SUM(CO$19:CO$39)+SUM(CO$78:CO85)+SUM(CO$117:CO$121))&gt;=30,0,SUM(IF(AND($I86=1,EC86=1,EC$41&gt;2,EC$40&gt;0,SUM(EC$47:EC$53)&gt;0),1,0)))</f>
        <v>0</v>
      </c>
      <c r="CP86" s="80">
        <f>IF((SUM(CP$19:CP$39)+SUM(CP$78:CP85)+SUM(CP$117:CP$121))&gt;=30,0,SUM(IF(AND($I86=1,ED86=1,ED$41&gt;2,ED$40&gt;0,SUM(ED$47:ED$53)&gt;0),1,0)))</f>
        <v>0</v>
      </c>
      <c r="CQ86" s="80">
        <f>IF((SUM(CQ$19:CQ$39)+SUM(CQ$78:CQ85)+SUM(CQ$117:CQ$121))&gt;=30,0,SUM(IF(AND($I86=1,EE86=1,EE$41&gt;2,EE$40&gt;0,SUM(EE$47:EE$53)&gt;0),1,0)))</f>
        <v>0</v>
      </c>
      <c r="CR86" s="80">
        <f>IF((SUM(CR$19:CR$39)+SUM(CR$78:CR85)+SUM(CR$117:CR$121))&gt;=30,0,SUM(IF(AND($I86=1,EF86=1,EF$41&gt;2,EF$40&gt;0,SUM(EF$47:EF$53)&gt;0),1,0)))</f>
        <v>0</v>
      </c>
      <c r="CS86" s="64"/>
      <c r="CT86" s="64"/>
      <c r="CU86" s="64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64"/>
      <c r="DM86" s="64"/>
      <c r="DN86" s="64"/>
      <c r="DO86" s="64"/>
      <c r="DP86" s="64"/>
      <c r="DQ86" s="64"/>
      <c r="DR86" s="64"/>
      <c r="DS86" s="64"/>
      <c r="DT86" s="64"/>
      <c r="DU86" s="64"/>
      <c r="DV86" s="64"/>
      <c r="DW86" s="64"/>
      <c r="DX86" s="64"/>
      <c r="DY86" s="64"/>
      <c r="DZ86" s="64"/>
      <c r="EA86" s="64"/>
      <c r="EB86" s="64"/>
      <c r="EC86" s="64"/>
      <c r="ED86" s="64"/>
      <c r="EE86" s="64"/>
      <c r="EF86" s="64"/>
      <c r="EG86" s="54">
        <f t="shared" si="65"/>
        <v>0</v>
      </c>
      <c r="EH86" s="136"/>
      <c r="EI86" s="97">
        <f t="shared" si="66"/>
        <v>0</v>
      </c>
      <c r="EJ86" s="344" t="str">
        <f t="shared" si="67"/>
        <v/>
      </c>
      <c r="EK86" s="345">
        <f t="shared" si="68"/>
        <v>0</v>
      </c>
      <c r="EL86" s="185"/>
      <c r="EM86" s="102">
        <f>SUMIF($K86,REGISTER!$CU$7,'KORT 1'!$BD86)</f>
        <v>0</v>
      </c>
      <c r="EN86" s="19">
        <f>SUMIF($K86,REGISTER!$CU$8,'KORT 1'!$BD86)</f>
        <v>0</v>
      </c>
      <c r="EO86" s="20">
        <f>SUMIF($K86,REGISTER!$CU$9,'KORT 1'!$BD86)</f>
        <v>0</v>
      </c>
      <c r="EP86" s="17">
        <f>SUMIF($K86,REGISTER!$CU$21,'KORT 1'!$BD86)</f>
        <v>0</v>
      </c>
      <c r="EQ86" s="19">
        <f>SUMIF($K86,REGISTER!$CU$22,'KORT 1'!$BD86)</f>
        <v>0</v>
      </c>
      <c r="ER86" s="20">
        <f>SUMIF($K86,REGISTER!$CU$23,'KORT 1'!$BD86)</f>
        <v>0</v>
      </c>
      <c r="ES86" s="17">
        <f>SUMIF($K86,REGISTER!$CU$14,'KORT 1'!$BD86)</f>
        <v>0</v>
      </c>
      <c r="ET86" s="19">
        <f>SUMIF($K86,REGISTER!$CU$15,'KORT 1'!$BD86)</f>
        <v>0</v>
      </c>
      <c r="EU86" s="19">
        <f>SUMIF($K86,REGISTER!$CU$16,'KORT 1'!$BD86)</f>
        <v>0</v>
      </c>
      <c r="EV86" s="218">
        <f>SUMIF($K86,REGISTER!$CU$17,'KORT 1'!$BD86)+SUMIF($K86,REGISTER!$CU$18,'KORT 1'!$BD86)+SUMIF($K86,REGISTER!$CU$19,'KORT 1'!$BD86)+SUMIF($K86,REGISTER!$CU$20,'KORT 1'!$BD86)</f>
        <v>0</v>
      </c>
      <c r="EW86" s="103">
        <f>SUMIF($K86,REGISTER!$CU$28,'KORT 1'!$BD86)</f>
        <v>0</v>
      </c>
      <c r="EX86" s="19">
        <f>SUMIF($K86,REGISTER!$CU$29,'KORT 1'!$BD86)</f>
        <v>0</v>
      </c>
      <c r="EY86" s="19">
        <f>SUMIF($K86,REGISTER!$CU$30,'KORT 1'!$BD86)</f>
        <v>0</v>
      </c>
      <c r="EZ86" s="218">
        <f>SUMIF($K86,REGISTER!$CU$31,'KORT 1'!$BD86)+SUMIF($K86,REGISTER!$CU$32,'KORT 1'!$BD86)+SUMIF($K86,REGISTER!$CU$33,'KORT 1'!$BD86)+SUMIF($K86,REGISTER!$CU$34,'KORT 1'!$BD86)</f>
        <v>0</v>
      </c>
      <c r="FA86" s="136"/>
      <c r="FB86" s="136"/>
      <c r="FC86" s="136"/>
      <c r="FD86" s="136"/>
      <c r="FE86" s="136"/>
      <c r="FF86" s="136"/>
      <c r="FG86" s="136"/>
      <c r="FH86" s="136"/>
      <c r="FI86" s="136"/>
      <c r="FJ86" s="136"/>
      <c r="FK86" s="136"/>
      <c r="FL86" s="136"/>
      <c r="FM86" s="136"/>
      <c r="FN86" s="136"/>
      <c r="FO86" s="136"/>
      <c r="FP86" s="235"/>
      <c r="FQ86" s="103">
        <f>SUMIF($M86,REGISTER!$CU$36,'KORT 1'!$O86)</f>
        <v>0</v>
      </c>
      <c r="FR86" s="19">
        <f>SUMIF($M86,REGISTER!$CU$37,'KORT 1'!$O86)</f>
        <v>0</v>
      </c>
      <c r="FS86" s="19">
        <f>SUMIF($M86,REGISTER!$CU$38,'KORT 1'!$O86)</f>
        <v>0</v>
      </c>
      <c r="FT86" s="19">
        <f>SUMIF($M86,REGISTER!$CU$39,'KORT 1'!$O86)</f>
        <v>0</v>
      </c>
      <c r="FU86" s="19">
        <f>SUMIF($M86,REGISTER!$CU$40,'KORT 1'!$O86)</f>
        <v>0</v>
      </c>
      <c r="FV86" s="19">
        <f>SUMIF($M86,REGISTER!$CU$41,'KORT 1'!$O86)</f>
        <v>0</v>
      </c>
      <c r="FW86" s="19">
        <f>SUMIF($M86,REGISTER!$CU$56,'KORT 1'!$O86)</f>
        <v>0</v>
      </c>
      <c r="FX86" s="19">
        <f>SUMIF($M86,REGISTER!$CU$57,'KORT 1'!$O86)</f>
        <v>0</v>
      </c>
      <c r="FY86" s="19">
        <f>SUMIF($M86,REGISTER!$CU$58,'KORT 1'!$O86)</f>
        <v>0</v>
      </c>
      <c r="FZ86" s="19">
        <f>SUMIF($M86,REGISTER!$CU$59,'KORT 1'!$O86)</f>
        <v>0</v>
      </c>
      <c r="GA86" s="19">
        <f>SUMIF($M86,REGISTER!$CU$60,'KORT 1'!$O86)</f>
        <v>0</v>
      </c>
      <c r="GB86" s="19">
        <f>SUMIF($M86,REGISTER!$CU$61,'KORT 1'!$O86)</f>
        <v>0</v>
      </c>
      <c r="GC86" s="19">
        <f>SUMIF($M86,REGISTER!$CU$46,'KORT 1'!$O86)</f>
        <v>0</v>
      </c>
      <c r="GD86" s="19">
        <f>SUMIF($M86,REGISTER!$CU$47,'KORT 1'!$O86)</f>
        <v>0</v>
      </c>
      <c r="GE86" s="19">
        <f>SUMIF($M86,REGISTER!$CU$48,'KORT 1'!$O86)</f>
        <v>0</v>
      </c>
      <c r="GF86" s="19">
        <f>SUMIF($M86,REGISTER!$CU$49,'KORT 1'!$O86)</f>
        <v>0</v>
      </c>
      <c r="GG86" s="19">
        <f>SUMIF($M86,REGISTER!$CU$50,'KORT 1'!$O86)</f>
        <v>0</v>
      </c>
      <c r="GH86" s="19">
        <f>SUMIF($M86,REGISTER!$CU$51,'KORT 1'!$O86)</f>
        <v>0</v>
      </c>
      <c r="GI86" s="18">
        <f>SUMIF($M86,REGISTER!$CU$52,'KORT 1'!$O86)+SUMIF($M86,REGISTER!$CU$53,'KORT 1'!$O86)+SUMIF($M86,REGISTER!$CU$54,'KORT 1'!$O86)+SUMIF($M86,REGISTER!$CU$55,'KORT 1'!$O86)</f>
        <v>0</v>
      </c>
      <c r="GJ86" s="19">
        <f>SUMIF($M86,REGISTER!$CU$66,'KORT 1'!$O86)</f>
        <v>0</v>
      </c>
      <c r="GK86" s="19">
        <f>SUMIF($M86,REGISTER!$CU$67,'KORT 1'!$O86)</f>
        <v>0</v>
      </c>
      <c r="GL86" s="19">
        <f>SUMIF($M86,REGISTER!$CU$68,'KORT 1'!$O86)</f>
        <v>0</v>
      </c>
      <c r="GM86" s="19">
        <f>SUMIF($M86,REGISTER!$CU$69,'KORT 1'!$O86)</f>
        <v>0</v>
      </c>
      <c r="GN86" s="19">
        <f>SUMIF($M86,REGISTER!$CU$70,'KORT 1'!$O86)</f>
        <v>0</v>
      </c>
      <c r="GO86" s="19">
        <f>SUMIF($M86,REGISTER!$CU$71,'KORT 1'!$O86)</f>
        <v>0</v>
      </c>
      <c r="GP86" s="18">
        <f>SUMIF($M86,REGISTER!$CU$72,'KORT 1'!$O86)+SUMIF($M86,REGISTER!$CU$73,'KORT 1'!$O86)+SUMIF($M86,REGISTER!$CU$74,'KORT 1'!$O86)+SUMIF($M86,REGISTER!$CU$75,'KORT 1'!$O86)</f>
        <v>0</v>
      </c>
      <c r="GQ86" s="136"/>
      <c r="GR86" s="136"/>
      <c r="GS86" s="136"/>
      <c r="GT86" s="136"/>
      <c r="GU86" s="136"/>
      <c r="GV86" s="136"/>
      <c r="GW86" s="136"/>
      <c r="GX86" s="136"/>
      <c r="GY86" s="136"/>
      <c r="GZ86" s="136"/>
      <c r="HA86" s="136"/>
      <c r="HB86" s="136"/>
      <c r="HC86" s="136"/>
      <c r="HD86" s="136"/>
      <c r="HE86" s="136"/>
      <c r="HF86" s="136"/>
      <c r="HG86" s="136"/>
      <c r="HH86" s="125"/>
      <c r="HI86" s="1"/>
    </row>
    <row r="87" spans="1:217" ht="12" customHeight="1">
      <c r="A87" s="17">
        <v>31</v>
      </c>
      <c r="B87" s="81"/>
      <c r="C87" s="427" t="str">
        <f t="shared" si="55"/>
        <v/>
      </c>
      <c r="D87" s="428"/>
      <c r="E87" s="428"/>
      <c r="F87" s="428"/>
      <c r="G87" s="429"/>
      <c r="H87" s="130" t="str">
        <f t="shared" si="56"/>
        <v/>
      </c>
      <c r="I87" s="26">
        <f t="shared" si="57"/>
        <v>0</v>
      </c>
      <c r="J87" s="26">
        <f t="shared" si="58"/>
        <v>0</v>
      </c>
      <c r="K87" s="26">
        <f t="shared" si="59"/>
        <v>0</v>
      </c>
      <c r="L87" s="133"/>
      <c r="M87" s="26">
        <f t="shared" si="60"/>
        <v>0</v>
      </c>
      <c r="N87" s="26">
        <f t="shared" si="61"/>
        <v>0</v>
      </c>
      <c r="O87" s="101">
        <f t="shared" si="62"/>
        <v>0</v>
      </c>
      <c r="P87" s="80">
        <f>IF((SUM(P$19:P$39)+SUM(P$78:P86)+SUM(P$117:P$121))&gt;=REGISTER!$CZ$22,0,IF(CS$70=1,0,IF(AND(CS87=1,$J87=1,CS$43&gt;=REGISTER!$CZ$25,CS$40&gt;0,SUM(CS$54:CS$60)&gt;0),1,0)))</f>
        <v>0</v>
      </c>
      <c r="Q87" s="80">
        <f>IF((SUM(Q$19:Q$39)+SUM(Q$78:Q86)+SUM(Q$117:Q$121))&gt;=REGISTER!$CZ$22,0,IF(CT$70=1,0,IF(AND(CT87=1,$J87=1,CT$43&gt;=REGISTER!$CZ$25,CT$40&gt;0,SUM(CT$54:CT$60)&gt;0),1,0)))</f>
        <v>0</v>
      </c>
      <c r="R87" s="80">
        <f>IF((SUM(R$19:R$39)+SUM(R$78:R86)+SUM(R$117:R$121))&gt;=REGISTER!$CZ$22,0,IF(CU$70=1,0,IF(AND(CU87=1,$J87=1,CU$43&gt;=REGISTER!$CZ$25,CU$40&gt;0,SUM(CU$54:CU$60)&gt;0),1,0)))</f>
        <v>0</v>
      </c>
      <c r="S87" s="80">
        <f>IF((SUM(S$19:S$39)+SUM(S$78:S86)+SUM(S$117:S$121))&gt;=REGISTER!$CZ$22,0,IF(CV$70=1,0,IF(AND(CV87=1,$J87=1,CV$43&gt;=REGISTER!$CZ$25,CV$40&gt;0,SUM(CV$54:CV$60)&gt;0),1,0)))</f>
        <v>0</v>
      </c>
      <c r="T87" s="80">
        <f>IF((SUM(T$19:T$39)+SUM(T$78:T86)+SUM(T$117:T$121))&gt;=REGISTER!$CZ$22,0,IF(CW$70=1,0,IF(AND(CW87=1,$J87=1,CW$43&gt;=REGISTER!$CZ$25,CW$40&gt;0,SUM(CW$54:CW$60)&gt;0),1,0)))</f>
        <v>0</v>
      </c>
      <c r="U87" s="80">
        <f>IF((SUM(U$19:U$39)+SUM(U$78:U86)+SUM(U$117:U$121))&gt;=REGISTER!$CZ$22,0,IF(CX$70=1,0,IF(AND(CX87=1,$J87=1,CX$43&gt;=REGISTER!$CZ$25,CX$40&gt;0,SUM(CX$54:CX$60)&gt;0),1,0)))</f>
        <v>0</v>
      </c>
      <c r="V87" s="80">
        <f>IF((SUM(V$19:V$39)+SUM(V$78:V86)+SUM(V$117:V$121))&gt;=REGISTER!$CZ$22,0,IF(CY$70=1,0,IF(AND(CY87=1,$J87=1,CY$43&gt;=REGISTER!$CZ$25,CY$40&gt;0,SUM(CY$54:CY$60)&gt;0),1,0)))</f>
        <v>0</v>
      </c>
      <c r="W87" s="80">
        <f>IF((SUM(W$19:W$39)+SUM(W$78:W86)+SUM(W$117:W$121))&gt;=REGISTER!$CZ$22,0,IF(CZ$70=1,0,IF(AND(CZ87=1,$J87=1,CZ$43&gt;=REGISTER!$CZ$25,CZ$40&gt;0,SUM(CZ$54:CZ$60)&gt;0),1,0)))</f>
        <v>0</v>
      </c>
      <c r="X87" s="80">
        <f>IF((SUM(X$19:X$39)+SUM(X$78:X86)+SUM(X$117:X$121))&gt;=REGISTER!$CZ$22,0,IF(DA$70=1,0,IF(AND(DA87=1,$J87=1,DA$43&gt;=REGISTER!$CZ$25,DA$40&gt;0,SUM(DA$54:DA$60)&gt;0),1,0)))</f>
        <v>0</v>
      </c>
      <c r="Y87" s="80">
        <f>IF((SUM(Y$19:Y$39)+SUM(Y$78:Y86)+SUM(Y$117:Y$121))&gt;=REGISTER!$CZ$22,0,IF(DB$70=1,0,IF(AND(DB87=1,$J87=1,DB$43&gt;=REGISTER!$CZ$25,DB$40&gt;0,SUM(DB$54:DB$60)&gt;0),1,0)))</f>
        <v>0</v>
      </c>
      <c r="Z87" s="80">
        <f>IF((SUM(Z$19:Z$39)+SUM(Z$78:Z86)+SUM(Z$117:Z$121))&gt;=REGISTER!$CZ$22,0,IF(DC$70=1,0,IF(AND(DC87=1,$J87=1,DC$43&gt;=REGISTER!$CZ$25,DC$40&gt;0,SUM(DC$54:DC$60)&gt;0),1,0)))</f>
        <v>0</v>
      </c>
      <c r="AA87" s="80">
        <f>IF((SUM(AA$19:AA$39)+SUM(AA$78:AA86)+SUM(AA$117:AA$121))&gt;=REGISTER!$CZ$22,0,IF(DD$70=1,0,IF(AND(DD87=1,$J87=1,DD$43&gt;=REGISTER!$CZ$25,DD$40&gt;0,SUM(DD$54:DD$60)&gt;0),1,0)))</f>
        <v>0</v>
      </c>
      <c r="AB87" s="80">
        <f>IF((SUM(AB$19:AB$39)+SUM(AB$78:AB86)+SUM(AB$117:AB$121))&gt;=REGISTER!$CZ$22,0,IF(DE$70=1,0,IF(AND(DE87=1,$J87=1,DE$43&gt;=REGISTER!$CZ$25,DE$40&gt;0,SUM(DE$54:DE$60)&gt;0),1,0)))</f>
        <v>0</v>
      </c>
      <c r="AC87" s="80">
        <f>IF((SUM(AC$19:AC$39)+SUM(AC$78:AC86)+SUM(AC$117:AC$121))&gt;=REGISTER!$CZ$22,0,IF(DF$70=1,0,IF(AND(DF87=1,$J87=1,DF$43&gt;=REGISTER!$CZ$25,DF$40&gt;0,SUM(DF$54:DF$60)&gt;0),1,0)))</f>
        <v>0</v>
      </c>
      <c r="AD87" s="80">
        <f>IF((SUM(AD$19:AD$39)+SUM(AD$78:AD86)+SUM(AD$117:AD$121))&gt;=REGISTER!$CZ$22,0,IF(DG$70=1,0,IF(AND(DG87=1,$J87=1,DG$43&gt;=REGISTER!$CZ$25,DG$40&gt;0,SUM(DG$54:DG$60)&gt;0),1,0)))</f>
        <v>0</v>
      </c>
      <c r="AE87" s="80">
        <f>IF((SUM(AE$19:AE$39)+SUM(AE$78:AE86)+SUM(AE$117:AE$121))&gt;=REGISTER!$CZ$22,0,IF(DH$70=1,0,IF(AND(DH87=1,$J87=1,DH$43&gt;=REGISTER!$CZ$25,DH$40&gt;0,SUM(DH$54:DH$60)&gt;0),1,0)))</f>
        <v>0</v>
      </c>
      <c r="AF87" s="80">
        <f>IF((SUM(AF$19:AF$39)+SUM(AF$78:AF86)+SUM(AF$117:AF$121))&gt;=REGISTER!$CZ$22,0,IF(DI$70=1,0,IF(AND(DI87=1,$J87=1,DI$43&gt;=REGISTER!$CZ$25,DI$40&gt;0,SUM(DI$54:DI$60)&gt;0),1,0)))</f>
        <v>0</v>
      </c>
      <c r="AG87" s="80">
        <f>IF((SUM(AG$19:AG$39)+SUM(AG$78:AG86)+SUM(AG$117:AG$121))&gt;=REGISTER!$CZ$22,0,IF(DJ$70=1,0,IF(AND(DJ87=1,$J87=1,DJ$43&gt;=REGISTER!$CZ$25,DJ$40&gt;0,SUM(DJ$54:DJ$60)&gt;0),1,0)))</f>
        <v>0</v>
      </c>
      <c r="AH87" s="80">
        <f>IF((SUM(AH$19:AH$39)+SUM(AH$78:AH86)+SUM(AH$117:AH$121))&gt;=REGISTER!$CZ$22,0,IF(DK$70=1,0,IF(AND(DK87=1,$J87=1,DK$43&gt;=REGISTER!$CZ$25,DK$40&gt;0,SUM(DK$54:DK$60)&gt;0),1,0)))</f>
        <v>0</v>
      </c>
      <c r="AI87" s="80">
        <f>IF((SUM(AI$19:AI$39)+SUM(AI$78:AI86)+SUM(AI$117:AI$121))&gt;=REGISTER!$CZ$22,0,IF(DL$70=1,0,IF(AND(DL87=1,$J87=1,DL$43&gt;=REGISTER!$CZ$25,DL$40&gt;0,SUM(DL$54:DL$60)&gt;0),1,0)))</f>
        <v>0</v>
      </c>
      <c r="AJ87" s="80">
        <f>IF((SUM(AJ$19:AJ$39)+SUM(AJ$78:AJ86)+SUM(AJ$117:AJ$121))&gt;=REGISTER!$CZ$22,0,IF(DM$70=1,0,IF(AND(DM87=1,$J87=1,DM$43&gt;=REGISTER!$CZ$25,DM$40&gt;0,SUM(DM$54:DM$60)&gt;0),1,0)))</f>
        <v>0</v>
      </c>
      <c r="AK87" s="80">
        <f>IF((SUM(AK$19:AK$39)+SUM(AK$78:AK86)+SUM(AK$117:AK$121))&gt;=REGISTER!$CZ$22,0,IF(DN$70=1,0,IF(AND(DN87=1,$J87=1,DN$43&gt;=REGISTER!$CZ$25,DN$40&gt;0,SUM(DN$54:DN$60)&gt;0),1,0)))</f>
        <v>0</v>
      </c>
      <c r="AL87" s="80">
        <f>IF((SUM(AL$19:AL$39)+SUM(AL$78:AL86)+SUM(AL$117:AL$121))&gt;=REGISTER!$CZ$22,0,IF(DO$70=1,0,IF(AND(DO87=1,$J87=1,DO$43&gt;=REGISTER!$CZ$25,DO$40&gt;0,SUM(DO$54:DO$60)&gt;0),1,0)))</f>
        <v>0</v>
      </c>
      <c r="AM87" s="80">
        <f>IF((SUM(AM$19:AM$39)+SUM(AM$78:AM86)+SUM(AM$117:AM$121))&gt;=REGISTER!$CZ$22,0,IF(DP$70=1,0,IF(AND(DP87=1,$J87=1,DP$43&gt;=REGISTER!$CZ$25,DP$40&gt;0,SUM(DP$54:DP$60)&gt;0),1,0)))</f>
        <v>0</v>
      </c>
      <c r="AN87" s="80">
        <f>IF((SUM(AN$19:AN$39)+SUM(AN$78:AN86)+SUM(AN$117:AN$121))&gt;=REGISTER!$CZ$22,0,IF(DQ$70=1,0,IF(AND(DQ87=1,$J87=1,DQ$43&gt;=REGISTER!$CZ$25,DQ$40&gt;0,SUM(DQ$54:DQ$60)&gt;0),1,0)))</f>
        <v>0</v>
      </c>
      <c r="AO87" s="80">
        <f>IF((SUM(AO$19:AO$39)+SUM(AO$78:AO86)+SUM(AO$117:AO$121))&gt;=REGISTER!$CZ$22,0,IF(DR$70=1,0,IF(AND(DR87=1,$J87=1,DR$43&gt;=REGISTER!$CZ$25,DR$40&gt;0,SUM(DR$54:DR$60)&gt;0),1,0)))</f>
        <v>0</v>
      </c>
      <c r="AP87" s="80">
        <f>IF((SUM(AP$19:AP$39)+SUM(AP$78:AP86)+SUM(AP$117:AP$121))&gt;=REGISTER!$CZ$22,0,IF(DS$70=1,0,IF(AND(DS87=1,$J87=1,DS$43&gt;=REGISTER!$CZ$25,DS$40&gt;0,SUM(DS$54:DS$60)&gt;0),1,0)))</f>
        <v>0</v>
      </c>
      <c r="AQ87" s="80">
        <f>IF((SUM(AQ$19:AQ$39)+SUM(AQ$78:AQ86)+SUM(AQ$117:AQ$121))&gt;=REGISTER!$CZ$22,0,IF(DT$70=1,0,IF(AND(DT87=1,$J87=1,DT$43&gt;=REGISTER!$CZ$25,DT$40&gt;0,SUM(DT$54:DT$60)&gt;0),1,0)))</f>
        <v>0</v>
      </c>
      <c r="AR87" s="80">
        <f>IF((SUM(AR$19:AR$39)+SUM(AR$78:AR86)+SUM(AR$117:AR$121))&gt;=REGISTER!$CZ$22,0,IF(DU$70=1,0,IF(AND(DU87=1,$J87=1,DU$43&gt;=REGISTER!$CZ$25,DU$40&gt;0,SUM(DU$54:DU$60)&gt;0),1,0)))</f>
        <v>0</v>
      </c>
      <c r="AS87" s="80">
        <f>IF((SUM(AS$19:AS$39)+SUM(AS$78:AS86)+SUM(AS$117:AS$121))&gt;=REGISTER!$CZ$22,0,IF(DV$70=1,0,IF(AND(DV87=1,$J87=1,DV$43&gt;=REGISTER!$CZ$25,DV$40&gt;0,SUM(DV$54:DV$60)&gt;0),1,0)))</f>
        <v>0</v>
      </c>
      <c r="AT87" s="80">
        <f>IF((SUM(AT$19:AT$39)+SUM(AT$78:AT86)+SUM(AT$117:AT$121))&gt;=REGISTER!$CZ$22,0,IF(DW$70=1,0,IF(AND(DW87=1,$J87=1,DW$43&gt;=REGISTER!$CZ$25,DW$40&gt;0,SUM(DW$54:DW$60)&gt;0),1,0)))</f>
        <v>0</v>
      </c>
      <c r="AU87" s="80">
        <f>IF((SUM(AU$19:AU$39)+SUM(AU$78:AU86)+SUM(AU$117:AU$121))&gt;=REGISTER!$CZ$22,0,IF(DX$70=1,0,IF(AND(DX87=1,$J87=1,DX$43&gt;=REGISTER!$CZ$25,DX$40&gt;0,SUM(DX$54:DX$60)&gt;0),1,0)))</f>
        <v>0</v>
      </c>
      <c r="AV87" s="80">
        <f>IF((SUM(AV$19:AV$39)+SUM(AV$78:AV86)+SUM(AV$117:AV$121))&gt;=REGISTER!$CZ$22,0,IF(DY$70=1,0,IF(AND(DY87=1,$J87=1,DY$43&gt;=REGISTER!$CZ$25,DY$40&gt;0,SUM(DY$54:DY$60)&gt;0),1,0)))</f>
        <v>0</v>
      </c>
      <c r="AW87" s="80">
        <f>IF((SUM(AW$19:AW$39)+SUM(AW$78:AW86)+SUM(AW$117:AW$121))&gt;=REGISTER!$CZ$22,0,IF(DZ$70=1,0,IF(AND(DZ87=1,$J87=1,DZ$43&gt;=REGISTER!$CZ$25,DZ$40&gt;0,SUM(DZ$54:DZ$60)&gt;0),1,0)))</f>
        <v>0</v>
      </c>
      <c r="AX87" s="80">
        <f>IF((SUM(AX$19:AX$39)+SUM(AX$78:AX86)+SUM(AX$117:AX$121))&gt;=REGISTER!$CZ$22,0,IF(EA$70=1,0,IF(AND(EA87=1,$J87=1,EA$43&gt;=REGISTER!$CZ$25,EA$40&gt;0,SUM(EA$54:EA$60)&gt;0),1,0)))</f>
        <v>0</v>
      </c>
      <c r="AY87" s="80">
        <f>IF((SUM(AY$19:AY$39)+SUM(AY$78:AY86)+SUM(AY$117:AY$121))&gt;=REGISTER!$CZ$22,0,IF(EB$70=1,0,IF(AND(EB87=1,$J87=1,EB$43&gt;=REGISTER!$CZ$25,EB$40&gt;0,SUM(EB$54:EB$60)&gt;0),1,0)))</f>
        <v>0</v>
      </c>
      <c r="AZ87" s="80">
        <f>IF((SUM(AZ$19:AZ$39)+SUM(AZ$78:AZ86)+SUM(AZ$117:AZ$121))&gt;=REGISTER!$CZ$22,0,IF(EC$70=1,0,IF(AND(EC87=1,$J87=1,EC$43&gt;=REGISTER!$CZ$25,EC$40&gt;0,SUM(EC$54:EC$60)&gt;0),1,0)))</f>
        <v>0</v>
      </c>
      <c r="BA87" s="80">
        <f>IF((SUM(BA$19:BA$39)+SUM(BA$78:BA86)+SUM(BA$117:BA$121))&gt;=REGISTER!$CZ$22,0,IF(ED$70=1,0,IF(AND(ED87=1,$J87=1,ED$43&gt;=REGISTER!$CZ$25,ED$40&gt;0,SUM(ED$54:ED$60)&gt;0),1,0)))</f>
        <v>0</v>
      </c>
      <c r="BB87" s="80">
        <f>IF((SUM(BB$19:BB$39)+SUM(BB$78:BB86)+SUM(BB$117:BB$121))&gt;=REGISTER!$CZ$22,0,IF(EE$70=1,0,IF(AND(EE87=1,$J87=1,EE$43&gt;=REGISTER!$CZ$25,EE$40&gt;0,SUM(EE$54:EE$60)&gt;0),1,0)))</f>
        <v>0</v>
      </c>
      <c r="BC87" s="80">
        <f>IF((SUM(BC$19:BC$39)+SUM(BC$78:BC86)+SUM(BC$117:BC$121))&gt;=REGISTER!$CZ$22,0,IF(EF$70=1,0,IF(AND(EF87=1,$J87=1,EF$43&gt;=REGISTER!$CZ$25,EF$40&gt;0,SUM(EF$54:EF$60)&gt;0),1,0)))</f>
        <v>0</v>
      </c>
      <c r="BD87" s="101">
        <f t="shared" si="63"/>
        <v>0</v>
      </c>
      <c r="BE87" s="80">
        <f>IF((SUM(BE$19:BE$39)+SUM(BE$78:BE86)+SUM(BE$117:BE$121))&gt;=30,0,SUM(IF(AND($I87=1,CS87=1,CS$41&gt;2,CS$40&gt;0,SUM(CS$47:CS$53)&gt;0),1,0)))</f>
        <v>0</v>
      </c>
      <c r="BF87" s="80">
        <f>IF((SUM(BF$19:BF$39)+SUM(BF$78:BF86)+SUM(BF$117:BF$121))&gt;=30,0,SUM(IF(AND($I87=1,CT87=1,CT$41&gt;2,CT$40&gt;0,SUM(CT$47:CT$53)&gt;0),1,0)))</f>
        <v>0</v>
      </c>
      <c r="BG87" s="80">
        <f>IF((SUM(BG$19:BG$39)+SUM(BG$78:BG86)+SUM(BG$117:BG$121))&gt;=30,0,SUM(IF(AND($I87=1,CU87=1,CU$41&gt;2,CU$40&gt;0,SUM(CU$47:CU$53)&gt;0),1,0)))</f>
        <v>0</v>
      </c>
      <c r="BH87" s="80">
        <f>IF((SUM(BH$19:BH$39)+SUM(BH$78:BH86)+SUM(BH$117:BH$121))&gt;=30,0,SUM(IF(AND($I87=1,CV87=1,CV$41&gt;2,CV$40&gt;0,SUM(CV$47:CV$53)&gt;0),1,0)))</f>
        <v>0</v>
      </c>
      <c r="BI87" s="80">
        <f>IF((SUM(BI$19:BI$39)+SUM(BI$78:BI86)+SUM(BI$117:BI$121))&gt;=30,0,SUM(IF(AND($I87=1,CW87=1,CW$41&gt;2,CW$40&gt;0,SUM(CW$47:CW$53)&gt;0),1,0)))</f>
        <v>0</v>
      </c>
      <c r="BJ87" s="80">
        <f>IF((SUM(BJ$19:BJ$39)+SUM(BJ$78:BJ86)+SUM(BJ$117:BJ$121))&gt;=30,0,SUM(IF(AND($I87=1,CX87=1,CX$41&gt;2,CX$40&gt;0,SUM(CX$47:CX$53)&gt;0),1,0)))</f>
        <v>0</v>
      </c>
      <c r="BK87" s="80">
        <f>IF((SUM(BK$19:BK$39)+SUM(BK$78:BK86)+SUM(BK$117:BK$121))&gt;=30,0,SUM(IF(AND($I87=1,CY87=1,CY$41&gt;2,CY$40&gt;0,SUM(CY$47:CY$53)&gt;0),1,0)))</f>
        <v>0</v>
      </c>
      <c r="BL87" s="80">
        <f>IF((SUM(BL$19:BL$39)+SUM(BL$78:BL86)+SUM(BL$117:BL$121))&gt;=30,0,SUM(IF(AND($I87=1,CZ87=1,CZ$41&gt;2,CZ$40&gt;0,SUM(CZ$47:CZ$53)&gt;0),1,0)))</f>
        <v>0</v>
      </c>
      <c r="BM87" s="80">
        <f>IF((SUM(BM$19:BM$39)+SUM(BM$78:BM86)+SUM(BM$117:BM$121))&gt;=30,0,SUM(IF(AND($I87=1,DA87=1,DA$41&gt;2,DA$40&gt;0,SUM(DA$47:DA$53)&gt;0),1,0)))</f>
        <v>0</v>
      </c>
      <c r="BN87" s="80">
        <f>IF((SUM(BN$19:BN$39)+SUM(BN$78:BN86)+SUM(BN$117:BN$121))&gt;=30,0,SUM(IF(AND($I87=1,DB87=1,DB$41&gt;2,DB$40&gt;0,SUM(DB$47:DB$53)&gt;0),1,0)))</f>
        <v>0</v>
      </c>
      <c r="BO87" s="80">
        <f>IF((SUM(BO$19:BO$39)+SUM(BO$78:BO86)+SUM(BO$117:BO$121))&gt;=30,0,SUM(IF(AND($I87=1,DC87=1,DC$41&gt;2,DC$40&gt;0,SUM(DC$47:DC$53)&gt;0),1,0)))</f>
        <v>0</v>
      </c>
      <c r="BP87" s="80">
        <f>IF((SUM(BP$19:BP$39)+SUM(BP$78:BP86)+SUM(BP$117:BP$121))&gt;=30,0,SUM(IF(AND($I87=1,DD87=1,DD$41&gt;2,DD$40&gt;0,SUM(DD$47:DD$53)&gt;0),1,0)))</f>
        <v>0</v>
      </c>
      <c r="BQ87" s="80">
        <f>IF((SUM(BQ$19:BQ$39)+SUM(BQ$78:BQ86)+SUM(BQ$117:BQ$121))&gt;=30,0,SUM(IF(AND($I87=1,DE87=1,DE$41&gt;2,DE$40&gt;0,SUM(DE$47:DE$53)&gt;0),1,0)))</f>
        <v>0</v>
      </c>
      <c r="BR87" s="80">
        <f>IF((SUM(BR$19:BR$39)+SUM(BR$78:BR86)+SUM(BR$117:BR$121))&gt;=30,0,SUM(IF(AND($I87=1,DF87=1,DF$41&gt;2,DF$40&gt;0,SUM(DF$47:DF$53)&gt;0),1,0)))</f>
        <v>0</v>
      </c>
      <c r="BS87" s="80">
        <f>IF((SUM(BS$19:BS$39)+SUM(BS$78:BS86)+SUM(BS$117:BS$121))&gt;=30,0,SUM(IF(AND($I87=1,DG87=1,DG$41&gt;2,DG$40&gt;0,SUM(DG$47:DG$53)&gt;0),1,0)))</f>
        <v>0</v>
      </c>
      <c r="BT87" s="80">
        <f>IF((SUM(BT$19:BT$39)+SUM(BT$78:BT86)+SUM(BT$117:BT$121))&gt;=30,0,SUM(IF(AND($I87=1,DH87=1,DH$41&gt;2,DH$40&gt;0,SUM(DH$47:DH$53)&gt;0),1,0)))</f>
        <v>0</v>
      </c>
      <c r="BU87" s="80">
        <f>IF((SUM(BU$19:BU$39)+SUM(BU$78:BU86)+SUM(BU$117:BU$121))&gt;=30,0,SUM(IF(AND($I87=1,DI87=1,DI$41&gt;2,DI$40&gt;0,SUM(DI$47:DI$53)&gt;0),1,0)))</f>
        <v>0</v>
      </c>
      <c r="BV87" s="80">
        <f>IF((SUM(BV$19:BV$39)+SUM(BV$78:BV86)+SUM(BV$117:BV$121))&gt;=30,0,SUM(IF(AND($I87=1,DJ87=1,DJ$41&gt;2,DJ$40&gt;0,SUM(DJ$47:DJ$53)&gt;0),1,0)))</f>
        <v>0</v>
      </c>
      <c r="BW87" s="80">
        <f>IF((SUM(BW$19:BW$39)+SUM(BW$78:BW86)+SUM(BW$117:BW$121))&gt;=30,0,SUM(IF(AND($I87=1,DK87=1,DK$41&gt;2,DK$40&gt;0,SUM(DK$47:DK$53)&gt;0),1,0)))</f>
        <v>0</v>
      </c>
      <c r="BX87" s="80">
        <f>IF((SUM(BX$19:BX$39)+SUM(BX$78:BX86)+SUM(BX$117:BX$121))&gt;=30,0,SUM(IF(AND($I87=1,DL87=1,DL$41&gt;2,DL$40&gt;0,SUM(DL$47:DL$53)&gt;0),1,0)))</f>
        <v>0</v>
      </c>
      <c r="BY87" s="80">
        <f>IF((SUM(BY$19:BY$39)+SUM(BY$78:BY86)+SUM(BY$117:BY$121))&gt;=30,0,SUM(IF(AND($I87=1,DM87=1,DM$41&gt;2,DM$40&gt;0,SUM(DM$47:DM$53)&gt;0),1,0)))</f>
        <v>0</v>
      </c>
      <c r="BZ87" s="80">
        <f>IF((SUM(BZ$19:BZ$39)+SUM(BZ$78:BZ86)+SUM(BZ$117:BZ$121))&gt;=30,0,SUM(IF(AND($I87=1,DN87=1,DN$41&gt;2,DN$40&gt;0,SUM(DN$47:DN$53)&gt;0),1,0)))</f>
        <v>0</v>
      </c>
      <c r="CA87" s="80">
        <f>IF((SUM(CA$19:CA$39)+SUM(CA$78:CA86)+SUM(CA$117:CA$121))&gt;=30,0,SUM(IF(AND($I87=1,DO87=1,DO$41&gt;2,DO$40&gt;0,SUM(DO$47:DO$53)&gt;0),1,0)))</f>
        <v>0</v>
      </c>
      <c r="CB87" s="80">
        <f>IF((SUM(CB$19:CB$39)+SUM(CB$78:CB86)+SUM(CB$117:CB$121))&gt;=30,0,SUM(IF(AND($I87=1,DP87=1,DP$41&gt;2,DP$40&gt;0,SUM(DP$47:DP$53)&gt;0),1,0)))</f>
        <v>0</v>
      </c>
      <c r="CC87" s="80">
        <f>IF((SUM(CC$19:CC$39)+SUM(CC$78:CC86)+SUM(CC$117:CC$121))&gt;=30,0,SUM(IF(AND($I87=1,DQ87=1,DQ$41&gt;2,DQ$40&gt;0,SUM(DQ$47:DQ$53)&gt;0),1,0)))</f>
        <v>0</v>
      </c>
      <c r="CD87" s="80">
        <f>IF((SUM(CD$19:CD$39)+SUM(CD$78:CD86)+SUM(CD$117:CD$121))&gt;=30,0,SUM(IF(AND($I87=1,DR87=1,DR$41&gt;2,DR$40&gt;0,SUM(DR$47:DR$53)&gt;0),1,0)))</f>
        <v>0</v>
      </c>
      <c r="CE87" s="80">
        <f>IF((SUM(CE$19:CE$39)+SUM(CE$78:CE86)+SUM(CE$117:CE$121))&gt;=30,0,SUM(IF(AND($I87=1,DS87=1,DS$41&gt;2,DS$40&gt;0,SUM(DS$47:DS$53)&gt;0),1,0)))</f>
        <v>0</v>
      </c>
      <c r="CF87" s="80">
        <f>IF((SUM(CF$19:CF$39)+SUM(CF$78:CF86)+SUM(CF$117:CF$121))&gt;=30,0,SUM(IF(AND($I87=1,DT87=1,DT$41&gt;2,DT$40&gt;0,SUM(DT$47:DT$53)&gt;0),1,0)))</f>
        <v>0</v>
      </c>
      <c r="CG87" s="80">
        <f>IF((SUM(CG$19:CG$39)+SUM(CG$78:CG86)+SUM(CG$117:CG$121))&gt;=30,0,SUM(IF(AND($I87=1,DU87=1,DU$41&gt;2,DU$40&gt;0,SUM(DU$47:DU$53)&gt;0),1,0)))</f>
        <v>0</v>
      </c>
      <c r="CH87" s="80">
        <f>IF((SUM(CH$19:CH$39)+SUM(CH$78:CH86)+SUM(CH$117:CH$121))&gt;=30,0,SUM(IF(AND($I87=1,DV87=1,DV$41&gt;2,DV$40&gt;0,SUM(DV$47:DV$53)&gt;0),1,0)))</f>
        <v>0</v>
      </c>
      <c r="CI87" s="80">
        <f>IF((SUM(CI$19:CI$39)+SUM(CI$78:CI86)+SUM(CI$117:CI$121))&gt;=30,0,SUM(IF(AND($I87=1,DW87=1,DW$41&gt;2,DW$40&gt;0,SUM(DW$47:DW$53)&gt;0),1,0)))</f>
        <v>0</v>
      </c>
      <c r="CJ87" s="80">
        <f>IF((SUM(CJ$19:CJ$39)+SUM(CJ$78:CJ86)+SUM(CJ$117:CJ$121))&gt;=30,0,SUM(IF(AND($I87=1,DX87=1,DX$41&gt;2,DX$40&gt;0,SUM(DX$47:DX$53)&gt;0),1,0)))</f>
        <v>0</v>
      </c>
      <c r="CK87" s="80">
        <f>IF((SUM(CK$19:CK$39)+SUM(CK$78:CK86)+SUM(CK$117:CK$121))&gt;=30,0,SUM(IF(AND($I87=1,DY87=1,DY$41&gt;2,DY$40&gt;0,SUM(DY$47:DY$53)&gt;0),1,0)))</f>
        <v>0</v>
      </c>
      <c r="CL87" s="80">
        <f>IF((SUM(CL$19:CL$39)+SUM(CL$78:CL86)+SUM(CL$117:CL$121))&gt;=30,0,SUM(IF(AND($I87=1,DZ87=1,DZ$41&gt;2,DZ$40&gt;0,SUM(DZ$47:DZ$53)&gt;0),1,0)))</f>
        <v>0</v>
      </c>
      <c r="CM87" s="80">
        <f>IF((SUM(CM$19:CM$39)+SUM(CM$78:CM86)+SUM(CM$117:CM$121))&gt;=30,0,SUM(IF(AND($I87=1,EA87=1,EA$41&gt;2,EA$40&gt;0,SUM(EA$47:EA$53)&gt;0),1,0)))</f>
        <v>0</v>
      </c>
      <c r="CN87" s="80">
        <f>IF((SUM(CN$19:CN$39)+SUM(CN$78:CN86)+SUM(CN$117:CN$121))&gt;=30,0,SUM(IF(AND($I87=1,EB87=1,EB$41&gt;2,EB$40&gt;0,SUM(EB$47:EB$53)&gt;0),1,0)))</f>
        <v>0</v>
      </c>
      <c r="CO87" s="80">
        <f>IF((SUM(CO$19:CO$39)+SUM(CO$78:CO86)+SUM(CO$117:CO$121))&gt;=30,0,SUM(IF(AND($I87=1,EC87=1,EC$41&gt;2,EC$40&gt;0,SUM(EC$47:EC$53)&gt;0),1,0)))</f>
        <v>0</v>
      </c>
      <c r="CP87" s="80">
        <f>IF((SUM(CP$19:CP$39)+SUM(CP$78:CP86)+SUM(CP$117:CP$121))&gt;=30,0,SUM(IF(AND($I87=1,ED87=1,ED$41&gt;2,ED$40&gt;0,SUM(ED$47:ED$53)&gt;0),1,0)))</f>
        <v>0</v>
      </c>
      <c r="CQ87" s="80">
        <f>IF((SUM(CQ$19:CQ$39)+SUM(CQ$78:CQ86)+SUM(CQ$117:CQ$121))&gt;=30,0,SUM(IF(AND($I87=1,EE87=1,EE$41&gt;2,EE$40&gt;0,SUM(EE$47:EE$53)&gt;0),1,0)))</f>
        <v>0</v>
      </c>
      <c r="CR87" s="80">
        <f>IF((SUM(CR$19:CR$39)+SUM(CR$78:CR86)+SUM(CR$117:CR$121))&gt;=30,0,SUM(IF(AND($I87=1,EF87=1,EF$41&gt;2,EF$40&gt;0,SUM(EF$47:EF$53)&gt;0),1,0)))</f>
        <v>0</v>
      </c>
      <c r="CS87" s="64"/>
      <c r="CT87" s="64"/>
      <c r="CU87" s="64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64"/>
      <c r="DM87" s="64"/>
      <c r="DN87" s="64"/>
      <c r="DO87" s="64"/>
      <c r="DP87" s="64"/>
      <c r="DQ87" s="64"/>
      <c r="DR87" s="64"/>
      <c r="DS87" s="64"/>
      <c r="DT87" s="64"/>
      <c r="DU87" s="64"/>
      <c r="DV87" s="64"/>
      <c r="DW87" s="64"/>
      <c r="DX87" s="64"/>
      <c r="DY87" s="64"/>
      <c r="DZ87" s="64"/>
      <c r="EA87" s="64"/>
      <c r="EB87" s="64"/>
      <c r="EC87" s="64"/>
      <c r="ED87" s="64"/>
      <c r="EE87" s="64"/>
      <c r="EF87" s="64"/>
      <c r="EG87" s="54">
        <f t="shared" si="65"/>
        <v>0</v>
      </c>
      <c r="EH87" s="136"/>
      <c r="EI87" s="97">
        <f t="shared" si="66"/>
        <v>0</v>
      </c>
      <c r="EJ87" s="344" t="str">
        <f t="shared" si="67"/>
        <v/>
      </c>
      <c r="EK87" s="345">
        <f t="shared" si="68"/>
        <v>0</v>
      </c>
      <c r="EL87" s="185"/>
      <c r="EM87" s="102">
        <f>SUMIF($K87,REGISTER!$CU$7,'KORT 1'!$BD87)</f>
        <v>0</v>
      </c>
      <c r="EN87" s="19">
        <f>SUMIF($K87,REGISTER!$CU$8,'KORT 1'!$BD87)</f>
        <v>0</v>
      </c>
      <c r="EO87" s="20">
        <f>SUMIF($K87,REGISTER!$CU$9,'KORT 1'!$BD87)</f>
        <v>0</v>
      </c>
      <c r="EP87" s="17">
        <f>SUMIF($K87,REGISTER!$CU$21,'KORT 1'!$BD87)</f>
        <v>0</v>
      </c>
      <c r="EQ87" s="19">
        <f>SUMIF($K87,REGISTER!$CU$22,'KORT 1'!$BD87)</f>
        <v>0</v>
      </c>
      <c r="ER87" s="20">
        <f>SUMIF($K87,REGISTER!$CU$23,'KORT 1'!$BD87)</f>
        <v>0</v>
      </c>
      <c r="ES87" s="17">
        <f>SUMIF($K87,REGISTER!$CU$14,'KORT 1'!$BD87)</f>
        <v>0</v>
      </c>
      <c r="ET87" s="19">
        <f>SUMIF($K87,REGISTER!$CU$15,'KORT 1'!$BD87)</f>
        <v>0</v>
      </c>
      <c r="EU87" s="19">
        <f>SUMIF($K87,REGISTER!$CU$16,'KORT 1'!$BD87)</f>
        <v>0</v>
      </c>
      <c r="EV87" s="218">
        <f>SUMIF($K87,REGISTER!$CU$17,'KORT 1'!$BD87)+SUMIF($K87,REGISTER!$CU$18,'KORT 1'!$BD87)+SUMIF($K87,REGISTER!$CU$19,'KORT 1'!$BD87)+SUMIF($K87,REGISTER!$CU$20,'KORT 1'!$BD87)</f>
        <v>0</v>
      </c>
      <c r="EW87" s="103">
        <f>SUMIF($K87,REGISTER!$CU$28,'KORT 1'!$BD87)</f>
        <v>0</v>
      </c>
      <c r="EX87" s="19">
        <f>SUMIF($K87,REGISTER!$CU$29,'KORT 1'!$BD87)</f>
        <v>0</v>
      </c>
      <c r="EY87" s="19">
        <f>SUMIF($K87,REGISTER!$CU$30,'KORT 1'!$BD87)</f>
        <v>0</v>
      </c>
      <c r="EZ87" s="218">
        <f>SUMIF($K87,REGISTER!$CU$31,'KORT 1'!$BD87)+SUMIF($K87,REGISTER!$CU$32,'KORT 1'!$BD87)+SUMIF($K87,REGISTER!$CU$33,'KORT 1'!$BD87)+SUMIF($K87,REGISTER!$CU$34,'KORT 1'!$BD87)</f>
        <v>0</v>
      </c>
      <c r="FA87" s="136"/>
      <c r="FB87" s="136"/>
      <c r="FC87" s="136"/>
      <c r="FD87" s="136"/>
      <c r="FE87" s="136"/>
      <c r="FF87" s="136"/>
      <c r="FG87" s="136"/>
      <c r="FH87" s="136"/>
      <c r="FI87" s="136"/>
      <c r="FJ87" s="136"/>
      <c r="FK87" s="136"/>
      <c r="FL87" s="136"/>
      <c r="FM87" s="136"/>
      <c r="FN87" s="136"/>
      <c r="FO87" s="136"/>
      <c r="FP87" s="235"/>
      <c r="FQ87" s="103">
        <f>SUMIF($M87,REGISTER!$CU$36,'KORT 1'!$O87)</f>
        <v>0</v>
      </c>
      <c r="FR87" s="19">
        <f>SUMIF($M87,REGISTER!$CU$37,'KORT 1'!$O87)</f>
        <v>0</v>
      </c>
      <c r="FS87" s="19">
        <f>SUMIF($M87,REGISTER!$CU$38,'KORT 1'!$O87)</f>
        <v>0</v>
      </c>
      <c r="FT87" s="19">
        <f>SUMIF($M87,REGISTER!$CU$39,'KORT 1'!$O87)</f>
        <v>0</v>
      </c>
      <c r="FU87" s="19">
        <f>SUMIF($M87,REGISTER!$CU$40,'KORT 1'!$O87)</f>
        <v>0</v>
      </c>
      <c r="FV87" s="19">
        <f>SUMIF($M87,REGISTER!$CU$41,'KORT 1'!$O87)</f>
        <v>0</v>
      </c>
      <c r="FW87" s="19">
        <f>SUMIF($M87,REGISTER!$CU$56,'KORT 1'!$O87)</f>
        <v>0</v>
      </c>
      <c r="FX87" s="19">
        <f>SUMIF($M87,REGISTER!$CU$57,'KORT 1'!$O87)</f>
        <v>0</v>
      </c>
      <c r="FY87" s="19">
        <f>SUMIF($M87,REGISTER!$CU$58,'KORT 1'!$O87)</f>
        <v>0</v>
      </c>
      <c r="FZ87" s="19">
        <f>SUMIF($M87,REGISTER!$CU$59,'KORT 1'!$O87)</f>
        <v>0</v>
      </c>
      <c r="GA87" s="19">
        <f>SUMIF($M87,REGISTER!$CU$60,'KORT 1'!$O87)</f>
        <v>0</v>
      </c>
      <c r="GB87" s="19">
        <f>SUMIF($M87,REGISTER!$CU$61,'KORT 1'!$O87)</f>
        <v>0</v>
      </c>
      <c r="GC87" s="19">
        <f>SUMIF($M87,REGISTER!$CU$46,'KORT 1'!$O87)</f>
        <v>0</v>
      </c>
      <c r="GD87" s="19">
        <f>SUMIF($M87,REGISTER!$CU$47,'KORT 1'!$O87)</f>
        <v>0</v>
      </c>
      <c r="GE87" s="19">
        <f>SUMIF($M87,REGISTER!$CU$48,'KORT 1'!$O87)</f>
        <v>0</v>
      </c>
      <c r="GF87" s="19">
        <f>SUMIF($M87,REGISTER!$CU$49,'KORT 1'!$O87)</f>
        <v>0</v>
      </c>
      <c r="GG87" s="19">
        <f>SUMIF($M87,REGISTER!$CU$50,'KORT 1'!$O87)</f>
        <v>0</v>
      </c>
      <c r="GH87" s="19">
        <f>SUMIF($M87,REGISTER!$CU$51,'KORT 1'!$O87)</f>
        <v>0</v>
      </c>
      <c r="GI87" s="18">
        <f>SUMIF($M87,REGISTER!$CU$52,'KORT 1'!$O87)+SUMIF($M87,REGISTER!$CU$53,'KORT 1'!$O87)+SUMIF($M87,REGISTER!$CU$54,'KORT 1'!$O87)+SUMIF($M87,REGISTER!$CU$55,'KORT 1'!$O87)</f>
        <v>0</v>
      </c>
      <c r="GJ87" s="19">
        <f>SUMIF($M87,REGISTER!$CU$66,'KORT 1'!$O87)</f>
        <v>0</v>
      </c>
      <c r="GK87" s="19">
        <f>SUMIF($M87,REGISTER!$CU$67,'KORT 1'!$O87)</f>
        <v>0</v>
      </c>
      <c r="GL87" s="19">
        <f>SUMIF($M87,REGISTER!$CU$68,'KORT 1'!$O87)</f>
        <v>0</v>
      </c>
      <c r="GM87" s="19">
        <f>SUMIF($M87,REGISTER!$CU$69,'KORT 1'!$O87)</f>
        <v>0</v>
      </c>
      <c r="GN87" s="19">
        <f>SUMIF($M87,REGISTER!$CU$70,'KORT 1'!$O87)</f>
        <v>0</v>
      </c>
      <c r="GO87" s="19">
        <f>SUMIF($M87,REGISTER!$CU$71,'KORT 1'!$O87)</f>
        <v>0</v>
      </c>
      <c r="GP87" s="18">
        <f>SUMIF($M87,REGISTER!$CU$72,'KORT 1'!$O87)+SUMIF($M87,REGISTER!$CU$73,'KORT 1'!$O87)+SUMIF($M87,REGISTER!$CU$74,'KORT 1'!$O87)+SUMIF($M87,REGISTER!$CU$75,'KORT 1'!$O87)</f>
        <v>0</v>
      </c>
      <c r="GQ87" s="136"/>
      <c r="GR87" s="136"/>
      <c r="GS87" s="136"/>
      <c r="GT87" s="136"/>
      <c r="GU87" s="136"/>
      <c r="GV87" s="136"/>
      <c r="GW87" s="136"/>
      <c r="GX87" s="136"/>
      <c r="GY87" s="136"/>
      <c r="GZ87" s="136"/>
      <c r="HA87" s="136"/>
      <c r="HB87" s="136"/>
      <c r="HC87" s="136"/>
      <c r="HD87" s="136"/>
      <c r="HE87" s="136"/>
      <c r="HF87" s="136"/>
      <c r="HG87" s="136"/>
      <c r="HH87" s="125"/>
      <c r="HI87" s="1"/>
    </row>
    <row r="88" spans="1:217" ht="12" customHeight="1">
      <c r="A88" s="17">
        <v>32</v>
      </c>
      <c r="B88" s="81"/>
      <c r="C88" s="427" t="str">
        <f t="shared" si="55"/>
        <v/>
      </c>
      <c r="D88" s="428"/>
      <c r="E88" s="428"/>
      <c r="F88" s="428"/>
      <c r="G88" s="429"/>
      <c r="H88" s="130" t="str">
        <f t="shared" si="56"/>
        <v/>
      </c>
      <c r="I88" s="26">
        <f t="shared" si="57"/>
        <v>0</v>
      </c>
      <c r="J88" s="26">
        <f t="shared" si="58"/>
        <v>0</v>
      </c>
      <c r="K88" s="26">
        <f t="shared" si="59"/>
        <v>0</v>
      </c>
      <c r="L88" s="133"/>
      <c r="M88" s="26">
        <f t="shared" si="60"/>
        <v>0</v>
      </c>
      <c r="N88" s="26">
        <f t="shared" si="61"/>
        <v>0</v>
      </c>
      <c r="O88" s="101">
        <f t="shared" si="62"/>
        <v>0</v>
      </c>
      <c r="P88" s="80">
        <f>IF((SUM(P$19:P$39)+SUM(P$78:P87)+SUM(P$117:P$121))&gt;=REGISTER!$CZ$22,0,IF(CS$70=1,0,IF(AND(CS88=1,$J88=1,CS$43&gt;=REGISTER!$CZ$25,CS$40&gt;0,SUM(CS$54:CS$60)&gt;0),1,0)))</f>
        <v>0</v>
      </c>
      <c r="Q88" s="80">
        <f>IF((SUM(Q$19:Q$39)+SUM(Q$78:Q87)+SUM(Q$117:Q$121))&gt;=REGISTER!$CZ$22,0,IF(CT$70=1,0,IF(AND(CT88=1,$J88=1,CT$43&gt;=REGISTER!$CZ$25,CT$40&gt;0,SUM(CT$54:CT$60)&gt;0),1,0)))</f>
        <v>0</v>
      </c>
      <c r="R88" s="80">
        <f>IF((SUM(R$19:R$39)+SUM(R$78:R87)+SUM(R$117:R$121))&gt;=REGISTER!$CZ$22,0,IF(CU$70=1,0,IF(AND(CU88=1,$J88=1,CU$43&gt;=REGISTER!$CZ$25,CU$40&gt;0,SUM(CU$54:CU$60)&gt;0),1,0)))</f>
        <v>0</v>
      </c>
      <c r="S88" s="80">
        <f>IF((SUM(S$19:S$39)+SUM(S$78:S87)+SUM(S$117:S$121))&gt;=REGISTER!$CZ$22,0,IF(CV$70=1,0,IF(AND(CV88=1,$J88=1,CV$43&gt;=REGISTER!$CZ$25,CV$40&gt;0,SUM(CV$54:CV$60)&gt;0),1,0)))</f>
        <v>0</v>
      </c>
      <c r="T88" s="80">
        <f>IF((SUM(T$19:T$39)+SUM(T$78:T87)+SUM(T$117:T$121))&gt;=REGISTER!$CZ$22,0,IF(CW$70=1,0,IF(AND(CW88=1,$J88=1,CW$43&gt;=REGISTER!$CZ$25,CW$40&gt;0,SUM(CW$54:CW$60)&gt;0),1,0)))</f>
        <v>0</v>
      </c>
      <c r="U88" s="80">
        <f>IF((SUM(U$19:U$39)+SUM(U$78:U87)+SUM(U$117:U$121))&gt;=REGISTER!$CZ$22,0,IF(CX$70=1,0,IF(AND(CX88=1,$J88=1,CX$43&gt;=REGISTER!$CZ$25,CX$40&gt;0,SUM(CX$54:CX$60)&gt;0),1,0)))</f>
        <v>0</v>
      </c>
      <c r="V88" s="80">
        <f>IF((SUM(V$19:V$39)+SUM(V$78:V87)+SUM(V$117:V$121))&gt;=REGISTER!$CZ$22,0,IF(CY$70=1,0,IF(AND(CY88=1,$J88=1,CY$43&gt;=REGISTER!$CZ$25,CY$40&gt;0,SUM(CY$54:CY$60)&gt;0),1,0)))</f>
        <v>0</v>
      </c>
      <c r="W88" s="80">
        <f>IF((SUM(W$19:W$39)+SUM(W$78:W87)+SUM(W$117:W$121))&gt;=REGISTER!$CZ$22,0,IF(CZ$70=1,0,IF(AND(CZ88=1,$J88=1,CZ$43&gt;=REGISTER!$CZ$25,CZ$40&gt;0,SUM(CZ$54:CZ$60)&gt;0),1,0)))</f>
        <v>0</v>
      </c>
      <c r="X88" s="80">
        <f>IF((SUM(X$19:X$39)+SUM(X$78:X87)+SUM(X$117:X$121))&gt;=REGISTER!$CZ$22,0,IF(DA$70=1,0,IF(AND(DA88=1,$J88=1,DA$43&gt;=REGISTER!$CZ$25,DA$40&gt;0,SUM(DA$54:DA$60)&gt;0),1,0)))</f>
        <v>0</v>
      </c>
      <c r="Y88" s="80">
        <f>IF((SUM(Y$19:Y$39)+SUM(Y$78:Y87)+SUM(Y$117:Y$121))&gt;=REGISTER!$CZ$22,0,IF(DB$70=1,0,IF(AND(DB88=1,$J88=1,DB$43&gt;=REGISTER!$CZ$25,DB$40&gt;0,SUM(DB$54:DB$60)&gt;0),1,0)))</f>
        <v>0</v>
      </c>
      <c r="Z88" s="80">
        <f>IF((SUM(Z$19:Z$39)+SUM(Z$78:Z87)+SUM(Z$117:Z$121))&gt;=REGISTER!$CZ$22,0,IF(DC$70=1,0,IF(AND(DC88=1,$J88=1,DC$43&gt;=REGISTER!$CZ$25,DC$40&gt;0,SUM(DC$54:DC$60)&gt;0),1,0)))</f>
        <v>0</v>
      </c>
      <c r="AA88" s="80">
        <f>IF((SUM(AA$19:AA$39)+SUM(AA$78:AA87)+SUM(AA$117:AA$121))&gt;=REGISTER!$CZ$22,0,IF(DD$70=1,0,IF(AND(DD88=1,$J88=1,DD$43&gt;=REGISTER!$CZ$25,DD$40&gt;0,SUM(DD$54:DD$60)&gt;0),1,0)))</f>
        <v>0</v>
      </c>
      <c r="AB88" s="80">
        <f>IF((SUM(AB$19:AB$39)+SUM(AB$78:AB87)+SUM(AB$117:AB$121))&gt;=REGISTER!$CZ$22,0,IF(DE$70=1,0,IF(AND(DE88=1,$J88=1,DE$43&gt;=REGISTER!$CZ$25,DE$40&gt;0,SUM(DE$54:DE$60)&gt;0),1,0)))</f>
        <v>0</v>
      </c>
      <c r="AC88" s="80">
        <f>IF((SUM(AC$19:AC$39)+SUM(AC$78:AC87)+SUM(AC$117:AC$121))&gt;=REGISTER!$CZ$22,0,IF(DF$70=1,0,IF(AND(DF88=1,$J88=1,DF$43&gt;=REGISTER!$CZ$25,DF$40&gt;0,SUM(DF$54:DF$60)&gt;0),1,0)))</f>
        <v>0</v>
      </c>
      <c r="AD88" s="80">
        <f>IF((SUM(AD$19:AD$39)+SUM(AD$78:AD87)+SUM(AD$117:AD$121))&gt;=REGISTER!$CZ$22,0,IF(DG$70=1,0,IF(AND(DG88=1,$J88=1,DG$43&gt;=REGISTER!$CZ$25,DG$40&gt;0,SUM(DG$54:DG$60)&gt;0),1,0)))</f>
        <v>0</v>
      </c>
      <c r="AE88" s="80">
        <f>IF((SUM(AE$19:AE$39)+SUM(AE$78:AE87)+SUM(AE$117:AE$121))&gt;=REGISTER!$CZ$22,0,IF(DH$70=1,0,IF(AND(DH88=1,$J88=1,DH$43&gt;=REGISTER!$CZ$25,DH$40&gt;0,SUM(DH$54:DH$60)&gt;0),1,0)))</f>
        <v>0</v>
      </c>
      <c r="AF88" s="80">
        <f>IF((SUM(AF$19:AF$39)+SUM(AF$78:AF87)+SUM(AF$117:AF$121))&gt;=REGISTER!$CZ$22,0,IF(DI$70=1,0,IF(AND(DI88=1,$J88=1,DI$43&gt;=REGISTER!$CZ$25,DI$40&gt;0,SUM(DI$54:DI$60)&gt;0),1,0)))</f>
        <v>0</v>
      </c>
      <c r="AG88" s="80">
        <f>IF((SUM(AG$19:AG$39)+SUM(AG$78:AG87)+SUM(AG$117:AG$121))&gt;=REGISTER!$CZ$22,0,IF(DJ$70=1,0,IF(AND(DJ88=1,$J88=1,DJ$43&gt;=REGISTER!$CZ$25,DJ$40&gt;0,SUM(DJ$54:DJ$60)&gt;0),1,0)))</f>
        <v>0</v>
      </c>
      <c r="AH88" s="80">
        <f>IF((SUM(AH$19:AH$39)+SUM(AH$78:AH87)+SUM(AH$117:AH$121))&gt;=REGISTER!$CZ$22,0,IF(DK$70=1,0,IF(AND(DK88=1,$J88=1,DK$43&gt;=REGISTER!$CZ$25,DK$40&gt;0,SUM(DK$54:DK$60)&gt;0),1,0)))</f>
        <v>0</v>
      </c>
      <c r="AI88" s="80">
        <f>IF((SUM(AI$19:AI$39)+SUM(AI$78:AI87)+SUM(AI$117:AI$121))&gt;=REGISTER!$CZ$22,0,IF(DL$70=1,0,IF(AND(DL88=1,$J88=1,DL$43&gt;=REGISTER!$CZ$25,DL$40&gt;0,SUM(DL$54:DL$60)&gt;0),1,0)))</f>
        <v>0</v>
      </c>
      <c r="AJ88" s="80">
        <f>IF((SUM(AJ$19:AJ$39)+SUM(AJ$78:AJ87)+SUM(AJ$117:AJ$121))&gt;=REGISTER!$CZ$22,0,IF(DM$70=1,0,IF(AND(DM88=1,$J88=1,DM$43&gt;=REGISTER!$CZ$25,DM$40&gt;0,SUM(DM$54:DM$60)&gt;0),1,0)))</f>
        <v>0</v>
      </c>
      <c r="AK88" s="80">
        <f>IF((SUM(AK$19:AK$39)+SUM(AK$78:AK87)+SUM(AK$117:AK$121))&gt;=REGISTER!$CZ$22,0,IF(DN$70=1,0,IF(AND(DN88=1,$J88=1,DN$43&gt;=REGISTER!$CZ$25,DN$40&gt;0,SUM(DN$54:DN$60)&gt;0),1,0)))</f>
        <v>0</v>
      </c>
      <c r="AL88" s="80">
        <f>IF((SUM(AL$19:AL$39)+SUM(AL$78:AL87)+SUM(AL$117:AL$121))&gt;=REGISTER!$CZ$22,0,IF(DO$70=1,0,IF(AND(DO88=1,$J88=1,DO$43&gt;=REGISTER!$CZ$25,DO$40&gt;0,SUM(DO$54:DO$60)&gt;0),1,0)))</f>
        <v>0</v>
      </c>
      <c r="AM88" s="80">
        <f>IF((SUM(AM$19:AM$39)+SUM(AM$78:AM87)+SUM(AM$117:AM$121))&gt;=REGISTER!$CZ$22,0,IF(DP$70=1,0,IF(AND(DP88=1,$J88=1,DP$43&gt;=REGISTER!$CZ$25,DP$40&gt;0,SUM(DP$54:DP$60)&gt;0),1,0)))</f>
        <v>0</v>
      </c>
      <c r="AN88" s="80">
        <f>IF((SUM(AN$19:AN$39)+SUM(AN$78:AN87)+SUM(AN$117:AN$121))&gt;=REGISTER!$CZ$22,0,IF(DQ$70=1,0,IF(AND(DQ88=1,$J88=1,DQ$43&gt;=REGISTER!$CZ$25,DQ$40&gt;0,SUM(DQ$54:DQ$60)&gt;0),1,0)))</f>
        <v>0</v>
      </c>
      <c r="AO88" s="80">
        <f>IF((SUM(AO$19:AO$39)+SUM(AO$78:AO87)+SUM(AO$117:AO$121))&gt;=REGISTER!$CZ$22,0,IF(DR$70=1,0,IF(AND(DR88=1,$J88=1,DR$43&gt;=REGISTER!$CZ$25,DR$40&gt;0,SUM(DR$54:DR$60)&gt;0),1,0)))</f>
        <v>0</v>
      </c>
      <c r="AP88" s="80">
        <f>IF((SUM(AP$19:AP$39)+SUM(AP$78:AP87)+SUM(AP$117:AP$121))&gt;=REGISTER!$CZ$22,0,IF(DS$70=1,0,IF(AND(DS88=1,$J88=1,DS$43&gt;=REGISTER!$CZ$25,DS$40&gt;0,SUM(DS$54:DS$60)&gt;0),1,0)))</f>
        <v>0</v>
      </c>
      <c r="AQ88" s="80">
        <f>IF((SUM(AQ$19:AQ$39)+SUM(AQ$78:AQ87)+SUM(AQ$117:AQ$121))&gt;=REGISTER!$CZ$22,0,IF(DT$70=1,0,IF(AND(DT88=1,$J88=1,DT$43&gt;=REGISTER!$CZ$25,DT$40&gt;0,SUM(DT$54:DT$60)&gt;0),1,0)))</f>
        <v>0</v>
      </c>
      <c r="AR88" s="80">
        <f>IF((SUM(AR$19:AR$39)+SUM(AR$78:AR87)+SUM(AR$117:AR$121))&gt;=REGISTER!$CZ$22,0,IF(DU$70=1,0,IF(AND(DU88=1,$J88=1,DU$43&gt;=REGISTER!$CZ$25,DU$40&gt;0,SUM(DU$54:DU$60)&gt;0),1,0)))</f>
        <v>0</v>
      </c>
      <c r="AS88" s="80">
        <f>IF((SUM(AS$19:AS$39)+SUM(AS$78:AS87)+SUM(AS$117:AS$121))&gt;=REGISTER!$CZ$22,0,IF(DV$70=1,0,IF(AND(DV88=1,$J88=1,DV$43&gt;=REGISTER!$CZ$25,DV$40&gt;0,SUM(DV$54:DV$60)&gt;0),1,0)))</f>
        <v>0</v>
      </c>
      <c r="AT88" s="80">
        <f>IF((SUM(AT$19:AT$39)+SUM(AT$78:AT87)+SUM(AT$117:AT$121))&gt;=REGISTER!$CZ$22,0,IF(DW$70=1,0,IF(AND(DW88=1,$J88=1,DW$43&gt;=REGISTER!$CZ$25,DW$40&gt;0,SUM(DW$54:DW$60)&gt;0),1,0)))</f>
        <v>0</v>
      </c>
      <c r="AU88" s="80">
        <f>IF((SUM(AU$19:AU$39)+SUM(AU$78:AU87)+SUM(AU$117:AU$121))&gt;=REGISTER!$CZ$22,0,IF(DX$70=1,0,IF(AND(DX88=1,$J88=1,DX$43&gt;=REGISTER!$CZ$25,DX$40&gt;0,SUM(DX$54:DX$60)&gt;0),1,0)))</f>
        <v>0</v>
      </c>
      <c r="AV88" s="80">
        <f>IF((SUM(AV$19:AV$39)+SUM(AV$78:AV87)+SUM(AV$117:AV$121))&gt;=REGISTER!$CZ$22,0,IF(DY$70=1,0,IF(AND(DY88=1,$J88=1,DY$43&gt;=REGISTER!$CZ$25,DY$40&gt;0,SUM(DY$54:DY$60)&gt;0),1,0)))</f>
        <v>0</v>
      </c>
      <c r="AW88" s="80">
        <f>IF((SUM(AW$19:AW$39)+SUM(AW$78:AW87)+SUM(AW$117:AW$121))&gt;=REGISTER!$CZ$22,0,IF(DZ$70=1,0,IF(AND(DZ88=1,$J88=1,DZ$43&gt;=REGISTER!$CZ$25,DZ$40&gt;0,SUM(DZ$54:DZ$60)&gt;0),1,0)))</f>
        <v>0</v>
      </c>
      <c r="AX88" s="80">
        <f>IF((SUM(AX$19:AX$39)+SUM(AX$78:AX87)+SUM(AX$117:AX$121))&gt;=REGISTER!$CZ$22,0,IF(EA$70=1,0,IF(AND(EA88=1,$J88=1,EA$43&gt;=REGISTER!$CZ$25,EA$40&gt;0,SUM(EA$54:EA$60)&gt;0),1,0)))</f>
        <v>0</v>
      </c>
      <c r="AY88" s="80">
        <f>IF((SUM(AY$19:AY$39)+SUM(AY$78:AY87)+SUM(AY$117:AY$121))&gt;=REGISTER!$CZ$22,0,IF(EB$70=1,0,IF(AND(EB88=1,$J88=1,EB$43&gt;=REGISTER!$CZ$25,EB$40&gt;0,SUM(EB$54:EB$60)&gt;0),1,0)))</f>
        <v>0</v>
      </c>
      <c r="AZ88" s="80">
        <f>IF((SUM(AZ$19:AZ$39)+SUM(AZ$78:AZ87)+SUM(AZ$117:AZ$121))&gt;=REGISTER!$CZ$22,0,IF(EC$70=1,0,IF(AND(EC88=1,$J88=1,EC$43&gt;=REGISTER!$CZ$25,EC$40&gt;0,SUM(EC$54:EC$60)&gt;0),1,0)))</f>
        <v>0</v>
      </c>
      <c r="BA88" s="80">
        <f>IF((SUM(BA$19:BA$39)+SUM(BA$78:BA87)+SUM(BA$117:BA$121))&gt;=REGISTER!$CZ$22,0,IF(ED$70=1,0,IF(AND(ED88=1,$J88=1,ED$43&gt;=REGISTER!$CZ$25,ED$40&gt;0,SUM(ED$54:ED$60)&gt;0),1,0)))</f>
        <v>0</v>
      </c>
      <c r="BB88" s="80">
        <f>IF((SUM(BB$19:BB$39)+SUM(BB$78:BB87)+SUM(BB$117:BB$121))&gt;=REGISTER!$CZ$22,0,IF(EE$70=1,0,IF(AND(EE88=1,$J88=1,EE$43&gt;=REGISTER!$CZ$25,EE$40&gt;0,SUM(EE$54:EE$60)&gt;0),1,0)))</f>
        <v>0</v>
      </c>
      <c r="BC88" s="80">
        <f>IF((SUM(BC$19:BC$39)+SUM(BC$78:BC87)+SUM(BC$117:BC$121))&gt;=REGISTER!$CZ$22,0,IF(EF$70=1,0,IF(AND(EF88=1,$J88=1,EF$43&gt;=REGISTER!$CZ$25,EF$40&gt;0,SUM(EF$54:EF$60)&gt;0),1,0)))</f>
        <v>0</v>
      </c>
      <c r="BD88" s="101">
        <f t="shared" si="63"/>
        <v>0</v>
      </c>
      <c r="BE88" s="80">
        <f>IF((SUM(BE$19:BE$39)+SUM(BE$78:BE87)+SUM(BE$117:BE$121))&gt;=30,0,SUM(IF(AND($I88=1,CS88=1,CS$41&gt;2,CS$40&gt;0,SUM(CS$47:CS$53)&gt;0),1,0)))</f>
        <v>0</v>
      </c>
      <c r="BF88" s="80">
        <f>IF((SUM(BF$19:BF$39)+SUM(BF$78:BF87)+SUM(BF$117:BF$121))&gt;=30,0,SUM(IF(AND($I88=1,CT88=1,CT$41&gt;2,CT$40&gt;0,SUM(CT$47:CT$53)&gt;0),1,0)))</f>
        <v>0</v>
      </c>
      <c r="BG88" s="80">
        <f>IF((SUM(BG$19:BG$39)+SUM(BG$78:BG87)+SUM(BG$117:BG$121))&gt;=30,0,SUM(IF(AND($I88=1,CU88=1,CU$41&gt;2,CU$40&gt;0,SUM(CU$47:CU$53)&gt;0),1,0)))</f>
        <v>0</v>
      </c>
      <c r="BH88" s="80">
        <f>IF((SUM(BH$19:BH$39)+SUM(BH$78:BH87)+SUM(BH$117:BH$121))&gt;=30,0,SUM(IF(AND($I88=1,CV88=1,CV$41&gt;2,CV$40&gt;0,SUM(CV$47:CV$53)&gt;0),1,0)))</f>
        <v>0</v>
      </c>
      <c r="BI88" s="80">
        <f>IF((SUM(BI$19:BI$39)+SUM(BI$78:BI87)+SUM(BI$117:BI$121))&gt;=30,0,SUM(IF(AND($I88=1,CW88=1,CW$41&gt;2,CW$40&gt;0,SUM(CW$47:CW$53)&gt;0),1,0)))</f>
        <v>0</v>
      </c>
      <c r="BJ88" s="80">
        <f>IF((SUM(BJ$19:BJ$39)+SUM(BJ$78:BJ87)+SUM(BJ$117:BJ$121))&gt;=30,0,SUM(IF(AND($I88=1,CX88=1,CX$41&gt;2,CX$40&gt;0,SUM(CX$47:CX$53)&gt;0),1,0)))</f>
        <v>0</v>
      </c>
      <c r="BK88" s="80">
        <f>IF((SUM(BK$19:BK$39)+SUM(BK$78:BK87)+SUM(BK$117:BK$121))&gt;=30,0,SUM(IF(AND($I88=1,CY88=1,CY$41&gt;2,CY$40&gt;0,SUM(CY$47:CY$53)&gt;0),1,0)))</f>
        <v>0</v>
      </c>
      <c r="BL88" s="80">
        <f>IF((SUM(BL$19:BL$39)+SUM(BL$78:BL87)+SUM(BL$117:BL$121))&gt;=30,0,SUM(IF(AND($I88=1,CZ88=1,CZ$41&gt;2,CZ$40&gt;0,SUM(CZ$47:CZ$53)&gt;0),1,0)))</f>
        <v>0</v>
      </c>
      <c r="BM88" s="80">
        <f>IF((SUM(BM$19:BM$39)+SUM(BM$78:BM87)+SUM(BM$117:BM$121))&gt;=30,0,SUM(IF(AND($I88=1,DA88=1,DA$41&gt;2,DA$40&gt;0,SUM(DA$47:DA$53)&gt;0),1,0)))</f>
        <v>0</v>
      </c>
      <c r="BN88" s="80">
        <f>IF((SUM(BN$19:BN$39)+SUM(BN$78:BN87)+SUM(BN$117:BN$121))&gt;=30,0,SUM(IF(AND($I88=1,DB88=1,DB$41&gt;2,DB$40&gt;0,SUM(DB$47:DB$53)&gt;0),1,0)))</f>
        <v>0</v>
      </c>
      <c r="BO88" s="80">
        <f>IF((SUM(BO$19:BO$39)+SUM(BO$78:BO87)+SUM(BO$117:BO$121))&gt;=30,0,SUM(IF(AND($I88=1,DC88=1,DC$41&gt;2,DC$40&gt;0,SUM(DC$47:DC$53)&gt;0),1,0)))</f>
        <v>0</v>
      </c>
      <c r="BP88" s="80">
        <f>IF((SUM(BP$19:BP$39)+SUM(BP$78:BP87)+SUM(BP$117:BP$121))&gt;=30,0,SUM(IF(AND($I88=1,DD88=1,DD$41&gt;2,DD$40&gt;0,SUM(DD$47:DD$53)&gt;0),1,0)))</f>
        <v>0</v>
      </c>
      <c r="BQ88" s="80">
        <f>IF((SUM(BQ$19:BQ$39)+SUM(BQ$78:BQ87)+SUM(BQ$117:BQ$121))&gt;=30,0,SUM(IF(AND($I88=1,DE88=1,DE$41&gt;2,DE$40&gt;0,SUM(DE$47:DE$53)&gt;0),1,0)))</f>
        <v>0</v>
      </c>
      <c r="BR88" s="80">
        <f>IF((SUM(BR$19:BR$39)+SUM(BR$78:BR87)+SUM(BR$117:BR$121))&gt;=30,0,SUM(IF(AND($I88=1,DF88=1,DF$41&gt;2,DF$40&gt;0,SUM(DF$47:DF$53)&gt;0),1,0)))</f>
        <v>0</v>
      </c>
      <c r="BS88" s="80">
        <f>IF((SUM(BS$19:BS$39)+SUM(BS$78:BS87)+SUM(BS$117:BS$121))&gt;=30,0,SUM(IF(AND($I88=1,DG88=1,DG$41&gt;2,DG$40&gt;0,SUM(DG$47:DG$53)&gt;0),1,0)))</f>
        <v>0</v>
      </c>
      <c r="BT88" s="80">
        <f>IF((SUM(BT$19:BT$39)+SUM(BT$78:BT87)+SUM(BT$117:BT$121))&gt;=30,0,SUM(IF(AND($I88=1,DH88=1,DH$41&gt;2,DH$40&gt;0,SUM(DH$47:DH$53)&gt;0),1,0)))</f>
        <v>0</v>
      </c>
      <c r="BU88" s="80">
        <f>IF((SUM(BU$19:BU$39)+SUM(BU$78:BU87)+SUM(BU$117:BU$121))&gt;=30,0,SUM(IF(AND($I88=1,DI88=1,DI$41&gt;2,DI$40&gt;0,SUM(DI$47:DI$53)&gt;0),1,0)))</f>
        <v>0</v>
      </c>
      <c r="BV88" s="80">
        <f>IF((SUM(BV$19:BV$39)+SUM(BV$78:BV87)+SUM(BV$117:BV$121))&gt;=30,0,SUM(IF(AND($I88=1,DJ88=1,DJ$41&gt;2,DJ$40&gt;0,SUM(DJ$47:DJ$53)&gt;0),1,0)))</f>
        <v>0</v>
      </c>
      <c r="BW88" s="80">
        <f>IF((SUM(BW$19:BW$39)+SUM(BW$78:BW87)+SUM(BW$117:BW$121))&gt;=30,0,SUM(IF(AND($I88=1,DK88=1,DK$41&gt;2,DK$40&gt;0,SUM(DK$47:DK$53)&gt;0),1,0)))</f>
        <v>0</v>
      </c>
      <c r="BX88" s="80">
        <f>IF((SUM(BX$19:BX$39)+SUM(BX$78:BX87)+SUM(BX$117:BX$121))&gt;=30,0,SUM(IF(AND($I88=1,DL88=1,DL$41&gt;2,DL$40&gt;0,SUM(DL$47:DL$53)&gt;0),1,0)))</f>
        <v>0</v>
      </c>
      <c r="BY88" s="80">
        <f>IF((SUM(BY$19:BY$39)+SUM(BY$78:BY87)+SUM(BY$117:BY$121))&gt;=30,0,SUM(IF(AND($I88=1,DM88=1,DM$41&gt;2,DM$40&gt;0,SUM(DM$47:DM$53)&gt;0),1,0)))</f>
        <v>0</v>
      </c>
      <c r="BZ88" s="80">
        <f>IF((SUM(BZ$19:BZ$39)+SUM(BZ$78:BZ87)+SUM(BZ$117:BZ$121))&gt;=30,0,SUM(IF(AND($I88=1,DN88=1,DN$41&gt;2,DN$40&gt;0,SUM(DN$47:DN$53)&gt;0),1,0)))</f>
        <v>0</v>
      </c>
      <c r="CA88" s="80">
        <f>IF((SUM(CA$19:CA$39)+SUM(CA$78:CA87)+SUM(CA$117:CA$121))&gt;=30,0,SUM(IF(AND($I88=1,DO88=1,DO$41&gt;2,DO$40&gt;0,SUM(DO$47:DO$53)&gt;0),1,0)))</f>
        <v>0</v>
      </c>
      <c r="CB88" s="80">
        <f>IF((SUM(CB$19:CB$39)+SUM(CB$78:CB87)+SUM(CB$117:CB$121))&gt;=30,0,SUM(IF(AND($I88=1,DP88=1,DP$41&gt;2,DP$40&gt;0,SUM(DP$47:DP$53)&gt;0),1,0)))</f>
        <v>0</v>
      </c>
      <c r="CC88" s="80">
        <f>IF((SUM(CC$19:CC$39)+SUM(CC$78:CC87)+SUM(CC$117:CC$121))&gt;=30,0,SUM(IF(AND($I88=1,DQ88=1,DQ$41&gt;2,DQ$40&gt;0,SUM(DQ$47:DQ$53)&gt;0),1,0)))</f>
        <v>0</v>
      </c>
      <c r="CD88" s="80">
        <f>IF((SUM(CD$19:CD$39)+SUM(CD$78:CD87)+SUM(CD$117:CD$121))&gt;=30,0,SUM(IF(AND($I88=1,DR88=1,DR$41&gt;2,DR$40&gt;0,SUM(DR$47:DR$53)&gt;0),1,0)))</f>
        <v>0</v>
      </c>
      <c r="CE88" s="80">
        <f>IF((SUM(CE$19:CE$39)+SUM(CE$78:CE87)+SUM(CE$117:CE$121))&gt;=30,0,SUM(IF(AND($I88=1,DS88=1,DS$41&gt;2,DS$40&gt;0,SUM(DS$47:DS$53)&gt;0),1,0)))</f>
        <v>0</v>
      </c>
      <c r="CF88" s="80">
        <f>IF((SUM(CF$19:CF$39)+SUM(CF$78:CF87)+SUM(CF$117:CF$121))&gt;=30,0,SUM(IF(AND($I88=1,DT88=1,DT$41&gt;2,DT$40&gt;0,SUM(DT$47:DT$53)&gt;0),1,0)))</f>
        <v>0</v>
      </c>
      <c r="CG88" s="80">
        <f>IF((SUM(CG$19:CG$39)+SUM(CG$78:CG87)+SUM(CG$117:CG$121))&gt;=30,0,SUM(IF(AND($I88=1,DU88=1,DU$41&gt;2,DU$40&gt;0,SUM(DU$47:DU$53)&gt;0),1,0)))</f>
        <v>0</v>
      </c>
      <c r="CH88" s="80">
        <f>IF((SUM(CH$19:CH$39)+SUM(CH$78:CH87)+SUM(CH$117:CH$121))&gt;=30,0,SUM(IF(AND($I88=1,DV88=1,DV$41&gt;2,DV$40&gt;0,SUM(DV$47:DV$53)&gt;0),1,0)))</f>
        <v>0</v>
      </c>
      <c r="CI88" s="80">
        <f>IF((SUM(CI$19:CI$39)+SUM(CI$78:CI87)+SUM(CI$117:CI$121))&gt;=30,0,SUM(IF(AND($I88=1,DW88=1,DW$41&gt;2,DW$40&gt;0,SUM(DW$47:DW$53)&gt;0),1,0)))</f>
        <v>0</v>
      </c>
      <c r="CJ88" s="80">
        <f>IF((SUM(CJ$19:CJ$39)+SUM(CJ$78:CJ87)+SUM(CJ$117:CJ$121))&gt;=30,0,SUM(IF(AND($I88=1,DX88=1,DX$41&gt;2,DX$40&gt;0,SUM(DX$47:DX$53)&gt;0),1,0)))</f>
        <v>0</v>
      </c>
      <c r="CK88" s="80">
        <f>IF((SUM(CK$19:CK$39)+SUM(CK$78:CK87)+SUM(CK$117:CK$121))&gt;=30,0,SUM(IF(AND($I88=1,DY88=1,DY$41&gt;2,DY$40&gt;0,SUM(DY$47:DY$53)&gt;0),1,0)))</f>
        <v>0</v>
      </c>
      <c r="CL88" s="80">
        <f>IF((SUM(CL$19:CL$39)+SUM(CL$78:CL87)+SUM(CL$117:CL$121))&gt;=30,0,SUM(IF(AND($I88=1,DZ88=1,DZ$41&gt;2,DZ$40&gt;0,SUM(DZ$47:DZ$53)&gt;0),1,0)))</f>
        <v>0</v>
      </c>
      <c r="CM88" s="80">
        <f>IF((SUM(CM$19:CM$39)+SUM(CM$78:CM87)+SUM(CM$117:CM$121))&gt;=30,0,SUM(IF(AND($I88=1,EA88=1,EA$41&gt;2,EA$40&gt;0,SUM(EA$47:EA$53)&gt;0),1,0)))</f>
        <v>0</v>
      </c>
      <c r="CN88" s="80">
        <f>IF((SUM(CN$19:CN$39)+SUM(CN$78:CN87)+SUM(CN$117:CN$121))&gt;=30,0,SUM(IF(AND($I88=1,EB88=1,EB$41&gt;2,EB$40&gt;0,SUM(EB$47:EB$53)&gt;0),1,0)))</f>
        <v>0</v>
      </c>
      <c r="CO88" s="80">
        <f>IF((SUM(CO$19:CO$39)+SUM(CO$78:CO87)+SUM(CO$117:CO$121))&gt;=30,0,SUM(IF(AND($I88=1,EC88=1,EC$41&gt;2,EC$40&gt;0,SUM(EC$47:EC$53)&gt;0),1,0)))</f>
        <v>0</v>
      </c>
      <c r="CP88" s="80">
        <f>IF((SUM(CP$19:CP$39)+SUM(CP$78:CP87)+SUM(CP$117:CP$121))&gt;=30,0,SUM(IF(AND($I88=1,ED88=1,ED$41&gt;2,ED$40&gt;0,SUM(ED$47:ED$53)&gt;0),1,0)))</f>
        <v>0</v>
      </c>
      <c r="CQ88" s="80">
        <f>IF((SUM(CQ$19:CQ$39)+SUM(CQ$78:CQ87)+SUM(CQ$117:CQ$121))&gt;=30,0,SUM(IF(AND($I88=1,EE88=1,EE$41&gt;2,EE$40&gt;0,SUM(EE$47:EE$53)&gt;0),1,0)))</f>
        <v>0</v>
      </c>
      <c r="CR88" s="80">
        <f>IF((SUM(CR$19:CR$39)+SUM(CR$78:CR87)+SUM(CR$117:CR$121))&gt;=30,0,SUM(IF(AND($I88=1,EF88=1,EF$41&gt;2,EF$40&gt;0,SUM(EF$47:EF$53)&gt;0),1,0)))</f>
        <v>0</v>
      </c>
      <c r="CS88" s="64"/>
      <c r="CT88" s="64"/>
      <c r="CU88" s="64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64"/>
      <c r="DM88" s="64"/>
      <c r="DN88" s="64"/>
      <c r="DO88" s="64"/>
      <c r="DP88" s="64"/>
      <c r="DQ88" s="64"/>
      <c r="DR88" s="64"/>
      <c r="DS88" s="64"/>
      <c r="DT88" s="64"/>
      <c r="DU88" s="64"/>
      <c r="DV88" s="64"/>
      <c r="DW88" s="64"/>
      <c r="DX88" s="64"/>
      <c r="DY88" s="64"/>
      <c r="DZ88" s="64"/>
      <c r="EA88" s="64"/>
      <c r="EB88" s="64"/>
      <c r="EC88" s="64"/>
      <c r="ED88" s="64"/>
      <c r="EE88" s="64"/>
      <c r="EF88" s="64"/>
      <c r="EG88" s="54">
        <f t="shared" si="65"/>
        <v>0</v>
      </c>
      <c r="EH88" s="136"/>
      <c r="EI88" s="97">
        <f t="shared" si="66"/>
        <v>0</v>
      </c>
      <c r="EJ88" s="344" t="str">
        <f t="shared" si="67"/>
        <v/>
      </c>
      <c r="EK88" s="345">
        <f t="shared" si="68"/>
        <v>0</v>
      </c>
      <c r="EL88" s="185"/>
      <c r="EM88" s="102">
        <f>SUMIF($K88,REGISTER!$CU$7,'KORT 1'!$BD88)</f>
        <v>0</v>
      </c>
      <c r="EN88" s="19">
        <f>SUMIF($K88,REGISTER!$CU$8,'KORT 1'!$BD88)</f>
        <v>0</v>
      </c>
      <c r="EO88" s="20">
        <f>SUMIF($K88,REGISTER!$CU$9,'KORT 1'!$BD88)</f>
        <v>0</v>
      </c>
      <c r="EP88" s="17">
        <f>SUMIF($K88,REGISTER!$CU$21,'KORT 1'!$BD88)</f>
        <v>0</v>
      </c>
      <c r="EQ88" s="19">
        <f>SUMIF($K88,REGISTER!$CU$22,'KORT 1'!$BD88)</f>
        <v>0</v>
      </c>
      <c r="ER88" s="20">
        <f>SUMIF($K88,REGISTER!$CU$23,'KORT 1'!$BD88)</f>
        <v>0</v>
      </c>
      <c r="ES88" s="17">
        <f>SUMIF($K88,REGISTER!$CU$14,'KORT 1'!$BD88)</f>
        <v>0</v>
      </c>
      <c r="ET88" s="19">
        <f>SUMIF($K88,REGISTER!$CU$15,'KORT 1'!$BD88)</f>
        <v>0</v>
      </c>
      <c r="EU88" s="19">
        <f>SUMIF($K88,REGISTER!$CU$16,'KORT 1'!$BD88)</f>
        <v>0</v>
      </c>
      <c r="EV88" s="218">
        <f>SUMIF($K88,REGISTER!$CU$17,'KORT 1'!$BD88)+SUMIF($K88,REGISTER!$CU$18,'KORT 1'!$BD88)+SUMIF($K88,REGISTER!$CU$19,'KORT 1'!$BD88)+SUMIF($K88,REGISTER!$CU$20,'KORT 1'!$BD88)</f>
        <v>0</v>
      </c>
      <c r="EW88" s="103">
        <f>SUMIF($K88,REGISTER!$CU$28,'KORT 1'!$BD88)</f>
        <v>0</v>
      </c>
      <c r="EX88" s="19">
        <f>SUMIF($K88,REGISTER!$CU$29,'KORT 1'!$BD88)</f>
        <v>0</v>
      </c>
      <c r="EY88" s="19">
        <f>SUMIF($K88,REGISTER!$CU$30,'KORT 1'!$BD88)</f>
        <v>0</v>
      </c>
      <c r="EZ88" s="218">
        <f>SUMIF($K88,REGISTER!$CU$31,'KORT 1'!$BD88)+SUMIF($K88,REGISTER!$CU$32,'KORT 1'!$BD88)+SUMIF($K88,REGISTER!$CU$33,'KORT 1'!$BD88)+SUMIF($K88,REGISTER!$CU$34,'KORT 1'!$BD88)</f>
        <v>0</v>
      </c>
      <c r="FA88" s="136"/>
      <c r="FB88" s="136"/>
      <c r="FC88" s="136"/>
      <c r="FD88" s="136"/>
      <c r="FE88" s="136"/>
      <c r="FF88" s="136"/>
      <c r="FG88" s="136"/>
      <c r="FH88" s="136"/>
      <c r="FI88" s="136"/>
      <c r="FJ88" s="136"/>
      <c r="FK88" s="136"/>
      <c r="FL88" s="136"/>
      <c r="FM88" s="136"/>
      <c r="FN88" s="136"/>
      <c r="FO88" s="136"/>
      <c r="FP88" s="235"/>
      <c r="FQ88" s="103">
        <f>SUMIF($M88,REGISTER!$CU$36,'KORT 1'!$O88)</f>
        <v>0</v>
      </c>
      <c r="FR88" s="19">
        <f>SUMIF($M88,REGISTER!$CU$37,'KORT 1'!$O88)</f>
        <v>0</v>
      </c>
      <c r="FS88" s="19">
        <f>SUMIF($M88,REGISTER!$CU$38,'KORT 1'!$O88)</f>
        <v>0</v>
      </c>
      <c r="FT88" s="19">
        <f>SUMIF($M88,REGISTER!$CU$39,'KORT 1'!$O88)</f>
        <v>0</v>
      </c>
      <c r="FU88" s="19">
        <f>SUMIF($M88,REGISTER!$CU$40,'KORT 1'!$O88)</f>
        <v>0</v>
      </c>
      <c r="FV88" s="19">
        <f>SUMIF($M88,REGISTER!$CU$41,'KORT 1'!$O88)</f>
        <v>0</v>
      </c>
      <c r="FW88" s="19">
        <f>SUMIF($M88,REGISTER!$CU$56,'KORT 1'!$O88)</f>
        <v>0</v>
      </c>
      <c r="FX88" s="19">
        <f>SUMIF($M88,REGISTER!$CU$57,'KORT 1'!$O88)</f>
        <v>0</v>
      </c>
      <c r="FY88" s="19">
        <f>SUMIF($M88,REGISTER!$CU$58,'KORT 1'!$O88)</f>
        <v>0</v>
      </c>
      <c r="FZ88" s="19">
        <f>SUMIF($M88,REGISTER!$CU$59,'KORT 1'!$O88)</f>
        <v>0</v>
      </c>
      <c r="GA88" s="19">
        <f>SUMIF($M88,REGISTER!$CU$60,'KORT 1'!$O88)</f>
        <v>0</v>
      </c>
      <c r="GB88" s="19">
        <f>SUMIF($M88,REGISTER!$CU$61,'KORT 1'!$O88)</f>
        <v>0</v>
      </c>
      <c r="GC88" s="19">
        <f>SUMIF($M88,REGISTER!$CU$46,'KORT 1'!$O88)</f>
        <v>0</v>
      </c>
      <c r="GD88" s="19">
        <f>SUMIF($M88,REGISTER!$CU$47,'KORT 1'!$O88)</f>
        <v>0</v>
      </c>
      <c r="GE88" s="19">
        <f>SUMIF($M88,REGISTER!$CU$48,'KORT 1'!$O88)</f>
        <v>0</v>
      </c>
      <c r="GF88" s="19">
        <f>SUMIF($M88,REGISTER!$CU$49,'KORT 1'!$O88)</f>
        <v>0</v>
      </c>
      <c r="GG88" s="19">
        <f>SUMIF($M88,REGISTER!$CU$50,'KORT 1'!$O88)</f>
        <v>0</v>
      </c>
      <c r="GH88" s="19">
        <f>SUMIF($M88,REGISTER!$CU$51,'KORT 1'!$O88)</f>
        <v>0</v>
      </c>
      <c r="GI88" s="18">
        <f>SUMIF($M88,REGISTER!$CU$52,'KORT 1'!$O88)+SUMIF($M88,REGISTER!$CU$53,'KORT 1'!$O88)+SUMIF($M88,REGISTER!$CU$54,'KORT 1'!$O88)+SUMIF($M88,REGISTER!$CU$55,'KORT 1'!$O88)</f>
        <v>0</v>
      </c>
      <c r="GJ88" s="19">
        <f>SUMIF($M88,REGISTER!$CU$66,'KORT 1'!$O88)</f>
        <v>0</v>
      </c>
      <c r="GK88" s="19">
        <f>SUMIF($M88,REGISTER!$CU$67,'KORT 1'!$O88)</f>
        <v>0</v>
      </c>
      <c r="GL88" s="19">
        <f>SUMIF($M88,REGISTER!$CU$68,'KORT 1'!$O88)</f>
        <v>0</v>
      </c>
      <c r="GM88" s="19">
        <f>SUMIF($M88,REGISTER!$CU$69,'KORT 1'!$O88)</f>
        <v>0</v>
      </c>
      <c r="GN88" s="19">
        <f>SUMIF($M88,REGISTER!$CU$70,'KORT 1'!$O88)</f>
        <v>0</v>
      </c>
      <c r="GO88" s="19">
        <f>SUMIF($M88,REGISTER!$CU$71,'KORT 1'!$O88)</f>
        <v>0</v>
      </c>
      <c r="GP88" s="18">
        <f>SUMIF($M88,REGISTER!$CU$72,'KORT 1'!$O88)+SUMIF($M88,REGISTER!$CU$73,'KORT 1'!$O88)+SUMIF($M88,REGISTER!$CU$74,'KORT 1'!$O88)+SUMIF($M88,REGISTER!$CU$75,'KORT 1'!$O88)</f>
        <v>0</v>
      </c>
      <c r="GQ88" s="136"/>
      <c r="GR88" s="136"/>
      <c r="GS88" s="136"/>
      <c r="GT88" s="136"/>
      <c r="GU88" s="136"/>
      <c r="GV88" s="136"/>
      <c r="GW88" s="136"/>
      <c r="GX88" s="136"/>
      <c r="GY88" s="136"/>
      <c r="GZ88" s="136"/>
      <c r="HA88" s="136"/>
      <c r="HB88" s="136"/>
      <c r="HC88" s="136"/>
      <c r="HD88" s="136"/>
      <c r="HE88" s="136"/>
      <c r="HF88" s="136"/>
      <c r="HG88" s="136"/>
      <c r="HH88" s="125"/>
      <c r="HI88" s="1"/>
    </row>
    <row r="89" spans="1:217" ht="12" customHeight="1">
      <c r="A89" s="17">
        <v>33</v>
      </c>
      <c r="B89" s="81"/>
      <c r="C89" s="427" t="str">
        <f t="shared" si="55"/>
        <v/>
      </c>
      <c r="D89" s="428"/>
      <c r="E89" s="428"/>
      <c r="F89" s="428"/>
      <c r="G89" s="429"/>
      <c r="H89" s="130" t="str">
        <f t="shared" si="56"/>
        <v/>
      </c>
      <c r="I89" s="26">
        <f t="shared" si="57"/>
        <v>0</v>
      </c>
      <c r="J89" s="26">
        <f t="shared" si="58"/>
        <v>0</v>
      </c>
      <c r="K89" s="26">
        <f t="shared" si="59"/>
        <v>0</v>
      </c>
      <c r="L89" s="133"/>
      <c r="M89" s="26">
        <f t="shared" si="60"/>
        <v>0</v>
      </c>
      <c r="N89" s="26">
        <f t="shared" si="61"/>
        <v>0</v>
      </c>
      <c r="O89" s="101">
        <f t="shared" si="62"/>
        <v>0</v>
      </c>
      <c r="P89" s="80">
        <f>IF((SUM(P$19:P$39)+SUM(P$78:P88)+SUM(P$117:P$121))&gt;=REGISTER!$CZ$22,0,IF(CS$70=1,0,IF(AND(CS89=1,$J89=1,CS$43&gt;=REGISTER!$CZ$25,CS$40&gt;0,SUM(CS$54:CS$60)&gt;0),1,0)))</f>
        <v>0</v>
      </c>
      <c r="Q89" s="80">
        <f>IF((SUM(Q$19:Q$39)+SUM(Q$78:Q88)+SUM(Q$117:Q$121))&gt;=REGISTER!$CZ$22,0,IF(CT$70=1,0,IF(AND(CT89=1,$J89=1,CT$43&gt;=REGISTER!$CZ$25,CT$40&gt;0,SUM(CT$54:CT$60)&gt;0),1,0)))</f>
        <v>0</v>
      </c>
      <c r="R89" s="80">
        <f>IF((SUM(R$19:R$39)+SUM(R$78:R88)+SUM(R$117:R$121))&gt;=REGISTER!$CZ$22,0,IF(CU$70=1,0,IF(AND(CU89=1,$J89=1,CU$43&gt;=REGISTER!$CZ$25,CU$40&gt;0,SUM(CU$54:CU$60)&gt;0),1,0)))</f>
        <v>0</v>
      </c>
      <c r="S89" s="80">
        <f>IF((SUM(S$19:S$39)+SUM(S$78:S88)+SUM(S$117:S$121))&gt;=REGISTER!$CZ$22,0,IF(CV$70=1,0,IF(AND(CV89=1,$J89=1,CV$43&gt;=REGISTER!$CZ$25,CV$40&gt;0,SUM(CV$54:CV$60)&gt;0),1,0)))</f>
        <v>0</v>
      </c>
      <c r="T89" s="80">
        <f>IF((SUM(T$19:T$39)+SUM(T$78:T88)+SUM(T$117:T$121))&gt;=REGISTER!$CZ$22,0,IF(CW$70=1,0,IF(AND(CW89=1,$J89=1,CW$43&gt;=REGISTER!$CZ$25,CW$40&gt;0,SUM(CW$54:CW$60)&gt;0),1,0)))</f>
        <v>0</v>
      </c>
      <c r="U89" s="80">
        <f>IF((SUM(U$19:U$39)+SUM(U$78:U88)+SUM(U$117:U$121))&gt;=REGISTER!$CZ$22,0,IF(CX$70=1,0,IF(AND(CX89=1,$J89=1,CX$43&gt;=REGISTER!$CZ$25,CX$40&gt;0,SUM(CX$54:CX$60)&gt;0),1,0)))</f>
        <v>0</v>
      </c>
      <c r="V89" s="80">
        <f>IF((SUM(V$19:V$39)+SUM(V$78:V88)+SUM(V$117:V$121))&gt;=REGISTER!$CZ$22,0,IF(CY$70=1,0,IF(AND(CY89=1,$J89=1,CY$43&gt;=REGISTER!$CZ$25,CY$40&gt;0,SUM(CY$54:CY$60)&gt;0),1,0)))</f>
        <v>0</v>
      </c>
      <c r="W89" s="80">
        <f>IF((SUM(W$19:W$39)+SUM(W$78:W88)+SUM(W$117:W$121))&gt;=REGISTER!$CZ$22,0,IF(CZ$70=1,0,IF(AND(CZ89=1,$J89=1,CZ$43&gt;=REGISTER!$CZ$25,CZ$40&gt;0,SUM(CZ$54:CZ$60)&gt;0),1,0)))</f>
        <v>0</v>
      </c>
      <c r="X89" s="80">
        <f>IF((SUM(X$19:X$39)+SUM(X$78:X88)+SUM(X$117:X$121))&gt;=REGISTER!$CZ$22,0,IF(DA$70=1,0,IF(AND(DA89=1,$J89=1,DA$43&gt;=REGISTER!$CZ$25,DA$40&gt;0,SUM(DA$54:DA$60)&gt;0),1,0)))</f>
        <v>0</v>
      </c>
      <c r="Y89" s="80">
        <f>IF((SUM(Y$19:Y$39)+SUM(Y$78:Y88)+SUM(Y$117:Y$121))&gt;=REGISTER!$CZ$22,0,IF(DB$70=1,0,IF(AND(DB89=1,$J89=1,DB$43&gt;=REGISTER!$CZ$25,DB$40&gt;0,SUM(DB$54:DB$60)&gt;0),1,0)))</f>
        <v>0</v>
      </c>
      <c r="Z89" s="80">
        <f>IF((SUM(Z$19:Z$39)+SUM(Z$78:Z88)+SUM(Z$117:Z$121))&gt;=REGISTER!$CZ$22,0,IF(DC$70=1,0,IF(AND(DC89=1,$J89=1,DC$43&gt;=REGISTER!$CZ$25,DC$40&gt;0,SUM(DC$54:DC$60)&gt;0),1,0)))</f>
        <v>0</v>
      </c>
      <c r="AA89" s="80">
        <f>IF((SUM(AA$19:AA$39)+SUM(AA$78:AA88)+SUM(AA$117:AA$121))&gt;=REGISTER!$CZ$22,0,IF(DD$70=1,0,IF(AND(DD89=1,$J89=1,DD$43&gt;=REGISTER!$CZ$25,DD$40&gt;0,SUM(DD$54:DD$60)&gt;0),1,0)))</f>
        <v>0</v>
      </c>
      <c r="AB89" s="80">
        <f>IF((SUM(AB$19:AB$39)+SUM(AB$78:AB88)+SUM(AB$117:AB$121))&gt;=REGISTER!$CZ$22,0,IF(DE$70=1,0,IF(AND(DE89=1,$J89=1,DE$43&gt;=REGISTER!$CZ$25,DE$40&gt;0,SUM(DE$54:DE$60)&gt;0),1,0)))</f>
        <v>0</v>
      </c>
      <c r="AC89" s="80">
        <f>IF((SUM(AC$19:AC$39)+SUM(AC$78:AC88)+SUM(AC$117:AC$121))&gt;=REGISTER!$CZ$22,0,IF(DF$70=1,0,IF(AND(DF89=1,$J89=1,DF$43&gt;=REGISTER!$CZ$25,DF$40&gt;0,SUM(DF$54:DF$60)&gt;0),1,0)))</f>
        <v>0</v>
      </c>
      <c r="AD89" s="80">
        <f>IF((SUM(AD$19:AD$39)+SUM(AD$78:AD88)+SUM(AD$117:AD$121))&gt;=REGISTER!$CZ$22,0,IF(DG$70=1,0,IF(AND(DG89=1,$J89=1,DG$43&gt;=REGISTER!$CZ$25,DG$40&gt;0,SUM(DG$54:DG$60)&gt;0),1,0)))</f>
        <v>0</v>
      </c>
      <c r="AE89" s="80">
        <f>IF((SUM(AE$19:AE$39)+SUM(AE$78:AE88)+SUM(AE$117:AE$121))&gt;=REGISTER!$CZ$22,0,IF(DH$70=1,0,IF(AND(DH89=1,$J89=1,DH$43&gt;=REGISTER!$CZ$25,DH$40&gt;0,SUM(DH$54:DH$60)&gt;0),1,0)))</f>
        <v>0</v>
      </c>
      <c r="AF89" s="80">
        <f>IF((SUM(AF$19:AF$39)+SUM(AF$78:AF88)+SUM(AF$117:AF$121))&gt;=REGISTER!$CZ$22,0,IF(DI$70=1,0,IF(AND(DI89=1,$J89=1,DI$43&gt;=REGISTER!$CZ$25,DI$40&gt;0,SUM(DI$54:DI$60)&gt;0),1,0)))</f>
        <v>0</v>
      </c>
      <c r="AG89" s="80">
        <f>IF((SUM(AG$19:AG$39)+SUM(AG$78:AG88)+SUM(AG$117:AG$121))&gt;=REGISTER!$CZ$22,0,IF(DJ$70=1,0,IF(AND(DJ89=1,$J89=1,DJ$43&gt;=REGISTER!$CZ$25,DJ$40&gt;0,SUM(DJ$54:DJ$60)&gt;0),1,0)))</f>
        <v>0</v>
      </c>
      <c r="AH89" s="80">
        <f>IF((SUM(AH$19:AH$39)+SUM(AH$78:AH88)+SUM(AH$117:AH$121))&gt;=REGISTER!$CZ$22,0,IF(DK$70=1,0,IF(AND(DK89=1,$J89=1,DK$43&gt;=REGISTER!$CZ$25,DK$40&gt;0,SUM(DK$54:DK$60)&gt;0),1,0)))</f>
        <v>0</v>
      </c>
      <c r="AI89" s="80">
        <f>IF((SUM(AI$19:AI$39)+SUM(AI$78:AI88)+SUM(AI$117:AI$121))&gt;=REGISTER!$CZ$22,0,IF(DL$70=1,0,IF(AND(DL89=1,$J89=1,DL$43&gt;=REGISTER!$CZ$25,DL$40&gt;0,SUM(DL$54:DL$60)&gt;0),1,0)))</f>
        <v>0</v>
      </c>
      <c r="AJ89" s="80">
        <f>IF((SUM(AJ$19:AJ$39)+SUM(AJ$78:AJ88)+SUM(AJ$117:AJ$121))&gt;=REGISTER!$CZ$22,0,IF(DM$70=1,0,IF(AND(DM89=1,$J89=1,DM$43&gt;=REGISTER!$CZ$25,DM$40&gt;0,SUM(DM$54:DM$60)&gt;0),1,0)))</f>
        <v>0</v>
      </c>
      <c r="AK89" s="80">
        <f>IF((SUM(AK$19:AK$39)+SUM(AK$78:AK88)+SUM(AK$117:AK$121))&gt;=REGISTER!$CZ$22,0,IF(DN$70=1,0,IF(AND(DN89=1,$J89=1,DN$43&gt;=REGISTER!$CZ$25,DN$40&gt;0,SUM(DN$54:DN$60)&gt;0),1,0)))</f>
        <v>0</v>
      </c>
      <c r="AL89" s="80">
        <f>IF((SUM(AL$19:AL$39)+SUM(AL$78:AL88)+SUM(AL$117:AL$121))&gt;=REGISTER!$CZ$22,0,IF(DO$70=1,0,IF(AND(DO89=1,$J89=1,DO$43&gt;=REGISTER!$CZ$25,DO$40&gt;0,SUM(DO$54:DO$60)&gt;0),1,0)))</f>
        <v>0</v>
      </c>
      <c r="AM89" s="80">
        <f>IF((SUM(AM$19:AM$39)+SUM(AM$78:AM88)+SUM(AM$117:AM$121))&gt;=REGISTER!$CZ$22,0,IF(DP$70=1,0,IF(AND(DP89=1,$J89=1,DP$43&gt;=REGISTER!$CZ$25,DP$40&gt;0,SUM(DP$54:DP$60)&gt;0),1,0)))</f>
        <v>0</v>
      </c>
      <c r="AN89" s="80">
        <f>IF((SUM(AN$19:AN$39)+SUM(AN$78:AN88)+SUM(AN$117:AN$121))&gt;=REGISTER!$CZ$22,0,IF(DQ$70=1,0,IF(AND(DQ89=1,$J89=1,DQ$43&gt;=REGISTER!$CZ$25,DQ$40&gt;0,SUM(DQ$54:DQ$60)&gt;0),1,0)))</f>
        <v>0</v>
      </c>
      <c r="AO89" s="80">
        <f>IF((SUM(AO$19:AO$39)+SUM(AO$78:AO88)+SUM(AO$117:AO$121))&gt;=REGISTER!$CZ$22,0,IF(DR$70=1,0,IF(AND(DR89=1,$J89=1,DR$43&gt;=REGISTER!$CZ$25,DR$40&gt;0,SUM(DR$54:DR$60)&gt;0),1,0)))</f>
        <v>0</v>
      </c>
      <c r="AP89" s="80">
        <f>IF((SUM(AP$19:AP$39)+SUM(AP$78:AP88)+SUM(AP$117:AP$121))&gt;=REGISTER!$CZ$22,0,IF(DS$70=1,0,IF(AND(DS89=1,$J89=1,DS$43&gt;=REGISTER!$CZ$25,DS$40&gt;0,SUM(DS$54:DS$60)&gt;0),1,0)))</f>
        <v>0</v>
      </c>
      <c r="AQ89" s="80">
        <f>IF((SUM(AQ$19:AQ$39)+SUM(AQ$78:AQ88)+SUM(AQ$117:AQ$121))&gt;=REGISTER!$CZ$22,0,IF(DT$70=1,0,IF(AND(DT89=1,$J89=1,DT$43&gt;=REGISTER!$CZ$25,DT$40&gt;0,SUM(DT$54:DT$60)&gt;0),1,0)))</f>
        <v>0</v>
      </c>
      <c r="AR89" s="80">
        <f>IF((SUM(AR$19:AR$39)+SUM(AR$78:AR88)+SUM(AR$117:AR$121))&gt;=REGISTER!$CZ$22,0,IF(DU$70=1,0,IF(AND(DU89=1,$J89=1,DU$43&gt;=REGISTER!$CZ$25,DU$40&gt;0,SUM(DU$54:DU$60)&gt;0),1,0)))</f>
        <v>0</v>
      </c>
      <c r="AS89" s="80">
        <f>IF((SUM(AS$19:AS$39)+SUM(AS$78:AS88)+SUM(AS$117:AS$121))&gt;=REGISTER!$CZ$22,0,IF(DV$70=1,0,IF(AND(DV89=1,$J89=1,DV$43&gt;=REGISTER!$CZ$25,DV$40&gt;0,SUM(DV$54:DV$60)&gt;0),1,0)))</f>
        <v>0</v>
      </c>
      <c r="AT89" s="80">
        <f>IF((SUM(AT$19:AT$39)+SUM(AT$78:AT88)+SUM(AT$117:AT$121))&gt;=REGISTER!$CZ$22,0,IF(DW$70=1,0,IF(AND(DW89=1,$J89=1,DW$43&gt;=REGISTER!$CZ$25,DW$40&gt;0,SUM(DW$54:DW$60)&gt;0),1,0)))</f>
        <v>0</v>
      </c>
      <c r="AU89" s="80">
        <f>IF((SUM(AU$19:AU$39)+SUM(AU$78:AU88)+SUM(AU$117:AU$121))&gt;=REGISTER!$CZ$22,0,IF(DX$70=1,0,IF(AND(DX89=1,$J89=1,DX$43&gt;=REGISTER!$CZ$25,DX$40&gt;0,SUM(DX$54:DX$60)&gt;0),1,0)))</f>
        <v>0</v>
      </c>
      <c r="AV89" s="80">
        <f>IF((SUM(AV$19:AV$39)+SUM(AV$78:AV88)+SUM(AV$117:AV$121))&gt;=REGISTER!$CZ$22,0,IF(DY$70=1,0,IF(AND(DY89=1,$J89=1,DY$43&gt;=REGISTER!$CZ$25,DY$40&gt;0,SUM(DY$54:DY$60)&gt;0),1,0)))</f>
        <v>0</v>
      </c>
      <c r="AW89" s="80">
        <f>IF((SUM(AW$19:AW$39)+SUM(AW$78:AW88)+SUM(AW$117:AW$121))&gt;=REGISTER!$CZ$22,0,IF(DZ$70=1,0,IF(AND(DZ89=1,$J89=1,DZ$43&gt;=REGISTER!$CZ$25,DZ$40&gt;0,SUM(DZ$54:DZ$60)&gt;0),1,0)))</f>
        <v>0</v>
      </c>
      <c r="AX89" s="80">
        <f>IF((SUM(AX$19:AX$39)+SUM(AX$78:AX88)+SUM(AX$117:AX$121))&gt;=REGISTER!$CZ$22,0,IF(EA$70=1,0,IF(AND(EA89=1,$J89=1,EA$43&gt;=REGISTER!$CZ$25,EA$40&gt;0,SUM(EA$54:EA$60)&gt;0),1,0)))</f>
        <v>0</v>
      </c>
      <c r="AY89" s="80">
        <f>IF((SUM(AY$19:AY$39)+SUM(AY$78:AY88)+SUM(AY$117:AY$121))&gt;=REGISTER!$CZ$22,0,IF(EB$70=1,0,IF(AND(EB89=1,$J89=1,EB$43&gt;=REGISTER!$CZ$25,EB$40&gt;0,SUM(EB$54:EB$60)&gt;0),1,0)))</f>
        <v>0</v>
      </c>
      <c r="AZ89" s="80">
        <f>IF((SUM(AZ$19:AZ$39)+SUM(AZ$78:AZ88)+SUM(AZ$117:AZ$121))&gt;=REGISTER!$CZ$22,0,IF(EC$70=1,0,IF(AND(EC89=1,$J89=1,EC$43&gt;=REGISTER!$CZ$25,EC$40&gt;0,SUM(EC$54:EC$60)&gt;0),1,0)))</f>
        <v>0</v>
      </c>
      <c r="BA89" s="80">
        <f>IF((SUM(BA$19:BA$39)+SUM(BA$78:BA88)+SUM(BA$117:BA$121))&gt;=REGISTER!$CZ$22,0,IF(ED$70=1,0,IF(AND(ED89=1,$J89=1,ED$43&gt;=REGISTER!$CZ$25,ED$40&gt;0,SUM(ED$54:ED$60)&gt;0),1,0)))</f>
        <v>0</v>
      </c>
      <c r="BB89" s="80">
        <f>IF((SUM(BB$19:BB$39)+SUM(BB$78:BB88)+SUM(BB$117:BB$121))&gt;=REGISTER!$CZ$22,0,IF(EE$70=1,0,IF(AND(EE89=1,$J89=1,EE$43&gt;=REGISTER!$CZ$25,EE$40&gt;0,SUM(EE$54:EE$60)&gt;0),1,0)))</f>
        <v>0</v>
      </c>
      <c r="BC89" s="80">
        <f>IF((SUM(BC$19:BC$39)+SUM(BC$78:BC88)+SUM(BC$117:BC$121))&gt;=REGISTER!$CZ$22,0,IF(EF$70=1,0,IF(AND(EF89=1,$J89=1,EF$43&gt;=REGISTER!$CZ$25,EF$40&gt;0,SUM(EF$54:EF$60)&gt;0),1,0)))</f>
        <v>0</v>
      </c>
      <c r="BD89" s="101">
        <f t="shared" si="63"/>
        <v>0</v>
      </c>
      <c r="BE89" s="80">
        <f>IF((SUM(BE$19:BE$39)+SUM(BE$78:BE88)+SUM(BE$117:BE$121))&gt;=30,0,SUM(IF(AND($I89=1,CS89=1,CS$41&gt;2,CS$40&gt;0,SUM(CS$47:CS$53)&gt;0),1,0)))</f>
        <v>0</v>
      </c>
      <c r="BF89" s="80">
        <f>IF((SUM(BF$19:BF$39)+SUM(BF$78:BF88)+SUM(BF$117:BF$121))&gt;=30,0,SUM(IF(AND($I89=1,CT89=1,CT$41&gt;2,CT$40&gt;0,SUM(CT$47:CT$53)&gt;0),1,0)))</f>
        <v>0</v>
      </c>
      <c r="BG89" s="80">
        <f>IF((SUM(BG$19:BG$39)+SUM(BG$78:BG88)+SUM(BG$117:BG$121))&gt;=30,0,SUM(IF(AND($I89=1,CU89=1,CU$41&gt;2,CU$40&gt;0,SUM(CU$47:CU$53)&gt;0),1,0)))</f>
        <v>0</v>
      </c>
      <c r="BH89" s="80">
        <f>IF((SUM(BH$19:BH$39)+SUM(BH$78:BH88)+SUM(BH$117:BH$121))&gt;=30,0,SUM(IF(AND($I89=1,CV89=1,CV$41&gt;2,CV$40&gt;0,SUM(CV$47:CV$53)&gt;0),1,0)))</f>
        <v>0</v>
      </c>
      <c r="BI89" s="80">
        <f>IF((SUM(BI$19:BI$39)+SUM(BI$78:BI88)+SUM(BI$117:BI$121))&gt;=30,0,SUM(IF(AND($I89=1,CW89=1,CW$41&gt;2,CW$40&gt;0,SUM(CW$47:CW$53)&gt;0),1,0)))</f>
        <v>0</v>
      </c>
      <c r="BJ89" s="80">
        <f>IF((SUM(BJ$19:BJ$39)+SUM(BJ$78:BJ88)+SUM(BJ$117:BJ$121))&gt;=30,0,SUM(IF(AND($I89=1,CX89=1,CX$41&gt;2,CX$40&gt;0,SUM(CX$47:CX$53)&gt;0),1,0)))</f>
        <v>0</v>
      </c>
      <c r="BK89" s="80">
        <f>IF((SUM(BK$19:BK$39)+SUM(BK$78:BK88)+SUM(BK$117:BK$121))&gt;=30,0,SUM(IF(AND($I89=1,CY89=1,CY$41&gt;2,CY$40&gt;0,SUM(CY$47:CY$53)&gt;0),1,0)))</f>
        <v>0</v>
      </c>
      <c r="BL89" s="80">
        <f>IF((SUM(BL$19:BL$39)+SUM(BL$78:BL88)+SUM(BL$117:BL$121))&gt;=30,0,SUM(IF(AND($I89=1,CZ89=1,CZ$41&gt;2,CZ$40&gt;0,SUM(CZ$47:CZ$53)&gt;0),1,0)))</f>
        <v>0</v>
      </c>
      <c r="BM89" s="80">
        <f>IF((SUM(BM$19:BM$39)+SUM(BM$78:BM88)+SUM(BM$117:BM$121))&gt;=30,0,SUM(IF(AND($I89=1,DA89=1,DA$41&gt;2,DA$40&gt;0,SUM(DA$47:DA$53)&gt;0),1,0)))</f>
        <v>0</v>
      </c>
      <c r="BN89" s="80">
        <f>IF((SUM(BN$19:BN$39)+SUM(BN$78:BN88)+SUM(BN$117:BN$121))&gt;=30,0,SUM(IF(AND($I89=1,DB89=1,DB$41&gt;2,DB$40&gt;0,SUM(DB$47:DB$53)&gt;0),1,0)))</f>
        <v>0</v>
      </c>
      <c r="BO89" s="80">
        <f>IF((SUM(BO$19:BO$39)+SUM(BO$78:BO88)+SUM(BO$117:BO$121))&gt;=30,0,SUM(IF(AND($I89=1,DC89=1,DC$41&gt;2,DC$40&gt;0,SUM(DC$47:DC$53)&gt;0),1,0)))</f>
        <v>0</v>
      </c>
      <c r="BP89" s="80">
        <f>IF((SUM(BP$19:BP$39)+SUM(BP$78:BP88)+SUM(BP$117:BP$121))&gt;=30,0,SUM(IF(AND($I89=1,DD89=1,DD$41&gt;2,DD$40&gt;0,SUM(DD$47:DD$53)&gt;0),1,0)))</f>
        <v>0</v>
      </c>
      <c r="BQ89" s="80">
        <f>IF((SUM(BQ$19:BQ$39)+SUM(BQ$78:BQ88)+SUM(BQ$117:BQ$121))&gt;=30,0,SUM(IF(AND($I89=1,DE89=1,DE$41&gt;2,DE$40&gt;0,SUM(DE$47:DE$53)&gt;0),1,0)))</f>
        <v>0</v>
      </c>
      <c r="BR89" s="80">
        <f>IF((SUM(BR$19:BR$39)+SUM(BR$78:BR88)+SUM(BR$117:BR$121))&gt;=30,0,SUM(IF(AND($I89=1,DF89=1,DF$41&gt;2,DF$40&gt;0,SUM(DF$47:DF$53)&gt;0),1,0)))</f>
        <v>0</v>
      </c>
      <c r="BS89" s="80">
        <f>IF((SUM(BS$19:BS$39)+SUM(BS$78:BS88)+SUM(BS$117:BS$121))&gt;=30,0,SUM(IF(AND($I89=1,DG89=1,DG$41&gt;2,DG$40&gt;0,SUM(DG$47:DG$53)&gt;0),1,0)))</f>
        <v>0</v>
      </c>
      <c r="BT89" s="80">
        <f>IF((SUM(BT$19:BT$39)+SUM(BT$78:BT88)+SUM(BT$117:BT$121))&gt;=30,0,SUM(IF(AND($I89=1,DH89=1,DH$41&gt;2,DH$40&gt;0,SUM(DH$47:DH$53)&gt;0),1,0)))</f>
        <v>0</v>
      </c>
      <c r="BU89" s="80">
        <f>IF((SUM(BU$19:BU$39)+SUM(BU$78:BU88)+SUM(BU$117:BU$121))&gt;=30,0,SUM(IF(AND($I89=1,DI89=1,DI$41&gt;2,DI$40&gt;0,SUM(DI$47:DI$53)&gt;0),1,0)))</f>
        <v>0</v>
      </c>
      <c r="BV89" s="80">
        <f>IF((SUM(BV$19:BV$39)+SUM(BV$78:BV88)+SUM(BV$117:BV$121))&gt;=30,0,SUM(IF(AND($I89=1,DJ89=1,DJ$41&gt;2,DJ$40&gt;0,SUM(DJ$47:DJ$53)&gt;0),1,0)))</f>
        <v>0</v>
      </c>
      <c r="BW89" s="80">
        <f>IF((SUM(BW$19:BW$39)+SUM(BW$78:BW88)+SUM(BW$117:BW$121))&gt;=30,0,SUM(IF(AND($I89=1,DK89=1,DK$41&gt;2,DK$40&gt;0,SUM(DK$47:DK$53)&gt;0),1,0)))</f>
        <v>0</v>
      </c>
      <c r="BX89" s="80">
        <f>IF((SUM(BX$19:BX$39)+SUM(BX$78:BX88)+SUM(BX$117:BX$121))&gt;=30,0,SUM(IF(AND($I89=1,DL89=1,DL$41&gt;2,DL$40&gt;0,SUM(DL$47:DL$53)&gt;0),1,0)))</f>
        <v>0</v>
      </c>
      <c r="BY89" s="80">
        <f>IF((SUM(BY$19:BY$39)+SUM(BY$78:BY88)+SUM(BY$117:BY$121))&gt;=30,0,SUM(IF(AND($I89=1,DM89=1,DM$41&gt;2,DM$40&gt;0,SUM(DM$47:DM$53)&gt;0),1,0)))</f>
        <v>0</v>
      </c>
      <c r="BZ89" s="80">
        <f>IF((SUM(BZ$19:BZ$39)+SUM(BZ$78:BZ88)+SUM(BZ$117:BZ$121))&gt;=30,0,SUM(IF(AND($I89=1,DN89=1,DN$41&gt;2,DN$40&gt;0,SUM(DN$47:DN$53)&gt;0),1,0)))</f>
        <v>0</v>
      </c>
      <c r="CA89" s="80">
        <f>IF((SUM(CA$19:CA$39)+SUM(CA$78:CA88)+SUM(CA$117:CA$121))&gt;=30,0,SUM(IF(AND($I89=1,DO89=1,DO$41&gt;2,DO$40&gt;0,SUM(DO$47:DO$53)&gt;0),1,0)))</f>
        <v>0</v>
      </c>
      <c r="CB89" s="80">
        <f>IF((SUM(CB$19:CB$39)+SUM(CB$78:CB88)+SUM(CB$117:CB$121))&gt;=30,0,SUM(IF(AND($I89=1,DP89=1,DP$41&gt;2,DP$40&gt;0,SUM(DP$47:DP$53)&gt;0),1,0)))</f>
        <v>0</v>
      </c>
      <c r="CC89" s="80">
        <f>IF((SUM(CC$19:CC$39)+SUM(CC$78:CC88)+SUM(CC$117:CC$121))&gt;=30,0,SUM(IF(AND($I89=1,DQ89=1,DQ$41&gt;2,DQ$40&gt;0,SUM(DQ$47:DQ$53)&gt;0),1,0)))</f>
        <v>0</v>
      </c>
      <c r="CD89" s="80">
        <f>IF((SUM(CD$19:CD$39)+SUM(CD$78:CD88)+SUM(CD$117:CD$121))&gt;=30,0,SUM(IF(AND($I89=1,DR89=1,DR$41&gt;2,DR$40&gt;0,SUM(DR$47:DR$53)&gt;0),1,0)))</f>
        <v>0</v>
      </c>
      <c r="CE89" s="80">
        <f>IF((SUM(CE$19:CE$39)+SUM(CE$78:CE88)+SUM(CE$117:CE$121))&gt;=30,0,SUM(IF(AND($I89=1,DS89=1,DS$41&gt;2,DS$40&gt;0,SUM(DS$47:DS$53)&gt;0),1,0)))</f>
        <v>0</v>
      </c>
      <c r="CF89" s="80">
        <f>IF((SUM(CF$19:CF$39)+SUM(CF$78:CF88)+SUM(CF$117:CF$121))&gt;=30,0,SUM(IF(AND($I89=1,DT89=1,DT$41&gt;2,DT$40&gt;0,SUM(DT$47:DT$53)&gt;0),1,0)))</f>
        <v>0</v>
      </c>
      <c r="CG89" s="80">
        <f>IF((SUM(CG$19:CG$39)+SUM(CG$78:CG88)+SUM(CG$117:CG$121))&gt;=30,0,SUM(IF(AND($I89=1,DU89=1,DU$41&gt;2,DU$40&gt;0,SUM(DU$47:DU$53)&gt;0),1,0)))</f>
        <v>0</v>
      </c>
      <c r="CH89" s="80">
        <f>IF((SUM(CH$19:CH$39)+SUM(CH$78:CH88)+SUM(CH$117:CH$121))&gt;=30,0,SUM(IF(AND($I89=1,DV89=1,DV$41&gt;2,DV$40&gt;0,SUM(DV$47:DV$53)&gt;0),1,0)))</f>
        <v>0</v>
      </c>
      <c r="CI89" s="80">
        <f>IF((SUM(CI$19:CI$39)+SUM(CI$78:CI88)+SUM(CI$117:CI$121))&gt;=30,0,SUM(IF(AND($I89=1,DW89=1,DW$41&gt;2,DW$40&gt;0,SUM(DW$47:DW$53)&gt;0),1,0)))</f>
        <v>0</v>
      </c>
      <c r="CJ89" s="80">
        <f>IF((SUM(CJ$19:CJ$39)+SUM(CJ$78:CJ88)+SUM(CJ$117:CJ$121))&gt;=30,0,SUM(IF(AND($I89=1,DX89=1,DX$41&gt;2,DX$40&gt;0,SUM(DX$47:DX$53)&gt;0),1,0)))</f>
        <v>0</v>
      </c>
      <c r="CK89" s="80">
        <f>IF((SUM(CK$19:CK$39)+SUM(CK$78:CK88)+SUM(CK$117:CK$121))&gt;=30,0,SUM(IF(AND($I89=1,DY89=1,DY$41&gt;2,DY$40&gt;0,SUM(DY$47:DY$53)&gt;0),1,0)))</f>
        <v>0</v>
      </c>
      <c r="CL89" s="80">
        <f>IF((SUM(CL$19:CL$39)+SUM(CL$78:CL88)+SUM(CL$117:CL$121))&gt;=30,0,SUM(IF(AND($I89=1,DZ89=1,DZ$41&gt;2,DZ$40&gt;0,SUM(DZ$47:DZ$53)&gt;0),1,0)))</f>
        <v>0</v>
      </c>
      <c r="CM89" s="80">
        <f>IF((SUM(CM$19:CM$39)+SUM(CM$78:CM88)+SUM(CM$117:CM$121))&gt;=30,0,SUM(IF(AND($I89=1,EA89=1,EA$41&gt;2,EA$40&gt;0,SUM(EA$47:EA$53)&gt;0),1,0)))</f>
        <v>0</v>
      </c>
      <c r="CN89" s="80">
        <f>IF((SUM(CN$19:CN$39)+SUM(CN$78:CN88)+SUM(CN$117:CN$121))&gt;=30,0,SUM(IF(AND($I89=1,EB89=1,EB$41&gt;2,EB$40&gt;0,SUM(EB$47:EB$53)&gt;0),1,0)))</f>
        <v>0</v>
      </c>
      <c r="CO89" s="80">
        <f>IF((SUM(CO$19:CO$39)+SUM(CO$78:CO88)+SUM(CO$117:CO$121))&gt;=30,0,SUM(IF(AND($I89=1,EC89=1,EC$41&gt;2,EC$40&gt;0,SUM(EC$47:EC$53)&gt;0),1,0)))</f>
        <v>0</v>
      </c>
      <c r="CP89" s="80">
        <f>IF((SUM(CP$19:CP$39)+SUM(CP$78:CP88)+SUM(CP$117:CP$121))&gt;=30,0,SUM(IF(AND($I89=1,ED89=1,ED$41&gt;2,ED$40&gt;0,SUM(ED$47:ED$53)&gt;0),1,0)))</f>
        <v>0</v>
      </c>
      <c r="CQ89" s="80">
        <f>IF((SUM(CQ$19:CQ$39)+SUM(CQ$78:CQ88)+SUM(CQ$117:CQ$121))&gt;=30,0,SUM(IF(AND($I89=1,EE89=1,EE$41&gt;2,EE$40&gt;0,SUM(EE$47:EE$53)&gt;0),1,0)))</f>
        <v>0</v>
      </c>
      <c r="CR89" s="80">
        <f>IF((SUM(CR$19:CR$39)+SUM(CR$78:CR88)+SUM(CR$117:CR$121))&gt;=30,0,SUM(IF(AND($I89=1,EF89=1,EF$41&gt;2,EF$40&gt;0,SUM(EF$47:EF$53)&gt;0),1,0)))</f>
        <v>0</v>
      </c>
      <c r="CS89" s="64"/>
      <c r="CT89" s="64"/>
      <c r="CU89" s="6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64"/>
      <c r="DM89" s="64"/>
      <c r="DN89" s="64"/>
      <c r="DO89" s="64"/>
      <c r="DP89" s="64"/>
      <c r="DQ89" s="64"/>
      <c r="DR89" s="64"/>
      <c r="DS89" s="64"/>
      <c r="DT89" s="64"/>
      <c r="DU89" s="64"/>
      <c r="DV89" s="64"/>
      <c r="DW89" s="64"/>
      <c r="DX89" s="64"/>
      <c r="DY89" s="64"/>
      <c r="DZ89" s="64"/>
      <c r="EA89" s="64"/>
      <c r="EB89" s="64"/>
      <c r="EC89" s="64"/>
      <c r="ED89" s="64"/>
      <c r="EE89" s="64"/>
      <c r="EF89" s="64"/>
      <c r="EG89" s="54">
        <f t="shared" si="65"/>
        <v>0</v>
      </c>
      <c r="EH89" s="136"/>
      <c r="EI89" s="97">
        <f t="shared" si="66"/>
        <v>0</v>
      </c>
      <c r="EJ89" s="344" t="str">
        <f t="shared" si="67"/>
        <v/>
      </c>
      <c r="EK89" s="345">
        <f t="shared" si="68"/>
        <v>0</v>
      </c>
      <c r="EL89" s="185"/>
      <c r="EM89" s="102">
        <f>SUMIF($K89,REGISTER!$CU$7,'KORT 1'!$BD89)</f>
        <v>0</v>
      </c>
      <c r="EN89" s="19">
        <f>SUMIF($K89,REGISTER!$CU$8,'KORT 1'!$BD89)</f>
        <v>0</v>
      </c>
      <c r="EO89" s="20">
        <f>SUMIF($K89,REGISTER!$CU$9,'KORT 1'!$BD89)</f>
        <v>0</v>
      </c>
      <c r="EP89" s="17">
        <f>SUMIF($K89,REGISTER!$CU$21,'KORT 1'!$BD89)</f>
        <v>0</v>
      </c>
      <c r="EQ89" s="19">
        <f>SUMIF($K89,REGISTER!$CU$22,'KORT 1'!$BD89)</f>
        <v>0</v>
      </c>
      <c r="ER89" s="20">
        <f>SUMIF($K89,REGISTER!$CU$23,'KORT 1'!$BD89)</f>
        <v>0</v>
      </c>
      <c r="ES89" s="17">
        <f>SUMIF($K89,REGISTER!$CU$14,'KORT 1'!$BD89)</f>
        <v>0</v>
      </c>
      <c r="ET89" s="19">
        <f>SUMIF($K89,REGISTER!$CU$15,'KORT 1'!$BD89)</f>
        <v>0</v>
      </c>
      <c r="EU89" s="19">
        <f>SUMIF($K89,REGISTER!$CU$16,'KORT 1'!$BD89)</f>
        <v>0</v>
      </c>
      <c r="EV89" s="218">
        <f>SUMIF($K89,REGISTER!$CU$17,'KORT 1'!$BD89)+SUMIF($K89,REGISTER!$CU$18,'KORT 1'!$BD89)+SUMIF($K89,REGISTER!$CU$19,'KORT 1'!$BD89)+SUMIF($K89,REGISTER!$CU$20,'KORT 1'!$BD89)</f>
        <v>0</v>
      </c>
      <c r="EW89" s="103">
        <f>SUMIF($K89,REGISTER!$CU$28,'KORT 1'!$BD89)</f>
        <v>0</v>
      </c>
      <c r="EX89" s="19">
        <f>SUMIF($K89,REGISTER!$CU$29,'KORT 1'!$BD89)</f>
        <v>0</v>
      </c>
      <c r="EY89" s="19">
        <f>SUMIF($K89,REGISTER!$CU$30,'KORT 1'!$BD89)</f>
        <v>0</v>
      </c>
      <c r="EZ89" s="218">
        <f>SUMIF($K89,REGISTER!$CU$31,'KORT 1'!$BD89)+SUMIF($K89,REGISTER!$CU$32,'KORT 1'!$BD89)+SUMIF($K89,REGISTER!$CU$33,'KORT 1'!$BD89)+SUMIF($K89,REGISTER!$CU$34,'KORT 1'!$BD89)</f>
        <v>0</v>
      </c>
      <c r="FA89" s="136"/>
      <c r="FB89" s="136"/>
      <c r="FC89" s="136"/>
      <c r="FD89" s="136"/>
      <c r="FE89" s="136"/>
      <c r="FF89" s="136"/>
      <c r="FG89" s="136"/>
      <c r="FH89" s="136"/>
      <c r="FI89" s="136"/>
      <c r="FJ89" s="136"/>
      <c r="FK89" s="136"/>
      <c r="FL89" s="136"/>
      <c r="FM89" s="136"/>
      <c r="FN89" s="136"/>
      <c r="FO89" s="136"/>
      <c r="FP89" s="235"/>
      <c r="FQ89" s="103">
        <f>SUMIF($M89,REGISTER!$CU$36,'KORT 1'!$O89)</f>
        <v>0</v>
      </c>
      <c r="FR89" s="19">
        <f>SUMIF($M89,REGISTER!$CU$37,'KORT 1'!$O89)</f>
        <v>0</v>
      </c>
      <c r="FS89" s="19">
        <f>SUMIF($M89,REGISTER!$CU$38,'KORT 1'!$O89)</f>
        <v>0</v>
      </c>
      <c r="FT89" s="19">
        <f>SUMIF($M89,REGISTER!$CU$39,'KORT 1'!$O89)</f>
        <v>0</v>
      </c>
      <c r="FU89" s="19">
        <f>SUMIF($M89,REGISTER!$CU$40,'KORT 1'!$O89)</f>
        <v>0</v>
      </c>
      <c r="FV89" s="19">
        <f>SUMIF($M89,REGISTER!$CU$41,'KORT 1'!$O89)</f>
        <v>0</v>
      </c>
      <c r="FW89" s="19">
        <f>SUMIF($M89,REGISTER!$CU$56,'KORT 1'!$O89)</f>
        <v>0</v>
      </c>
      <c r="FX89" s="19">
        <f>SUMIF($M89,REGISTER!$CU$57,'KORT 1'!$O89)</f>
        <v>0</v>
      </c>
      <c r="FY89" s="19">
        <f>SUMIF($M89,REGISTER!$CU$58,'KORT 1'!$O89)</f>
        <v>0</v>
      </c>
      <c r="FZ89" s="19">
        <f>SUMIF($M89,REGISTER!$CU$59,'KORT 1'!$O89)</f>
        <v>0</v>
      </c>
      <c r="GA89" s="19">
        <f>SUMIF($M89,REGISTER!$CU$60,'KORT 1'!$O89)</f>
        <v>0</v>
      </c>
      <c r="GB89" s="19">
        <f>SUMIF($M89,REGISTER!$CU$61,'KORT 1'!$O89)</f>
        <v>0</v>
      </c>
      <c r="GC89" s="19">
        <f>SUMIF($M89,REGISTER!$CU$46,'KORT 1'!$O89)</f>
        <v>0</v>
      </c>
      <c r="GD89" s="19">
        <f>SUMIF($M89,REGISTER!$CU$47,'KORT 1'!$O89)</f>
        <v>0</v>
      </c>
      <c r="GE89" s="19">
        <f>SUMIF($M89,REGISTER!$CU$48,'KORT 1'!$O89)</f>
        <v>0</v>
      </c>
      <c r="GF89" s="19">
        <f>SUMIF($M89,REGISTER!$CU$49,'KORT 1'!$O89)</f>
        <v>0</v>
      </c>
      <c r="GG89" s="19">
        <f>SUMIF($M89,REGISTER!$CU$50,'KORT 1'!$O89)</f>
        <v>0</v>
      </c>
      <c r="GH89" s="19">
        <f>SUMIF($M89,REGISTER!$CU$51,'KORT 1'!$O89)</f>
        <v>0</v>
      </c>
      <c r="GI89" s="18">
        <f>SUMIF($M89,REGISTER!$CU$52,'KORT 1'!$O89)+SUMIF($M89,REGISTER!$CU$53,'KORT 1'!$O89)+SUMIF($M89,REGISTER!$CU$54,'KORT 1'!$O89)+SUMIF($M89,REGISTER!$CU$55,'KORT 1'!$O89)</f>
        <v>0</v>
      </c>
      <c r="GJ89" s="19">
        <f>SUMIF($M89,REGISTER!$CU$66,'KORT 1'!$O89)</f>
        <v>0</v>
      </c>
      <c r="GK89" s="19">
        <f>SUMIF($M89,REGISTER!$CU$67,'KORT 1'!$O89)</f>
        <v>0</v>
      </c>
      <c r="GL89" s="19">
        <f>SUMIF($M89,REGISTER!$CU$68,'KORT 1'!$O89)</f>
        <v>0</v>
      </c>
      <c r="GM89" s="19">
        <f>SUMIF($M89,REGISTER!$CU$69,'KORT 1'!$O89)</f>
        <v>0</v>
      </c>
      <c r="GN89" s="19">
        <f>SUMIF($M89,REGISTER!$CU$70,'KORT 1'!$O89)</f>
        <v>0</v>
      </c>
      <c r="GO89" s="19">
        <f>SUMIF($M89,REGISTER!$CU$71,'KORT 1'!$O89)</f>
        <v>0</v>
      </c>
      <c r="GP89" s="18">
        <f>SUMIF($M89,REGISTER!$CU$72,'KORT 1'!$O89)+SUMIF($M89,REGISTER!$CU$73,'KORT 1'!$O89)+SUMIF($M89,REGISTER!$CU$74,'KORT 1'!$O89)+SUMIF($M89,REGISTER!$CU$75,'KORT 1'!$O89)</f>
        <v>0</v>
      </c>
      <c r="GQ89" s="136"/>
      <c r="GR89" s="136"/>
      <c r="GS89" s="136"/>
      <c r="GT89" s="136"/>
      <c r="GU89" s="136"/>
      <c r="GV89" s="136"/>
      <c r="GW89" s="136"/>
      <c r="GX89" s="136"/>
      <c r="GY89" s="136"/>
      <c r="GZ89" s="136"/>
      <c r="HA89" s="136"/>
      <c r="HB89" s="136"/>
      <c r="HC89" s="136"/>
      <c r="HD89" s="136"/>
      <c r="HE89" s="136"/>
      <c r="HF89" s="136"/>
      <c r="HG89" s="136"/>
      <c r="HH89" s="125"/>
      <c r="HI89" s="1"/>
    </row>
    <row r="90" spans="1:217" ht="12" customHeight="1">
      <c r="A90" s="17">
        <v>34</v>
      </c>
      <c r="B90" s="81"/>
      <c r="C90" s="427" t="str">
        <f t="shared" ref="C90:C116" si="69">IF(B90&gt;0,VLOOKUP(B90,RE,2,FALSE),"")</f>
        <v/>
      </c>
      <c r="D90" s="428"/>
      <c r="E90" s="428"/>
      <c r="F90" s="428"/>
      <c r="G90" s="429"/>
      <c r="H90" s="130" t="str">
        <f t="shared" si="56"/>
        <v/>
      </c>
      <c r="I90" s="26">
        <f t="shared" si="57"/>
        <v>0</v>
      </c>
      <c r="J90" s="26">
        <f t="shared" si="58"/>
        <v>0</v>
      </c>
      <c r="K90" s="26">
        <f t="shared" si="59"/>
        <v>0</v>
      </c>
      <c r="L90" s="133"/>
      <c r="M90" s="26">
        <f t="shared" si="60"/>
        <v>0</v>
      </c>
      <c r="N90" s="26">
        <f t="shared" si="61"/>
        <v>0</v>
      </c>
      <c r="O90" s="101">
        <f t="shared" ref="O90:O121" si="70">SUM(P90:BC90)</f>
        <v>0</v>
      </c>
      <c r="P90" s="80">
        <f>IF((SUM(P$19:P$39)+SUM(P$78:P89)+SUM(P$117:P$121))&gt;=REGISTER!$CZ$22,0,IF(CS$70=1,0,IF(AND(CS90=1,$J90=1,CS$43&gt;=REGISTER!$CZ$25,CS$40&gt;0,SUM(CS$54:CS$60)&gt;0),1,0)))</f>
        <v>0</v>
      </c>
      <c r="Q90" s="80">
        <f>IF((SUM(Q$19:Q$39)+SUM(Q$78:Q89)+SUM(Q$117:Q$121))&gt;=REGISTER!$CZ$22,0,IF(CT$70=1,0,IF(AND(CT90=1,$J90=1,CT$43&gt;=REGISTER!$CZ$25,CT$40&gt;0,SUM(CT$54:CT$60)&gt;0),1,0)))</f>
        <v>0</v>
      </c>
      <c r="R90" s="80">
        <f>IF((SUM(R$19:R$39)+SUM(R$78:R89)+SUM(R$117:R$121))&gt;=REGISTER!$CZ$22,0,IF(CU$70=1,0,IF(AND(CU90=1,$J90=1,CU$43&gt;=REGISTER!$CZ$25,CU$40&gt;0,SUM(CU$54:CU$60)&gt;0),1,0)))</f>
        <v>0</v>
      </c>
      <c r="S90" s="80">
        <f>IF((SUM(S$19:S$39)+SUM(S$78:S89)+SUM(S$117:S$121))&gt;=REGISTER!$CZ$22,0,IF(CV$70=1,0,IF(AND(CV90=1,$J90=1,CV$43&gt;=REGISTER!$CZ$25,CV$40&gt;0,SUM(CV$54:CV$60)&gt;0),1,0)))</f>
        <v>0</v>
      </c>
      <c r="T90" s="80">
        <f>IF((SUM(T$19:T$39)+SUM(T$78:T89)+SUM(T$117:T$121))&gt;=REGISTER!$CZ$22,0,IF(CW$70=1,0,IF(AND(CW90=1,$J90=1,CW$43&gt;=REGISTER!$CZ$25,CW$40&gt;0,SUM(CW$54:CW$60)&gt;0),1,0)))</f>
        <v>0</v>
      </c>
      <c r="U90" s="80">
        <f>IF((SUM(U$19:U$39)+SUM(U$78:U89)+SUM(U$117:U$121))&gt;=REGISTER!$CZ$22,0,IF(CX$70=1,0,IF(AND(CX90=1,$J90=1,CX$43&gt;=REGISTER!$CZ$25,CX$40&gt;0,SUM(CX$54:CX$60)&gt;0),1,0)))</f>
        <v>0</v>
      </c>
      <c r="V90" s="80">
        <f>IF((SUM(V$19:V$39)+SUM(V$78:V89)+SUM(V$117:V$121))&gt;=REGISTER!$CZ$22,0,IF(CY$70=1,0,IF(AND(CY90=1,$J90=1,CY$43&gt;=REGISTER!$CZ$25,CY$40&gt;0,SUM(CY$54:CY$60)&gt;0),1,0)))</f>
        <v>0</v>
      </c>
      <c r="W90" s="80">
        <f>IF((SUM(W$19:W$39)+SUM(W$78:W89)+SUM(W$117:W$121))&gt;=REGISTER!$CZ$22,0,IF(CZ$70=1,0,IF(AND(CZ90=1,$J90=1,CZ$43&gt;=REGISTER!$CZ$25,CZ$40&gt;0,SUM(CZ$54:CZ$60)&gt;0),1,0)))</f>
        <v>0</v>
      </c>
      <c r="X90" s="80">
        <f>IF((SUM(X$19:X$39)+SUM(X$78:X89)+SUM(X$117:X$121))&gt;=REGISTER!$CZ$22,0,IF(DA$70=1,0,IF(AND(DA90=1,$J90=1,DA$43&gt;=REGISTER!$CZ$25,DA$40&gt;0,SUM(DA$54:DA$60)&gt;0),1,0)))</f>
        <v>0</v>
      </c>
      <c r="Y90" s="80">
        <f>IF((SUM(Y$19:Y$39)+SUM(Y$78:Y89)+SUM(Y$117:Y$121))&gt;=REGISTER!$CZ$22,0,IF(DB$70=1,0,IF(AND(DB90=1,$J90=1,DB$43&gt;=REGISTER!$CZ$25,DB$40&gt;0,SUM(DB$54:DB$60)&gt;0),1,0)))</f>
        <v>0</v>
      </c>
      <c r="Z90" s="80">
        <f>IF((SUM(Z$19:Z$39)+SUM(Z$78:Z89)+SUM(Z$117:Z$121))&gt;=REGISTER!$CZ$22,0,IF(DC$70=1,0,IF(AND(DC90=1,$J90=1,DC$43&gt;=REGISTER!$CZ$25,DC$40&gt;0,SUM(DC$54:DC$60)&gt;0),1,0)))</f>
        <v>0</v>
      </c>
      <c r="AA90" s="80">
        <f>IF((SUM(AA$19:AA$39)+SUM(AA$78:AA89)+SUM(AA$117:AA$121))&gt;=REGISTER!$CZ$22,0,IF(DD$70=1,0,IF(AND(DD90=1,$J90=1,DD$43&gt;=REGISTER!$CZ$25,DD$40&gt;0,SUM(DD$54:DD$60)&gt;0),1,0)))</f>
        <v>0</v>
      </c>
      <c r="AB90" s="80">
        <f>IF((SUM(AB$19:AB$39)+SUM(AB$78:AB89)+SUM(AB$117:AB$121))&gt;=REGISTER!$CZ$22,0,IF(DE$70=1,0,IF(AND(DE90=1,$J90=1,DE$43&gt;=REGISTER!$CZ$25,DE$40&gt;0,SUM(DE$54:DE$60)&gt;0),1,0)))</f>
        <v>0</v>
      </c>
      <c r="AC90" s="80">
        <f>IF((SUM(AC$19:AC$39)+SUM(AC$78:AC89)+SUM(AC$117:AC$121))&gt;=REGISTER!$CZ$22,0,IF(DF$70=1,0,IF(AND(DF90=1,$J90=1,DF$43&gt;=REGISTER!$CZ$25,DF$40&gt;0,SUM(DF$54:DF$60)&gt;0),1,0)))</f>
        <v>0</v>
      </c>
      <c r="AD90" s="80">
        <f>IF((SUM(AD$19:AD$39)+SUM(AD$78:AD89)+SUM(AD$117:AD$121))&gt;=REGISTER!$CZ$22,0,IF(DG$70=1,0,IF(AND(DG90=1,$J90=1,DG$43&gt;=REGISTER!$CZ$25,DG$40&gt;0,SUM(DG$54:DG$60)&gt;0),1,0)))</f>
        <v>0</v>
      </c>
      <c r="AE90" s="80">
        <f>IF((SUM(AE$19:AE$39)+SUM(AE$78:AE89)+SUM(AE$117:AE$121))&gt;=REGISTER!$CZ$22,0,IF(DH$70=1,0,IF(AND(DH90=1,$J90=1,DH$43&gt;=REGISTER!$CZ$25,DH$40&gt;0,SUM(DH$54:DH$60)&gt;0),1,0)))</f>
        <v>0</v>
      </c>
      <c r="AF90" s="80">
        <f>IF((SUM(AF$19:AF$39)+SUM(AF$78:AF89)+SUM(AF$117:AF$121))&gt;=REGISTER!$CZ$22,0,IF(DI$70=1,0,IF(AND(DI90=1,$J90=1,DI$43&gt;=REGISTER!$CZ$25,DI$40&gt;0,SUM(DI$54:DI$60)&gt;0),1,0)))</f>
        <v>0</v>
      </c>
      <c r="AG90" s="80">
        <f>IF((SUM(AG$19:AG$39)+SUM(AG$78:AG89)+SUM(AG$117:AG$121))&gt;=REGISTER!$CZ$22,0,IF(DJ$70=1,0,IF(AND(DJ90=1,$J90=1,DJ$43&gt;=REGISTER!$CZ$25,DJ$40&gt;0,SUM(DJ$54:DJ$60)&gt;0),1,0)))</f>
        <v>0</v>
      </c>
      <c r="AH90" s="80">
        <f>IF((SUM(AH$19:AH$39)+SUM(AH$78:AH89)+SUM(AH$117:AH$121))&gt;=REGISTER!$CZ$22,0,IF(DK$70=1,0,IF(AND(DK90=1,$J90=1,DK$43&gt;=REGISTER!$CZ$25,DK$40&gt;0,SUM(DK$54:DK$60)&gt;0),1,0)))</f>
        <v>0</v>
      </c>
      <c r="AI90" s="80">
        <f>IF((SUM(AI$19:AI$39)+SUM(AI$78:AI89)+SUM(AI$117:AI$121))&gt;=REGISTER!$CZ$22,0,IF(DL$70=1,0,IF(AND(DL90=1,$J90=1,DL$43&gt;=REGISTER!$CZ$25,DL$40&gt;0,SUM(DL$54:DL$60)&gt;0),1,0)))</f>
        <v>0</v>
      </c>
      <c r="AJ90" s="80">
        <f>IF((SUM(AJ$19:AJ$39)+SUM(AJ$78:AJ89)+SUM(AJ$117:AJ$121))&gt;=REGISTER!$CZ$22,0,IF(DM$70=1,0,IF(AND(DM90=1,$J90=1,DM$43&gt;=REGISTER!$CZ$25,DM$40&gt;0,SUM(DM$54:DM$60)&gt;0),1,0)))</f>
        <v>0</v>
      </c>
      <c r="AK90" s="80">
        <f>IF((SUM(AK$19:AK$39)+SUM(AK$78:AK89)+SUM(AK$117:AK$121))&gt;=REGISTER!$CZ$22,0,IF(DN$70=1,0,IF(AND(DN90=1,$J90=1,DN$43&gt;=REGISTER!$CZ$25,DN$40&gt;0,SUM(DN$54:DN$60)&gt;0),1,0)))</f>
        <v>0</v>
      </c>
      <c r="AL90" s="80">
        <f>IF((SUM(AL$19:AL$39)+SUM(AL$78:AL89)+SUM(AL$117:AL$121))&gt;=REGISTER!$CZ$22,0,IF(DO$70=1,0,IF(AND(DO90=1,$J90=1,DO$43&gt;=REGISTER!$CZ$25,DO$40&gt;0,SUM(DO$54:DO$60)&gt;0),1,0)))</f>
        <v>0</v>
      </c>
      <c r="AM90" s="80">
        <f>IF((SUM(AM$19:AM$39)+SUM(AM$78:AM89)+SUM(AM$117:AM$121))&gt;=REGISTER!$CZ$22,0,IF(DP$70=1,0,IF(AND(DP90=1,$J90=1,DP$43&gt;=REGISTER!$CZ$25,DP$40&gt;0,SUM(DP$54:DP$60)&gt;0),1,0)))</f>
        <v>0</v>
      </c>
      <c r="AN90" s="80">
        <f>IF((SUM(AN$19:AN$39)+SUM(AN$78:AN89)+SUM(AN$117:AN$121))&gt;=REGISTER!$CZ$22,0,IF(DQ$70=1,0,IF(AND(DQ90=1,$J90=1,DQ$43&gt;=REGISTER!$CZ$25,DQ$40&gt;0,SUM(DQ$54:DQ$60)&gt;0),1,0)))</f>
        <v>0</v>
      </c>
      <c r="AO90" s="80">
        <f>IF((SUM(AO$19:AO$39)+SUM(AO$78:AO89)+SUM(AO$117:AO$121))&gt;=REGISTER!$CZ$22,0,IF(DR$70=1,0,IF(AND(DR90=1,$J90=1,DR$43&gt;=REGISTER!$CZ$25,DR$40&gt;0,SUM(DR$54:DR$60)&gt;0),1,0)))</f>
        <v>0</v>
      </c>
      <c r="AP90" s="80">
        <f>IF((SUM(AP$19:AP$39)+SUM(AP$78:AP89)+SUM(AP$117:AP$121))&gt;=REGISTER!$CZ$22,0,IF(DS$70=1,0,IF(AND(DS90=1,$J90=1,DS$43&gt;=REGISTER!$CZ$25,DS$40&gt;0,SUM(DS$54:DS$60)&gt;0),1,0)))</f>
        <v>0</v>
      </c>
      <c r="AQ90" s="80">
        <f>IF((SUM(AQ$19:AQ$39)+SUM(AQ$78:AQ89)+SUM(AQ$117:AQ$121))&gt;=REGISTER!$CZ$22,0,IF(DT$70=1,0,IF(AND(DT90=1,$J90=1,DT$43&gt;=REGISTER!$CZ$25,DT$40&gt;0,SUM(DT$54:DT$60)&gt;0),1,0)))</f>
        <v>0</v>
      </c>
      <c r="AR90" s="80">
        <f>IF((SUM(AR$19:AR$39)+SUM(AR$78:AR89)+SUM(AR$117:AR$121))&gt;=REGISTER!$CZ$22,0,IF(DU$70=1,0,IF(AND(DU90=1,$J90=1,DU$43&gt;=REGISTER!$CZ$25,DU$40&gt;0,SUM(DU$54:DU$60)&gt;0),1,0)))</f>
        <v>0</v>
      </c>
      <c r="AS90" s="80">
        <f>IF((SUM(AS$19:AS$39)+SUM(AS$78:AS89)+SUM(AS$117:AS$121))&gt;=REGISTER!$CZ$22,0,IF(DV$70=1,0,IF(AND(DV90=1,$J90=1,DV$43&gt;=REGISTER!$CZ$25,DV$40&gt;0,SUM(DV$54:DV$60)&gt;0),1,0)))</f>
        <v>0</v>
      </c>
      <c r="AT90" s="80">
        <f>IF((SUM(AT$19:AT$39)+SUM(AT$78:AT89)+SUM(AT$117:AT$121))&gt;=REGISTER!$CZ$22,0,IF(DW$70=1,0,IF(AND(DW90=1,$J90=1,DW$43&gt;=REGISTER!$CZ$25,DW$40&gt;0,SUM(DW$54:DW$60)&gt;0),1,0)))</f>
        <v>0</v>
      </c>
      <c r="AU90" s="80">
        <f>IF((SUM(AU$19:AU$39)+SUM(AU$78:AU89)+SUM(AU$117:AU$121))&gt;=REGISTER!$CZ$22,0,IF(DX$70=1,0,IF(AND(DX90=1,$J90=1,DX$43&gt;=REGISTER!$CZ$25,DX$40&gt;0,SUM(DX$54:DX$60)&gt;0),1,0)))</f>
        <v>0</v>
      </c>
      <c r="AV90" s="80">
        <f>IF((SUM(AV$19:AV$39)+SUM(AV$78:AV89)+SUM(AV$117:AV$121))&gt;=REGISTER!$CZ$22,0,IF(DY$70=1,0,IF(AND(DY90=1,$J90=1,DY$43&gt;=REGISTER!$CZ$25,DY$40&gt;0,SUM(DY$54:DY$60)&gt;0),1,0)))</f>
        <v>0</v>
      </c>
      <c r="AW90" s="80">
        <f>IF((SUM(AW$19:AW$39)+SUM(AW$78:AW89)+SUM(AW$117:AW$121))&gt;=REGISTER!$CZ$22,0,IF(DZ$70=1,0,IF(AND(DZ90=1,$J90=1,DZ$43&gt;=REGISTER!$CZ$25,DZ$40&gt;0,SUM(DZ$54:DZ$60)&gt;0),1,0)))</f>
        <v>0</v>
      </c>
      <c r="AX90" s="80">
        <f>IF((SUM(AX$19:AX$39)+SUM(AX$78:AX89)+SUM(AX$117:AX$121))&gt;=REGISTER!$CZ$22,0,IF(EA$70=1,0,IF(AND(EA90=1,$J90=1,EA$43&gt;=REGISTER!$CZ$25,EA$40&gt;0,SUM(EA$54:EA$60)&gt;0),1,0)))</f>
        <v>0</v>
      </c>
      <c r="AY90" s="80">
        <f>IF((SUM(AY$19:AY$39)+SUM(AY$78:AY89)+SUM(AY$117:AY$121))&gt;=REGISTER!$CZ$22,0,IF(EB$70=1,0,IF(AND(EB90=1,$J90=1,EB$43&gt;=REGISTER!$CZ$25,EB$40&gt;0,SUM(EB$54:EB$60)&gt;0),1,0)))</f>
        <v>0</v>
      </c>
      <c r="AZ90" s="80">
        <f>IF((SUM(AZ$19:AZ$39)+SUM(AZ$78:AZ89)+SUM(AZ$117:AZ$121))&gt;=REGISTER!$CZ$22,0,IF(EC$70=1,0,IF(AND(EC90=1,$J90=1,EC$43&gt;=REGISTER!$CZ$25,EC$40&gt;0,SUM(EC$54:EC$60)&gt;0),1,0)))</f>
        <v>0</v>
      </c>
      <c r="BA90" s="80">
        <f>IF((SUM(BA$19:BA$39)+SUM(BA$78:BA89)+SUM(BA$117:BA$121))&gt;=REGISTER!$CZ$22,0,IF(ED$70=1,0,IF(AND(ED90=1,$J90=1,ED$43&gt;=REGISTER!$CZ$25,ED$40&gt;0,SUM(ED$54:ED$60)&gt;0),1,0)))</f>
        <v>0</v>
      </c>
      <c r="BB90" s="80">
        <f>IF((SUM(BB$19:BB$39)+SUM(BB$78:BB89)+SUM(BB$117:BB$121))&gt;=REGISTER!$CZ$22,0,IF(EE$70=1,0,IF(AND(EE90=1,$J90=1,EE$43&gt;=REGISTER!$CZ$25,EE$40&gt;0,SUM(EE$54:EE$60)&gt;0),1,0)))</f>
        <v>0</v>
      </c>
      <c r="BC90" s="80">
        <f>IF((SUM(BC$19:BC$39)+SUM(BC$78:BC89)+SUM(BC$117:BC$121))&gt;=REGISTER!$CZ$22,0,IF(EF$70=1,0,IF(AND(EF90=1,$J90=1,EF$43&gt;=REGISTER!$CZ$25,EF$40&gt;0,SUM(EF$54:EF$60)&gt;0),1,0)))</f>
        <v>0</v>
      </c>
      <c r="BD90" s="101">
        <f t="shared" ref="BD90:BD121" si="71">SUM(BE90:CR90)</f>
        <v>0</v>
      </c>
      <c r="BE90" s="80">
        <f>IF((SUM(BE$19:BE$39)+SUM(BE$78:BE89)+SUM(BE$117:BE$121))&gt;=30,0,SUM(IF(AND($I90=1,CS90=1,CS$41&gt;2,CS$40&gt;0,SUM(CS$47:CS$53)&gt;0),1,0)))</f>
        <v>0</v>
      </c>
      <c r="BF90" s="80">
        <f>IF((SUM(BF$19:BF$39)+SUM(BF$78:BF89)+SUM(BF$117:BF$121))&gt;=30,0,SUM(IF(AND($I90=1,CT90=1,CT$41&gt;2,CT$40&gt;0,SUM(CT$47:CT$53)&gt;0),1,0)))</f>
        <v>0</v>
      </c>
      <c r="BG90" s="80">
        <f>IF((SUM(BG$19:BG$39)+SUM(BG$78:BG89)+SUM(BG$117:BG$121))&gt;=30,0,SUM(IF(AND($I90=1,CU90=1,CU$41&gt;2,CU$40&gt;0,SUM(CU$47:CU$53)&gt;0),1,0)))</f>
        <v>0</v>
      </c>
      <c r="BH90" s="80">
        <f>IF((SUM(BH$19:BH$39)+SUM(BH$78:BH89)+SUM(BH$117:BH$121))&gt;=30,0,SUM(IF(AND($I90=1,CV90=1,CV$41&gt;2,CV$40&gt;0,SUM(CV$47:CV$53)&gt;0),1,0)))</f>
        <v>0</v>
      </c>
      <c r="BI90" s="80">
        <f>IF((SUM(BI$19:BI$39)+SUM(BI$78:BI89)+SUM(BI$117:BI$121))&gt;=30,0,SUM(IF(AND($I90=1,CW90=1,CW$41&gt;2,CW$40&gt;0,SUM(CW$47:CW$53)&gt;0),1,0)))</f>
        <v>0</v>
      </c>
      <c r="BJ90" s="80">
        <f>IF((SUM(BJ$19:BJ$39)+SUM(BJ$78:BJ89)+SUM(BJ$117:BJ$121))&gt;=30,0,SUM(IF(AND($I90=1,CX90=1,CX$41&gt;2,CX$40&gt;0,SUM(CX$47:CX$53)&gt;0),1,0)))</f>
        <v>0</v>
      </c>
      <c r="BK90" s="80">
        <f>IF((SUM(BK$19:BK$39)+SUM(BK$78:BK89)+SUM(BK$117:BK$121))&gt;=30,0,SUM(IF(AND($I90=1,CY90=1,CY$41&gt;2,CY$40&gt;0,SUM(CY$47:CY$53)&gt;0),1,0)))</f>
        <v>0</v>
      </c>
      <c r="BL90" s="80">
        <f>IF((SUM(BL$19:BL$39)+SUM(BL$78:BL89)+SUM(BL$117:BL$121))&gt;=30,0,SUM(IF(AND($I90=1,CZ90=1,CZ$41&gt;2,CZ$40&gt;0,SUM(CZ$47:CZ$53)&gt;0),1,0)))</f>
        <v>0</v>
      </c>
      <c r="BM90" s="80">
        <f>IF((SUM(BM$19:BM$39)+SUM(BM$78:BM89)+SUM(BM$117:BM$121))&gt;=30,0,SUM(IF(AND($I90=1,DA90=1,DA$41&gt;2,DA$40&gt;0,SUM(DA$47:DA$53)&gt;0),1,0)))</f>
        <v>0</v>
      </c>
      <c r="BN90" s="80">
        <f>IF((SUM(BN$19:BN$39)+SUM(BN$78:BN89)+SUM(BN$117:BN$121))&gt;=30,0,SUM(IF(AND($I90=1,DB90=1,DB$41&gt;2,DB$40&gt;0,SUM(DB$47:DB$53)&gt;0),1,0)))</f>
        <v>0</v>
      </c>
      <c r="BO90" s="80">
        <f>IF((SUM(BO$19:BO$39)+SUM(BO$78:BO89)+SUM(BO$117:BO$121))&gt;=30,0,SUM(IF(AND($I90=1,DC90=1,DC$41&gt;2,DC$40&gt;0,SUM(DC$47:DC$53)&gt;0),1,0)))</f>
        <v>0</v>
      </c>
      <c r="BP90" s="80">
        <f>IF((SUM(BP$19:BP$39)+SUM(BP$78:BP89)+SUM(BP$117:BP$121))&gt;=30,0,SUM(IF(AND($I90=1,DD90=1,DD$41&gt;2,DD$40&gt;0,SUM(DD$47:DD$53)&gt;0),1,0)))</f>
        <v>0</v>
      </c>
      <c r="BQ90" s="80">
        <f>IF((SUM(BQ$19:BQ$39)+SUM(BQ$78:BQ89)+SUM(BQ$117:BQ$121))&gt;=30,0,SUM(IF(AND($I90=1,DE90=1,DE$41&gt;2,DE$40&gt;0,SUM(DE$47:DE$53)&gt;0),1,0)))</f>
        <v>0</v>
      </c>
      <c r="BR90" s="80">
        <f>IF((SUM(BR$19:BR$39)+SUM(BR$78:BR89)+SUM(BR$117:BR$121))&gt;=30,0,SUM(IF(AND($I90=1,DF90=1,DF$41&gt;2,DF$40&gt;0,SUM(DF$47:DF$53)&gt;0),1,0)))</f>
        <v>0</v>
      </c>
      <c r="BS90" s="80">
        <f>IF((SUM(BS$19:BS$39)+SUM(BS$78:BS89)+SUM(BS$117:BS$121))&gt;=30,0,SUM(IF(AND($I90=1,DG90=1,DG$41&gt;2,DG$40&gt;0,SUM(DG$47:DG$53)&gt;0),1,0)))</f>
        <v>0</v>
      </c>
      <c r="BT90" s="80">
        <f>IF((SUM(BT$19:BT$39)+SUM(BT$78:BT89)+SUM(BT$117:BT$121))&gt;=30,0,SUM(IF(AND($I90=1,DH90=1,DH$41&gt;2,DH$40&gt;0,SUM(DH$47:DH$53)&gt;0),1,0)))</f>
        <v>0</v>
      </c>
      <c r="BU90" s="80">
        <f>IF((SUM(BU$19:BU$39)+SUM(BU$78:BU89)+SUM(BU$117:BU$121))&gt;=30,0,SUM(IF(AND($I90=1,DI90=1,DI$41&gt;2,DI$40&gt;0,SUM(DI$47:DI$53)&gt;0),1,0)))</f>
        <v>0</v>
      </c>
      <c r="BV90" s="80">
        <f>IF((SUM(BV$19:BV$39)+SUM(BV$78:BV89)+SUM(BV$117:BV$121))&gt;=30,0,SUM(IF(AND($I90=1,DJ90=1,DJ$41&gt;2,DJ$40&gt;0,SUM(DJ$47:DJ$53)&gt;0),1,0)))</f>
        <v>0</v>
      </c>
      <c r="BW90" s="80">
        <f>IF((SUM(BW$19:BW$39)+SUM(BW$78:BW89)+SUM(BW$117:BW$121))&gt;=30,0,SUM(IF(AND($I90=1,DK90=1,DK$41&gt;2,DK$40&gt;0,SUM(DK$47:DK$53)&gt;0),1,0)))</f>
        <v>0</v>
      </c>
      <c r="BX90" s="80">
        <f>IF((SUM(BX$19:BX$39)+SUM(BX$78:BX89)+SUM(BX$117:BX$121))&gt;=30,0,SUM(IF(AND($I90=1,DL90=1,DL$41&gt;2,DL$40&gt;0,SUM(DL$47:DL$53)&gt;0),1,0)))</f>
        <v>0</v>
      </c>
      <c r="BY90" s="80">
        <f>IF((SUM(BY$19:BY$39)+SUM(BY$78:BY89)+SUM(BY$117:BY$121))&gt;=30,0,SUM(IF(AND($I90=1,DM90=1,DM$41&gt;2,DM$40&gt;0,SUM(DM$47:DM$53)&gt;0),1,0)))</f>
        <v>0</v>
      </c>
      <c r="BZ90" s="80">
        <f>IF((SUM(BZ$19:BZ$39)+SUM(BZ$78:BZ89)+SUM(BZ$117:BZ$121))&gt;=30,0,SUM(IF(AND($I90=1,DN90=1,DN$41&gt;2,DN$40&gt;0,SUM(DN$47:DN$53)&gt;0),1,0)))</f>
        <v>0</v>
      </c>
      <c r="CA90" s="80">
        <f>IF((SUM(CA$19:CA$39)+SUM(CA$78:CA89)+SUM(CA$117:CA$121))&gt;=30,0,SUM(IF(AND($I90=1,DO90=1,DO$41&gt;2,DO$40&gt;0,SUM(DO$47:DO$53)&gt;0),1,0)))</f>
        <v>0</v>
      </c>
      <c r="CB90" s="80">
        <f>IF((SUM(CB$19:CB$39)+SUM(CB$78:CB89)+SUM(CB$117:CB$121))&gt;=30,0,SUM(IF(AND($I90=1,DP90=1,DP$41&gt;2,DP$40&gt;0,SUM(DP$47:DP$53)&gt;0),1,0)))</f>
        <v>0</v>
      </c>
      <c r="CC90" s="80">
        <f>IF((SUM(CC$19:CC$39)+SUM(CC$78:CC89)+SUM(CC$117:CC$121))&gt;=30,0,SUM(IF(AND($I90=1,DQ90=1,DQ$41&gt;2,DQ$40&gt;0,SUM(DQ$47:DQ$53)&gt;0),1,0)))</f>
        <v>0</v>
      </c>
      <c r="CD90" s="80">
        <f>IF((SUM(CD$19:CD$39)+SUM(CD$78:CD89)+SUM(CD$117:CD$121))&gt;=30,0,SUM(IF(AND($I90=1,DR90=1,DR$41&gt;2,DR$40&gt;0,SUM(DR$47:DR$53)&gt;0),1,0)))</f>
        <v>0</v>
      </c>
      <c r="CE90" s="80">
        <f>IF((SUM(CE$19:CE$39)+SUM(CE$78:CE89)+SUM(CE$117:CE$121))&gt;=30,0,SUM(IF(AND($I90=1,DS90=1,DS$41&gt;2,DS$40&gt;0,SUM(DS$47:DS$53)&gt;0),1,0)))</f>
        <v>0</v>
      </c>
      <c r="CF90" s="80">
        <f>IF((SUM(CF$19:CF$39)+SUM(CF$78:CF89)+SUM(CF$117:CF$121))&gt;=30,0,SUM(IF(AND($I90=1,DT90=1,DT$41&gt;2,DT$40&gt;0,SUM(DT$47:DT$53)&gt;0),1,0)))</f>
        <v>0</v>
      </c>
      <c r="CG90" s="80">
        <f>IF((SUM(CG$19:CG$39)+SUM(CG$78:CG89)+SUM(CG$117:CG$121))&gt;=30,0,SUM(IF(AND($I90=1,DU90=1,DU$41&gt;2,DU$40&gt;0,SUM(DU$47:DU$53)&gt;0),1,0)))</f>
        <v>0</v>
      </c>
      <c r="CH90" s="80">
        <f>IF((SUM(CH$19:CH$39)+SUM(CH$78:CH89)+SUM(CH$117:CH$121))&gt;=30,0,SUM(IF(AND($I90=1,DV90=1,DV$41&gt;2,DV$40&gt;0,SUM(DV$47:DV$53)&gt;0),1,0)))</f>
        <v>0</v>
      </c>
      <c r="CI90" s="80">
        <f>IF((SUM(CI$19:CI$39)+SUM(CI$78:CI89)+SUM(CI$117:CI$121))&gt;=30,0,SUM(IF(AND($I90=1,DW90=1,DW$41&gt;2,DW$40&gt;0,SUM(DW$47:DW$53)&gt;0),1,0)))</f>
        <v>0</v>
      </c>
      <c r="CJ90" s="80">
        <f>IF((SUM(CJ$19:CJ$39)+SUM(CJ$78:CJ89)+SUM(CJ$117:CJ$121))&gt;=30,0,SUM(IF(AND($I90=1,DX90=1,DX$41&gt;2,DX$40&gt;0,SUM(DX$47:DX$53)&gt;0),1,0)))</f>
        <v>0</v>
      </c>
      <c r="CK90" s="80">
        <f>IF((SUM(CK$19:CK$39)+SUM(CK$78:CK89)+SUM(CK$117:CK$121))&gt;=30,0,SUM(IF(AND($I90=1,DY90=1,DY$41&gt;2,DY$40&gt;0,SUM(DY$47:DY$53)&gt;0),1,0)))</f>
        <v>0</v>
      </c>
      <c r="CL90" s="80">
        <f>IF((SUM(CL$19:CL$39)+SUM(CL$78:CL89)+SUM(CL$117:CL$121))&gt;=30,0,SUM(IF(AND($I90=1,DZ90=1,DZ$41&gt;2,DZ$40&gt;0,SUM(DZ$47:DZ$53)&gt;0),1,0)))</f>
        <v>0</v>
      </c>
      <c r="CM90" s="80">
        <f>IF((SUM(CM$19:CM$39)+SUM(CM$78:CM89)+SUM(CM$117:CM$121))&gt;=30,0,SUM(IF(AND($I90=1,EA90=1,EA$41&gt;2,EA$40&gt;0,SUM(EA$47:EA$53)&gt;0),1,0)))</f>
        <v>0</v>
      </c>
      <c r="CN90" s="80">
        <f>IF((SUM(CN$19:CN$39)+SUM(CN$78:CN89)+SUM(CN$117:CN$121))&gt;=30,0,SUM(IF(AND($I90=1,EB90=1,EB$41&gt;2,EB$40&gt;0,SUM(EB$47:EB$53)&gt;0),1,0)))</f>
        <v>0</v>
      </c>
      <c r="CO90" s="80">
        <f>IF((SUM(CO$19:CO$39)+SUM(CO$78:CO89)+SUM(CO$117:CO$121))&gt;=30,0,SUM(IF(AND($I90=1,EC90=1,EC$41&gt;2,EC$40&gt;0,SUM(EC$47:EC$53)&gt;0),1,0)))</f>
        <v>0</v>
      </c>
      <c r="CP90" s="80">
        <f>IF((SUM(CP$19:CP$39)+SUM(CP$78:CP89)+SUM(CP$117:CP$121))&gt;=30,0,SUM(IF(AND($I90=1,ED90=1,ED$41&gt;2,ED$40&gt;0,SUM(ED$47:ED$53)&gt;0),1,0)))</f>
        <v>0</v>
      </c>
      <c r="CQ90" s="80">
        <f>IF((SUM(CQ$19:CQ$39)+SUM(CQ$78:CQ89)+SUM(CQ$117:CQ$121))&gt;=30,0,SUM(IF(AND($I90=1,EE90=1,EE$41&gt;2,EE$40&gt;0,SUM(EE$47:EE$53)&gt;0),1,0)))</f>
        <v>0</v>
      </c>
      <c r="CR90" s="80">
        <f>IF((SUM(CR$19:CR$39)+SUM(CR$78:CR89)+SUM(CR$117:CR$121))&gt;=30,0,SUM(IF(AND($I90=1,EF90=1,EF$41&gt;2,EF$40&gt;0,SUM(EF$47:EF$53)&gt;0),1,0)))</f>
        <v>0</v>
      </c>
      <c r="CS90" s="64"/>
      <c r="CT90" s="64"/>
      <c r="CU90" s="6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64"/>
      <c r="DM90" s="64"/>
      <c r="DN90" s="64"/>
      <c r="DO90" s="64"/>
      <c r="DP90" s="64"/>
      <c r="DQ90" s="64"/>
      <c r="DR90" s="64"/>
      <c r="DS90" s="64"/>
      <c r="DT90" s="64"/>
      <c r="DU90" s="64"/>
      <c r="DV90" s="64"/>
      <c r="DW90" s="64"/>
      <c r="DX90" s="64"/>
      <c r="DY90" s="64"/>
      <c r="DZ90" s="64"/>
      <c r="EA90" s="64"/>
      <c r="EB90" s="64"/>
      <c r="EC90" s="64"/>
      <c r="ED90" s="64"/>
      <c r="EE90" s="64"/>
      <c r="EF90" s="64"/>
      <c r="EG90" s="54">
        <f t="shared" si="65"/>
        <v>0</v>
      </c>
      <c r="EH90" s="136"/>
      <c r="EI90" s="97">
        <f t="shared" si="66"/>
        <v>0</v>
      </c>
      <c r="EJ90" s="344" t="str">
        <f t="shared" si="67"/>
        <v/>
      </c>
      <c r="EK90" s="345">
        <f t="shared" si="68"/>
        <v>0</v>
      </c>
      <c r="EL90" s="185"/>
      <c r="EM90" s="102">
        <f>SUMIF($K90,REGISTER!$CU$7,'KORT 1'!$BD90)</f>
        <v>0</v>
      </c>
      <c r="EN90" s="19">
        <f>SUMIF($K90,REGISTER!$CU$8,'KORT 1'!$BD90)</f>
        <v>0</v>
      </c>
      <c r="EO90" s="20">
        <f>SUMIF($K90,REGISTER!$CU$9,'KORT 1'!$BD90)</f>
        <v>0</v>
      </c>
      <c r="EP90" s="17">
        <f>SUMIF($K90,REGISTER!$CU$21,'KORT 1'!$BD90)</f>
        <v>0</v>
      </c>
      <c r="EQ90" s="19">
        <f>SUMIF($K90,REGISTER!$CU$22,'KORT 1'!$BD90)</f>
        <v>0</v>
      </c>
      <c r="ER90" s="20">
        <f>SUMIF($K90,REGISTER!$CU$23,'KORT 1'!$BD90)</f>
        <v>0</v>
      </c>
      <c r="ES90" s="17">
        <f>SUMIF($K90,REGISTER!$CU$14,'KORT 1'!$BD90)</f>
        <v>0</v>
      </c>
      <c r="ET90" s="19">
        <f>SUMIF($K90,REGISTER!$CU$15,'KORT 1'!$BD90)</f>
        <v>0</v>
      </c>
      <c r="EU90" s="19">
        <f>SUMIF($K90,REGISTER!$CU$16,'KORT 1'!$BD90)</f>
        <v>0</v>
      </c>
      <c r="EV90" s="218">
        <f>SUMIF($K90,REGISTER!$CU$17,'KORT 1'!$BD90)+SUMIF($K90,REGISTER!$CU$18,'KORT 1'!$BD90)+SUMIF($K90,REGISTER!$CU$19,'KORT 1'!$BD90)+SUMIF($K90,REGISTER!$CU$20,'KORT 1'!$BD90)</f>
        <v>0</v>
      </c>
      <c r="EW90" s="103">
        <f>SUMIF($K90,REGISTER!$CU$28,'KORT 1'!$BD90)</f>
        <v>0</v>
      </c>
      <c r="EX90" s="19">
        <f>SUMIF($K90,REGISTER!$CU$29,'KORT 1'!$BD90)</f>
        <v>0</v>
      </c>
      <c r="EY90" s="19">
        <f>SUMIF($K90,REGISTER!$CU$30,'KORT 1'!$BD90)</f>
        <v>0</v>
      </c>
      <c r="EZ90" s="218">
        <f>SUMIF($K90,REGISTER!$CU$31,'KORT 1'!$BD90)+SUMIF($K90,REGISTER!$CU$32,'KORT 1'!$BD90)+SUMIF($K90,REGISTER!$CU$33,'KORT 1'!$BD90)+SUMIF($K90,REGISTER!$CU$34,'KORT 1'!$BD90)</f>
        <v>0</v>
      </c>
      <c r="FA90" s="136"/>
      <c r="FB90" s="136"/>
      <c r="FC90" s="136"/>
      <c r="FD90" s="136"/>
      <c r="FE90" s="136"/>
      <c r="FF90" s="136"/>
      <c r="FG90" s="136"/>
      <c r="FH90" s="136"/>
      <c r="FI90" s="136"/>
      <c r="FJ90" s="136"/>
      <c r="FK90" s="136"/>
      <c r="FL90" s="136"/>
      <c r="FM90" s="136"/>
      <c r="FN90" s="136"/>
      <c r="FO90" s="136"/>
      <c r="FP90" s="235"/>
      <c r="FQ90" s="103">
        <f>SUMIF($M90,REGISTER!$CU$36,'KORT 1'!$O90)</f>
        <v>0</v>
      </c>
      <c r="FR90" s="19">
        <f>SUMIF($M90,REGISTER!$CU$37,'KORT 1'!$O90)</f>
        <v>0</v>
      </c>
      <c r="FS90" s="19">
        <f>SUMIF($M90,REGISTER!$CU$38,'KORT 1'!$O90)</f>
        <v>0</v>
      </c>
      <c r="FT90" s="19">
        <f>SUMIF($M90,REGISTER!$CU$39,'KORT 1'!$O90)</f>
        <v>0</v>
      </c>
      <c r="FU90" s="19">
        <f>SUMIF($M90,REGISTER!$CU$40,'KORT 1'!$O90)</f>
        <v>0</v>
      </c>
      <c r="FV90" s="19">
        <f>SUMIF($M90,REGISTER!$CU$41,'KORT 1'!$O90)</f>
        <v>0</v>
      </c>
      <c r="FW90" s="19">
        <f>SUMIF($M90,REGISTER!$CU$56,'KORT 1'!$O90)</f>
        <v>0</v>
      </c>
      <c r="FX90" s="19">
        <f>SUMIF($M90,REGISTER!$CU$57,'KORT 1'!$O90)</f>
        <v>0</v>
      </c>
      <c r="FY90" s="19">
        <f>SUMIF($M90,REGISTER!$CU$58,'KORT 1'!$O90)</f>
        <v>0</v>
      </c>
      <c r="FZ90" s="19">
        <f>SUMIF($M90,REGISTER!$CU$59,'KORT 1'!$O90)</f>
        <v>0</v>
      </c>
      <c r="GA90" s="19">
        <f>SUMIF($M90,REGISTER!$CU$60,'KORT 1'!$O90)</f>
        <v>0</v>
      </c>
      <c r="GB90" s="19">
        <f>SUMIF($M90,REGISTER!$CU$61,'KORT 1'!$O90)</f>
        <v>0</v>
      </c>
      <c r="GC90" s="19">
        <f>SUMIF($M90,REGISTER!$CU$46,'KORT 1'!$O90)</f>
        <v>0</v>
      </c>
      <c r="GD90" s="19">
        <f>SUMIF($M90,REGISTER!$CU$47,'KORT 1'!$O90)</f>
        <v>0</v>
      </c>
      <c r="GE90" s="19">
        <f>SUMIF($M90,REGISTER!$CU$48,'KORT 1'!$O90)</f>
        <v>0</v>
      </c>
      <c r="GF90" s="19">
        <f>SUMIF($M90,REGISTER!$CU$49,'KORT 1'!$O90)</f>
        <v>0</v>
      </c>
      <c r="GG90" s="19">
        <f>SUMIF($M90,REGISTER!$CU$50,'KORT 1'!$O90)</f>
        <v>0</v>
      </c>
      <c r="GH90" s="19">
        <f>SUMIF($M90,REGISTER!$CU$51,'KORT 1'!$O90)</f>
        <v>0</v>
      </c>
      <c r="GI90" s="18">
        <f>SUMIF($M90,REGISTER!$CU$52,'KORT 1'!$O90)+SUMIF($M90,REGISTER!$CU$53,'KORT 1'!$O90)+SUMIF($M90,REGISTER!$CU$54,'KORT 1'!$O90)+SUMIF($M90,REGISTER!$CU$55,'KORT 1'!$O90)</f>
        <v>0</v>
      </c>
      <c r="GJ90" s="19">
        <f>SUMIF($M90,REGISTER!$CU$66,'KORT 1'!$O90)</f>
        <v>0</v>
      </c>
      <c r="GK90" s="19">
        <f>SUMIF($M90,REGISTER!$CU$67,'KORT 1'!$O90)</f>
        <v>0</v>
      </c>
      <c r="GL90" s="19">
        <f>SUMIF($M90,REGISTER!$CU$68,'KORT 1'!$O90)</f>
        <v>0</v>
      </c>
      <c r="GM90" s="19">
        <f>SUMIF($M90,REGISTER!$CU$69,'KORT 1'!$O90)</f>
        <v>0</v>
      </c>
      <c r="GN90" s="19">
        <f>SUMIF($M90,REGISTER!$CU$70,'KORT 1'!$O90)</f>
        <v>0</v>
      </c>
      <c r="GO90" s="19">
        <f>SUMIF($M90,REGISTER!$CU$71,'KORT 1'!$O90)</f>
        <v>0</v>
      </c>
      <c r="GP90" s="18">
        <f>SUMIF($M90,REGISTER!$CU$72,'KORT 1'!$O90)+SUMIF($M90,REGISTER!$CU$73,'KORT 1'!$O90)+SUMIF($M90,REGISTER!$CU$74,'KORT 1'!$O90)+SUMIF($M90,REGISTER!$CU$75,'KORT 1'!$O90)</f>
        <v>0</v>
      </c>
      <c r="GQ90" s="136"/>
      <c r="GR90" s="136"/>
      <c r="GS90" s="136"/>
      <c r="GT90" s="136"/>
      <c r="GU90" s="136"/>
      <c r="GV90" s="136"/>
      <c r="GW90" s="136"/>
      <c r="GX90" s="136"/>
      <c r="GY90" s="136"/>
      <c r="GZ90" s="136"/>
      <c r="HA90" s="136"/>
      <c r="HB90" s="136"/>
      <c r="HC90" s="136"/>
      <c r="HD90" s="136"/>
      <c r="HE90" s="136"/>
      <c r="HF90" s="136"/>
      <c r="HG90" s="136"/>
      <c r="HH90" s="125"/>
      <c r="HI90" s="1"/>
    </row>
    <row r="91" spans="1:217" ht="12" customHeight="1">
      <c r="A91" s="17">
        <v>35</v>
      </c>
      <c r="B91" s="81"/>
      <c r="C91" s="427" t="str">
        <f t="shared" si="69"/>
        <v/>
      </c>
      <c r="D91" s="428"/>
      <c r="E91" s="428"/>
      <c r="F91" s="428"/>
      <c r="G91" s="429"/>
      <c r="H91" s="130" t="str">
        <f t="shared" si="56"/>
        <v/>
      </c>
      <c r="I91" s="26">
        <f t="shared" si="57"/>
        <v>0</v>
      </c>
      <c r="J91" s="26">
        <f t="shared" si="58"/>
        <v>0</v>
      </c>
      <c r="K91" s="26">
        <f t="shared" si="59"/>
        <v>0</v>
      </c>
      <c r="L91" s="133"/>
      <c r="M91" s="26">
        <f t="shared" si="60"/>
        <v>0</v>
      </c>
      <c r="N91" s="26">
        <f t="shared" si="61"/>
        <v>0</v>
      </c>
      <c r="O91" s="101">
        <f t="shared" si="70"/>
        <v>0</v>
      </c>
      <c r="P91" s="80">
        <f>IF((SUM(P$19:P$39)+SUM(P$78:P90)+SUM(P$117:P$121))&gt;=REGISTER!$CZ$22,0,IF(CS$70=1,0,IF(AND(CS91=1,$J91=1,CS$43&gt;=REGISTER!$CZ$25,CS$40&gt;0,SUM(CS$54:CS$60)&gt;0),1,0)))</f>
        <v>0</v>
      </c>
      <c r="Q91" s="80">
        <f>IF((SUM(Q$19:Q$39)+SUM(Q$78:Q90)+SUM(Q$117:Q$121))&gt;=REGISTER!$CZ$22,0,IF(CT$70=1,0,IF(AND(CT91=1,$J91=1,CT$43&gt;=REGISTER!$CZ$25,CT$40&gt;0,SUM(CT$54:CT$60)&gt;0),1,0)))</f>
        <v>0</v>
      </c>
      <c r="R91" s="80">
        <f>IF((SUM(R$19:R$39)+SUM(R$78:R90)+SUM(R$117:R$121))&gt;=REGISTER!$CZ$22,0,IF(CU$70=1,0,IF(AND(CU91=1,$J91=1,CU$43&gt;=REGISTER!$CZ$25,CU$40&gt;0,SUM(CU$54:CU$60)&gt;0),1,0)))</f>
        <v>0</v>
      </c>
      <c r="S91" s="80">
        <f>IF((SUM(S$19:S$39)+SUM(S$78:S90)+SUM(S$117:S$121))&gt;=REGISTER!$CZ$22,0,IF(CV$70=1,0,IF(AND(CV91=1,$J91=1,CV$43&gt;=REGISTER!$CZ$25,CV$40&gt;0,SUM(CV$54:CV$60)&gt;0),1,0)))</f>
        <v>0</v>
      </c>
      <c r="T91" s="80">
        <f>IF((SUM(T$19:T$39)+SUM(T$78:T90)+SUM(T$117:T$121))&gt;=REGISTER!$CZ$22,0,IF(CW$70=1,0,IF(AND(CW91=1,$J91=1,CW$43&gt;=REGISTER!$CZ$25,CW$40&gt;0,SUM(CW$54:CW$60)&gt;0),1,0)))</f>
        <v>0</v>
      </c>
      <c r="U91" s="80">
        <f>IF((SUM(U$19:U$39)+SUM(U$78:U90)+SUM(U$117:U$121))&gt;=REGISTER!$CZ$22,0,IF(CX$70=1,0,IF(AND(CX91=1,$J91=1,CX$43&gt;=REGISTER!$CZ$25,CX$40&gt;0,SUM(CX$54:CX$60)&gt;0),1,0)))</f>
        <v>0</v>
      </c>
      <c r="V91" s="80">
        <f>IF((SUM(V$19:V$39)+SUM(V$78:V90)+SUM(V$117:V$121))&gt;=REGISTER!$CZ$22,0,IF(CY$70=1,0,IF(AND(CY91=1,$J91=1,CY$43&gt;=REGISTER!$CZ$25,CY$40&gt;0,SUM(CY$54:CY$60)&gt;0),1,0)))</f>
        <v>0</v>
      </c>
      <c r="W91" s="80">
        <f>IF((SUM(W$19:W$39)+SUM(W$78:W90)+SUM(W$117:W$121))&gt;=REGISTER!$CZ$22,0,IF(CZ$70=1,0,IF(AND(CZ91=1,$J91=1,CZ$43&gt;=REGISTER!$CZ$25,CZ$40&gt;0,SUM(CZ$54:CZ$60)&gt;0),1,0)))</f>
        <v>0</v>
      </c>
      <c r="X91" s="80">
        <f>IF((SUM(X$19:X$39)+SUM(X$78:X90)+SUM(X$117:X$121))&gt;=REGISTER!$CZ$22,0,IF(DA$70=1,0,IF(AND(DA91=1,$J91=1,DA$43&gt;=REGISTER!$CZ$25,DA$40&gt;0,SUM(DA$54:DA$60)&gt;0),1,0)))</f>
        <v>0</v>
      </c>
      <c r="Y91" s="80">
        <f>IF((SUM(Y$19:Y$39)+SUM(Y$78:Y90)+SUM(Y$117:Y$121))&gt;=REGISTER!$CZ$22,0,IF(DB$70=1,0,IF(AND(DB91=1,$J91=1,DB$43&gt;=REGISTER!$CZ$25,DB$40&gt;0,SUM(DB$54:DB$60)&gt;0),1,0)))</f>
        <v>0</v>
      </c>
      <c r="Z91" s="80">
        <f>IF((SUM(Z$19:Z$39)+SUM(Z$78:Z90)+SUM(Z$117:Z$121))&gt;=REGISTER!$CZ$22,0,IF(DC$70=1,0,IF(AND(DC91=1,$J91=1,DC$43&gt;=REGISTER!$CZ$25,DC$40&gt;0,SUM(DC$54:DC$60)&gt;0),1,0)))</f>
        <v>0</v>
      </c>
      <c r="AA91" s="80">
        <f>IF((SUM(AA$19:AA$39)+SUM(AA$78:AA90)+SUM(AA$117:AA$121))&gt;=REGISTER!$CZ$22,0,IF(DD$70=1,0,IF(AND(DD91=1,$J91=1,DD$43&gt;=REGISTER!$CZ$25,DD$40&gt;0,SUM(DD$54:DD$60)&gt;0),1,0)))</f>
        <v>0</v>
      </c>
      <c r="AB91" s="80">
        <f>IF((SUM(AB$19:AB$39)+SUM(AB$78:AB90)+SUM(AB$117:AB$121))&gt;=REGISTER!$CZ$22,0,IF(DE$70=1,0,IF(AND(DE91=1,$J91=1,DE$43&gt;=REGISTER!$CZ$25,DE$40&gt;0,SUM(DE$54:DE$60)&gt;0),1,0)))</f>
        <v>0</v>
      </c>
      <c r="AC91" s="80">
        <f>IF((SUM(AC$19:AC$39)+SUM(AC$78:AC90)+SUM(AC$117:AC$121))&gt;=REGISTER!$CZ$22,0,IF(DF$70=1,0,IF(AND(DF91=1,$J91=1,DF$43&gt;=REGISTER!$CZ$25,DF$40&gt;0,SUM(DF$54:DF$60)&gt;0),1,0)))</f>
        <v>0</v>
      </c>
      <c r="AD91" s="80">
        <f>IF((SUM(AD$19:AD$39)+SUM(AD$78:AD90)+SUM(AD$117:AD$121))&gt;=REGISTER!$CZ$22,0,IF(DG$70=1,0,IF(AND(DG91=1,$J91=1,DG$43&gt;=REGISTER!$CZ$25,DG$40&gt;0,SUM(DG$54:DG$60)&gt;0),1,0)))</f>
        <v>0</v>
      </c>
      <c r="AE91" s="80">
        <f>IF((SUM(AE$19:AE$39)+SUM(AE$78:AE90)+SUM(AE$117:AE$121))&gt;=REGISTER!$CZ$22,0,IF(DH$70=1,0,IF(AND(DH91=1,$J91=1,DH$43&gt;=REGISTER!$CZ$25,DH$40&gt;0,SUM(DH$54:DH$60)&gt;0),1,0)))</f>
        <v>0</v>
      </c>
      <c r="AF91" s="80">
        <f>IF((SUM(AF$19:AF$39)+SUM(AF$78:AF90)+SUM(AF$117:AF$121))&gt;=REGISTER!$CZ$22,0,IF(DI$70=1,0,IF(AND(DI91=1,$J91=1,DI$43&gt;=REGISTER!$CZ$25,DI$40&gt;0,SUM(DI$54:DI$60)&gt;0),1,0)))</f>
        <v>0</v>
      </c>
      <c r="AG91" s="80">
        <f>IF((SUM(AG$19:AG$39)+SUM(AG$78:AG90)+SUM(AG$117:AG$121))&gt;=REGISTER!$CZ$22,0,IF(DJ$70=1,0,IF(AND(DJ91=1,$J91=1,DJ$43&gt;=REGISTER!$CZ$25,DJ$40&gt;0,SUM(DJ$54:DJ$60)&gt;0),1,0)))</f>
        <v>0</v>
      </c>
      <c r="AH91" s="80">
        <f>IF((SUM(AH$19:AH$39)+SUM(AH$78:AH90)+SUM(AH$117:AH$121))&gt;=REGISTER!$CZ$22,0,IF(DK$70=1,0,IF(AND(DK91=1,$J91=1,DK$43&gt;=REGISTER!$CZ$25,DK$40&gt;0,SUM(DK$54:DK$60)&gt;0),1,0)))</f>
        <v>0</v>
      </c>
      <c r="AI91" s="80">
        <f>IF((SUM(AI$19:AI$39)+SUM(AI$78:AI90)+SUM(AI$117:AI$121))&gt;=REGISTER!$CZ$22,0,IF(DL$70=1,0,IF(AND(DL91=1,$J91=1,DL$43&gt;=REGISTER!$CZ$25,DL$40&gt;0,SUM(DL$54:DL$60)&gt;0),1,0)))</f>
        <v>0</v>
      </c>
      <c r="AJ91" s="80">
        <f>IF((SUM(AJ$19:AJ$39)+SUM(AJ$78:AJ90)+SUM(AJ$117:AJ$121))&gt;=REGISTER!$CZ$22,0,IF(DM$70=1,0,IF(AND(DM91=1,$J91=1,DM$43&gt;=REGISTER!$CZ$25,DM$40&gt;0,SUM(DM$54:DM$60)&gt;0),1,0)))</f>
        <v>0</v>
      </c>
      <c r="AK91" s="80">
        <f>IF((SUM(AK$19:AK$39)+SUM(AK$78:AK90)+SUM(AK$117:AK$121))&gt;=REGISTER!$CZ$22,0,IF(DN$70=1,0,IF(AND(DN91=1,$J91=1,DN$43&gt;=REGISTER!$CZ$25,DN$40&gt;0,SUM(DN$54:DN$60)&gt;0),1,0)))</f>
        <v>0</v>
      </c>
      <c r="AL91" s="80">
        <f>IF((SUM(AL$19:AL$39)+SUM(AL$78:AL90)+SUM(AL$117:AL$121))&gt;=REGISTER!$CZ$22,0,IF(DO$70=1,0,IF(AND(DO91=1,$J91=1,DO$43&gt;=REGISTER!$CZ$25,DO$40&gt;0,SUM(DO$54:DO$60)&gt;0),1,0)))</f>
        <v>0</v>
      </c>
      <c r="AM91" s="80">
        <f>IF((SUM(AM$19:AM$39)+SUM(AM$78:AM90)+SUM(AM$117:AM$121))&gt;=REGISTER!$CZ$22,0,IF(DP$70=1,0,IF(AND(DP91=1,$J91=1,DP$43&gt;=REGISTER!$CZ$25,DP$40&gt;0,SUM(DP$54:DP$60)&gt;0),1,0)))</f>
        <v>0</v>
      </c>
      <c r="AN91" s="80">
        <f>IF((SUM(AN$19:AN$39)+SUM(AN$78:AN90)+SUM(AN$117:AN$121))&gt;=REGISTER!$CZ$22,0,IF(DQ$70=1,0,IF(AND(DQ91=1,$J91=1,DQ$43&gt;=REGISTER!$CZ$25,DQ$40&gt;0,SUM(DQ$54:DQ$60)&gt;0),1,0)))</f>
        <v>0</v>
      </c>
      <c r="AO91" s="80">
        <f>IF((SUM(AO$19:AO$39)+SUM(AO$78:AO90)+SUM(AO$117:AO$121))&gt;=REGISTER!$CZ$22,0,IF(DR$70=1,0,IF(AND(DR91=1,$J91=1,DR$43&gt;=REGISTER!$CZ$25,DR$40&gt;0,SUM(DR$54:DR$60)&gt;0),1,0)))</f>
        <v>0</v>
      </c>
      <c r="AP91" s="80">
        <f>IF((SUM(AP$19:AP$39)+SUM(AP$78:AP90)+SUM(AP$117:AP$121))&gt;=REGISTER!$CZ$22,0,IF(DS$70=1,0,IF(AND(DS91=1,$J91=1,DS$43&gt;=REGISTER!$CZ$25,DS$40&gt;0,SUM(DS$54:DS$60)&gt;0),1,0)))</f>
        <v>0</v>
      </c>
      <c r="AQ91" s="80">
        <f>IF((SUM(AQ$19:AQ$39)+SUM(AQ$78:AQ90)+SUM(AQ$117:AQ$121))&gt;=REGISTER!$CZ$22,0,IF(DT$70=1,0,IF(AND(DT91=1,$J91=1,DT$43&gt;=REGISTER!$CZ$25,DT$40&gt;0,SUM(DT$54:DT$60)&gt;0),1,0)))</f>
        <v>0</v>
      </c>
      <c r="AR91" s="80">
        <f>IF((SUM(AR$19:AR$39)+SUM(AR$78:AR90)+SUM(AR$117:AR$121))&gt;=REGISTER!$CZ$22,0,IF(DU$70=1,0,IF(AND(DU91=1,$J91=1,DU$43&gt;=REGISTER!$CZ$25,DU$40&gt;0,SUM(DU$54:DU$60)&gt;0),1,0)))</f>
        <v>0</v>
      </c>
      <c r="AS91" s="80">
        <f>IF((SUM(AS$19:AS$39)+SUM(AS$78:AS90)+SUM(AS$117:AS$121))&gt;=REGISTER!$CZ$22,0,IF(DV$70=1,0,IF(AND(DV91=1,$J91=1,DV$43&gt;=REGISTER!$CZ$25,DV$40&gt;0,SUM(DV$54:DV$60)&gt;0),1,0)))</f>
        <v>0</v>
      </c>
      <c r="AT91" s="80">
        <f>IF((SUM(AT$19:AT$39)+SUM(AT$78:AT90)+SUM(AT$117:AT$121))&gt;=REGISTER!$CZ$22,0,IF(DW$70=1,0,IF(AND(DW91=1,$J91=1,DW$43&gt;=REGISTER!$CZ$25,DW$40&gt;0,SUM(DW$54:DW$60)&gt;0),1,0)))</f>
        <v>0</v>
      </c>
      <c r="AU91" s="80">
        <f>IF((SUM(AU$19:AU$39)+SUM(AU$78:AU90)+SUM(AU$117:AU$121))&gt;=REGISTER!$CZ$22,0,IF(DX$70=1,0,IF(AND(DX91=1,$J91=1,DX$43&gt;=REGISTER!$CZ$25,DX$40&gt;0,SUM(DX$54:DX$60)&gt;0),1,0)))</f>
        <v>0</v>
      </c>
      <c r="AV91" s="80">
        <f>IF((SUM(AV$19:AV$39)+SUM(AV$78:AV90)+SUM(AV$117:AV$121))&gt;=REGISTER!$CZ$22,0,IF(DY$70=1,0,IF(AND(DY91=1,$J91=1,DY$43&gt;=REGISTER!$CZ$25,DY$40&gt;0,SUM(DY$54:DY$60)&gt;0),1,0)))</f>
        <v>0</v>
      </c>
      <c r="AW91" s="80">
        <f>IF((SUM(AW$19:AW$39)+SUM(AW$78:AW90)+SUM(AW$117:AW$121))&gt;=REGISTER!$CZ$22,0,IF(DZ$70=1,0,IF(AND(DZ91=1,$J91=1,DZ$43&gt;=REGISTER!$CZ$25,DZ$40&gt;0,SUM(DZ$54:DZ$60)&gt;0),1,0)))</f>
        <v>0</v>
      </c>
      <c r="AX91" s="80">
        <f>IF((SUM(AX$19:AX$39)+SUM(AX$78:AX90)+SUM(AX$117:AX$121))&gt;=REGISTER!$CZ$22,0,IF(EA$70=1,0,IF(AND(EA91=1,$J91=1,EA$43&gt;=REGISTER!$CZ$25,EA$40&gt;0,SUM(EA$54:EA$60)&gt;0),1,0)))</f>
        <v>0</v>
      </c>
      <c r="AY91" s="80">
        <f>IF((SUM(AY$19:AY$39)+SUM(AY$78:AY90)+SUM(AY$117:AY$121))&gt;=REGISTER!$CZ$22,0,IF(EB$70=1,0,IF(AND(EB91=1,$J91=1,EB$43&gt;=REGISTER!$CZ$25,EB$40&gt;0,SUM(EB$54:EB$60)&gt;0),1,0)))</f>
        <v>0</v>
      </c>
      <c r="AZ91" s="80">
        <f>IF((SUM(AZ$19:AZ$39)+SUM(AZ$78:AZ90)+SUM(AZ$117:AZ$121))&gt;=REGISTER!$CZ$22,0,IF(EC$70=1,0,IF(AND(EC91=1,$J91=1,EC$43&gt;=REGISTER!$CZ$25,EC$40&gt;0,SUM(EC$54:EC$60)&gt;0),1,0)))</f>
        <v>0</v>
      </c>
      <c r="BA91" s="80">
        <f>IF((SUM(BA$19:BA$39)+SUM(BA$78:BA90)+SUM(BA$117:BA$121))&gt;=REGISTER!$CZ$22,0,IF(ED$70=1,0,IF(AND(ED91=1,$J91=1,ED$43&gt;=REGISTER!$CZ$25,ED$40&gt;0,SUM(ED$54:ED$60)&gt;0),1,0)))</f>
        <v>0</v>
      </c>
      <c r="BB91" s="80">
        <f>IF((SUM(BB$19:BB$39)+SUM(BB$78:BB90)+SUM(BB$117:BB$121))&gt;=REGISTER!$CZ$22,0,IF(EE$70=1,0,IF(AND(EE91=1,$J91=1,EE$43&gt;=REGISTER!$CZ$25,EE$40&gt;0,SUM(EE$54:EE$60)&gt;0),1,0)))</f>
        <v>0</v>
      </c>
      <c r="BC91" s="80">
        <f>IF((SUM(BC$19:BC$39)+SUM(BC$78:BC90)+SUM(BC$117:BC$121))&gt;=REGISTER!$CZ$22,0,IF(EF$70=1,0,IF(AND(EF91=1,$J91=1,EF$43&gt;=REGISTER!$CZ$25,EF$40&gt;0,SUM(EF$54:EF$60)&gt;0),1,0)))</f>
        <v>0</v>
      </c>
      <c r="BD91" s="101">
        <f t="shared" si="71"/>
        <v>0</v>
      </c>
      <c r="BE91" s="80">
        <f>IF((SUM(BE$19:BE$39)+SUM(BE$78:BE90)+SUM(BE$117:BE$121))&gt;=30,0,SUM(IF(AND($I91=1,CS91=1,CS$41&gt;2,CS$40&gt;0,SUM(CS$47:CS$53)&gt;0),1,0)))</f>
        <v>0</v>
      </c>
      <c r="BF91" s="80">
        <f>IF((SUM(BF$19:BF$39)+SUM(BF$78:BF90)+SUM(BF$117:BF$121))&gt;=30,0,SUM(IF(AND($I91=1,CT91=1,CT$41&gt;2,CT$40&gt;0,SUM(CT$47:CT$53)&gt;0),1,0)))</f>
        <v>0</v>
      </c>
      <c r="BG91" s="80">
        <f>IF((SUM(BG$19:BG$39)+SUM(BG$78:BG90)+SUM(BG$117:BG$121))&gt;=30,0,SUM(IF(AND($I91=1,CU91=1,CU$41&gt;2,CU$40&gt;0,SUM(CU$47:CU$53)&gt;0),1,0)))</f>
        <v>0</v>
      </c>
      <c r="BH91" s="80">
        <f>IF((SUM(BH$19:BH$39)+SUM(BH$78:BH90)+SUM(BH$117:BH$121))&gt;=30,0,SUM(IF(AND($I91=1,CV91=1,CV$41&gt;2,CV$40&gt;0,SUM(CV$47:CV$53)&gt;0),1,0)))</f>
        <v>0</v>
      </c>
      <c r="BI91" s="80">
        <f>IF((SUM(BI$19:BI$39)+SUM(BI$78:BI90)+SUM(BI$117:BI$121))&gt;=30,0,SUM(IF(AND($I91=1,CW91=1,CW$41&gt;2,CW$40&gt;0,SUM(CW$47:CW$53)&gt;0),1,0)))</f>
        <v>0</v>
      </c>
      <c r="BJ91" s="80">
        <f>IF((SUM(BJ$19:BJ$39)+SUM(BJ$78:BJ90)+SUM(BJ$117:BJ$121))&gt;=30,0,SUM(IF(AND($I91=1,CX91=1,CX$41&gt;2,CX$40&gt;0,SUM(CX$47:CX$53)&gt;0),1,0)))</f>
        <v>0</v>
      </c>
      <c r="BK91" s="80">
        <f>IF((SUM(BK$19:BK$39)+SUM(BK$78:BK90)+SUM(BK$117:BK$121))&gt;=30,0,SUM(IF(AND($I91=1,CY91=1,CY$41&gt;2,CY$40&gt;0,SUM(CY$47:CY$53)&gt;0),1,0)))</f>
        <v>0</v>
      </c>
      <c r="BL91" s="80">
        <f>IF((SUM(BL$19:BL$39)+SUM(BL$78:BL90)+SUM(BL$117:BL$121))&gt;=30,0,SUM(IF(AND($I91=1,CZ91=1,CZ$41&gt;2,CZ$40&gt;0,SUM(CZ$47:CZ$53)&gt;0),1,0)))</f>
        <v>0</v>
      </c>
      <c r="BM91" s="80">
        <f>IF((SUM(BM$19:BM$39)+SUM(BM$78:BM90)+SUM(BM$117:BM$121))&gt;=30,0,SUM(IF(AND($I91=1,DA91=1,DA$41&gt;2,DA$40&gt;0,SUM(DA$47:DA$53)&gt;0),1,0)))</f>
        <v>0</v>
      </c>
      <c r="BN91" s="80">
        <f>IF((SUM(BN$19:BN$39)+SUM(BN$78:BN90)+SUM(BN$117:BN$121))&gt;=30,0,SUM(IF(AND($I91=1,DB91=1,DB$41&gt;2,DB$40&gt;0,SUM(DB$47:DB$53)&gt;0),1,0)))</f>
        <v>0</v>
      </c>
      <c r="BO91" s="80">
        <f>IF((SUM(BO$19:BO$39)+SUM(BO$78:BO90)+SUM(BO$117:BO$121))&gt;=30,0,SUM(IF(AND($I91=1,DC91=1,DC$41&gt;2,DC$40&gt;0,SUM(DC$47:DC$53)&gt;0),1,0)))</f>
        <v>0</v>
      </c>
      <c r="BP91" s="80">
        <f>IF((SUM(BP$19:BP$39)+SUM(BP$78:BP90)+SUM(BP$117:BP$121))&gt;=30,0,SUM(IF(AND($I91=1,DD91=1,DD$41&gt;2,DD$40&gt;0,SUM(DD$47:DD$53)&gt;0),1,0)))</f>
        <v>0</v>
      </c>
      <c r="BQ91" s="80">
        <f>IF((SUM(BQ$19:BQ$39)+SUM(BQ$78:BQ90)+SUM(BQ$117:BQ$121))&gt;=30,0,SUM(IF(AND($I91=1,DE91=1,DE$41&gt;2,DE$40&gt;0,SUM(DE$47:DE$53)&gt;0),1,0)))</f>
        <v>0</v>
      </c>
      <c r="BR91" s="80">
        <f>IF((SUM(BR$19:BR$39)+SUM(BR$78:BR90)+SUM(BR$117:BR$121))&gt;=30,0,SUM(IF(AND($I91=1,DF91=1,DF$41&gt;2,DF$40&gt;0,SUM(DF$47:DF$53)&gt;0),1,0)))</f>
        <v>0</v>
      </c>
      <c r="BS91" s="80">
        <f>IF((SUM(BS$19:BS$39)+SUM(BS$78:BS90)+SUM(BS$117:BS$121))&gt;=30,0,SUM(IF(AND($I91=1,DG91=1,DG$41&gt;2,DG$40&gt;0,SUM(DG$47:DG$53)&gt;0),1,0)))</f>
        <v>0</v>
      </c>
      <c r="BT91" s="80">
        <f>IF((SUM(BT$19:BT$39)+SUM(BT$78:BT90)+SUM(BT$117:BT$121))&gt;=30,0,SUM(IF(AND($I91=1,DH91=1,DH$41&gt;2,DH$40&gt;0,SUM(DH$47:DH$53)&gt;0),1,0)))</f>
        <v>0</v>
      </c>
      <c r="BU91" s="80">
        <f>IF((SUM(BU$19:BU$39)+SUM(BU$78:BU90)+SUM(BU$117:BU$121))&gt;=30,0,SUM(IF(AND($I91=1,DI91=1,DI$41&gt;2,DI$40&gt;0,SUM(DI$47:DI$53)&gt;0),1,0)))</f>
        <v>0</v>
      </c>
      <c r="BV91" s="80">
        <f>IF((SUM(BV$19:BV$39)+SUM(BV$78:BV90)+SUM(BV$117:BV$121))&gt;=30,0,SUM(IF(AND($I91=1,DJ91=1,DJ$41&gt;2,DJ$40&gt;0,SUM(DJ$47:DJ$53)&gt;0),1,0)))</f>
        <v>0</v>
      </c>
      <c r="BW91" s="80">
        <f>IF((SUM(BW$19:BW$39)+SUM(BW$78:BW90)+SUM(BW$117:BW$121))&gt;=30,0,SUM(IF(AND($I91=1,DK91=1,DK$41&gt;2,DK$40&gt;0,SUM(DK$47:DK$53)&gt;0),1,0)))</f>
        <v>0</v>
      </c>
      <c r="BX91" s="80">
        <f>IF((SUM(BX$19:BX$39)+SUM(BX$78:BX90)+SUM(BX$117:BX$121))&gt;=30,0,SUM(IF(AND($I91=1,DL91=1,DL$41&gt;2,DL$40&gt;0,SUM(DL$47:DL$53)&gt;0),1,0)))</f>
        <v>0</v>
      </c>
      <c r="BY91" s="80">
        <f>IF((SUM(BY$19:BY$39)+SUM(BY$78:BY90)+SUM(BY$117:BY$121))&gt;=30,0,SUM(IF(AND($I91=1,DM91=1,DM$41&gt;2,DM$40&gt;0,SUM(DM$47:DM$53)&gt;0),1,0)))</f>
        <v>0</v>
      </c>
      <c r="BZ91" s="80">
        <f>IF((SUM(BZ$19:BZ$39)+SUM(BZ$78:BZ90)+SUM(BZ$117:BZ$121))&gt;=30,0,SUM(IF(AND($I91=1,DN91=1,DN$41&gt;2,DN$40&gt;0,SUM(DN$47:DN$53)&gt;0),1,0)))</f>
        <v>0</v>
      </c>
      <c r="CA91" s="80">
        <f>IF((SUM(CA$19:CA$39)+SUM(CA$78:CA90)+SUM(CA$117:CA$121))&gt;=30,0,SUM(IF(AND($I91=1,DO91=1,DO$41&gt;2,DO$40&gt;0,SUM(DO$47:DO$53)&gt;0),1,0)))</f>
        <v>0</v>
      </c>
      <c r="CB91" s="80">
        <f>IF((SUM(CB$19:CB$39)+SUM(CB$78:CB90)+SUM(CB$117:CB$121))&gt;=30,0,SUM(IF(AND($I91=1,DP91=1,DP$41&gt;2,DP$40&gt;0,SUM(DP$47:DP$53)&gt;0),1,0)))</f>
        <v>0</v>
      </c>
      <c r="CC91" s="80">
        <f>IF((SUM(CC$19:CC$39)+SUM(CC$78:CC90)+SUM(CC$117:CC$121))&gt;=30,0,SUM(IF(AND($I91=1,DQ91=1,DQ$41&gt;2,DQ$40&gt;0,SUM(DQ$47:DQ$53)&gt;0),1,0)))</f>
        <v>0</v>
      </c>
      <c r="CD91" s="80">
        <f>IF((SUM(CD$19:CD$39)+SUM(CD$78:CD90)+SUM(CD$117:CD$121))&gt;=30,0,SUM(IF(AND($I91=1,DR91=1,DR$41&gt;2,DR$40&gt;0,SUM(DR$47:DR$53)&gt;0),1,0)))</f>
        <v>0</v>
      </c>
      <c r="CE91" s="80">
        <f>IF((SUM(CE$19:CE$39)+SUM(CE$78:CE90)+SUM(CE$117:CE$121))&gt;=30,0,SUM(IF(AND($I91=1,DS91=1,DS$41&gt;2,DS$40&gt;0,SUM(DS$47:DS$53)&gt;0),1,0)))</f>
        <v>0</v>
      </c>
      <c r="CF91" s="80">
        <f>IF((SUM(CF$19:CF$39)+SUM(CF$78:CF90)+SUM(CF$117:CF$121))&gt;=30,0,SUM(IF(AND($I91=1,DT91=1,DT$41&gt;2,DT$40&gt;0,SUM(DT$47:DT$53)&gt;0),1,0)))</f>
        <v>0</v>
      </c>
      <c r="CG91" s="80">
        <f>IF((SUM(CG$19:CG$39)+SUM(CG$78:CG90)+SUM(CG$117:CG$121))&gt;=30,0,SUM(IF(AND($I91=1,DU91=1,DU$41&gt;2,DU$40&gt;0,SUM(DU$47:DU$53)&gt;0),1,0)))</f>
        <v>0</v>
      </c>
      <c r="CH91" s="80">
        <f>IF((SUM(CH$19:CH$39)+SUM(CH$78:CH90)+SUM(CH$117:CH$121))&gt;=30,0,SUM(IF(AND($I91=1,DV91=1,DV$41&gt;2,DV$40&gt;0,SUM(DV$47:DV$53)&gt;0),1,0)))</f>
        <v>0</v>
      </c>
      <c r="CI91" s="80">
        <f>IF((SUM(CI$19:CI$39)+SUM(CI$78:CI90)+SUM(CI$117:CI$121))&gt;=30,0,SUM(IF(AND($I91=1,DW91=1,DW$41&gt;2,DW$40&gt;0,SUM(DW$47:DW$53)&gt;0),1,0)))</f>
        <v>0</v>
      </c>
      <c r="CJ91" s="80">
        <f>IF((SUM(CJ$19:CJ$39)+SUM(CJ$78:CJ90)+SUM(CJ$117:CJ$121))&gt;=30,0,SUM(IF(AND($I91=1,DX91=1,DX$41&gt;2,DX$40&gt;0,SUM(DX$47:DX$53)&gt;0),1,0)))</f>
        <v>0</v>
      </c>
      <c r="CK91" s="80">
        <f>IF((SUM(CK$19:CK$39)+SUM(CK$78:CK90)+SUM(CK$117:CK$121))&gt;=30,0,SUM(IF(AND($I91=1,DY91=1,DY$41&gt;2,DY$40&gt;0,SUM(DY$47:DY$53)&gt;0),1,0)))</f>
        <v>0</v>
      </c>
      <c r="CL91" s="80">
        <f>IF((SUM(CL$19:CL$39)+SUM(CL$78:CL90)+SUM(CL$117:CL$121))&gt;=30,0,SUM(IF(AND($I91=1,DZ91=1,DZ$41&gt;2,DZ$40&gt;0,SUM(DZ$47:DZ$53)&gt;0),1,0)))</f>
        <v>0</v>
      </c>
      <c r="CM91" s="80">
        <f>IF((SUM(CM$19:CM$39)+SUM(CM$78:CM90)+SUM(CM$117:CM$121))&gt;=30,0,SUM(IF(AND($I91=1,EA91=1,EA$41&gt;2,EA$40&gt;0,SUM(EA$47:EA$53)&gt;0),1,0)))</f>
        <v>0</v>
      </c>
      <c r="CN91" s="80">
        <f>IF((SUM(CN$19:CN$39)+SUM(CN$78:CN90)+SUM(CN$117:CN$121))&gt;=30,0,SUM(IF(AND($I91=1,EB91=1,EB$41&gt;2,EB$40&gt;0,SUM(EB$47:EB$53)&gt;0),1,0)))</f>
        <v>0</v>
      </c>
      <c r="CO91" s="80">
        <f>IF((SUM(CO$19:CO$39)+SUM(CO$78:CO90)+SUM(CO$117:CO$121))&gt;=30,0,SUM(IF(AND($I91=1,EC91=1,EC$41&gt;2,EC$40&gt;0,SUM(EC$47:EC$53)&gt;0),1,0)))</f>
        <v>0</v>
      </c>
      <c r="CP91" s="80">
        <f>IF((SUM(CP$19:CP$39)+SUM(CP$78:CP90)+SUM(CP$117:CP$121))&gt;=30,0,SUM(IF(AND($I91=1,ED91=1,ED$41&gt;2,ED$40&gt;0,SUM(ED$47:ED$53)&gt;0),1,0)))</f>
        <v>0</v>
      </c>
      <c r="CQ91" s="80">
        <f>IF((SUM(CQ$19:CQ$39)+SUM(CQ$78:CQ90)+SUM(CQ$117:CQ$121))&gt;=30,0,SUM(IF(AND($I91=1,EE91=1,EE$41&gt;2,EE$40&gt;0,SUM(EE$47:EE$53)&gt;0),1,0)))</f>
        <v>0</v>
      </c>
      <c r="CR91" s="80">
        <f>IF((SUM(CR$19:CR$39)+SUM(CR$78:CR90)+SUM(CR$117:CR$121))&gt;=30,0,SUM(IF(AND($I91=1,EF91=1,EF$41&gt;2,EF$40&gt;0,SUM(EF$47:EF$53)&gt;0),1,0)))</f>
        <v>0</v>
      </c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54">
        <f t="shared" si="65"/>
        <v>0</v>
      </c>
      <c r="EH91" s="136"/>
      <c r="EI91" s="97">
        <f t="shared" si="66"/>
        <v>0</v>
      </c>
      <c r="EJ91" s="344" t="str">
        <f t="shared" si="67"/>
        <v/>
      </c>
      <c r="EK91" s="345">
        <f t="shared" si="68"/>
        <v>0</v>
      </c>
      <c r="EL91" s="185"/>
      <c r="EM91" s="102">
        <f>SUMIF($K91,REGISTER!$CU$7,'KORT 1'!$BD91)</f>
        <v>0</v>
      </c>
      <c r="EN91" s="19">
        <f>SUMIF($K91,REGISTER!$CU$8,'KORT 1'!$BD91)</f>
        <v>0</v>
      </c>
      <c r="EO91" s="20">
        <f>SUMIF($K91,REGISTER!$CU$9,'KORT 1'!$BD91)</f>
        <v>0</v>
      </c>
      <c r="EP91" s="17">
        <f>SUMIF($K91,REGISTER!$CU$21,'KORT 1'!$BD91)</f>
        <v>0</v>
      </c>
      <c r="EQ91" s="19">
        <f>SUMIF($K91,REGISTER!$CU$22,'KORT 1'!$BD91)</f>
        <v>0</v>
      </c>
      <c r="ER91" s="20">
        <f>SUMIF($K91,REGISTER!$CU$23,'KORT 1'!$BD91)</f>
        <v>0</v>
      </c>
      <c r="ES91" s="17">
        <f>SUMIF($K91,REGISTER!$CU$14,'KORT 1'!$BD91)</f>
        <v>0</v>
      </c>
      <c r="ET91" s="19">
        <f>SUMIF($K91,REGISTER!$CU$15,'KORT 1'!$BD91)</f>
        <v>0</v>
      </c>
      <c r="EU91" s="19">
        <f>SUMIF($K91,REGISTER!$CU$16,'KORT 1'!$BD91)</f>
        <v>0</v>
      </c>
      <c r="EV91" s="218">
        <f>SUMIF($K91,REGISTER!$CU$17,'KORT 1'!$BD91)+SUMIF($K91,REGISTER!$CU$18,'KORT 1'!$BD91)+SUMIF($K91,REGISTER!$CU$19,'KORT 1'!$BD91)+SUMIF($K91,REGISTER!$CU$20,'KORT 1'!$BD91)</f>
        <v>0</v>
      </c>
      <c r="EW91" s="103">
        <f>SUMIF($K91,REGISTER!$CU$28,'KORT 1'!$BD91)</f>
        <v>0</v>
      </c>
      <c r="EX91" s="19">
        <f>SUMIF($K91,REGISTER!$CU$29,'KORT 1'!$BD91)</f>
        <v>0</v>
      </c>
      <c r="EY91" s="19">
        <f>SUMIF($K91,REGISTER!$CU$30,'KORT 1'!$BD91)</f>
        <v>0</v>
      </c>
      <c r="EZ91" s="218">
        <f>SUMIF($K91,REGISTER!$CU$31,'KORT 1'!$BD91)+SUMIF($K91,REGISTER!$CU$32,'KORT 1'!$BD91)+SUMIF($K91,REGISTER!$CU$33,'KORT 1'!$BD91)+SUMIF($K91,REGISTER!$CU$34,'KORT 1'!$BD91)</f>
        <v>0</v>
      </c>
      <c r="FA91" s="136"/>
      <c r="FB91" s="136"/>
      <c r="FC91" s="136"/>
      <c r="FD91" s="136"/>
      <c r="FE91" s="136"/>
      <c r="FF91" s="136"/>
      <c r="FG91" s="136"/>
      <c r="FH91" s="136"/>
      <c r="FI91" s="136"/>
      <c r="FJ91" s="136"/>
      <c r="FK91" s="136"/>
      <c r="FL91" s="136"/>
      <c r="FM91" s="136"/>
      <c r="FN91" s="136"/>
      <c r="FO91" s="136"/>
      <c r="FP91" s="235"/>
      <c r="FQ91" s="103">
        <f>SUMIF($M91,REGISTER!$CU$36,'KORT 1'!$O91)</f>
        <v>0</v>
      </c>
      <c r="FR91" s="19">
        <f>SUMIF($M91,REGISTER!$CU$37,'KORT 1'!$O91)</f>
        <v>0</v>
      </c>
      <c r="FS91" s="19">
        <f>SUMIF($M91,REGISTER!$CU$38,'KORT 1'!$O91)</f>
        <v>0</v>
      </c>
      <c r="FT91" s="19">
        <f>SUMIF($M91,REGISTER!$CU$39,'KORT 1'!$O91)</f>
        <v>0</v>
      </c>
      <c r="FU91" s="19">
        <f>SUMIF($M91,REGISTER!$CU$40,'KORT 1'!$O91)</f>
        <v>0</v>
      </c>
      <c r="FV91" s="19">
        <f>SUMIF($M91,REGISTER!$CU$41,'KORT 1'!$O91)</f>
        <v>0</v>
      </c>
      <c r="FW91" s="19">
        <f>SUMIF($M91,REGISTER!$CU$56,'KORT 1'!$O91)</f>
        <v>0</v>
      </c>
      <c r="FX91" s="19">
        <f>SUMIF($M91,REGISTER!$CU$57,'KORT 1'!$O91)</f>
        <v>0</v>
      </c>
      <c r="FY91" s="19">
        <f>SUMIF($M91,REGISTER!$CU$58,'KORT 1'!$O91)</f>
        <v>0</v>
      </c>
      <c r="FZ91" s="19">
        <f>SUMIF($M91,REGISTER!$CU$59,'KORT 1'!$O91)</f>
        <v>0</v>
      </c>
      <c r="GA91" s="19">
        <f>SUMIF($M91,REGISTER!$CU$60,'KORT 1'!$O91)</f>
        <v>0</v>
      </c>
      <c r="GB91" s="19">
        <f>SUMIF($M91,REGISTER!$CU$61,'KORT 1'!$O91)</f>
        <v>0</v>
      </c>
      <c r="GC91" s="19">
        <f>SUMIF($M91,REGISTER!$CU$46,'KORT 1'!$O91)</f>
        <v>0</v>
      </c>
      <c r="GD91" s="19">
        <f>SUMIF($M91,REGISTER!$CU$47,'KORT 1'!$O91)</f>
        <v>0</v>
      </c>
      <c r="GE91" s="19">
        <f>SUMIF($M91,REGISTER!$CU$48,'KORT 1'!$O91)</f>
        <v>0</v>
      </c>
      <c r="GF91" s="19">
        <f>SUMIF($M91,REGISTER!$CU$49,'KORT 1'!$O91)</f>
        <v>0</v>
      </c>
      <c r="GG91" s="19">
        <f>SUMIF($M91,REGISTER!$CU$50,'KORT 1'!$O91)</f>
        <v>0</v>
      </c>
      <c r="GH91" s="19">
        <f>SUMIF($M91,REGISTER!$CU$51,'KORT 1'!$O91)</f>
        <v>0</v>
      </c>
      <c r="GI91" s="18">
        <f>SUMIF($M91,REGISTER!$CU$52,'KORT 1'!$O91)+SUMIF($M91,REGISTER!$CU$53,'KORT 1'!$O91)+SUMIF($M91,REGISTER!$CU$54,'KORT 1'!$O91)+SUMIF($M91,REGISTER!$CU$55,'KORT 1'!$O91)</f>
        <v>0</v>
      </c>
      <c r="GJ91" s="19">
        <f>SUMIF($M91,REGISTER!$CU$66,'KORT 1'!$O91)</f>
        <v>0</v>
      </c>
      <c r="GK91" s="19">
        <f>SUMIF($M91,REGISTER!$CU$67,'KORT 1'!$O91)</f>
        <v>0</v>
      </c>
      <c r="GL91" s="19">
        <f>SUMIF($M91,REGISTER!$CU$68,'KORT 1'!$O91)</f>
        <v>0</v>
      </c>
      <c r="GM91" s="19">
        <f>SUMIF($M91,REGISTER!$CU$69,'KORT 1'!$O91)</f>
        <v>0</v>
      </c>
      <c r="GN91" s="19">
        <f>SUMIF($M91,REGISTER!$CU$70,'KORT 1'!$O91)</f>
        <v>0</v>
      </c>
      <c r="GO91" s="19">
        <f>SUMIF($M91,REGISTER!$CU$71,'KORT 1'!$O91)</f>
        <v>0</v>
      </c>
      <c r="GP91" s="18">
        <f>SUMIF($M91,REGISTER!$CU$72,'KORT 1'!$O91)+SUMIF($M91,REGISTER!$CU$73,'KORT 1'!$O91)+SUMIF($M91,REGISTER!$CU$74,'KORT 1'!$O91)+SUMIF($M91,REGISTER!$CU$75,'KORT 1'!$O91)</f>
        <v>0</v>
      </c>
      <c r="GQ91" s="136"/>
      <c r="GR91" s="136"/>
      <c r="GS91" s="136"/>
      <c r="GT91" s="136"/>
      <c r="GU91" s="136"/>
      <c r="GV91" s="136"/>
      <c r="GW91" s="136"/>
      <c r="GX91" s="136"/>
      <c r="GY91" s="136"/>
      <c r="GZ91" s="136"/>
      <c r="HA91" s="136"/>
      <c r="HB91" s="136"/>
      <c r="HC91" s="136"/>
      <c r="HD91" s="136"/>
      <c r="HE91" s="136"/>
      <c r="HF91" s="136"/>
      <c r="HG91" s="136"/>
      <c r="HH91" s="125"/>
      <c r="HI91" s="1"/>
    </row>
    <row r="92" spans="1:217" ht="12" customHeight="1">
      <c r="A92" s="17">
        <v>36</v>
      </c>
      <c r="B92" s="81"/>
      <c r="C92" s="427" t="str">
        <f t="shared" si="69"/>
        <v/>
      </c>
      <c r="D92" s="428"/>
      <c r="E92" s="428"/>
      <c r="F92" s="428"/>
      <c r="G92" s="429"/>
      <c r="H92" s="130" t="str">
        <f t="shared" si="56"/>
        <v/>
      </c>
      <c r="I92" s="26">
        <f t="shared" si="57"/>
        <v>0</v>
      </c>
      <c r="J92" s="26">
        <f t="shared" si="58"/>
        <v>0</v>
      </c>
      <c r="K92" s="26">
        <f t="shared" si="59"/>
        <v>0</v>
      </c>
      <c r="L92" s="133"/>
      <c r="M92" s="26">
        <f t="shared" si="60"/>
        <v>0</v>
      </c>
      <c r="N92" s="26">
        <f t="shared" si="61"/>
        <v>0</v>
      </c>
      <c r="O92" s="101">
        <f t="shared" si="70"/>
        <v>0</v>
      </c>
      <c r="P92" s="80">
        <f>IF((SUM(P$19:P$39)+SUM(P$78:P91)+SUM(P$117:P$121))&gt;=REGISTER!$CZ$22,0,IF(CS$70=1,0,IF(AND(CS92=1,$J92=1,CS$43&gt;=REGISTER!$CZ$25,CS$40&gt;0,SUM(CS$54:CS$60)&gt;0),1,0)))</f>
        <v>0</v>
      </c>
      <c r="Q92" s="80">
        <f>IF((SUM(Q$19:Q$39)+SUM(Q$78:Q91)+SUM(Q$117:Q$121))&gt;=REGISTER!$CZ$22,0,IF(CT$70=1,0,IF(AND(CT92=1,$J92=1,CT$43&gt;=REGISTER!$CZ$25,CT$40&gt;0,SUM(CT$54:CT$60)&gt;0),1,0)))</f>
        <v>0</v>
      </c>
      <c r="R92" s="80">
        <f>IF((SUM(R$19:R$39)+SUM(R$78:R91)+SUM(R$117:R$121))&gt;=REGISTER!$CZ$22,0,IF(CU$70=1,0,IF(AND(CU92=1,$J92=1,CU$43&gt;=REGISTER!$CZ$25,CU$40&gt;0,SUM(CU$54:CU$60)&gt;0),1,0)))</f>
        <v>0</v>
      </c>
      <c r="S92" s="80">
        <f>IF((SUM(S$19:S$39)+SUM(S$78:S91)+SUM(S$117:S$121))&gt;=REGISTER!$CZ$22,0,IF(CV$70=1,0,IF(AND(CV92=1,$J92=1,CV$43&gt;=REGISTER!$CZ$25,CV$40&gt;0,SUM(CV$54:CV$60)&gt;0),1,0)))</f>
        <v>0</v>
      </c>
      <c r="T92" s="80">
        <f>IF((SUM(T$19:T$39)+SUM(T$78:T91)+SUM(T$117:T$121))&gt;=REGISTER!$CZ$22,0,IF(CW$70=1,0,IF(AND(CW92=1,$J92=1,CW$43&gt;=REGISTER!$CZ$25,CW$40&gt;0,SUM(CW$54:CW$60)&gt;0),1,0)))</f>
        <v>0</v>
      </c>
      <c r="U92" s="80">
        <f>IF((SUM(U$19:U$39)+SUM(U$78:U91)+SUM(U$117:U$121))&gt;=REGISTER!$CZ$22,0,IF(CX$70=1,0,IF(AND(CX92=1,$J92=1,CX$43&gt;=REGISTER!$CZ$25,CX$40&gt;0,SUM(CX$54:CX$60)&gt;0),1,0)))</f>
        <v>0</v>
      </c>
      <c r="V92" s="80">
        <f>IF((SUM(V$19:V$39)+SUM(V$78:V91)+SUM(V$117:V$121))&gt;=REGISTER!$CZ$22,0,IF(CY$70=1,0,IF(AND(CY92=1,$J92=1,CY$43&gt;=REGISTER!$CZ$25,CY$40&gt;0,SUM(CY$54:CY$60)&gt;0),1,0)))</f>
        <v>0</v>
      </c>
      <c r="W92" s="80">
        <f>IF((SUM(W$19:W$39)+SUM(W$78:W91)+SUM(W$117:W$121))&gt;=REGISTER!$CZ$22,0,IF(CZ$70=1,0,IF(AND(CZ92=1,$J92=1,CZ$43&gt;=REGISTER!$CZ$25,CZ$40&gt;0,SUM(CZ$54:CZ$60)&gt;0),1,0)))</f>
        <v>0</v>
      </c>
      <c r="X92" s="80">
        <f>IF((SUM(X$19:X$39)+SUM(X$78:X91)+SUM(X$117:X$121))&gt;=REGISTER!$CZ$22,0,IF(DA$70=1,0,IF(AND(DA92=1,$J92=1,DA$43&gt;=REGISTER!$CZ$25,DA$40&gt;0,SUM(DA$54:DA$60)&gt;0),1,0)))</f>
        <v>0</v>
      </c>
      <c r="Y92" s="80">
        <f>IF((SUM(Y$19:Y$39)+SUM(Y$78:Y91)+SUM(Y$117:Y$121))&gt;=REGISTER!$CZ$22,0,IF(DB$70=1,0,IF(AND(DB92=1,$J92=1,DB$43&gt;=REGISTER!$CZ$25,DB$40&gt;0,SUM(DB$54:DB$60)&gt;0),1,0)))</f>
        <v>0</v>
      </c>
      <c r="Z92" s="80">
        <f>IF((SUM(Z$19:Z$39)+SUM(Z$78:Z91)+SUM(Z$117:Z$121))&gt;=REGISTER!$CZ$22,0,IF(DC$70=1,0,IF(AND(DC92=1,$J92=1,DC$43&gt;=REGISTER!$CZ$25,DC$40&gt;0,SUM(DC$54:DC$60)&gt;0),1,0)))</f>
        <v>0</v>
      </c>
      <c r="AA92" s="80">
        <f>IF((SUM(AA$19:AA$39)+SUM(AA$78:AA91)+SUM(AA$117:AA$121))&gt;=REGISTER!$CZ$22,0,IF(DD$70=1,0,IF(AND(DD92=1,$J92=1,DD$43&gt;=REGISTER!$CZ$25,DD$40&gt;0,SUM(DD$54:DD$60)&gt;0),1,0)))</f>
        <v>0</v>
      </c>
      <c r="AB92" s="80">
        <f>IF((SUM(AB$19:AB$39)+SUM(AB$78:AB91)+SUM(AB$117:AB$121))&gt;=REGISTER!$CZ$22,0,IF(DE$70=1,0,IF(AND(DE92=1,$J92=1,DE$43&gt;=REGISTER!$CZ$25,DE$40&gt;0,SUM(DE$54:DE$60)&gt;0),1,0)))</f>
        <v>0</v>
      </c>
      <c r="AC92" s="80">
        <f>IF((SUM(AC$19:AC$39)+SUM(AC$78:AC91)+SUM(AC$117:AC$121))&gt;=REGISTER!$CZ$22,0,IF(DF$70=1,0,IF(AND(DF92=1,$J92=1,DF$43&gt;=REGISTER!$CZ$25,DF$40&gt;0,SUM(DF$54:DF$60)&gt;0),1,0)))</f>
        <v>0</v>
      </c>
      <c r="AD92" s="80">
        <f>IF((SUM(AD$19:AD$39)+SUM(AD$78:AD91)+SUM(AD$117:AD$121))&gt;=REGISTER!$CZ$22,0,IF(DG$70=1,0,IF(AND(DG92=1,$J92=1,DG$43&gt;=REGISTER!$CZ$25,DG$40&gt;0,SUM(DG$54:DG$60)&gt;0),1,0)))</f>
        <v>0</v>
      </c>
      <c r="AE92" s="80">
        <f>IF((SUM(AE$19:AE$39)+SUM(AE$78:AE91)+SUM(AE$117:AE$121))&gt;=REGISTER!$CZ$22,0,IF(DH$70=1,0,IF(AND(DH92=1,$J92=1,DH$43&gt;=REGISTER!$CZ$25,DH$40&gt;0,SUM(DH$54:DH$60)&gt;0),1,0)))</f>
        <v>0</v>
      </c>
      <c r="AF92" s="80">
        <f>IF((SUM(AF$19:AF$39)+SUM(AF$78:AF91)+SUM(AF$117:AF$121))&gt;=REGISTER!$CZ$22,0,IF(DI$70=1,0,IF(AND(DI92=1,$J92=1,DI$43&gt;=REGISTER!$CZ$25,DI$40&gt;0,SUM(DI$54:DI$60)&gt;0),1,0)))</f>
        <v>0</v>
      </c>
      <c r="AG92" s="80">
        <f>IF((SUM(AG$19:AG$39)+SUM(AG$78:AG91)+SUM(AG$117:AG$121))&gt;=REGISTER!$CZ$22,0,IF(DJ$70=1,0,IF(AND(DJ92=1,$J92=1,DJ$43&gt;=REGISTER!$CZ$25,DJ$40&gt;0,SUM(DJ$54:DJ$60)&gt;0),1,0)))</f>
        <v>0</v>
      </c>
      <c r="AH92" s="80">
        <f>IF((SUM(AH$19:AH$39)+SUM(AH$78:AH91)+SUM(AH$117:AH$121))&gt;=REGISTER!$CZ$22,0,IF(DK$70=1,0,IF(AND(DK92=1,$J92=1,DK$43&gt;=REGISTER!$CZ$25,DK$40&gt;0,SUM(DK$54:DK$60)&gt;0),1,0)))</f>
        <v>0</v>
      </c>
      <c r="AI92" s="80">
        <f>IF((SUM(AI$19:AI$39)+SUM(AI$78:AI91)+SUM(AI$117:AI$121))&gt;=REGISTER!$CZ$22,0,IF(DL$70=1,0,IF(AND(DL92=1,$J92=1,DL$43&gt;=REGISTER!$CZ$25,DL$40&gt;0,SUM(DL$54:DL$60)&gt;0),1,0)))</f>
        <v>0</v>
      </c>
      <c r="AJ92" s="80">
        <f>IF((SUM(AJ$19:AJ$39)+SUM(AJ$78:AJ91)+SUM(AJ$117:AJ$121))&gt;=REGISTER!$CZ$22,0,IF(DM$70=1,0,IF(AND(DM92=1,$J92=1,DM$43&gt;=REGISTER!$CZ$25,DM$40&gt;0,SUM(DM$54:DM$60)&gt;0),1,0)))</f>
        <v>0</v>
      </c>
      <c r="AK92" s="80">
        <f>IF((SUM(AK$19:AK$39)+SUM(AK$78:AK91)+SUM(AK$117:AK$121))&gt;=REGISTER!$CZ$22,0,IF(DN$70=1,0,IF(AND(DN92=1,$J92=1,DN$43&gt;=REGISTER!$CZ$25,DN$40&gt;0,SUM(DN$54:DN$60)&gt;0),1,0)))</f>
        <v>0</v>
      </c>
      <c r="AL92" s="80">
        <f>IF((SUM(AL$19:AL$39)+SUM(AL$78:AL91)+SUM(AL$117:AL$121))&gt;=REGISTER!$CZ$22,0,IF(DO$70=1,0,IF(AND(DO92=1,$J92=1,DO$43&gt;=REGISTER!$CZ$25,DO$40&gt;0,SUM(DO$54:DO$60)&gt;0),1,0)))</f>
        <v>0</v>
      </c>
      <c r="AM92" s="80">
        <f>IF((SUM(AM$19:AM$39)+SUM(AM$78:AM91)+SUM(AM$117:AM$121))&gt;=REGISTER!$CZ$22,0,IF(DP$70=1,0,IF(AND(DP92=1,$J92=1,DP$43&gt;=REGISTER!$CZ$25,DP$40&gt;0,SUM(DP$54:DP$60)&gt;0),1,0)))</f>
        <v>0</v>
      </c>
      <c r="AN92" s="80">
        <f>IF((SUM(AN$19:AN$39)+SUM(AN$78:AN91)+SUM(AN$117:AN$121))&gt;=REGISTER!$CZ$22,0,IF(DQ$70=1,0,IF(AND(DQ92=1,$J92=1,DQ$43&gt;=REGISTER!$CZ$25,DQ$40&gt;0,SUM(DQ$54:DQ$60)&gt;0),1,0)))</f>
        <v>0</v>
      </c>
      <c r="AO92" s="80">
        <f>IF((SUM(AO$19:AO$39)+SUM(AO$78:AO91)+SUM(AO$117:AO$121))&gt;=REGISTER!$CZ$22,0,IF(DR$70=1,0,IF(AND(DR92=1,$J92=1,DR$43&gt;=REGISTER!$CZ$25,DR$40&gt;0,SUM(DR$54:DR$60)&gt;0),1,0)))</f>
        <v>0</v>
      </c>
      <c r="AP92" s="80">
        <f>IF((SUM(AP$19:AP$39)+SUM(AP$78:AP91)+SUM(AP$117:AP$121))&gt;=REGISTER!$CZ$22,0,IF(DS$70=1,0,IF(AND(DS92=1,$J92=1,DS$43&gt;=REGISTER!$CZ$25,DS$40&gt;0,SUM(DS$54:DS$60)&gt;0),1,0)))</f>
        <v>0</v>
      </c>
      <c r="AQ92" s="80">
        <f>IF((SUM(AQ$19:AQ$39)+SUM(AQ$78:AQ91)+SUM(AQ$117:AQ$121))&gt;=REGISTER!$CZ$22,0,IF(DT$70=1,0,IF(AND(DT92=1,$J92=1,DT$43&gt;=REGISTER!$CZ$25,DT$40&gt;0,SUM(DT$54:DT$60)&gt;0),1,0)))</f>
        <v>0</v>
      </c>
      <c r="AR92" s="80">
        <f>IF((SUM(AR$19:AR$39)+SUM(AR$78:AR91)+SUM(AR$117:AR$121))&gt;=REGISTER!$CZ$22,0,IF(DU$70=1,0,IF(AND(DU92=1,$J92=1,DU$43&gt;=REGISTER!$CZ$25,DU$40&gt;0,SUM(DU$54:DU$60)&gt;0),1,0)))</f>
        <v>0</v>
      </c>
      <c r="AS92" s="80">
        <f>IF((SUM(AS$19:AS$39)+SUM(AS$78:AS91)+SUM(AS$117:AS$121))&gt;=REGISTER!$CZ$22,0,IF(DV$70=1,0,IF(AND(DV92=1,$J92=1,DV$43&gt;=REGISTER!$CZ$25,DV$40&gt;0,SUM(DV$54:DV$60)&gt;0),1,0)))</f>
        <v>0</v>
      </c>
      <c r="AT92" s="80">
        <f>IF((SUM(AT$19:AT$39)+SUM(AT$78:AT91)+SUM(AT$117:AT$121))&gt;=REGISTER!$CZ$22,0,IF(DW$70=1,0,IF(AND(DW92=1,$J92=1,DW$43&gt;=REGISTER!$CZ$25,DW$40&gt;0,SUM(DW$54:DW$60)&gt;0),1,0)))</f>
        <v>0</v>
      </c>
      <c r="AU92" s="80">
        <f>IF((SUM(AU$19:AU$39)+SUM(AU$78:AU91)+SUM(AU$117:AU$121))&gt;=REGISTER!$CZ$22,0,IF(DX$70=1,0,IF(AND(DX92=1,$J92=1,DX$43&gt;=REGISTER!$CZ$25,DX$40&gt;0,SUM(DX$54:DX$60)&gt;0),1,0)))</f>
        <v>0</v>
      </c>
      <c r="AV92" s="80">
        <f>IF((SUM(AV$19:AV$39)+SUM(AV$78:AV91)+SUM(AV$117:AV$121))&gt;=REGISTER!$CZ$22,0,IF(DY$70=1,0,IF(AND(DY92=1,$J92=1,DY$43&gt;=REGISTER!$CZ$25,DY$40&gt;0,SUM(DY$54:DY$60)&gt;0),1,0)))</f>
        <v>0</v>
      </c>
      <c r="AW92" s="80">
        <f>IF((SUM(AW$19:AW$39)+SUM(AW$78:AW91)+SUM(AW$117:AW$121))&gt;=REGISTER!$CZ$22,0,IF(DZ$70=1,0,IF(AND(DZ92=1,$J92=1,DZ$43&gt;=REGISTER!$CZ$25,DZ$40&gt;0,SUM(DZ$54:DZ$60)&gt;0),1,0)))</f>
        <v>0</v>
      </c>
      <c r="AX92" s="80">
        <f>IF((SUM(AX$19:AX$39)+SUM(AX$78:AX91)+SUM(AX$117:AX$121))&gt;=REGISTER!$CZ$22,0,IF(EA$70=1,0,IF(AND(EA92=1,$J92=1,EA$43&gt;=REGISTER!$CZ$25,EA$40&gt;0,SUM(EA$54:EA$60)&gt;0),1,0)))</f>
        <v>0</v>
      </c>
      <c r="AY92" s="80">
        <f>IF((SUM(AY$19:AY$39)+SUM(AY$78:AY91)+SUM(AY$117:AY$121))&gt;=REGISTER!$CZ$22,0,IF(EB$70=1,0,IF(AND(EB92=1,$J92=1,EB$43&gt;=REGISTER!$CZ$25,EB$40&gt;0,SUM(EB$54:EB$60)&gt;0),1,0)))</f>
        <v>0</v>
      </c>
      <c r="AZ92" s="80">
        <f>IF((SUM(AZ$19:AZ$39)+SUM(AZ$78:AZ91)+SUM(AZ$117:AZ$121))&gt;=REGISTER!$CZ$22,0,IF(EC$70=1,0,IF(AND(EC92=1,$J92=1,EC$43&gt;=REGISTER!$CZ$25,EC$40&gt;0,SUM(EC$54:EC$60)&gt;0),1,0)))</f>
        <v>0</v>
      </c>
      <c r="BA92" s="80">
        <f>IF((SUM(BA$19:BA$39)+SUM(BA$78:BA91)+SUM(BA$117:BA$121))&gt;=REGISTER!$CZ$22,0,IF(ED$70=1,0,IF(AND(ED92=1,$J92=1,ED$43&gt;=REGISTER!$CZ$25,ED$40&gt;0,SUM(ED$54:ED$60)&gt;0),1,0)))</f>
        <v>0</v>
      </c>
      <c r="BB92" s="80">
        <f>IF((SUM(BB$19:BB$39)+SUM(BB$78:BB91)+SUM(BB$117:BB$121))&gt;=REGISTER!$CZ$22,0,IF(EE$70=1,0,IF(AND(EE92=1,$J92=1,EE$43&gt;=REGISTER!$CZ$25,EE$40&gt;0,SUM(EE$54:EE$60)&gt;0),1,0)))</f>
        <v>0</v>
      </c>
      <c r="BC92" s="80">
        <f>IF((SUM(BC$19:BC$39)+SUM(BC$78:BC91)+SUM(BC$117:BC$121))&gt;=REGISTER!$CZ$22,0,IF(EF$70=1,0,IF(AND(EF92=1,$J92=1,EF$43&gt;=REGISTER!$CZ$25,EF$40&gt;0,SUM(EF$54:EF$60)&gt;0),1,0)))</f>
        <v>0</v>
      </c>
      <c r="BD92" s="101">
        <f t="shared" si="71"/>
        <v>0</v>
      </c>
      <c r="BE92" s="80">
        <f>IF((SUM(BE$19:BE$39)+SUM(BE$78:BE91)+SUM(BE$117:BE$121))&gt;=30,0,SUM(IF(AND($I92=1,CS92=1,CS$41&gt;2,CS$40&gt;0,SUM(CS$47:CS$53)&gt;0),1,0)))</f>
        <v>0</v>
      </c>
      <c r="BF92" s="80">
        <f>IF((SUM(BF$19:BF$39)+SUM(BF$78:BF91)+SUM(BF$117:BF$121))&gt;=30,0,SUM(IF(AND($I92=1,CT92=1,CT$41&gt;2,CT$40&gt;0,SUM(CT$47:CT$53)&gt;0),1,0)))</f>
        <v>0</v>
      </c>
      <c r="BG92" s="80">
        <f>IF((SUM(BG$19:BG$39)+SUM(BG$78:BG91)+SUM(BG$117:BG$121))&gt;=30,0,SUM(IF(AND($I92=1,CU92=1,CU$41&gt;2,CU$40&gt;0,SUM(CU$47:CU$53)&gt;0),1,0)))</f>
        <v>0</v>
      </c>
      <c r="BH92" s="80">
        <f>IF((SUM(BH$19:BH$39)+SUM(BH$78:BH91)+SUM(BH$117:BH$121))&gt;=30,0,SUM(IF(AND($I92=1,CV92=1,CV$41&gt;2,CV$40&gt;0,SUM(CV$47:CV$53)&gt;0),1,0)))</f>
        <v>0</v>
      </c>
      <c r="BI92" s="80">
        <f>IF((SUM(BI$19:BI$39)+SUM(BI$78:BI91)+SUM(BI$117:BI$121))&gt;=30,0,SUM(IF(AND($I92=1,CW92=1,CW$41&gt;2,CW$40&gt;0,SUM(CW$47:CW$53)&gt;0),1,0)))</f>
        <v>0</v>
      </c>
      <c r="BJ92" s="80">
        <f>IF((SUM(BJ$19:BJ$39)+SUM(BJ$78:BJ91)+SUM(BJ$117:BJ$121))&gt;=30,0,SUM(IF(AND($I92=1,CX92=1,CX$41&gt;2,CX$40&gt;0,SUM(CX$47:CX$53)&gt;0),1,0)))</f>
        <v>0</v>
      </c>
      <c r="BK92" s="80">
        <f>IF((SUM(BK$19:BK$39)+SUM(BK$78:BK91)+SUM(BK$117:BK$121))&gt;=30,0,SUM(IF(AND($I92=1,CY92=1,CY$41&gt;2,CY$40&gt;0,SUM(CY$47:CY$53)&gt;0),1,0)))</f>
        <v>0</v>
      </c>
      <c r="BL92" s="80">
        <f>IF((SUM(BL$19:BL$39)+SUM(BL$78:BL91)+SUM(BL$117:BL$121))&gt;=30,0,SUM(IF(AND($I92=1,CZ92=1,CZ$41&gt;2,CZ$40&gt;0,SUM(CZ$47:CZ$53)&gt;0),1,0)))</f>
        <v>0</v>
      </c>
      <c r="BM92" s="80">
        <f>IF((SUM(BM$19:BM$39)+SUM(BM$78:BM91)+SUM(BM$117:BM$121))&gt;=30,0,SUM(IF(AND($I92=1,DA92=1,DA$41&gt;2,DA$40&gt;0,SUM(DA$47:DA$53)&gt;0),1,0)))</f>
        <v>0</v>
      </c>
      <c r="BN92" s="80">
        <f>IF((SUM(BN$19:BN$39)+SUM(BN$78:BN91)+SUM(BN$117:BN$121))&gt;=30,0,SUM(IF(AND($I92=1,DB92=1,DB$41&gt;2,DB$40&gt;0,SUM(DB$47:DB$53)&gt;0),1,0)))</f>
        <v>0</v>
      </c>
      <c r="BO92" s="80">
        <f>IF((SUM(BO$19:BO$39)+SUM(BO$78:BO91)+SUM(BO$117:BO$121))&gt;=30,0,SUM(IF(AND($I92=1,DC92=1,DC$41&gt;2,DC$40&gt;0,SUM(DC$47:DC$53)&gt;0),1,0)))</f>
        <v>0</v>
      </c>
      <c r="BP92" s="80">
        <f>IF((SUM(BP$19:BP$39)+SUM(BP$78:BP91)+SUM(BP$117:BP$121))&gt;=30,0,SUM(IF(AND($I92=1,DD92=1,DD$41&gt;2,DD$40&gt;0,SUM(DD$47:DD$53)&gt;0),1,0)))</f>
        <v>0</v>
      </c>
      <c r="BQ92" s="80">
        <f>IF((SUM(BQ$19:BQ$39)+SUM(BQ$78:BQ91)+SUM(BQ$117:BQ$121))&gt;=30,0,SUM(IF(AND($I92=1,DE92=1,DE$41&gt;2,DE$40&gt;0,SUM(DE$47:DE$53)&gt;0),1,0)))</f>
        <v>0</v>
      </c>
      <c r="BR92" s="80">
        <f>IF((SUM(BR$19:BR$39)+SUM(BR$78:BR91)+SUM(BR$117:BR$121))&gt;=30,0,SUM(IF(AND($I92=1,DF92=1,DF$41&gt;2,DF$40&gt;0,SUM(DF$47:DF$53)&gt;0),1,0)))</f>
        <v>0</v>
      </c>
      <c r="BS92" s="80">
        <f>IF((SUM(BS$19:BS$39)+SUM(BS$78:BS91)+SUM(BS$117:BS$121))&gt;=30,0,SUM(IF(AND($I92=1,DG92=1,DG$41&gt;2,DG$40&gt;0,SUM(DG$47:DG$53)&gt;0),1,0)))</f>
        <v>0</v>
      </c>
      <c r="BT92" s="80">
        <f>IF((SUM(BT$19:BT$39)+SUM(BT$78:BT91)+SUM(BT$117:BT$121))&gt;=30,0,SUM(IF(AND($I92=1,DH92=1,DH$41&gt;2,DH$40&gt;0,SUM(DH$47:DH$53)&gt;0),1,0)))</f>
        <v>0</v>
      </c>
      <c r="BU92" s="80">
        <f>IF((SUM(BU$19:BU$39)+SUM(BU$78:BU91)+SUM(BU$117:BU$121))&gt;=30,0,SUM(IF(AND($I92=1,DI92=1,DI$41&gt;2,DI$40&gt;0,SUM(DI$47:DI$53)&gt;0),1,0)))</f>
        <v>0</v>
      </c>
      <c r="BV92" s="80">
        <f>IF((SUM(BV$19:BV$39)+SUM(BV$78:BV91)+SUM(BV$117:BV$121))&gt;=30,0,SUM(IF(AND($I92=1,DJ92=1,DJ$41&gt;2,DJ$40&gt;0,SUM(DJ$47:DJ$53)&gt;0),1,0)))</f>
        <v>0</v>
      </c>
      <c r="BW92" s="80">
        <f>IF((SUM(BW$19:BW$39)+SUM(BW$78:BW91)+SUM(BW$117:BW$121))&gt;=30,0,SUM(IF(AND($I92=1,DK92=1,DK$41&gt;2,DK$40&gt;0,SUM(DK$47:DK$53)&gt;0),1,0)))</f>
        <v>0</v>
      </c>
      <c r="BX92" s="80">
        <f>IF((SUM(BX$19:BX$39)+SUM(BX$78:BX91)+SUM(BX$117:BX$121))&gt;=30,0,SUM(IF(AND($I92=1,DL92=1,DL$41&gt;2,DL$40&gt;0,SUM(DL$47:DL$53)&gt;0),1,0)))</f>
        <v>0</v>
      </c>
      <c r="BY92" s="80">
        <f>IF((SUM(BY$19:BY$39)+SUM(BY$78:BY91)+SUM(BY$117:BY$121))&gt;=30,0,SUM(IF(AND($I92=1,DM92=1,DM$41&gt;2,DM$40&gt;0,SUM(DM$47:DM$53)&gt;0),1,0)))</f>
        <v>0</v>
      </c>
      <c r="BZ92" s="80">
        <f>IF((SUM(BZ$19:BZ$39)+SUM(BZ$78:BZ91)+SUM(BZ$117:BZ$121))&gt;=30,0,SUM(IF(AND($I92=1,DN92=1,DN$41&gt;2,DN$40&gt;0,SUM(DN$47:DN$53)&gt;0),1,0)))</f>
        <v>0</v>
      </c>
      <c r="CA92" s="80">
        <f>IF((SUM(CA$19:CA$39)+SUM(CA$78:CA91)+SUM(CA$117:CA$121))&gt;=30,0,SUM(IF(AND($I92=1,DO92=1,DO$41&gt;2,DO$40&gt;0,SUM(DO$47:DO$53)&gt;0),1,0)))</f>
        <v>0</v>
      </c>
      <c r="CB92" s="80">
        <f>IF((SUM(CB$19:CB$39)+SUM(CB$78:CB91)+SUM(CB$117:CB$121))&gt;=30,0,SUM(IF(AND($I92=1,DP92=1,DP$41&gt;2,DP$40&gt;0,SUM(DP$47:DP$53)&gt;0),1,0)))</f>
        <v>0</v>
      </c>
      <c r="CC92" s="80">
        <f>IF((SUM(CC$19:CC$39)+SUM(CC$78:CC91)+SUM(CC$117:CC$121))&gt;=30,0,SUM(IF(AND($I92=1,DQ92=1,DQ$41&gt;2,DQ$40&gt;0,SUM(DQ$47:DQ$53)&gt;0),1,0)))</f>
        <v>0</v>
      </c>
      <c r="CD92" s="80">
        <f>IF((SUM(CD$19:CD$39)+SUM(CD$78:CD91)+SUM(CD$117:CD$121))&gt;=30,0,SUM(IF(AND($I92=1,DR92=1,DR$41&gt;2,DR$40&gt;0,SUM(DR$47:DR$53)&gt;0),1,0)))</f>
        <v>0</v>
      </c>
      <c r="CE92" s="80">
        <f>IF((SUM(CE$19:CE$39)+SUM(CE$78:CE91)+SUM(CE$117:CE$121))&gt;=30,0,SUM(IF(AND($I92=1,DS92=1,DS$41&gt;2,DS$40&gt;0,SUM(DS$47:DS$53)&gt;0),1,0)))</f>
        <v>0</v>
      </c>
      <c r="CF92" s="80">
        <f>IF((SUM(CF$19:CF$39)+SUM(CF$78:CF91)+SUM(CF$117:CF$121))&gt;=30,0,SUM(IF(AND($I92=1,DT92=1,DT$41&gt;2,DT$40&gt;0,SUM(DT$47:DT$53)&gt;0),1,0)))</f>
        <v>0</v>
      </c>
      <c r="CG92" s="80">
        <f>IF((SUM(CG$19:CG$39)+SUM(CG$78:CG91)+SUM(CG$117:CG$121))&gt;=30,0,SUM(IF(AND($I92=1,DU92=1,DU$41&gt;2,DU$40&gt;0,SUM(DU$47:DU$53)&gt;0),1,0)))</f>
        <v>0</v>
      </c>
      <c r="CH92" s="80">
        <f>IF((SUM(CH$19:CH$39)+SUM(CH$78:CH91)+SUM(CH$117:CH$121))&gt;=30,0,SUM(IF(AND($I92=1,DV92=1,DV$41&gt;2,DV$40&gt;0,SUM(DV$47:DV$53)&gt;0),1,0)))</f>
        <v>0</v>
      </c>
      <c r="CI92" s="80">
        <f>IF((SUM(CI$19:CI$39)+SUM(CI$78:CI91)+SUM(CI$117:CI$121))&gt;=30,0,SUM(IF(AND($I92=1,DW92=1,DW$41&gt;2,DW$40&gt;0,SUM(DW$47:DW$53)&gt;0),1,0)))</f>
        <v>0</v>
      </c>
      <c r="CJ92" s="80">
        <f>IF((SUM(CJ$19:CJ$39)+SUM(CJ$78:CJ91)+SUM(CJ$117:CJ$121))&gt;=30,0,SUM(IF(AND($I92=1,DX92=1,DX$41&gt;2,DX$40&gt;0,SUM(DX$47:DX$53)&gt;0),1,0)))</f>
        <v>0</v>
      </c>
      <c r="CK92" s="80">
        <f>IF((SUM(CK$19:CK$39)+SUM(CK$78:CK91)+SUM(CK$117:CK$121))&gt;=30,0,SUM(IF(AND($I92=1,DY92=1,DY$41&gt;2,DY$40&gt;0,SUM(DY$47:DY$53)&gt;0),1,0)))</f>
        <v>0</v>
      </c>
      <c r="CL92" s="80">
        <f>IF((SUM(CL$19:CL$39)+SUM(CL$78:CL91)+SUM(CL$117:CL$121))&gt;=30,0,SUM(IF(AND($I92=1,DZ92=1,DZ$41&gt;2,DZ$40&gt;0,SUM(DZ$47:DZ$53)&gt;0),1,0)))</f>
        <v>0</v>
      </c>
      <c r="CM92" s="80">
        <f>IF((SUM(CM$19:CM$39)+SUM(CM$78:CM91)+SUM(CM$117:CM$121))&gt;=30,0,SUM(IF(AND($I92=1,EA92=1,EA$41&gt;2,EA$40&gt;0,SUM(EA$47:EA$53)&gt;0),1,0)))</f>
        <v>0</v>
      </c>
      <c r="CN92" s="80">
        <f>IF((SUM(CN$19:CN$39)+SUM(CN$78:CN91)+SUM(CN$117:CN$121))&gt;=30,0,SUM(IF(AND($I92=1,EB92=1,EB$41&gt;2,EB$40&gt;0,SUM(EB$47:EB$53)&gt;0),1,0)))</f>
        <v>0</v>
      </c>
      <c r="CO92" s="80">
        <f>IF((SUM(CO$19:CO$39)+SUM(CO$78:CO91)+SUM(CO$117:CO$121))&gt;=30,0,SUM(IF(AND($I92=1,EC92=1,EC$41&gt;2,EC$40&gt;0,SUM(EC$47:EC$53)&gt;0),1,0)))</f>
        <v>0</v>
      </c>
      <c r="CP92" s="80">
        <f>IF((SUM(CP$19:CP$39)+SUM(CP$78:CP91)+SUM(CP$117:CP$121))&gt;=30,0,SUM(IF(AND($I92=1,ED92=1,ED$41&gt;2,ED$40&gt;0,SUM(ED$47:ED$53)&gt;0),1,0)))</f>
        <v>0</v>
      </c>
      <c r="CQ92" s="80">
        <f>IF((SUM(CQ$19:CQ$39)+SUM(CQ$78:CQ91)+SUM(CQ$117:CQ$121))&gt;=30,0,SUM(IF(AND($I92=1,EE92=1,EE$41&gt;2,EE$40&gt;0,SUM(EE$47:EE$53)&gt;0),1,0)))</f>
        <v>0</v>
      </c>
      <c r="CR92" s="80">
        <f>IF((SUM(CR$19:CR$39)+SUM(CR$78:CR91)+SUM(CR$117:CR$121))&gt;=30,0,SUM(IF(AND($I92=1,EF92=1,EF$41&gt;2,EF$40&gt;0,SUM(EF$47:EF$53)&gt;0),1,0)))</f>
        <v>0</v>
      </c>
      <c r="CS92" s="64"/>
      <c r="CT92" s="64"/>
      <c r="CU92" s="6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64"/>
      <c r="DM92" s="64"/>
      <c r="DN92" s="64"/>
      <c r="DO92" s="64"/>
      <c r="DP92" s="64"/>
      <c r="DQ92" s="64"/>
      <c r="DR92" s="64"/>
      <c r="DS92" s="64"/>
      <c r="DT92" s="64"/>
      <c r="DU92" s="64"/>
      <c r="DV92" s="64"/>
      <c r="DW92" s="64"/>
      <c r="DX92" s="64"/>
      <c r="DY92" s="64"/>
      <c r="DZ92" s="64"/>
      <c r="EA92" s="64"/>
      <c r="EB92" s="64"/>
      <c r="EC92" s="64"/>
      <c r="ED92" s="64"/>
      <c r="EE92" s="64"/>
      <c r="EF92" s="64"/>
      <c r="EG92" s="54">
        <f t="shared" si="65"/>
        <v>0</v>
      </c>
      <c r="EH92" s="136"/>
      <c r="EI92" s="97">
        <f t="shared" si="66"/>
        <v>0</v>
      </c>
      <c r="EJ92" s="344" t="str">
        <f t="shared" si="67"/>
        <v/>
      </c>
      <c r="EK92" s="345">
        <f t="shared" si="68"/>
        <v>0</v>
      </c>
      <c r="EL92" s="185"/>
      <c r="EM92" s="102">
        <f>SUMIF($K92,REGISTER!$CU$7,'KORT 1'!$BD92)</f>
        <v>0</v>
      </c>
      <c r="EN92" s="19">
        <f>SUMIF($K92,REGISTER!$CU$8,'KORT 1'!$BD92)</f>
        <v>0</v>
      </c>
      <c r="EO92" s="20">
        <f>SUMIF($K92,REGISTER!$CU$9,'KORT 1'!$BD92)</f>
        <v>0</v>
      </c>
      <c r="EP92" s="17">
        <f>SUMIF($K92,REGISTER!$CU$21,'KORT 1'!$BD92)</f>
        <v>0</v>
      </c>
      <c r="EQ92" s="19">
        <f>SUMIF($K92,REGISTER!$CU$22,'KORT 1'!$BD92)</f>
        <v>0</v>
      </c>
      <c r="ER92" s="20">
        <f>SUMIF($K92,REGISTER!$CU$23,'KORT 1'!$BD92)</f>
        <v>0</v>
      </c>
      <c r="ES92" s="17">
        <f>SUMIF($K92,REGISTER!$CU$14,'KORT 1'!$BD92)</f>
        <v>0</v>
      </c>
      <c r="ET92" s="19">
        <f>SUMIF($K92,REGISTER!$CU$15,'KORT 1'!$BD92)</f>
        <v>0</v>
      </c>
      <c r="EU92" s="19">
        <f>SUMIF($K92,REGISTER!$CU$16,'KORT 1'!$BD92)</f>
        <v>0</v>
      </c>
      <c r="EV92" s="218">
        <f>SUMIF($K92,REGISTER!$CU$17,'KORT 1'!$BD92)+SUMIF($K92,REGISTER!$CU$18,'KORT 1'!$BD92)+SUMIF($K92,REGISTER!$CU$19,'KORT 1'!$BD92)+SUMIF($K92,REGISTER!$CU$20,'KORT 1'!$BD92)</f>
        <v>0</v>
      </c>
      <c r="EW92" s="103">
        <f>SUMIF($K92,REGISTER!$CU$28,'KORT 1'!$BD92)</f>
        <v>0</v>
      </c>
      <c r="EX92" s="19">
        <f>SUMIF($K92,REGISTER!$CU$29,'KORT 1'!$BD92)</f>
        <v>0</v>
      </c>
      <c r="EY92" s="19">
        <f>SUMIF($K92,REGISTER!$CU$30,'KORT 1'!$BD92)</f>
        <v>0</v>
      </c>
      <c r="EZ92" s="218">
        <f>SUMIF($K92,REGISTER!$CU$31,'KORT 1'!$BD92)+SUMIF($K92,REGISTER!$CU$32,'KORT 1'!$BD92)+SUMIF($K92,REGISTER!$CU$33,'KORT 1'!$BD92)+SUMIF($K92,REGISTER!$CU$34,'KORT 1'!$BD92)</f>
        <v>0</v>
      </c>
      <c r="FA92" s="136"/>
      <c r="FB92" s="136"/>
      <c r="FC92" s="136"/>
      <c r="FD92" s="136"/>
      <c r="FE92" s="136"/>
      <c r="FF92" s="136"/>
      <c r="FG92" s="136"/>
      <c r="FH92" s="136"/>
      <c r="FI92" s="136"/>
      <c r="FJ92" s="136"/>
      <c r="FK92" s="136"/>
      <c r="FL92" s="136"/>
      <c r="FM92" s="136"/>
      <c r="FN92" s="136"/>
      <c r="FO92" s="136"/>
      <c r="FP92" s="235"/>
      <c r="FQ92" s="103">
        <f>SUMIF($M92,REGISTER!$CU$36,'KORT 1'!$O92)</f>
        <v>0</v>
      </c>
      <c r="FR92" s="19">
        <f>SUMIF($M92,REGISTER!$CU$37,'KORT 1'!$O92)</f>
        <v>0</v>
      </c>
      <c r="FS92" s="19">
        <f>SUMIF($M92,REGISTER!$CU$38,'KORT 1'!$O92)</f>
        <v>0</v>
      </c>
      <c r="FT92" s="19">
        <f>SUMIF($M92,REGISTER!$CU$39,'KORT 1'!$O92)</f>
        <v>0</v>
      </c>
      <c r="FU92" s="19">
        <f>SUMIF($M92,REGISTER!$CU$40,'KORT 1'!$O92)</f>
        <v>0</v>
      </c>
      <c r="FV92" s="19">
        <f>SUMIF($M92,REGISTER!$CU$41,'KORT 1'!$O92)</f>
        <v>0</v>
      </c>
      <c r="FW92" s="19">
        <f>SUMIF($M92,REGISTER!$CU$56,'KORT 1'!$O92)</f>
        <v>0</v>
      </c>
      <c r="FX92" s="19">
        <f>SUMIF($M92,REGISTER!$CU$57,'KORT 1'!$O92)</f>
        <v>0</v>
      </c>
      <c r="FY92" s="19">
        <f>SUMIF($M92,REGISTER!$CU$58,'KORT 1'!$O92)</f>
        <v>0</v>
      </c>
      <c r="FZ92" s="19">
        <f>SUMIF($M92,REGISTER!$CU$59,'KORT 1'!$O92)</f>
        <v>0</v>
      </c>
      <c r="GA92" s="19">
        <f>SUMIF($M92,REGISTER!$CU$60,'KORT 1'!$O92)</f>
        <v>0</v>
      </c>
      <c r="GB92" s="19">
        <f>SUMIF($M92,REGISTER!$CU$61,'KORT 1'!$O92)</f>
        <v>0</v>
      </c>
      <c r="GC92" s="19">
        <f>SUMIF($M92,REGISTER!$CU$46,'KORT 1'!$O92)</f>
        <v>0</v>
      </c>
      <c r="GD92" s="19">
        <f>SUMIF($M92,REGISTER!$CU$47,'KORT 1'!$O92)</f>
        <v>0</v>
      </c>
      <c r="GE92" s="19">
        <f>SUMIF($M92,REGISTER!$CU$48,'KORT 1'!$O92)</f>
        <v>0</v>
      </c>
      <c r="GF92" s="19">
        <f>SUMIF($M92,REGISTER!$CU$49,'KORT 1'!$O92)</f>
        <v>0</v>
      </c>
      <c r="GG92" s="19">
        <f>SUMIF($M92,REGISTER!$CU$50,'KORT 1'!$O92)</f>
        <v>0</v>
      </c>
      <c r="GH92" s="19">
        <f>SUMIF($M92,REGISTER!$CU$51,'KORT 1'!$O92)</f>
        <v>0</v>
      </c>
      <c r="GI92" s="18">
        <f>SUMIF($M92,REGISTER!$CU$52,'KORT 1'!$O92)+SUMIF($M92,REGISTER!$CU$53,'KORT 1'!$O92)+SUMIF($M92,REGISTER!$CU$54,'KORT 1'!$O92)+SUMIF($M92,REGISTER!$CU$55,'KORT 1'!$O92)</f>
        <v>0</v>
      </c>
      <c r="GJ92" s="19">
        <f>SUMIF($M92,REGISTER!$CU$66,'KORT 1'!$O92)</f>
        <v>0</v>
      </c>
      <c r="GK92" s="19">
        <f>SUMIF($M92,REGISTER!$CU$67,'KORT 1'!$O92)</f>
        <v>0</v>
      </c>
      <c r="GL92" s="19">
        <f>SUMIF($M92,REGISTER!$CU$68,'KORT 1'!$O92)</f>
        <v>0</v>
      </c>
      <c r="GM92" s="19">
        <f>SUMIF($M92,REGISTER!$CU$69,'KORT 1'!$O92)</f>
        <v>0</v>
      </c>
      <c r="GN92" s="19">
        <f>SUMIF($M92,REGISTER!$CU$70,'KORT 1'!$O92)</f>
        <v>0</v>
      </c>
      <c r="GO92" s="19">
        <f>SUMIF($M92,REGISTER!$CU$71,'KORT 1'!$O92)</f>
        <v>0</v>
      </c>
      <c r="GP92" s="18">
        <f>SUMIF($M92,REGISTER!$CU$72,'KORT 1'!$O92)+SUMIF($M92,REGISTER!$CU$73,'KORT 1'!$O92)+SUMIF($M92,REGISTER!$CU$74,'KORT 1'!$O92)+SUMIF($M92,REGISTER!$CU$75,'KORT 1'!$O92)</f>
        <v>0</v>
      </c>
      <c r="GQ92" s="136"/>
      <c r="GR92" s="136"/>
      <c r="GS92" s="136"/>
      <c r="GT92" s="136"/>
      <c r="GU92" s="136"/>
      <c r="GV92" s="136"/>
      <c r="GW92" s="136"/>
      <c r="GX92" s="136"/>
      <c r="GY92" s="136"/>
      <c r="GZ92" s="136"/>
      <c r="HA92" s="136"/>
      <c r="HB92" s="136"/>
      <c r="HC92" s="136"/>
      <c r="HD92" s="136"/>
      <c r="HE92" s="136"/>
      <c r="HF92" s="136"/>
      <c r="HG92" s="136"/>
      <c r="HH92" s="125"/>
      <c r="HI92" s="1"/>
    </row>
    <row r="93" spans="1:217" ht="12" customHeight="1">
      <c r="A93" s="17">
        <v>37</v>
      </c>
      <c r="B93" s="81"/>
      <c r="C93" s="427" t="str">
        <f t="shared" si="69"/>
        <v/>
      </c>
      <c r="D93" s="428"/>
      <c r="E93" s="428"/>
      <c r="F93" s="428"/>
      <c r="G93" s="429"/>
      <c r="H93" s="130" t="str">
        <f t="shared" si="56"/>
        <v/>
      </c>
      <c r="I93" s="26">
        <f t="shared" si="57"/>
        <v>0</v>
      </c>
      <c r="J93" s="26">
        <f t="shared" si="58"/>
        <v>0</v>
      </c>
      <c r="K93" s="26">
        <f t="shared" si="59"/>
        <v>0</v>
      </c>
      <c r="L93" s="133"/>
      <c r="M93" s="26">
        <f t="shared" si="60"/>
        <v>0</v>
      </c>
      <c r="N93" s="26">
        <f t="shared" si="61"/>
        <v>0</v>
      </c>
      <c r="O93" s="101">
        <f t="shared" si="70"/>
        <v>0</v>
      </c>
      <c r="P93" s="80">
        <f>IF((SUM(P$19:P$39)+SUM(P$78:P92)+SUM(P$117:P$121))&gt;=REGISTER!$CZ$22,0,IF(CS$70=1,0,IF(AND(CS93=1,$J93=1,CS$43&gt;=REGISTER!$CZ$25,CS$40&gt;0,SUM(CS$54:CS$60)&gt;0),1,0)))</f>
        <v>0</v>
      </c>
      <c r="Q93" s="80">
        <f>IF((SUM(Q$19:Q$39)+SUM(Q$78:Q92)+SUM(Q$117:Q$121))&gt;=REGISTER!$CZ$22,0,IF(CT$70=1,0,IF(AND(CT93=1,$J93=1,CT$43&gt;=REGISTER!$CZ$25,CT$40&gt;0,SUM(CT$54:CT$60)&gt;0),1,0)))</f>
        <v>0</v>
      </c>
      <c r="R93" s="80">
        <f>IF((SUM(R$19:R$39)+SUM(R$78:R92)+SUM(R$117:R$121))&gt;=REGISTER!$CZ$22,0,IF(CU$70=1,0,IF(AND(CU93=1,$J93=1,CU$43&gt;=REGISTER!$CZ$25,CU$40&gt;0,SUM(CU$54:CU$60)&gt;0),1,0)))</f>
        <v>0</v>
      </c>
      <c r="S93" s="80">
        <f>IF((SUM(S$19:S$39)+SUM(S$78:S92)+SUM(S$117:S$121))&gt;=REGISTER!$CZ$22,0,IF(CV$70=1,0,IF(AND(CV93=1,$J93=1,CV$43&gt;=REGISTER!$CZ$25,CV$40&gt;0,SUM(CV$54:CV$60)&gt;0),1,0)))</f>
        <v>0</v>
      </c>
      <c r="T93" s="80">
        <f>IF((SUM(T$19:T$39)+SUM(T$78:T92)+SUM(T$117:T$121))&gt;=REGISTER!$CZ$22,0,IF(CW$70=1,0,IF(AND(CW93=1,$J93=1,CW$43&gt;=REGISTER!$CZ$25,CW$40&gt;0,SUM(CW$54:CW$60)&gt;0),1,0)))</f>
        <v>0</v>
      </c>
      <c r="U93" s="80">
        <f>IF((SUM(U$19:U$39)+SUM(U$78:U92)+SUM(U$117:U$121))&gt;=REGISTER!$CZ$22,0,IF(CX$70=1,0,IF(AND(CX93=1,$J93=1,CX$43&gt;=REGISTER!$CZ$25,CX$40&gt;0,SUM(CX$54:CX$60)&gt;0),1,0)))</f>
        <v>0</v>
      </c>
      <c r="V93" s="80">
        <f>IF((SUM(V$19:V$39)+SUM(V$78:V92)+SUM(V$117:V$121))&gt;=REGISTER!$CZ$22,0,IF(CY$70=1,0,IF(AND(CY93=1,$J93=1,CY$43&gt;=REGISTER!$CZ$25,CY$40&gt;0,SUM(CY$54:CY$60)&gt;0),1,0)))</f>
        <v>0</v>
      </c>
      <c r="W93" s="80">
        <f>IF((SUM(W$19:W$39)+SUM(W$78:W92)+SUM(W$117:W$121))&gt;=REGISTER!$CZ$22,0,IF(CZ$70=1,0,IF(AND(CZ93=1,$J93=1,CZ$43&gt;=REGISTER!$CZ$25,CZ$40&gt;0,SUM(CZ$54:CZ$60)&gt;0),1,0)))</f>
        <v>0</v>
      </c>
      <c r="X93" s="80">
        <f>IF((SUM(X$19:X$39)+SUM(X$78:X92)+SUM(X$117:X$121))&gt;=REGISTER!$CZ$22,0,IF(DA$70=1,0,IF(AND(DA93=1,$J93=1,DA$43&gt;=REGISTER!$CZ$25,DA$40&gt;0,SUM(DA$54:DA$60)&gt;0),1,0)))</f>
        <v>0</v>
      </c>
      <c r="Y93" s="80">
        <f>IF((SUM(Y$19:Y$39)+SUM(Y$78:Y92)+SUM(Y$117:Y$121))&gt;=REGISTER!$CZ$22,0,IF(DB$70=1,0,IF(AND(DB93=1,$J93=1,DB$43&gt;=REGISTER!$CZ$25,DB$40&gt;0,SUM(DB$54:DB$60)&gt;0),1,0)))</f>
        <v>0</v>
      </c>
      <c r="Z93" s="80">
        <f>IF((SUM(Z$19:Z$39)+SUM(Z$78:Z92)+SUM(Z$117:Z$121))&gt;=REGISTER!$CZ$22,0,IF(DC$70=1,0,IF(AND(DC93=1,$J93=1,DC$43&gt;=REGISTER!$CZ$25,DC$40&gt;0,SUM(DC$54:DC$60)&gt;0),1,0)))</f>
        <v>0</v>
      </c>
      <c r="AA93" s="80">
        <f>IF((SUM(AA$19:AA$39)+SUM(AA$78:AA92)+SUM(AA$117:AA$121))&gt;=REGISTER!$CZ$22,0,IF(DD$70=1,0,IF(AND(DD93=1,$J93=1,DD$43&gt;=REGISTER!$CZ$25,DD$40&gt;0,SUM(DD$54:DD$60)&gt;0),1,0)))</f>
        <v>0</v>
      </c>
      <c r="AB93" s="80">
        <f>IF((SUM(AB$19:AB$39)+SUM(AB$78:AB92)+SUM(AB$117:AB$121))&gt;=REGISTER!$CZ$22,0,IF(DE$70=1,0,IF(AND(DE93=1,$J93=1,DE$43&gt;=REGISTER!$CZ$25,DE$40&gt;0,SUM(DE$54:DE$60)&gt;0),1,0)))</f>
        <v>0</v>
      </c>
      <c r="AC93" s="80">
        <f>IF((SUM(AC$19:AC$39)+SUM(AC$78:AC92)+SUM(AC$117:AC$121))&gt;=REGISTER!$CZ$22,0,IF(DF$70=1,0,IF(AND(DF93=1,$J93=1,DF$43&gt;=REGISTER!$CZ$25,DF$40&gt;0,SUM(DF$54:DF$60)&gt;0),1,0)))</f>
        <v>0</v>
      </c>
      <c r="AD93" s="80">
        <f>IF((SUM(AD$19:AD$39)+SUM(AD$78:AD92)+SUM(AD$117:AD$121))&gt;=REGISTER!$CZ$22,0,IF(DG$70=1,0,IF(AND(DG93=1,$J93=1,DG$43&gt;=REGISTER!$CZ$25,DG$40&gt;0,SUM(DG$54:DG$60)&gt;0),1,0)))</f>
        <v>0</v>
      </c>
      <c r="AE93" s="80">
        <f>IF((SUM(AE$19:AE$39)+SUM(AE$78:AE92)+SUM(AE$117:AE$121))&gt;=REGISTER!$CZ$22,0,IF(DH$70=1,0,IF(AND(DH93=1,$J93=1,DH$43&gt;=REGISTER!$CZ$25,DH$40&gt;0,SUM(DH$54:DH$60)&gt;0),1,0)))</f>
        <v>0</v>
      </c>
      <c r="AF93" s="80">
        <f>IF((SUM(AF$19:AF$39)+SUM(AF$78:AF92)+SUM(AF$117:AF$121))&gt;=REGISTER!$CZ$22,0,IF(DI$70=1,0,IF(AND(DI93=1,$J93=1,DI$43&gt;=REGISTER!$CZ$25,DI$40&gt;0,SUM(DI$54:DI$60)&gt;0),1,0)))</f>
        <v>0</v>
      </c>
      <c r="AG93" s="80">
        <f>IF((SUM(AG$19:AG$39)+SUM(AG$78:AG92)+SUM(AG$117:AG$121))&gt;=REGISTER!$CZ$22,0,IF(DJ$70=1,0,IF(AND(DJ93=1,$J93=1,DJ$43&gt;=REGISTER!$CZ$25,DJ$40&gt;0,SUM(DJ$54:DJ$60)&gt;0),1,0)))</f>
        <v>0</v>
      </c>
      <c r="AH93" s="80">
        <f>IF((SUM(AH$19:AH$39)+SUM(AH$78:AH92)+SUM(AH$117:AH$121))&gt;=REGISTER!$CZ$22,0,IF(DK$70=1,0,IF(AND(DK93=1,$J93=1,DK$43&gt;=REGISTER!$CZ$25,DK$40&gt;0,SUM(DK$54:DK$60)&gt;0),1,0)))</f>
        <v>0</v>
      </c>
      <c r="AI93" s="80">
        <f>IF((SUM(AI$19:AI$39)+SUM(AI$78:AI92)+SUM(AI$117:AI$121))&gt;=REGISTER!$CZ$22,0,IF(DL$70=1,0,IF(AND(DL93=1,$J93=1,DL$43&gt;=REGISTER!$CZ$25,DL$40&gt;0,SUM(DL$54:DL$60)&gt;0),1,0)))</f>
        <v>0</v>
      </c>
      <c r="AJ93" s="80">
        <f>IF((SUM(AJ$19:AJ$39)+SUM(AJ$78:AJ92)+SUM(AJ$117:AJ$121))&gt;=REGISTER!$CZ$22,0,IF(DM$70=1,0,IF(AND(DM93=1,$J93=1,DM$43&gt;=REGISTER!$CZ$25,DM$40&gt;0,SUM(DM$54:DM$60)&gt;0),1,0)))</f>
        <v>0</v>
      </c>
      <c r="AK93" s="80">
        <f>IF((SUM(AK$19:AK$39)+SUM(AK$78:AK92)+SUM(AK$117:AK$121))&gt;=REGISTER!$CZ$22,0,IF(DN$70=1,0,IF(AND(DN93=1,$J93=1,DN$43&gt;=REGISTER!$CZ$25,DN$40&gt;0,SUM(DN$54:DN$60)&gt;0),1,0)))</f>
        <v>0</v>
      </c>
      <c r="AL93" s="80">
        <f>IF((SUM(AL$19:AL$39)+SUM(AL$78:AL92)+SUM(AL$117:AL$121))&gt;=REGISTER!$CZ$22,0,IF(DO$70=1,0,IF(AND(DO93=1,$J93=1,DO$43&gt;=REGISTER!$CZ$25,DO$40&gt;0,SUM(DO$54:DO$60)&gt;0),1,0)))</f>
        <v>0</v>
      </c>
      <c r="AM93" s="80">
        <f>IF((SUM(AM$19:AM$39)+SUM(AM$78:AM92)+SUM(AM$117:AM$121))&gt;=REGISTER!$CZ$22,0,IF(DP$70=1,0,IF(AND(DP93=1,$J93=1,DP$43&gt;=REGISTER!$CZ$25,DP$40&gt;0,SUM(DP$54:DP$60)&gt;0),1,0)))</f>
        <v>0</v>
      </c>
      <c r="AN93" s="80">
        <f>IF((SUM(AN$19:AN$39)+SUM(AN$78:AN92)+SUM(AN$117:AN$121))&gt;=REGISTER!$CZ$22,0,IF(DQ$70=1,0,IF(AND(DQ93=1,$J93=1,DQ$43&gt;=REGISTER!$CZ$25,DQ$40&gt;0,SUM(DQ$54:DQ$60)&gt;0),1,0)))</f>
        <v>0</v>
      </c>
      <c r="AO93" s="80">
        <f>IF((SUM(AO$19:AO$39)+SUM(AO$78:AO92)+SUM(AO$117:AO$121))&gt;=REGISTER!$CZ$22,0,IF(DR$70=1,0,IF(AND(DR93=1,$J93=1,DR$43&gt;=REGISTER!$CZ$25,DR$40&gt;0,SUM(DR$54:DR$60)&gt;0),1,0)))</f>
        <v>0</v>
      </c>
      <c r="AP93" s="80">
        <f>IF((SUM(AP$19:AP$39)+SUM(AP$78:AP92)+SUM(AP$117:AP$121))&gt;=REGISTER!$CZ$22,0,IF(DS$70=1,0,IF(AND(DS93=1,$J93=1,DS$43&gt;=REGISTER!$CZ$25,DS$40&gt;0,SUM(DS$54:DS$60)&gt;0),1,0)))</f>
        <v>0</v>
      </c>
      <c r="AQ93" s="80">
        <f>IF((SUM(AQ$19:AQ$39)+SUM(AQ$78:AQ92)+SUM(AQ$117:AQ$121))&gt;=REGISTER!$CZ$22,0,IF(DT$70=1,0,IF(AND(DT93=1,$J93=1,DT$43&gt;=REGISTER!$CZ$25,DT$40&gt;0,SUM(DT$54:DT$60)&gt;0),1,0)))</f>
        <v>0</v>
      </c>
      <c r="AR93" s="80">
        <f>IF((SUM(AR$19:AR$39)+SUM(AR$78:AR92)+SUM(AR$117:AR$121))&gt;=REGISTER!$CZ$22,0,IF(DU$70=1,0,IF(AND(DU93=1,$J93=1,DU$43&gt;=REGISTER!$CZ$25,DU$40&gt;0,SUM(DU$54:DU$60)&gt;0),1,0)))</f>
        <v>0</v>
      </c>
      <c r="AS93" s="80">
        <f>IF((SUM(AS$19:AS$39)+SUM(AS$78:AS92)+SUM(AS$117:AS$121))&gt;=REGISTER!$CZ$22,0,IF(DV$70=1,0,IF(AND(DV93=1,$J93=1,DV$43&gt;=REGISTER!$CZ$25,DV$40&gt;0,SUM(DV$54:DV$60)&gt;0),1,0)))</f>
        <v>0</v>
      </c>
      <c r="AT93" s="80">
        <f>IF((SUM(AT$19:AT$39)+SUM(AT$78:AT92)+SUM(AT$117:AT$121))&gt;=REGISTER!$CZ$22,0,IF(DW$70=1,0,IF(AND(DW93=1,$J93=1,DW$43&gt;=REGISTER!$CZ$25,DW$40&gt;0,SUM(DW$54:DW$60)&gt;0),1,0)))</f>
        <v>0</v>
      </c>
      <c r="AU93" s="80">
        <f>IF((SUM(AU$19:AU$39)+SUM(AU$78:AU92)+SUM(AU$117:AU$121))&gt;=REGISTER!$CZ$22,0,IF(DX$70=1,0,IF(AND(DX93=1,$J93=1,DX$43&gt;=REGISTER!$CZ$25,DX$40&gt;0,SUM(DX$54:DX$60)&gt;0),1,0)))</f>
        <v>0</v>
      </c>
      <c r="AV93" s="80">
        <f>IF((SUM(AV$19:AV$39)+SUM(AV$78:AV92)+SUM(AV$117:AV$121))&gt;=REGISTER!$CZ$22,0,IF(DY$70=1,0,IF(AND(DY93=1,$J93=1,DY$43&gt;=REGISTER!$CZ$25,DY$40&gt;0,SUM(DY$54:DY$60)&gt;0),1,0)))</f>
        <v>0</v>
      </c>
      <c r="AW93" s="80">
        <f>IF((SUM(AW$19:AW$39)+SUM(AW$78:AW92)+SUM(AW$117:AW$121))&gt;=REGISTER!$CZ$22,0,IF(DZ$70=1,0,IF(AND(DZ93=1,$J93=1,DZ$43&gt;=REGISTER!$CZ$25,DZ$40&gt;0,SUM(DZ$54:DZ$60)&gt;0),1,0)))</f>
        <v>0</v>
      </c>
      <c r="AX93" s="80">
        <f>IF((SUM(AX$19:AX$39)+SUM(AX$78:AX92)+SUM(AX$117:AX$121))&gt;=REGISTER!$CZ$22,0,IF(EA$70=1,0,IF(AND(EA93=1,$J93=1,EA$43&gt;=REGISTER!$CZ$25,EA$40&gt;0,SUM(EA$54:EA$60)&gt;0),1,0)))</f>
        <v>0</v>
      </c>
      <c r="AY93" s="80">
        <f>IF((SUM(AY$19:AY$39)+SUM(AY$78:AY92)+SUM(AY$117:AY$121))&gt;=REGISTER!$CZ$22,0,IF(EB$70=1,0,IF(AND(EB93=1,$J93=1,EB$43&gt;=REGISTER!$CZ$25,EB$40&gt;0,SUM(EB$54:EB$60)&gt;0),1,0)))</f>
        <v>0</v>
      </c>
      <c r="AZ93" s="80">
        <f>IF((SUM(AZ$19:AZ$39)+SUM(AZ$78:AZ92)+SUM(AZ$117:AZ$121))&gt;=REGISTER!$CZ$22,0,IF(EC$70=1,0,IF(AND(EC93=1,$J93=1,EC$43&gt;=REGISTER!$CZ$25,EC$40&gt;0,SUM(EC$54:EC$60)&gt;0),1,0)))</f>
        <v>0</v>
      </c>
      <c r="BA93" s="80">
        <f>IF((SUM(BA$19:BA$39)+SUM(BA$78:BA92)+SUM(BA$117:BA$121))&gt;=REGISTER!$CZ$22,0,IF(ED$70=1,0,IF(AND(ED93=1,$J93=1,ED$43&gt;=REGISTER!$CZ$25,ED$40&gt;0,SUM(ED$54:ED$60)&gt;0),1,0)))</f>
        <v>0</v>
      </c>
      <c r="BB93" s="80">
        <f>IF((SUM(BB$19:BB$39)+SUM(BB$78:BB92)+SUM(BB$117:BB$121))&gt;=REGISTER!$CZ$22,0,IF(EE$70=1,0,IF(AND(EE93=1,$J93=1,EE$43&gt;=REGISTER!$CZ$25,EE$40&gt;0,SUM(EE$54:EE$60)&gt;0),1,0)))</f>
        <v>0</v>
      </c>
      <c r="BC93" s="80">
        <f>IF((SUM(BC$19:BC$39)+SUM(BC$78:BC92)+SUM(BC$117:BC$121))&gt;=REGISTER!$CZ$22,0,IF(EF$70=1,0,IF(AND(EF93=1,$J93=1,EF$43&gt;=REGISTER!$CZ$25,EF$40&gt;0,SUM(EF$54:EF$60)&gt;0),1,0)))</f>
        <v>0</v>
      </c>
      <c r="BD93" s="101">
        <f t="shared" si="71"/>
        <v>0</v>
      </c>
      <c r="BE93" s="80">
        <f>IF((SUM(BE$19:BE$39)+SUM(BE$78:BE92)+SUM(BE$117:BE$121))&gt;=30,0,SUM(IF(AND($I93=1,CS93=1,CS$41&gt;2,CS$40&gt;0,SUM(CS$47:CS$53)&gt;0),1,0)))</f>
        <v>0</v>
      </c>
      <c r="BF93" s="80">
        <f>IF((SUM(BF$19:BF$39)+SUM(BF$78:BF92)+SUM(BF$117:BF$121))&gt;=30,0,SUM(IF(AND($I93=1,CT93=1,CT$41&gt;2,CT$40&gt;0,SUM(CT$47:CT$53)&gt;0),1,0)))</f>
        <v>0</v>
      </c>
      <c r="BG93" s="80">
        <f>IF((SUM(BG$19:BG$39)+SUM(BG$78:BG92)+SUM(BG$117:BG$121))&gt;=30,0,SUM(IF(AND($I93=1,CU93=1,CU$41&gt;2,CU$40&gt;0,SUM(CU$47:CU$53)&gt;0),1,0)))</f>
        <v>0</v>
      </c>
      <c r="BH93" s="80">
        <f>IF((SUM(BH$19:BH$39)+SUM(BH$78:BH92)+SUM(BH$117:BH$121))&gt;=30,0,SUM(IF(AND($I93=1,CV93=1,CV$41&gt;2,CV$40&gt;0,SUM(CV$47:CV$53)&gt;0),1,0)))</f>
        <v>0</v>
      </c>
      <c r="BI93" s="80">
        <f>IF((SUM(BI$19:BI$39)+SUM(BI$78:BI92)+SUM(BI$117:BI$121))&gt;=30,0,SUM(IF(AND($I93=1,CW93=1,CW$41&gt;2,CW$40&gt;0,SUM(CW$47:CW$53)&gt;0),1,0)))</f>
        <v>0</v>
      </c>
      <c r="BJ93" s="80">
        <f>IF((SUM(BJ$19:BJ$39)+SUM(BJ$78:BJ92)+SUM(BJ$117:BJ$121))&gt;=30,0,SUM(IF(AND($I93=1,CX93=1,CX$41&gt;2,CX$40&gt;0,SUM(CX$47:CX$53)&gt;0),1,0)))</f>
        <v>0</v>
      </c>
      <c r="BK93" s="80">
        <f>IF((SUM(BK$19:BK$39)+SUM(BK$78:BK92)+SUM(BK$117:BK$121))&gt;=30,0,SUM(IF(AND($I93=1,CY93=1,CY$41&gt;2,CY$40&gt;0,SUM(CY$47:CY$53)&gt;0),1,0)))</f>
        <v>0</v>
      </c>
      <c r="BL93" s="80">
        <f>IF((SUM(BL$19:BL$39)+SUM(BL$78:BL92)+SUM(BL$117:BL$121))&gt;=30,0,SUM(IF(AND($I93=1,CZ93=1,CZ$41&gt;2,CZ$40&gt;0,SUM(CZ$47:CZ$53)&gt;0),1,0)))</f>
        <v>0</v>
      </c>
      <c r="BM93" s="80">
        <f>IF((SUM(BM$19:BM$39)+SUM(BM$78:BM92)+SUM(BM$117:BM$121))&gt;=30,0,SUM(IF(AND($I93=1,DA93=1,DA$41&gt;2,DA$40&gt;0,SUM(DA$47:DA$53)&gt;0),1,0)))</f>
        <v>0</v>
      </c>
      <c r="BN93" s="80">
        <f>IF((SUM(BN$19:BN$39)+SUM(BN$78:BN92)+SUM(BN$117:BN$121))&gt;=30,0,SUM(IF(AND($I93=1,DB93=1,DB$41&gt;2,DB$40&gt;0,SUM(DB$47:DB$53)&gt;0),1,0)))</f>
        <v>0</v>
      </c>
      <c r="BO93" s="80">
        <f>IF((SUM(BO$19:BO$39)+SUM(BO$78:BO92)+SUM(BO$117:BO$121))&gt;=30,0,SUM(IF(AND($I93=1,DC93=1,DC$41&gt;2,DC$40&gt;0,SUM(DC$47:DC$53)&gt;0),1,0)))</f>
        <v>0</v>
      </c>
      <c r="BP93" s="80">
        <f>IF((SUM(BP$19:BP$39)+SUM(BP$78:BP92)+SUM(BP$117:BP$121))&gt;=30,0,SUM(IF(AND($I93=1,DD93=1,DD$41&gt;2,DD$40&gt;0,SUM(DD$47:DD$53)&gt;0),1,0)))</f>
        <v>0</v>
      </c>
      <c r="BQ93" s="80">
        <f>IF((SUM(BQ$19:BQ$39)+SUM(BQ$78:BQ92)+SUM(BQ$117:BQ$121))&gt;=30,0,SUM(IF(AND($I93=1,DE93=1,DE$41&gt;2,DE$40&gt;0,SUM(DE$47:DE$53)&gt;0),1,0)))</f>
        <v>0</v>
      </c>
      <c r="BR93" s="80">
        <f>IF((SUM(BR$19:BR$39)+SUM(BR$78:BR92)+SUM(BR$117:BR$121))&gt;=30,0,SUM(IF(AND($I93=1,DF93=1,DF$41&gt;2,DF$40&gt;0,SUM(DF$47:DF$53)&gt;0),1,0)))</f>
        <v>0</v>
      </c>
      <c r="BS93" s="80">
        <f>IF((SUM(BS$19:BS$39)+SUM(BS$78:BS92)+SUM(BS$117:BS$121))&gt;=30,0,SUM(IF(AND($I93=1,DG93=1,DG$41&gt;2,DG$40&gt;0,SUM(DG$47:DG$53)&gt;0),1,0)))</f>
        <v>0</v>
      </c>
      <c r="BT93" s="80">
        <f>IF((SUM(BT$19:BT$39)+SUM(BT$78:BT92)+SUM(BT$117:BT$121))&gt;=30,0,SUM(IF(AND($I93=1,DH93=1,DH$41&gt;2,DH$40&gt;0,SUM(DH$47:DH$53)&gt;0),1,0)))</f>
        <v>0</v>
      </c>
      <c r="BU93" s="80">
        <f>IF((SUM(BU$19:BU$39)+SUM(BU$78:BU92)+SUM(BU$117:BU$121))&gt;=30,0,SUM(IF(AND($I93=1,DI93=1,DI$41&gt;2,DI$40&gt;0,SUM(DI$47:DI$53)&gt;0),1,0)))</f>
        <v>0</v>
      </c>
      <c r="BV93" s="80">
        <f>IF((SUM(BV$19:BV$39)+SUM(BV$78:BV92)+SUM(BV$117:BV$121))&gt;=30,0,SUM(IF(AND($I93=1,DJ93=1,DJ$41&gt;2,DJ$40&gt;0,SUM(DJ$47:DJ$53)&gt;0),1,0)))</f>
        <v>0</v>
      </c>
      <c r="BW93" s="80">
        <f>IF((SUM(BW$19:BW$39)+SUM(BW$78:BW92)+SUM(BW$117:BW$121))&gt;=30,0,SUM(IF(AND($I93=1,DK93=1,DK$41&gt;2,DK$40&gt;0,SUM(DK$47:DK$53)&gt;0),1,0)))</f>
        <v>0</v>
      </c>
      <c r="BX93" s="80">
        <f>IF((SUM(BX$19:BX$39)+SUM(BX$78:BX92)+SUM(BX$117:BX$121))&gt;=30,0,SUM(IF(AND($I93=1,DL93=1,DL$41&gt;2,DL$40&gt;0,SUM(DL$47:DL$53)&gt;0),1,0)))</f>
        <v>0</v>
      </c>
      <c r="BY93" s="80">
        <f>IF((SUM(BY$19:BY$39)+SUM(BY$78:BY92)+SUM(BY$117:BY$121))&gt;=30,0,SUM(IF(AND($I93=1,DM93=1,DM$41&gt;2,DM$40&gt;0,SUM(DM$47:DM$53)&gt;0),1,0)))</f>
        <v>0</v>
      </c>
      <c r="BZ93" s="80">
        <f>IF((SUM(BZ$19:BZ$39)+SUM(BZ$78:BZ92)+SUM(BZ$117:BZ$121))&gt;=30,0,SUM(IF(AND($I93=1,DN93=1,DN$41&gt;2,DN$40&gt;0,SUM(DN$47:DN$53)&gt;0),1,0)))</f>
        <v>0</v>
      </c>
      <c r="CA93" s="80">
        <f>IF((SUM(CA$19:CA$39)+SUM(CA$78:CA92)+SUM(CA$117:CA$121))&gt;=30,0,SUM(IF(AND($I93=1,DO93=1,DO$41&gt;2,DO$40&gt;0,SUM(DO$47:DO$53)&gt;0),1,0)))</f>
        <v>0</v>
      </c>
      <c r="CB93" s="80">
        <f>IF((SUM(CB$19:CB$39)+SUM(CB$78:CB92)+SUM(CB$117:CB$121))&gt;=30,0,SUM(IF(AND($I93=1,DP93=1,DP$41&gt;2,DP$40&gt;0,SUM(DP$47:DP$53)&gt;0),1,0)))</f>
        <v>0</v>
      </c>
      <c r="CC93" s="80">
        <f>IF((SUM(CC$19:CC$39)+SUM(CC$78:CC92)+SUM(CC$117:CC$121))&gt;=30,0,SUM(IF(AND($I93=1,DQ93=1,DQ$41&gt;2,DQ$40&gt;0,SUM(DQ$47:DQ$53)&gt;0),1,0)))</f>
        <v>0</v>
      </c>
      <c r="CD93" s="80">
        <f>IF((SUM(CD$19:CD$39)+SUM(CD$78:CD92)+SUM(CD$117:CD$121))&gt;=30,0,SUM(IF(AND($I93=1,DR93=1,DR$41&gt;2,DR$40&gt;0,SUM(DR$47:DR$53)&gt;0),1,0)))</f>
        <v>0</v>
      </c>
      <c r="CE93" s="80">
        <f>IF((SUM(CE$19:CE$39)+SUM(CE$78:CE92)+SUM(CE$117:CE$121))&gt;=30,0,SUM(IF(AND($I93=1,DS93=1,DS$41&gt;2,DS$40&gt;0,SUM(DS$47:DS$53)&gt;0),1,0)))</f>
        <v>0</v>
      </c>
      <c r="CF93" s="80">
        <f>IF((SUM(CF$19:CF$39)+SUM(CF$78:CF92)+SUM(CF$117:CF$121))&gt;=30,0,SUM(IF(AND($I93=1,DT93=1,DT$41&gt;2,DT$40&gt;0,SUM(DT$47:DT$53)&gt;0),1,0)))</f>
        <v>0</v>
      </c>
      <c r="CG93" s="80">
        <f>IF((SUM(CG$19:CG$39)+SUM(CG$78:CG92)+SUM(CG$117:CG$121))&gt;=30,0,SUM(IF(AND($I93=1,DU93=1,DU$41&gt;2,DU$40&gt;0,SUM(DU$47:DU$53)&gt;0),1,0)))</f>
        <v>0</v>
      </c>
      <c r="CH93" s="80">
        <f>IF((SUM(CH$19:CH$39)+SUM(CH$78:CH92)+SUM(CH$117:CH$121))&gt;=30,0,SUM(IF(AND($I93=1,DV93=1,DV$41&gt;2,DV$40&gt;0,SUM(DV$47:DV$53)&gt;0),1,0)))</f>
        <v>0</v>
      </c>
      <c r="CI93" s="80">
        <f>IF((SUM(CI$19:CI$39)+SUM(CI$78:CI92)+SUM(CI$117:CI$121))&gt;=30,0,SUM(IF(AND($I93=1,DW93=1,DW$41&gt;2,DW$40&gt;0,SUM(DW$47:DW$53)&gt;0),1,0)))</f>
        <v>0</v>
      </c>
      <c r="CJ93" s="80">
        <f>IF((SUM(CJ$19:CJ$39)+SUM(CJ$78:CJ92)+SUM(CJ$117:CJ$121))&gt;=30,0,SUM(IF(AND($I93=1,DX93=1,DX$41&gt;2,DX$40&gt;0,SUM(DX$47:DX$53)&gt;0),1,0)))</f>
        <v>0</v>
      </c>
      <c r="CK93" s="80">
        <f>IF((SUM(CK$19:CK$39)+SUM(CK$78:CK92)+SUM(CK$117:CK$121))&gt;=30,0,SUM(IF(AND($I93=1,DY93=1,DY$41&gt;2,DY$40&gt;0,SUM(DY$47:DY$53)&gt;0),1,0)))</f>
        <v>0</v>
      </c>
      <c r="CL93" s="80">
        <f>IF((SUM(CL$19:CL$39)+SUM(CL$78:CL92)+SUM(CL$117:CL$121))&gt;=30,0,SUM(IF(AND($I93=1,DZ93=1,DZ$41&gt;2,DZ$40&gt;0,SUM(DZ$47:DZ$53)&gt;0),1,0)))</f>
        <v>0</v>
      </c>
      <c r="CM93" s="80">
        <f>IF((SUM(CM$19:CM$39)+SUM(CM$78:CM92)+SUM(CM$117:CM$121))&gt;=30,0,SUM(IF(AND($I93=1,EA93=1,EA$41&gt;2,EA$40&gt;0,SUM(EA$47:EA$53)&gt;0),1,0)))</f>
        <v>0</v>
      </c>
      <c r="CN93" s="80">
        <f>IF((SUM(CN$19:CN$39)+SUM(CN$78:CN92)+SUM(CN$117:CN$121))&gt;=30,0,SUM(IF(AND($I93=1,EB93=1,EB$41&gt;2,EB$40&gt;0,SUM(EB$47:EB$53)&gt;0),1,0)))</f>
        <v>0</v>
      </c>
      <c r="CO93" s="80">
        <f>IF((SUM(CO$19:CO$39)+SUM(CO$78:CO92)+SUM(CO$117:CO$121))&gt;=30,0,SUM(IF(AND($I93=1,EC93=1,EC$41&gt;2,EC$40&gt;0,SUM(EC$47:EC$53)&gt;0),1,0)))</f>
        <v>0</v>
      </c>
      <c r="CP93" s="80">
        <f>IF((SUM(CP$19:CP$39)+SUM(CP$78:CP92)+SUM(CP$117:CP$121))&gt;=30,0,SUM(IF(AND($I93=1,ED93=1,ED$41&gt;2,ED$40&gt;0,SUM(ED$47:ED$53)&gt;0),1,0)))</f>
        <v>0</v>
      </c>
      <c r="CQ93" s="80">
        <f>IF((SUM(CQ$19:CQ$39)+SUM(CQ$78:CQ92)+SUM(CQ$117:CQ$121))&gt;=30,0,SUM(IF(AND($I93=1,EE93=1,EE$41&gt;2,EE$40&gt;0,SUM(EE$47:EE$53)&gt;0),1,0)))</f>
        <v>0</v>
      </c>
      <c r="CR93" s="80">
        <f>IF((SUM(CR$19:CR$39)+SUM(CR$78:CR92)+SUM(CR$117:CR$121))&gt;=30,0,SUM(IF(AND($I93=1,EF93=1,EF$41&gt;2,EF$40&gt;0,SUM(EF$47:EF$53)&gt;0),1,0)))</f>
        <v>0</v>
      </c>
      <c r="CS93" s="64"/>
      <c r="CT93" s="64"/>
      <c r="CU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64"/>
      <c r="DM93" s="64"/>
      <c r="DN93" s="64"/>
      <c r="DO93" s="64"/>
      <c r="DP93" s="64"/>
      <c r="DQ93" s="64"/>
      <c r="DR93" s="64"/>
      <c r="DS93" s="64"/>
      <c r="DT93" s="64"/>
      <c r="DU93" s="64"/>
      <c r="DV93" s="64"/>
      <c r="DW93" s="64"/>
      <c r="DX93" s="64"/>
      <c r="DY93" s="64"/>
      <c r="DZ93" s="64"/>
      <c r="EA93" s="64"/>
      <c r="EB93" s="64"/>
      <c r="EC93" s="64"/>
      <c r="ED93" s="64"/>
      <c r="EE93" s="64"/>
      <c r="EF93" s="64"/>
      <c r="EG93" s="54">
        <f t="shared" si="65"/>
        <v>0</v>
      </c>
      <c r="EH93" s="136"/>
      <c r="EI93" s="97">
        <f t="shared" si="66"/>
        <v>0</v>
      </c>
      <c r="EJ93" s="344" t="str">
        <f t="shared" si="67"/>
        <v/>
      </c>
      <c r="EK93" s="345">
        <f t="shared" si="68"/>
        <v>0</v>
      </c>
      <c r="EL93" s="185"/>
      <c r="EM93" s="102">
        <f>SUMIF($K93,REGISTER!$CU$7,'KORT 1'!$BD93)</f>
        <v>0</v>
      </c>
      <c r="EN93" s="19">
        <f>SUMIF($K93,REGISTER!$CU$8,'KORT 1'!$BD93)</f>
        <v>0</v>
      </c>
      <c r="EO93" s="20">
        <f>SUMIF($K93,REGISTER!$CU$9,'KORT 1'!$BD93)</f>
        <v>0</v>
      </c>
      <c r="EP93" s="17">
        <f>SUMIF($K93,REGISTER!$CU$21,'KORT 1'!$BD93)</f>
        <v>0</v>
      </c>
      <c r="EQ93" s="19">
        <f>SUMIF($K93,REGISTER!$CU$22,'KORT 1'!$BD93)</f>
        <v>0</v>
      </c>
      <c r="ER93" s="20">
        <f>SUMIF($K93,REGISTER!$CU$23,'KORT 1'!$BD93)</f>
        <v>0</v>
      </c>
      <c r="ES93" s="17">
        <f>SUMIF($K93,REGISTER!$CU$14,'KORT 1'!$BD93)</f>
        <v>0</v>
      </c>
      <c r="ET93" s="19">
        <f>SUMIF($K93,REGISTER!$CU$15,'KORT 1'!$BD93)</f>
        <v>0</v>
      </c>
      <c r="EU93" s="19">
        <f>SUMIF($K93,REGISTER!$CU$16,'KORT 1'!$BD93)</f>
        <v>0</v>
      </c>
      <c r="EV93" s="218">
        <f>SUMIF($K93,REGISTER!$CU$17,'KORT 1'!$BD93)+SUMIF($K93,REGISTER!$CU$18,'KORT 1'!$BD93)+SUMIF($K93,REGISTER!$CU$19,'KORT 1'!$BD93)+SUMIF($K93,REGISTER!$CU$20,'KORT 1'!$BD93)</f>
        <v>0</v>
      </c>
      <c r="EW93" s="103">
        <f>SUMIF($K93,REGISTER!$CU$28,'KORT 1'!$BD93)</f>
        <v>0</v>
      </c>
      <c r="EX93" s="19">
        <f>SUMIF($K93,REGISTER!$CU$29,'KORT 1'!$BD93)</f>
        <v>0</v>
      </c>
      <c r="EY93" s="19">
        <f>SUMIF($K93,REGISTER!$CU$30,'KORT 1'!$BD93)</f>
        <v>0</v>
      </c>
      <c r="EZ93" s="218">
        <f>SUMIF($K93,REGISTER!$CU$31,'KORT 1'!$BD93)+SUMIF($K93,REGISTER!$CU$32,'KORT 1'!$BD93)+SUMIF($K93,REGISTER!$CU$33,'KORT 1'!$BD93)+SUMIF($K93,REGISTER!$CU$34,'KORT 1'!$BD93)</f>
        <v>0</v>
      </c>
      <c r="FA93" s="136"/>
      <c r="FB93" s="136"/>
      <c r="FC93" s="136"/>
      <c r="FD93" s="136"/>
      <c r="FE93" s="136"/>
      <c r="FF93" s="136"/>
      <c r="FG93" s="136"/>
      <c r="FH93" s="136"/>
      <c r="FI93" s="136"/>
      <c r="FJ93" s="136"/>
      <c r="FK93" s="136"/>
      <c r="FL93" s="136"/>
      <c r="FM93" s="136"/>
      <c r="FN93" s="136"/>
      <c r="FO93" s="136"/>
      <c r="FP93" s="235"/>
      <c r="FQ93" s="103">
        <f>SUMIF($M93,REGISTER!$CU$36,'KORT 1'!$O93)</f>
        <v>0</v>
      </c>
      <c r="FR93" s="19">
        <f>SUMIF($M93,REGISTER!$CU$37,'KORT 1'!$O93)</f>
        <v>0</v>
      </c>
      <c r="FS93" s="19">
        <f>SUMIF($M93,REGISTER!$CU$38,'KORT 1'!$O93)</f>
        <v>0</v>
      </c>
      <c r="FT93" s="19">
        <f>SUMIF($M93,REGISTER!$CU$39,'KORT 1'!$O93)</f>
        <v>0</v>
      </c>
      <c r="FU93" s="19">
        <f>SUMIF($M93,REGISTER!$CU$40,'KORT 1'!$O93)</f>
        <v>0</v>
      </c>
      <c r="FV93" s="19">
        <f>SUMIF($M93,REGISTER!$CU$41,'KORT 1'!$O93)</f>
        <v>0</v>
      </c>
      <c r="FW93" s="19">
        <f>SUMIF($M93,REGISTER!$CU$56,'KORT 1'!$O93)</f>
        <v>0</v>
      </c>
      <c r="FX93" s="19">
        <f>SUMIF($M93,REGISTER!$CU$57,'KORT 1'!$O93)</f>
        <v>0</v>
      </c>
      <c r="FY93" s="19">
        <f>SUMIF($M93,REGISTER!$CU$58,'KORT 1'!$O93)</f>
        <v>0</v>
      </c>
      <c r="FZ93" s="19">
        <f>SUMIF($M93,REGISTER!$CU$59,'KORT 1'!$O93)</f>
        <v>0</v>
      </c>
      <c r="GA93" s="19">
        <f>SUMIF($M93,REGISTER!$CU$60,'KORT 1'!$O93)</f>
        <v>0</v>
      </c>
      <c r="GB93" s="19">
        <f>SUMIF($M93,REGISTER!$CU$61,'KORT 1'!$O93)</f>
        <v>0</v>
      </c>
      <c r="GC93" s="19">
        <f>SUMIF($M93,REGISTER!$CU$46,'KORT 1'!$O93)</f>
        <v>0</v>
      </c>
      <c r="GD93" s="19">
        <f>SUMIF($M93,REGISTER!$CU$47,'KORT 1'!$O93)</f>
        <v>0</v>
      </c>
      <c r="GE93" s="19">
        <f>SUMIF($M93,REGISTER!$CU$48,'KORT 1'!$O93)</f>
        <v>0</v>
      </c>
      <c r="GF93" s="19">
        <f>SUMIF($M93,REGISTER!$CU$49,'KORT 1'!$O93)</f>
        <v>0</v>
      </c>
      <c r="GG93" s="19">
        <f>SUMIF($M93,REGISTER!$CU$50,'KORT 1'!$O93)</f>
        <v>0</v>
      </c>
      <c r="GH93" s="19">
        <f>SUMIF($M93,REGISTER!$CU$51,'KORT 1'!$O93)</f>
        <v>0</v>
      </c>
      <c r="GI93" s="18">
        <f>SUMIF($M93,REGISTER!$CU$52,'KORT 1'!$O93)+SUMIF($M93,REGISTER!$CU$53,'KORT 1'!$O93)+SUMIF($M93,REGISTER!$CU$54,'KORT 1'!$O93)+SUMIF($M93,REGISTER!$CU$55,'KORT 1'!$O93)</f>
        <v>0</v>
      </c>
      <c r="GJ93" s="19">
        <f>SUMIF($M93,REGISTER!$CU$66,'KORT 1'!$O93)</f>
        <v>0</v>
      </c>
      <c r="GK93" s="19">
        <f>SUMIF($M93,REGISTER!$CU$67,'KORT 1'!$O93)</f>
        <v>0</v>
      </c>
      <c r="GL93" s="19">
        <f>SUMIF($M93,REGISTER!$CU$68,'KORT 1'!$O93)</f>
        <v>0</v>
      </c>
      <c r="GM93" s="19">
        <f>SUMIF($M93,REGISTER!$CU$69,'KORT 1'!$O93)</f>
        <v>0</v>
      </c>
      <c r="GN93" s="19">
        <f>SUMIF($M93,REGISTER!$CU$70,'KORT 1'!$O93)</f>
        <v>0</v>
      </c>
      <c r="GO93" s="19">
        <f>SUMIF($M93,REGISTER!$CU$71,'KORT 1'!$O93)</f>
        <v>0</v>
      </c>
      <c r="GP93" s="18">
        <f>SUMIF($M93,REGISTER!$CU$72,'KORT 1'!$O93)+SUMIF($M93,REGISTER!$CU$73,'KORT 1'!$O93)+SUMIF($M93,REGISTER!$CU$74,'KORT 1'!$O93)+SUMIF($M93,REGISTER!$CU$75,'KORT 1'!$O93)</f>
        <v>0</v>
      </c>
      <c r="GQ93" s="136"/>
      <c r="GR93" s="136"/>
      <c r="GS93" s="136"/>
      <c r="GT93" s="136"/>
      <c r="GU93" s="136"/>
      <c r="GV93" s="136"/>
      <c r="GW93" s="136"/>
      <c r="GX93" s="136"/>
      <c r="GY93" s="136"/>
      <c r="GZ93" s="136"/>
      <c r="HA93" s="136"/>
      <c r="HB93" s="136"/>
      <c r="HC93" s="136"/>
      <c r="HD93" s="136"/>
      <c r="HE93" s="136"/>
      <c r="HF93" s="136"/>
      <c r="HG93" s="136"/>
      <c r="HH93" s="125"/>
      <c r="HI93" s="1"/>
    </row>
    <row r="94" spans="1:217" ht="12" customHeight="1">
      <c r="A94" s="17">
        <v>38</v>
      </c>
      <c r="B94" s="81"/>
      <c r="C94" s="427" t="str">
        <f t="shared" si="69"/>
        <v/>
      </c>
      <c r="D94" s="428"/>
      <c r="E94" s="428"/>
      <c r="F94" s="428"/>
      <c r="G94" s="429"/>
      <c r="H94" s="130" t="str">
        <f t="shared" si="56"/>
        <v/>
      </c>
      <c r="I94" s="26">
        <f t="shared" si="57"/>
        <v>0</v>
      </c>
      <c r="J94" s="26">
        <f t="shared" si="58"/>
        <v>0</v>
      </c>
      <c r="K94" s="26">
        <f t="shared" si="59"/>
        <v>0</v>
      </c>
      <c r="L94" s="133"/>
      <c r="M94" s="26">
        <f t="shared" si="60"/>
        <v>0</v>
      </c>
      <c r="N94" s="26">
        <f t="shared" si="61"/>
        <v>0</v>
      </c>
      <c r="O94" s="101">
        <f t="shared" si="70"/>
        <v>0</v>
      </c>
      <c r="P94" s="80">
        <f>IF((SUM(P$19:P$39)+SUM(P$78:P93)+SUM(P$117:P$121))&gt;=REGISTER!$CZ$22,0,IF(CS$70=1,0,IF(AND(CS94=1,$J94=1,CS$43&gt;=REGISTER!$CZ$25,CS$40&gt;0,SUM(CS$54:CS$60)&gt;0),1,0)))</f>
        <v>0</v>
      </c>
      <c r="Q94" s="80">
        <f>IF((SUM(Q$19:Q$39)+SUM(Q$78:Q93)+SUM(Q$117:Q$121))&gt;=REGISTER!$CZ$22,0,IF(CT$70=1,0,IF(AND(CT94=1,$J94=1,CT$43&gt;=REGISTER!$CZ$25,CT$40&gt;0,SUM(CT$54:CT$60)&gt;0),1,0)))</f>
        <v>0</v>
      </c>
      <c r="R94" s="80">
        <f>IF((SUM(R$19:R$39)+SUM(R$78:R93)+SUM(R$117:R$121))&gt;=REGISTER!$CZ$22,0,IF(CU$70=1,0,IF(AND(CU94=1,$J94=1,CU$43&gt;=REGISTER!$CZ$25,CU$40&gt;0,SUM(CU$54:CU$60)&gt;0),1,0)))</f>
        <v>0</v>
      </c>
      <c r="S94" s="80">
        <f>IF((SUM(S$19:S$39)+SUM(S$78:S93)+SUM(S$117:S$121))&gt;=REGISTER!$CZ$22,0,IF(CV$70=1,0,IF(AND(CV94=1,$J94=1,CV$43&gt;=REGISTER!$CZ$25,CV$40&gt;0,SUM(CV$54:CV$60)&gt;0),1,0)))</f>
        <v>0</v>
      </c>
      <c r="T94" s="80">
        <f>IF((SUM(T$19:T$39)+SUM(T$78:T93)+SUM(T$117:T$121))&gt;=REGISTER!$CZ$22,0,IF(CW$70=1,0,IF(AND(CW94=1,$J94=1,CW$43&gt;=REGISTER!$CZ$25,CW$40&gt;0,SUM(CW$54:CW$60)&gt;0),1,0)))</f>
        <v>0</v>
      </c>
      <c r="U94" s="80">
        <f>IF((SUM(U$19:U$39)+SUM(U$78:U93)+SUM(U$117:U$121))&gt;=REGISTER!$CZ$22,0,IF(CX$70=1,0,IF(AND(CX94=1,$J94=1,CX$43&gt;=REGISTER!$CZ$25,CX$40&gt;0,SUM(CX$54:CX$60)&gt;0),1,0)))</f>
        <v>0</v>
      </c>
      <c r="V94" s="80">
        <f>IF((SUM(V$19:V$39)+SUM(V$78:V93)+SUM(V$117:V$121))&gt;=REGISTER!$CZ$22,0,IF(CY$70=1,0,IF(AND(CY94=1,$J94=1,CY$43&gt;=REGISTER!$CZ$25,CY$40&gt;0,SUM(CY$54:CY$60)&gt;0),1,0)))</f>
        <v>0</v>
      </c>
      <c r="W94" s="80">
        <f>IF((SUM(W$19:W$39)+SUM(W$78:W93)+SUM(W$117:W$121))&gt;=REGISTER!$CZ$22,0,IF(CZ$70=1,0,IF(AND(CZ94=1,$J94=1,CZ$43&gt;=REGISTER!$CZ$25,CZ$40&gt;0,SUM(CZ$54:CZ$60)&gt;0),1,0)))</f>
        <v>0</v>
      </c>
      <c r="X94" s="80">
        <f>IF((SUM(X$19:X$39)+SUM(X$78:X93)+SUM(X$117:X$121))&gt;=REGISTER!$CZ$22,0,IF(DA$70=1,0,IF(AND(DA94=1,$J94=1,DA$43&gt;=REGISTER!$CZ$25,DA$40&gt;0,SUM(DA$54:DA$60)&gt;0),1,0)))</f>
        <v>0</v>
      </c>
      <c r="Y94" s="80">
        <f>IF((SUM(Y$19:Y$39)+SUM(Y$78:Y93)+SUM(Y$117:Y$121))&gt;=REGISTER!$CZ$22,0,IF(DB$70=1,0,IF(AND(DB94=1,$J94=1,DB$43&gt;=REGISTER!$CZ$25,DB$40&gt;0,SUM(DB$54:DB$60)&gt;0),1,0)))</f>
        <v>0</v>
      </c>
      <c r="Z94" s="80">
        <f>IF((SUM(Z$19:Z$39)+SUM(Z$78:Z93)+SUM(Z$117:Z$121))&gt;=REGISTER!$CZ$22,0,IF(DC$70=1,0,IF(AND(DC94=1,$J94=1,DC$43&gt;=REGISTER!$CZ$25,DC$40&gt;0,SUM(DC$54:DC$60)&gt;0),1,0)))</f>
        <v>0</v>
      </c>
      <c r="AA94" s="80">
        <f>IF((SUM(AA$19:AA$39)+SUM(AA$78:AA93)+SUM(AA$117:AA$121))&gt;=REGISTER!$CZ$22,0,IF(DD$70=1,0,IF(AND(DD94=1,$J94=1,DD$43&gt;=REGISTER!$CZ$25,DD$40&gt;0,SUM(DD$54:DD$60)&gt;0),1,0)))</f>
        <v>0</v>
      </c>
      <c r="AB94" s="80">
        <f>IF((SUM(AB$19:AB$39)+SUM(AB$78:AB93)+SUM(AB$117:AB$121))&gt;=REGISTER!$CZ$22,0,IF(DE$70=1,0,IF(AND(DE94=1,$J94=1,DE$43&gt;=REGISTER!$CZ$25,DE$40&gt;0,SUM(DE$54:DE$60)&gt;0),1,0)))</f>
        <v>0</v>
      </c>
      <c r="AC94" s="80">
        <f>IF((SUM(AC$19:AC$39)+SUM(AC$78:AC93)+SUM(AC$117:AC$121))&gt;=REGISTER!$CZ$22,0,IF(DF$70=1,0,IF(AND(DF94=1,$J94=1,DF$43&gt;=REGISTER!$CZ$25,DF$40&gt;0,SUM(DF$54:DF$60)&gt;0),1,0)))</f>
        <v>0</v>
      </c>
      <c r="AD94" s="80">
        <f>IF((SUM(AD$19:AD$39)+SUM(AD$78:AD93)+SUM(AD$117:AD$121))&gt;=REGISTER!$CZ$22,0,IF(DG$70=1,0,IF(AND(DG94=1,$J94=1,DG$43&gt;=REGISTER!$CZ$25,DG$40&gt;0,SUM(DG$54:DG$60)&gt;0),1,0)))</f>
        <v>0</v>
      </c>
      <c r="AE94" s="80">
        <f>IF((SUM(AE$19:AE$39)+SUM(AE$78:AE93)+SUM(AE$117:AE$121))&gt;=REGISTER!$CZ$22,0,IF(DH$70=1,0,IF(AND(DH94=1,$J94=1,DH$43&gt;=REGISTER!$CZ$25,DH$40&gt;0,SUM(DH$54:DH$60)&gt;0),1,0)))</f>
        <v>0</v>
      </c>
      <c r="AF94" s="80">
        <f>IF((SUM(AF$19:AF$39)+SUM(AF$78:AF93)+SUM(AF$117:AF$121))&gt;=REGISTER!$CZ$22,0,IF(DI$70=1,0,IF(AND(DI94=1,$J94=1,DI$43&gt;=REGISTER!$CZ$25,DI$40&gt;0,SUM(DI$54:DI$60)&gt;0),1,0)))</f>
        <v>0</v>
      </c>
      <c r="AG94" s="80">
        <f>IF((SUM(AG$19:AG$39)+SUM(AG$78:AG93)+SUM(AG$117:AG$121))&gt;=REGISTER!$CZ$22,0,IF(DJ$70=1,0,IF(AND(DJ94=1,$J94=1,DJ$43&gt;=REGISTER!$CZ$25,DJ$40&gt;0,SUM(DJ$54:DJ$60)&gt;0),1,0)))</f>
        <v>0</v>
      </c>
      <c r="AH94" s="80">
        <f>IF((SUM(AH$19:AH$39)+SUM(AH$78:AH93)+SUM(AH$117:AH$121))&gt;=REGISTER!$CZ$22,0,IF(DK$70=1,0,IF(AND(DK94=1,$J94=1,DK$43&gt;=REGISTER!$CZ$25,DK$40&gt;0,SUM(DK$54:DK$60)&gt;0),1,0)))</f>
        <v>0</v>
      </c>
      <c r="AI94" s="80">
        <f>IF((SUM(AI$19:AI$39)+SUM(AI$78:AI93)+SUM(AI$117:AI$121))&gt;=REGISTER!$CZ$22,0,IF(DL$70=1,0,IF(AND(DL94=1,$J94=1,DL$43&gt;=REGISTER!$CZ$25,DL$40&gt;0,SUM(DL$54:DL$60)&gt;0),1,0)))</f>
        <v>0</v>
      </c>
      <c r="AJ94" s="80">
        <f>IF((SUM(AJ$19:AJ$39)+SUM(AJ$78:AJ93)+SUM(AJ$117:AJ$121))&gt;=REGISTER!$CZ$22,0,IF(DM$70=1,0,IF(AND(DM94=1,$J94=1,DM$43&gt;=REGISTER!$CZ$25,DM$40&gt;0,SUM(DM$54:DM$60)&gt;0),1,0)))</f>
        <v>0</v>
      </c>
      <c r="AK94" s="80">
        <f>IF((SUM(AK$19:AK$39)+SUM(AK$78:AK93)+SUM(AK$117:AK$121))&gt;=REGISTER!$CZ$22,0,IF(DN$70=1,0,IF(AND(DN94=1,$J94=1,DN$43&gt;=REGISTER!$CZ$25,DN$40&gt;0,SUM(DN$54:DN$60)&gt;0),1,0)))</f>
        <v>0</v>
      </c>
      <c r="AL94" s="80">
        <f>IF((SUM(AL$19:AL$39)+SUM(AL$78:AL93)+SUM(AL$117:AL$121))&gt;=REGISTER!$CZ$22,0,IF(DO$70=1,0,IF(AND(DO94=1,$J94=1,DO$43&gt;=REGISTER!$CZ$25,DO$40&gt;0,SUM(DO$54:DO$60)&gt;0),1,0)))</f>
        <v>0</v>
      </c>
      <c r="AM94" s="80">
        <f>IF((SUM(AM$19:AM$39)+SUM(AM$78:AM93)+SUM(AM$117:AM$121))&gt;=REGISTER!$CZ$22,0,IF(DP$70=1,0,IF(AND(DP94=1,$J94=1,DP$43&gt;=REGISTER!$CZ$25,DP$40&gt;0,SUM(DP$54:DP$60)&gt;0),1,0)))</f>
        <v>0</v>
      </c>
      <c r="AN94" s="80">
        <f>IF((SUM(AN$19:AN$39)+SUM(AN$78:AN93)+SUM(AN$117:AN$121))&gt;=REGISTER!$CZ$22,0,IF(DQ$70=1,0,IF(AND(DQ94=1,$J94=1,DQ$43&gt;=REGISTER!$CZ$25,DQ$40&gt;0,SUM(DQ$54:DQ$60)&gt;0),1,0)))</f>
        <v>0</v>
      </c>
      <c r="AO94" s="80">
        <f>IF((SUM(AO$19:AO$39)+SUM(AO$78:AO93)+SUM(AO$117:AO$121))&gt;=REGISTER!$CZ$22,0,IF(DR$70=1,0,IF(AND(DR94=1,$J94=1,DR$43&gt;=REGISTER!$CZ$25,DR$40&gt;0,SUM(DR$54:DR$60)&gt;0),1,0)))</f>
        <v>0</v>
      </c>
      <c r="AP94" s="80">
        <f>IF((SUM(AP$19:AP$39)+SUM(AP$78:AP93)+SUM(AP$117:AP$121))&gt;=REGISTER!$CZ$22,0,IF(DS$70=1,0,IF(AND(DS94=1,$J94=1,DS$43&gt;=REGISTER!$CZ$25,DS$40&gt;0,SUM(DS$54:DS$60)&gt;0),1,0)))</f>
        <v>0</v>
      </c>
      <c r="AQ94" s="80">
        <f>IF((SUM(AQ$19:AQ$39)+SUM(AQ$78:AQ93)+SUM(AQ$117:AQ$121))&gt;=REGISTER!$CZ$22,0,IF(DT$70=1,0,IF(AND(DT94=1,$J94=1,DT$43&gt;=REGISTER!$CZ$25,DT$40&gt;0,SUM(DT$54:DT$60)&gt;0),1,0)))</f>
        <v>0</v>
      </c>
      <c r="AR94" s="80">
        <f>IF((SUM(AR$19:AR$39)+SUM(AR$78:AR93)+SUM(AR$117:AR$121))&gt;=REGISTER!$CZ$22,0,IF(DU$70=1,0,IF(AND(DU94=1,$J94=1,DU$43&gt;=REGISTER!$CZ$25,DU$40&gt;0,SUM(DU$54:DU$60)&gt;0),1,0)))</f>
        <v>0</v>
      </c>
      <c r="AS94" s="80">
        <f>IF((SUM(AS$19:AS$39)+SUM(AS$78:AS93)+SUM(AS$117:AS$121))&gt;=REGISTER!$CZ$22,0,IF(DV$70=1,0,IF(AND(DV94=1,$J94=1,DV$43&gt;=REGISTER!$CZ$25,DV$40&gt;0,SUM(DV$54:DV$60)&gt;0),1,0)))</f>
        <v>0</v>
      </c>
      <c r="AT94" s="80">
        <f>IF((SUM(AT$19:AT$39)+SUM(AT$78:AT93)+SUM(AT$117:AT$121))&gt;=REGISTER!$CZ$22,0,IF(DW$70=1,0,IF(AND(DW94=1,$J94=1,DW$43&gt;=REGISTER!$CZ$25,DW$40&gt;0,SUM(DW$54:DW$60)&gt;0),1,0)))</f>
        <v>0</v>
      </c>
      <c r="AU94" s="80">
        <f>IF((SUM(AU$19:AU$39)+SUM(AU$78:AU93)+SUM(AU$117:AU$121))&gt;=REGISTER!$CZ$22,0,IF(DX$70=1,0,IF(AND(DX94=1,$J94=1,DX$43&gt;=REGISTER!$CZ$25,DX$40&gt;0,SUM(DX$54:DX$60)&gt;0),1,0)))</f>
        <v>0</v>
      </c>
      <c r="AV94" s="80">
        <f>IF((SUM(AV$19:AV$39)+SUM(AV$78:AV93)+SUM(AV$117:AV$121))&gt;=REGISTER!$CZ$22,0,IF(DY$70=1,0,IF(AND(DY94=1,$J94=1,DY$43&gt;=REGISTER!$CZ$25,DY$40&gt;0,SUM(DY$54:DY$60)&gt;0),1,0)))</f>
        <v>0</v>
      </c>
      <c r="AW94" s="80">
        <f>IF((SUM(AW$19:AW$39)+SUM(AW$78:AW93)+SUM(AW$117:AW$121))&gt;=REGISTER!$CZ$22,0,IF(DZ$70=1,0,IF(AND(DZ94=1,$J94=1,DZ$43&gt;=REGISTER!$CZ$25,DZ$40&gt;0,SUM(DZ$54:DZ$60)&gt;0),1,0)))</f>
        <v>0</v>
      </c>
      <c r="AX94" s="80">
        <f>IF((SUM(AX$19:AX$39)+SUM(AX$78:AX93)+SUM(AX$117:AX$121))&gt;=REGISTER!$CZ$22,0,IF(EA$70=1,0,IF(AND(EA94=1,$J94=1,EA$43&gt;=REGISTER!$CZ$25,EA$40&gt;0,SUM(EA$54:EA$60)&gt;0),1,0)))</f>
        <v>0</v>
      </c>
      <c r="AY94" s="80">
        <f>IF((SUM(AY$19:AY$39)+SUM(AY$78:AY93)+SUM(AY$117:AY$121))&gt;=REGISTER!$CZ$22,0,IF(EB$70=1,0,IF(AND(EB94=1,$J94=1,EB$43&gt;=REGISTER!$CZ$25,EB$40&gt;0,SUM(EB$54:EB$60)&gt;0),1,0)))</f>
        <v>0</v>
      </c>
      <c r="AZ94" s="80">
        <f>IF((SUM(AZ$19:AZ$39)+SUM(AZ$78:AZ93)+SUM(AZ$117:AZ$121))&gt;=REGISTER!$CZ$22,0,IF(EC$70=1,0,IF(AND(EC94=1,$J94=1,EC$43&gt;=REGISTER!$CZ$25,EC$40&gt;0,SUM(EC$54:EC$60)&gt;0),1,0)))</f>
        <v>0</v>
      </c>
      <c r="BA94" s="80">
        <f>IF((SUM(BA$19:BA$39)+SUM(BA$78:BA93)+SUM(BA$117:BA$121))&gt;=REGISTER!$CZ$22,0,IF(ED$70=1,0,IF(AND(ED94=1,$J94=1,ED$43&gt;=REGISTER!$CZ$25,ED$40&gt;0,SUM(ED$54:ED$60)&gt;0),1,0)))</f>
        <v>0</v>
      </c>
      <c r="BB94" s="80">
        <f>IF((SUM(BB$19:BB$39)+SUM(BB$78:BB93)+SUM(BB$117:BB$121))&gt;=REGISTER!$CZ$22,0,IF(EE$70=1,0,IF(AND(EE94=1,$J94=1,EE$43&gt;=REGISTER!$CZ$25,EE$40&gt;0,SUM(EE$54:EE$60)&gt;0),1,0)))</f>
        <v>0</v>
      </c>
      <c r="BC94" s="80">
        <f>IF((SUM(BC$19:BC$39)+SUM(BC$78:BC93)+SUM(BC$117:BC$121))&gt;=REGISTER!$CZ$22,0,IF(EF$70=1,0,IF(AND(EF94=1,$J94=1,EF$43&gt;=REGISTER!$CZ$25,EF$40&gt;0,SUM(EF$54:EF$60)&gt;0),1,0)))</f>
        <v>0</v>
      </c>
      <c r="BD94" s="101">
        <f t="shared" si="71"/>
        <v>0</v>
      </c>
      <c r="BE94" s="80">
        <f>IF((SUM(BE$19:BE$39)+SUM(BE$78:BE93)+SUM(BE$117:BE$121))&gt;=30,0,SUM(IF(AND($I94=1,CS94=1,CS$41&gt;2,CS$40&gt;0,SUM(CS$47:CS$53)&gt;0),1,0)))</f>
        <v>0</v>
      </c>
      <c r="BF94" s="80">
        <f>IF((SUM(BF$19:BF$39)+SUM(BF$78:BF93)+SUM(BF$117:BF$121))&gt;=30,0,SUM(IF(AND($I94=1,CT94=1,CT$41&gt;2,CT$40&gt;0,SUM(CT$47:CT$53)&gt;0),1,0)))</f>
        <v>0</v>
      </c>
      <c r="BG94" s="80">
        <f>IF((SUM(BG$19:BG$39)+SUM(BG$78:BG93)+SUM(BG$117:BG$121))&gt;=30,0,SUM(IF(AND($I94=1,CU94=1,CU$41&gt;2,CU$40&gt;0,SUM(CU$47:CU$53)&gt;0),1,0)))</f>
        <v>0</v>
      </c>
      <c r="BH94" s="80">
        <f>IF((SUM(BH$19:BH$39)+SUM(BH$78:BH93)+SUM(BH$117:BH$121))&gt;=30,0,SUM(IF(AND($I94=1,CV94=1,CV$41&gt;2,CV$40&gt;0,SUM(CV$47:CV$53)&gt;0),1,0)))</f>
        <v>0</v>
      </c>
      <c r="BI94" s="80">
        <f>IF((SUM(BI$19:BI$39)+SUM(BI$78:BI93)+SUM(BI$117:BI$121))&gt;=30,0,SUM(IF(AND($I94=1,CW94=1,CW$41&gt;2,CW$40&gt;0,SUM(CW$47:CW$53)&gt;0),1,0)))</f>
        <v>0</v>
      </c>
      <c r="BJ94" s="80">
        <f>IF((SUM(BJ$19:BJ$39)+SUM(BJ$78:BJ93)+SUM(BJ$117:BJ$121))&gt;=30,0,SUM(IF(AND($I94=1,CX94=1,CX$41&gt;2,CX$40&gt;0,SUM(CX$47:CX$53)&gt;0),1,0)))</f>
        <v>0</v>
      </c>
      <c r="BK94" s="80">
        <f>IF((SUM(BK$19:BK$39)+SUM(BK$78:BK93)+SUM(BK$117:BK$121))&gt;=30,0,SUM(IF(AND($I94=1,CY94=1,CY$41&gt;2,CY$40&gt;0,SUM(CY$47:CY$53)&gt;0),1,0)))</f>
        <v>0</v>
      </c>
      <c r="BL94" s="80">
        <f>IF((SUM(BL$19:BL$39)+SUM(BL$78:BL93)+SUM(BL$117:BL$121))&gt;=30,0,SUM(IF(AND($I94=1,CZ94=1,CZ$41&gt;2,CZ$40&gt;0,SUM(CZ$47:CZ$53)&gt;0),1,0)))</f>
        <v>0</v>
      </c>
      <c r="BM94" s="80">
        <f>IF((SUM(BM$19:BM$39)+SUM(BM$78:BM93)+SUM(BM$117:BM$121))&gt;=30,0,SUM(IF(AND($I94=1,DA94=1,DA$41&gt;2,DA$40&gt;0,SUM(DA$47:DA$53)&gt;0),1,0)))</f>
        <v>0</v>
      </c>
      <c r="BN94" s="80">
        <f>IF((SUM(BN$19:BN$39)+SUM(BN$78:BN93)+SUM(BN$117:BN$121))&gt;=30,0,SUM(IF(AND($I94=1,DB94=1,DB$41&gt;2,DB$40&gt;0,SUM(DB$47:DB$53)&gt;0),1,0)))</f>
        <v>0</v>
      </c>
      <c r="BO94" s="80">
        <f>IF((SUM(BO$19:BO$39)+SUM(BO$78:BO93)+SUM(BO$117:BO$121))&gt;=30,0,SUM(IF(AND($I94=1,DC94=1,DC$41&gt;2,DC$40&gt;0,SUM(DC$47:DC$53)&gt;0),1,0)))</f>
        <v>0</v>
      </c>
      <c r="BP94" s="80">
        <f>IF((SUM(BP$19:BP$39)+SUM(BP$78:BP93)+SUM(BP$117:BP$121))&gt;=30,0,SUM(IF(AND($I94=1,DD94=1,DD$41&gt;2,DD$40&gt;0,SUM(DD$47:DD$53)&gt;0),1,0)))</f>
        <v>0</v>
      </c>
      <c r="BQ94" s="80">
        <f>IF((SUM(BQ$19:BQ$39)+SUM(BQ$78:BQ93)+SUM(BQ$117:BQ$121))&gt;=30,0,SUM(IF(AND($I94=1,DE94=1,DE$41&gt;2,DE$40&gt;0,SUM(DE$47:DE$53)&gt;0),1,0)))</f>
        <v>0</v>
      </c>
      <c r="BR94" s="80">
        <f>IF((SUM(BR$19:BR$39)+SUM(BR$78:BR93)+SUM(BR$117:BR$121))&gt;=30,0,SUM(IF(AND($I94=1,DF94=1,DF$41&gt;2,DF$40&gt;0,SUM(DF$47:DF$53)&gt;0),1,0)))</f>
        <v>0</v>
      </c>
      <c r="BS94" s="80">
        <f>IF((SUM(BS$19:BS$39)+SUM(BS$78:BS93)+SUM(BS$117:BS$121))&gt;=30,0,SUM(IF(AND($I94=1,DG94=1,DG$41&gt;2,DG$40&gt;0,SUM(DG$47:DG$53)&gt;0),1,0)))</f>
        <v>0</v>
      </c>
      <c r="BT94" s="80">
        <f>IF((SUM(BT$19:BT$39)+SUM(BT$78:BT93)+SUM(BT$117:BT$121))&gt;=30,0,SUM(IF(AND($I94=1,DH94=1,DH$41&gt;2,DH$40&gt;0,SUM(DH$47:DH$53)&gt;0),1,0)))</f>
        <v>0</v>
      </c>
      <c r="BU94" s="80">
        <f>IF((SUM(BU$19:BU$39)+SUM(BU$78:BU93)+SUM(BU$117:BU$121))&gt;=30,0,SUM(IF(AND($I94=1,DI94=1,DI$41&gt;2,DI$40&gt;0,SUM(DI$47:DI$53)&gt;0),1,0)))</f>
        <v>0</v>
      </c>
      <c r="BV94" s="80">
        <f>IF((SUM(BV$19:BV$39)+SUM(BV$78:BV93)+SUM(BV$117:BV$121))&gt;=30,0,SUM(IF(AND($I94=1,DJ94=1,DJ$41&gt;2,DJ$40&gt;0,SUM(DJ$47:DJ$53)&gt;0),1,0)))</f>
        <v>0</v>
      </c>
      <c r="BW94" s="80">
        <f>IF((SUM(BW$19:BW$39)+SUM(BW$78:BW93)+SUM(BW$117:BW$121))&gt;=30,0,SUM(IF(AND($I94=1,DK94=1,DK$41&gt;2,DK$40&gt;0,SUM(DK$47:DK$53)&gt;0),1,0)))</f>
        <v>0</v>
      </c>
      <c r="BX94" s="80">
        <f>IF((SUM(BX$19:BX$39)+SUM(BX$78:BX93)+SUM(BX$117:BX$121))&gt;=30,0,SUM(IF(AND($I94=1,DL94=1,DL$41&gt;2,DL$40&gt;0,SUM(DL$47:DL$53)&gt;0),1,0)))</f>
        <v>0</v>
      </c>
      <c r="BY94" s="80">
        <f>IF((SUM(BY$19:BY$39)+SUM(BY$78:BY93)+SUM(BY$117:BY$121))&gt;=30,0,SUM(IF(AND($I94=1,DM94=1,DM$41&gt;2,DM$40&gt;0,SUM(DM$47:DM$53)&gt;0),1,0)))</f>
        <v>0</v>
      </c>
      <c r="BZ94" s="80">
        <f>IF((SUM(BZ$19:BZ$39)+SUM(BZ$78:BZ93)+SUM(BZ$117:BZ$121))&gt;=30,0,SUM(IF(AND($I94=1,DN94=1,DN$41&gt;2,DN$40&gt;0,SUM(DN$47:DN$53)&gt;0),1,0)))</f>
        <v>0</v>
      </c>
      <c r="CA94" s="80">
        <f>IF((SUM(CA$19:CA$39)+SUM(CA$78:CA93)+SUM(CA$117:CA$121))&gt;=30,0,SUM(IF(AND($I94=1,DO94=1,DO$41&gt;2,DO$40&gt;0,SUM(DO$47:DO$53)&gt;0),1,0)))</f>
        <v>0</v>
      </c>
      <c r="CB94" s="80">
        <f>IF((SUM(CB$19:CB$39)+SUM(CB$78:CB93)+SUM(CB$117:CB$121))&gt;=30,0,SUM(IF(AND($I94=1,DP94=1,DP$41&gt;2,DP$40&gt;0,SUM(DP$47:DP$53)&gt;0),1,0)))</f>
        <v>0</v>
      </c>
      <c r="CC94" s="80">
        <f>IF((SUM(CC$19:CC$39)+SUM(CC$78:CC93)+SUM(CC$117:CC$121))&gt;=30,0,SUM(IF(AND($I94=1,DQ94=1,DQ$41&gt;2,DQ$40&gt;0,SUM(DQ$47:DQ$53)&gt;0),1,0)))</f>
        <v>0</v>
      </c>
      <c r="CD94" s="80">
        <f>IF((SUM(CD$19:CD$39)+SUM(CD$78:CD93)+SUM(CD$117:CD$121))&gt;=30,0,SUM(IF(AND($I94=1,DR94=1,DR$41&gt;2,DR$40&gt;0,SUM(DR$47:DR$53)&gt;0),1,0)))</f>
        <v>0</v>
      </c>
      <c r="CE94" s="80">
        <f>IF((SUM(CE$19:CE$39)+SUM(CE$78:CE93)+SUM(CE$117:CE$121))&gt;=30,0,SUM(IF(AND($I94=1,DS94=1,DS$41&gt;2,DS$40&gt;0,SUM(DS$47:DS$53)&gt;0),1,0)))</f>
        <v>0</v>
      </c>
      <c r="CF94" s="80">
        <f>IF((SUM(CF$19:CF$39)+SUM(CF$78:CF93)+SUM(CF$117:CF$121))&gt;=30,0,SUM(IF(AND($I94=1,DT94=1,DT$41&gt;2,DT$40&gt;0,SUM(DT$47:DT$53)&gt;0),1,0)))</f>
        <v>0</v>
      </c>
      <c r="CG94" s="80">
        <f>IF((SUM(CG$19:CG$39)+SUM(CG$78:CG93)+SUM(CG$117:CG$121))&gt;=30,0,SUM(IF(AND($I94=1,DU94=1,DU$41&gt;2,DU$40&gt;0,SUM(DU$47:DU$53)&gt;0),1,0)))</f>
        <v>0</v>
      </c>
      <c r="CH94" s="80">
        <f>IF((SUM(CH$19:CH$39)+SUM(CH$78:CH93)+SUM(CH$117:CH$121))&gt;=30,0,SUM(IF(AND($I94=1,DV94=1,DV$41&gt;2,DV$40&gt;0,SUM(DV$47:DV$53)&gt;0),1,0)))</f>
        <v>0</v>
      </c>
      <c r="CI94" s="80">
        <f>IF((SUM(CI$19:CI$39)+SUM(CI$78:CI93)+SUM(CI$117:CI$121))&gt;=30,0,SUM(IF(AND($I94=1,DW94=1,DW$41&gt;2,DW$40&gt;0,SUM(DW$47:DW$53)&gt;0),1,0)))</f>
        <v>0</v>
      </c>
      <c r="CJ94" s="80">
        <f>IF((SUM(CJ$19:CJ$39)+SUM(CJ$78:CJ93)+SUM(CJ$117:CJ$121))&gt;=30,0,SUM(IF(AND($I94=1,DX94=1,DX$41&gt;2,DX$40&gt;0,SUM(DX$47:DX$53)&gt;0),1,0)))</f>
        <v>0</v>
      </c>
      <c r="CK94" s="80">
        <f>IF((SUM(CK$19:CK$39)+SUM(CK$78:CK93)+SUM(CK$117:CK$121))&gt;=30,0,SUM(IF(AND($I94=1,DY94=1,DY$41&gt;2,DY$40&gt;0,SUM(DY$47:DY$53)&gt;0),1,0)))</f>
        <v>0</v>
      </c>
      <c r="CL94" s="80">
        <f>IF((SUM(CL$19:CL$39)+SUM(CL$78:CL93)+SUM(CL$117:CL$121))&gt;=30,0,SUM(IF(AND($I94=1,DZ94=1,DZ$41&gt;2,DZ$40&gt;0,SUM(DZ$47:DZ$53)&gt;0),1,0)))</f>
        <v>0</v>
      </c>
      <c r="CM94" s="80">
        <f>IF((SUM(CM$19:CM$39)+SUM(CM$78:CM93)+SUM(CM$117:CM$121))&gt;=30,0,SUM(IF(AND($I94=1,EA94=1,EA$41&gt;2,EA$40&gt;0,SUM(EA$47:EA$53)&gt;0),1,0)))</f>
        <v>0</v>
      </c>
      <c r="CN94" s="80">
        <f>IF((SUM(CN$19:CN$39)+SUM(CN$78:CN93)+SUM(CN$117:CN$121))&gt;=30,0,SUM(IF(AND($I94=1,EB94=1,EB$41&gt;2,EB$40&gt;0,SUM(EB$47:EB$53)&gt;0),1,0)))</f>
        <v>0</v>
      </c>
      <c r="CO94" s="80">
        <f>IF((SUM(CO$19:CO$39)+SUM(CO$78:CO93)+SUM(CO$117:CO$121))&gt;=30,0,SUM(IF(AND($I94=1,EC94=1,EC$41&gt;2,EC$40&gt;0,SUM(EC$47:EC$53)&gt;0),1,0)))</f>
        <v>0</v>
      </c>
      <c r="CP94" s="80">
        <f>IF((SUM(CP$19:CP$39)+SUM(CP$78:CP93)+SUM(CP$117:CP$121))&gt;=30,0,SUM(IF(AND($I94=1,ED94=1,ED$41&gt;2,ED$40&gt;0,SUM(ED$47:ED$53)&gt;0),1,0)))</f>
        <v>0</v>
      </c>
      <c r="CQ94" s="80">
        <f>IF((SUM(CQ$19:CQ$39)+SUM(CQ$78:CQ93)+SUM(CQ$117:CQ$121))&gt;=30,0,SUM(IF(AND($I94=1,EE94=1,EE$41&gt;2,EE$40&gt;0,SUM(EE$47:EE$53)&gt;0),1,0)))</f>
        <v>0</v>
      </c>
      <c r="CR94" s="80">
        <f>IF((SUM(CR$19:CR$39)+SUM(CR$78:CR93)+SUM(CR$117:CR$121))&gt;=30,0,SUM(IF(AND($I94=1,EF94=1,EF$41&gt;2,EF$40&gt;0,SUM(EF$47:EF$53)&gt;0),1,0)))</f>
        <v>0</v>
      </c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64"/>
      <c r="DM94" s="64"/>
      <c r="DN94" s="64"/>
      <c r="DO94" s="64"/>
      <c r="DP94" s="64"/>
      <c r="DQ94" s="64"/>
      <c r="DR94" s="64"/>
      <c r="DS94" s="64"/>
      <c r="DT94" s="64"/>
      <c r="DU94" s="64"/>
      <c r="DV94" s="64"/>
      <c r="DW94" s="64"/>
      <c r="DX94" s="64"/>
      <c r="DY94" s="64"/>
      <c r="DZ94" s="64"/>
      <c r="EA94" s="64"/>
      <c r="EB94" s="64"/>
      <c r="EC94" s="64"/>
      <c r="ED94" s="64"/>
      <c r="EE94" s="64"/>
      <c r="EF94" s="64"/>
      <c r="EG94" s="54">
        <f t="shared" si="65"/>
        <v>0</v>
      </c>
      <c r="EH94" s="136"/>
      <c r="EI94" s="97">
        <f t="shared" si="66"/>
        <v>0</v>
      </c>
      <c r="EJ94" s="344" t="str">
        <f t="shared" si="67"/>
        <v/>
      </c>
      <c r="EK94" s="345">
        <f t="shared" si="68"/>
        <v>0</v>
      </c>
      <c r="EL94" s="185"/>
      <c r="EM94" s="102">
        <f>SUMIF($K94,REGISTER!$CU$7,'KORT 1'!$BD94)</f>
        <v>0</v>
      </c>
      <c r="EN94" s="19">
        <f>SUMIF($K94,REGISTER!$CU$8,'KORT 1'!$BD94)</f>
        <v>0</v>
      </c>
      <c r="EO94" s="20">
        <f>SUMIF($K94,REGISTER!$CU$9,'KORT 1'!$BD94)</f>
        <v>0</v>
      </c>
      <c r="EP94" s="17">
        <f>SUMIF($K94,REGISTER!$CU$21,'KORT 1'!$BD94)</f>
        <v>0</v>
      </c>
      <c r="EQ94" s="19">
        <f>SUMIF($K94,REGISTER!$CU$22,'KORT 1'!$BD94)</f>
        <v>0</v>
      </c>
      <c r="ER94" s="20">
        <f>SUMIF($K94,REGISTER!$CU$23,'KORT 1'!$BD94)</f>
        <v>0</v>
      </c>
      <c r="ES94" s="17">
        <f>SUMIF($K94,REGISTER!$CU$14,'KORT 1'!$BD94)</f>
        <v>0</v>
      </c>
      <c r="ET94" s="19">
        <f>SUMIF($K94,REGISTER!$CU$15,'KORT 1'!$BD94)</f>
        <v>0</v>
      </c>
      <c r="EU94" s="19">
        <f>SUMIF($K94,REGISTER!$CU$16,'KORT 1'!$BD94)</f>
        <v>0</v>
      </c>
      <c r="EV94" s="218">
        <f>SUMIF($K94,REGISTER!$CU$17,'KORT 1'!$BD94)+SUMIF($K94,REGISTER!$CU$18,'KORT 1'!$BD94)+SUMIF($K94,REGISTER!$CU$19,'KORT 1'!$BD94)+SUMIF($K94,REGISTER!$CU$20,'KORT 1'!$BD94)</f>
        <v>0</v>
      </c>
      <c r="EW94" s="103">
        <f>SUMIF($K94,REGISTER!$CU$28,'KORT 1'!$BD94)</f>
        <v>0</v>
      </c>
      <c r="EX94" s="19">
        <f>SUMIF($K94,REGISTER!$CU$29,'KORT 1'!$BD94)</f>
        <v>0</v>
      </c>
      <c r="EY94" s="19">
        <f>SUMIF($K94,REGISTER!$CU$30,'KORT 1'!$BD94)</f>
        <v>0</v>
      </c>
      <c r="EZ94" s="218">
        <f>SUMIF($K94,REGISTER!$CU$31,'KORT 1'!$BD94)+SUMIF($K94,REGISTER!$CU$32,'KORT 1'!$BD94)+SUMIF($K94,REGISTER!$CU$33,'KORT 1'!$BD94)+SUMIF($K94,REGISTER!$CU$34,'KORT 1'!$BD94)</f>
        <v>0</v>
      </c>
      <c r="FA94" s="136"/>
      <c r="FB94" s="136"/>
      <c r="FC94" s="136"/>
      <c r="FD94" s="136"/>
      <c r="FE94" s="136"/>
      <c r="FF94" s="136"/>
      <c r="FG94" s="136"/>
      <c r="FH94" s="136"/>
      <c r="FI94" s="136"/>
      <c r="FJ94" s="136"/>
      <c r="FK94" s="136"/>
      <c r="FL94" s="136"/>
      <c r="FM94" s="136"/>
      <c r="FN94" s="136"/>
      <c r="FO94" s="136"/>
      <c r="FP94" s="235"/>
      <c r="FQ94" s="103">
        <f>SUMIF($M94,REGISTER!$CU$36,'KORT 1'!$O94)</f>
        <v>0</v>
      </c>
      <c r="FR94" s="19">
        <f>SUMIF($M94,REGISTER!$CU$37,'KORT 1'!$O94)</f>
        <v>0</v>
      </c>
      <c r="FS94" s="19">
        <f>SUMIF($M94,REGISTER!$CU$38,'KORT 1'!$O94)</f>
        <v>0</v>
      </c>
      <c r="FT94" s="19">
        <f>SUMIF($M94,REGISTER!$CU$39,'KORT 1'!$O94)</f>
        <v>0</v>
      </c>
      <c r="FU94" s="19">
        <f>SUMIF($M94,REGISTER!$CU$40,'KORT 1'!$O94)</f>
        <v>0</v>
      </c>
      <c r="FV94" s="19">
        <f>SUMIF($M94,REGISTER!$CU$41,'KORT 1'!$O94)</f>
        <v>0</v>
      </c>
      <c r="FW94" s="19">
        <f>SUMIF($M94,REGISTER!$CU$56,'KORT 1'!$O94)</f>
        <v>0</v>
      </c>
      <c r="FX94" s="19">
        <f>SUMIF($M94,REGISTER!$CU$57,'KORT 1'!$O94)</f>
        <v>0</v>
      </c>
      <c r="FY94" s="19">
        <f>SUMIF($M94,REGISTER!$CU$58,'KORT 1'!$O94)</f>
        <v>0</v>
      </c>
      <c r="FZ94" s="19">
        <f>SUMIF($M94,REGISTER!$CU$59,'KORT 1'!$O94)</f>
        <v>0</v>
      </c>
      <c r="GA94" s="19">
        <f>SUMIF($M94,REGISTER!$CU$60,'KORT 1'!$O94)</f>
        <v>0</v>
      </c>
      <c r="GB94" s="19">
        <f>SUMIF($M94,REGISTER!$CU$61,'KORT 1'!$O94)</f>
        <v>0</v>
      </c>
      <c r="GC94" s="19">
        <f>SUMIF($M94,REGISTER!$CU$46,'KORT 1'!$O94)</f>
        <v>0</v>
      </c>
      <c r="GD94" s="19">
        <f>SUMIF($M94,REGISTER!$CU$47,'KORT 1'!$O94)</f>
        <v>0</v>
      </c>
      <c r="GE94" s="19">
        <f>SUMIF($M94,REGISTER!$CU$48,'KORT 1'!$O94)</f>
        <v>0</v>
      </c>
      <c r="GF94" s="19">
        <f>SUMIF($M94,REGISTER!$CU$49,'KORT 1'!$O94)</f>
        <v>0</v>
      </c>
      <c r="GG94" s="19">
        <f>SUMIF($M94,REGISTER!$CU$50,'KORT 1'!$O94)</f>
        <v>0</v>
      </c>
      <c r="GH94" s="19">
        <f>SUMIF($M94,REGISTER!$CU$51,'KORT 1'!$O94)</f>
        <v>0</v>
      </c>
      <c r="GI94" s="18">
        <f>SUMIF($M94,REGISTER!$CU$52,'KORT 1'!$O94)+SUMIF($M94,REGISTER!$CU$53,'KORT 1'!$O94)+SUMIF($M94,REGISTER!$CU$54,'KORT 1'!$O94)+SUMIF($M94,REGISTER!$CU$55,'KORT 1'!$O94)</f>
        <v>0</v>
      </c>
      <c r="GJ94" s="19">
        <f>SUMIF($M94,REGISTER!$CU$66,'KORT 1'!$O94)</f>
        <v>0</v>
      </c>
      <c r="GK94" s="19">
        <f>SUMIF($M94,REGISTER!$CU$67,'KORT 1'!$O94)</f>
        <v>0</v>
      </c>
      <c r="GL94" s="19">
        <f>SUMIF($M94,REGISTER!$CU$68,'KORT 1'!$O94)</f>
        <v>0</v>
      </c>
      <c r="GM94" s="19">
        <f>SUMIF($M94,REGISTER!$CU$69,'KORT 1'!$O94)</f>
        <v>0</v>
      </c>
      <c r="GN94" s="19">
        <f>SUMIF($M94,REGISTER!$CU$70,'KORT 1'!$O94)</f>
        <v>0</v>
      </c>
      <c r="GO94" s="19">
        <f>SUMIF($M94,REGISTER!$CU$71,'KORT 1'!$O94)</f>
        <v>0</v>
      </c>
      <c r="GP94" s="18">
        <f>SUMIF($M94,REGISTER!$CU$72,'KORT 1'!$O94)+SUMIF($M94,REGISTER!$CU$73,'KORT 1'!$O94)+SUMIF($M94,REGISTER!$CU$74,'KORT 1'!$O94)+SUMIF($M94,REGISTER!$CU$75,'KORT 1'!$O94)</f>
        <v>0</v>
      </c>
      <c r="GQ94" s="136"/>
      <c r="GR94" s="136"/>
      <c r="GS94" s="136"/>
      <c r="GT94" s="136"/>
      <c r="GU94" s="136"/>
      <c r="GV94" s="136"/>
      <c r="GW94" s="136"/>
      <c r="GX94" s="136"/>
      <c r="GY94" s="136"/>
      <c r="GZ94" s="136"/>
      <c r="HA94" s="136"/>
      <c r="HB94" s="136"/>
      <c r="HC94" s="136"/>
      <c r="HD94" s="136"/>
      <c r="HE94" s="136"/>
      <c r="HF94" s="136"/>
      <c r="HG94" s="136"/>
      <c r="HH94" s="125"/>
      <c r="HI94" s="1"/>
    </row>
    <row r="95" spans="1:217" ht="12" customHeight="1">
      <c r="A95" s="17">
        <v>39</v>
      </c>
      <c r="B95" s="81"/>
      <c r="C95" s="427" t="str">
        <f t="shared" si="69"/>
        <v/>
      </c>
      <c r="D95" s="428"/>
      <c r="E95" s="428"/>
      <c r="F95" s="428"/>
      <c r="G95" s="429"/>
      <c r="H95" s="130" t="str">
        <f t="shared" si="56"/>
        <v/>
      </c>
      <c r="I95" s="26">
        <f t="shared" si="57"/>
        <v>0</v>
      </c>
      <c r="J95" s="26">
        <f t="shared" si="58"/>
        <v>0</v>
      </c>
      <c r="K95" s="26">
        <f t="shared" si="59"/>
        <v>0</v>
      </c>
      <c r="L95" s="133"/>
      <c r="M95" s="26">
        <f t="shared" si="60"/>
        <v>0</v>
      </c>
      <c r="N95" s="26">
        <f t="shared" si="61"/>
        <v>0</v>
      </c>
      <c r="O95" s="101">
        <f t="shared" si="70"/>
        <v>0</v>
      </c>
      <c r="P95" s="80">
        <f>IF((SUM(P$19:P$39)+SUM(P$78:P94)+SUM(P$117:P$121))&gt;=REGISTER!$CZ$22,0,IF(CS$70=1,0,IF(AND(CS95=1,$J95=1,CS$43&gt;=REGISTER!$CZ$25,CS$40&gt;0,SUM(CS$54:CS$60)&gt;0),1,0)))</f>
        <v>0</v>
      </c>
      <c r="Q95" s="80">
        <f>IF((SUM(Q$19:Q$39)+SUM(Q$78:Q94)+SUM(Q$117:Q$121))&gt;=REGISTER!$CZ$22,0,IF(CT$70=1,0,IF(AND(CT95=1,$J95=1,CT$43&gt;=REGISTER!$CZ$25,CT$40&gt;0,SUM(CT$54:CT$60)&gt;0),1,0)))</f>
        <v>0</v>
      </c>
      <c r="R95" s="80">
        <f>IF((SUM(R$19:R$39)+SUM(R$78:R94)+SUM(R$117:R$121))&gt;=REGISTER!$CZ$22,0,IF(CU$70=1,0,IF(AND(CU95=1,$J95=1,CU$43&gt;=REGISTER!$CZ$25,CU$40&gt;0,SUM(CU$54:CU$60)&gt;0),1,0)))</f>
        <v>0</v>
      </c>
      <c r="S95" s="80">
        <f>IF((SUM(S$19:S$39)+SUM(S$78:S94)+SUM(S$117:S$121))&gt;=REGISTER!$CZ$22,0,IF(CV$70=1,0,IF(AND(CV95=1,$J95=1,CV$43&gt;=REGISTER!$CZ$25,CV$40&gt;0,SUM(CV$54:CV$60)&gt;0),1,0)))</f>
        <v>0</v>
      </c>
      <c r="T95" s="80">
        <f>IF((SUM(T$19:T$39)+SUM(T$78:T94)+SUM(T$117:T$121))&gt;=REGISTER!$CZ$22,0,IF(CW$70=1,0,IF(AND(CW95=1,$J95=1,CW$43&gt;=REGISTER!$CZ$25,CW$40&gt;0,SUM(CW$54:CW$60)&gt;0),1,0)))</f>
        <v>0</v>
      </c>
      <c r="U95" s="80">
        <f>IF((SUM(U$19:U$39)+SUM(U$78:U94)+SUM(U$117:U$121))&gt;=REGISTER!$CZ$22,0,IF(CX$70=1,0,IF(AND(CX95=1,$J95=1,CX$43&gt;=REGISTER!$CZ$25,CX$40&gt;0,SUM(CX$54:CX$60)&gt;0),1,0)))</f>
        <v>0</v>
      </c>
      <c r="V95" s="80">
        <f>IF((SUM(V$19:V$39)+SUM(V$78:V94)+SUM(V$117:V$121))&gt;=REGISTER!$CZ$22,0,IF(CY$70=1,0,IF(AND(CY95=1,$J95=1,CY$43&gt;=REGISTER!$CZ$25,CY$40&gt;0,SUM(CY$54:CY$60)&gt;0),1,0)))</f>
        <v>0</v>
      </c>
      <c r="W95" s="80">
        <f>IF((SUM(W$19:W$39)+SUM(W$78:W94)+SUM(W$117:W$121))&gt;=REGISTER!$CZ$22,0,IF(CZ$70=1,0,IF(AND(CZ95=1,$J95=1,CZ$43&gt;=REGISTER!$CZ$25,CZ$40&gt;0,SUM(CZ$54:CZ$60)&gt;0),1,0)))</f>
        <v>0</v>
      </c>
      <c r="X95" s="80">
        <f>IF((SUM(X$19:X$39)+SUM(X$78:X94)+SUM(X$117:X$121))&gt;=REGISTER!$CZ$22,0,IF(DA$70=1,0,IF(AND(DA95=1,$J95=1,DA$43&gt;=REGISTER!$CZ$25,DA$40&gt;0,SUM(DA$54:DA$60)&gt;0),1,0)))</f>
        <v>0</v>
      </c>
      <c r="Y95" s="80">
        <f>IF((SUM(Y$19:Y$39)+SUM(Y$78:Y94)+SUM(Y$117:Y$121))&gt;=REGISTER!$CZ$22,0,IF(DB$70=1,0,IF(AND(DB95=1,$J95=1,DB$43&gt;=REGISTER!$CZ$25,DB$40&gt;0,SUM(DB$54:DB$60)&gt;0),1,0)))</f>
        <v>0</v>
      </c>
      <c r="Z95" s="80">
        <f>IF((SUM(Z$19:Z$39)+SUM(Z$78:Z94)+SUM(Z$117:Z$121))&gt;=REGISTER!$CZ$22,0,IF(DC$70=1,0,IF(AND(DC95=1,$J95=1,DC$43&gt;=REGISTER!$CZ$25,DC$40&gt;0,SUM(DC$54:DC$60)&gt;0),1,0)))</f>
        <v>0</v>
      </c>
      <c r="AA95" s="80">
        <f>IF((SUM(AA$19:AA$39)+SUM(AA$78:AA94)+SUM(AA$117:AA$121))&gt;=REGISTER!$CZ$22,0,IF(DD$70=1,0,IF(AND(DD95=1,$J95=1,DD$43&gt;=REGISTER!$CZ$25,DD$40&gt;0,SUM(DD$54:DD$60)&gt;0),1,0)))</f>
        <v>0</v>
      </c>
      <c r="AB95" s="80">
        <f>IF((SUM(AB$19:AB$39)+SUM(AB$78:AB94)+SUM(AB$117:AB$121))&gt;=REGISTER!$CZ$22,0,IF(DE$70=1,0,IF(AND(DE95=1,$J95=1,DE$43&gt;=REGISTER!$CZ$25,DE$40&gt;0,SUM(DE$54:DE$60)&gt;0),1,0)))</f>
        <v>0</v>
      </c>
      <c r="AC95" s="80">
        <f>IF((SUM(AC$19:AC$39)+SUM(AC$78:AC94)+SUM(AC$117:AC$121))&gt;=REGISTER!$CZ$22,0,IF(DF$70=1,0,IF(AND(DF95=1,$J95=1,DF$43&gt;=REGISTER!$CZ$25,DF$40&gt;0,SUM(DF$54:DF$60)&gt;0),1,0)))</f>
        <v>0</v>
      </c>
      <c r="AD95" s="80">
        <f>IF((SUM(AD$19:AD$39)+SUM(AD$78:AD94)+SUM(AD$117:AD$121))&gt;=REGISTER!$CZ$22,0,IF(DG$70=1,0,IF(AND(DG95=1,$J95=1,DG$43&gt;=REGISTER!$CZ$25,DG$40&gt;0,SUM(DG$54:DG$60)&gt;0),1,0)))</f>
        <v>0</v>
      </c>
      <c r="AE95" s="80">
        <f>IF((SUM(AE$19:AE$39)+SUM(AE$78:AE94)+SUM(AE$117:AE$121))&gt;=REGISTER!$CZ$22,0,IF(DH$70=1,0,IF(AND(DH95=1,$J95=1,DH$43&gt;=REGISTER!$CZ$25,DH$40&gt;0,SUM(DH$54:DH$60)&gt;0),1,0)))</f>
        <v>0</v>
      </c>
      <c r="AF95" s="80">
        <f>IF((SUM(AF$19:AF$39)+SUM(AF$78:AF94)+SUM(AF$117:AF$121))&gt;=REGISTER!$CZ$22,0,IF(DI$70=1,0,IF(AND(DI95=1,$J95=1,DI$43&gt;=REGISTER!$CZ$25,DI$40&gt;0,SUM(DI$54:DI$60)&gt;0),1,0)))</f>
        <v>0</v>
      </c>
      <c r="AG95" s="80">
        <f>IF((SUM(AG$19:AG$39)+SUM(AG$78:AG94)+SUM(AG$117:AG$121))&gt;=REGISTER!$CZ$22,0,IF(DJ$70=1,0,IF(AND(DJ95=1,$J95=1,DJ$43&gt;=REGISTER!$CZ$25,DJ$40&gt;0,SUM(DJ$54:DJ$60)&gt;0),1,0)))</f>
        <v>0</v>
      </c>
      <c r="AH95" s="80">
        <f>IF((SUM(AH$19:AH$39)+SUM(AH$78:AH94)+SUM(AH$117:AH$121))&gt;=REGISTER!$CZ$22,0,IF(DK$70=1,0,IF(AND(DK95=1,$J95=1,DK$43&gt;=REGISTER!$CZ$25,DK$40&gt;0,SUM(DK$54:DK$60)&gt;0),1,0)))</f>
        <v>0</v>
      </c>
      <c r="AI95" s="80">
        <f>IF((SUM(AI$19:AI$39)+SUM(AI$78:AI94)+SUM(AI$117:AI$121))&gt;=REGISTER!$CZ$22,0,IF(DL$70=1,0,IF(AND(DL95=1,$J95=1,DL$43&gt;=REGISTER!$CZ$25,DL$40&gt;0,SUM(DL$54:DL$60)&gt;0),1,0)))</f>
        <v>0</v>
      </c>
      <c r="AJ95" s="80">
        <f>IF((SUM(AJ$19:AJ$39)+SUM(AJ$78:AJ94)+SUM(AJ$117:AJ$121))&gt;=REGISTER!$CZ$22,0,IF(DM$70=1,0,IF(AND(DM95=1,$J95=1,DM$43&gt;=REGISTER!$CZ$25,DM$40&gt;0,SUM(DM$54:DM$60)&gt;0),1,0)))</f>
        <v>0</v>
      </c>
      <c r="AK95" s="80">
        <f>IF((SUM(AK$19:AK$39)+SUM(AK$78:AK94)+SUM(AK$117:AK$121))&gt;=REGISTER!$CZ$22,0,IF(DN$70=1,0,IF(AND(DN95=1,$J95=1,DN$43&gt;=REGISTER!$CZ$25,DN$40&gt;0,SUM(DN$54:DN$60)&gt;0),1,0)))</f>
        <v>0</v>
      </c>
      <c r="AL95" s="80">
        <f>IF((SUM(AL$19:AL$39)+SUM(AL$78:AL94)+SUM(AL$117:AL$121))&gt;=REGISTER!$CZ$22,0,IF(DO$70=1,0,IF(AND(DO95=1,$J95=1,DO$43&gt;=REGISTER!$CZ$25,DO$40&gt;0,SUM(DO$54:DO$60)&gt;0),1,0)))</f>
        <v>0</v>
      </c>
      <c r="AM95" s="80">
        <f>IF((SUM(AM$19:AM$39)+SUM(AM$78:AM94)+SUM(AM$117:AM$121))&gt;=REGISTER!$CZ$22,0,IF(DP$70=1,0,IF(AND(DP95=1,$J95=1,DP$43&gt;=REGISTER!$CZ$25,DP$40&gt;0,SUM(DP$54:DP$60)&gt;0),1,0)))</f>
        <v>0</v>
      </c>
      <c r="AN95" s="80">
        <f>IF((SUM(AN$19:AN$39)+SUM(AN$78:AN94)+SUM(AN$117:AN$121))&gt;=REGISTER!$CZ$22,0,IF(DQ$70=1,0,IF(AND(DQ95=1,$J95=1,DQ$43&gt;=REGISTER!$CZ$25,DQ$40&gt;0,SUM(DQ$54:DQ$60)&gt;0),1,0)))</f>
        <v>0</v>
      </c>
      <c r="AO95" s="80">
        <f>IF((SUM(AO$19:AO$39)+SUM(AO$78:AO94)+SUM(AO$117:AO$121))&gt;=REGISTER!$CZ$22,0,IF(DR$70=1,0,IF(AND(DR95=1,$J95=1,DR$43&gt;=REGISTER!$CZ$25,DR$40&gt;0,SUM(DR$54:DR$60)&gt;0),1,0)))</f>
        <v>0</v>
      </c>
      <c r="AP95" s="80">
        <f>IF((SUM(AP$19:AP$39)+SUM(AP$78:AP94)+SUM(AP$117:AP$121))&gt;=REGISTER!$CZ$22,0,IF(DS$70=1,0,IF(AND(DS95=1,$J95=1,DS$43&gt;=REGISTER!$CZ$25,DS$40&gt;0,SUM(DS$54:DS$60)&gt;0),1,0)))</f>
        <v>0</v>
      </c>
      <c r="AQ95" s="80">
        <f>IF((SUM(AQ$19:AQ$39)+SUM(AQ$78:AQ94)+SUM(AQ$117:AQ$121))&gt;=REGISTER!$CZ$22,0,IF(DT$70=1,0,IF(AND(DT95=1,$J95=1,DT$43&gt;=REGISTER!$CZ$25,DT$40&gt;0,SUM(DT$54:DT$60)&gt;0),1,0)))</f>
        <v>0</v>
      </c>
      <c r="AR95" s="80">
        <f>IF((SUM(AR$19:AR$39)+SUM(AR$78:AR94)+SUM(AR$117:AR$121))&gt;=REGISTER!$CZ$22,0,IF(DU$70=1,0,IF(AND(DU95=1,$J95=1,DU$43&gt;=REGISTER!$CZ$25,DU$40&gt;0,SUM(DU$54:DU$60)&gt;0),1,0)))</f>
        <v>0</v>
      </c>
      <c r="AS95" s="80">
        <f>IF((SUM(AS$19:AS$39)+SUM(AS$78:AS94)+SUM(AS$117:AS$121))&gt;=REGISTER!$CZ$22,0,IF(DV$70=1,0,IF(AND(DV95=1,$J95=1,DV$43&gt;=REGISTER!$CZ$25,DV$40&gt;0,SUM(DV$54:DV$60)&gt;0),1,0)))</f>
        <v>0</v>
      </c>
      <c r="AT95" s="80">
        <f>IF((SUM(AT$19:AT$39)+SUM(AT$78:AT94)+SUM(AT$117:AT$121))&gt;=REGISTER!$CZ$22,0,IF(DW$70=1,0,IF(AND(DW95=1,$J95=1,DW$43&gt;=REGISTER!$CZ$25,DW$40&gt;0,SUM(DW$54:DW$60)&gt;0),1,0)))</f>
        <v>0</v>
      </c>
      <c r="AU95" s="80">
        <f>IF((SUM(AU$19:AU$39)+SUM(AU$78:AU94)+SUM(AU$117:AU$121))&gt;=REGISTER!$CZ$22,0,IF(DX$70=1,0,IF(AND(DX95=1,$J95=1,DX$43&gt;=REGISTER!$CZ$25,DX$40&gt;0,SUM(DX$54:DX$60)&gt;0),1,0)))</f>
        <v>0</v>
      </c>
      <c r="AV95" s="80">
        <f>IF((SUM(AV$19:AV$39)+SUM(AV$78:AV94)+SUM(AV$117:AV$121))&gt;=REGISTER!$CZ$22,0,IF(DY$70=1,0,IF(AND(DY95=1,$J95=1,DY$43&gt;=REGISTER!$CZ$25,DY$40&gt;0,SUM(DY$54:DY$60)&gt;0),1,0)))</f>
        <v>0</v>
      </c>
      <c r="AW95" s="80">
        <f>IF((SUM(AW$19:AW$39)+SUM(AW$78:AW94)+SUM(AW$117:AW$121))&gt;=REGISTER!$CZ$22,0,IF(DZ$70=1,0,IF(AND(DZ95=1,$J95=1,DZ$43&gt;=REGISTER!$CZ$25,DZ$40&gt;0,SUM(DZ$54:DZ$60)&gt;0),1,0)))</f>
        <v>0</v>
      </c>
      <c r="AX95" s="80">
        <f>IF((SUM(AX$19:AX$39)+SUM(AX$78:AX94)+SUM(AX$117:AX$121))&gt;=REGISTER!$CZ$22,0,IF(EA$70=1,0,IF(AND(EA95=1,$J95=1,EA$43&gt;=REGISTER!$CZ$25,EA$40&gt;0,SUM(EA$54:EA$60)&gt;0),1,0)))</f>
        <v>0</v>
      </c>
      <c r="AY95" s="80">
        <f>IF((SUM(AY$19:AY$39)+SUM(AY$78:AY94)+SUM(AY$117:AY$121))&gt;=REGISTER!$CZ$22,0,IF(EB$70=1,0,IF(AND(EB95=1,$J95=1,EB$43&gt;=REGISTER!$CZ$25,EB$40&gt;0,SUM(EB$54:EB$60)&gt;0),1,0)))</f>
        <v>0</v>
      </c>
      <c r="AZ95" s="80">
        <f>IF((SUM(AZ$19:AZ$39)+SUM(AZ$78:AZ94)+SUM(AZ$117:AZ$121))&gt;=REGISTER!$CZ$22,0,IF(EC$70=1,0,IF(AND(EC95=1,$J95=1,EC$43&gt;=REGISTER!$CZ$25,EC$40&gt;0,SUM(EC$54:EC$60)&gt;0),1,0)))</f>
        <v>0</v>
      </c>
      <c r="BA95" s="80">
        <f>IF((SUM(BA$19:BA$39)+SUM(BA$78:BA94)+SUM(BA$117:BA$121))&gt;=REGISTER!$CZ$22,0,IF(ED$70=1,0,IF(AND(ED95=1,$J95=1,ED$43&gt;=REGISTER!$CZ$25,ED$40&gt;0,SUM(ED$54:ED$60)&gt;0),1,0)))</f>
        <v>0</v>
      </c>
      <c r="BB95" s="80">
        <f>IF((SUM(BB$19:BB$39)+SUM(BB$78:BB94)+SUM(BB$117:BB$121))&gt;=REGISTER!$CZ$22,0,IF(EE$70=1,0,IF(AND(EE95=1,$J95=1,EE$43&gt;=REGISTER!$CZ$25,EE$40&gt;0,SUM(EE$54:EE$60)&gt;0),1,0)))</f>
        <v>0</v>
      </c>
      <c r="BC95" s="80">
        <f>IF((SUM(BC$19:BC$39)+SUM(BC$78:BC94)+SUM(BC$117:BC$121))&gt;=REGISTER!$CZ$22,0,IF(EF$70=1,0,IF(AND(EF95=1,$J95=1,EF$43&gt;=REGISTER!$CZ$25,EF$40&gt;0,SUM(EF$54:EF$60)&gt;0),1,0)))</f>
        <v>0</v>
      </c>
      <c r="BD95" s="101">
        <f t="shared" si="71"/>
        <v>0</v>
      </c>
      <c r="BE95" s="80">
        <f>IF((SUM(BE$19:BE$39)+SUM(BE$78:BE94)+SUM(BE$117:BE$121))&gt;=30,0,SUM(IF(AND($I95=1,CS95=1,CS$41&gt;2,CS$40&gt;0,SUM(CS$47:CS$53)&gt;0),1,0)))</f>
        <v>0</v>
      </c>
      <c r="BF95" s="80">
        <f>IF((SUM(BF$19:BF$39)+SUM(BF$78:BF94)+SUM(BF$117:BF$121))&gt;=30,0,SUM(IF(AND($I95=1,CT95=1,CT$41&gt;2,CT$40&gt;0,SUM(CT$47:CT$53)&gt;0),1,0)))</f>
        <v>0</v>
      </c>
      <c r="BG95" s="80">
        <f>IF((SUM(BG$19:BG$39)+SUM(BG$78:BG94)+SUM(BG$117:BG$121))&gt;=30,0,SUM(IF(AND($I95=1,CU95=1,CU$41&gt;2,CU$40&gt;0,SUM(CU$47:CU$53)&gt;0),1,0)))</f>
        <v>0</v>
      </c>
      <c r="BH95" s="80">
        <f>IF((SUM(BH$19:BH$39)+SUM(BH$78:BH94)+SUM(BH$117:BH$121))&gt;=30,0,SUM(IF(AND($I95=1,CV95=1,CV$41&gt;2,CV$40&gt;0,SUM(CV$47:CV$53)&gt;0),1,0)))</f>
        <v>0</v>
      </c>
      <c r="BI95" s="80">
        <f>IF((SUM(BI$19:BI$39)+SUM(BI$78:BI94)+SUM(BI$117:BI$121))&gt;=30,0,SUM(IF(AND($I95=1,CW95=1,CW$41&gt;2,CW$40&gt;0,SUM(CW$47:CW$53)&gt;0),1,0)))</f>
        <v>0</v>
      </c>
      <c r="BJ95" s="80">
        <f>IF((SUM(BJ$19:BJ$39)+SUM(BJ$78:BJ94)+SUM(BJ$117:BJ$121))&gt;=30,0,SUM(IF(AND($I95=1,CX95=1,CX$41&gt;2,CX$40&gt;0,SUM(CX$47:CX$53)&gt;0),1,0)))</f>
        <v>0</v>
      </c>
      <c r="BK95" s="80">
        <f>IF((SUM(BK$19:BK$39)+SUM(BK$78:BK94)+SUM(BK$117:BK$121))&gt;=30,0,SUM(IF(AND($I95=1,CY95=1,CY$41&gt;2,CY$40&gt;0,SUM(CY$47:CY$53)&gt;0),1,0)))</f>
        <v>0</v>
      </c>
      <c r="BL95" s="80">
        <f>IF((SUM(BL$19:BL$39)+SUM(BL$78:BL94)+SUM(BL$117:BL$121))&gt;=30,0,SUM(IF(AND($I95=1,CZ95=1,CZ$41&gt;2,CZ$40&gt;0,SUM(CZ$47:CZ$53)&gt;0),1,0)))</f>
        <v>0</v>
      </c>
      <c r="BM95" s="80">
        <f>IF((SUM(BM$19:BM$39)+SUM(BM$78:BM94)+SUM(BM$117:BM$121))&gt;=30,0,SUM(IF(AND($I95=1,DA95=1,DA$41&gt;2,DA$40&gt;0,SUM(DA$47:DA$53)&gt;0),1,0)))</f>
        <v>0</v>
      </c>
      <c r="BN95" s="80">
        <f>IF((SUM(BN$19:BN$39)+SUM(BN$78:BN94)+SUM(BN$117:BN$121))&gt;=30,0,SUM(IF(AND($I95=1,DB95=1,DB$41&gt;2,DB$40&gt;0,SUM(DB$47:DB$53)&gt;0),1,0)))</f>
        <v>0</v>
      </c>
      <c r="BO95" s="80">
        <f>IF((SUM(BO$19:BO$39)+SUM(BO$78:BO94)+SUM(BO$117:BO$121))&gt;=30,0,SUM(IF(AND($I95=1,DC95=1,DC$41&gt;2,DC$40&gt;0,SUM(DC$47:DC$53)&gt;0),1,0)))</f>
        <v>0</v>
      </c>
      <c r="BP95" s="80">
        <f>IF((SUM(BP$19:BP$39)+SUM(BP$78:BP94)+SUM(BP$117:BP$121))&gt;=30,0,SUM(IF(AND($I95=1,DD95=1,DD$41&gt;2,DD$40&gt;0,SUM(DD$47:DD$53)&gt;0),1,0)))</f>
        <v>0</v>
      </c>
      <c r="BQ95" s="80">
        <f>IF((SUM(BQ$19:BQ$39)+SUM(BQ$78:BQ94)+SUM(BQ$117:BQ$121))&gt;=30,0,SUM(IF(AND($I95=1,DE95=1,DE$41&gt;2,DE$40&gt;0,SUM(DE$47:DE$53)&gt;0),1,0)))</f>
        <v>0</v>
      </c>
      <c r="BR95" s="80">
        <f>IF((SUM(BR$19:BR$39)+SUM(BR$78:BR94)+SUM(BR$117:BR$121))&gt;=30,0,SUM(IF(AND($I95=1,DF95=1,DF$41&gt;2,DF$40&gt;0,SUM(DF$47:DF$53)&gt;0),1,0)))</f>
        <v>0</v>
      </c>
      <c r="BS95" s="80">
        <f>IF((SUM(BS$19:BS$39)+SUM(BS$78:BS94)+SUM(BS$117:BS$121))&gt;=30,0,SUM(IF(AND($I95=1,DG95=1,DG$41&gt;2,DG$40&gt;0,SUM(DG$47:DG$53)&gt;0),1,0)))</f>
        <v>0</v>
      </c>
      <c r="BT95" s="80">
        <f>IF((SUM(BT$19:BT$39)+SUM(BT$78:BT94)+SUM(BT$117:BT$121))&gt;=30,0,SUM(IF(AND($I95=1,DH95=1,DH$41&gt;2,DH$40&gt;0,SUM(DH$47:DH$53)&gt;0),1,0)))</f>
        <v>0</v>
      </c>
      <c r="BU95" s="80">
        <f>IF((SUM(BU$19:BU$39)+SUM(BU$78:BU94)+SUM(BU$117:BU$121))&gt;=30,0,SUM(IF(AND($I95=1,DI95=1,DI$41&gt;2,DI$40&gt;0,SUM(DI$47:DI$53)&gt;0),1,0)))</f>
        <v>0</v>
      </c>
      <c r="BV95" s="80">
        <f>IF((SUM(BV$19:BV$39)+SUM(BV$78:BV94)+SUM(BV$117:BV$121))&gt;=30,0,SUM(IF(AND($I95=1,DJ95=1,DJ$41&gt;2,DJ$40&gt;0,SUM(DJ$47:DJ$53)&gt;0),1,0)))</f>
        <v>0</v>
      </c>
      <c r="BW95" s="80">
        <f>IF((SUM(BW$19:BW$39)+SUM(BW$78:BW94)+SUM(BW$117:BW$121))&gt;=30,0,SUM(IF(AND($I95=1,DK95=1,DK$41&gt;2,DK$40&gt;0,SUM(DK$47:DK$53)&gt;0),1,0)))</f>
        <v>0</v>
      </c>
      <c r="BX95" s="80">
        <f>IF((SUM(BX$19:BX$39)+SUM(BX$78:BX94)+SUM(BX$117:BX$121))&gt;=30,0,SUM(IF(AND($I95=1,DL95=1,DL$41&gt;2,DL$40&gt;0,SUM(DL$47:DL$53)&gt;0),1,0)))</f>
        <v>0</v>
      </c>
      <c r="BY95" s="80">
        <f>IF((SUM(BY$19:BY$39)+SUM(BY$78:BY94)+SUM(BY$117:BY$121))&gt;=30,0,SUM(IF(AND($I95=1,DM95=1,DM$41&gt;2,DM$40&gt;0,SUM(DM$47:DM$53)&gt;0),1,0)))</f>
        <v>0</v>
      </c>
      <c r="BZ95" s="80">
        <f>IF((SUM(BZ$19:BZ$39)+SUM(BZ$78:BZ94)+SUM(BZ$117:BZ$121))&gt;=30,0,SUM(IF(AND($I95=1,DN95=1,DN$41&gt;2,DN$40&gt;0,SUM(DN$47:DN$53)&gt;0),1,0)))</f>
        <v>0</v>
      </c>
      <c r="CA95" s="80">
        <f>IF((SUM(CA$19:CA$39)+SUM(CA$78:CA94)+SUM(CA$117:CA$121))&gt;=30,0,SUM(IF(AND($I95=1,DO95=1,DO$41&gt;2,DO$40&gt;0,SUM(DO$47:DO$53)&gt;0),1,0)))</f>
        <v>0</v>
      </c>
      <c r="CB95" s="80">
        <f>IF((SUM(CB$19:CB$39)+SUM(CB$78:CB94)+SUM(CB$117:CB$121))&gt;=30,0,SUM(IF(AND($I95=1,DP95=1,DP$41&gt;2,DP$40&gt;0,SUM(DP$47:DP$53)&gt;0),1,0)))</f>
        <v>0</v>
      </c>
      <c r="CC95" s="80">
        <f>IF((SUM(CC$19:CC$39)+SUM(CC$78:CC94)+SUM(CC$117:CC$121))&gt;=30,0,SUM(IF(AND($I95=1,DQ95=1,DQ$41&gt;2,DQ$40&gt;0,SUM(DQ$47:DQ$53)&gt;0),1,0)))</f>
        <v>0</v>
      </c>
      <c r="CD95" s="80">
        <f>IF((SUM(CD$19:CD$39)+SUM(CD$78:CD94)+SUM(CD$117:CD$121))&gt;=30,0,SUM(IF(AND($I95=1,DR95=1,DR$41&gt;2,DR$40&gt;0,SUM(DR$47:DR$53)&gt;0),1,0)))</f>
        <v>0</v>
      </c>
      <c r="CE95" s="80">
        <f>IF((SUM(CE$19:CE$39)+SUM(CE$78:CE94)+SUM(CE$117:CE$121))&gt;=30,0,SUM(IF(AND($I95=1,DS95=1,DS$41&gt;2,DS$40&gt;0,SUM(DS$47:DS$53)&gt;0),1,0)))</f>
        <v>0</v>
      </c>
      <c r="CF95" s="80">
        <f>IF((SUM(CF$19:CF$39)+SUM(CF$78:CF94)+SUM(CF$117:CF$121))&gt;=30,0,SUM(IF(AND($I95=1,DT95=1,DT$41&gt;2,DT$40&gt;0,SUM(DT$47:DT$53)&gt;0),1,0)))</f>
        <v>0</v>
      </c>
      <c r="CG95" s="80">
        <f>IF((SUM(CG$19:CG$39)+SUM(CG$78:CG94)+SUM(CG$117:CG$121))&gt;=30,0,SUM(IF(AND($I95=1,DU95=1,DU$41&gt;2,DU$40&gt;0,SUM(DU$47:DU$53)&gt;0),1,0)))</f>
        <v>0</v>
      </c>
      <c r="CH95" s="80">
        <f>IF((SUM(CH$19:CH$39)+SUM(CH$78:CH94)+SUM(CH$117:CH$121))&gt;=30,0,SUM(IF(AND($I95=1,DV95=1,DV$41&gt;2,DV$40&gt;0,SUM(DV$47:DV$53)&gt;0),1,0)))</f>
        <v>0</v>
      </c>
      <c r="CI95" s="80">
        <f>IF((SUM(CI$19:CI$39)+SUM(CI$78:CI94)+SUM(CI$117:CI$121))&gt;=30,0,SUM(IF(AND($I95=1,DW95=1,DW$41&gt;2,DW$40&gt;0,SUM(DW$47:DW$53)&gt;0),1,0)))</f>
        <v>0</v>
      </c>
      <c r="CJ95" s="80">
        <f>IF((SUM(CJ$19:CJ$39)+SUM(CJ$78:CJ94)+SUM(CJ$117:CJ$121))&gt;=30,0,SUM(IF(AND($I95=1,DX95=1,DX$41&gt;2,DX$40&gt;0,SUM(DX$47:DX$53)&gt;0),1,0)))</f>
        <v>0</v>
      </c>
      <c r="CK95" s="80">
        <f>IF((SUM(CK$19:CK$39)+SUM(CK$78:CK94)+SUM(CK$117:CK$121))&gt;=30,0,SUM(IF(AND($I95=1,DY95=1,DY$41&gt;2,DY$40&gt;0,SUM(DY$47:DY$53)&gt;0),1,0)))</f>
        <v>0</v>
      </c>
      <c r="CL95" s="80">
        <f>IF((SUM(CL$19:CL$39)+SUM(CL$78:CL94)+SUM(CL$117:CL$121))&gt;=30,0,SUM(IF(AND($I95=1,DZ95=1,DZ$41&gt;2,DZ$40&gt;0,SUM(DZ$47:DZ$53)&gt;0),1,0)))</f>
        <v>0</v>
      </c>
      <c r="CM95" s="80">
        <f>IF((SUM(CM$19:CM$39)+SUM(CM$78:CM94)+SUM(CM$117:CM$121))&gt;=30,0,SUM(IF(AND($I95=1,EA95=1,EA$41&gt;2,EA$40&gt;0,SUM(EA$47:EA$53)&gt;0),1,0)))</f>
        <v>0</v>
      </c>
      <c r="CN95" s="80">
        <f>IF((SUM(CN$19:CN$39)+SUM(CN$78:CN94)+SUM(CN$117:CN$121))&gt;=30,0,SUM(IF(AND($I95=1,EB95=1,EB$41&gt;2,EB$40&gt;0,SUM(EB$47:EB$53)&gt;0),1,0)))</f>
        <v>0</v>
      </c>
      <c r="CO95" s="80">
        <f>IF((SUM(CO$19:CO$39)+SUM(CO$78:CO94)+SUM(CO$117:CO$121))&gt;=30,0,SUM(IF(AND($I95=1,EC95=1,EC$41&gt;2,EC$40&gt;0,SUM(EC$47:EC$53)&gt;0),1,0)))</f>
        <v>0</v>
      </c>
      <c r="CP95" s="80">
        <f>IF((SUM(CP$19:CP$39)+SUM(CP$78:CP94)+SUM(CP$117:CP$121))&gt;=30,0,SUM(IF(AND($I95=1,ED95=1,ED$41&gt;2,ED$40&gt;0,SUM(ED$47:ED$53)&gt;0),1,0)))</f>
        <v>0</v>
      </c>
      <c r="CQ95" s="80">
        <f>IF((SUM(CQ$19:CQ$39)+SUM(CQ$78:CQ94)+SUM(CQ$117:CQ$121))&gt;=30,0,SUM(IF(AND($I95=1,EE95=1,EE$41&gt;2,EE$40&gt;0,SUM(EE$47:EE$53)&gt;0),1,0)))</f>
        <v>0</v>
      </c>
      <c r="CR95" s="80">
        <f>IF((SUM(CR$19:CR$39)+SUM(CR$78:CR94)+SUM(CR$117:CR$121))&gt;=30,0,SUM(IF(AND($I95=1,EF95=1,EF$41&gt;2,EF$40&gt;0,SUM(EF$47:EF$53)&gt;0),1,0)))</f>
        <v>0</v>
      </c>
      <c r="CS95" s="64"/>
      <c r="CT95" s="64"/>
      <c r="CU95" s="6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64"/>
      <c r="DM95" s="64"/>
      <c r="DN95" s="64"/>
      <c r="DO95" s="64"/>
      <c r="DP95" s="64"/>
      <c r="DQ95" s="64"/>
      <c r="DR95" s="64"/>
      <c r="DS95" s="64"/>
      <c r="DT95" s="64"/>
      <c r="DU95" s="64"/>
      <c r="DV95" s="64"/>
      <c r="DW95" s="64"/>
      <c r="DX95" s="64"/>
      <c r="DY95" s="64"/>
      <c r="DZ95" s="64"/>
      <c r="EA95" s="64"/>
      <c r="EB95" s="64"/>
      <c r="EC95" s="64"/>
      <c r="ED95" s="64"/>
      <c r="EE95" s="64"/>
      <c r="EF95" s="64"/>
      <c r="EG95" s="54">
        <f t="shared" si="65"/>
        <v>0</v>
      </c>
      <c r="EH95" s="136"/>
      <c r="EI95" s="97">
        <f t="shared" si="66"/>
        <v>0</v>
      </c>
      <c r="EJ95" s="344" t="str">
        <f t="shared" si="67"/>
        <v/>
      </c>
      <c r="EK95" s="345">
        <f t="shared" si="68"/>
        <v>0</v>
      </c>
      <c r="EL95" s="185"/>
      <c r="EM95" s="102">
        <f>SUMIF($K95,REGISTER!$CU$7,'KORT 1'!$BD95)</f>
        <v>0</v>
      </c>
      <c r="EN95" s="19">
        <f>SUMIF($K95,REGISTER!$CU$8,'KORT 1'!$BD95)</f>
        <v>0</v>
      </c>
      <c r="EO95" s="20">
        <f>SUMIF($K95,REGISTER!$CU$9,'KORT 1'!$BD95)</f>
        <v>0</v>
      </c>
      <c r="EP95" s="17">
        <f>SUMIF($K95,REGISTER!$CU$21,'KORT 1'!$BD95)</f>
        <v>0</v>
      </c>
      <c r="EQ95" s="19">
        <f>SUMIF($K95,REGISTER!$CU$22,'KORT 1'!$BD95)</f>
        <v>0</v>
      </c>
      <c r="ER95" s="20">
        <f>SUMIF($K95,REGISTER!$CU$23,'KORT 1'!$BD95)</f>
        <v>0</v>
      </c>
      <c r="ES95" s="17">
        <f>SUMIF($K95,REGISTER!$CU$14,'KORT 1'!$BD95)</f>
        <v>0</v>
      </c>
      <c r="ET95" s="19">
        <f>SUMIF($K95,REGISTER!$CU$15,'KORT 1'!$BD95)</f>
        <v>0</v>
      </c>
      <c r="EU95" s="19">
        <f>SUMIF($K95,REGISTER!$CU$16,'KORT 1'!$BD95)</f>
        <v>0</v>
      </c>
      <c r="EV95" s="218">
        <f>SUMIF($K95,REGISTER!$CU$17,'KORT 1'!$BD95)+SUMIF($K95,REGISTER!$CU$18,'KORT 1'!$BD95)+SUMIF($K95,REGISTER!$CU$19,'KORT 1'!$BD95)+SUMIF($K95,REGISTER!$CU$20,'KORT 1'!$BD95)</f>
        <v>0</v>
      </c>
      <c r="EW95" s="103">
        <f>SUMIF($K95,REGISTER!$CU$28,'KORT 1'!$BD95)</f>
        <v>0</v>
      </c>
      <c r="EX95" s="19">
        <f>SUMIF($K95,REGISTER!$CU$29,'KORT 1'!$BD95)</f>
        <v>0</v>
      </c>
      <c r="EY95" s="19">
        <f>SUMIF($K95,REGISTER!$CU$30,'KORT 1'!$BD95)</f>
        <v>0</v>
      </c>
      <c r="EZ95" s="218">
        <f>SUMIF($K95,REGISTER!$CU$31,'KORT 1'!$BD95)+SUMIF($K95,REGISTER!$CU$32,'KORT 1'!$BD95)+SUMIF($K95,REGISTER!$CU$33,'KORT 1'!$BD95)+SUMIF($K95,REGISTER!$CU$34,'KORT 1'!$BD95)</f>
        <v>0</v>
      </c>
      <c r="FA95" s="136"/>
      <c r="FB95" s="136"/>
      <c r="FC95" s="136"/>
      <c r="FD95" s="136"/>
      <c r="FE95" s="136"/>
      <c r="FF95" s="136"/>
      <c r="FG95" s="136"/>
      <c r="FH95" s="136"/>
      <c r="FI95" s="136"/>
      <c r="FJ95" s="136"/>
      <c r="FK95" s="136"/>
      <c r="FL95" s="136"/>
      <c r="FM95" s="136"/>
      <c r="FN95" s="136"/>
      <c r="FO95" s="136"/>
      <c r="FP95" s="235"/>
      <c r="FQ95" s="103">
        <f>SUMIF($M95,REGISTER!$CU$36,'KORT 1'!$O95)</f>
        <v>0</v>
      </c>
      <c r="FR95" s="19">
        <f>SUMIF($M95,REGISTER!$CU$37,'KORT 1'!$O95)</f>
        <v>0</v>
      </c>
      <c r="FS95" s="19">
        <f>SUMIF($M95,REGISTER!$CU$38,'KORT 1'!$O95)</f>
        <v>0</v>
      </c>
      <c r="FT95" s="19">
        <f>SUMIF($M95,REGISTER!$CU$39,'KORT 1'!$O95)</f>
        <v>0</v>
      </c>
      <c r="FU95" s="19">
        <f>SUMIF($M95,REGISTER!$CU$40,'KORT 1'!$O95)</f>
        <v>0</v>
      </c>
      <c r="FV95" s="19">
        <f>SUMIF($M95,REGISTER!$CU$41,'KORT 1'!$O95)</f>
        <v>0</v>
      </c>
      <c r="FW95" s="19">
        <f>SUMIF($M95,REGISTER!$CU$56,'KORT 1'!$O95)</f>
        <v>0</v>
      </c>
      <c r="FX95" s="19">
        <f>SUMIF($M95,REGISTER!$CU$57,'KORT 1'!$O95)</f>
        <v>0</v>
      </c>
      <c r="FY95" s="19">
        <f>SUMIF($M95,REGISTER!$CU$58,'KORT 1'!$O95)</f>
        <v>0</v>
      </c>
      <c r="FZ95" s="19">
        <f>SUMIF($M95,REGISTER!$CU$59,'KORT 1'!$O95)</f>
        <v>0</v>
      </c>
      <c r="GA95" s="19">
        <f>SUMIF($M95,REGISTER!$CU$60,'KORT 1'!$O95)</f>
        <v>0</v>
      </c>
      <c r="GB95" s="19">
        <f>SUMIF($M95,REGISTER!$CU$61,'KORT 1'!$O95)</f>
        <v>0</v>
      </c>
      <c r="GC95" s="19">
        <f>SUMIF($M95,REGISTER!$CU$46,'KORT 1'!$O95)</f>
        <v>0</v>
      </c>
      <c r="GD95" s="19">
        <f>SUMIF($M95,REGISTER!$CU$47,'KORT 1'!$O95)</f>
        <v>0</v>
      </c>
      <c r="GE95" s="19">
        <f>SUMIF($M95,REGISTER!$CU$48,'KORT 1'!$O95)</f>
        <v>0</v>
      </c>
      <c r="GF95" s="19">
        <f>SUMIF($M95,REGISTER!$CU$49,'KORT 1'!$O95)</f>
        <v>0</v>
      </c>
      <c r="GG95" s="19">
        <f>SUMIF($M95,REGISTER!$CU$50,'KORT 1'!$O95)</f>
        <v>0</v>
      </c>
      <c r="GH95" s="19">
        <f>SUMIF($M95,REGISTER!$CU$51,'KORT 1'!$O95)</f>
        <v>0</v>
      </c>
      <c r="GI95" s="18">
        <f>SUMIF($M95,REGISTER!$CU$52,'KORT 1'!$O95)+SUMIF($M95,REGISTER!$CU$53,'KORT 1'!$O95)+SUMIF($M95,REGISTER!$CU$54,'KORT 1'!$O95)+SUMIF($M95,REGISTER!$CU$55,'KORT 1'!$O95)</f>
        <v>0</v>
      </c>
      <c r="GJ95" s="19">
        <f>SUMIF($M95,REGISTER!$CU$66,'KORT 1'!$O95)</f>
        <v>0</v>
      </c>
      <c r="GK95" s="19">
        <f>SUMIF($M95,REGISTER!$CU$67,'KORT 1'!$O95)</f>
        <v>0</v>
      </c>
      <c r="GL95" s="19">
        <f>SUMIF($M95,REGISTER!$CU$68,'KORT 1'!$O95)</f>
        <v>0</v>
      </c>
      <c r="GM95" s="19">
        <f>SUMIF($M95,REGISTER!$CU$69,'KORT 1'!$O95)</f>
        <v>0</v>
      </c>
      <c r="GN95" s="19">
        <f>SUMIF($M95,REGISTER!$CU$70,'KORT 1'!$O95)</f>
        <v>0</v>
      </c>
      <c r="GO95" s="19">
        <f>SUMIF($M95,REGISTER!$CU$71,'KORT 1'!$O95)</f>
        <v>0</v>
      </c>
      <c r="GP95" s="18">
        <f>SUMIF($M95,REGISTER!$CU$72,'KORT 1'!$O95)+SUMIF($M95,REGISTER!$CU$73,'KORT 1'!$O95)+SUMIF($M95,REGISTER!$CU$74,'KORT 1'!$O95)+SUMIF($M95,REGISTER!$CU$75,'KORT 1'!$O95)</f>
        <v>0</v>
      </c>
      <c r="GQ95" s="136"/>
      <c r="GR95" s="136"/>
      <c r="GS95" s="136"/>
      <c r="GT95" s="136"/>
      <c r="GU95" s="136"/>
      <c r="GV95" s="136"/>
      <c r="GW95" s="136"/>
      <c r="GX95" s="136"/>
      <c r="GY95" s="136"/>
      <c r="GZ95" s="136"/>
      <c r="HA95" s="136"/>
      <c r="HB95" s="136"/>
      <c r="HC95" s="136"/>
      <c r="HD95" s="136"/>
      <c r="HE95" s="136"/>
      <c r="HF95" s="136"/>
      <c r="HG95" s="136"/>
      <c r="HH95" s="125"/>
      <c r="HI95" s="1"/>
    </row>
    <row r="96" spans="1:217" ht="12" customHeight="1">
      <c r="A96" s="17">
        <v>40</v>
      </c>
      <c r="B96" s="81"/>
      <c r="C96" s="427" t="str">
        <f t="shared" si="69"/>
        <v/>
      </c>
      <c r="D96" s="428"/>
      <c r="E96" s="428"/>
      <c r="F96" s="428"/>
      <c r="G96" s="429"/>
      <c r="H96" s="130" t="str">
        <f t="shared" si="56"/>
        <v/>
      </c>
      <c r="I96" s="26">
        <f t="shared" si="57"/>
        <v>0</v>
      </c>
      <c r="J96" s="26">
        <f t="shared" si="58"/>
        <v>0</v>
      </c>
      <c r="K96" s="26">
        <f t="shared" si="59"/>
        <v>0</v>
      </c>
      <c r="L96" s="133"/>
      <c r="M96" s="26">
        <f t="shared" si="60"/>
        <v>0</v>
      </c>
      <c r="N96" s="26">
        <f t="shared" si="61"/>
        <v>0</v>
      </c>
      <c r="O96" s="101">
        <f t="shared" si="70"/>
        <v>0</v>
      </c>
      <c r="P96" s="80">
        <f>IF((SUM(P$19:P$39)+SUM(P$78:P95)+SUM(P$117:P$121))&gt;=REGISTER!$CZ$22,0,IF(CS$70=1,0,IF(AND(CS96=1,$J96=1,CS$43&gt;=REGISTER!$CZ$25,CS$40&gt;0,SUM(CS$54:CS$60)&gt;0),1,0)))</f>
        <v>0</v>
      </c>
      <c r="Q96" s="80">
        <f>IF((SUM(Q$19:Q$39)+SUM(Q$78:Q95)+SUM(Q$117:Q$121))&gt;=REGISTER!$CZ$22,0,IF(CT$70=1,0,IF(AND(CT96=1,$J96=1,CT$43&gt;=REGISTER!$CZ$25,CT$40&gt;0,SUM(CT$54:CT$60)&gt;0),1,0)))</f>
        <v>0</v>
      </c>
      <c r="R96" s="80">
        <f>IF((SUM(R$19:R$39)+SUM(R$78:R95)+SUM(R$117:R$121))&gt;=REGISTER!$CZ$22,0,IF(CU$70=1,0,IF(AND(CU96=1,$J96=1,CU$43&gt;=REGISTER!$CZ$25,CU$40&gt;0,SUM(CU$54:CU$60)&gt;0),1,0)))</f>
        <v>0</v>
      </c>
      <c r="S96" s="80">
        <f>IF((SUM(S$19:S$39)+SUM(S$78:S95)+SUM(S$117:S$121))&gt;=REGISTER!$CZ$22,0,IF(CV$70=1,0,IF(AND(CV96=1,$J96=1,CV$43&gt;=REGISTER!$CZ$25,CV$40&gt;0,SUM(CV$54:CV$60)&gt;0),1,0)))</f>
        <v>0</v>
      </c>
      <c r="T96" s="80">
        <f>IF((SUM(T$19:T$39)+SUM(T$78:T95)+SUM(T$117:T$121))&gt;=REGISTER!$CZ$22,0,IF(CW$70=1,0,IF(AND(CW96=1,$J96=1,CW$43&gt;=REGISTER!$CZ$25,CW$40&gt;0,SUM(CW$54:CW$60)&gt;0),1,0)))</f>
        <v>0</v>
      </c>
      <c r="U96" s="80">
        <f>IF((SUM(U$19:U$39)+SUM(U$78:U95)+SUM(U$117:U$121))&gt;=REGISTER!$CZ$22,0,IF(CX$70=1,0,IF(AND(CX96=1,$J96=1,CX$43&gt;=REGISTER!$CZ$25,CX$40&gt;0,SUM(CX$54:CX$60)&gt;0),1,0)))</f>
        <v>0</v>
      </c>
      <c r="V96" s="80">
        <f>IF((SUM(V$19:V$39)+SUM(V$78:V95)+SUM(V$117:V$121))&gt;=REGISTER!$CZ$22,0,IF(CY$70=1,0,IF(AND(CY96=1,$J96=1,CY$43&gt;=REGISTER!$CZ$25,CY$40&gt;0,SUM(CY$54:CY$60)&gt;0),1,0)))</f>
        <v>0</v>
      </c>
      <c r="W96" s="80">
        <f>IF((SUM(W$19:W$39)+SUM(W$78:W95)+SUM(W$117:W$121))&gt;=REGISTER!$CZ$22,0,IF(CZ$70=1,0,IF(AND(CZ96=1,$J96=1,CZ$43&gt;=REGISTER!$CZ$25,CZ$40&gt;0,SUM(CZ$54:CZ$60)&gt;0),1,0)))</f>
        <v>0</v>
      </c>
      <c r="X96" s="80">
        <f>IF((SUM(X$19:X$39)+SUM(X$78:X95)+SUM(X$117:X$121))&gt;=REGISTER!$CZ$22,0,IF(DA$70=1,0,IF(AND(DA96=1,$J96=1,DA$43&gt;=REGISTER!$CZ$25,DA$40&gt;0,SUM(DA$54:DA$60)&gt;0),1,0)))</f>
        <v>0</v>
      </c>
      <c r="Y96" s="80">
        <f>IF((SUM(Y$19:Y$39)+SUM(Y$78:Y95)+SUM(Y$117:Y$121))&gt;=REGISTER!$CZ$22,0,IF(DB$70=1,0,IF(AND(DB96=1,$J96=1,DB$43&gt;=REGISTER!$CZ$25,DB$40&gt;0,SUM(DB$54:DB$60)&gt;0),1,0)))</f>
        <v>0</v>
      </c>
      <c r="Z96" s="80">
        <f>IF((SUM(Z$19:Z$39)+SUM(Z$78:Z95)+SUM(Z$117:Z$121))&gt;=REGISTER!$CZ$22,0,IF(DC$70=1,0,IF(AND(DC96=1,$J96=1,DC$43&gt;=REGISTER!$CZ$25,DC$40&gt;0,SUM(DC$54:DC$60)&gt;0),1,0)))</f>
        <v>0</v>
      </c>
      <c r="AA96" s="80">
        <f>IF((SUM(AA$19:AA$39)+SUM(AA$78:AA95)+SUM(AA$117:AA$121))&gt;=REGISTER!$CZ$22,0,IF(DD$70=1,0,IF(AND(DD96=1,$J96=1,DD$43&gt;=REGISTER!$CZ$25,DD$40&gt;0,SUM(DD$54:DD$60)&gt;0),1,0)))</f>
        <v>0</v>
      </c>
      <c r="AB96" s="80">
        <f>IF((SUM(AB$19:AB$39)+SUM(AB$78:AB95)+SUM(AB$117:AB$121))&gt;=REGISTER!$CZ$22,0,IF(DE$70=1,0,IF(AND(DE96=1,$J96=1,DE$43&gt;=REGISTER!$CZ$25,DE$40&gt;0,SUM(DE$54:DE$60)&gt;0),1,0)))</f>
        <v>0</v>
      </c>
      <c r="AC96" s="80">
        <f>IF((SUM(AC$19:AC$39)+SUM(AC$78:AC95)+SUM(AC$117:AC$121))&gt;=REGISTER!$CZ$22,0,IF(DF$70=1,0,IF(AND(DF96=1,$J96=1,DF$43&gt;=REGISTER!$CZ$25,DF$40&gt;0,SUM(DF$54:DF$60)&gt;0),1,0)))</f>
        <v>0</v>
      </c>
      <c r="AD96" s="80">
        <f>IF((SUM(AD$19:AD$39)+SUM(AD$78:AD95)+SUM(AD$117:AD$121))&gt;=REGISTER!$CZ$22,0,IF(DG$70=1,0,IF(AND(DG96=1,$J96=1,DG$43&gt;=REGISTER!$CZ$25,DG$40&gt;0,SUM(DG$54:DG$60)&gt;0),1,0)))</f>
        <v>0</v>
      </c>
      <c r="AE96" s="80">
        <f>IF((SUM(AE$19:AE$39)+SUM(AE$78:AE95)+SUM(AE$117:AE$121))&gt;=REGISTER!$CZ$22,0,IF(DH$70=1,0,IF(AND(DH96=1,$J96=1,DH$43&gt;=REGISTER!$CZ$25,DH$40&gt;0,SUM(DH$54:DH$60)&gt;0),1,0)))</f>
        <v>0</v>
      </c>
      <c r="AF96" s="80">
        <f>IF((SUM(AF$19:AF$39)+SUM(AF$78:AF95)+SUM(AF$117:AF$121))&gt;=REGISTER!$CZ$22,0,IF(DI$70=1,0,IF(AND(DI96=1,$J96=1,DI$43&gt;=REGISTER!$CZ$25,DI$40&gt;0,SUM(DI$54:DI$60)&gt;0),1,0)))</f>
        <v>0</v>
      </c>
      <c r="AG96" s="80">
        <f>IF((SUM(AG$19:AG$39)+SUM(AG$78:AG95)+SUM(AG$117:AG$121))&gt;=REGISTER!$CZ$22,0,IF(DJ$70=1,0,IF(AND(DJ96=1,$J96=1,DJ$43&gt;=REGISTER!$CZ$25,DJ$40&gt;0,SUM(DJ$54:DJ$60)&gt;0),1,0)))</f>
        <v>0</v>
      </c>
      <c r="AH96" s="80">
        <f>IF((SUM(AH$19:AH$39)+SUM(AH$78:AH95)+SUM(AH$117:AH$121))&gt;=REGISTER!$CZ$22,0,IF(DK$70=1,0,IF(AND(DK96=1,$J96=1,DK$43&gt;=REGISTER!$CZ$25,DK$40&gt;0,SUM(DK$54:DK$60)&gt;0),1,0)))</f>
        <v>0</v>
      </c>
      <c r="AI96" s="80">
        <f>IF((SUM(AI$19:AI$39)+SUM(AI$78:AI95)+SUM(AI$117:AI$121))&gt;=REGISTER!$CZ$22,0,IF(DL$70=1,0,IF(AND(DL96=1,$J96=1,DL$43&gt;=REGISTER!$CZ$25,DL$40&gt;0,SUM(DL$54:DL$60)&gt;0),1,0)))</f>
        <v>0</v>
      </c>
      <c r="AJ96" s="80">
        <f>IF((SUM(AJ$19:AJ$39)+SUM(AJ$78:AJ95)+SUM(AJ$117:AJ$121))&gt;=REGISTER!$CZ$22,0,IF(DM$70=1,0,IF(AND(DM96=1,$J96=1,DM$43&gt;=REGISTER!$CZ$25,DM$40&gt;0,SUM(DM$54:DM$60)&gt;0),1,0)))</f>
        <v>0</v>
      </c>
      <c r="AK96" s="80">
        <f>IF((SUM(AK$19:AK$39)+SUM(AK$78:AK95)+SUM(AK$117:AK$121))&gt;=REGISTER!$CZ$22,0,IF(DN$70=1,0,IF(AND(DN96=1,$J96=1,DN$43&gt;=REGISTER!$CZ$25,DN$40&gt;0,SUM(DN$54:DN$60)&gt;0),1,0)))</f>
        <v>0</v>
      </c>
      <c r="AL96" s="80">
        <f>IF((SUM(AL$19:AL$39)+SUM(AL$78:AL95)+SUM(AL$117:AL$121))&gt;=REGISTER!$CZ$22,0,IF(DO$70=1,0,IF(AND(DO96=1,$J96=1,DO$43&gt;=REGISTER!$CZ$25,DO$40&gt;0,SUM(DO$54:DO$60)&gt;0),1,0)))</f>
        <v>0</v>
      </c>
      <c r="AM96" s="80">
        <f>IF((SUM(AM$19:AM$39)+SUM(AM$78:AM95)+SUM(AM$117:AM$121))&gt;=REGISTER!$CZ$22,0,IF(DP$70=1,0,IF(AND(DP96=1,$J96=1,DP$43&gt;=REGISTER!$CZ$25,DP$40&gt;0,SUM(DP$54:DP$60)&gt;0),1,0)))</f>
        <v>0</v>
      </c>
      <c r="AN96" s="80">
        <f>IF((SUM(AN$19:AN$39)+SUM(AN$78:AN95)+SUM(AN$117:AN$121))&gt;=REGISTER!$CZ$22,0,IF(DQ$70=1,0,IF(AND(DQ96=1,$J96=1,DQ$43&gt;=REGISTER!$CZ$25,DQ$40&gt;0,SUM(DQ$54:DQ$60)&gt;0),1,0)))</f>
        <v>0</v>
      </c>
      <c r="AO96" s="80">
        <f>IF((SUM(AO$19:AO$39)+SUM(AO$78:AO95)+SUM(AO$117:AO$121))&gt;=REGISTER!$CZ$22,0,IF(DR$70=1,0,IF(AND(DR96=1,$J96=1,DR$43&gt;=REGISTER!$CZ$25,DR$40&gt;0,SUM(DR$54:DR$60)&gt;0),1,0)))</f>
        <v>0</v>
      </c>
      <c r="AP96" s="80">
        <f>IF((SUM(AP$19:AP$39)+SUM(AP$78:AP95)+SUM(AP$117:AP$121))&gt;=REGISTER!$CZ$22,0,IF(DS$70=1,0,IF(AND(DS96=1,$J96=1,DS$43&gt;=REGISTER!$CZ$25,DS$40&gt;0,SUM(DS$54:DS$60)&gt;0),1,0)))</f>
        <v>0</v>
      </c>
      <c r="AQ96" s="80">
        <f>IF((SUM(AQ$19:AQ$39)+SUM(AQ$78:AQ95)+SUM(AQ$117:AQ$121))&gt;=REGISTER!$CZ$22,0,IF(DT$70=1,0,IF(AND(DT96=1,$J96=1,DT$43&gt;=REGISTER!$CZ$25,DT$40&gt;0,SUM(DT$54:DT$60)&gt;0),1,0)))</f>
        <v>0</v>
      </c>
      <c r="AR96" s="80">
        <f>IF((SUM(AR$19:AR$39)+SUM(AR$78:AR95)+SUM(AR$117:AR$121))&gt;=REGISTER!$CZ$22,0,IF(DU$70=1,0,IF(AND(DU96=1,$J96=1,DU$43&gt;=REGISTER!$CZ$25,DU$40&gt;0,SUM(DU$54:DU$60)&gt;0),1,0)))</f>
        <v>0</v>
      </c>
      <c r="AS96" s="80">
        <f>IF((SUM(AS$19:AS$39)+SUM(AS$78:AS95)+SUM(AS$117:AS$121))&gt;=REGISTER!$CZ$22,0,IF(DV$70=1,0,IF(AND(DV96=1,$J96=1,DV$43&gt;=REGISTER!$CZ$25,DV$40&gt;0,SUM(DV$54:DV$60)&gt;0),1,0)))</f>
        <v>0</v>
      </c>
      <c r="AT96" s="80">
        <f>IF((SUM(AT$19:AT$39)+SUM(AT$78:AT95)+SUM(AT$117:AT$121))&gt;=REGISTER!$CZ$22,0,IF(DW$70=1,0,IF(AND(DW96=1,$J96=1,DW$43&gt;=REGISTER!$CZ$25,DW$40&gt;0,SUM(DW$54:DW$60)&gt;0),1,0)))</f>
        <v>0</v>
      </c>
      <c r="AU96" s="80">
        <f>IF((SUM(AU$19:AU$39)+SUM(AU$78:AU95)+SUM(AU$117:AU$121))&gt;=REGISTER!$CZ$22,0,IF(DX$70=1,0,IF(AND(DX96=1,$J96=1,DX$43&gt;=REGISTER!$CZ$25,DX$40&gt;0,SUM(DX$54:DX$60)&gt;0),1,0)))</f>
        <v>0</v>
      </c>
      <c r="AV96" s="80">
        <f>IF((SUM(AV$19:AV$39)+SUM(AV$78:AV95)+SUM(AV$117:AV$121))&gt;=REGISTER!$CZ$22,0,IF(DY$70=1,0,IF(AND(DY96=1,$J96=1,DY$43&gt;=REGISTER!$CZ$25,DY$40&gt;0,SUM(DY$54:DY$60)&gt;0),1,0)))</f>
        <v>0</v>
      </c>
      <c r="AW96" s="80">
        <f>IF((SUM(AW$19:AW$39)+SUM(AW$78:AW95)+SUM(AW$117:AW$121))&gt;=REGISTER!$CZ$22,0,IF(DZ$70=1,0,IF(AND(DZ96=1,$J96=1,DZ$43&gt;=REGISTER!$CZ$25,DZ$40&gt;0,SUM(DZ$54:DZ$60)&gt;0),1,0)))</f>
        <v>0</v>
      </c>
      <c r="AX96" s="80">
        <f>IF((SUM(AX$19:AX$39)+SUM(AX$78:AX95)+SUM(AX$117:AX$121))&gt;=REGISTER!$CZ$22,0,IF(EA$70=1,0,IF(AND(EA96=1,$J96=1,EA$43&gt;=REGISTER!$CZ$25,EA$40&gt;0,SUM(EA$54:EA$60)&gt;0),1,0)))</f>
        <v>0</v>
      </c>
      <c r="AY96" s="80">
        <f>IF((SUM(AY$19:AY$39)+SUM(AY$78:AY95)+SUM(AY$117:AY$121))&gt;=REGISTER!$CZ$22,0,IF(EB$70=1,0,IF(AND(EB96=1,$J96=1,EB$43&gt;=REGISTER!$CZ$25,EB$40&gt;0,SUM(EB$54:EB$60)&gt;0),1,0)))</f>
        <v>0</v>
      </c>
      <c r="AZ96" s="80">
        <f>IF((SUM(AZ$19:AZ$39)+SUM(AZ$78:AZ95)+SUM(AZ$117:AZ$121))&gt;=REGISTER!$CZ$22,0,IF(EC$70=1,0,IF(AND(EC96=1,$J96=1,EC$43&gt;=REGISTER!$CZ$25,EC$40&gt;0,SUM(EC$54:EC$60)&gt;0),1,0)))</f>
        <v>0</v>
      </c>
      <c r="BA96" s="80">
        <f>IF((SUM(BA$19:BA$39)+SUM(BA$78:BA95)+SUM(BA$117:BA$121))&gt;=REGISTER!$CZ$22,0,IF(ED$70=1,0,IF(AND(ED96=1,$J96=1,ED$43&gt;=REGISTER!$CZ$25,ED$40&gt;0,SUM(ED$54:ED$60)&gt;0),1,0)))</f>
        <v>0</v>
      </c>
      <c r="BB96" s="80">
        <f>IF((SUM(BB$19:BB$39)+SUM(BB$78:BB95)+SUM(BB$117:BB$121))&gt;=REGISTER!$CZ$22,0,IF(EE$70=1,0,IF(AND(EE96=1,$J96=1,EE$43&gt;=REGISTER!$CZ$25,EE$40&gt;0,SUM(EE$54:EE$60)&gt;0),1,0)))</f>
        <v>0</v>
      </c>
      <c r="BC96" s="80">
        <f>IF((SUM(BC$19:BC$39)+SUM(BC$78:BC95)+SUM(BC$117:BC$121))&gt;=REGISTER!$CZ$22,0,IF(EF$70=1,0,IF(AND(EF96=1,$J96=1,EF$43&gt;=REGISTER!$CZ$25,EF$40&gt;0,SUM(EF$54:EF$60)&gt;0),1,0)))</f>
        <v>0</v>
      </c>
      <c r="BD96" s="101">
        <f t="shared" si="71"/>
        <v>0</v>
      </c>
      <c r="BE96" s="80">
        <f>IF((SUM(BE$19:BE$39)+SUM(BE$78:BE95)+SUM(BE$117:BE$121))&gt;=30,0,SUM(IF(AND($I96=1,CS96=1,CS$41&gt;2,CS$40&gt;0,SUM(CS$47:CS$53)&gt;0),1,0)))</f>
        <v>0</v>
      </c>
      <c r="BF96" s="80">
        <f>IF((SUM(BF$19:BF$39)+SUM(BF$78:BF95)+SUM(BF$117:BF$121))&gt;=30,0,SUM(IF(AND($I96=1,CT96=1,CT$41&gt;2,CT$40&gt;0,SUM(CT$47:CT$53)&gt;0),1,0)))</f>
        <v>0</v>
      </c>
      <c r="BG96" s="80">
        <f>IF((SUM(BG$19:BG$39)+SUM(BG$78:BG95)+SUM(BG$117:BG$121))&gt;=30,0,SUM(IF(AND($I96=1,CU96=1,CU$41&gt;2,CU$40&gt;0,SUM(CU$47:CU$53)&gt;0),1,0)))</f>
        <v>0</v>
      </c>
      <c r="BH96" s="80">
        <f>IF((SUM(BH$19:BH$39)+SUM(BH$78:BH95)+SUM(BH$117:BH$121))&gt;=30,0,SUM(IF(AND($I96=1,CV96=1,CV$41&gt;2,CV$40&gt;0,SUM(CV$47:CV$53)&gt;0),1,0)))</f>
        <v>0</v>
      </c>
      <c r="BI96" s="80">
        <f>IF((SUM(BI$19:BI$39)+SUM(BI$78:BI95)+SUM(BI$117:BI$121))&gt;=30,0,SUM(IF(AND($I96=1,CW96=1,CW$41&gt;2,CW$40&gt;0,SUM(CW$47:CW$53)&gt;0),1,0)))</f>
        <v>0</v>
      </c>
      <c r="BJ96" s="80">
        <f>IF((SUM(BJ$19:BJ$39)+SUM(BJ$78:BJ95)+SUM(BJ$117:BJ$121))&gt;=30,0,SUM(IF(AND($I96=1,CX96=1,CX$41&gt;2,CX$40&gt;0,SUM(CX$47:CX$53)&gt;0),1,0)))</f>
        <v>0</v>
      </c>
      <c r="BK96" s="80">
        <f>IF((SUM(BK$19:BK$39)+SUM(BK$78:BK95)+SUM(BK$117:BK$121))&gt;=30,0,SUM(IF(AND($I96=1,CY96=1,CY$41&gt;2,CY$40&gt;0,SUM(CY$47:CY$53)&gt;0),1,0)))</f>
        <v>0</v>
      </c>
      <c r="BL96" s="80">
        <f>IF((SUM(BL$19:BL$39)+SUM(BL$78:BL95)+SUM(BL$117:BL$121))&gt;=30,0,SUM(IF(AND($I96=1,CZ96=1,CZ$41&gt;2,CZ$40&gt;0,SUM(CZ$47:CZ$53)&gt;0),1,0)))</f>
        <v>0</v>
      </c>
      <c r="BM96" s="80">
        <f>IF((SUM(BM$19:BM$39)+SUM(BM$78:BM95)+SUM(BM$117:BM$121))&gt;=30,0,SUM(IF(AND($I96=1,DA96=1,DA$41&gt;2,DA$40&gt;0,SUM(DA$47:DA$53)&gt;0),1,0)))</f>
        <v>0</v>
      </c>
      <c r="BN96" s="80">
        <f>IF((SUM(BN$19:BN$39)+SUM(BN$78:BN95)+SUM(BN$117:BN$121))&gt;=30,0,SUM(IF(AND($I96=1,DB96=1,DB$41&gt;2,DB$40&gt;0,SUM(DB$47:DB$53)&gt;0),1,0)))</f>
        <v>0</v>
      </c>
      <c r="BO96" s="80">
        <f>IF((SUM(BO$19:BO$39)+SUM(BO$78:BO95)+SUM(BO$117:BO$121))&gt;=30,0,SUM(IF(AND($I96=1,DC96=1,DC$41&gt;2,DC$40&gt;0,SUM(DC$47:DC$53)&gt;0),1,0)))</f>
        <v>0</v>
      </c>
      <c r="BP96" s="80">
        <f>IF((SUM(BP$19:BP$39)+SUM(BP$78:BP95)+SUM(BP$117:BP$121))&gt;=30,0,SUM(IF(AND($I96=1,DD96=1,DD$41&gt;2,DD$40&gt;0,SUM(DD$47:DD$53)&gt;0),1,0)))</f>
        <v>0</v>
      </c>
      <c r="BQ96" s="80">
        <f>IF((SUM(BQ$19:BQ$39)+SUM(BQ$78:BQ95)+SUM(BQ$117:BQ$121))&gt;=30,0,SUM(IF(AND($I96=1,DE96=1,DE$41&gt;2,DE$40&gt;0,SUM(DE$47:DE$53)&gt;0),1,0)))</f>
        <v>0</v>
      </c>
      <c r="BR96" s="80">
        <f>IF((SUM(BR$19:BR$39)+SUM(BR$78:BR95)+SUM(BR$117:BR$121))&gt;=30,0,SUM(IF(AND($I96=1,DF96=1,DF$41&gt;2,DF$40&gt;0,SUM(DF$47:DF$53)&gt;0),1,0)))</f>
        <v>0</v>
      </c>
      <c r="BS96" s="80">
        <f>IF((SUM(BS$19:BS$39)+SUM(BS$78:BS95)+SUM(BS$117:BS$121))&gt;=30,0,SUM(IF(AND($I96=1,DG96=1,DG$41&gt;2,DG$40&gt;0,SUM(DG$47:DG$53)&gt;0),1,0)))</f>
        <v>0</v>
      </c>
      <c r="BT96" s="80">
        <f>IF((SUM(BT$19:BT$39)+SUM(BT$78:BT95)+SUM(BT$117:BT$121))&gt;=30,0,SUM(IF(AND($I96=1,DH96=1,DH$41&gt;2,DH$40&gt;0,SUM(DH$47:DH$53)&gt;0),1,0)))</f>
        <v>0</v>
      </c>
      <c r="BU96" s="80">
        <f>IF((SUM(BU$19:BU$39)+SUM(BU$78:BU95)+SUM(BU$117:BU$121))&gt;=30,0,SUM(IF(AND($I96=1,DI96=1,DI$41&gt;2,DI$40&gt;0,SUM(DI$47:DI$53)&gt;0),1,0)))</f>
        <v>0</v>
      </c>
      <c r="BV96" s="80">
        <f>IF((SUM(BV$19:BV$39)+SUM(BV$78:BV95)+SUM(BV$117:BV$121))&gt;=30,0,SUM(IF(AND($I96=1,DJ96=1,DJ$41&gt;2,DJ$40&gt;0,SUM(DJ$47:DJ$53)&gt;0),1,0)))</f>
        <v>0</v>
      </c>
      <c r="BW96" s="80">
        <f>IF((SUM(BW$19:BW$39)+SUM(BW$78:BW95)+SUM(BW$117:BW$121))&gt;=30,0,SUM(IF(AND($I96=1,DK96=1,DK$41&gt;2,DK$40&gt;0,SUM(DK$47:DK$53)&gt;0),1,0)))</f>
        <v>0</v>
      </c>
      <c r="BX96" s="80">
        <f>IF((SUM(BX$19:BX$39)+SUM(BX$78:BX95)+SUM(BX$117:BX$121))&gt;=30,0,SUM(IF(AND($I96=1,DL96=1,DL$41&gt;2,DL$40&gt;0,SUM(DL$47:DL$53)&gt;0),1,0)))</f>
        <v>0</v>
      </c>
      <c r="BY96" s="80">
        <f>IF((SUM(BY$19:BY$39)+SUM(BY$78:BY95)+SUM(BY$117:BY$121))&gt;=30,0,SUM(IF(AND($I96=1,DM96=1,DM$41&gt;2,DM$40&gt;0,SUM(DM$47:DM$53)&gt;0),1,0)))</f>
        <v>0</v>
      </c>
      <c r="BZ96" s="80">
        <f>IF((SUM(BZ$19:BZ$39)+SUM(BZ$78:BZ95)+SUM(BZ$117:BZ$121))&gt;=30,0,SUM(IF(AND($I96=1,DN96=1,DN$41&gt;2,DN$40&gt;0,SUM(DN$47:DN$53)&gt;0),1,0)))</f>
        <v>0</v>
      </c>
      <c r="CA96" s="80">
        <f>IF((SUM(CA$19:CA$39)+SUM(CA$78:CA95)+SUM(CA$117:CA$121))&gt;=30,0,SUM(IF(AND($I96=1,DO96=1,DO$41&gt;2,DO$40&gt;0,SUM(DO$47:DO$53)&gt;0),1,0)))</f>
        <v>0</v>
      </c>
      <c r="CB96" s="80">
        <f>IF((SUM(CB$19:CB$39)+SUM(CB$78:CB95)+SUM(CB$117:CB$121))&gt;=30,0,SUM(IF(AND($I96=1,DP96=1,DP$41&gt;2,DP$40&gt;0,SUM(DP$47:DP$53)&gt;0),1,0)))</f>
        <v>0</v>
      </c>
      <c r="CC96" s="80">
        <f>IF((SUM(CC$19:CC$39)+SUM(CC$78:CC95)+SUM(CC$117:CC$121))&gt;=30,0,SUM(IF(AND($I96=1,DQ96=1,DQ$41&gt;2,DQ$40&gt;0,SUM(DQ$47:DQ$53)&gt;0),1,0)))</f>
        <v>0</v>
      </c>
      <c r="CD96" s="80">
        <f>IF((SUM(CD$19:CD$39)+SUM(CD$78:CD95)+SUM(CD$117:CD$121))&gt;=30,0,SUM(IF(AND($I96=1,DR96=1,DR$41&gt;2,DR$40&gt;0,SUM(DR$47:DR$53)&gt;0),1,0)))</f>
        <v>0</v>
      </c>
      <c r="CE96" s="80">
        <f>IF((SUM(CE$19:CE$39)+SUM(CE$78:CE95)+SUM(CE$117:CE$121))&gt;=30,0,SUM(IF(AND($I96=1,DS96=1,DS$41&gt;2,DS$40&gt;0,SUM(DS$47:DS$53)&gt;0),1,0)))</f>
        <v>0</v>
      </c>
      <c r="CF96" s="80">
        <f>IF((SUM(CF$19:CF$39)+SUM(CF$78:CF95)+SUM(CF$117:CF$121))&gt;=30,0,SUM(IF(AND($I96=1,DT96=1,DT$41&gt;2,DT$40&gt;0,SUM(DT$47:DT$53)&gt;0),1,0)))</f>
        <v>0</v>
      </c>
      <c r="CG96" s="80">
        <f>IF((SUM(CG$19:CG$39)+SUM(CG$78:CG95)+SUM(CG$117:CG$121))&gt;=30,0,SUM(IF(AND($I96=1,DU96=1,DU$41&gt;2,DU$40&gt;0,SUM(DU$47:DU$53)&gt;0),1,0)))</f>
        <v>0</v>
      </c>
      <c r="CH96" s="80">
        <f>IF((SUM(CH$19:CH$39)+SUM(CH$78:CH95)+SUM(CH$117:CH$121))&gt;=30,0,SUM(IF(AND($I96=1,DV96=1,DV$41&gt;2,DV$40&gt;0,SUM(DV$47:DV$53)&gt;0),1,0)))</f>
        <v>0</v>
      </c>
      <c r="CI96" s="80">
        <f>IF((SUM(CI$19:CI$39)+SUM(CI$78:CI95)+SUM(CI$117:CI$121))&gt;=30,0,SUM(IF(AND($I96=1,DW96=1,DW$41&gt;2,DW$40&gt;0,SUM(DW$47:DW$53)&gt;0),1,0)))</f>
        <v>0</v>
      </c>
      <c r="CJ96" s="80">
        <f>IF((SUM(CJ$19:CJ$39)+SUM(CJ$78:CJ95)+SUM(CJ$117:CJ$121))&gt;=30,0,SUM(IF(AND($I96=1,DX96=1,DX$41&gt;2,DX$40&gt;0,SUM(DX$47:DX$53)&gt;0),1,0)))</f>
        <v>0</v>
      </c>
      <c r="CK96" s="80">
        <f>IF((SUM(CK$19:CK$39)+SUM(CK$78:CK95)+SUM(CK$117:CK$121))&gt;=30,0,SUM(IF(AND($I96=1,DY96=1,DY$41&gt;2,DY$40&gt;0,SUM(DY$47:DY$53)&gt;0),1,0)))</f>
        <v>0</v>
      </c>
      <c r="CL96" s="80">
        <f>IF((SUM(CL$19:CL$39)+SUM(CL$78:CL95)+SUM(CL$117:CL$121))&gt;=30,0,SUM(IF(AND($I96=1,DZ96=1,DZ$41&gt;2,DZ$40&gt;0,SUM(DZ$47:DZ$53)&gt;0),1,0)))</f>
        <v>0</v>
      </c>
      <c r="CM96" s="80">
        <f>IF((SUM(CM$19:CM$39)+SUM(CM$78:CM95)+SUM(CM$117:CM$121))&gt;=30,0,SUM(IF(AND($I96=1,EA96=1,EA$41&gt;2,EA$40&gt;0,SUM(EA$47:EA$53)&gt;0),1,0)))</f>
        <v>0</v>
      </c>
      <c r="CN96" s="80">
        <f>IF((SUM(CN$19:CN$39)+SUM(CN$78:CN95)+SUM(CN$117:CN$121))&gt;=30,0,SUM(IF(AND($I96=1,EB96=1,EB$41&gt;2,EB$40&gt;0,SUM(EB$47:EB$53)&gt;0),1,0)))</f>
        <v>0</v>
      </c>
      <c r="CO96" s="80">
        <f>IF((SUM(CO$19:CO$39)+SUM(CO$78:CO95)+SUM(CO$117:CO$121))&gt;=30,0,SUM(IF(AND($I96=1,EC96=1,EC$41&gt;2,EC$40&gt;0,SUM(EC$47:EC$53)&gt;0),1,0)))</f>
        <v>0</v>
      </c>
      <c r="CP96" s="80">
        <f>IF((SUM(CP$19:CP$39)+SUM(CP$78:CP95)+SUM(CP$117:CP$121))&gt;=30,0,SUM(IF(AND($I96=1,ED96=1,ED$41&gt;2,ED$40&gt;0,SUM(ED$47:ED$53)&gt;0),1,0)))</f>
        <v>0</v>
      </c>
      <c r="CQ96" s="80">
        <f>IF((SUM(CQ$19:CQ$39)+SUM(CQ$78:CQ95)+SUM(CQ$117:CQ$121))&gt;=30,0,SUM(IF(AND($I96=1,EE96=1,EE$41&gt;2,EE$40&gt;0,SUM(EE$47:EE$53)&gt;0),1,0)))</f>
        <v>0</v>
      </c>
      <c r="CR96" s="80">
        <f>IF((SUM(CR$19:CR$39)+SUM(CR$78:CR95)+SUM(CR$117:CR$121))&gt;=30,0,SUM(IF(AND($I96=1,EF96=1,EF$41&gt;2,EF$40&gt;0,SUM(EF$47:EF$53)&gt;0),1,0)))</f>
        <v>0</v>
      </c>
      <c r="CS96" s="64"/>
      <c r="CT96" s="64"/>
      <c r="CU96" s="6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64"/>
      <c r="DM96" s="64"/>
      <c r="DN96" s="64"/>
      <c r="DO96" s="64"/>
      <c r="DP96" s="64"/>
      <c r="DQ96" s="64"/>
      <c r="DR96" s="64"/>
      <c r="DS96" s="64"/>
      <c r="DT96" s="64"/>
      <c r="DU96" s="64"/>
      <c r="DV96" s="64"/>
      <c r="DW96" s="64"/>
      <c r="DX96" s="64"/>
      <c r="DY96" s="64"/>
      <c r="DZ96" s="64"/>
      <c r="EA96" s="64"/>
      <c r="EB96" s="64"/>
      <c r="EC96" s="64"/>
      <c r="ED96" s="64"/>
      <c r="EE96" s="64"/>
      <c r="EF96" s="64"/>
      <c r="EG96" s="54">
        <f t="shared" si="65"/>
        <v>0</v>
      </c>
      <c r="EH96" s="136"/>
      <c r="EI96" s="97">
        <f t="shared" si="66"/>
        <v>0</v>
      </c>
      <c r="EJ96" s="344" t="str">
        <f t="shared" si="67"/>
        <v/>
      </c>
      <c r="EK96" s="345">
        <f t="shared" si="68"/>
        <v>0</v>
      </c>
      <c r="EL96" s="185"/>
      <c r="EM96" s="102">
        <f>SUMIF($K96,REGISTER!$CU$7,'KORT 1'!$BD96)</f>
        <v>0</v>
      </c>
      <c r="EN96" s="19">
        <f>SUMIF($K96,REGISTER!$CU$8,'KORT 1'!$BD96)</f>
        <v>0</v>
      </c>
      <c r="EO96" s="20">
        <f>SUMIF($K96,REGISTER!$CU$9,'KORT 1'!$BD96)</f>
        <v>0</v>
      </c>
      <c r="EP96" s="17">
        <f>SUMIF($K96,REGISTER!$CU$21,'KORT 1'!$BD96)</f>
        <v>0</v>
      </c>
      <c r="EQ96" s="19">
        <f>SUMIF($K96,REGISTER!$CU$22,'KORT 1'!$BD96)</f>
        <v>0</v>
      </c>
      <c r="ER96" s="20">
        <f>SUMIF($K96,REGISTER!$CU$23,'KORT 1'!$BD96)</f>
        <v>0</v>
      </c>
      <c r="ES96" s="17">
        <f>SUMIF($K96,REGISTER!$CU$14,'KORT 1'!$BD96)</f>
        <v>0</v>
      </c>
      <c r="ET96" s="19">
        <f>SUMIF($K96,REGISTER!$CU$15,'KORT 1'!$BD96)</f>
        <v>0</v>
      </c>
      <c r="EU96" s="19">
        <f>SUMIF($K96,REGISTER!$CU$16,'KORT 1'!$BD96)</f>
        <v>0</v>
      </c>
      <c r="EV96" s="218">
        <f>SUMIF($K96,REGISTER!$CU$17,'KORT 1'!$BD96)+SUMIF($K96,REGISTER!$CU$18,'KORT 1'!$BD96)+SUMIF($K96,REGISTER!$CU$19,'KORT 1'!$BD96)+SUMIF($K96,REGISTER!$CU$20,'KORT 1'!$BD96)</f>
        <v>0</v>
      </c>
      <c r="EW96" s="103">
        <f>SUMIF($K96,REGISTER!$CU$28,'KORT 1'!$BD96)</f>
        <v>0</v>
      </c>
      <c r="EX96" s="19">
        <f>SUMIF($K96,REGISTER!$CU$29,'KORT 1'!$BD96)</f>
        <v>0</v>
      </c>
      <c r="EY96" s="19">
        <f>SUMIF($K96,REGISTER!$CU$30,'KORT 1'!$BD96)</f>
        <v>0</v>
      </c>
      <c r="EZ96" s="218">
        <f>SUMIF($K96,REGISTER!$CU$31,'KORT 1'!$BD96)+SUMIF($K96,REGISTER!$CU$32,'KORT 1'!$BD96)+SUMIF($K96,REGISTER!$CU$33,'KORT 1'!$BD96)+SUMIF($K96,REGISTER!$CU$34,'KORT 1'!$BD96)</f>
        <v>0</v>
      </c>
      <c r="FA96" s="136"/>
      <c r="FB96" s="136"/>
      <c r="FC96" s="136"/>
      <c r="FD96" s="136"/>
      <c r="FE96" s="136"/>
      <c r="FF96" s="136"/>
      <c r="FG96" s="136"/>
      <c r="FH96" s="136"/>
      <c r="FI96" s="136"/>
      <c r="FJ96" s="136"/>
      <c r="FK96" s="136"/>
      <c r="FL96" s="136"/>
      <c r="FM96" s="136"/>
      <c r="FN96" s="136"/>
      <c r="FO96" s="136"/>
      <c r="FP96" s="235"/>
      <c r="FQ96" s="103">
        <f>SUMIF($M96,REGISTER!$CU$36,'KORT 1'!$O96)</f>
        <v>0</v>
      </c>
      <c r="FR96" s="19">
        <f>SUMIF($M96,REGISTER!$CU$37,'KORT 1'!$O96)</f>
        <v>0</v>
      </c>
      <c r="FS96" s="19">
        <f>SUMIF($M96,REGISTER!$CU$38,'KORT 1'!$O96)</f>
        <v>0</v>
      </c>
      <c r="FT96" s="19">
        <f>SUMIF($M96,REGISTER!$CU$39,'KORT 1'!$O96)</f>
        <v>0</v>
      </c>
      <c r="FU96" s="19">
        <f>SUMIF($M96,REGISTER!$CU$40,'KORT 1'!$O96)</f>
        <v>0</v>
      </c>
      <c r="FV96" s="19">
        <f>SUMIF($M96,REGISTER!$CU$41,'KORT 1'!$O96)</f>
        <v>0</v>
      </c>
      <c r="FW96" s="19">
        <f>SUMIF($M96,REGISTER!$CU$56,'KORT 1'!$O96)</f>
        <v>0</v>
      </c>
      <c r="FX96" s="19">
        <f>SUMIF($M96,REGISTER!$CU$57,'KORT 1'!$O96)</f>
        <v>0</v>
      </c>
      <c r="FY96" s="19">
        <f>SUMIF($M96,REGISTER!$CU$58,'KORT 1'!$O96)</f>
        <v>0</v>
      </c>
      <c r="FZ96" s="19">
        <f>SUMIF($M96,REGISTER!$CU$59,'KORT 1'!$O96)</f>
        <v>0</v>
      </c>
      <c r="GA96" s="19">
        <f>SUMIF($M96,REGISTER!$CU$60,'KORT 1'!$O96)</f>
        <v>0</v>
      </c>
      <c r="GB96" s="19">
        <f>SUMIF($M96,REGISTER!$CU$61,'KORT 1'!$O96)</f>
        <v>0</v>
      </c>
      <c r="GC96" s="19">
        <f>SUMIF($M96,REGISTER!$CU$46,'KORT 1'!$O96)</f>
        <v>0</v>
      </c>
      <c r="GD96" s="19">
        <f>SUMIF($M96,REGISTER!$CU$47,'KORT 1'!$O96)</f>
        <v>0</v>
      </c>
      <c r="GE96" s="19">
        <f>SUMIF($M96,REGISTER!$CU$48,'KORT 1'!$O96)</f>
        <v>0</v>
      </c>
      <c r="GF96" s="19">
        <f>SUMIF($M96,REGISTER!$CU$49,'KORT 1'!$O96)</f>
        <v>0</v>
      </c>
      <c r="GG96" s="19">
        <f>SUMIF($M96,REGISTER!$CU$50,'KORT 1'!$O96)</f>
        <v>0</v>
      </c>
      <c r="GH96" s="19">
        <f>SUMIF($M96,REGISTER!$CU$51,'KORT 1'!$O96)</f>
        <v>0</v>
      </c>
      <c r="GI96" s="18">
        <f>SUMIF($M96,REGISTER!$CU$52,'KORT 1'!$O96)+SUMIF($M96,REGISTER!$CU$53,'KORT 1'!$O96)+SUMIF($M96,REGISTER!$CU$54,'KORT 1'!$O96)+SUMIF($M96,REGISTER!$CU$55,'KORT 1'!$O96)</f>
        <v>0</v>
      </c>
      <c r="GJ96" s="19">
        <f>SUMIF($M96,REGISTER!$CU$66,'KORT 1'!$O96)</f>
        <v>0</v>
      </c>
      <c r="GK96" s="19">
        <f>SUMIF($M96,REGISTER!$CU$67,'KORT 1'!$O96)</f>
        <v>0</v>
      </c>
      <c r="GL96" s="19">
        <f>SUMIF($M96,REGISTER!$CU$68,'KORT 1'!$O96)</f>
        <v>0</v>
      </c>
      <c r="GM96" s="19">
        <f>SUMIF($M96,REGISTER!$CU$69,'KORT 1'!$O96)</f>
        <v>0</v>
      </c>
      <c r="GN96" s="19">
        <f>SUMIF($M96,REGISTER!$CU$70,'KORT 1'!$O96)</f>
        <v>0</v>
      </c>
      <c r="GO96" s="19">
        <f>SUMIF($M96,REGISTER!$CU$71,'KORT 1'!$O96)</f>
        <v>0</v>
      </c>
      <c r="GP96" s="18">
        <f>SUMIF($M96,REGISTER!$CU$72,'KORT 1'!$O96)+SUMIF($M96,REGISTER!$CU$73,'KORT 1'!$O96)+SUMIF($M96,REGISTER!$CU$74,'KORT 1'!$O96)+SUMIF($M96,REGISTER!$CU$75,'KORT 1'!$O96)</f>
        <v>0</v>
      </c>
      <c r="GQ96" s="136"/>
      <c r="GR96" s="136"/>
      <c r="GS96" s="136"/>
      <c r="GT96" s="136"/>
      <c r="GU96" s="136"/>
      <c r="GV96" s="136"/>
      <c r="GW96" s="136"/>
      <c r="GX96" s="136"/>
      <c r="GY96" s="136"/>
      <c r="GZ96" s="136"/>
      <c r="HA96" s="136"/>
      <c r="HB96" s="136"/>
      <c r="HC96" s="136"/>
      <c r="HD96" s="136"/>
      <c r="HE96" s="136"/>
      <c r="HF96" s="136"/>
      <c r="HG96" s="136"/>
      <c r="HH96" s="125"/>
      <c r="HI96" s="1"/>
    </row>
    <row r="97" spans="1:217" ht="12" customHeight="1">
      <c r="A97" s="17">
        <v>41</v>
      </c>
      <c r="B97" s="81"/>
      <c r="C97" s="427" t="str">
        <f t="shared" si="69"/>
        <v/>
      </c>
      <c r="D97" s="428"/>
      <c r="E97" s="428"/>
      <c r="F97" s="428"/>
      <c r="G97" s="429"/>
      <c r="H97" s="130" t="str">
        <f t="shared" si="56"/>
        <v/>
      </c>
      <c r="I97" s="26">
        <f t="shared" si="57"/>
        <v>0</v>
      </c>
      <c r="J97" s="26">
        <f t="shared" si="58"/>
        <v>0</v>
      </c>
      <c r="K97" s="26">
        <f t="shared" si="59"/>
        <v>0</v>
      </c>
      <c r="L97" s="133"/>
      <c r="M97" s="26">
        <f t="shared" si="60"/>
        <v>0</v>
      </c>
      <c r="N97" s="26">
        <f t="shared" si="61"/>
        <v>0</v>
      </c>
      <c r="O97" s="101">
        <f t="shared" si="70"/>
        <v>0</v>
      </c>
      <c r="P97" s="80">
        <f>IF((SUM(P$19:P$39)+SUM(P$78:P96)+SUM(P$117:P$121))&gt;=REGISTER!$CZ$22,0,IF(CS$70=1,0,IF(AND(CS97=1,$J97=1,CS$43&gt;=REGISTER!$CZ$25,CS$40&gt;0,SUM(CS$54:CS$60)&gt;0),1,0)))</f>
        <v>0</v>
      </c>
      <c r="Q97" s="80">
        <f>IF((SUM(Q$19:Q$39)+SUM(Q$78:Q96)+SUM(Q$117:Q$121))&gt;=REGISTER!$CZ$22,0,IF(CT$70=1,0,IF(AND(CT97=1,$J97=1,CT$43&gt;=REGISTER!$CZ$25,CT$40&gt;0,SUM(CT$54:CT$60)&gt;0),1,0)))</f>
        <v>0</v>
      </c>
      <c r="R97" s="80">
        <f>IF((SUM(R$19:R$39)+SUM(R$78:R96)+SUM(R$117:R$121))&gt;=REGISTER!$CZ$22,0,IF(CU$70=1,0,IF(AND(CU97=1,$J97=1,CU$43&gt;=REGISTER!$CZ$25,CU$40&gt;0,SUM(CU$54:CU$60)&gt;0),1,0)))</f>
        <v>0</v>
      </c>
      <c r="S97" s="80">
        <f>IF((SUM(S$19:S$39)+SUM(S$78:S96)+SUM(S$117:S$121))&gt;=REGISTER!$CZ$22,0,IF(CV$70=1,0,IF(AND(CV97=1,$J97=1,CV$43&gt;=REGISTER!$CZ$25,CV$40&gt;0,SUM(CV$54:CV$60)&gt;0),1,0)))</f>
        <v>0</v>
      </c>
      <c r="T97" s="80">
        <f>IF((SUM(T$19:T$39)+SUM(T$78:T96)+SUM(T$117:T$121))&gt;=REGISTER!$CZ$22,0,IF(CW$70=1,0,IF(AND(CW97=1,$J97=1,CW$43&gt;=REGISTER!$CZ$25,CW$40&gt;0,SUM(CW$54:CW$60)&gt;0),1,0)))</f>
        <v>0</v>
      </c>
      <c r="U97" s="80">
        <f>IF((SUM(U$19:U$39)+SUM(U$78:U96)+SUM(U$117:U$121))&gt;=REGISTER!$CZ$22,0,IF(CX$70=1,0,IF(AND(CX97=1,$J97=1,CX$43&gt;=REGISTER!$CZ$25,CX$40&gt;0,SUM(CX$54:CX$60)&gt;0),1,0)))</f>
        <v>0</v>
      </c>
      <c r="V97" s="80">
        <f>IF((SUM(V$19:V$39)+SUM(V$78:V96)+SUM(V$117:V$121))&gt;=REGISTER!$CZ$22,0,IF(CY$70=1,0,IF(AND(CY97=1,$J97=1,CY$43&gt;=REGISTER!$CZ$25,CY$40&gt;0,SUM(CY$54:CY$60)&gt;0),1,0)))</f>
        <v>0</v>
      </c>
      <c r="W97" s="80">
        <f>IF((SUM(W$19:W$39)+SUM(W$78:W96)+SUM(W$117:W$121))&gt;=REGISTER!$CZ$22,0,IF(CZ$70=1,0,IF(AND(CZ97=1,$J97=1,CZ$43&gt;=REGISTER!$CZ$25,CZ$40&gt;0,SUM(CZ$54:CZ$60)&gt;0),1,0)))</f>
        <v>0</v>
      </c>
      <c r="X97" s="80">
        <f>IF((SUM(X$19:X$39)+SUM(X$78:X96)+SUM(X$117:X$121))&gt;=REGISTER!$CZ$22,0,IF(DA$70=1,0,IF(AND(DA97=1,$J97=1,DA$43&gt;=REGISTER!$CZ$25,DA$40&gt;0,SUM(DA$54:DA$60)&gt;0),1,0)))</f>
        <v>0</v>
      </c>
      <c r="Y97" s="80">
        <f>IF((SUM(Y$19:Y$39)+SUM(Y$78:Y96)+SUM(Y$117:Y$121))&gt;=REGISTER!$CZ$22,0,IF(DB$70=1,0,IF(AND(DB97=1,$J97=1,DB$43&gt;=REGISTER!$CZ$25,DB$40&gt;0,SUM(DB$54:DB$60)&gt;0),1,0)))</f>
        <v>0</v>
      </c>
      <c r="Z97" s="80">
        <f>IF((SUM(Z$19:Z$39)+SUM(Z$78:Z96)+SUM(Z$117:Z$121))&gt;=REGISTER!$CZ$22,0,IF(DC$70=1,0,IF(AND(DC97=1,$J97=1,DC$43&gt;=REGISTER!$CZ$25,DC$40&gt;0,SUM(DC$54:DC$60)&gt;0),1,0)))</f>
        <v>0</v>
      </c>
      <c r="AA97" s="80">
        <f>IF((SUM(AA$19:AA$39)+SUM(AA$78:AA96)+SUM(AA$117:AA$121))&gt;=REGISTER!$CZ$22,0,IF(DD$70=1,0,IF(AND(DD97=1,$J97=1,DD$43&gt;=REGISTER!$CZ$25,DD$40&gt;0,SUM(DD$54:DD$60)&gt;0),1,0)))</f>
        <v>0</v>
      </c>
      <c r="AB97" s="80">
        <f>IF((SUM(AB$19:AB$39)+SUM(AB$78:AB96)+SUM(AB$117:AB$121))&gt;=REGISTER!$CZ$22,0,IF(DE$70=1,0,IF(AND(DE97=1,$J97=1,DE$43&gt;=REGISTER!$CZ$25,DE$40&gt;0,SUM(DE$54:DE$60)&gt;0),1,0)))</f>
        <v>0</v>
      </c>
      <c r="AC97" s="80">
        <f>IF((SUM(AC$19:AC$39)+SUM(AC$78:AC96)+SUM(AC$117:AC$121))&gt;=REGISTER!$CZ$22,0,IF(DF$70=1,0,IF(AND(DF97=1,$J97=1,DF$43&gt;=REGISTER!$CZ$25,DF$40&gt;0,SUM(DF$54:DF$60)&gt;0),1,0)))</f>
        <v>0</v>
      </c>
      <c r="AD97" s="80">
        <f>IF((SUM(AD$19:AD$39)+SUM(AD$78:AD96)+SUM(AD$117:AD$121))&gt;=REGISTER!$CZ$22,0,IF(DG$70=1,0,IF(AND(DG97=1,$J97=1,DG$43&gt;=REGISTER!$CZ$25,DG$40&gt;0,SUM(DG$54:DG$60)&gt;0),1,0)))</f>
        <v>0</v>
      </c>
      <c r="AE97" s="80">
        <f>IF((SUM(AE$19:AE$39)+SUM(AE$78:AE96)+SUM(AE$117:AE$121))&gt;=REGISTER!$CZ$22,0,IF(DH$70=1,0,IF(AND(DH97=1,$J97=1,DH$43&gt;=REGISTER!$CZ$25,DH$40&gt;0,SUM(DH$54:DH$60)&gt;0),1,0)))</f>
        <v>0</v>
      </c>
      <c r="AF97" s="80">
        <f>IF((SUM(AF$19:AF$39)+SUM(AF$78:AF96)+SUM(AF$117:AF$121))&gt;=REGISTER!$CZ$22,0,IF(DI$70=1,0,IF(AND(DI97=1,$J97=1,DI$43&gt;=REGISTER!$CZ$25,DI$40&gt;0,SUM(DI$54:DI$60)&gt;0),1,0)))</f>
        <v>0</v>
      </c>
      <c r="AG97" s="80">
        <f>IF((SUM(AG$19:AG$39)+SUM(AG$78:AG96)+SUM(AG$117:AG$121))&gt;=REGISTER!$CZ$22,0,IF(DJ$70=1,0,IF(AND(DJ97=1,$J97=1,DJ$43&gt;=REGISTER!$CZ$25,DJ$40&gt;0,SUM(DJ$54:DJ$60)&gt;0),1,0)))</f>
        <v>0</v>
      </c>
      <c r="AH97" s="80">
        <f>IF((SUM(AH$19:AH$39)+SUM(AH$78:AH96)+SUM(AH$117:AH$121))&gt;=REGISTER!$CZ$22,0,IF(DK$70=1,0,IF(AND(DK97=1,$J97=1,DK$43&gt;=REGISTER!$CZ$25,DK$40&gt;0,SUM(DK$54:DK$60)&gt;0),1,0)))</f>
        <v>0</v>
      </c>
      <c r="AI97" s="80">
        <f>IF((SUM(AI$19:AI$39)+SUM(AI$78:AI96)+SUM(AI$117:AI$121))&gt;=REGISTER!$CZ$22,0,IF(DL$70=1,0,IF(AND(DL97=1,$J97=1,DL$43&gt;=REGISTER!$CZ$25,DL$40&gt;0,SUM(DL$54:DL$60)&gt;0),1,0)))</f>
        <v>0</v>
      </c>
      <c r="AJ97" s="80">
        <f>IF((SUM(AJ$19:AJ$39)+SUM(AJ$78:AJ96)+SUM(AJ$117:AJ$121))&gt;=REGISTER!$CZ$22,0,IF(DM$70=1,0,IF(AND(DM97=1,$J97=1,DM$43&gt;=REGISTER!$CZ$25,DM$40&gt;0,SUM(DM$54:DM$60)&gt;0),1,0)))</f>
        <v>0</v>
      </c>
      <c r="AK97" s="80">
        <f>IF((SUM(AK$19:AK$39)+SUM(AK$78:AK96)+SUM(AK$117:AK$121))&gt;=REGISTER!$CZ$22,0,IF(DN$70=1,0,IF(AND(DN97=1,$J97=1,DN$43&gt;=REGISTER!$CZ$25,DN$40&gt;0,SUM(DN$54:DN$60)&gt;0),1,0)))</f>
        <v>0</v>
      </c>
      <c r="AL97" s="80">
        <f>IF((SUM(AL$19:AL$39)+SUM(AL$78:AL96)+SUM(AL$117:AL$121))&gt;=REGISTER!$CZ$22,0,IF(DO$70=1,0,IF(AND(DO97=1,$J97=1,DO$43&gt;=REGISTER!$CZ$25,DO$40&gt;0,SUM(DO$54:DO$60)&gt;0),1,0)))</f>
        <v>0</v>
      </c>
      <c r="AM97" s="80">
        <f>IF((SUM(AM$19:AM$39)+SUM(AM$78:AM96)+SUM(AM$117:AM$121))&gt;=REGISTER!$CZ$22,0,IF(DP$70=1,0,IF(AND(DP97=1,$J97=1,DP$43&gt;=REGISTER!$CZ$25,DP$40&gt;0,SUM(DP$54:DP$60)&gt;0),1,0)))</f>
        <v>0</v>
      </c>
      <c r="AN97" s="80">
        <f>IF((SUM(AN$19:AN$39)+SUM(AN$78:AN96)+SUM(AN$117:AN$121))&gt;=REGISTER!$CZ$22,0,IF(DQ$70=1,0,IF(AND(DQ97=1,$J97=1,DQ$43&gt;=REGISTER!$CZ$25,DQ$40&gt;0,SUM(DQ$54:DQ$60)&gt;0),1,0)))</f>
        <v>0</v>
      </c>
      <c r="AO97" s="80">
        <f>IF((SUM(AO$19:AO$39)+SUM(AO$78:AO96)+SUM(AO$117:AO$121))&gt;=REGISTER!$CZ$22,0,IF(DR$70=1,0,IF(AND(DR97=1,$J97=1,DR$43&gt;=REGISTER!$CZ$25,DR$40&gt;0,SUM(DR$54:DR$60)&gt;0),1,0)))</f>
        <v>0</v>
      </c>
      <c r="AP97" s="80">
        <f>IF((SUM(AP$19:AP$39)+SUM(AP$78:AP96)+SUM(AP$117:AP$121))&gt;=REGISTER!$CZ$22,0,IF(DS$70=1,0,IF(AND(DS97=1,$J97=1,DS$43&gt;=REGISTER!$CZ$25,DS$40&gt;0,SUM(DS$54:DS$60)&gt;0),1,0)))</f>
        <v>0</v>
      </c>
      <c r="AQ97" s="80">
        <f>IF((SUM(AQ$19:AQ$39)+SUM(AQ$78:AQ96)+SUM(AQ$117:AQ$121))&gt;=REGISTER!$CZ$22,0,IF(DT$70=1,0,IF(AND(DT97=1,$J97=1,DT$43&gt;=REGISTER!$CZ$25,DT$40&gt;0,SUM(DT$54:DT$60)&gt;0),1,0)))</f>
        <v>0</v>
      </c>
      <c r="AR97" s="80">
        <f>IF((SUM(AR$19:AR$39)+SUM(AR$78:AR96)+SUM(AR$117:AR$121))&gt;=REGISTER!$CZ$22,0,IF(DU$70=1,0,IF(AND(DU97=1,$J97=1,DU$43&gt;=REGISTER!$CZ$25,DU$40&gt;0,SUM(DU$54:DU$60)&gt;0),1,0)))</f>
        <v>0</v>
      </c>
      <c r="AS97" s="80">
        <f>IF((SUM(AS$19:AS$39)+SUM(AS$78:AS96)+SUM(AS$117:AS$121))&gt;=REGISTER!$CZ$22,0,IF(DV$70=1,0,IF(AND(DV97=1,$J97=1,DV$43&gt;=REGISTER!$CZ$25,DV$40&gt;0,SUM(DV$54:DV$60)&gt;0),1,0)))</f>
        <v>0</v>
      </c>
      <c r="AT97" s="80">
        <f>IF((SUM(AT$19:AT$39)+SUM(AT$78:AT96)+SUM(AT$117:AT$121))&gt;=REGISTER!$CZ$22,0,IF(DW$70=1,0,IF(AND(DW97=1,$J97=1,DW$43&gt;=REGISTER!$CZ$25,DW$40&gt;0,SUM(DW$54:DW$60)&gt;0),1,0)))</f>
        <v>0</v>
      </c>
      <c r="AU97" s="80">
        <f>IF((SUM(AU$19:AU$39)+SUM(AU$78:AU96)+SUM(AU$117:AU$121))&gt;=REGISTER!$CZ$22,0,IF(DX$70=1,0,IF(AND(DX97=1,$J97=1,DX$43&gt;=REGISTER!$CZ$25,DX$40&gt;0,SUM(DX$54:DX$60)&gt;0),1,0)))</f>
        <v>0</v>
      </c>
      <c r="AV97" s="80">
        <f>IF((SUM(AV$19:AV$39)+SUM(AV$78:AV96)+SUM(AV$117:AV$121))&gt;=REGISTER!$CZ$22,0,IF(DY$70=1,0,IF(AND(DY97=1,$J97=1,DY$43&gt;=REGISTER!$CZ$25,DY$40&gt;0,SUM(DY$54:DY$60)&gt;0),1,0)))</f>
        <v>0</v>
      </c>
      <c r="AW97" s="80">
        <f>IF((SUM(AW$19:AW$39)+SUM(AW$78:AW96)+SUM(AW$117:AW$121))&gt;=REGISTER!$CZ$22,0,IF(DZ$70=1,0,IF(AND(DZ97=1,$J97=1,DZ$43&gt;=REGISTER!$CZ$25,DZ$40&gt;0,SUM(DZ$54:DZ$60)&gt;0),1,0)))</f>
        <v>0</v>
      </c>
      <c r="AX97" s="80">
        <f>IF((SUM(AX$19:AX$39)+SUM(AX$78:AX96)+SUM(AX$117:AX$121))&gt;=REGISTER!$CZ$22,0,IF(EA$70=1,0,IF(AND(EA97=1,$J97=1,EA$43&gt;=REGISTER!$CZ$25,EA$40&gt;0,SUM(EA$54:EA$60)&gt;0),1,0)))</f>
        <v>0</v>
      </c>
      <c r="AY97" s="80">
        <f>IF((SUM(AY$19:AY$39)+SUM(AY$78:AY96)+SUM(AY$117:AY$121))&gt;=REGISTER!$CZ$22,0,IF(EB$70=1,0,IF(AND(EB97=1,$J97=1,EB$43&gt;=REGISTER!$CZ$25,EB$40&gt;0,SUM(EB$54:EB$60)&gt;0),1,0)))</f>
        <v>0</v>
      </c>
      <c r="AZ97" s="80">
        <f>IF((SUM(AZ$19:AZ$39)+SUM(AZ$78:AZ96)+SUM(AZ$117:AZ$121))&gt;=REGISTER!$CZ$22,0,IF(EC$70=1,0,IF(AND(EC97=1,$J97=1,EC$43&gt;=REGISTER!$CZ$25,EC$40&gt;0,SUM(EC$54:EC$60)&gt;0),1,0)))</f>
        <v>0</v>
      </c>
      <c r="BA97" s="80">
        <f>IF((SUM(BA$19:BA$39)+SUM(BA$78:BA96)+SUM(BA$117:BA$121))&gt;=REGISTER!$CZ$22,0,IF(ED$70=1,0,IF(AND(ED97=1,$J97=1,ED$43&gt;=REGISTER!$CZ$25,ED$40&gt;0,SUM(ED$54:ED$60)&gt;0),1,0)))</f>
        <v>0</v>
      </c>
      <c r="BB97" s="80">
        <f>IF((SUM(BB$19:BB$39)+SUM(BB$78:BB96)+SUM(BB$117:BB$121))&gt;=REGISTER!$CZ$22,0,IF(EE$70=1,0,IF(AND(EE97=1,$J97=1,EE$43&gt;=REGISTER!$CZ$25,EE$40&gt;0,SUM(EE$54:EE$60)&gt;0),1,0)))</f>
        <v>0</v>
      </c>
      <c r="BC97" s="80">
        <f>IF((SUM(BC$19:BC$39)+SUM(BC$78:BC96)+SUM(BC$117:BC$121))&gt;=REGISTER!$CZ$22,0,IF(EF$70=1,0,IF(AND(EF97=1,$J97=1,EF$43&gt;=REGISTER!$CZ$25,EF$40&gt;0,SUM(EF$54:EF$60)&gt;0),1,0)))</f>
        <v>0</v>
      </c>
      <c r="BD97" s="101">
        <f t="shared" si="71"/>
        <v>0</v>
      </c>
      <c r="BE97" s="80">
        <f>IF((SUM(BE$19:BE$39)+SUM(BE$78:BE96)+SUM(BE$117:BE$121))&gt;=30,0,SUM(IF(AND($I97=1,CS97=1,CS$41&gt;2,CS$40&gt;0,SUM(CS$47:CS$53)&gt;0),1,0)))</f>
        <v>0</v>
      </c>
      <c r="BF97" s="80">
        <f>IF((SUM(BF$19:BF$39)+SUM(BF$78:BF96)+SUM(BF$117:BF$121))&gt;=30,0,SUM(IF(AND($I97=1,CT97=1,CT$41&gt;2,CT$40&gt;0,SUM(CT$47:CT$53)&gt;0),1,0)))</f>
        <v>0</v>
      </c>
      <c r="BG97" s="80">
        <f>IF((SUM(BG$19:BG$39)+SUM(BG$78:BG96)+SUM(BG$117:BG$121))&gt;=30,0,SUM(IF(AND($I97=1,CU97=1,CU$41&gt;2,CU$40&gt;0,SUM(CU$47:CU$53)&gt;0),1,0)))</f>
        <v>0</v>
      </c>
      <c r="BH97" s="80">
        <f>IF((SUM(BH$19:BH$39)+SUM(BH$78:BH96)+SUM(BH$117:BH$121))&gt;=30,0,SUM(IF(AND($I97=1,CV97=1,CV$41&gt;2,CV$40&gt;0,SUM(CV$47:CV$53)&gt;0),1,0)))</f>
        <v>0</v>
      </c>
      <c r="BI97" s="80">
        <f>IF((SUM(BI$19:BI$39)+SUM(BI$78:BI96)+SUM(BI$117:BI$121))&gt;=30,0,SUM(IF(AND($I97=1,CW97=1,CW$41&gt;2,CW$40&gt;0,SUM(CW$47:CW$53)&gt;0),1,0)))</f>
        <v>0</v>
      </c>
      <c r="BJ97" s="80">
        <f>IF((SUM(BJ$19:BJ$39)+SUM(BJ$78:BJ96)+SUM(BJ$117:BJ$121))&gt;=30,0,SUM(IF(AND($I97=1,CX97=1,CX$41&gt;2,CX$40&gt;0,SUM(CX$47:CX$53)&gt;0),1,0)))</f>
        <v>0</v>
      </c>
      <c r="BK97" s="80">
        <f>IF((SUM(BK$19:BK$39)+SUM(BK$78:BK96)+SUM(BK$117:BK$121))&gt;=30,0,SUM(IF(AND($I97=1,CY97=1,CY$41&gt;2,CY$40&gt;0,SUM(CY$47:CY$53)&gt;0),1,0)))</f>
        <v>0</v>
      </c>
      <c r="BL97" s="80">
        <f>IF((SUM(BL$19:BL$39)+SUM(BL$78:BL96)+SUM(BL$117:BL$121))&gt;=30,0,SUM(IF(AND($I97=1,CZ97=1,CZ$41&gt;2,CZ$40&gt;0,SUM(CZ$47:CZ$53)&gt;0),1,0)))</f>
        <v>0</v>
      </c>
      <c r="BM97" s="80">
        <f>IF((SUM(BM$19:BM$39)+SUM(BM$78:BM96)+SUM(BM$117:BM$121))&gt;=30,0,SUM(IF(AND($I97=1,DA97=1,DA$41&gt;2,DA$40&gt;0,SUM(DA$47:DA$53)&gt;0),1,0)))</f>
        <v>0</v>
      </c>
      <c r="BN97" s="80">
        <f>IF((SUM(BN$19:BN$39)+SUM(BN$78:BN96)+SUM(BN$117:BN$121))&gt;=30,0,SUM(IF(AND($I97=1,DB97=1,DB$41&gt;2,DB$40&gt;0,SUM(DB$47:DB$53)&gt;0),1,0)))</f>
        <v>0</v>
      </c>
      <c r="BO97" s="80">
        <f>IF((SUM(BO$19:BO$39)+SUM(BO$78:BO96)+SUM(BO$117:BO$121))&gt;=30,0,SUM(IF(AND($I97=1,DC97=1,DC$41&gt;2,DC$40&gt;0,SUM(DC$47:DC$53)&gt;0),1,0)))</f>
        <v>0</v>
      </c>
      <c r="BP97" s="80">
        <f>IF((SUM(BP$19:BP$39)+SUM(BP$78:BP96)+SUM(BP$117:BP$121))&gt;=30,0,SUM(IF(AND($I97=1,DD97=1,DD$41&gt;2,DD$40&gt;0,SUM(DD$47:DD$53)&gt;0),1,0)))</f>
        <v>0</v>
      </c>
      <c r="BQ97" s="80">
        <f>IF((SUM(BQ$19:BQ$39)+SUM(BQ$78:BQ96)+SUM(BQ$117:BQ$121))&gt;=30,0,SUM(IF(AND($I97=1,DE97=1,DE$41&gt;2,DE$40&gt;0,SUM(DE$47:DE$53)&gt;0),1,0)))</f>
        <v>0</v>
      </c>
      <c r="BR97" s="80">
        <f>IF((SUM(BR$19:BR$39)+SUM(BR$78:BR96)+SUM(BR$117:BR$121))&gt;=30,0,SUM(IF(AND($I97=1,DF97=1,DF$41&gt;2,DF$40&gt;0,SUM(DF$47:DF$53)&gt;0),1,0)))</f>
        <v>0</v>
      </c>
      <c r="BS97" s="80">
        <f>IF((SUM(BS$19:BS$39)+SUM(BS$78:BS96)+SUM(BS$117:BS$121))&gt;=30,0,SUM(IF(AND($I97=1,DG97=1,DG$41&gt;2,DG$40&gt;0,SUM(DG$47:DG$53)&gt;0),1,0)))</f>
        <v>0</v>
      </c>
      <c r="BT97" s="80">
        <f>IF((SUM(BT$19:BT$39)+SUM(BT$78:BT96)+SUM(BT$117:BT$121))&gt;=30,0,SUM(IF(AND($I97=1,DH97=1,DH$41&gt;2,DH$40&gt;0,SUM(DH$47:DH$53)&gt;0),1,0)))</f>
        <v>0</v>
      </c>
      <c r="BU97" s="80">
        <f>IF((SUM(BU$19:BU$39)+SUM(BU$78:BU96)+SUM(BU$117:BU$121))&gt;=30,0,SUM(IF(AND($I97=1,DI97=1,DI$41&gt;2,DI$40&gt;0,SUM(DI$47:DI$53)&gt;0),1,0)))</f>
        <v>0</v>
      </c>
      <c r="BV97" s="80">
        <f>IF((SUM(BV$19:BV$39)+SUM(BV$78:BV96)+SUM(BV$117:BV$121))&gt;=30,0,SUM(IF(AND($I97=1,DJ97=1,DJ$41&gt;2,DJ$40&gt;0,SUM(DJ$47:DJ$53)&gt;0),1,0)))</f>
        <v>0</v>
      </c>
      <c r="BW97" s="80">
        <f>IF((SUM(BW$19:BW$39)+SUM(BW$78:BW96)+SUM(BW$117:BW$121))&gt;=30,0,SUM(IF(AND($I97=1,DK97=1,DK$41&gt;2,DK$40&gt;0,SUM(DK$47:DK$53)&gt;0),1,0)))</f>
        <v>0</v>
      </c>
      <c r="BX97" s="80">
        <f>IF((SUM(BX$19:BX$39)+SUM(BX$78:BX96)+SUM(BX$117:BX$121))&gt;=30,0,SUM(IF(AND($I97=1,DL97=1,DL$41&gt;2,DL$40&gt;0,SUM(DL$47:DL$53)&gt;0),1,0)))</f>
        <v>0</v>
      </c>
      <c r="BY97" s="80">
        <f>IF((SUM(BY$19:BY$39)+SUM(BY$78:BY96)+SUM(BY$117:BY$121))&gt;=30,0,SUM(IF(AND($I97=1,DM97=1,DM$41&gt;2,DM$40&gt;0,SUM(DM$47:DM$53)&gt;0),1,0)))</f>
        <v>0</v>
      </c>
      <c r="BZ97" s="80">
        <f>IF((SUM(BZ$19:BZ$39)+SUM(BZ$78:BZ96)+SUM(BZ$117:BZ$121))&gt;=30,0,SUM(IF(AND($I97=1,DN97=1,DN$41&gt;2,DN$40&gt;0,SUM(DN$47:DN$53)&gt;0),1,0)))</f>
        <v>0</v>
      </c>
      <c r="CA97" s="80">
        <f>IF((SUM(CA$19:CA$39)+SUM(CA$78:CA96)+SUM(CA$117:CA$121))&gt;=30,0,SUM(IF(AND($I97=1,DO97=1,DO$41&gt;2,DO$40&gt;0,SUM(DO$47:DO$53)&gt;0),1,0)))</f>
        <v>0</v>
      </c>
      <c r="CB97" s="80">
        <f>IF((SUM(CB$19:CB$39)+SUM(CB$78:CB96)+SUM(CB$117:CB$121))&gt;=30,0,SUM(IF(AND($I97=1,DP97=1,DP$41&gt;2,DP$40&gt;0,SUM(DP$47:DP$53)&gt;0),1,0)))</f>
        <v>0</v>
      </c>
      <c r="CC97" s="80">
        <f>IF((SUM(CC$19:CC$39)+SUM(CC$78:CC96)+SUM(CC$117:CC$121))&gt;=30,0,SUM(IF(AND($I97=1,DQ97=1,DQ$41&gt;2,DQ$40&gt;0,SUM(DQ$47:DQ$53)&gt;0),1,0)))</f>
        <v>0</v>
      </c>
      <c r="CD97" s="80">
        <f>IF((SUM(CD$19:CD$39)+SUM(CD$78:CD96)+SUM(CD$117:CD$121))&gt;=30,0,SUM(IF(AND($I97=1,DR97=1,DR$41&gt;2,DR$40&gt;0,SUM(DR$47:DR$53)&gt;0),1,0)))</f>
        <v>0</v>
      </c>
      <c r="CE97" s="80">
        <f>IF((SUM(CE$19:CE$39)+SUM(CE$78:CE96)+SUM(CE$117:CE$121))&gt;=30,0,SUM(IF(AND($I97=1,DS97=1,DS$41&gt;2,DS$40&gt;0,SUM(DS$47:DS$53)&gt;0),1,0)))</f>
        <v>0</v>
      </c>
      <c r="CF97" s="80">
        <f>IF((SUM(CF$19:CF$39)+SUM(CF$78:CF96)+SUM(CF$117:CF$121))&gt;=30,0,SUM(IF(AND($I97=1,DT97=1,DT$41&gt;2,DT$40&gt;0,SUM(DT$47:DT$53)&gt;0),1,0)))</f>
        <v>0</v>
      </c>
      <c r="CG97" s="80">
        <f>IF((SUM(CG$19:CG$39)+SUM(CG$78:CG96)+SUM(CG$117:CG$121))&gt;=30,0,SUM(IF(AND($I97=1,DU97=1,DU$41&gt;2,DU$40&gt;0,SUM(DU$47:DU$53)&gt;0),1,0)))</f>
        <v>0</v>
      </c>
      <c r="CH97" s="80">
        <f>IF((SUM(CH$19:CH$39)+SUM(CH$78:CH96)+SUM(CH$117:CH$121))&gt;=30,0,SUM(IF(AND($I97=1,DV97=1,DV$41&gt;2,DV$40&gt;0,SUM(DV$47:DV$53)&gt;0),1,0)))</f>
        <v>0</v>
      </c>
      <c r="CI97" s="80">
        <f>IF((SUM(CI$19:CI$39)+SUM(CI$78:CI96)+SUM(CI$117:CI$121))&gt;=30,0,SUM(IF(AND($I97=1,DW97=1,DW$41&gt;2,DW$40&gt;0,SUM(DW$47:DW$53)&gt;0),1,0)))</f>
        <v>0</v>
      </c>
      <c r="CJ97" s="80">
        <f>IF((SUM(CJ$19:CJ$39)+SUM(CJ$78:CJ96)+SUM(CJ$117:CJ$121))&gt;=30,0,SUM(IF(AND($I97=1,DX97=1,DX$41&gt;2,DX$40&gt;0,SUM(DX$47:DX$53)&gt;0),1,0)))</f>
        <v>0</v>
      </c>
      <c r="CK97" s="80">
        <f>IF((SUM(CK$19:CK$39)+SUM(CK$78:CK96)+SUM(CK$117:CK$121))&gt;=30,0,SUM(IF(AND($I97=1,DY97=1,DY$41&gt;2,DY$40&gt;0,SUM(DY$47:DY$53)&gt;0),1,0)))</f>
        <v>0</v>
      </c>
      <c r="CL97" s="80">
        <f>IF((SUM(CL$19:CL$39)+SUM(CL$78:CL96)+SUM(CL$117:CL$121))&gt;=30,0,SUM(IF(AND($I97=1,DZ97=1,DZ$41&gt;2,DZ$40&gt;0,SUM(DZ$47:DZ$53)&gt;0),1,0)))</f>
        <v>0</v>
      </c>
      <c r="CM97" s="80">
        <f>IF((SUM(CM$19:CM$39)+SUM(CM$78:CM96)+SUM(CM$117:CM$121))&gt;=30,0,SUM(IF(AND($I97=1,EA97=1,EA$41&gt;2,EA$40&gt;0,SUM(EA$47:EA$53)&gt;0),1,0)))</f>
        <v>0</v>
      </c>
      <c r="CN97" s="80">
        <f>IF((SUM(CN$19:CN$39)+SUM(CN$78:CN96)+SUM(CN$117:CN$121))&gt;=30,0,SUM(IF(AND($I97=1,EB97=1,EB$41&gt;2,EB$40&gt;0,SUM(EB$47:EB$53)&gt;0),1,0)))</f>
        <v>0</v>
      </c>
      <c r="CO97" s="80">
        <f>IF((SUM(CO$19:CO$39)+SUM(CO$78:CO96)+SUM(CO$117:CO$121))&gt;=30,0,SUM(IF(AND($I97=1,EC97=1,EC$41&gt;2,EC$40&gt;0,SUM(EC$47:EC$53)&gt;0),1,0)))</f>
        <v>0</v>
      </c>
      <c r="CP97" s="80">
        <f>IF((SUM(CP$19:CP$39)+SUM(CP$78:CP96)+SUM(CP$117:CP$121))&gt;=30,0,SUM(IF(AND($I97=1,ED97=1,ED$41&gt;2,ED$40&gt;0,SUM(ED$47:ED$53)&gt;0),1,0)))</f>
        <v>0</v>
      </c>
      <c r="CQ97" s="80">
        <f>IF((SUM(CQ$19:CQ$39)+SUM(CQ$78:CQ96)+SUM(CQ$117:CQ$121))&gt;=30,0,SUM(IF(AND($I97=1,EE97=1,EE$41&gt;2,EE$40&gt;0,SUM(EE$47:EE$53)&gt;0),1,0)))</f>
        <v>0</v>
      </c>
      <c r="CR97" s="80">
        <f>IF((SUM(CR$19:CR$39)+SUM(CR$78:CR96)+SUM(CR$117:CR$121))&gt;=30,0,SUM(IF(AND($I97=1,EF97=1,EF$41&gt;2,EF$40&gt;0,SUM(EF$47:EF$53)&gt;0),1,0)))</f>
        <v>0</v>
      </c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54">
        <f t="shared" si="65"/>
        <v>0</v>
      </c>
      <c r="EH97" s="136"/>
      <c r="EI97" s="97">
        <f t="shared" si="66"/>
        <v>0</v>
      </c>
      <c r="EJ97" s="344" t="str">
        <f t="shared" si="67"/>
        <v/>
      </c>
      <c r="EK97" s="345">
        <f t="shared" si="68"/>
        <v>0</v>
      </c>
      <c r="EL97" s="185"/>
      <c r="EM97" s="102">
        <f>SUMIF($K97,REGISTER!$CU$7,'KORT 1'!$BD97)</f>
        <v>0</v>
      </c>
      <c r="EN97" s="19">
        <f>SUMIF($K97,REGISTER!$CU$8,'KORT 1'!$BD97)</f>
        <v>0</v>
      </c>
      <c r="EO97" s="20">
        <f>SUMIF($K97,REGISTER!$CU$9,'KORT 1'!$BD97)</f>
        <v>0</v>
      </c>
      <c r="EP97" s="17">
        <f>SUMIF($K97,REGISTER!$CU$21,'KORT 1'!$BD97)</f>
        <v>0</v>
      </c>
      <c r="EQ97" s="19">
        <f>SUMIF($K97,REGISTER!$CU$22,'KORT 1'!$BD97)</f>
        <v>0</v>
      </c>
      <c r="ER97" s="20">
        <f>SUMIF($K97,REGISTER!$CU$23,'KORT 1'!$BD97)</f>
        <v>0</v>
      </c>
      <c r="ES97" s="17">
        <f>SUMIF($K97,REGISTER!$CU$14,'KORT 1'!$BD97)</f>
        <v>0</v>
      </c>
      <c r="ET97" s="19">
        <f>SUMIF($K97,REGISTER!$CU$15,'KORT 1'!$BD97)</f>
        <v>0</v>
      </c>
      <c r="EU97" s="19">
        <f>SUMIF($K97,REGISTER!$CU$16,'KORT 1'!$BD97)</f>
        <v>0</v>
      </c>
      <c r="EV97" s="218">
        <f>SUMIF($K97,REGISTER!$CU$17,'KORT 1'!$BD97)+SUMIF($K97,REGISTER!$CU$18,'KORT 1'!$BD97)+SUMIF($K97,REGISTER!$CU$19,'KORT 1'!$BD97)+SUMIF($K97,REGISTER!$CU$20,'KORT 1'!$BD97)</f>
        <v>0</v>
      </c>
      <c r="EW97" s="103">
        <f>SUMIF($K97,REGISTER!$CU$28,'KORT 1'!$BD97)</f>
        <v>0</v>
      </c>
      <c r="EX97" s="19">
        <f>SUMIF($K97,REGISTER!$CU$29,'KORT 1'!$BD97)</f>
        <v>0</v>
      </c>
      <c r="EY97" s="19">
        <f>SUMIF($K97,REGISTER!$CU$30,'KORT 1'!$BD97)</f>
        <v>0</v>
      </c>
      <c r="EZ97" s="218">
        <f>SUMIF($K97,REGISTER!$CU$31,'KORT 1'!$BD97)+SUMIF($K97,REGISTER!$CU$32,'KORT 1'!$BD97)+SUMIF($K97,REGISTER!$CU$33,'KORT 1'!$BD97)+SUMIF($K97,REGISTER!$CU$34,'KORT 1'!$BD97)</f>
        <v>0</v>
      </c>
      <c r="FA97" s="136"/>
      <c r="FB97" s="136"/>
      <c r="FC97" s="136"/>
      <c r="FD97" s="136"/>
      <c r="FE97" s="136"/>
      <c r="FF97" s="136"/>
      <c r="FG97" s="136"/>
      <c r="FH97" s="136"/>
      <c r="FI97" s="136"/>
      <c r="FJ97" s="136"/>
      <c r="FK97" s="136"/>
      <c r="FL97" s="136"/>
      <c r="FM97" s="136"/>
      <c r="FN97" s="136"/>
      <c r="FO97" s="136"/>
      <c r="FP97" s="235"/>
      <c r="FQ97" s="103">
        <f>SUMIF($M97,REGISTER!$CU$36,'KORT 1'!$O97)</f>
        <v>0</v>
      </c>
      <c r="FR97" s="19">
        <f>SUMIF($M97,REGISTER!$CU$37,'KORT 1'!$O97)</f>
        <v>0</v>
      </c>
      <c r="FS97" s="19">
        <f>SUMIF($M97,REGISTER!$CU$38,'KORT 1'!$O97)</f>
        <v>0</v>
      </c>
      <c r="FT97" s="19">
        <f>SUMIF($M97,REGISTER!$CU$39,'KORT 1'!$O97)</f>
        <v>0</v>
      </c>
      <c r="FU97" s="19">
        <f>SUMIF($M97,REGISTER!$CU$40,'KORT 1'!$O97)</f>
        <v>0</v>
      </c>
      <c r="FV97" s="19">
        <f>SUMIF($M97,REGISTER!$CU$41,'KORT 1'!$O97)</f>
        <v>0</v>
      </c>
      <c r="FW97" s="19">
        <f>SUMIF($M97,REGISTER!$CU$56,'KORT 1'!$O97)</f>
        <v>0</v>
      </c>
      <c r="FX97" s="19">
        <f>SUMIF($M97,REGISTER!$CU$57,'KORT 1'!$O97)</f>
        <v>0</v>
      </c>
      <c r="FY97" s="19">
        <f>SUMIF($M97,REGISTER!$CU$58,'KORT 1'!$O97)</f>
        <v>0</v>
      </c>
      <c r="FZ97" s="19">
        <f>SUMIF($M97,REGISTER!$CU$59,'KORT 1'!$O97)</f>
        <v>0</v>
      </c>
      <c r="GA97" s="19">
        <f>SUMIF($M97,REGISTER!$CU$60,'KORT 1'!$O97)</f>
        <v>0</v>
      </c>
      <c r="GB97" s="19">
        <f>SUMIF($M97,REGISTER!$CU$61,'KORT 1'!$O97)</f>
        <v>0</v>
      </c>
      <c r="GC97" s="19">
        <f>SUMIF($M97,REGISTER!$CU$46,'KORT 1'!$O97)</f>
        <v>0</v>
      </c>
      <c r="GD97" s="19">
        <f>SUMIF($M97,REGISTER!$CU$47,'KORT 1'!$O97)</f>
        <v>0</v>
      </c>
      <c r="GE97" s="19">
        <f>SUMIF($M97,REGISTER!$CU$48,'KORT 1'!$O97)</f>
        <v>0</v>
      </c>
      <c r="GF97" s="19">
        <f>SUMIF($M97,REGISTER!$CU$49,'KORT 1'!$O97)</f>
        <v>0</v>
      </c>
      <c r="GG97" s="19">
        <f>SUMIF($M97,REGISTER!$CU$50,'KORT 1'!$O97)</f>
        <v>0</v>
      </c>
      <c r="GH97" s="19">
        <f>SUMIF($M97,REGISTER!$CU$51,'KORT 1'!$O97)</f>
        <v>0</v>
      </c>
      <c r="GI97" s="18">
        <f>SUMIF($M97,REGISTER!$CU$52,'KORT 1'!$O97)+SUMIF($M97,REGISTER!$CU$53,'KORT 1'!$O97)+SUMIF($M97,REGISTER!$CU$54,'KORT 1'!$O97)+SUMIF($M97,REGISTER!$CU$55,'KORT 1'!$O97)</f>
        <v>0</v>
      </c>
      <c r="GJ97" s="19">
        <f>SUMIF($M97,REGISTER!$CU$66,'KORT 1'!$O97)</f>
        <v>0</v>
      </c>
      <c r="GK97" s="19">
        <f>SUMIF($M97,REGISTER!$CU$67,'KORT 1'!$O97)</f>
        <v>0</v>
      </c>
      <c r="GL97" s="19">
        <f>SUMIF($M97,REGISTER!$CU$68,'KORT 1'!$O97)</f>
        <v>0</v>
      </c>
      <c r="GM97" s="19">
        <f>SUMIF($M97,REGISTER!$CU$69,'KORT 1'!$O97)</f>
        <v>0</v>
      </c>
      <c r="GN97" s="19">
        <f>SUMIF($M97,REGISTER!$CU$70,'KORT 1'!$O97)</f>
        <v>0</v>
      </c>
      <c r="GO97" s="19">
        <f>SUMIF($M97,REGISTER!$CU$71,'KORT 1'!$O97)</f>
        <v>0</v>
      </c>
      <c r="GP97" s="18">
        <f>SUMIF($M97,REGISTER!$CU$72,'KORT 1'!$O97)+SUMIF($M97,REGISTER!$CU$73,'KORT 1'!$O97)+SUMIF($M97,REGISTER!$CU$74,'KORT 1'!$O97)+SUMIF($M97,REGISTER!$CU$75,'KORT 1'!$O97)</f>
        <v>0</v>
      </c>
      <c r="GQ97" s="136"/>
      <c r="GR97" s="136"/>
      <c r="GS97" s="136"/>
      <c r="GT97" s="136"/>
      <c r="GU97" s="136"/>
      <c r="GV97" s="136"/>
      <c r="GW97" s="136"/>
      <c r="GX97" s="136"/>
      <c r="GY97" s="136"/>
      <c r="GZ97" s="136"/>
      <c r="HA97" s="136"/>
      <c r="HB97" s="136"/>
      <c r="HC97" s="136"/>
      <c r="HD97" s="136"/>
      <c r="HE97" s="136"/>
      <c r="HF97" s="136"/>
      <c r="HG97" s="136"/>
      <c r="HH97" s="125"/>
      <c r="HI97" s="1"/>
    </row>
    <row r="98" spans="1:217" ht="12" customHeight="1">
      <c r="A98" s="17">
        <v>42</v>
      </c>
      <c r="B98" s="81"/>
      <c r="C98" s="427" t="str">
        <f t="shared" si="69"/>
        <v/>
      </c>
      <c r="D98" s="428"/>
      <c r="E98" s="428"/>
      <c r="F98" s="428"/>
      <c r="G98" s="429"/>
      <c r="H98" s="130" t="str">
        <f t="shared" ref="H98:H103" si="72">IF(B98=0,"",IF(VLOOKUP(B98,RE,7,FALSE)&gt;0,VLOOKUP(B98,RE,7,FALSE),VLOOKUP(B98,RE,3,FALSE)))</f>
        <v/>
      </c>
      <c r="I98" s="26">
        <f t="shared" si="57"/>
        <v>0</v>
      </c>
      <c r="J98" s="26">
        <f t="shared" si="58"/>
        <v>0</v>
      </c>
      <c r="K98" s="26">
        <f t="shared" si="59"/>
        <v>0</v>
      </c>
      <c r="L98" s="133"/>
      <c r="M98" s="26">
        <f t="shared" si="60"/>
        <v>0</v>
      </c>
      <c r="N98" s="26">
        <f t="shared" si="61"/>
        <v>0</v>
      </c>
      <c r="O98" s="101">
        <f t="shared" ref="O98:O103" si="73">SUM(P98:BC98)</f>
        <v>0</v>
      </c>
      <c r="P98" s="80">
        <f>IF((SUM(P$19:P$39)+SUM(P$78:P97)+SUM(P$117:P$121))&gt;=REGISTER!$CZ$22,0,IF(CS$70=1,0,IF(AND(CS98=1,$J98=1,CS$43&gt;=REGISTER!$CZ$25,CS$40&gt;0,SUM(CS$54:CS$60)&gt;0),1,0)))</f>
        <v>0</v>
      </c>
      <c r="Q98" s="80">
        <f>IF((SUM(Q$19:Q$39)+SUM(Q$78:Q97)+SUM(Q$117:Q$121))&gt;=REGISTER!$CZ$22,0,IF(CT$70=1,0,IF(AND(CT98=1,$J98=1,CT$43&gt;=REGISTER!$CZ$25,CT$40&gt;0,SUM(CT$54:CT$60)&gt;0),1,0)))</f>
        <v>0</v>
      </c>
      <c r="R98" s="80">
        <f>IF((SUM(R$19:R$39)+SUM(R$78:R97)+SUM(R$117:R$121))&gt;=REGISTER!$CZ$22,0,IF(CU$70=1,0,IF(AND(CU98=1,$J98=1,CU$43&gt;=REGISTER!$CZ$25,CU$40&gt;0,SUM(CU$54:CU$60)&gt;0),1,0)))</f>
        <v>0</v>
      </c>
      <c r="S98" s="80">
        <f>IF((SUM(S$19:S$39)+SUM(S$78:S97)+SUM(S$117:S$121))&gt;=REGISTER!$CZ$22,0,IF(CV$70=1,0,IF(AND(CV98=1,$J98=1,CV$43&gt;=REGISTER!$CZ$25,CV$40&gt;0,SUM(CV$54:CV$60)&gt;0),1,0)))</f>
        <v>0</v>
      </c>
      <c r="T98" s="80">
        <f>IF((SUM(T$19:T$39)+SUM(T$78:T97)+SUM(T$117:T$121))&gt;=REGISTER!$CZ$22,0,IF(CW$70=1,0,IF(AND(CW98=1,$J98=1,CW$43&gt;=REGISTER!$CZ$25,CW$40&gt;0,SUM(CW$54:CW$60)&gt;0),1,0)))</f>
        <v>0</v>
      </c>
      <c r="U98" s="80">
        <f>IF((SUM(U$19:U$39)+SUM(U$78:U97)+SUM(U$117:U$121))&gt;=REGISTER!$CZ$22,0,IF(CX$70=1,0,IF(AND(CX98=1,$J98=1,CX$43&gt;=REGISTER!$CZ$25,CX$40&gt;0,SUM(CX$54:CX$60)&gt;0),1,0)))</f>
        <v>0</v>
      </c>
      <c r="V98" s="80">
        <f>IF((SUM(V$19:V$39)+SUM(V$78:V97)+SUM(V$117:V$121))&gt;=REGISTER!$CZ$22,0,IF(CY$70=1,0,IF(AND(CY98=1,$J98=1,CY$43&gt;=REGISTER!$CZ$25,CY$40&gt;0,SUM(CY$54:CY$60)&gt;0),1,0)))</f>
        <v>0</v>
      </c>
      <c r="W98" s="80">
        <f>IF((SUM(W$19:W$39)+SUM(W$78:W97)+SUM(W$117:W$121))&gt;=REGISTER!$CZ$22,0,IF(CZ$70=1,0,IF(AND(CZ98=1,$J98=1,CZ$43&gt;=REGISTER!$CZ$25,CZ$40&gt;0,SUM(CZ$54:CZ$60)&gt;0),1,0)))</f>
        <v>0</v>
      </c>
      <c r="X98" s="80">
        <f>IF((SUM(X$19:X$39)+SUM(X$78:X97)+SUM(X$117:X$121))&gt;=REGISTER!$CZ$22,0,IF(DA$70=1,0,IF(AND(DA98=1,$J98=1,DA$43&gt;=REGISTER!$CZ$25,DA$40&gt;0,SUM(DA$54:DA$60)&gt;0),1,0)))</f>
        <v>0</v>
      </c>
      <c r="Y98" s="80">
        <f>IF((SUM(Y$19:Y$39)+SUM(Y$78:Y97)+SUM(Y$117:Y$121))&gt;=REGISTER!$CZ$22,0,IF(DB$70=1,0,IF(AND(DB98=1,$J98=1,DB$43&gt;=REGISTER!$CZ$25,DB$40&gt;0,SUM(DB$54:DB$60)&gt;0),1,0)))</f>
        <v>0</v>
      </c>
      <c r="Z98" s="80">
        <f>IF((SUM(Z$19:Z$39)+SUM(Z$78:Z97)+SUM(Z$117:Z$121))&gt;=REGISTER!$CZ$22,0,IF(DC$70=1,0,IF(AND(DC98=1,$J98=1,DC$43&gt;=REGISTER!$CZ$25,DC$40&gt;0,SUM(DC$54:DC$60)&gt;0),1,0)))</f>
        <v>0</v>
      </c>
      <c r="AA98" s="80">
        <f>IF((SUM(AA$19:AA$39)+SUM(AA$78:AA97)+SUM(AA$117:AA$121))&gt;=REGISTER!$CZ$22,0,IF(DD$70=1,0,IF(AND(DD98=1,$J98=1,DD$43&gt;=REGISTER!$CZ$25,DD$40&gt;0,SUM(DD$54:DD$60)&gt;0),1,0)))</f>
        <v>0</v>
      </c>
      <c r="AB98" s="80">
        <f>IF((SUM(AB$19:AB$39)+SUM(AB$78:AB97)+SUM(AB$117:AB$121))&gt;=REGISTER!$CZ$22,0,IF(DE$70=1,0,IF(AND(DE98=1,$J98=1,DE$43&gt;=REGISTER!$CZ$25,DE$40&gt;0,SUM(DE$54:DE$60)&gt;0),1,0)))</f>
        <v>0</v>
      </c>
      <c r="AC98" s="80">
        <f>IF((SUM(AC$19:AC$39)+SUM(AC$78:AC97)+SUM(AC$117:AC$121))&gt;=REGISTER!$CZ$22,0,IF(DF$70=1,0,IF(AND(DF98=1,$J98=1,DF$43&gt;=REGISTER!$CZ$25,DF$40&gt;0,SUM(DF$54:DF$60)&gt;0),1,0)))</f>
        <v>0</v>
      </c>
      <c r="AD98" s="80">
        <f>IF((SUM(AD$19:AD$39)+SUM(AD$78:AD97)+SUM(AD$117:AD$121))&gt;=REGISTER!$CZ$22,0,IF(DG$70=1,0,IF(AND(DG98=1,$J98=1,DG$43&gt;=REGISTER!$CZ$25,DG$40&gt;0,SUM(DG$54:DG$60)&gt;0),1,0)))</f>
        <v>0</v>
      </c>
      <c r="AE98" s="80">
        <f>IF((SUM(AE$19:AE$39)+SUM(AE$78:AE97)+SUM(AE$117:AE$121))&gt;=REGISTER!$CZ$22,0,IF(DH$70=1,0,IF(AND(DH98=1,$J98=1,DH$43&gt;=REGISTER!$CZ$25,DH$40&gt;0,SUM(DH$54:DH$60)&gt;0),1,0)))</f>
        <v>0</v>
      </c>
      <c r="AF98" s="80">
        <f>IF((SUM(AF$19:AF$39)+SUM(AF$78:AF97)+SUM(AF$117:AF$121))&gt;=REGISTER!$CZ$22,0,IF(DI$70=1,0,IF(AND(DI98=1,$J98=1,DI$43&gt;=REGISTER!$CZ$25,DI$40&gt;0,SUM(DI$54:DI$60)&gt;0),1,0)))</f>
        <v>0</v>
      </c>
      <c r="AG98" s="80">
        <f>IF((SUM(AG$19:AG$39)+SUM(AG$78:AG97)+SUM(AG$117:AG$121))&gt;=REGISTER!$CZ$22,0,IF(DJ$70=1,0,IF(AND(DJ98=1,$J98=1,DJ$43&gt;=REGISTER!$CZ$25,DJ$40&gt;0,SUM(DJ$54:DJ$60)&gt;0),1,0)))</f>
        <v>0</v>
      </c>
      <c r="AH98" s="80">
        <f>IF((SUM(AH$19:AH$39)+SUM(AH$78:AH97)+SUM(AH$117:AH$121))&gt;=REGISTER!$CZ$22,0,IF(DK$70=1,0,IF(AND(DK98=1,$J98=1,DK$43&gt;=REGISTER!$CZ$25,DK$40&gt;0,SUM(DK$54:DK$60)&gt;0),1,0)))</f>
        <v>0</v>
      </c>
      <c r="AI98" s="80">
        <f>IF((SUM(AI$19:AI$39)+SUM(AI$78:AI97)+SUM(AI$117:AI$121))&gt;=REGISTER!$CZ$22,0,IF(DL$70=1,0,IF(AND(DL98=1,$J98=1,DL$43&gt;=REGISTER!$CZ$25,DL$40&gt;0,SUM(DL$54:DL$60)&gt;0),1,0)))</f>
        <v>0</v>
      </c>
      <c r="AJ98" s="80">
        <f>IF((SUM(AJ$19:AJ$39)+SUM(AJ$78:AJ97)+SUM(AJ$117:AJ$121))&gt;=REGISTER!$CZ$22,0,IF(DM$70=1,0,IF(AND(DM98=1,$J98=1,DM$43&gt;=REGISTER!$CZ$25,DM$40&gt;0,SUM(DM$54:DM$60)&gt;0),1,0)))</f>
        <v>0</v>
      </c>
      <c r="AK98" s="80">
        <f>IF((SUM(AK$19:AK$39)+SUM(AK$78:AK97)+SUM(AK$117:AK$121))&gt;=REGISTER!$CZ$22,0,IF(DN$70=1,0,IF(AND(DN98=1,$J98=1,DN$43&gt;=REGISTER!$CZ$25,DN$40&gt;0,SUM(DN$54:DN$60)&gt;0),1,0)))</f>
        <v>0</v>
      </c>
      <c r="AL98" s="80">
        <f>IF((SUM(AL$19:AL$39)+SUM(AL$78:AL97)+SUM(AL$117:AL$121))&gt;=REGISTER!$CZ$22,0,IF(DO$70=1,0,IF(AND(DO98=1,$J98=1,DO$43&gt;=REGISTER!$CZ$25,DO$40&gt;0,SUM(DO$54:DO$60)&gt;0),1,0)))</f>
        <v>0</v>
      </c>
      <c r="AM98" s="80">
        <f>IF((SUM(AM$19:AM$39)+SUM(AM$78:AM97)+SUM(AM$117:AM$121))&gt;=REGISTER!$CZ$22,0,IF(DP$70=1,0,IF(AND(DP98=1,$J98=1,DP$43&gt;=REGISTER!$CZ$25,DP$40&gt;0,SUM(DP$54:DP$60)&gt;0),1,0)))</f>
        <v>0</v>
      </c>
      <c r="AN98" s="80">
        <f>IF((SUM(AN$19:AN$39)+SUM(AN$78:AN97)+SUM(AN$117:AN$121))&gt;=REGISTER!$CZ$22,0,IF(DQ$70=1,0,IF(AND(DQ98=1,$J98=1,DQ$43&gt;=REGISTER!$CZ$25,DQ$40&gt;0,SUM(DQ$54:DQ$60)&gt;0),1,0)))</f>
        <v>0</v>
      </c>
      <c r="AO98" s="80">
        <f>IF((SUM(AO$19:AO$39)+SUM(AO$78:AO97)+SUM(AO$117:AO$121))&gt;=REGISTER!$CZ$22,0,IF(DR$70=1,0,IF(AND(DR98=1,$J98=1,DR$43&gt;=REGISTER!$CZ$25,DR$40&gt;0,SUM(DR$54:DR$60)&gt;0),1,0)))</f>
        <v>0</v>
      </c>
      <c r="AP98" s="80">
        <f>IF((SUM(AP$19:AP$39)+SUM(AP$78:AP97)+SUM(AP$117:AP$121))&gt;=REGISTER!$CZ$22,0,IF(DS$70=1,0,IF(AND(DS98=1,$J98=1,DS$43&gt;=REGISTER!$CZ$25,DS$40&gt;0,SUM(DS$54:DS$60)&gt;0),1,0)))</f>
        <v>0</v>
      </c>
      <c r="AQ98" s="80">
        <f>IF((SUM(AQ$19:AQ$39)+SUM(AQ$78:AQ97)+SUM(AQ$117:AQ$121))&gt;=REGISTER!$CZ$22,0,IF(DT$70=1,0,IF(AND(DT98=1,$J98=1,DT$43&gt;=REGISTER!$CZ$25,DT$40&gt;0,SUM(DT$54:DT$60)&gt;0),1,0)))</f>
        <v>0</v>
      </c>
      <c r="AR98" s="80">
        <f>IF((SUM(AR$19:AR$39)+SUM(AR$78:AR97)+SUM(AR$117:AR$121))&gt;=REGISTER!$CZ$22,0,IF(DU$70=1,0,IF(AND(DU98=1,$J98=1,DU$43&gt;=REGISTER!$CZ$25,DU$40&gt;0,SUM(DU$54:DU$60)&gt;0),1,0)))</f>
        <v>0</v>
      </c>
      <c r="AS98" s="80">
        <f>IF((SUM(AS$19:AS$39)+SUM(AS$78:AS97)+SUM(AS$117:AS$121))&gt;=REGISTER!$CZ$22,0,IF(DV$70=1,0,IF(AND(DV98=1,$J98=1,DV$43&gt;=REGISTER!$CZ$25,DV$40&gt;0,SUM(DV$54:DV$60)&gt;0),1,0)))</f>
        <v>0</v>
      </c>
      <c r="AT98" s="80">
        <f>IF((SUM(AT$19:AT$39)+SUM(AT$78:AT97)+SUM(AT$117:AT$121))&gt;=REGISTER!$CZ$22,0,IF(DW$70=1,0,IF(AND(DW98=1,$J98=1,DW$43&gt;=REGISTER!$CZ$25,DW$40&gt;0,SUM(DW$54:DW$60)&gt;0),1,0)))</f>
        <v>0</v>
      </c>
      <c r="AU98" s="80">
        <f>IF((SUM(AU$19:AU$39)+SUM(AU$78:AU97)+SUM(AU$117:AU$121))&gt;=REGISTER!$CZ$22,0,IF(DX$70=1,0,IF(AND(DX98=1,$J98=1,DX$43&gt;=REGISTER!$CZ$25,DX$40&gt;0,SUM(DX$54:DX$60)&gt;0),1,0)))</f>
        <v>0</v>
      </c>
      <c r="AV98" s="80">
        <f>IF((SUM(AV$19:AV$39)+SUM(AV$78:AV97)+SUM(AV$117:AV$121))&gt;=REGISTER!$CZ$22,0,IF(DY$70=1,0,IF(AND(DY98=1,$J98=1,DY$43&gt;=REGISTER!$CZ$25,DY$40&gt;0,SUM(DY$54:DY$60)&gt;0),1,0)))</f>
        <v>0</v>
      </c>
      <c r="AW98" s="80">
        <f>IF((SUM(AW$19:AW$39)+SUM(AW$78:AW97)+SUM(AW$117:AW$121))&gt;=REGISTER!$CZ$22,0,IF(DZ$70=1,0,IF(AND(DZ98=1,$J98=1,DZ$43&gt;=REGISTER!$CZ$25,DZ$40&gt;0,SUM(DZ$54:DZ$60)&gt;0),1,0)))</f>
        <v>0</v>
      </c>
      <c r="AX98" s="80">
        <f>IF((SUM(AX$19:AX$39)+SUM(AX$78:AX97)+SUM(AX$117:AX$121))&gt;=REGISTER!$CZ$22,0,IF(EA$70=1,0,IF(AND(EA98=1,$J98=1,EA$43&gt;=REGISTER!$CZ$25,EA$40&gt;0,SUM(EA$54:EA$60)&gt;0),1,0)))</f>
        <v>0</v>
      </c>
      <c r="AY98" s="80">
        <f>IF((SUM(AY$19:AY$39)+SUM(AY$78:AY97)+SUM(AY$117:AY$121))&gt;=REGISTER!$CZ$22,0,IF(EB$70=1,0,IF(AND(EB98=1,$J98=1,EB$43&gt;=REGISTER!$CZ$25,EB$40&gt;0,SUM(EB$54:EB$60)&gt;0),1,0)))</f>
        <v>0</v>
      </c>
      <c r="AZ98" s="80">
        <f>IF((SUM(AZ$19:AZ$39)+SUM(AZ$78:AZ97)+SUM(AZ$117:AZ$121))&gt;=REGISTER!$CZ$22,0,IF(EC$70=1,0,IF(AND(EC98=1,$J98=1,EC$43&gt;=REGISTER!$CZ$25,EC$40&gt;0,SUM(EC$54:EC$60)&gt;0),1,0)))</f>
        <v>0</v>
      </c>
      <c r="BA98" s="80">
        <f>IF((SUM(BA$19:BA$39)+SUM(BA$78:BA97)+SUM(BA$117:BA$121))&gt;=REGISTER!$CZ$22,0,IF(ED$70=1,0,IF(AND(ED98=1,$J98=1,ED$43&gt;=REGISTER!$CZ$25,ED$40&gt;0,SUM(ED$54:ED$60)&gt;0),1,0)))</f>
        <v>0</v>
      </c>
      <c r="BB98" s="80">
        <f>IF((SUM(BB$19:BB$39)+SUM(BB$78:BB97)+SUM(BB$117:BB$121))&gt;=REGISTER!$CZ$22,0,IF(EE$70=1,0,IF(AND(EE98=1,$J98=1,EE$43&gt;=REGISTER!$CZ$25,EE$40&gt;0,SUM(EE$54:EE$60)&gt;0),1,0)))</f>
        <v>0</v>
      </c>
      <c r="BC98" s="80">
        <f>IF((SUM(BC$19:BC$39)+SUM(BC$78:BC97)+SUM(BC$117:BC$121))&gt;=REGISTER!$CZ$22,0,IF(EF$70=1,0,IF(AND(EF98=1,$J98=1,EF$43&gt;=REGISTER!$CZ$25,EF$40&gt;0,SUM(EF$54:EF$60)&gt;0),1,0)))</f>
        <v>0</v>
      </c>
      <c r="BD98" s="101">
        <f t="shared" ref="BD98:BD103" si="74">SUM(BE98:CR98)</f>
        <v>0</v>
      </c>
      <c r="BE98" s="80">
        <f>IF((SUM(BE$19:BE$39)+SUM(BE$78:BE97)+SUM(BE$117:BE$121))&gt;=30,0,SUM(IF(AND($I98=1,CS98=1,CS$41&gt;2,CS$40&gt;0,SUM(CS$47:CS$53)&gt;0),1,0)))</f>
        <v>0</v>
      </c>
      <c r="BF98" s="80">
        <f>IF((SUM(BF$19:BF$39)+SUM(BF$78:BF97)+SUM(BF$117:BF$121))&gt;=30,0,SUM(IF(AND($I98=1,CT98=1,CT$41&gt;2,CT$40&gt;0,SUM(CT$47:CT$53)&gt;0),1,0)))</f>
        <v>0</v>
      </c>
      <c r="BG98" s="80">
        <f>IF((SUM(BG$19:BG$39)+SUM(BG$78:BG97)+SUM(BG$117:BG$121))&gt;=30,0,SUM(IF(AND($I98=1,CU98=1,CU$41&gt;2,CU$40&gt;0,SUM(CU$47:CU$53)&gt;0),1,0)))</f>
        <v>0</v>
      </c>
      <c r="BH98" s="80">
        <f>IF((SUM(BH$19:BH$39)+SUM(BH$78:BH97)+SUM(BH$117:BH$121))&gt;=30,0,SUM(IF(AND($I98=1,CV98=1,CV$41&gt;2,CV$40&gt;0,SUM(CV$47:CV$53)&gt;0),1,0)))</f>
        <v>0</v>
      </c>
      <c r="BI98" s="80">
        <f>IF((SUM(BI$19:BI$39)+SUM(BI$78:BI97)+SUM(BI$117:BI$121))&gt;=30,0,SUM(IF(AND($I98=1,CW98=1,CW$41&gt;2,CW$40&gt;0,SUM(CW$47:CW$53)&gt;0),1,0)))</f>
        <v>0</v>
      </c>
      <c r="BJ98" s="80">
        <f>IF((SUM(BJ$19:BJ$39)+SUM(BJ$78:BJ97)+SUM(BJ$117:BJ$121))&gt;=30,0,SUM(IF(AND($I98=1,CX98=1,CX$41&gt;2,CX$40&gt;0,SUM(CX$47:CX$53)&gt;0),1,0)))</f>
        <v>0</v>
      </c>
      <c r="BK98" s="80">
        <f>IF((SUM(BK$19:BK$39)+SUM(BK$78:BK97)+SUM(BK$117:BK$121))&gt;=30,0,SUM(IF(AND($I98=1,CY98=1,CY$41&gt;2,CY$40&gt;0,SUM(CY$47:CY$53)&gt;0),1,0)))</f>
        <v>0</v>
      </c>
      <c r="BL98" s="80">
        <f>IF((SUM(BL$19:BL$39)+SUM(BL$78:BL97)+SUM(BL$117:BL$121))&gt;=30,0,SUM(IF(AND($I98=1,CZ98=1,CZ$41&gt;2,CZ$40&gt;0,SUM(CZ$47:CZ$53)&gt;0),1,0)))</f>
        <v>0</v>
      </c>
      <c r="BM98" s="80">
        <f>IF((SUM(BM$19:BM$39)+SUM(BM$78:BM97)+SUM(BM$117:BM$121))&gt;=30,0,SUM(IF(AND($I98=1,DA98=1,DA$41&gt;2,DA$40&gt;0,SUM(DA$47:DA$53)&gt;0),1,0)))</f>
        <v>0</v>
      </c>
      <c r="BN98" s="80">
        <f>IF((SUM(BN$19:BN$39)+SUM(BN$78:BN97)+SUM(BN$117:BN$121))&gt;=30,0,SUM(IF(AND($I98=1,DB98=1,DB$41&gt;2,DB$40&gt;0,SUM(DB$47:DB$53)&gt;0),1,0)))</f>
        <v>0</v>
      </c>
      <c r="BO98" s="80">
        <f>IF((SUM(BO$19:BO$39)+SUM(BO$78:BO97)+SUM(BO$117:BO$121))&gt;=30,0,SUM(IF(AND($I98=1,DC98=1,DC$41&gt;2,DC$40&gt;0,SUM(DC$47:DC$53)&gt;0),1,0)))</f>
        <v>0</v>
      </c>
      <c r="BP98" s="80">
        <f>IF((SUM(BP$19:BP$39)+SUM(BP$78:BP97)+SUM(BP$117:BP$121))&gt;=30,0,SUM(IF(AND($I98=1,DD98=1,DD$41&gt;2,DD$40&gt;0,SUM(DD$47:DD$53)&gt;0),1,0)))</f>
        <v>0</v>
      </c>
      <c r="BQ98" s="80">
        <f>IF((SUM(BQ$19:BQ$39)+SUM(BQ$78:BQ97)+SUM(BQ$117:BQ$121))&gt;=30,0,SUM(IF(AND($I98=1,DE98=1,DE$41&gt;2,DE$40&gt;0,SUM(DE$47:DE$53)&gt;0),1,0)))</f>
        <v>0</v>
      </c>
      <c r="BR98" s="80">
        <f>IF((SUM(BR$19:BR$39)+SUM(BR$78:BR97)+SUM(BR$117:BR$121))&gt;=30,0,SUM(IF(AND($I98=1,DF98=1,DF$41&gt;2,DF$40&gt;0,SUM(DF$47:DF$53)&gt;0),1,0)))</f>
        <v>0</v>
      </c>
      <c r="BS98" s="80">
        <f>IF((SUM(BS$19:BS$39)+SUM(BS$78:BS97)+SUM(BS$117:BS$121))&gt;=30,0,SUM(IF(AND($I98=1,DG98=1,DG$41&gt;2,DG$40&gt;0,SUM(DG$47:DG$53)&gt;0),1,0)))</f>
        <v>0</v>
      </c>
      <c r="BT98" s="80">
        <f>IF((SUM(BT$19:BT$39)+SUM(BT$78:BT97)+SUM(BT$117:BT$121))&gt;=30,0,SUM(IF(AND($I98=1,DH98=1,DH$41&gt;2,DH$40&gt;0,SUM(DH$47:DH$53)&gt;0),1,0)))</f>
        <v>0</v>
      </c>
      <c r="BU98" s="80">
        <f>IF((SUM(BU$19:BU$39)+SUM(BU$78:BU97)+SUM(BU$117:BU$121))&gt;=30,0,SUM(IF(AND($I98=1,DI98=1,DI$41&gt;2,DI$40&gt;0,SUM(DI$47:DI$53)&gt;0),1,0)))</f>
        <v>0</v>
      </c>
      <c r="BV98" s="80">
        <f>IF((SUM(BV$19:BV$39)+SUM(BV$78:BV97)+SUM(BV$117:BV$121))&gt;=30,0,SUM(IF(AND($I98=1,DJ98=1,DJ$41&gt;2,DJ$40&gt;0,SUM(DJ$47:DJ$53)&gt;0),1,0)))</f>
        <v>0</v>
      </c>
      <c r="BW98" s="80">
        <f>IF((SUM(BW$19:BW$39)+SUM(BW$78:BW97)+SUM(BW$117:BW$121))&gt;=30,0,SUM(IF(AND($I98=1,DK98=1,DK$41&gt;2,DK$40&gt;0,SUM(DK$47:DK$53)&gt;0),1,0)))</f>
        <v>0</v>
      </c>
      <c r="BX98" s="80">
        <f>IF((SUM(BX$19:BX$39)+SUM(BX$78:BX97)+SUM(BX$117:BX$121))&gt;=30,0,SUM(IF(AND($I98=1,DL98=1,DL$41&gt;2,DL$40&gt;0,SUM(DL$47:DL$53)&gt;0),1,0)))</f>
        <v>0</v>
      </c>
      <c r="BY98" s="80">
        <f>IF((SUM(BY$19:BY$39)+SUM(BY$78:BY97)+SUM(BY$117:BY$121))&gt;=30,0,SUM(IF(AND($I98=1,DM98=1,DM$41&gt;2,DM$40&gt;0,SUM(DM$47:DM$53)&gt;0),1,0)))</f>
        <v>0</v>
      </c>
      <c r="BZ98" s="80">
        <f>IF((SUM(BZ$19:BZ$39)+SUM(BZ$78:BZ97)+SUM(BZ$117:BZ$121))&gt;=30,0,SUM(IF(AND($I98=1,DN98=1,DN$41&gt;2,DN$40&gt;0,SUM(DN$47:DN$53)&gt;0),1,0)))</f>
        <v>0</v>
      </c>
      <c r="CA98" s="80">
        <f>IF((SUM(CA$19:CA$39)+SUM(CA$78:CA97)+SUM(CA$117:CA$121))&gt;=30,0,SUM(IF(AND($I98=1,DO98=1,DO$41&gt;2,DO$40&gt;0,SUM(DO$47:DO$53)&gt;0),1,0)))</f>
        <v>0</v>
      </c>
      <c r="CB98" s="80">
        <f>IF((SUM(CB$19:CB$39)+SUM(CB$78:CB97)+SUM(CB$117:CB$121))&gt;=30,0,SUM(IF(AND($I98=1,DP98=1,DP$41&gt;2,DP$40&gt;0,SUM(DP$47:DP$53)&gt;0),1,0)))</f>
        <v>0</v>
      </c>
      <c r="CC98" s="80">
        <f>IF((SUM(CC$19:CC$39)+SUM(CC$78:CC97)+SUM(CC$117:CC$121))&gt;=30,0,SUM(IF(AND($I98=1,DQ98=1,DQ$41&gt;2,DQ$40&gt;0,SUM(DQ$47:DQ$53)&gt;0),1,0)))</f>
        <v>0</v>
      </c>
      <c r="CD98" s="80">
        <f>IF((SUM(CD$19:CD$39)+SUM(CD$78:CD97)+SUM(CD$117:CD$121))&gt;=30,0,SUM(IF(AND($I98=1,DR98=1,DR$41&gt;2,DR$40&gt;0,SUM(DR$47:DR$53)&gt;0),1,0)))</f>
        <v>0</v>
      </c>
      <c r="CE98" s="80">
        <f>IF((SUM(CE$19:CE$39)+SUM(CE$78:CE97)+SUM(CE$117:CE$121))&gt;=30,0,SUM(IF(AND($I98=1,DS98=1,DS$41&gt;2,DS$40&gt;0,SUM(DS$47:DS$53)&gt;0),1,0)))</f>
        <v>0</v>
      </c>
      <c r="CF98" s="80">
        <f>IF((SUM(CF$19:CF$39)+SUM(CF$78:CF97)+SUM(CF$117:CF$121))&gt;=30,0,SUM(IF(AND($I98=1,DT98=1,DT$41&gt;2,DT$40&gt;0,SUM(DT$47:DT$53)&gt;0),1,0)))</f>
        <v>0</v>
      </c>
      <c r="CG98" s="80">
        <f>IF((SUM(CG$19:CG$39)+SUM(CG$78:CG97)+SUM(CG$117:CG$121))&gt;=30,0,SUM(IF(AND($I98=1,DU98=1,DU$41&gt;2,DU$40&gt;0,SUM(DU$47:DU$53)&gt;0),1,0)))</f>
        <v>0</v>
      </c>
      <c r="CH98" s="80">
        <f>IF((SUM(CH$19:CH$39)+SUM(CH$78:CH97)+SUM(CH$117:CH$121))&gt;=30,0,SUM(IF(AND($I98=1,DV98=1,DV$41&gt;2,DV$40&gt;0,SUM(DV$47:DV$53)&gt;0),1,0)))</f>
        <v>0</v>
      </c>
      <c r="CI98" s="80">
        <f>IF((SUM(CI$19:CI$39)+SUM(CI$78:CI97)+SUM(CI$117:CI$121))&gt;=30,0,SUM(IF(AND($I98=1,DW98=1,DW$41&gt;2,DW$40&gt;0,SUM(DW$47:DW$53)&gt;0),1,0)))</f>
        <v>0</v>
      </c>
      <c r="CJ98" s="80">
        <f>IF((SUM(CJ$19:CJ$39)+SUM(CJ$78:CJ97)+SUM(CJ$117:CJ$121))&gt;=30,0,SUM(IF(AND($I98=1,DX98=1,DX$41&gt;2,DX$40&gt;0,SUM(DX$47:DX$53)&gt;0),1,0)))</f>
        <v>0</v>
      </c>
      <c r="CK98" s="80">
        <f>IF((SUM(CK$19:CK$39)+SUM(CK$78:CK97)+SUM(CK$117:CK$121))&gt;=30,0,SUM(IF(AND($I98=1,DY98=1,DY$41&gt;2,DY$40&gt;0,SUM(DY$47:DY$53)&gt;0),1,0)))</f>
        <v>0</v>
      </c>
      <c r="CL98" s="80">
        <f>IF((SUM(CL$19:CL$39)+SUM(CL$78:CL97)+SUM(CL$117:CL$121))&gt;=30,0,SUM(IF(AND($I98=1,DZ98=1,DZ$41&gt;2,DZ$40&gt;0,SUM(DZ$47:DZ$53)&gt;0),1,0)))</f>
        <v>0</v>
      </c>
      <c r="CM98" s="80">
        <f>IF((SUM(CM$19:CM$39)+SUM(CM$78:CM97)+SUM(CM$117:CM$121))&gt;=30,0,SUM(IF(AND($I98=1,EA98=1,EA$41&gt;2,EA$40&gt;0,SUM(EA$47:EA$53)&gt;0),1,0)))</f>
        <v>0</v>
      </c>
      <c r="CN98" s="80">
        <f>IF((SUM(CN$19:CN$39)+SUM(CN$78:CN97)+SUM(CN$117:CN$121))&gt;=30,0,SUM(IF(AND($I98=1,EB98=1,EB$41&gt;2,EB$40&gt;0,SUM(EB$47:EB$53)&gt;0),1,0)))</f>
        <v>0</v>
      </c>
      <c r="CO98" s="80">
        <f>IF((SUM(CO$19:CO$39)+SUM(CO$78:CO97)+SUM(CO$117:CO$121))&gt;=30,0,SUM(IF(AND($I98=1,EC98=1,EC$41&gt;2,EC$40&gt;0,SUM(EC$47:EC$53)&gt;0),1,0)))</f>
        <v>0</v>
      </c>
      <c r="CP98" s="80">
        <f>IF((SUM(CP$19:CP$39)+SUM(CP$78:CP97)+SUM(CP$117:CP$121))&gt;=30,0,SUM(IF(AND($I98=1,ED98=1,ED$41&gt;2,ED$40&gt;0,SUM(ED$47:ED$53)&gt;0),1,0)))</f>
        <v>0</v>
      </c>
      <c r="CQ98" s="80">
        <f>IF((SUM(CQ$19:CQ$39)+SUM(CQ$78:CQ97)+SUM(CQ$117:CQ$121))&gt;=30,0,SUM(IF(AND($I98=1,EE98=1,EE$41&gt;2,EE$40&gt;0,SUM(EE$47:EE$53)&gt;0),1,0)))</f>
        <v>0</v>
      </c>
      <c r="CR98" s="80">
        <f>IF((SUM(CR$19:CR$39)+SUM(CR$78:CR97)+SUM(CR$117:CR$121))&gt;=30,0,SUM(IF(AND($I98=1,EF98=1,EF$41&gt;2,EF$40&gt;0,SUM(EF$47:EF$53)&gt;0),1,0)))</f>
        <v>0</v>
      </c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54">
        <f t="shared" si="65"/>
        <v>0</v>
      </c>
      <c r="EH98" s="136"/>
      <c r="EI98" s="97">
        <f t="shared" si="66"/>
        <v>0</v>
      </c>
      <c r="EJ98" s="344" t="str">
        <f t="shared" ref="EJ98:EJ103" si="75">IF(OR(B98=0,H98=0),"",IF(AND(VLOOKUP(B98,RE,5,FALSE)=1,VLOOKUP(B98,RE,4,FALSE)=1),"KV FH",IF(AND(VLOOKUP(B98,RE,5,FALSE)=1,VLOOKUP(B98,RE,4,FALSE)=2),"M FH",IF(VLOOKUP(B98,RE,4,FALSE)=1,"KV",IF(VLOOKUP(B98,RE,4,FALSE)=2,"M")))))</f>
        <v/>
      </c>
      <c r="EK98" s="345">
        <f t="shared" ref="EK98:EK103" si="76">IF(B98=0,0,N98)</f>
        <v>0</v>
      </c>
      <c r="EL98" s="185"/>
      <c r="EM98" s="102">
        <f>SUMIF($K98,REGISTER!$CU$7,'KORT 1'!$BD98)</f>
        <v>0</v>
      </c>
      <c r="EN98" s="19">
        <f>SUMIF($K98,REGISTER!$CU$8,'KORT 1'!$BD98)</f>
        <v>0</v>
      </c>
      <c r="EO98" s="20">
        <f>SUMIF($K98,REGISTER!$CU$9,'KORT 1'!$BD98)</f>
        <v>0</v>
      </c>
      <c r="EP98" s="17">
        <f>SUMIF($K98,REGISTER!$CU$21,'KORT 1'!$BD98)</f>
        <v>0</v>
      </c>
      <c r="EQ98" s="19">
        <f>SUMIF($K98,REGISTER!$CU$22,'KORT 1'!$BD98)</f>
        <v>0</v>
      </c>
      <c r="ER98" s="20">
        <f>SUMIF($K98,REGISTER!$CU$23,'KORT 1'!$BD98)</f>
        <v>0</v>
      </c>
      <c r="ES98" s="17">
        <f>SUMIF($K98,REGISTER!$CU$14,'KORT 1'!$BD98)</f>
        <v>0</v>
      </c>
      <c r="ET98" s="19">
        <f>SUMIF($K98,REGISTER!$CU$15,'KORT 1'!$BD98)</f>
        <v>0</v>
      </c>
      <c r="EU98" s="19">
        <f>SUMIF($K98,REGISTER!$CU$16,'KORT 1'!$BD98)</f>
        <v>0</v>
      </c>
      <c r="EV98" s="218">
        <f>SUMIF($K98,REGISTER!$CU$17,'KORT 1'!$BD98)+SUMIF($K98,REGISTER!$CU$18,'KORT 1'!$BD98)+SUMIF($K98,REGISTER!$CU$19,'KORT 1'!$BD98)+SUMIF($K98,REGISTER!$CU$20,'KORT 1'!$BD98)</f>
        <v>0</v>
      </c>
      <c r="EW98" s="103">
        <f>SUMIF($K98,REGISTER!$CU$28,'KORT 1'!$BD98)</f>
        <v>0</v>
      </c>
      <c r="EX98" s="19">
        <f>SUMIF($K98,REGISTER!$CU$29,'KORT 1'!$BD98)</f>
        <v>0</v>
      </c>
      <c r="EY98" s="19">
        <f>SUMIF($K98,REGISTER!$CU$30,'KORT 1'!$BD98)</f>
        <v>0</v>
      </c>
      <c r="EZ98" s="218">
        <f>SUMIF($K98,REGISTER!$CU$31,'KORT 1'!$BD98)+SUMIF($K98,REGISTER!$CU$32,'KORT 1'!$BD98)+SUMIF($K98,REGISTER!$CU$33,'KORT 1'!$BD98)+SUMIF($K98,REGISTER!$CU$34,'KORT 1'!$BD98)</f>
        <v>0</v>
      </c>
      <c r="FA98" s="136"/>
      <c r="FB98" s="136"/>
      <c r="FC98" s="136"/>
      <c r="FD98" s="136"/>
      <c r="FE98" s="136"/>
      <c r="FF98" s="136"/>
      <c r="FG98" s="136"/>
      <c r="FH98" s="136"/>
      <c r="FI98" s="136"/>
      <c r="FJ98" s="136"/>
      <c r="FK98" s="136"/>
      <c r="FL98" s="136"/>
      <c r="FM98" s="136"/>
      <c r="FN98" s="136"/>
      <c r="FO98" s="136"/>
      <c r="FP98" s="235"/>
      <c r="FQ98" s="103">
        <f>SUMIF($M98,REGISTER!$CU$36,'KORT 1'!$O98)</f>
        <v>0</v>
      </c>
      <c r="FR98" s="19">
        <f>SUMIF($M98,REGISTER!$CU$37,'KORT 1'!$O98)</f>
        <v>0</v>
      </c>
      <c r="FS98" s="19">
        <f>SUMIF($M98,REGISTER!$CU$38,'KORT 1'!$O98)</f>
        <v>0</v>
      </c>
      <c r="FT98" s="19">
        <f>SUMIF($M98,REGISTER!$CU$39,'KORT 1'!$O98)</f>
        <v>0</v>
      </c>
      <c r="FU98" s="19">
        <f>SUMIF($M98,REGISTER!$CU$40,'KORT 1'!$O98)</f>
        <v>0</v>
      </c>
      <c r="FV98" s="19">
        <f>SUMIF($M98,REGISTER!$CU$41,'KORT 1'!$O98)</f>
        <v>0</v>
      </c>
      <c r="FW98" s="19">
        <f>SUMIF($M98,REGISTER!$CU$56,'KORT 1'!$O98)</f>
        <v>0</v>
      </c>
      <c r="FX98" s="19">
        <f>SUMIF($M98,REGISTER!$CU$57,'KORT 1'!$O98)</f>
        <v>0</v>
      </c>
      <c r="FY98" s="19">
        <f>SUMIF($M98,REGISTER!$CU$58,'KORT 1'!$O98)</f>
        <v>0</v>
      </c>
      <c r="FZ98" s="19">
        <f>SUMIF($M98,REGISTER!$CU$59,'KORT 1'!$O98)</f>
        <v>0</v>
      </c>
      <c r="GA98" s="19">
        <f>SUMIF($M98,REGISTER!$CU$60,'KORT 1'!$O98)</f>
        <v>0</v>
      </c>
      <c r="GB98" s="19">
        <f>SUMIF($M98,REGISTER!$CU$61,'KORT 1'!$O98)</f>
        <v>0</v>
      </c>
      <c r="GC98" s="19">
        <f>SUMIF($M98,REGISTER!$CU$46,'KORT 1'!$O98)</f>
        <v>0</v>
      </c>
      <c r="GD98" s="19">
        <f>SUMIF($M98,REGISTER!$CU$47,'KORT 1'!$O98)</f>
        <v>0</v>
      </c>
      <c r="GE98" s="19">
        <f>SUMIF($M98,REGISTER!$CU$48,'KORT 1'!$O98)</f>
        <v>0</v>
      </c>
      <c r="GF98" s="19">
        <f>SUMIF($M98,REGISTER!$CU$49,'KORT 1'!$O98)</f>
        <v>0</v>
      </c>
      <c r="GG98" s="19">
        <f>SUMIF($M98,REGISTER!$CU$50,'KORT 1'!$O98)</f>
        <v>0</v>
      </c>
      <c r="GH98" s="19">
        <f>SUMIF($M98,REGISTER!$CU$51,'KORT 1'!$O98)</f>
        <v>0</v>
      </c>
      <c r="GI98" s="18">
        <f>SUMIF($M98,REGISTER!$CU$52,'KORT 1'!$O98)+SUMIF($M98,REGISTER!$CU$53,'KORT 1'!$O98)+SUMIF($M98,REGISTER!$CU$54,'KORT 1'!$O98)+SUMIF($M98,REGISTER!$CU$55,'KORT 1'!$O98)</f>
        <v>0</v>
      </c>
      <c r="GJ98" s="19">
        <f>SUMIF($M98,REGISTER!$CU$66,'KORT 1'!$O98)</f>
        <v>0</v>
      </c>
      <c r="GK98" s="19">
        <f>SUMIF($M98,REGISTER!$CU$67,'KORT 1'!$O98)</f>
        <v>0</v>
      </c>
      <c r="GL98" s="19">
        <f>SUMIF($M98,REGISTER!$CU$68,'KORT 1'!$O98)</f>
        <v>0</v>
      </c>
      <c r="GM98" s="19">
        <f>SUMIF($M98,REGISTER!$CU$69,'KORT 1'!$O98)</f>
        <v>0</v>
      </c>
      <c r="GN98" s="19">
        <f>SUMIF($M98,REGISTER!$CU$70,'KORT 1'!$O98)</f>
        <v>0</v>
      </c>
      <c r="GO98" s="19">
        <f>SUMIF($M98,REGISTER!$CU$71,'KORT 1'!$O98)</f>
        <v>0</v>
      </c>
      <c r="GP98" s="18">
        <f>SUMIF($M98,REGISTER!$CU$72,'KORT 1'!$O98)+SUMIF($M98,REGISTER!$CU$73,'KORT 1'!$O98)+SUMIF($M98,REGISTER!$CU$74,'KORT 1'!$O98)+SUMIF($M98,REGISTER!$CU$75,'KORT 1'!$O98)</f>
        <v>0</v>
      </c>
      <c r="GQ98" s="136"/>
      <c r="GR98" s="136"/>
      <c r="GS98" s="136"/>
      <c r="GT98" s="136"/>
      <c r="GU98" s="136"/>
      <c r="GV98" s="136"/>
      <c r="GW98" s="136"/>
      <c r="GX98" s="136"/>
      <c r="GY98" s="136"/>
      <c r="GZ98" s="136"/>
      <c r="HA98" s="136"/>
      <c r="HB98" s="136"/>
      <c r="HC98" s="136"/>
      <c r="HD98" s="136"/>
      <c r="HE98" s="136"/>
      <c r="HF98" s="136"/>
      <c r="HG98" s="136"/>
      <c r="HH98" s="125"/>
      <c r="HI98" s="1"/>
    </row>
    <row r="99" spans="1:217" ht="12" customHeight="1">
      <c r="A99" s="17">
        <v>43</v>
      </c>
      <c r="B99" s="81"/>
      <c r="C99" s="427" t="str">
        <f t="shared" si="69"/>
        <v/>
      </c>
      <c r="D99" s="428"/>
      <c r="E99" s="428"/>
      <c r="F99" s="428"/>
      <c r="G99" s="429"/>
      <c r="H99" s="130" t="str">
        <f t="shared" si="72"/>
        <v/>
      </c>
      <c r="I99" s="26">
        <f t="shared" si="57"/>
        <v>0</v>
      </c>
      <c r="J99" s="26">
        <f t="shared" si="58"/>
        <v>0</v>
      </c>
      <c r="K99" s="26">
        <f t="shared" si="59"/>
        <v>0</v>
      </c>
      <c r="L99" s="133"/>
      <c r="M99" s="26">
        <f t="shared" si="60"/>
        <v>0</v>
      </c>
      <c r="N99" s="26">
        <f t="shared" si="61"/>
        <v>0</v>
      </c>
      <c r="O99" s="101">
        <f t="shared" si="73"/>
        <v>0</v>
      </c>
      <c r="P99" s="80">
        <f>IF((SUM(P$19:P$39)+SUM(P$78:P98)+SUM(P$117:P$121))&gt;=REGISTER!$CZ$22,0,IF(CS$70=1,0,IF(AND(CS99=1,$J99=1,CS$43&gt;=REGISTER!$CZ$25,CS$40&gt;0,SUM(CS$54:CS$60)&gt;0),1,0)))</f>
        <v>0</v>
      </c>
      <c r="Q99" s="80">
        <f>IF((SUM(Q$19:Q$39)+SUM(Q$78:Q98)+SUM(Q$117:Q$121))&gt;=REGISTER!$CZ$22,0,IF(CT$70=1,0,IF(AND(CT99=1,$J99=1,CT$43&gt;=REGISTER!$CZ$25,CT$40&gt;0,SUM(CT$54:CT$60)&gt;0),1,0)))</f>
        <v>0</v>
      </c>
      <c r="R99" s="80">
        <f>IF((SUM(R$19:R$39)+SUM(R$78:R98)+SUM(R$117:R$121))&gt;=REGISTER!$CZ$22,0,IF(CU$70=1,0,IF(AND(CU99=1,$J99=1,CU$43&gt;=REGISTER!$CZ$25,CU$40&gt;0,SUM(CU$54:CU$60)&gt;0),1,0)))</f>
        <v>0</v>
      </c>
      <c r="S99" s="80">
        <f>IF((SUM(S$19:S$39)+SUM(S$78:S98)+SUM(S$117:S$121))&gt;=REGISTER!$CZ$22,0,IF(CV$70=1,0,IF(AND(CV99=1,$J99=1,CV$43&gt;=REGISTER!$CZ$25,CV$40&gt;0,SUM(CV$54:CV$60)&gt;0),1,0)))</f>
        <v>0</v>
      </c>
      <c r="T99" s="80">
        <f>IF((SUM(T$19:T$39)+SUM(T$78:T98)+SUM(T$117:T$121))&gt;=REGISTER!$CZ$22,0,IF(CW$70=1,0,IF(AND(CW99=1,$J99=1,CW$43&gt;=REGISTER!$CZ$25,CW$40&gt;0,SUM(CW$54:CW$60)&gt;0),1,0)))</f>
        <v>0</v>
      </c>
      <c r="U99" s="80">
        <f>IF((SUM(U$19:U$39)+SUM(U$78:U98)+SUM(U$117:U$121))&gt;=REGISTER!$CZ$22,0,IF(CX$70=1,0,IF(AND(CX99=1,$J99=1,CX$43&gt;=REGISTER!$CZ$25,CX$40&gt;0,SUM(CX$54:CX$60)&gt;0),1,0)))</f>
        <v>0</v>
      </c>
      <c r="V99" s="80">
        <f>IF((SUM(V$19:V$39)+SUM(V$78:V98)+SUM(V$117:V$121))&gt;=REGISTER!$CZ$22,0,IF(CY$70=1,0,IF(AND(CY99=1,$J99=1,CY$43&gt;=REGISTER!$CZ$25,CY$40&gt;0,SUM(CY$54:CY$60)&gt;0),1,0)))</f>
        <v>0</v>
      </c>
      <c r="W99" s="80">
        <f>IF((SUM(W$19:W$39)+SUM(W$78:W98)+SUM(W$117:W$121))&gt;=REGISTER!$CZ$22,0,IF(CZ$70=1,0,IF(AND(CZ99=1,$J99=1,CZ$43&gt;=REGISTER!$CZ$25,CZ$40&gt;0,SUM(CZ$54:CZ$60)&gt;0),1,0)))</f>
        <v>0</v>
      </c>
      <c r="X99" s="80">
        <f>IF((SUM(X$19:X$39)+SUM(X$78:X98)+SUM(X$117:X$121))&gt;=REGISTER!$CZ$22,0,IF(DA$70=1,0,IF(AND(DA99=1,$J99=1,DA$43&gt;=REGISTER!$CZ$25,DA$40&gt;0,SUM(DA$54:DA$60)&gt;0),1,0)))</f>
        <v>0</v>
      </c>
      <c r="Y99" s="80">
        <f>IF((SUM(Y$19:Y$39)+SUM(Y$78:Y98)+SUM(Y$117:Y$121))&gt;=REGISTER!$CZ$22,0,IF(DB$70=1,0,IF(AND(DB99=1,$J99=1,DB$43&gt;=REGISTER!$CZ$25,DB$40&gt;0,SUM(DB$54:DB$60)&gt;0),1,0)))</f>
        <v>0</v>
      </c>
      <c r="Z99" s="80">
        <f>IF((SUM(Z$19:Z$39)+SUM(Z$78:Z98)+SUM(Z$117:Z$121))&gt;=REGISTER!$CZ$22,0,IF(DC$70=1,0,IF(AND(DC99=1,$J99=1,DC$43&gt;=REGISTER!$CZ$25,DC$40&gt;0,SUM(DC$54:DC$60)&gt;0),1,0)))</f>
        <v>0</v>
      </c>
      <c r="AA99" s="80">
        <f>IF((SUM(AA$19:AA$39)+SUM(AA$78:AA98)+SUM(AA$117:AA$121))&gt;=REGISTER!$CZ$22,0,IF(DD$70=1,0,IF(AND(DD99=1,$J99=1,DD$43&gt;=REGISTER!$CZ$25,DD$40&gt;0,SUM(DD$54:DD$60)&gt;0),1,0)))</f>
        <v>0</v>
      </c>
      <c r="AB99" s="80">
        <f>IF((SUM(AB$19:AB$39)+SUM(AB$78:AB98)+SUM(AB$117:AB$121))&gt;=REGISTER!$CZ$22,0,IF(DE$70=1,0,IF(AND(DE99=1,$J99=1,DE$43&gt;=REGISTER!$CZ$25,DE$40&gt;0,SUM(DE$54:DE$60)&gt;0),1,0)))</f>
        <v>0</v>
      </c>
      <c r="AC99" s="80">
        <f>IF((SUM(AC$19:AC$39)+SUM(AC$78:AC98)+SUM(AC$117:AC$121))&gt;=REGISTER!$CZ$22,0,IF(DF$70=1,0,IF(AND(DF99=1,$J99=1,DF$43&gt;=REGISTER!$CZ$25,DF$40&gt;0,SUM(DF$54:DF$60)&gt;0),1,0)))</f>
        <v>0</v>
      </c>
      <c r="AD99" s="80">
        <f>IF((SUM(AD$19:AD$39)+SUM(AD$78:AD98)+SUM(AD$117:AD$121))&gt;=REGISTER!$CZ$22,0,IF(DG$70=1,0,IF(AND(DG99=1,$J99=1,DG$43&gt;=REGISTER!$CZ$25,DG$40&gt;0,SUM(DG$54:DG$60)&gt;0),1,0)))</f>
        <v>0</v>
      </c>
      <c r="AE99" s="80">
        <f>IF((SUM(AE$19:AE$39)+SUM(AE$78:AE98)+SUM(AE$117:AE$121))&gt;=REGISTER!$CZ$22,0,IF(DH$70=1,0,IF(AND(DH99=1,$J99=1,DH$43&gt;=REGISTER!$CZ$25,DH$40&gt;0,SUM(DH$54:DH$60)&gt;0),1,0)))</f>
        <v>0</v>
      </c>
      <c r="AF99" s="80">
        <f>IF((SUM(AF$19:AF$39)+SUM(AF$78:AF98)+SUM(AF$117:AF$121))&gt;=REGISTER!$CZ$22,0,IF(DI$70=1,0,IF(AND(DI99=1,$J99=1,DI$43&gt;=REGISTER!$CZ$25,DI$40&gt;0,SUM(DI$54:DI$60)&gt;0),1,0)))</f>
        <v>0</v>
      </c>
      <c r="AG99" s="80">
        <f>IF((SUM(AG$19:AG$39)+SUM(AG$78:AG98)+SUM(AG$117:AG$121))&gt;=REGISTER!$CZ$22,0,IF(DJ$70=1,0,IF(AND(DJ99=1,$J99=1,DJ$43&gt;=REGISTER!$CZ$25,DJ$40&gt;0,SUM(DJ$54:DJ$60)&gt;0),1,0)))</f>
        <v>0</v>
      </c>
      <c r="AH99" s="80">
        <f>IF((SUM(AH$19:AH$39)+SUM(AH$78:AH98)+SUM(AH$117:AH$121))&gt;=REGISTER!$CZ$22,0,IF(DK$70=1,0,IF(AND(DK99=1,$J99=1,DK$43&gt;=REGISTER!$CZ$25,DK$40&gt;0,SUM(DK$54:DK$60)&gt;0),1,0)))</f>
        <v>0</v>
      </c>
      <c r="AI99" s="80">
        <f>IF((SUM(AI$19:AI$39)+SUM(AI$78:AI98)+SUM(AI$117:AI$121))&gt;=REGISTER!$CZ$22,0,IF(DL$70=1,0,IF(AND(DL99=1,$J99=1,DL$43&gt;=REGISTER!$CZ$25,DL$40&gt;0,SUM(DL$54:DL$60)&gt;0),1,0)))</f>
        <v>0</v>
      </c>
      <c r="AJ99" s="80">
        <f>IF((SUM(AJ$19:AJ$39)+SUM(AJ$78:AJ98)+SUM(AJ$117:AJ$121))&gt;=REGISTER!$CZ$22,0,IF(DM$70=1,0,IF(AND(DM99=1,$J99=1,DM$43&gt;=REGISTER!$CZ$25,DM$40&gt;0,SUM(DM$54:DM$60)&gt;0),1,0)))</f>
        <v>0</v>
      </c>
      <c r="AK99" s="80">
        <f>IF((SUM(AK$19:AK$39)+SUM(AK$78:AK98)+SUM(AK$117:AK$121))&gt;=REGISTER!$CZ$22,0,IF(DN$70=1,0,IF(AND(DN99=1,$J99=1,DN$43&gt;=REGISTER!$CZ$25,DN$40&gt;0,SUM(DN$54:DN$60)&gt;0),1,0)))</f>
        <v>0</v>
      </c>
      <c r="AL99" s="80">
        <f>IF((SUM(AL$19:AL$39)+SUM(AL$78:AL98)+SUM(AL$117:AL$121))&gt;=REGISTER!$CZ$22,0,IF(DO$70=1,0,IF(AND(DO99=1,$J99=1,DO$43&gt;=REGISTER!$CZ$25,DO$40&gt;0,SUM(DO$54:DO$60)&gt;0),1,0)))</f>
        <v>0</v>
      </c>
      <c r="AM99" s="80">
        <f>IF((SUM(AM$19:AM$39)+SUM(AM$78:AM98)+SUM(AM$117:AM$121))&gt;=REGISTER!$CZ$22,0,IF(DP$70=1,0,IF(AND(DP99=1,$J99=1,DP$43&gt;=REGISTER!$CZ$25,DP$40&gt;0,SUM(DP$54:DP$60)&gt;0),1,0)))</f>
        <v>0</v>
      </c>
      <c r="AN99" s="80">
        <f>IF((SUM(AN$19:AN$39)+SUM(AN$78:AN98)+SUM(AN$117:AN$121))&gt;=REGISTER!$CZ$22,0,IF(DQ$70=1,0,IF(AND(DQ99=1,$J99=1,DQ$43&gt;=REGISTER!$CZ$25,DQ$40&gt;0,SUM(DQ$54:DQ$60)&gt;0),1,0)))</f>
        <v>0</v>
      </c>
      <c r="AO99" s="80">
        <f>IF((SUM(AO$19:AO$39)+SUM(AO$78:AO98)+SUM(AO$117:AO$121))&gt;=REGISTER!$CZ$22,0,IF(DR$70=1,0,IF(AND(DR99=1,$J99=1,DR$43&gt;=REGISTER!$CZ$25,DR$40&gt;0,SUM(DR$54:DR$60)&gt;0),1,0)))</f>
        <v>0</v>
      </c>
      <c r="AP99" s="80">
        <f>IF((SUM(AP$19:AP$39)+SUM(AP$78:AP98)+SUM(AP$117:AP$121))&gt;=REGISTER!$CZ$22,0,IF(DS$70=1,0,IF(AND(DS99=1,$J99=1,DS$43&gt;=REGISTER!$CZ$25,DS$40&gt;0,SUM(DS$54:DS$60)&gt;0),1,0)))</f>
        <v>0</v>
      </c>
      <c r="AQ99" s="80">
        <f>IF((SUM(AQ$19:AQ$39)+SUM(AQ$78:AQ98)+SUM(AQ$117:AQ$121))&gt;=REGISTER!$CZ$22,0,IF(DT$70=1,0,IF(AND(DT99=1,$J99=1,DT$43&gt;=REGISTER!$CZ$25,DT$40&gt;0,SUM(DT$54:DT$60)&gt;0),1,0)))</f>
        <v>0</v>
      </c>
      <c r="AR99" s="80">
        <f>IF((SUM(AR$19:AR$39)+SUM(AR$78:AR98)+SUM(AR$117:AR$121))&gt;=REGISTER!$CZ$22,0,IF(DU$70=1,0,IF(AND(DU99=1,$J99=1,DU$43&gt;=REGISTER!$CZ$25,DU$40&gt;0,SUM(DU$54:DU$60)&gt;0),1,0)))</f>
        <v>0</v>
      </c>
      <c r="AS99" s="80">
        <f>IF((SUM(AS$19:AS$39)+SUM(AS$78:AS98)+SUM(AS$117:AS$121))&gt;=REGISTER!$CZ$22,0,IF(DV$70=1,0,IF(AND(DV99=1,$J99=1,DV$43&gt;=REGISTER!$CZ$25,DV$40&gt;0,SUM(DV$54:DV$60)&gt;0),1,0)))</f>
        <v>0</v>
      </c>
      <c r="AT99" s="80">
        <f>IF((SUM(AT$19:AT$39)+SUM(AT$78:AT98)+SUM(AT$117:AT$121))&gt;=REGISTER!$CZ$22,0,IF(DW$70=1,0,IF(AND(DW99=1,$J99=1,DW$43&gt;=REGISTER!$CZ$25,DW$40&gt;0,SUM(DW$54:DW$60)&gt;0),1,0)))</f>
        <v>0</v>
      </c>
      <c r="AU99" s="80">
        <f>IF((SUM(AU$19:AU$39)+SUM(AU$78:AU98)+SUM(AU$117:AU$121))&gt;=REGISTER!$CZ$22,0,IF(DX$70=1,0,IF(AND(DX99=1,$J99=1,DX$43&gt;=REGISTER!$CZ$25,DX$40&gt;0,SUM(DX$54:DX$60)&gt;0),1,0)))</f>
        <v>0</v>
      </c>
      <c r="AV99" s="80">
        <f>IF((SUM(AV$19:AV$39)+SUM(AV$78:AV98)+SUM(AV$117:AV$121))&gt;=REGISTER!$CZ$22,0,IF(DY$70=1,0,IF(AND(DY99=1,$J99=1,DY$43&gt;=REGISTER!$CZ$25,DY$40&gt;0,SUM(DY$54:DY$60)&gt;0),1,0)))</f>
        <v>0</v>
      </c>
      <c r="AW99" s="80">
        <f>IF((SUM(AW$19:AW$39)+SUM(AW$78:AW98)+SUM(AW$117:AW$121))&gt;=REGISTER!$CZ$22,0,IF(DZ$70=1,0,IF(AND(DZ99=1,$J99=1,DZ$43&gt;=REGISTER!$CZ$25,DZ$40&gt;0,SUM(DZ$54:DZ$60)&gt;0),1,0)))</f>
        <v>0</v>
      </c>
      <c r="AX99" s="80">
        <f>IF((SUM(AX$19:AX$39)+SUM(AX$78:AX98)+SUM(AX$117:AX$121))&gt;=REGISTER!$CZ$22,0,IF(EA$70=1,0,IF(AND(EA99=1,$J99=1,EA$43&gt;=REGISTER!$CZ$25,EA$40&gt;0,SUM(EA$54:EA$60)&gt;0),1,0)))</f>
        <v>0</v>
      </c>
      <c r="AY99" s="80">
        <f>IF((SUM(AY$19:AY$39)+SUM(AY$78:AY98)+SUM(AY$117:AY$121))&gt;=REGISTER!$CZ$22,0,IF(EB$70=1,0,IF(AND(EB99=1,$J99=1,EB$43&gt;=REGISTER!$CZ$25,EB$40&gt;0,SUM(EB$54:EB$60)&gt;0),1,0)))</f>
        <v>0</v>
      </c>
      <c r="AZ99" s="80">
        <f>IF((SUM(AZ$19:AZ$39)+SUM(AZ$78:AZ98)+SUM(AZ$117:AZ$121))&gt;=REGISTER!$CZ$22,0,IF(EC$70=1,0,IF(AND(EC99=1,$J99=1,EC$43&gt;=REGISTER!$CZ$25,EC$40&gt;0,SUM(EC$54:EC$60)&gt;0),1,0)))</f>
        <v>0</v>
      </c>
      <c r="BA99" s="80">
        <f>IF((SUM(BA$19:BA$39)+SUM(BA$78:BA98)+SUM(BA$117:BA$121))&gt;=REGISTER!$CZ$22,0,IF(ED$70=1,0,IF(AND(ED99=1,$J99=1,ED$43&gt;=REGISTER!$CZ$25,ED$40&gt;0,SUM(ED$54:ED$60)&gt;0),1,0)))</f>
        <v>0</v>
      </c>
      <c r="BB99" s="80">
        <f>IF((SUM(BB$19:BB$39)+SUM(BB$78:BB98)+SUM(BB$117:BB$121))&gt;=REGISTER!$CZ$22,0,IF(EE$70=1,0,IF(AND(EE99=1,$J99=1,EE$43&gt;=REGISTER!$CZ$25,EE$40&gt;0,SUM(EE$54:EE$60)&gt;0),1,0)))</f>
        <v>0</v>
      </c>
      <c r="BC99" s="80">
        <f>IF((SUM(BC$19:BC$39)+SUM(BC$78:BC98)+SUM(BC$117:BC$121))&gt;=REGISTER!$CZ$22,0,IF(EF$70=1,0,IF(AND(EF99=1,$J99=1,EF$43&gt;=REGISTER!$CZ$25,EF$40&gt;0,SUM(EF$54:EF$60)&gt;0),1,0)))</f>
        <v>0</v>
      </c>
      <c r="BD99" s="101">
        <f t="shared" si="74"/>
        <v>0</v>
      </c>
      <c r="BE99" s="80">
        <f>IF((SUM(BE$19:BE$39)+SUM(BE$78:BE98)+SUM(BE$117:BE$121))&gt;=30,0,SUM(IF(AND($I99=1,CS99=1,CS$41&gt;2,CS$40&gt;0,SUM(CS$47:CS$53)&gt;0),1,0)))</f>
        <v>0</v>
      </c>
      <c r="BF99" s="80">
        <f>IF((SUM(BF$19:BF$39)+SUM(BF$78:BF98)+SUM(BF$117:BF$121))&gt;=30,0,SUM(IF(AND($I99=1,CT99=1,CT$41&gt;2,CT$40&gt;0,SUM(CT$47:CT$53)&gt;0),1,0)))</f>
        <v>0</v>
      </c>
      <c r="BG99" s="80">
        <f>IF((SUM(BG$19:BG$39)+SUM(BG$78:BG98)+SUM(BG$117:BG$121))&gt;=30,0,SUM(IF(AND($I99=1,CU99=1,CU$41&gt;2,CU$40&gt;0,SUM(CU$47:CU$53)&gt;0),1,0)))</f>
        <v>0</v>
      </c>
      <c r="BH99" s="80">
        <f>IF((SUM(BH$19:BH$39)+SUM(BH$78:BH98)+SUM(BH$117:BH$121))&gt;=30,0,SUM(IF(AND($I99=1,CV99=1,CV$41&gt;2,CV$40&gt;0,SUM(CV$47:CV$53)&gt;0),1,0)))</f>
        <v>0</v>
      </c>
      <c r="BI99" s="80">
        <f>IF((SUM(BI$19:BI$39)+SUM(BI$78:BI98)+SUM(BI$117:BI$121))&gt;=30,0,SUM(IF(AND($I99=1,CW99=1,CW$41&gt;2,CW$40&gt;0,SUM(CW$47:CW$53)&gt;0),1,0)))</f>
        <v>0</v>
      </c>
      <c r="BJ99" s="80">
        <f>IF((SUM(BJ$19:BJ$39)+SUM(BJ$78:BJ98)+SUM(BJ$117:BJ$121))&gt;=30,0,SUM(IF(AND($I99=1,CX99=1,CX$41&gt;2,CX$40&gt;0,SUM(CX$47:CX$53)&gt;0),1,0)))</f>
        <v>0</v>
      </c>
      <c r="BK99" s="80">
        <f>IF((SUM(BK$19:BK$39)+SUM(BK$78:BK98)+SUM(BK$117:BK$121))&gt;=30,0,SUM(IF(AND($I99=1,CY99=1,CY$41&gt;2,CY$40&gt;0,SUM(CY$47:CY$53)&gt;0),1,0)))</f>
        <v>0</v>
      </c>
      <c r="BL99" s="80">
        <f>IF((SUM(BL$19:BL$39)+SUM(BL$78:BL98)+SUM(BL$117:BL$121))&gt;=30,0,SUM(IF(AND($I99=1,CZ99=1,CZ$41&gt;2,CZ$40&gt;0,SUM(CZ$47:CZ$53)&gt;0),1,0)))</f>
        <v>0</v>
      </c>
      <c r="BM99" s="80">
        <f>IF((SUM(BM$19:BM$39)+SUM(BM$78:BM98)+SUM(BM$117:BM$121))&gt;=30,0,SUM(IF(AND($I99=1,DA99=1,DA$41&gt;2,DA$40&gt;0,SUM(DA$47:DA$53)&gt;0),1,0)))</f>
        <v>0</v>
      </c>
      <c r="BN99" s="80">
        <f>IF((SUM(BN$19:BN$39)+SUM(BN$78:BN98)+SUM(BN$117:BN$121))&gt;=30,0,SUM(IF(AND($I99=1,DB99=1,DB$41&gt;2,DB$40&gt;0,SUM(DB$47:DB$53)&gt;0),1,0)))</f>
        <v>0</v>
      </c>
      <c r="BO99" s="80">
        <f>IF((SUM(BO$19:BO$39)+SUM(BO$78:BO98)+SUM(BO$117:BO$121))&gt;=30,0,SUM(IF(AND($I99=1,DC99=1,DC$41&gt;2,DC$40&gt;0,SUM(DC$47:DC$53)&gt;0),1,0)))</f>
        <v>0</v>
      </c>
      <c r="BP99" s="80">
        <f>IF((SUM(BP$19:BP$39)+SUM(BP$78:BP98)+SUM(BP$117:BP$121))&gt;=30,0,SUM(IF(AND($I99=1,DD99=1,DD$41&gt;2,DD$40&gt;0,SUM(DD$47:DD$53)&gt;0),1,0)))</f>
        <v>0</v>
      </c>
      <c r="BQ99" s="80">
        <f>IF((SUM(BQ$19:BQ$39)+SUM(BQ$78:BQ98)+SUM(BQ$117:BQ$121))&gt;=30,0,SUM(IF(AND($I99=1,DE99=1,DE$41&gt;2,DE$40&gt;0,SUM(DE$47:DE$53)&gt;0),1,0)))</f>
        <v>0</v>
      </c>
      <c r="BR99" s="80">
        <f>IF((SUM(BR$19:BR$39)+SUM(BR$78:BR98)+SUM(BR$117:BR$121))&gt;=30,0,SUM(IF(AND($I99=1,DF99=1,DF$41&gt;2,DF$40&gt;0,SUM(DF$47:DF$53)&gt;0),1,0)))</f>
        <v>0</v>
      </c>
      <c r="BS99" s="80">
        <f>IF((SUM(BS$19:BS$39)+SUM(BS$78:BS98)+SUM(BS$117:BS$121))&gt;=30,0,SUM(IF(AND($I99=1,DG99=1,DG$41&gt;2,DG$40&gt;0,SUM(DG$47:DG$53)&gt;0),1,0)))</f>
        <v>0</v>
      </c>
      <c r="BT99" s="80">
        <f>IF((SUM(BT$19:BT$39)+SUM(BT$78:BT98)+SUM(BT$117:BT$121))&gt;=30,0,SUM(IF(AND($I99=1,DH99=1,DH$41&gt;2,DH$40&gt;0,SUM(DH$47:DH$53)&gt;0),1,0)))</f>
        <v>0</v>
      </c>
      <c r="BU99" s="80">
        <f>IF((SUM(BU$19:BU$39)+SUM(BU$78:BU98)+SUM(BU$117:BU$121))&gt;=30,0,SUM(IF(AND($I99=1,DI99=1,DI$41&gt;2,DI$40&gt;0,SUM(DI$47:DI$53)&gt;0),1,0)))</f>
        <v>0</v>
      </c>
      <c r="BV99" s="80">
        <f>IF((SUM(BV$19:BV$39)+SUM(BV$78:BV98)+SUM(BV$117:BV$121))&gt;=30,0,SUM(IF(AND($I99=1,DJ99=1,DJ$41&gt;2,DJ$40&gt;0,SUM(DJ$47:DJ$53)&gt;0),1,0)))</f>
        <v>0</v>
      </c>
      <c r="BW99" s="80">
        <f>IF((SUM(BW$19:BW$39)+SUM(BW$78:BW98)+SUM(BW$117:BW$121))&gt;=30,0,SUM(IF(AND($I99=1,DK99=1,DK$41&gt;2,DK$40&gt;0,SUM(DK$47:DK$53)&gt;0),1,0)))</f>
        <v>0</v>
      </c>
      <c r="BX99" s="80">
        <f>IF((SUM(BX$19:BX$39)+SUM(BX$78:BX98)+SUM(BX$117:BX$121))&gt;=30,0,SUM(IF(AND($I99=1,DL99=1,DL$41&gt;2,DL$40&gt;0,SUM(DL$47:DL$53)&gt;0),1,0)))</f>
        <v>0</v>
      </c>
      <c r="BY99" s="80">
        <f>IF((SUM(BY$19:BY$39)+SUM(BY$78:BY98)+SUM(BY$117:BY$121))&gt;=30,0,SUM(IF(AND($I99=1,DM99=1,DM$41&gt;2,DM$40&gt;0,SUM(DM$47:DM$53)&gt;0),1,0)))</f>
        <v>0</v>
      </c>
      <c r="BZ99" s="80">
        <f>IF((SUM(BZ$19:BZ$39)+SUM(BZ$78:BZ98)+SUM(BZ$117:BZ$121))&gt;=30,0,SUM(IF(AND($I99=1,DN99=1,DN$41&gt;2,DN$40&gt;0,SUM(DN$47:DN$53)&gt;0),1,0)))</f>
        <v>0</v>
      </c>
      <c r="CA99" s="80">
        <f>IF((SUM(CA$19:CA$39)+SUM(CA$78:CA98)+SUM(CA$117:CA$121))&gt;=30,0,SUM(IF(AND($I99=1,DO99=1,DO$41&gt;2,DO$40&gt;0,SUM(DO$47:DO$53)&gt;0),1,0)))</f>
        <v>0</v>
      </c>
      <c r="CB99" s="80">
        <f>IF((SUM(CB$19:CB$39)+SUM(CB$78:CB98)+SUM(CB$117:CB$121))&gt;=30,0,SUM(IF(AND($I99=1,DP99=1,DP$41&gt;2,DP$40&gt;0,SUM(DP$47:DP$53)&gt;0),1,0)))</f>
        <v>0</v>
      </c>
      <c r="CC99" s="80">
        <f>IF((SUM(CC$19:CC$39)+SUM(CC$78:CC98)+SUM(CC$117:CC$121))&gt;=30,0,SUM(IF(AND($I99=1,DQ99=1,DQ$41&gt;2,DQ$40&gt;0,SUM(DQ$47:DQ$53)&gt;0),1,0)))</f>
        <v>0</v>
      </c>
      <c r="CD99" s="80">
        <f>IF((SUM(CD$19:CD$39)+SUM(CD$78:CD98)+SUM(CD$117:CD$121))&gt;=30,0,SUM(IF(AND($I99=1,DR99=1,DR$41&gt;2,DR$40&gt;0,SUM(DR$47:DR$53)&gt;0),1,0)))</f>
        <v>0</v>
      </c>
      <c r="CE99" s="80">
        <f>IF((SUM(CE$19:CE$39)+SUM(CE$78:CE98)+SUM(CE$117:CE$121))&gt;=30,0,SUM(IF(AND($I99=1,DS99=1,DS$41&gt;2,DS$40&gt;0,SUM(DS$47:DS$53)&gt;0),1,0)))</f>
        <v>0</v>
      </c>
      <c r="CF99" s="80">
        <f>IF((SUM(CF$19:CF$39)+SUM(CF$78:CF98)+SUM(CF$117:CF$121))&gt;=30,0,SUM(IF(AND($I99=1,DT99=1,DT$41&gt;2,DT$40&gt;0,SUM(DT$47:DT$53)&gt;0),1,0)))</f>
        <v>0</v>
      </c>
      <c r="CG99" s="80">
        <f>IF((SUM(CG$19:CG$39)+SUM(CG$78:CG98)+SUM(CG$117:CG$121))&gt;=30,0,SUM(IF(AND($I99=1,DU99=1,DU$41&gt;2,DU$40&gt;0,SUM(DU$47:DU$53)&gt;0),1,0)))</f>
        <v>0</v>
      </c>
      <c r="CH99" s="80">
        <f>IF((SUM(CH$19:CH$39)+SUM(CH$78:CH98)+SUM(CH$117:CH$121))&gt;=30,0,SUM(IF(AND($I99=1,DV99=1,DV$41&gt;2,DV$40&gt;0,SUM(DV$47:DV$53)&gt;0),1,0)))</f>
        <v>0</v>
      </c>
      <c r="CI99" s="80">
        <f>IF((SUM(CI$19:CI$39)+SUM(CI$78:CI98)+SUM(CI$117:CI$121))&gt;=30,0,SUM(IF(AND($I99=1,DW99=1,DW$41&gt;2,DW$40&gt;0,SUM(DW$47:DW$53)&gt;0),1,0)))</f>
        <v>0</v>
      </c>
      <c r="CJ99" s="80">
        <f>IF((SUM(CJ$19:CJ$39)+SUM(CJ$78:CJ98)+SUM(CJ$117:CJ$121))&gt;=30,0,SUM(IF(AND($I99=1,DX99=1,DX$41&gt;2,DX$40&gt;0,SUM(DX$47:DX$53)&gt;0),1,0)))</f>
        <v>0</v>
      </c>
      <c r="CK99" s="80">
        <f>IF((SUM(CK$19:CK$39)+SUM(CK$78:CK98)+SUM(CK$117:CK$121))&gt;=30,0,SUM(IF(AND($I99=1,DY99=1,DY$41&gt;2,DY$40&gt;0,SUM(DY$47:DY$53)&gt;0),1,0)))</f>
        <v>0</v>
      </c>
      <c r="CL99" s="80">
        <f>IF((SUM(CL$19:CL$39)+SUM(CL$78:CL98)+SUM(CL$117:CL$121))&gt;=30,0,SUM(IF(AND($I99=1,DZ99=1,DZ$41&gt;2,DZ$40&gt;0,SUM(DZ$47:DZ$53)&gt;0),1,0)))</f>
        <v>0</v>
      </c>
      <c r="CM99" s="80">
        <f>IF((SUM(CM$19:CM$39)+SUM(CM$78:CM98)+SUM(CM$117:CM$121))&gt;=30,0,SUM(IF(AND($I99=1,EA99=1,EA$41&gt;2,EA$40&gt;0,SUM(EA$47:EA$53)&gt;0),1,0)))</f>
        <v>0</v>
      </c>
      <c r="CN99" s="80">
        <f>IF((SUM(CN$19:CN$39)+SUM(CN$78:CN98)+SUM(CN$117:CN$121))&gt;=30,0,SUM(IF(AND($I99=1,EB99=1,EB$41&gt;2,EB$40&gt;0,SUM(EB$47:EB$53)&gt;0),1,0)))</f>
        <v>0</v>
      </c>
      <c r="CO99" s="80">
        <f>IF((SUM(CO$19:CO$39)+SUM(CO$78:CO98)+SUM(CO$117:CO$121))&gt;=30,0,SUM(IF(AND($I99=1,EC99=1,EC$41&gt;2,EC$40&gt;0,SUM(EC$47:EC$53)&gt;0),1,0)))</f>
        <v>0</v>
      </c>
      <c r="CP99" s="80">
        <f>IF((SUM(CP$19:CP$39)+SUM(CP$78:CP98)+SUM(CP$117:CP$121))&gt;=30,0,SUM(IF(AND($I99=1,ED99=1,ED$41&gt;2,ED$40&gt;0,SUM(ED$47:ED$53)&gt;0),1,0)))</f>
        <v>0</v>
      </c>
      <c r="CQ99" s="80">
        <f>IF((SUM(CQ$19:CQ$39)+SUM(CQ$78:CQ98)+SUM(CQ$117:CQ$121))&gt;=30,0,SUM(IF(AND($I99=1,EE99=1,EE$41&gt;2,EE$40&gt;0,SUM(EE$47:EE$53)&gt;0),1,0)))</f>
        <v>0</v>
      </c>
      <c r="CR99" s="80">
        <f>IF((SUM(CR$19:CR$39)+SUM(CR$78:CR98)+SUM(CR$117:CR$121))&gt;=30,0,SUM(IF(AND($I99=1,EF99=1,EF$41&gt;2,EF$40&gt;0,SUM(EF$47:EF$53)&gt;0),1,0)))</f>
        <v>0</v>
      </c>
      <c r="CS99" s="64"/>
      <c r="CT99" s="64"/>
      <c r="CU99" s="64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64"/>
      <c r="DM99" s="64"/>
      <c r="DN99" s="64"/>
      <c r="DO99" s="64"/>
      <c r="DP99" s="64"/>
      <c r="DQ99" s="64"/>
      <c r="DR99" s="64"/>
      <c r="DS99" s="64"/>
      <c r="DT99" s="64"/>
      <c r="DU99" s="64"/>
      <c r="DV99" s="64"/>
      <c r="DW99" s="64"/>
      <c r="DX99" s="64"/>
      <c r="DY99" s="64"/>
      <c r="DZ99" s="64"/>
      <c r="EA99" s="64"/>
      <c r="EB99" s="64"/>
      <c r="EC99" s="64"/>
      <c r="ED99" s="64"/>
      <c r="EE99" s="64"/>
      <c r="EF99" s="64"/>
      <c r="EG99" s="54">
        <f t="shared" si="65"/>
        <v>0</v>
      </c>
      <c r="EH99" s="136"/>
      <c r="EI99" s="97">
        <f t="shared" si="66"/>
        <v>0</v>
      </c>
      <c r="EJ99" s="344" t="str">
        <f t="shared" si="75"/>
        <v/>
      </c>
      <c r="EK99" s="345">
        <f t="shared" si="76"/>
        <v>0</v>
      </c>
      <c r="EL99" s="185"/>
      <c r="EM99" s="102">
        <f>SUMIF($K99,REGISTER!$CU$7,'KORT 1'!$BD99)</f>
        <v>0</v>
      </c>
      <c r="EN99" s="19">
        <f>SUMIF($K99,REGISTER!$CU$8,'KORT 1'!$BD99)</f>
        <v>0</v>
      </c>
      <c r="EO99" s="20">
        <f>SUMIF($K99,REGISTER!$CU$9,'KORT 1'!$BD99)</f>
        <v>0</v>
      </c>
      <c r="EP99" s="17">
        <f>SUMIF($K99,REGISTER!$CU$21,'KORT 1'!$BD99)</f>
        <v>0</v>
      </c>
      <c r="EQ99" s="19">
        <f>SUMIF($K99,REGISTER!$CU$22,'KORT 1'!$BD99)</f>
        <v>0</v>
      </c>
      <c r="ER99" s="20">
        <f>SUMIF($K99,REGISTER!$CU$23,'KORT 1'!$BD99)</f>
        <v>0</v>
      </c>
      <c r="ES99" s="17">
        <f>SUMIF($K99,REGISTER!$CU$14,'KORT 1'!$BD99)</f>
        <v>0</v>
      </c>
      <c r="ET99" s="19">
        <f>SUMIF($K99,REGISTER!$CU$15,'KORT 1'!$BD99)</f>
        <v>0</v>
      </c>
      <c r="EU99" s="19">
        <f>SUMIF($K99,REGISTER!$CU$16,'KORT 1'!$BD99)</f>
        <v>0</v>
      </c>
      <c r="EV99" s="218">
        <f>SUMIF($K99,REGISTER!$CU$17,'KORT 1'!$BD99)+SUMIF($K99,REGISTER!$CU$18,'KORT 1'!$BD99)+SUMIF($K99,REGISTER!$CU$19,'KORT 1'!$BD99)+SUMIF($K99,REGISTER!$CU$20,'KORT 1'!$BD99)</f>
        <v>0</v>
      </c>
      <c r="EW99" s="103">
        <f>SUMIF($K99,REGISTER!$CU$28,'KORT 1'!$BD99)</f>
        <v>0</v>
      </c>
      <c r="EX99" s="19">
        <f>SUMIF($K99,REGISTER!$CU$29,'KORT 1'!$BD99)</f>
        <v>0</v>
      </c>
      <c r="EY99" s="19">
        <f>SUMIF($K99,REGISTER!$CU$30,'KORT 1'!$BD99)</f>
        <v>0</v>
      </c>
      <c r="EZ99" s="218">
        <f>SUMIF($K99,REGISTER!$CU$31,'KORT 1'!$BD99)+SUMIF($K99,REGISTER!$CU$32,'KORT 1'!$BD99)+SUMIF($K99,REGISTER!$CU$33,'KORT 1'!$BD99)+SUMIF($K99,REGISTER!$CU$34,'KORT 1'!$BD99)</f>
        <v>0</v>
      </c>
      <c r="FA99" s="136"/>
      <c r="FB99" s="136"/>
      <c r="FC99" s="136"/>
      <c r="FD99" s="136"/>
      <c r="FE99" s="136"/>
      <c r="FF99" s="136"/>
      <c r="FG99" s="136"/>
      <c r="FH99" s="136"/>
      <c r="FI99" s="136"/>
      <c r="FJ99" s="136"/>
      <c r="FK99" s="136"/>
      <c r="FL99" s="136"/>
      <c r="FM99" s="136"/>
      <c r="FN99" s="136"/>
      <c r="FO99" s="136"/>
      <c r="FP99" s="235"/>
      <c r="FQ99" s="103">
        <f>SUMIF($M99,REGISTER!$CU$36,'KORT 1'!$O99)</f>
        <v>0</v>
      </c>
      <c r="FR99" s="19">
        <f>SUMIF($M99,REGISTER!$CU$37,'KORT 1'!$O99)</f>
        <v>0</v>
      </c>
      <c r="FS99" s="19">
        <f>SUMIF($M99,REGISTER!$CU$38,'KORT 1'!$O99)</f>
        <v>0</v>
      </c>
      <c r="FT99" s="19">
        <f>SUMIF($M99,REGISTER!$CU$39,'KORT 1'!$O99)</f>
        <v>0</v>
      </c>
      <c r="FU99" s="19">
        <f>SUMIF($M99,REGISTER!$CU$40,'KORT 1'!$O99)</f>
        <v>0</v>
      </c>
      <c r="FV99" s="19">
        <f>SUMIF($M99,REGISTER!$CU$41,'KORT 1'!$O99)</f>
        <v>0</v>
      </c>
      <c r="FW99" s="19">
        <f>SUMIF($M99,REGISTER!$CU$56,'KORT 1'!$O99)</f>
        <v>0</v>
      </c>
      <c r="FX99" s="19">
        <f>SUMIF($M99,REGISTER!$CU$57,'KORT 1'!$O99)</f>
        <v>0</v>
      </c>
      <c r="FY99" s="19">
        <f>SUMIF($M99,REGISTER!$CU$58,'KORT 1'!$O99)</f>
        <v>0</v>
      </c>
      <c r="FZ99" s="19">
        <f>SUMIF($M99,REGISTER!$CU$59,'KORT 1'!$O99)</f>
        <v>0</v>
      </c>
      <c r="GA99" s="19">
        <f>SUMIF($M99,REGISTER!$CU$60,'KORT 1'!$O99)</f>
        <v>0</v>
      </c>
      <c r="GB99" s="19">
        <f>SUMIF($M99,REGISTER!$CU$61,'KORT 1'!$O99)</f>
        <v>0</v>
      </c>
      <c r="GC99" s="19">
        <f>SUMIF($M99,REGISTER!$CU$46,'KORT 1'!$O99)</f>
        <v>0</v>
      </c>
      <c r="GD99" s="19">
        <f>SUMIF($M99,REGISTER!$CU$47,'KORT 1'!$O99)</f>
        <v>0</v>
      </c>
      <c r="GE99" s="19">
        <f>SUMIF($M99,REGISTER!$CU$48,'KORT 1'!$O99)</f>
        <v>0</v>
      </c>
      <c r="GF99" s="19">
        <f>SUMIF($M99,REGISTER!$CU$49,'KORT 1'!$O99)</f>
        <v>0</v>
      </c>
      <c r="GG99" s="19">
        <f>SUMIF($M99,REGISTER!$CU$50,'KORT 1'!$O99)</f>
        <v>0</v>
      </c>
      <c r="GH99" s="19">
        <f>SUMIF($M99,REGISTER!$CU$51,'KORT 1'!$O99)</f>
        <v>0</v>
      </c>
      <c r="GI99" s="18">
        <f>SUMIF($M99,REGISTER!$CU$52,'KORT 1'!$O99)+SUMIF($M99,REGISTER!$CU$53,'KORT 1'!$O99)+SUMIF($M99,REGISTER!$CU$54,'KORT 1'!$O99)+SUMIF($M99,REGISTER!$CU$55,'KORT 1'!$O99)</f>
        <v>0</v>
      </c>
      <c r="GJ99" s="19">
        <f>SUMIF($M99,REGISTER!$CU$66,'KORT 1'!$O99)</f>
        <v>0</v>
      </c>
      <c r="GK99" s="19">
        <f>SUMIF($M99,REGISTER!$CU$67,'KORT 1'!$O99)</f>
        <v>0</v>
      </c>
      <c r="GL99" s="19">
        <f>SUMIF($M99,REGISTER!$CU$68,'KORT 1'!$O99)</f>
        <v>0</v>
      </c>
      <c r="GM99" s="19">
        <f>SUMIF($M99,REGISTER!$CU$69,'KORT 1'!$O99)</f>
        <v>0</v>
      </c>
      <c r="GN99" s="19">
        <f>SUMIF($M99,REGISTER!$CU$70,'KORT 1'!$O99)</f>
        <v>0</v>
      </c>
      <c r="GO99" s="19">
        <f>SUMIF($M99,REGISTER!$CU$71,'KORT 1'!$O99)</f>
        <v>0</v>
      </c>
      <c r="GP99" s="18">
        <f>SUMIF($M99,REGISTER!$CU$72,'KORT 1'!$O99)+SUMIF($M99,REGISTER!$CU$73,'KORT 1'!$O99)+SUMIF($M99,REGISTER!$CU$74,'KORT 1'!$O99)+SUMIF($M99,REGISTER!$CU$75,'KORT 1'!$O99)</f>
        <v>0</v>
      </c>
      <c r="GQ99" s="136"/>
      <c r="GR99" s="136"/>
      <c r="GS99" s="136"/>
      <c r="GT99" s="136"/>
      <c r="GU99" s="136"/>
      <c r="GV99" s="136"/>
      <c r="GW99" s="136"/>
      <c r="GX99" s="136"/>
      <c r="GY99" s="136"/>
      <c r="GZ99" s="136"/>
      <c r="HA99" s="136"/>
      <c r="HB99" s="136"/>
      <c r="HC99" s="136"/>
      <c r="HD99" s="136"/>
      <c r="HE99" s="136"/>
      <c r="HF99" s="136"/>
      <c r="HG99" s="136"/>
      <c r="HH99" s="125"/>
      <c r="HI99" s="1"/>
    </row>
    <row r="100" spans="1:217" ht="12" customHeight="1">
      <c r="A100" s="17">
        <v>44</v>
      </c>
      <c r="B100" s="81"/>
      <c r="C100" s="427" t="str">
        <f t="shared" si="69"/>
        <v/>
      </c>
      <c r="D100" s="428"/>
      <c r="E100" s="428"/>
      <c r="F100" s="428"/>
      <c r="G100" s="429"/>
      <c r="H100" s="130" t="str">
        <f t="shared" si="72"/>
        <v/>
      </c>
      <c r="I100" s="26">
        <f t="shared" si="57"/>
        <v>0</v>
      </c>
      <c r="J100" s="26">
        <f t="shared" si="58"/>
        <v>0</v>
      </c>
      <c r="K100" s="26">
        <f t="shared" si="59"/>
        <v>0</v>
      </c>
      <c r="L100" s="133"/>
      <c r="M100" s="26">
        <f t="shared" si="60"/>
        <v>0</v>
      </c>
      <c r="N100" s="26">
        <f t="shared" si="61"/>
        <v>0</v>
      </c>
      <c r="O100" s="101">
        <f t="shared" si="73"/>
        <v>0</v>
      </c>
      <c r="P100" s="80">
        <f>IF((SUM(P$19:P$39)+SUM(P$78:P99)+SUM(P$117:P$121))&gt;=REGISTER!$CZ$22,0,IF(CS$70=1,0,IF(AND(CS100=1,$J100=1,CS$43&gt;=REGISTER!$CZ$25,CS$40&gt;0,SUM(CS$54:CS$60)&gt;0),1,0)))</f>
        <v>0</v>
      </c>
      <c r="Q100" s="80">
        <f>IF((SUM(Q$19:Q$39)+SUM(Q$78:Q99)+SUM(Q$117:Q$121))&gt;=REGISTER!$CZ$22,0,IF(CT$70=1,0,IF(AND(CT100=1,$J100=1,CT$43&gt;=REGISTER!$CZ$25,CT$40&gt;0,SUM(CT$54:CT$60)&gt;0),1,0)))</f>
        <v>0</v>
      </c>
      <c r="R100" s="80">
        <f>IF((SUM(R$19:R$39)+SUM(R$78:R99)+SUM(R$117:R$121))&gt;=REGISTER!$CZ$22,0,IF(CU$70=1,0,IF(AND(CU100=1,$J100=1,CU$43&gt;=REGISTER!$CZ$25,CU$40&gt;0,SUM(CU$54:CU$60)&gt;0),1,0)))</f>
        <v>0</v>
      </c>
      <c r="S100" s="80">
        <f>IF((SUM(S$19:S$39)+SUM(S$78:S99)+SUM(S$117:S$121))&gt;=REGISTER!$CZ$22,0,IF(CV$70=1,0,IF(AND(CV100=1,$J100=1,CV$43&gt;=REGISTER!$CZ$25,CV$40&gt;0,SUM(CV$54:CV$60)&gt;0),1,0)))</f>
        <v>0</v>
      </c>
      <c r="T100" s="80">
        <f>IF((SUM(T$19:T$39)+SUM(T$78:T99)+SUM(T$117:T$121))&gt;=REGISTER!$CZ$22,0,IF(CW$70=1,0,IF(AND(CW100=1,$J100=1,CW$43&gt;=REGISTER!$CZ$25,CW$40&gt;0,SUM(CW$54:CW$60)&gt;0),1,0)))</f>
        <v>0</v>
      </c>
      <c r="U100" s="80">
        <f>IF((SUM(U$19:U$39)+SUM(U$78:U99)+SUM(U$117:U$121))&gt;=REGISTER!$CZ$22,0,IF(CX$70=1,0,IF(AND(CX100=1,$J100=1,CX$43&gt;=REGISTER!$CZ$25,CX$40&gt;0,SUM(CX$54:CX$60)&gt;0),1,0)))</f>
        <v>0</v>
      </c>
      <c r="V100" s="80">
        <f>IF((SUM(V$19:V$39)+SUM(V$78:V99)+SUM(V$117:V$121))&gt;=REGISTER!$CZ$22,0,IF(CY$70=1,0,IF(AND(CY100=1,$J100=1,CY$43&gt;=REGISTER!$CZ$25,CY$40&gt;0,SUM(CY$54:CY$60)&gt;0),1,0)))</f>
        <v>0</v>
      </c>
      <c r="W100" s="80">
        <f>IF((SUM(W$19:W$39)+SUM(W$78:W99)+SUM(W$117:W$121))&gt;=REGISTER!$CZ$22,0,IF(CZ$70=1,0,IF(AND(CZ100=1,$J100=1,CZ$43&gt;=REGISTER!$CZ$25,CZ$40&gt;0,SUM(CZ$54:CZ$60)&gt;0),1,0)))</f>
        <v>0</v>
      </c>
      <c r="X100" s="80">
        <f>IF((SUM(X$19:X$39)+SUM(X$78:X99)+SUM(X$117:X$121))&gt;=REGISTER!$CZ$22,0,IF(DA$70=1,0,IF(AND(DA100=1,$J100=1,DA$43&gt;=REGISTER!$CZ$25,DA$40&gt;0,SUM(DA$54:DA$60)&gt;0),1,0)))</f>
        <v>0</v>
      </c>
      <c r="Y100" s="80">
        <f>IF((SUM(Y$19:Y$39)+SUM(Y$78:Y99)+SUM(Y$117:Y$121))&gt;=REGISTER!$CZ$22,0,IF(DB$70=1,0,IF(AND(DB100=1,$J100=1,DB$43&gt;=REGISTER!$CZ$25,DB$40&gt;0,SUM(DB$54:DB$60)&gt;0),1,0)))</f>
        <v>0</v>
      </c>
      <c r="Z100" s="80">
        <f>IF((SUM(Z$19:Z$39)+SUM(Z$78:Z99)+SUM(Z$117:Z$121))&gt;=REGISTER!$CZ$22,0,IF(DC$70=1,0,IF(AND(DC100=1,$J100=1,DC$43&gt;=REGISTER!$CZ$25,DC$40&gt;0,SUM(DC$54:DC$60)&gt;0),1,0)))</f>
        <v>0</v>
      </c>
      <c r="AA100" s="80">
        <f>IF((SUM(AA$19:AA$39)+SUM(AA$78:AA99)+SUM(AA$117:AA$121))&gt;=REGISTER!$CZ$22,0,IF(DD$70=1,0,IF(AND(DD100=1,$J100=1,DD$43&gt;=REGISTER!$CZ$25,DD$40&gt;0,SUM(DD$54:DD$60)&gt;0),1,0)))</f>
        <v>0</v>
      </c>
      <c r="AB100" s="80">
        <f>IF((SUM(AB$19:AB$39)+SUM(AB$78:AB99)+SUM(AB$117:AB$121))&gt;=REGISTER!$CZ$22,0,IF(DE$70=1,0,IF(AND(DE100=1,$J100=1,DE$43&gt;=REGISTER!$CZ$25,DE$40&gt;0,SUM(DE$54:DE$60)&gt;0),1,0)))</f>
        <v>0</v>
      </c>
      <c r="AC100" s="80">
        <f>IF((SUM(AC$19:AC$39)+SUM(AC$78:AC99)+SUM(AC$117:AC$121))&gt;=REGISTER!$CZ$22,0,IF(DF$70=1,0,IF(AND(DF100=1,$J100=1,DF$43&gt;=REGISTER!$CZ$25,DF$40&gt;0,SUM(DF$54:DF$60)&gt;0),1,0)))</f>
        <v>0</v>
      </c>
      <c r="AD100" s="80">
        <f>IF((SUM(AD$19:AD$39)+SUM(AD$78:AD99)+SUM(AD$117:AD$121))&gt;=REGISTER!$CZ$22,0,IF(DG$70=1,0,IF(AND(DG100=1,$J100=1,DG$43&gt;=REGISTER!$CZ$25,DG$40&gt;0,SUM(DG$54:DG$60)&gt;0),1,0)))</f>
        <v>0</v>
      </c>
      <c r="AE100" s="80">
        <f>IF((SUM(AE$19:AE$39)+SUM(AE$78:AE99)+SUM(AE$117:AE$121))&gt;=REGISTER!$CZ$22,0,IF(DH$70=1,0,IF(AND(DH100=1,$J100=1,DH$43&gt;=REGISTER!$CZ$25,DH$40&gt;0,SUM(DH$54:DH$60)&gt;0),1,0)))</f>
        <v>0</v>
      </c>
      <c r="AF100" s="80">
        <f>IF((SUM(AF$19:AF$39)+SUM(AF$78:AF99)+SUM(AF$117:AF$121))&gt;=REGISTER!$CZ$22,0,IF(DI$70=1,0,IF(AND(DI100=1,$J100=1,DI$43&gt;=REGISTER!$CZ$25,DI$40&gt;0,SUM(DI$54:DI$60)&gt;0),1,0)))</f>
        <v>0</v>
      </c>
      <c r="AG100" s="80">
        <f>IF((SUM(AG$19:AG$39)+SUM(AG$78:AG99)+SUM(AG$117:AG$121))&gt;=REGISTER!$CZ$22,0,IF(DJ$70=1,0,IF(AND(DJ100=1,$J100=1,DJ$43&gt;=REGISTER!$CZ$25,DJ$40&gt;0,SUM(DJ$54:DJ$60)&gt;0),1,0)))</f>
        <v>0</v>
      </c>
      <c r="AH100" s="80">
        <f>IF((SUM(AH$19:AH$39)+SUM(AH$78:AH99)+SUM(AH$117:AH$121))&gt;=REGISTER!$CZ$22,0,IF(DK$70=1,0,IF(AND(DK100=1,$J100=1,DK$43&gt;=REGISTER!$CZ$25,DK$40&gt;0,SUM(DK$54:DK$60)&gt;0),1,0)))</f>
        <v>0</v>
      </c>
      <c r="AI100" s="80">
        <f>IF((SUM(AI$19:AI$39)+SUM(AI$78:AI99)+SUM(AI$117:AI$121))&gt;=REGISTER!$CZ$22,0,IF(DL$70=1,0,IF(AND(DL100=1,$J100=1,DL$43&gt;=REGISTER!$CZ$25,DL$40&gt;0,SUM(DL$54:DL$60)&gt;0),1,0)))</f>
        <v>0</v>
      </c>
      <c r="AJ100" s="80">
        <f>IF((SUM(AJ$19:AJ$39)+SUM(AJ$78:AJ99)+SUM(AJ$117:AJ$121))&gt;=REGISTER!$CZ$22,0,IF(DM$70=1,0,IF(AND(DM100=1,$J100=1,DM$43&gt;=REGISTER!$CZ$25,DM$40&gt;0,SUM(DM$54:DM$60)&gt;0),1,0)))</f>
        <v>0</v>
      </c>
      <c r="AK100" s="80">
        <f>IF((SUM(AK$19:AK$39)+SUM(AK$78:AK99)+SUM(AK$117:AK$121))&gt;=REGISTER!$CZ$22,0,IF(DN$70=1,0,IF(AND(DN100=1,$J100=1,DN$43&gt;=REGISTER!$CZ$25,DN$40&gt;0,SUM(DN$54:DN$60)&gt;0),1,0)))</f>
        <v>0</v>
      </c>
      <c r="AL100" s="80">
        <f>IF((SUM(AL$19:AL$39)+SUM(AL$78:AL99)+SUM(AL$117:AL$121))&gt;=REGISTER!$CZ$22,0,IF(DO$70=1,0,IF(AND(DO100=1,$J100=1,DO$43&gt;=REGISTER!$CZ$25,DO$40&gt;0,SUM(DO$54:DO$60)&gt;0),1,0)))</f>
        <v>0</v>
      </c>
      <c r="AM100" s="80">
        <f>IF((SUM(AM$19:AM$39)+SUM(AM$78:AM99)+SUM(AM$117:AM$121))&gt;=REGISTER!$CZ$22,0,IF(DP$70=1,0,IF(AND(DP100=1,$J100=1,DP$43&gt;=REGISTER!$CZ$25,DP$40&gt;0,SUM(DP$54:DP$60)&gt;0),1,0)))</f>
        <v>0</v>
      </c>
      <c r="AN100" s="80">
        <f>IF((SUM(AN$19:AN$39)+SUM(AN$78:AN99)+SUM(AN$117:AN$121))&gt;=REGISTER!$CZ$22,0,IF(DQ$70=1,0,IF(AND(DQ100=1,$J100=1,DQ$43&gt;=REGISTER!$CZ$25,DQ$40&gt;0,SUM(DQ$54:DQ$60)&gt;0),1,0)))</f>
        <v>0</v>
      </c>
      <c r="AO100" s="80">
        <f>IF((SUM(AO$19:AO$39)+SUM(AO$78:AO99)+SUM(AO$117:AO$121))&gt;=REGISTER!$CZ$22,0,IF(DR$70=1,0,IF(AND(DR100=1,$J100=1,DR$43&gt;=REGISTER!$CZ$25,DR$40&gt;0,SUM(DR$54:DR$60)&gt;0),1,0)))</f>
        <v>0</v>
      </c>
      <c r="AP100" s="80">
        <f>IF((SUM(AP$19:AP$39)+SUM(AP$78:AP99)+SUM(AP$117:AP$121))&gt;=REGISTER!$CZ$22,0,IF(DS$70=1,0,IF(AND(DS100=1,$J100=1,DS$43&gt;=REGISTER!$CZ$25,DS$40&gt;0,SUM(DS$54:DS$60)&gt;0),1,0)))</f>
        <v>0</v>
      </c>
      <c r="AQ100" s="80">
        <f>IF((SUM(AQ$19:AQ$39)+SUM(AQ$78:AQ99)+SUM(AQ$117:AQ$121))&gt;=REGISTER!$CZ$22,0,IF(DT$70=1,0,IF(AND(DT100=1,$J100=1,DT$43&gt;=REGISTER!$CZ$25,DT$40&gt;0,SUM(DT$54:DT$60)&gt;0),1,0)))</f>
        <v>0</v>
      </c>
      <c r="AR100" s="80">
        <f>IF((SUM(AR$19:AR$39)+SUM(AR$78:AR99)+SUM(AR$117:AR$121))&gt;=REGISTER!$CZ$22,0,IF(DU$70=1,0,IF(AND(DU100=1,$J100=1,DU$43&gt;=REGISTER!$CZ$25,DU$40&gt;0,SUM(DU$54:DU$60)&gt;0),1,0)))</f>
        <v>0</v>
      </c>
      <c r="AS100" s="80">
        <f>IF((SUM(AS$19:AS$39)+SUM(AS$78:AS99)+SUM(AS$117:AS$121))&gt;=REGISTER!$CZ$22,0,IF(DV$70=1,0,IF(AND(DV100=1,$J100=1,DV$43&gt;=REGISTER!$CZ$25,DV$40&gt;0,SUM(DV$54:DV$60)&gt;0),1,0)))</f>
        <v>0</v>
      </c>
      <c r="AT100" s="80">
        <f>IF((SUM(AT$19:AT$39)+SUM(AT$78:AT99)+SUM(AT$117:AT$121))&gt;=REGISTER!$CZ$22,0,IF(DW$70=1,0,IF(AND(DW100=1,$J100=1,DW$43&gt;=REGISTER!$CZ$25,DW$40&gt;0,SUM(DW$54:DW$60)&gt;0),1,0)))</f>
        <v>0</v>
      </c>
      <c r="AU100" s="80">
        <f>IF((SUM(AU$19:AU$39)+SUM(AU$78:AU99)+SUM(AU$117:AU$121))&gt;=REGISTER!$CZ$22,0,IF(DX$70=1,0,IF(AND(DX100=1,$J100=1,DX$43&gt;=REGISTER!$CZ$25,DX$40&gt;0,SUM(DX$54:DX$60)&gt;0),1,0)))</f>
        <v>0</v>
      </c>
      <c r="AV100" s="80">
        <f>IF((SUM(AV$19:AV$39)+SUM(AV$78:AV99)+SUM(AV$117:AV$121))&gt;=REGISTER!$CZ$22,0,IF(DY$70=1,0,IF(AND(DY100=1,$J100=1,DY$43&gt;=REGISTER!$CZ$25,DY$40&gt;0,SUM(DY$54:DY$60)&gt;0),1,0)))</f>
        <v>0</v>
      </c>
      <c r="AW100" s="80">
        <f>IF((SUM(AW$19:AW$39)+SUM(AW$78:AW99)+SUM(AW$117:AW$121))&gt;=REGISTER!$CZ$22,0,IF(DZ$70=1,0,IF(AND(DZ100=1,$J100=1,DZ$43&gt;=REGISTER!$CZ$25,DZ$40&gt;0,SUM(DZ$54:DZ$60)&gt;0),1,0)))</f>
        <v>0</v>
      </c>
      <c r="AX100" s="80">
        <f>IF((SUM(AX$19:AX$39)+SUM(AX$78:AX99)+SUM(AX$117:AX$121))&gt;=REGISTER!$CZ$22,0,IF(EA$70=1,0,IF(AND(EA100=1,$J100=1,EA$43&gt;=REGISTER!$CZ$25,EA$40&gt;0,SUM(EA$54:EA$60)&gt;0),1,0)))</f>
        <v>0</v>
      </c>
      <c r="AY100" s="80">
        <f>IF((SUM(AY$19:AY$39)+SUM(AY$78:AY99)+SUM(AY$117:AY$121))&gt;=REGISTER!$CZ$22,0,IF(EB$70=1,0,IF(AND(EB100=1,$J100=1,EB$43&gt;=REGISTER!$CZ$25,EB$40&gt;0,SUM(EB$54:EB$60)&gt;0),1,0)))</f>
        <v>0</v>
      </c>
      <c r="AZ100" s="80">
        <f>IF((SUM(AZ$19:AZ$39)+SUM(AZ$78:AZ99)+SUM(AZ$117:AZ$121))&gt;=REGISTER!$CZ$22,0,IF(EC$70=1,0,IF(AND(EC100=1,$J100=1,EC$43&gt;=REGISTER!$CZ$25,EC$40&gt;0,SUM(EC$54:EC$60)&gt;0),1,0)))</f>
        <v>0</v>
      </c>
      <c r="BA100" s="80">
        <f>IF((SUM(BA$19:BA$39)+SUM(BA$78:BA99)+SUM(BA$117:BA$121))&gt;=REGISTER!$CZ$22,0,IF(ED$70=1,0,IF(AND(ED100=1,$J100=1,ED$43&gt;=REGISTER!$CZ$25,ED$40&gt;0,SUM(ED$54:ED$60)&gt;0),1,0)))</f>
        <v>0</v>
      </c>
      <c r="BB100" s="80">
        <f>IF((SUM(BB$19:BB$39)+SUM(BB$78:BB99)+SUM(BB$117:BB$121))&gt;=REGISTER!$CZ$22,0,IF(EE$70=1,0,IF(AND(EE100=1,$J100=1,EE$43&gt;=REGISTER!$CZ$25,EE$40&gt;0,SUM(EE$54:EE$60)&gt;0),1,0)))</f>
        <v>0</v>
      </c>
      <c r="BC100" s="80">
        <f>IF((SUM(BC$19:BC$39)+SUM(BC$78:BC99)+SUM(BC$117:BC$121))&gt;=REGISTER!$CZ$22,0,IF(EF$70=1,0,IF(AND(EF100=1,$J100=1,EF$43&gt;=REGISTER!$CZ$25,EF$40&gt;0,SUM(EF$54:EF$60)&gt;0),1,0)))</f>
        <v>0</v>
      </c>
      <c r="BD100" s="101">
        <f t="shared" si="74"/>
        <v>0</v>
      </c>
      <c r="BE100" s="80">
        <f>IF((SUM(BE$19:BE$39)+SUM(BE$78:BE99)+SUM(BE$117:BE$121))&gt;=30,0,SUM(IF(AND($I100=1,CS100=1,CS$41&gt;2,CS$40&gt;0,SUM(CS$47:CS$53)&gt;0),1,0)))</f>
        <v>0</v>
      </c>
      <c r="BF100" s="80">
        <f>IF((SUM(BF$19:BF$39)+SUM(BF$78:BF99)+SUM(BF$117:BF$121))&gt;=30,0,SUM(IF(AND($I100=1,CT100=1,CT$41&gt;2,CT$40&gt;0,SUM(CT$47:CT$53)&gt;0),1,0)))</f>
        <v>0</v>
      </c>
      <c r="BG100" s="80">
        <f>IF((SUM(BG$19:BG$39)+SUM(BG$78:BG99)+SUM(BG$117:BG$121))&gt;=30,0,SUM(IF(AND($I100=1,CU100=1,CU$41&gt;2,CU$40&gt;0,SUM(CU$47:CU$53)&gt;0),1,0)))</f>
        <v>0</v>
      </c>
      <c r="BH100" s="80">
        <f>IF((SUM(BH$19:BH$39)+SUM(BH$78:BH99)+SUM(BH$117:BH$121))&gt;=30,0,SUM(IF(AND($I100=1,CV100=1,CV$41&gt;2,CV$40&gt;0,SUM(CV$47:CV$53)&gt;0),1,0)))</f>
        <v>0</v>
      </c>
      <c r="BI100" s="80">
        <f>IF((SUM(BI$19:BI$39)+SUM(BI$78:BI99)+SUM(BI$117:BI$121))&gt;=30,0,SUM(IF(AND($I100=1,CW100=1,CW$41&gt;2,CW$40&gt;0,SUM(CW$47:CW$53)&gt;0),1,0)))</f>
        <v>0</v>
      </c>
      <c r="BJ100" s="80">
        <f>IF((SUM(BJ$19:BJ$39)+SUM(BJ$78:BJ99)+SUM(BJ$117:BJ$121))&gt;=30,0,SUM(IF(AND($I100=1,CX100=1,CX$41&gt;2,CX$40&gt;0,SUM(CX$47:CX$53)&gt;0),1,0)))</f>
        <v>0</v>
      </c>
      <c r="BK100" s="80">
        <f>IF((SUM(BK$19:BK$39)+SUM(BK$78:BK99)+SUM(BK$117:BK$121))&gt;=30,0,SUM(IF(AND($I100=1,CY100=1,CY$41&gt;2,CY$40&gt;0,SUM(CY$47:CY$53)&gt;0),1,0)))</f>
        <v>0</v>
      </c>
      <c r="BL100" s="80">
        <f>IF((SUM(BL$19:BL$39)+SUM(BL$78:BL99)+SUM(BL$117:BL$121))&gt;=30,0,SUM(IF(AND($I100=1,CZ100=1,CZ$41&gt;2,CZ$40&gt;0,SUM(CZ$47:CZ$53)&gt;0),1,0)))</f>
        <v>0</v>
      </c>
      <c r="BM100" s="80">
        <f>IF((SUM(BM$19:BM$39)+SUM(BM$78:BM99)+SUM(BM$117:BM$121))&gt;=30,0,SUM(IF(AND($I100=1,DA100=1,DA$41&gt;2,DA$40&gt;0,SUM(DA$47:DA$53)&gt;0),1,0)))</f>
        <v>0</v>
      </c>
      <c r="BN100" s="80">
        <f>IF((SUM(BN$19:BN$39)+SUM(BN$78:BN99)+SUM(BN$117:BN$121))&gt;=30,0,SUM(IF(AND($I100=1,DB100=1,DB$41&gt;2,DB$40&gt;0,SUM(DB$47:DB$53)&gt;0),1,0)))</f>
        <v>0</v>
      </c>
      <c r="BO100" s="80">
        <f>IF((SUM(BO$19:BO$39)+SUM(BO$78:BO99)+SUM(BO$117:BO$121))&gt;=30,0,SUM(IF(AND($I100=1,DC100=1,DC$41&gt;2,DC$40&gt;0,SUM(DC$47:DC$53)&gt;0),1,0)))</f>
        <v>0</v>
      </c>
      <c r="BP100" s="80">
        <f>IF((SUM(BP$19:BP$39)+SUM(BP$78:BP99)+SUM(BP$117:BP$121))&gt;=30,0,SUM(IF(AND($I100=1,DD100=1,DD$41&gt;2,DD$40&gt;0,SUM(DD$47:DD$53)&gt;0),1,0)))</f>
        <v>0</v>
      </c>
      <c r="BQ100" s="80">
        <f>IF((SUM(BQ$19:BQ$39)+SUM(BQ$78:BQ99)+SUM(BQ$117:BQ$121))&gt;=30,0,SUM(IF(AND($I100=1,DE100=1,DE$41&gt;2,DE$40&gt;0,SUM(DE$47:DE$53)&gt;0),1,0)))</f>
        <v>0</v>
      </c>
      <c r="BR100" s="80">
        <f>IF((SUM(BR$19:BR$39)+SUM(BR$78:BR99)+SUM(BR$117:BR$121))&gt;=30,0,SUM(IF(AND($I100=1,DF100=1,DF$41&gt;2,DF$40&gt;0,SUM(DF$47:DF$53)&gt;0),1,0)))</f>
        <v>0</v>
      </c>
      <c r="BS100" s="80">
        <f>IF((SUM(BS$19:BS$39)+SUM(BS$78:BS99)+SUM(BS$117:BS$121))&gt;=30,0,SUM(IF(AND($I100=1,DG100=1,DG$41&gt;2,DG$40&gt;0,SUM(DG$47:DG$53)&gt;0),1,0)))</f>
        <v>0</v>
      </c>
      <c r="BT100" s="80">
        <f>IF((SUM(BT$19:BT$39)+SUM(BT$78:BT99)+SUM(BT$117:BT$121))&gt;=30,0,SUM(IF(AND($I100=1,DH100=1,DH$41&gt;2,DH$40&gt;0,SUM(DH$47:DH$53)&gt;0),1,0)))</f>
        <v>0</v>
      </c>
      <c r="BU100" s="80">
        <f>IF((SUM(BU$19:BU$39)+SUM(BU$78:BU99)+SUM(BU$117:BU$121))&gt;=30,0,SUM(IF(AND($I100=1,DI100=1,DI$41&gt;2,DI$40&gt;0,SUM(DI$47:DI$53)&gt;0),1,0)))</f>
        <v>0</v>
      </c>
      <c r="BV100" s="80">
        <f>IF((SUM(BV$19:BV$39)+SUM(BV$78:BV99)+SUM(BV$117:BV$121))&gt;=30,0,SUM(IF(AND($I100=1,DJ100=1,DJ$41&gt;2,DJ$40&gt;0,SUM(DJ$47:DJ$53)&gt;0),1,0)))</f>
        <v>0</v>
      </c>
      <c r="BW100" s="80">
        <f>IF((SUM(BW$19:BW$39)+SUM(BW$78:BW99)+SUM(BW$117:BW$121))&gt;=30,0,SUM(IF(AND($I100=1,DK100=1,DK$41&gt;2,DK$40&gt;0,SUM(DK$47:DK$53)&gt;0),1,0)))</f>
        <v>0</v>
      </c>
      <c r="BX100" s="80">
        <f>IF((SUM(BX$19:BX$39)+SUM(BX$78:BX99)+SUM(BX$117:BX$121))&gt;=30,0,SUM(IF(AND($I100=1,DL100=1,DL$41&gt;2,DL$40&gt;0,SUM(DL$47:DL$53)&gt;0),1,0)))</f>
        <v>0</v>
      </c>
      <c r="BY100" s="80">
        <f>IF((SUM(BY$19:BY$39)+SUM(BY$78:BY99)+SUM(BY$117:BY$121))&gt;=30,0,SUM(IF(AND($I100=1,DM100=1,DM$41&gt;2,DM$40&gt;0,SUM(DM$47:DM$53)&gt;0),1,0)))</f>
        <v>0</v>
      </c>
      <c r="BZ100" s="80">
        <f>IF((SUM(BZ$19:BZ$39)+SUM(BZ$78:BZ99)+SUM(BZ$117:BZ$121))&gt;=30,0,SUM(IF(AND($I100=1,DN100=1,DN$41&gt;2,DN$40&gt;0,SUM(DN$47:DN$53)&gt;0),1,0)))</f>
        <v>0</v>
      </c>
      <c r="CA100" s="80">
        <f>IF((SUM(CA$19:CA$39)+SUM(CA$78:CA99)+SUM(CA$117:CA$121))&gt;=30,0,SUM(IF(AND($I100=1,DO100=1,DO$41&gt;2,DO$40&gt;0,SUM(DO$47:DO$53)&gt;0),1,0)))</f>
        <v>0</v>
      </c>
      <c r="CB100" s="80">
        <f>IF((SUM(CB$19:CB$39)+SUM(CB$78:CB99)+SUM(CB$117:CB$121))&gt;=30,0,SUM(IF(AND($I100=1,DP100=1,DP$41&gt;2,DP$40&gt;0,SUM(DP$47:DP$53)&gt;0),1,0)))</f>
        <v>0</v>
      </c>
      <c r="CC100" s="80">
        <f>IF((SUM(CC$19:CC$39)+SUM(CC$78:CC99)+SUM(CC$117:CC$121))&gt;=30,0,SUM(IF(AND($I100=1,DQ100=1,DQ$41&gt;2,DQ$40&gt;0,SUM(DQ$47:DQ$53)&gt;0),1,0)))</f>
        <v>0</v>
      </c>
      <c r="CD100" s="80">
        <f>IF((SUM(CD$19:CD$39)+SUM(CD$78:CD99)+SUM(CD$117:CD$121))&gt;=30,0,SUM(IF(AND($I100=1,DR100=1,DR$41&gt;2,DR$40&gt;0,SUM(DR$47:DR$53)&gt;0),1,0)))</f>
        <v>0</v>
      </c>
      <c r="CE100" s="80">
        <f>IF((SUM(CE$19:CE$39)+SUM(CE$78:CE99)+SUM(CE$117:CE$121))&gt;=30,0,SUM(IF(AND($I100=1,DS100=1,DS$41&gt;2,DS$40&gt;0,SUM(DS$47:DS$53)&gt;0),1,0)))</f>
        <v>0</v>
      </c>
      <c r="CF100" s="80">
        <f>IF((SUM(CF$19:CF$39)+SUM(CF$78:CF99)+SUM(CF$117:CF$121))&gt;=30,0,SUM(IF(AND($I100=1,DT100=1,DT$41&gt;2,DT$40&gt;0,SUM(DT$47:DT$53)&gt;0),1,0)))</f>
        <v>0</v>
      </c>
      <c r="CG100" s="80">
        <f>IF((SUM(CG$19:CG$39)+SUM(CG$78:CG99)+SUM(CG$117:CG$121))&gt;=30,0,SUM(IF(AND($I100=1,DU100=1,DU$41&gt;2,DU$40&gt;0,SUM(DU$47:DU$53)&gt;0),1,0)))</f>
        <v>0</v>
      </c>
      <c r="CH100" s="80">
        <f>IF((SUM(CH$19:CH$39)+SUM(CH$78:CH99)+SUM(CH$117:CH$121))&gt;=30,0,SUM(IF(AND($I100=1,DV100=1,DV$41&gt;2,DV$40&gt;0,SUM(DV$47:DV$53)&gt;0),1,0)))</f>
        <v>0</v>
      </c>
      <c r="CI100" s="80">
        <f>IF((SUM(CI$19:CI$39)+SUM(CI$78:CI99)+SUM(CI$117:CI$121))&gt;=30,0,SUM(IF(AND($I100=1,DW100=1,DW$41&gt;2,DW$40&gt;0,SUM(DW$47:DW$53)&gt;0),1,0)))</f>
        <v>0</v>
      </c>
      <c r="CJ100" s="80">
        <f>IF((SUM(CJ$19:CJ$39)+SUM(CJ$78:CJ99)+SUM(CJ$117:CJ$121))&gt;=30,0,SUM(IF(AND($I100=1,DX100=1,DX$41&gt;2,DX$40&gt;0,SUM(DX$47:DX$53)&gt;0),1,0)))</f>
        <v>0</v>
      </c>
      <c r="CK100" s="80">
        <f>IF((SUM(CK$19:CK$39)+SUM(CK$78:CK99)+SUM(CK$117:CK$121))&gt;=30,0,SUM(IF(AND($I100=1,DY100=1,DY$41&gt;2,DY$40&gt;0,SUM(DY$47:DY$53)&gt;0),1,0)))</f>
        <v>0</v>
      </c>
      <c r="CL100" s="80">
        <f>IF((SUM(CL$19:CL$39)+SUM(CL$78:CL99)+SUM(CL$117:CL$121))&gt;=30,0,SUM(IF(AND($I100=1,DZ100=1,DZ$41&gt;2,DZ$40&gt;0,SUM(DZ$47:DZ$53)&gt;0),1,0)))</f>
        <v>0</v>
      </c>
      <c r="CM100" s="80">
        <f>IF((SUM(CM$19:CM$39)+SUM(CM$78:CM99)+SUM(CM$117:CM$121))&gt;=30,0,SUM(IF(AND($I100=1,EA100=1,EA$41&gt;2,EA$40&gt;0,SUM(EA$47:EA$53)&gt;0),1,0)))</f>
        <v>0</v>
      </c>
      <c r="CN100" s="80">
        <f>IF((SUM(CN$19:CN$39)+SUM(CN$78:CN99)+SUM(CN$117:CN$121))&gt;=30,0,SUM(IF(AND($I100=1,EB100=1,EB$41&gt;2,EB$40&gt;0,SUM(EB$47:EB$53)&gt;0),1,0)))</f>
        <v>0</v>
      </c>
      <c r="CO100" s="80">
        <f>IF((SUM(CO$19:CO$39)+SUM(CO$78:CO99)+SUM(CO$117:CO$121))&gt;=30,0,SUM(IF(AND($I100=1,EC100=1,EC$41&gt;2,EC$40&gt;0,SUM(EC$47:EC$53)&gt;0),1,0)))</f>
        <v>0</v>
      </c>
      <c r="CP100" s="80">
        <f>IF((SUM(CP$19:CP$39)+SUM(CP$78:CP99)+SUM(CP$117:CP$121))&gt;=30,0,SUM(IF(AND($I100=1,ED100=1,ED$41&gt;2,ED$40&gt;0,SUM(ED$47:ED$53)&gt;0),1,0)))</f>
        <v>0</v>
      </c>
      <c r="CQ100" s="80">
        <f>IF((SUM(CQ$19:CQ$39)+SUM(CQ$78:CQ99)+SUM(CQ$117:CQ$121))&gt;=30,0,SUM(IF(AND($I100=1,EE100=1,EE$41&gt;2,EE$40&gt;0,SUM(EE$47:EE$53)&gt;0),1,0)))</f>
        <v>0</v>
      </c>
      <c r="CR100" s="80">
        <f>IF((SUM(CR$19:CR$39)+SUM(CR$78:CR99)+SUM(CR$117:CR$121))&gt;=30,0,SUM(IF(AND($I100=1,EF100=1,EF$41&gt;2,EF$40&gt;0,SUM(EF$47:EF$53)&gt;0),1,0)))</f>
        <v>0</v>
      </c>
      <c r="CS100" s="64"/>
      <c r="CT100" s="64"/>
      <c r="CU100" s="6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64"/>
      <c r="DP100" s="64"/>
      <c r="DQ100" s="64"/>
      <c r="DR100" s="64"/>
      <c r="DS100" s="64"/>
      <c r="DT100" s="64"/>
      <c r="DU100" s="64"/>
      <c r="DV100" s="64"/>
      <c r="DW100" s="64"/>
      <c r="DX100" s="64"/>
      <c r="DY100" s="64"/>
      <c r="DZ100" s="64"/>
      <c r="EA100" s="64"/>
      <c r="EB100" s="64"/>
      <c r="EC100" s="64"/>
      <c r="ED100" s="64"/>
      <c r="EE100" s="64"/>
      <c r="EF100" s="64"/>
      <c r="EG100" s="54">
        <f t="shared" si="65"/>
        <v>0</v>
      </c>
      <c r="EH100" s="136"/>
      <c r="EI100" s="97">
        <f t="shared" si="66"/>
        <v>0</v>
      </c>
      <c r="EJ100" s="344" t="str">
        <f t="shared" si="75"/>
        <v/>
      </c>
      <c r="EK100" s="345">
        <f t="shared" si="76"/>
        <v>0</v>
      </c>
      <c r="EL100" s="185"/>
      <c r="EM100" s="102">
        <f>SUMIF($K100,REGISTER!$CU$7,'KORT 1'!$BD100)</f>
        <v>0</v>
      </c>
      <c r="EN100" s="19">
        <f>SUMIF($K100,REGISTER!$CU$8,'KORT 1'!$BD100)</f>
        <v>0</v>
      </c>
      <c r="EO100" s="20">
        <f>SUMIF($K100,REGISTER!$CU$9,'KORT 1'!$BD100)</f>
        <v>0</v>
      </c>
      <c r="EP100" s="17">
        <f>SUMIF($K100,REGISTER!$CU$21,'KORT 1'!$BD100)</f>
        <v>0</v>
      </c>
      <c r="EQ100" s="19">
        <f>SUMIF($K100,REGISTER!$CU$22,'KORT 1'!$BD100)</f>
        <v>0</v>
      </c>
      <c r="ER100" s="20">
        <f>SUMIF($K100,REGISTER!$CU$23,'KORT 1'!$BD100)</f>
        <v>0</v>
      </c>
      <c r="ES100" s="17">
        <f>SUMIF($K100,REGISTER!$CU$14,'KORT 1'!$BD100)</f>
        <v>0</v>
      </c>
      <c r="ET100" s="19">
        <f>SUMIF($K100,REGISTER!$CU$15,'KORT 1'!$BD100)</f>
        <v>0</v>
      </c>
      <c r="EU100" s="19">
        <f>SUMIF($K100,REGISTER!$CU$16,'KORT 1'!$BD100)</f>
        <v>0</v>
      </c>
      <c r="EV100" s="218">
        <f>SUMIF($K100,REGISTER!$CU$17,'KORT 1'!$BD100)+SUMIF($K100,REGISTER!$CU$18,'KORT 1'!$BD100)+SUMIF($K100,REGISTER!$CU$19,'KORT 1'!$BD100)+SUMIF($K100,REGISTER!$CU$20,'KORT 1'!$BD100)</f>
        <v>0</v>
      </c>
      <c r="EW100" s="103">
        <f>SUMIF($K100,REGISTER!$CU$28,'KORT 1'!$BD100)</f>
        <v>0</v>
      </c>
      <c r="EX100" s="19">
        <f>SUMIF($K100,REGISTER!$CU$29,'KORT 1'!$BD100)</f>
        <v>0</v>
      </c>
      <c r="EY100" s="19">
        <f>SUMIF($K100,REGISTER!$CU$30,'KORT 1'!$BD100)</f>
        <v>0</v>
      </c>
      <c r="EZ100" s="218">
        <f>SUMIF($K100,REGISTER!$CU$31,'KORT 1'!$BD100)+SUMIF($K100,REGISTER!$CU$32,'KORT 1'!$BD100)+SUMIF($K100,REGISTER!$CU$33,'KORT 1'!$BD100)+SUMIF($K100,REGISTER!$CU$34,'KORT 1'!$BD100)</f>
        <v>0</v>
      </c>
      <c r="FA100" s="136"/>
      <c r="FB100" s="136"/>
      <c r="FC100" s="136"/>
      <c r="FD100" s="136"/>
      <c r="FE100" s="136"/>
      <c r="FF100" s="136"/>
      <c r="FG100" s="136"/>
      <c r="FH100" s="136"/>
      <c r="FI100" s="136"/>
      <c r="FJ100" s="136"/>
      <c r="FK100" s="136"/>
      <c r="FL100" s="136"/>
      <c r="FM100" s="136"/>
      <c r="FN100" s="136"/>
      <c r="FO100" s="136"/>
      <c r="FP100" s="235"/>
      <c r="FQ100" s="103">
        <f>SUMIF($M100,REGISTER!$CU$36,'KORT 1'!$O100)</f>
        <v>0</v>
      </c>
      <c r="FR100" s="19">
        <f>SUMIF($M100,REGISTER!$CU$37,'KORT 1'!$O100)</f>
        <v>0</v>
      </c>
      <c r="FS100" s="19">
        <f>SUMIF($M100,REGISTER!$CU$38,'KORT 1'!$O100)</f>
        <v>0</v>
      </c>
      <c r="FT100" s="19">
        <f>SUMIF($M100,REGISTER!$CU$39,'KORT 1'!$O100)</f>
        <v>0</v>
      </c>
      <c r="FU100" s="19">
        <f>SUMIF($M100,REGISTER!$CU$40,'KORT 1'!$O100)</f>
        <v>0</v>
      </c>
      <c r="FV100" s="19">
        <f>SUMIF($M100,REGISTER!$CU$41,'KORT 1'!$O100)</f>
        <v>0</v>
      </c>
      <c r="FW100" s="19">
        <f>SUMIF($M100,REGISTER!$CU$56,'KORT 1'!$O100)</f>
        <v>0</v>
      </c>
      <c r="FX100" s="19">
        <f>SUMIF($M100,REGISTER!$CU$57,'KORT 1'!$O100)</f>
        <v>0</v>
      </c>
      <c r="FY100" s="19">
        <f>SUMIF($M100,REGISTER!$CU$58,'KORT 1'!$O100)</f>
        <v>0</v>
      </c>
      <c r="FZ100" s="19">
        <f>SUMIF($M100,REGISTER!$CU$59,'KORT 1'!$O100)</f>
        <v>0</v>
      </c>
      <c r="GA100" s="19">
        <f>SUMIF($M100,REGISTER!$CU$60,'KORT 1'!$O100)</f>
        <v>0</v>
      </c>
      <c r="GB100" s="19">
        <f>SUMIF($M100,REGISTER!$CU$61,'KORT 1'!$O100)</f>
        <v>0</v>
      </c>
      <c r="GC100" s="19">
        <f>SUMIF($M100,REGISTER!$CU$46,'KORT 1'!$O100)</f>
        <v>0</v>
      </c>
      <c r="GD100" s="19">
        <f>SUMIF($M100,REGISTER!$CU$47,'KORT 1'!$O100)</f>
        <v>0</v>
      </c>
      <c r="GE100" s="19">
        <f>SUMIF($M100,REGISTER!$CU$48,'KORT 1'!$O100)</f>
        <v>0</v>
      </c>
      <c r="GF100" s="19">
        <f>SUMIF($M100,REGISTER!$CU$49,'KORT 1'!$O100)</f>
        <v>0</v>
      </c>
      <c r="GG100" s="19">
        <f>SUMIF($M100,REGISTER!$CU$50,'KORT 1'!$O100)</f>
        <v>0</v>
      </c>
      <c r="GH100" s="19">
        <f>SUMIF($M100,REGISTER!$CU$51,'KORT 1'!$O100)</f>
        <v>0</v>
      </c>
      <c r="GI100" s="18">
        <f>SUMIF($M100,REGISTER!$CU$52,'KORT 1'!$O100)+SUMIF($M100,REGISTER!$CU$53,'KORT 1'!$O100)+SUMIF($M100,REGISTER!$CU$54,'KORT 1'!$O100)+SUMIF($M100,REGISTER!$CU$55,'KORT 1'!$O100)</f>
        <v>0</v>
      </c>
      <c r="GJ100" s="19">
        <f>SUMIF($M100,REGISTER!$CU$66,'KORT 1'!$O100)</f>
        <v>0</v>
      </c>
      <c r="GK100" s="19">
        <f>SUMIF($M100,REGISTER!$CU$67,'KORT 1'!$O100)</f>
        <v>0</v>
      </c>
      <c r="GL100" s="19">
        <f>SUMIF($M100,REGISTER!$CU$68,'KORT 1'!$O100)</f>
        <v>0</v>
      </c>
      <c r="GM100" s="19">
        <f>SUMIF($M100,REGISTER!$CU$69,'KORT 1'!$O100)</f>
        <v>0</v>
      </c>
      <c r="GN100" s="19">
        <f>SUMIF($M100,REGISTER!$CU$70,'KORT 1'!$O100)</f>
        <v>0</v>
      </c>
      <c r="GO100" s="19">
        <f>SUMIF($M100,REGISTER!$CU$71,'KORT 1'!$O100)</f>
        <v>0</v>
      </c>
      <c r="GP100" s="18">
        <f>SUMIF($M100,REGISTER!$CU$72,'KORT 1'!$O100)+SUMIF($M100,REGISTER!$CU$73,'KORT 1'!$O100)+SUMIF($M100,REGISTER!$CU$74,'KORT 1'!$O100)+SUMIF($M100,REGISTER!$CU$75,'KORT 1'!$O100)</f>
        <v>0</v>
      </c>
      <c r="GQ100" s="136"/>
      <c r="GR100" s="136"/>
      <c r="GS100" s="136"/>
      <c r="GT100" s="136"/>
      <c r="GU100" s="136"/>
      <c r="GV100" s="136"/>
      <c r="GW100" s="136"/>
      <c r="GX100" s="136"/>
      <c r="GY100" s="136"/>
      <c r="GZ100" s="136"/>
      <c r="HA100" s="136"/>
      <c r="HB100" s="136"/>
      <c r="HC100" s="136"/>
      <c r="HD100" s="136"/>
      <c r="HE100" s="136"/>
      <c r="HF100" s="136"/>
      <c r="HG100" s="136"/>
      <c r="HH100" s="125"/>
      <c r="HI100" s="1"/>
    </row>
    <row r="101" spans="1:217" ht="12" customHeight="1">
      <c r="A101" s="17">
        <v>45</v>
      </c>
      <c r="B101" s="81"/>
      <c r="C101" s="427" t="str">
        <f t="shared" si="69"/>
        <v/>
      </c>
      <c r="D101" s="428"/>
      <c r="E101" s="428"/>
      <c r="F101" s="428"/>
      <c r="G101" s="429"/>
      <c r="H101" s="130" t="str">
        <f t="shared" si="72"/>
        <v/>
      </c>
      <c r="I101" s="26">
        <f t="shared" si="57"/>
        <v>0</v>
      </c>
      <c r="J101" s="26">
        <f t="shared" si="58"/>
        <v>0</v>
      </c>
      <c r="K101" s="26">
        <f t="shared" si="59"/>
        <v>0</v>
      </c>
      <c r="L101" s="133"/>
      <c r="M101" s="26">
        <f t="shared" si="60"/>
        <v>0</v>
      </c>
      <c r="N101" s="26">
        <f t="shared" si="61"/>
        <v>0</v>
      </c>
      <c r="O101" s="101">
        <f t="shared" si="73"/>
        <v>0</v>
      </c>
      <c r="P101" s="80">
        <f>IF((SUM(P$19:P$39)+SUM(P$78:P100)+SUM(P$117:P$121))&gt;=REGISTER!$CZ$22,0,IF(CS$70=1,0,IF(AND(CS101=1,$J101=1,CS$43&gt;=REGISTER!$CZ$25,CS$40&gt;0,SUM(CS$54:CS$60)&gt;0),1,0)))</f>
        <v>0</v>
      </c>
      <c r="Q101" s="80">
        <f>IF((SUM(Q$19:Q$39)+SUM(Q$78:Q100)+SUM(Q$117:Q$121))&gt;=REGISTER!$CZ$22,0,IF(CT$70=1,0,IF(AND(CT101=1,$J101=1,CT$43&gt;=REGISTER!$CZ$25,CT$40&gt;0,SUM(CT$54:CT$60)&gt;0),1,0)))</f>
        <v>0</v>
      </c>
      <c r="R101" s="80">
        <f>IF((SUM(R$19:R$39)+SUM(R$78:R100)+SUM(R$117:R$121))&gt;=REGISTER!$CZ$22,0,IF(CU$70=1,0,IF(AND(CU101=1,$J101=1,CU$43&gt;=REGISTER!$CZ$25,CU$40&gt;0,SUM(CU$54:CU$60)&gt;0),1,0)))</f>
        <v>0</v>
      </c>
      <c r="S101" s="80">
        <f>IF((SUM(S$19:S$39)+SUM(S$78:S100)+SUM(S$117:S$121))&gt;=REGISTER!$CZ$22,0,IF(CV$70=1,0,IF(AND(CV101=1,$J101=1,CV$43&gt;=REGISTER!$CZ$25,CV$40&gt;0,SUM(CV$54:CV$60)&gt;0),1,0)))</f>
        <v>0</v>
      </c>
      <c r="T101" s="80">
        <f>IF((SUM(T$19:T$39)+SUM(T$78:T100)+SUM(T$117:T$121))&gt;=REGISTER!$CZ$22,0,IF(CW$70=1,0,IF(AND(CW101=1,$J101=1,CW$43&gt;=REGISTER!$CZ$25,CW$40&gt;0,SUM(CW$54:CW$60)&gt;0),1,0)))</f>
        <v>0</v>
      </c>
      <c r="U101" s="80">
        <f>IF((SUM(U$19:U$39)+SUM(U$78:U100)+SUM(U$117:U$121))&gt;=REGISTER!$CZ$22,0,IF(CX$70=1,0,IF(AND(CX101=1,$J101=1,CX$43&gt;=REGISTER!$CZ$25,CX$40&gt;0,SUM(CX$54:CX$60)&gt;0),1,0)))</f>
        <v>0</v>
      </c>
      <c r="V101" s="80">
        <f>IF((SUM(V$19:V$39)+SUM(V$78:V100)+SUM(V$117:V$121))&gt;=REGISTER!$CZ$22,0,IF(CY$70=1,0,IF(AND(CY101=1,$J101=1,CY$43&gt;=REGISTER!$CZ$25,CY$40&gt;0,SUM(CY$54:CY$60)&gt;0),1,0)))</f>
        <v>0</v>
      </c>
      <c r="W101" s="80">
        <f>IF((SUM(W$19:W$39)+SUM(W$78:W100)+SUM(W$117:W$121))&gt;=REGISTER!$CZ$22,0,IF(CZ$70=1,0,IF(AND(CZ101=1,$J101=1,CZ$43&gt;=REGISTER!$CZ$25,CZ$40&gt;0,SUM(CZ$54:CZ$60)&gt;0),1,0)))</f>
        <v>0</v>
      </c>
      <c r="X101" s="80">
        <f>IF((SUM(X$19:X$39)+SUM(X$78:X100)+SUM(X$117:X$121))&gt;=REGISTER!$CZ$22,0,IF(DA$70=1,0,IF(AND(DA101=1,$J101=1,DA$43&gt;=REGISTER!$CZ$25,DA$40&gt;0,SUM(DA$54:DA$60)&gt;0),1,0)))</f>
        <v>0</v>
      </c>
      <c r="Y101" s="80">
        <f>IF((SUM(Y$19:Y$39)+SUM(Y$78:Y100)+SUM(Y$117:Y$121))&gt;=REGISTER!$CZ$22,0,IF(DB$70=1,0,IF(AND(DB101=1,$J101=1,DB$43&gt;=REGISTER!$CZ$25,DB$40&gt;0,SUM(DB$54:DB$60)&gt;0),1,0)))</f>
        <v>0</v>
      </c>
      <c r="Z101" s="80">
        <f>IF((SUM(Z$19:Z$39)+SUM(Z$78:Z100)+SUM(Z$117:Z$121))&gt;=REGISTER!$CZ$22,0,IF(DC$70=1,0,IF(AND(DC101=1,$J101=1,DC$43&gt;=REGISTER!$CZ$25,DC$40&gt;0,SUM(DC$54:DC$60)&gt;0),1,0)))</f>
        <v>0</v>
      </c>
      <c r="AA101" s="80">
        <f>IF((SUM(AA$19:AA$39)+SUM(AA$78:AA100)+SUM(AA$117:AA$121))&gt;=REGISTER!$CZ$22,0,IF(DD$70=1,0,IF(AND(DD101=1,$J101=1,DD$43&gt;=REGISTER!$CZ$25,DD$40&gt;0,SUM(DD$54:DD$60)&gt;0),1,0)))</f>
        <v>0</v>
      </c>
      <c r="AB101" s="80">
        <f>IF((SUM(AB$19:AB$39)+SUM(AB$78:AB100)+SUM(AB$117:AB$121))&gt;=REGISTER!$CZ$22,0,IF(DE$70=1,0,IF(AND(DE101=1,$J101=1,DE$43&gt;=REGISTER!$CZ$25,DE$40&gt;0,SUM(DE$54:DE$60)&gt;0),1,0)))</f>
        <v>0</v>
      </c>
      <c r="AC101" s="80">
        <f>IF((SUM(AC$19:AC$39)+SUM(AC$78:AC100)+SUM(AC$117:AC$121))&gt;=REGISTER!$CZ$22,0,IF(DF$70=1,0,IF(AND(DF101=1,$J101=1,DF$43&gt;=REGISTER!$CZ$25,DF$40&gt;0,SUM(DF$54:DF$60)&gt;0),1,0)))</f>
        <v>0</v>
      </c>
      <c r="AD101" s="80">
        <f>IF((SUM(AD$19:AD$39)+SUM(AD$78:AD100)+SUM(AD$117:AD$121))&gt;=REGISTER!$CZ$22,0,IF(DG$70=1,0,IF(AND(DG101=1,$J101=1,DG$43&gt;=REGISTER!$CZ$25,DG$40&gt;0,SUM(DG$54:DG$60)&gt;0),1,0)))</f>
        <v>0</v>
      </c>
      <c r="AE101" s="80">
        <f>IF((SUM(AE$19:AE$39)+SUM(AE$78:AE100)+SUM(AE$117:AE$121))&gt;=REGISTER!$CZ$22,0,IF(DH$70=1,0,IF(AND(DH101=1,$J101=1,DH$43&gt;=REGISTER!$CZ$25,DH$40&gt;0,SUM(DH$54:DH$60)&gt;0),1,0)))</f>
        <v>0</v>
      </c>
      <c r="AF101" s="80">
        <f>IF((SUM(AF$19:AF$39)+SUM(AF$78:AF100)+SUM(AF$117:AF$121))&gt;=REGISTER!$CZ$22,0,IF(DI$70=1,0,IF(AND(DI101=1,$J101=1,DI$43&gt;=REGISTER!$CZ$25,DI$40&gt;0,SUM(DI$54:DI$60)&gt;0),1,0)))</f>
        <v>0</v>
      </c>
      <c r="AG101" s="80">
        <f>IF((SUM(AG$19:AG$39)+SUM(AG$78:AG100)+SUM(AG$117:AG$121))&gt;=REGISTER!$CZ$22,0,IF(DJ$70=1,0,IF(AND(DJ101=1,$J101=1,DJ$43&gt;=REGISTER!$CZ$25,DJ$40&gt;0,SUM(DJ$54:DJ$60)&gt;0),1,0)))</f>
        <v>0</v>
      </c>
      <c r="AH101" s="80">
        <f>IF((SUM(AH$19:AH$39)+SUM(AH$78:AH100)+SUM(AH$117:AH$121))&gt;=REGISTER!$CZ$22,0,IF(DK$70=1,0,IF(AND(DK101=1,$J101=1,DK$43&gt;=REGISTER!$CZ$25,DK$40&gt;0,SUM(DK$54:DK$60)&gt;0),1,0)))</f>
        <v>0</v>
      </c>
      <c r="AI101" s="80">
        <f>IF((SUM(AI$19:AI$39)+SUM(AI$78:AI100)+SUM(AI$117:AI$121))&gt;=REGISTER!$CZ$22,0,IF(DL$70=1,0,IF(AND(DL101=1,$J101=1,DL$43&gt;=REGISTER!$CZ$25,DL$40&gt;0,SUM(DL$54:DL$60)&gt;0),1,0)))</f>
        <v>0</v>
      </c>
      <c r="AJ101" s="80">
        <f>IF((SUM(AJ$19:AJ$39)+SUM(AJ$78:AJ100)+SUM(AJ$117:AJ$121))&gt;=REGISTER!$CZ$22,0,IF(DM$70=1,0,IF(AND(DM101=1,$J101=1,DM$43&gt;=REGISTER!$CZ$25,DM$40&gt;0,SUM(DM$54:DM$60)&gt;0),1,0)))</f>
        <v>0</v>
      </c>
      <c r="AK101" s="80">
        <f>IF((SUM(AK$19:AK$39)+SUM(AK$78:AK100)+SUM(AK$117:AK$121))&gt;=REGISTER!$CZ$22,0,IF(DN$70=1,0,IF(AND(DN101=1,$J101=1,DN$43&gt;=REGISTER!$CZ$25,DN$40&gt;0,SUM(DN$54:DN$60)&gt;0),1,0)))</f>
        <v>0</v>
      </c>
      <c r="AL101" s="80">
        <f>IF((SUM(AL$19:AL$39)+SUM(AL$78:AL100)+SUM(AL$117:AL$121))&gt;=REGISTER!$CZ$22,0,IF(DO$70=1,0,IF(AND(DO101=1,$J101=1,DO$43&gt;=REGISTER!$CZ$25,DO$40&gt;0,SUM(DO$54:DO$60)&gt;0),1,0)))</f>
        <v>0</v>
      </c>
      <c r="AM101" s="80">
        <f>IF((SUM(AM$19:AM$39)+SUM(AM$78:AM100)+SUM(AM$117:AM$121))&gt;=REGISTER!$CZ$22,0,IF(DP$70=1,0,IF(AND(DP101=1,$J101=1,DP$43&gt;=REGISTER!$CZ$25,DP$40&gt;0,SUM(DP$54:DP$60)&gt;0),1,0)))</f>
        <v>0</v>
      </c>
      <c r="AN101" s="80">
        <f>IF((SUM(AN$19:AN$39)+SUM(AN$78:AN100)+SUM(AN$117:AN$121))&gt;=REGISTER!$CZ$22,0,IF(DQ$70=1,0,IF(AND(DQ101=1,$J101=1,DQ$43&gt;=REGISTER!$CZ$25,DQ$40&gt;0,SUM(DQ$54:DQ$60)&gt;0),1,0)))</f>
        <v>0</v>
      </c>
      <c r="AO101" s="80">
        <f>IF((SUM(AO$19:AO$39)+SUM(AO$78:AO100)+SUM(AO$117:AO$121))&gt;=REGISTER!$CZ$22,0,IF(DR$70=1,0,IF(AND(DR101=1,$J101=1,DR$43&gt;=REGISTER!$CZ$25,DR$40&gt;0,SUM(DR$54:DR$60)&gt;0),1,0)))</f>
        <v>0</v>
      </c>
      <c r="AP101" s="80">
        <f>IF((SUM(AP$19:AP$39)+SUM(AP$78:AP100)+SUM(AP$117:AP$121))&gt;=REGISTER!$CZ$22,0,IF(DS$70=1,0,IF(AND(DS101=1,$J101=1,DS$43&gt;=REGISTER!$CZ$25,DS$40&gt;0,SUM(DS$54:DS$60)&gt;0),1,0)))</f>
        <v>0</v>
      </c>
      <c r="AQ101" s="80">
        <f>IF((SUM(AQ$19:AQ$39)+SUM(AQ$78:AQ100)+SUM(AQ$117:AQ$121))&gt;=REGISTER!$CZ$22,0,IF(DT$70=1,0,IF(AND(DT101=1,$J101=1,DT$43&gt;=REGISTER!$CZ$25,DT$40&gt;0,SUM(DT$54:DT$60)&gt;0),1,0)))</f>
        <v>0</v>
      </c>
      <c r="AR101" s="80">
        <f>IF((SUM(AR$19:AR$39)+SUM(AR$78:AR100)+SUM(AR$117:AR$121))&gt;=REGISTER!$CZ$22,0,IF(DU$70=1,0,IF(AND(DU101=1,$J101=1,DU$43&gt;=REGISTER!$CZ$25,DU$40&gt;0,SUM(DU$54:DU$60)&gt;0),1,0)))</f>
        <v>0</v>
      </c>
      <c r="AS101" s="80">
        <f>IF((SUM(AS$19:AS$39)+SUM(AS$78:AS100)+SUM(AS$117:AS$121))&gt;=REGISTER!$CZ$22,0,IF(DV$70=1,0,IF(AND(DV101=1,$J101=1,DV$43&gt;=REGISTER!$CZ$25,DV$40&gt;0,SUM(DV$54:DV$60)&gt;0),1,0)))</f>
        <v>0</v>
      </c>
      <c r="AT101" s="80">
        <f>IF((SUM(AT$19:AT$39)+SUM(AT$78:AT100)+SUM(AT$117:AT$121))&gt;=REGISTER!$CZ$22,0,IF(DW$70=1,0,IF(AND(DW101=1,$J101=1,DW$43&gt;=REGISTER!$CZ$25,DW$40&gt;0,SUM(DW$54:DW$60)&gt;0),1,0)))</f>
        <v>0</v>
      </c>
      <c r="AU101" s="80">
        <f>IF((SUM(AU$19:AU$39)+SUM(AU$78:AU100)+SUM(AU$117:AU$121))&gt;=REGISTER!$CZ$22,0,IF(DX$70=1,0,IF(AND(DX101=1,$J101=1,DX$43&gt;=REGISTER!$CZ$25,DX$40&gt;0,SUM(DX$54:DX$60)&gt;0),1,0)))</f>
        <v>0</v>
      </c>
      <c r="AV101" s="80">
        <f>IF((SUM(AV$19:AV$39)+SUM(AV$78:AV100)+SUM(AV$117:AV$121))&gt;=REGISTER!$CZ$22,0,IF(DY$70=1,0,IF(AND(DY101=1,$J101=1,DY$43&gt;=REGISTER!$CZ$25,DY$40&gt;0,SUM(DY$54:DY$60)&gt;0),1,0)))</f>
        <v>0</v>
      </c>
      <c r="AW101" s="80">
        <f>IF((SUM(AW$19:AW$39)+SUM(AW$78:AW100)+SUM(AW$117:AW$121))&gt;=REGISTER!$CZ$22,0,IF(DZ$70=1,0,IF(AND(DZ101=1,$J101=1,DZ$43&gt;=REGISTER!$CZ$25,DZ$40&gt;0,SUM(DZ$54:DZ$60)&gt;0),1,0)))</f>
        <v>0</v>
      </c>
      <c r="AX101" s="80">
        <f>IF((SUM(AX$19:AX$39)+SUM(AX$78:AX100)+SUM(AX$117:AX$121))&gt;=REGISTER!$CZ$22,0,IF(EA$70=1,0,IF(AND(EA101=1,$J101=1,EA$43&gt;=REGISTER!$CZ$25,EA$40&gt;0,SUM(EA$54:EA$60)&gt;0),1,0)))</f>
        <v>0</v>
      </c>
      <c r="AY101" s="80">
        <f>IF((SUM(AY$19:AY$39)+SUM(AY$78:AY100)+SUM(AY$117:AY$121))&gt;=REGISTER!$CZ$22,0,IF(EB$70=1,0,IF(AND(EB101=1,$J101=1,EB$43&gt;=REGISTER!$CZ$25,EB$40&gt;0,SUM(EB$54:EB$60)&gt;0),1,0)))</f>
        <v>0</v>
      </c>
      <c r="AZ101" s="80">
        <f>IF((SUM(AZ$19:AZ$39)+SUM(AZ$78:AZ100)+SUM(AZ$117:AZ$121))&gt;=REGISTER!$CZ$22,0,IF(EC$70=1,0,IF(AND(EC101=1,$J101=1,EC$43&gt;=REGISTER!$CZ$25,EC$40&gt;0,SUM(EC$54:EC$60)&gt;0),1,0)))</f>
        <v>0</v>
      </c>
      <c r="BA101" s="80">
        <f>IF((SUM(BA$19:BA$39)+SUM(BA$78:BA100)+SUM(BA$117:BA$121))&gt;=REGISTER!$CZ$22,0,IF(ED$70=1,0,IF(AND(ED101=1,$J101=1,ED$43&gt;=REGISTER!$CZ$25,ED$40&gt;0,SUM(ED$54:ED$60)&gt;0),1,0)))</f>
        <v>0</v>
      </c>
      <c r="BB101" s="80">
        <f>IF((SUM(BB$19:BB$39)+SUM(BB$78:BB100)+SUM(BB$117:BB$121))&gt;=REGISTER!$CZ$22,0,IF(EE$70=1,0,IF(AND(EE101=1,$J101=1,EE$43&gt;=REGISTER!$CZ$25,EE$40&gt;0,SUM(EE$54:EE$60)&gt;0),1,0)))</f>
        <v>0</v>
      </c>
      <c r="BC101" s="80">
        <f>IF((SUM(BC$19:BC$39)+SUM(BC$78:BC100)+SUM(BC$117:BC$121))&gt;=REGISTER!$CZ$22,0,IF(EF$70=1,0,IF(AND(EF101=1,$J101=1,EF$43&gt;=REGISTER!$CZ$25,EF$40&gt;0,SUM(EF$54:EF$60)&gt;0),1,0)))</f>
        <v>0</v>
      </c>
      <c r="BD101" s="101">
        <f t="shared" si="74"/>
        <v>0</v>
      </c>
      <c r="BE101" s="80">
        <f>IF((SUM(BE$19:BE$39)+SUM(BE$78:BE100)+SUM(BE$117:BE$121))&gt;=30,0,SUM(IF(AND($I101=1,CS101=1,CS$41&gt;2,CS$40&gt;0,SUM(CS$47:CS$53)&gt;0),1,0)))</f>
        <v>0</v>
      </c>
      <c r="BF101" s="80">
        <f>IF((SUM(BF$19:BF$39)+SUM(BF$78:BF100)+SUM(BF$117:BF$121))&gt;=30,0,SUM(IF(AND($I101=1,CT101=1,CT$41&gt;2,CT$40&gt;0,SUM(CT$47:CT$53)&gt;0),1,0)))</f>
        <v>0</v>
      </c>
      <c r="BG101" s="80">
        <f>IF((SUM(BG$19:BG$39)+SUM(BG$78:BG100)+SUM(BG$117:BG$121))&gt;=30,0,SUM(IF(AND($I101=1,CU101=1,CU$41&gt;2,CU$40&gt;0,SUM(CU$47:CU$53)&gt;0),1,0)))</f>
        <v>0</v>
      </c>
      <c r="BH101" s="80">
        <f>IF((SUM(BH$19:BH$39)+SUM(BH$78:BH100)+SUM(BH$117:BH$121))&gt;=30,0,SUM(IF(AND($I101=1,CV101=1,CV$41&gt;2,CV$40&gt;0,SUM(CV$47:CV$53)&gt;0),1,0)))</f>
        <v>0</v>
      </c>
      <c r="BI101" s="80">
        <f>IF((SUM(BI$19:BI$39)+SUM(BI$78:BI100)+SUM(BI$117:BI$121))&gt;=30,0,SUM(IF(AND($I101=1,CW101=1,CW$41&gt;2,CW$40&gt;0,SUM(CW$47:CW$53)&gt;0),1,0)))</f>
        <v>0</v>
      </c>
      <c r="BJ101" s="80">
        <f>IF((SUM(BJ$19:BJ$39)+SUM(BJ$78:BJ100)+SUM(BJ$117:BJ$121))&gt;=30,0,SUM(IF(AND($I101=1,CX101=1,CX$41&gt;2,CX$40&gt;0,SUM(CX$47:CX$53)&gt;0),1,0)))</f>
        <v>0</v>
      </c>
      <c r="BK101" s="80">
        <f>IF((SUM(BK$19:BK$39)+SUM(BK$78:BK100)+SUM(BK$117:BK$121))&gt;=30,0,SUM(IF(AND($I101=1,CY101=1,CY$41&gt;2,CY$40&gt;0,SUM(CY$47:CY$53)&gt;0),1,0)))</f>
        <v>0</v>
      </c>
      <c r="BL101" s="80">
        <f>IF((SUM(BL$19:BL$39)+SUM(BL$78:BL100)+SUM(BL$117:BL$121))&gt;=30,0,SUM(IF(AND($I101=1,CZ101=1,CZ$41&gt;2,CZ$40&gt;0,SUM(CZ$47:CZ$53)&gt;0),1,0)))</f>
        <v>0</v>
      </c>
      <c r="BM101" s="80">
        <f>IF((SUM(BM$19:BM$39)+SUM(BM$78:BM100)+SUM(BM$117:BM$121))&gt;=30,0,SUM(IF(AND($I101=1,DA101=1,DA$41&gt;2,DA$40&gt;0,SUM(DA$47:DA$53)&gt;0),1,0)))</f>
        <v>0</v>
      </c>
      <c r="BN101" s="80">
        <f>IF((SUM(BN$19:BN$39)+SUM(BN$78:BN100)+SUM(BN$117:BN$121))&gt;=30,0,SUM(IF(AND($I101=1,DB101=1,DB$41&gt;2,DB$40&gt;0,SUM(DB$47:DB$53)&gt;0),1,0)))</f>
        <v>0</v>
      </c>
      <c r="BO101" s="80">
        <f>IF((SUM(BO$19:BO$39)+SUM(BO$78:BO100)+SUM(BO$117:BO$121))&gt;=30,0,SUM(IF(AND($I101=1,DC101=1,DC$41&gt;2,DC$40&gt;0,SUM(DC$47:DC$53)&gt;0),1,0)))</f>
        <v>0</v>
      </c>
      <c r="BP101" s="80">
        <f>IF((SUM(BP$19:BP$39)+SUM(BP$78:BP100)+SUM(BP$117:BP$121))&gt;=30,0,SUM(IF(AND($I101=1,DD101=1,DD$41&gt;2,DD$40&gt;0,SUM(DD$47:DD$53)&gt;0),1,0)))</f>
        <v>0</v>
      </c>
      <c r="BQ101" s="80">
        <f>IF((SUM(BQ$19:BQ$39)+SUM(BQ$78:BQ100)+SUM(BQ$117:BQ$121))&gt;=30,0,SUM(IF(AND($I101=1,DE101=1,DE$41&gt;2,DE$40&gt;0,SUM(DE$47:DE$53)&gt;0),1,0)))</f>
        <v>0</v>
      </c>
      <c r="BR101" s="80">
        <f>IF((SUM(BR$19:BR$39)+SUM(BR$78:BR100)+SUM(BR$117:BR$121))&gt;=30,0,SUM(IF(AND($I101=1,DF101=1,DF$41&gt;2,DF$40&gt;0,SUM(DF$47:DF$53)&gt;0),1,0)))</f>
        <v>0</v>
      </c>
      <c r="BS101" s="80">
        <f>IF((SUM(BS$19:BS$39)+SUM(BS$78:BS100)+SUM(BS$117:BS$121))&gt;=30,0,SUM(IF(AND($I101=1,DG101=1,DG$41&gt;2,DG$40&gt;0,SUM(DG$47:DG$53)&gt;0),1,0)))</f>
        <v>0</v>
      </c>
      <c r="BT101" s="80">
        <f>IF((SUM(BT$19:BT$39)+SUM(BT$78:BT100)+SUM(BT$117:BT$121))&gt;=30,0,SUM(IF(AND($I101=1,DH101=1,DH$41&gt;2,DH$40&gt;0,SUM(DH$47:DH$53)&gt;0),1,0)))</f>
        <v>0</v>
      </c>
      <c r="BU101" s="80">
        <f>IF((SUM(BU$19:BU$39)+SUM(BU$78:BU100)+SUM(BU$117:BU$121))&gt;=30,0,SUM(IF(AND($I101=1,DI101=1,DI$41&gt;2,DI$40&gt;0,SUM(DI$47:DI$53)&gt;0),1,0)))</f>
        <v>0</v>
      </c>
      <c r="BV101" s="80">
        <f>IF((SUM(BV$19:BV$39)+SUM(BV$78:BV100)+SUM(BV$117:BV$121))&gt;=30,0,SUM(IF(AND($I101=1,DJ101=1,DJ$41&gt;2,DJ$40&gt;0,SUM(DJ$47:DJ$53)&gt;0),1,0)))</f>
        <v>0</v>
      </c>
      <c r="BW101" s="80">
        <f>IF((SUM(BW$19:BW$39)+SUM(BW$78:BW100)+SUM(BW$117:BW$121))&gt;=30,0,SUM(IF(AND($I101=1,DK101=1,DK$41&gt;2,DK$40&gt;0,SUM(DK$47:DK$53)&gt;0),1,0)))</f>
        <v>0</v>
      </c>
      <c r="BX101" s="80">
        <f>IF((SUM(BX$19:BX$39)+SUM(BX$78:BX100)+SUM(BX$117:BX$121))&gt;=30,0,SUM(IF(AND($I101=1,DL101=1,DL$41&gt;2,DL$40&gt;0,SUM(DL$47:DL$53)&gt;0),1,0)))</f>
        <v>0</v>
      </c>
      <c r="BY101" s="80">
        <f>IF((SUM(BY$19:BY$39)+SUM(BY$78:BY100)+SUM(BY$117:BY$121))&gt;=30,0,SUM(IF(AND($I101=1,DM101=1,DM$41&gt;2,DM$40&gt;0,SUM(DM$47:DM$53)&gt;0),1,0)))</f>
        <v>0</v>
      </c>
      <c r="BZ101" s="80">
        <f>IF((SUM(BZ$19:BZ$39)+SUM(BZ$78:BZ100)+SUM(BZ$117:BZ$121))&gt;=30,0,SUM(IF(AND($I101=1,DN101=1,DN$41&gt;2,DN$40&gt;0,SUM(DN$47:DN$53)&gt;0),1,0)))</f>
        <v>0</v>
      </c>
      <c r="CA101" s="80">
        <f>IF((SUM(CA$19:CA$39)+SUM(CA$78:CA100)+SUM(CA$117:CA$121))&gt;=30,0,SUM(IF(AND($I101=1,DO101=1,DO$41&gt;2,DO$40&gt;0,SUM(DO$47:DO$53)&gt;0),1,0)))</f>
        <v>0</v>
      </c>
      <c r="CB101" s="80">
        <f>IF((SUM(CB$19:CB$39)+SUM(CB$78:CB100)+SUM(CB$117:CB$121))&gt;=30,0,SUM(IF(AND($I101=1,DP101=1,DP$41&gt;2,DP$40&gt;0,SUM(DP$47:DP$53)&gt;0),1,0)))</f>
        <v>0</v>
      </c>
      <c r="CC101" s="80">
        <f>IF((SUM(CC$19:CC$39)+SUM(CC$78:CC100)+SUM(CC$117:CC$121))&gt;=30,0,SUM(IF(AND($I101=1,DQ101=1,DQ$41&gt;2,DQ$40&gt;0,SUM(DQ$47:DQ$53)&gt;0),1,0)))</f>
        <v>0</v>
      </c>
      <c r="CD101" s="80">
        <f>IF((SUM(CD$19:CD$39)+SUM(CD$78:CD100)+SUM(CD$117:CD$121))&gt;=30,0,SUM(IF(AND($I101=1,DR101=1,DR$41&gt;2,DR$40&gt;0,SUM(DR$47:DR$53)&gt;0),1,0)))</f>
        <v>0</v>
      </c>
      <c r="CE101" s="80">
        <f>IF((SUM(CE$19:CE$39)+SUM(CE$78:CE100)+SUM(CE$117:CE$121))&gt;=30,0,SUM(IF(AND($I101=1,DS101=1,DS$41&gt;2,DS$40&gt;0,SUM(DS$47:DS$53)&gt;0),1,0)))</f>
        <v>0</v>
      </c>
      <c r="CF101" s="80">
        <f>IF((SUM(CF$19:CF$39)+SUM(CF$78:CF100)+SUM(CF$117:CF$121))&gt;=30,0,SUM(IF(AND($I101=1,DT101=1,DT$41&gt;2,DT$40&gt;0,SUM(DT$47:DT$53)&gt;0),1,0)))</f>
        <v>0</v>
      </c>
      <c r="CG101" s="80">
        <f>IF((SUM(CG$19:CG$39)+SUM(CG$78:CG100)+SUM(CG$117:CG$121))&gt;=30,0,SUM(IF(AND($I101=1,DU101=1,DU$41&gt;2,DU$40&gt;0,SUM(DU$47:DU$53)&gt;0),1,0)))</f>
        <v>0</v>
      </c>
      <c r="CH101" s="80">
        <f>IF((SUM(CH$19:CH$39)+SUM(CH$78:CH100)+SUM(CH$117:CH$121))&gt;=30,0,SUM(IF(AND($I101=1,DV101=1,DV$41&gt;2,DV$40&gt;0,SUM(DV$47:DV$53)&gt;0),1,0)))</f>
        <v>0</v>
      </c>
      <c r="CI101" s="80">
        <f>IF((SUM(CI$19:CI$39)+SUM(CI$78:CI100)+SUM(CI$117:CI$121))&gt;=30,0,SUM(IF(AND($I101=1,DW101=1,DW$41&gt;2,DW$40&gt;0,SUM(DW$47:DW$53)&gt;0),1,0)))</f>
        <v>0</v>
      </c>
      <c r="CJ101" s="80">
        <f>IF((SUM(CJ$19:CJ$39)+SUM(CJ$78:CJ100)+SUM(CJ$117:CJ$121))&gt;=30,0,SUM(IF(AND($I101=1,DX101=1,DX$41&gt;2,DX$40&gt;0,SUM(DX$47:DX$53)&gt;0),1,0)))</f>
        <v>0</v>
      </c>
      <c r="CK101" s="80">
        <f>IF((SUM(CK$19:CK$39)+SUM(CK$78:CK100)+SUM(CK$117:CK$121))&gt;=30,0,SUM(IF(AND($I101=1,DY101=1,DY$41&gt;2,DY$40&gt;0,SUM(DY$47:DY$53)&gt;0),1,0)))</f>
        <v>0</v>
      </c>
      <c r="CL101" s="80">
        <f>IF((SUM(CL$19:CL$39)+SUM(CL$78:CL100)+SUM(CL$117:CL$121))&gt;=30,0,SUM(IF(AND($I101=1,DZ101=1,DZ$41&gt;2,DZ$40&gt;0,SUM(DZ$47:DZ$53)&gt;0),1,0)))</f>
        <v>0</v>
      </c>
      <c r="CM101" s="80">
        <f>IF((SUM(CM$19:CM$39)+SUM(CM$78:CM100)+SUM(CM$117:CM$121))&gt;=30,0,SUM(IF(AND($I101=1,EA101=1,EA$41&gt;2,EA$40&gt;0,SUM(EA$47:EA$53)&gt;0),1,0)))</f>
        <v>0</v>
      </c>
      <c r="CN101" s="80">
        <f>IF((SUM(CN$19:CN$39)+SUM(CN$78:CN100)+SUM(CN$117:CN$121))&gt;=30,0,SUM(IF(AND($I101=1,EB101=1,EB$41&gt;2,EB$40&gt;0,SUM(EB$47:EB$53)&gt;0),1,0)))</f>
        <v>0</v>
      </c>
      <c r="CO101" s="80">
        <f>IF((SUM(CO$19:CO$39)+SUM(CO$78:CO100)+SUM(CO$117:CO$121))&gt;=30,0,SUM(IF(AND($I101=1,EC101=1,EC$41&gt;2,EC$40&gt;0,SUM(EC$47:EC$53)&gt;0),1,0)))</f>
        <v>0</v>
      </c>
      <c r="CP101" s="80">
        <f>IF((SUM(CP$19:CP$39)+SUM(CP$78:CP100)+SUM(CP$117:CP$121))&gt;=30,0,SUM(IF(AND($I101=1,ED101=1,ED$41&gt;2,ED$40&gt;0,SUM(ED$47:ED$53)&gt;0),1,0)))</f>
        <v>0</v>
      </c>
      <c r="CQ101" s="80">
        <f>IF((SUM(CQ$19:CQ$39)+SUM(CQ$78:CQ100)+SUM(CQ$117:CQ$121))&gt;=30,0,SUM(IF(AND($I101=1,EE101=1,EE$41&gt;2,EE$40&gt;0,SUM(EE$47:EE$53)&gt;0),1,0)))</f>
        <v>0</v>
      </c>
      <c r="CR101" s="80">
        <f>IF((SUM(CR$19:CR$39)+SUM(CR$78:CR100)+SUM(CR$117:CR$121))&gt;=30,0,SUM(IF(AND($I101=1,EF101=1,EF$41&gt;2,EF$40&gt;0,SUM(EF$47:EF$53)&gt;0),1,0)))</f>
        <v>0</v>
      </c>
      <c r="CS101" s="64"/>
      <c r="CT101" s="64"/>
      <c r="CU101" s="64"/>
      <c r="CV101" s="64"/>
      <c r="CW101" s="64"/>
      <c r="CX101" s="64"/>
      <c r="CY101" s="64"/>
      <c r="CZ101" s="64"/>
      <c r="DA101" s="64"/>
      <c r="DB101" s="64"/>
      <c r="DC101" s="64"/>
      <c r="DD101" s="64"/>
      <c r="DE101" s="64"/>
      <c r="DF101" s="64"/>
      <c r="DG101" s="64"/>
      <c r="DH101" s="64"/>
      <c r="DI101" s="64"/>
      <c r="DJ101" s="64"/>
      <c r="DK101" s="64"/>
      <c r="DL101" s="64"/>
      <c r="DM101" s="64"/>
      <c r="DN101" s="64"/>
      <c r="DO101" s="64"/>
      <c r="DP101" s="64"/>
      <c r="DQ101" s="64"/>
      <c r="DR101" s="64"/>
      <c r="DS101" s="64"/>
      <c r="DT101" s="64"/>
      <c r="DU101" s="64"/>
      <c r="DV101" s="64"/>
      <c r="DW101" s="64"/>
      <c r="DX101" s="64"/>
      <c r="DY101" s="64"/>
      <c r="DZ101" s="64"/>
      <c r="EA101" s="64"/>
      <c r="EB101" s="64"/>
      <c r="EC101" s="64"/>
      <c r="ED101" s="64"/>
      <c r="EE101" s="64"/>
      <c r="EF101" s="64"/>
      <c r="EG101" s="54">
        <f t="shared" si="65"/>
        <v>0</v>
      </c>
      <c r="EH101" s="136"/>
      <c r="EI101" s="97">
        <f t="shared" si="66"/>
        <v>0</v>
      </c>
      <c r="EJ101" s="344" t="str">
        <f t="shared" si="75"/>
        <v/>
      </c>
      <c r="EK101" s="345">
        <f t="shared" si="76"/>
        <v>0</v>
      </c>
      <c r="EL101" s="185"/>
      <c r="EM101" s="102">
        <f>SUMIF($K101,REGISTER!$CU$7,'KORT 1'!$BD101)</f>
        <v>0</v>
      </c>
      <c r="EN101" s="19">
        <f>SUMIF($K101,REGISTER!$CU$8,'KORT 1'!$BD101)</f>
        <v>0</v>
      </c>
      <c r="EO101" s="20">
        <f>SUMIF($K101,REGISTER!$CU$9,'KORT 1'!$BD101)</f>
        <v>0</v>
      </c>
      <c r="EP101" s="17">
        <f>SUMIF($K101,REGISTER!$CU$21,'KORT 1'!$BD101)</f>
        <v>0</v>
      </c>
      <c r="EQ101" s="19">
        <f>SUMIF($K101,REGISTER!$CU$22,'KORT 1'!$BD101)</f>
        <v>0</v>
      </c>
      <c r="ER101" s="20">
        <f>SUMIF($K101,REGISTER!$CU$23,'KORT 1'!$BD101)</f>
        <v>0</v>
      </c>
      <c r="ES101" s="17">
        <f>SUMIF($K101,REGISTER!$CU$14,'KORT 1'!$BD101)</f>
        <v>0</v>
      </c>
      <c r="ET101" s="19">
        <f>SUMIF($K101,REGISTER!$CU$15,'KORT 1'!$BD101)</f>
        <v>0</v>
      </c>
      <c r="EU101" s="19">
        <f>SUMIF($K101,REGISTER!$CU$16,'KORT 1'!$BD101)</f>
        <v>0</v>
      </c>
      <c r="EV101" s="218">
        <f>SUMIF($K101,REGISTER!$CU$17,'KORT 1'!$BD101)+SUMIF($K101,REGISTER!$CU$18,'KORT 1'!$BD101)+SUMIF($K101,REGISTER!$CU$19,'KORT 1'!$BD101)+SUMIF($K101,REGISTER!$CU$20,'KORT 1'!$BD101)</f>
        <v>0</v>
      </c>
      <c r="EW101" s="103">
        <f>SUMIF($K101,REGISTER!$CU$28,'KORT 1'!$BD101)</f>
        <v>0</v>
      </c>
      <c r="EX101" s="19">
        <f>SUMIF($K101,REGISTER!$CU$29,'KORT 1'!$BD101)</f>
        <v>0</v>
      </c>
      <c r="EY101" s="19">
        <f>SUMIF($K101,REGISTER!$CU$30,'KORT 1'!$BD101)</f>
        <v>0</v>
      </c>
      <c r="EZ101" s="218">
        <f>SUMIF($K101,REGISTER!$CU$31,'KORT 1'!$BD101)+SUMIF($K101,REGISTER!$CU$32,'KORT 1'!$BD101)+SUMIF($K101,REGISTER!$CU$33,'KORT 1'!$BD101)+SUMIF($K101,REGISTER!$CU$34,'KORT 1'!$BD101)</f>
        <v>0</v>
      </c>
      <c r="FA101" s="136"/>
      <c r="FB101" s="136"/>
      <c r="FC101" s="136"/>
      <c r="FD101" s="136"/>
      <c r="FE101" s="136"/>
      <c r="FF101" s="136"/>
      <c r="FG101" s="136"/>
      <c r="FH101" s="136"/>
      <c r="FI101" s="136"/>
      <c r="FJ101" s="136"/>
      <c r="FK101" s="136"/>
      <c r="FL101" s="136"/>
      <c r="FM101" s="136"/>
      <c r="FN101" s="136"/>
      <c r="FO101" s="136"/>
      <c r="FP101" s="235"/>
      <c r="FQ101" s="103">
        <f>SUMIF($M101,REGISTER!$CU$36,'KORT 1'!$O101)</f>
        <v>0</v>
      </c>
      <c r="FR101" s="19">
        <f>SUMIF($M101,REGISTER!$CU$37,'KORT 1'!$O101)</f>
        <v>0</v>
      </c>
      <c r="FS101" s="19">
        <f>SUMIF($M101,REGISTER!$CU$38,'KORT 1'!$O101)</f>
        <v>0</v>
      </c>
      <c r="FT101" s="19">
        <f>SUMIF($M101,REGISTER!$CU$39,'KORT 1'!$O101)</f>
        <v>0</v>
      </c>
      <c r="FU101" s="19">
        <f>SUMIF($M101,REGISTER!$CU$40,'KORT 1'!$O101)</f>
        <v>0</v>
      </c>
      <c r="FV101" s="19">
        <f>SUMIF($M101,REGISTER!$CU$41,'KORT 1'!$O101)</f>
        <v>0</v>
      </c>
      <c r="FW101" s="19">
        <f>SUMIF($M101,REGISTER!$CU$56,'KORT 1'!$O101)</f>
        <v>0</v>
      </c>
      <c r="FX101" s="19">
        <f>SUMIF($M101,REGISTER!$CU$57,'KORT 1'!$O101)</f>
        <v>0</v>
      </c>
      <c r="FY101" s="19">
        <f>SUMIF($M101,REGISTER!$CU$58,'KORT 1'!$O101)</f>
        <v>0</v>
      </c>
      <c r="FZ101" s="19">
        <f>SUMIF($M101,REGISTER!$CU$59,'KORT 1'!$O101)</f>
        <v>0</v>
      </c>
      <c r="GA101" s="19">
        <f>SUMIF($M101,REGISTER!$CU$60,'KORT 1'!$O101)</f>
        <v>0</v>
      </c>
      <c r="GB101" s="19">
        <f>SUMIF($M101,REGISTER!$CU$61,'KORT 1'!$O101)</f>
        <v>0</v>
      </c>
      <c r="GC101" s="19">
        <f>SUMIF($M101,REGISTER!$CU$46,'KORT 1'!$O101)</f>
        <v>0</v>
      </c>
      <c r="GD101" s="19">
        <f>SUMIF($M101,REGISTER!$CU$47,'KORT 1'!$O101)</f>
        <v>0</v>
      </c>
      <c r="GE101" s="19">
        <f>SUMIF($M101,REGISTER!$CU$48,'KORT 1'!$O101)</f>
        <v>0</v>
      </c>
      <c r="GF101" s="19">
        <f>SUMIF($M101,REGISTER!$CU$49,'KORT 1'!$O101)</f>
        <v>0</v>
      </c>
      <c r="GG101" s="19">
        <f>SUMIF($M101,REGISTER!$CU$50,'KORT 1'!$O101)</f>
        <v>0</v>
      </c>
      <c r="GH101" s="19">
        <f>SUMIF($M101,REGISTER!$CU$51,'KORT 1'!$O101)</f>
        <v>0</v>
      </c>
      <c r="GI101" s="18">
        <f>SUMIF($M101,REGISTER!$CU$52,'KORT 1'!$O101)+SUMIF($M101,REGISTER!$CU$53,'KORT 1'!$O101)+SUMIF($M101,REGISTER!$CU$54,'KORT 1'!$O101)+SUMIF($M101,REGISTER!$CU$55,'KORT 1'!$O101)</f>
        <v>0</v>
      </c>
      <c r="GJ101" s="19">
        <f>SUMIF($M101,REGISTER!$CU$66,'KORT 1'!$O101)</f>
        <v>0</v>
      </c>
      <c r="GK101" s="19">
        <f>SUMIF($M101,REGISTER!$CU$67,'KORT 1'!$O101)</f>
        <v>0</v>
      </c>
      <c r="GL101" s="19">
        <f>SUMIF($M101,REGISTER!$CU$68,'KORT 1'!$O101)</f>
        <v>0</v>
      </c>
      <c r="GM101" s="19">
        <f>SUMIF($M101,REGISTER!$CU$69,'KORT 1'!$O101)</f>
        <v>0</v>
      </c>
      <c r="GN101" s="19">
        <f>SUMIF($M101,REGISTER!$CU$70,'KORT 1'!$O101)</f>
        <v>0</v>
      </c>
      <c r="GO101" s="19">
        <f>SUMIF($M101,REGISTER!$CU$71,'KORT 1'!$O101)</f>
        <v>0</v>
      </c>
      <c r="GP101" s="18">
        <f>SUMIF($M101,REGISTER!$CU$72,'KORT 1'!$O101)+SUMIF($M101,REGISTER!$CU$73,'KORT 1'!$O101)+SUMIF($M101,REGISTER!$CU$74,'KORT 1'!$O101)+SUMIF($M101,REGISTER!$CU$75,'KORT 1'!$O101)</f>
        <v>0</v>
      </c>
      <c r="GQ101" s="136"/>
      <c r="GR101" s="136"/>
      <c r="GS101" s="136"/>
      <c r="GT101" s="136"/>
      <c r="GU101" s="136"/>
      <c r="GV101" s="136"/>
      <c r="GW101" s="136"/>
      <c r="GX101" s="136"/>
      <c r="GY101" s="136"/>
      <c r="GZ101" s="136"/>
      <c r="HA101" s="136"/>
      <c r="HB101" s="136"/>
      <c r="HC101" s="136"/>
      <c r="HD101" s="136"/>
      <c r="HE101" s="136"/>
      <c r="HF101" s="136"/>
      <c r="HG101" s="136"/>
      <c r="HH101" s="125"/>
      <c r="HI101" s="1"/>
    </row>
    <row r="102" spans="1:217" ht="12" customHeight="1">
      <c r="A102" s="17">
        <v>46</v>
      </c>
      <c r="B102" s="81"/>
      <c r="C102" s="427" t="str">
        <f t="shared" si="69"/>
        <v/>
      </c>
      <c r="D102" s="428"/>
      <c r="E102" s="428"/>
      <c r="F102" s="428"/>
      <c r="G102" s="429"/>
      <c r="H102" s="130" t="str">
        <f t="shared" si="72"/>
        <v/>
      </c>
      <c r="I102" s="26">
        <f t="shared" si="57"/>
        <v>0</v>
      </c>
      <c r="J102" s="26">
        <f t="shared" si="58"/>
        <v>0</v>
      </c>
      <c r="K102" s="26">
        <f t="shared" si="59"/>
        <v>0</v>
      </c>
      <c r="L102" s="133"/>
      <c r="M102" s="26">
        <f t="shared" si="60"/>
        <v>0</v>
      </c>
      <c r="N102" s="26">
        <f t="shared" si="61"/>
        <v>0</v>
      </c>
      <c r="O102" s="101">
        <f t="shared" si="73"/>
        <v>0</v>
      </c>
      <c r="P102" s="80">
        <f>IF((SUM(P$19:P$39)+SUM(P$78:P101)+SUM(P$117:P$121))&gt;=REGISTER!$CZ$22,0,IF(CS$70=1,0,IF(AND(CS102=1,$J102=1,CS$43&gt;=REGISTER!$CZ$25,CS$40&gt;0,SUM(CS$54:CS$60)&gt;0),1,0)))</f>
        <v>0</v>
      </c>
      <c r="Q102" s="80">
        <f>IF((SUM(Q$19:Q$39)+SUM(Q$78:Q101)+SUM(Q$117:Q$121))&gt;=REGISTER!$CZ$22,0,IF(CT$70=1,0,IF(AND(CT102=1,$J102=1,CT$43&gt;=REGISTER!$CZ$25,CT$40&gt;0,SUM(CT$54:CT$60)&gt;0),1,0)))</f>
        <v>0</v>
      </c>
      <c r="R102" s="80">
        <f>IF((SUM(R$19:R$39)+SUM(R$78:R101)+SUM(R$117:R$121))&gt;=REGISTER!$CZ$22,0,IF(CU$70=1,0,IF(AND(CU102=1,$J102=1,CU$43&gt;=REGISTER!$CZ$25,CU$40&gt;0,SUM(CU$54:CU$60)&gt;0),1,0)))</f>
        <v>0</v>
      </c>
      <c r="S102" s="80">
        <f>IF((SUM(S$19:S$39)+SUM(S$78:S101)+SUM(S$117:S$121))&gt;=REGISTER!$CZ$22,0,IF(CV$70=1,0,IF(AND(CV102=1,$J102=1,CV$43&gt;=REGISTER!$CZ$25,CV$40&gt;0,SUM(CV$54:CV$60)&gt;0),1,0)))</f>
        <v>0</v>
      </c>
      <c r="T102" s="80">
        <f>IF((SUM(T$19:T$39)+SUM(T$78:T101)+SUM(T$117:T$121))&gt;=REGISTER!$CZ$22,0,IF(CW$70=1,0,IF(AND(CW102=1,$J102=1,CW$43&gt;=REGISTER!$CZ$25,CW$40&gt;0,SUM(CW$54:CW$60)&gt;0),1,0)))</f>
        <v>0</v>
      </c>
      <c r="U102" s="80">
        <f>IF((SUM(U$19:U$39)+SUM(U$78:U101)+SUM(U$117:U$121))&gt;=REGISTER!$CZ$22,0,IF(CX$70=1,0,IF(AND(CX102=1,$J102=1,CX$43&gt;=REGISTER!$CZ$25,CX$40&gt;0,SUM(CX$54:CX$60)&gt;0),1,0)))</f>
        <v>0</v>
      </c>
      <c r="V102" s="80">
        <f>IF((SUM(V$19:V$39)+SUM(V$78:V101)+SUM(V$117:V$121))&gt;=REGISTER!$CZ$22,0,IF(CY$70=1,0,IF(AND(CY102=1,$J102=1,CY$43&gt;=REGISTER!$CZ$25,CY$40&gt;0,SUM(CY$54:CY$60)&gt;0),1,0)))</f>
        <v>0</v>
      </c>
      <c r="W102" s="80">
        <f>IF((SUM(W$19:W$39)+SUM(W$78:W101)+SUM(W$117:W$121))&gt;=REGISTER!$CZ$22,0,IF(CZ$70=1,0,IF(AND(CZ102=1,$J102=1,CZ$43&gt;=REGISTER!$CZ$25,CZ$40&gt;0,SUM(CZ$54:CZ$60)&gt;0),1,0)))</f>
        <v>0</v>
      </c>
      <c r="X102" s="80">
        <f>IF((SUM(X$19:X$39)+SUM(X$78:X101)+SUM(X$117:X$121))&gt;=REGISTER!$CZ$22,0,IF(DA$70=1,0,IF(AND(DA102=1,$J102=1,DA$43&gt;=REGISTER!$CZ$25,DA$40&gt;0,SUM(DA$54:DA$60)&gt;0),1,0)))</f>
        <v>0</v>
      </c>
      <c r="Y102" s="80">
        <f>IF((SUM(Y$19:Y$39)+SUM(Y$78:Y101)+SUM(Y$117:Y$121))&gt;=REGISTER!$CZ$22,0,IF(DB$70=1,0,IF(AND(DB102=1,$J102=1,DB$43&gt;=REGISTER!$CZ$25,DB$40&gt;0,SUM(DB$54:DB$60)&gt;0),1,0)))</f>
        <v>0</v>
      </c>
      <c r="Z102" s="80">
        <f>IF((SUM(Z$19:Z$39)+SUM(Z$78:Z101)+SUM(Z$117:Z$121))&gt;=REGISTER!$CZ$22,0,IF(DC$70=1,0,IF(AND(DC102=1,$J102=1,DC$43&gt;=REGISTER!$CZ$25,DC$40&gt;0,SUM(DC$54:DC$60)&gt;0),1,0)))</f>
        <v>0</v>
      </c>
      <c r="AA102" s="80">
        <f>IF((SUM(AA$19:AA$39)+SUM(AA$78:AA101)+SUM(AA$117:AA$121))&gt;=REGISTER!$CZ$22,0,IF(DD$70=1,0,IF(AND(DD102=1,$J102=1,DD$43&gt;=REGISTER!$CZ$25,DD$40&gt;0,SUM(DD$54:DD$60)&gt;0),1,0)))</f>
        <v>0</v>
      </c>
      <c r="AB102" s="80">
        <f>IF((SUM(AB$19:AB$39)+SUM(AB$78:AB101)+SUM(AB$117:AB$121))&gt;=REGISTER!$CZ$22,0,IF(DE$70=1,0,IF(AND(DE102=1,$J102=1,DE$43&gt;=REGISTER!$CZ$25,DE$40&gt;0,SUM(DE$54:DE$60)&gt;0),1,0)))</f>
        <v>0</v>
      </c>
      <c r="AC102" s="80">
        <f>IF((SUM(AC$19:AC$39)+SUM(AC$78:AC101)+SUM(AC$117:AC$121))&gt;=REGISTER!$CZ$22,0,IF(DF$70=1,0,IF(AND(DF102=1,$J102=1,DF$43&gt;=REGISTER!$CZ$25,DF$40&gt;0,SUM(DF$54:DF$60)&gt;0),1,0)))</f>
        <v>0</v>
      </c>
      <c r="AD102" s="80">
        <f>IF((SUM(AD$19:AD$39)+SUM(AD$78:AD101)+SUM(AD$117:AD$121))&gt;=REGISTER!$CZ$22,0,IF(DG$70=1,0,IF(AND(DG102=1,$J102=1,DG$43&gt;=REGISTER!$CZ$25,DG$40&gt;0,SUM(DG$54:DG$60)&gt;0),1,0)))</f>
        <v>0</v>
      </c>
      <c r="AE102" s="80">
        <f>IF((SUM(AE$19:AE$39)+SUM(AE$78:AE101)+SUM(AE$117:AE$121))&gt;=REGISTER!$CZ$22,0,IF(DH$70=1,0,IF(AND(DH102=1,$J102=1,DH$43&gt;=REGISTER!$CZ$25,DH$40&gt;0,SUM(DH$54:DH$60)&gt;0),1,0)))</f>
        <v>0</v>
      </c>
      <c r="AF102" s="80">
        <f>IF((SUM(AF$19:AF$39)+SUM(AF$78:AF101)+SUM(AF$117:AF$121))&gt;=REGISTER!$CZ$22,0,IF(DI$70=1,0,IF(AND(DI102=1,$J102=1,DI$43&gt;=REGISTER!$CZ$25,DI$40&gt;0,SUM(DI$54:DI$60)&gt;0),1,0)))</f>
        <v>0</v>
      </c>
      <c r="AG102" s="80">
        <f>IF((SUM(AG$19:AG$39)+SUM(AG$78:AG101)+SUM(AG$117:AG$121))&gt;=REGISTER!$CZ$22,0,IF(DJ$70=1,0,IF(AND(DJ102=1,$J102=1,DJ$43&gt;=REGISTER!$CZ$25,DJ$40&gt;0,SUM(DJ$54:DJ$60)&gt;0),1,0)))</f>
        <v>0</v>
      </c>
      <c r="AH102" s="80">
        <f>IF((SUM(AH$19:AH$39)+SUM(AH$78:AH101)+SUM(AH$117:AH$121))&gt;=REGISTER!$CZ$22,0,IF(DK$70=1,0,IF(AND(DK102=1,$J102=1,DK$43&gt;=REGISTER!$CZ$25,DK$40&gt;0,SUM(DK$54:DK$60)&gt;0),1,0)))</f>
        <v>0</v>
      </c>
      <c r="AI102" s="80">
        <f>IF((SUM(AI$19:AI$39)+SUM(AI$78:AI101)+SUM(AI$117:AI$121))&gt;=REGISTER!$CZ$22,0,IF(DL$70=1,0,IF(AND(DL102=1,$J102=1,DL$43&gt;=REGISTER!$CZ$25,DL$40&gt;0,SUM(DL$54:DL$60)&gt;0),1,0)))</f>
        <v>0</v>
      </c>
      <c r="AJ102" s="80">
        <f>IF((SUM(AJ$19:AJ$39)+SUM(AJ$78:AJ101)+SUM(AJ$117:AJ$121))&gt;=REGISTER!$CZ$22,0,IF(DM$70=1,0,IF(AND(DM102=1,$J102=1,DM$43&gt;=REGISTER!$CZ$25,DM$40&gt;0,SUM(DM$54:DM$60)&gt;0),1,0)))</f>
        <v>0</v>
      </c>
      <c r="AK102" s="80">
        <f>IF((SUM(AK$19:AK$39)+SUM(AK$78:AK101)+SUM(AK$117:AK$121))&gt;=REGISTER!$CZ$22,0,IF(DN$70=1,0,IF(AND(DN102=1,$J102=1,DN$43&gt;=REGISTER!$CZ$25,DN$40&gt;0,SUM(DN$54:DN$60)&gt;0),1,0)))</f>
        <v>0</v>
      </c>
      <c r="AL102" s="80">
        <f>IF((SUM(AL$19:AL$39)+SUM(AL$78:AL101)+SUM(AL$117:AL$121))&gt;=REGISTER!$CZ$22,0,IF(DO$70=1,0,IF(AND(DO102=1,$J102=1,DO$43&gt;=REGISTER!$CZ$25,DO$40&gt;0,SUM(DO$54:DO$60)&gt;0),1,0)))</f>
        <v>0</v>
      </c>
      <c r="AM102" s="80">
        <f>IF((SUM(AM$19:AM$39)+SUM(AM$78:AM101)+SUM(AM$117:AM$121))&gt;=REGISTER!$CZ$22,0,IF(DP$70=1,0,IF(AND(DP102=1,$J102=1,DP$43&gt;=REGISTER!$CZ$25,DP$40&gt;0,SUM(DP$54:DP$60)&gt;0),1,0)))</f>
        <v>0</v>
      </c>
      <c r="AN102" s="80">
        <f>IF((SUM(AN$19:AN$39)+SUM(AN$78:AN101)+SUM(AN$117:AN$121))&gt;=REGISTER!$CZ$22,0,IF(DQ$70=1,0,IF(AND(DQ102=1,$J102=1,DQ$43&gt;=REGISTER!$CZ$25,DQ$40&gt;0,SUM(DQ$54:DQ$60)&gt;0),1,0)))</f>
        <v>0</v>
      </c>
      <c r="AO102" s="80">
        <f>IF((SUM(AO$19:AO$39)+SUM(AO$78:AO101)+SUM(AO$117:AO$121))&gt;=REGISTER!$CZ$22,0,IF(DR$70=1,0,IF(AND(DR102=1,$J102=1,DR$43&gt;=REGISTER!$CZ$25,DR$40&gt;0,SUM(DR$54:DR$60)&gt;0),1,0)))</f>
        <v>0</v>
      </c>
      <c r="AP102" s="80">
        <f>IF((SUM(AP$19:AP$39)+SUM(AP$78:AP101)+SUM(AP$117:AP$121))&gt;=REGISTER!$CZ$22,0,IF(DS$70=1,0,IF(AND(DS102=1,$J102=1,DS$43&gt;=REGISTER!$CZ$25,DS$40&gt;0,SUM(DS$54:DS$60)&gt;0),1,0)))</f>
        <v>0</v>
      </c>
      <c r="AQ102" s="80">
        <f>IF((SUM(AQ$19:AQ$39)+SUM(AQ$78:AQ101)+SUM(AQ$117:AQ$121))&gt;=REGISTER!$CZ$22,0,IF(DT$70=1,0,IF(AND(DT102=1,$J102=1,DT$43&gt;=REGISTER!$CZ$25,DT$40&gt;0,SUM(DT$54:DT$60)&gt;0),1,0)))</f>
        <v>0</v>
      </c>
      <c r="AR102" s="80">
        <f>IF((SUM(AR$19:AR$39)+SUM(AR$78:AR101)+SUM(AR$117:AR$121))&gt;=REGISTER!$CZ$22,0,IF(DU$70=1,0,IF(AND(DU102=1,$J102=1,DU$43&gt;=REGISTER!$CZ$25,DU$40&gt;0,SUM(DU$54:DU$60)&gt;0),1,0)))</f>
        <v>0</v>
      </c>
      <c r="AS102" s="80">
        <f>IF((SUM(AS$19:AS$39)+SUM(AS$78:AS101)+SUM(AS$117:AS$121))&gt;=REGISTER!$CZ$22,0,IF(DV$70=1,0,IF(AND(DV102=1,$J102=1,DV$43&gt;=REGISTER!$CZ$25,DV$40&gt;0,SUM(DV$54:DV$60)&gt;0),1,0)))</f>
        <v>0</v>
      </c>
      <c r="AT102" s="80">
        <f>IF((SUM(AT$19:AT$39)+SUM(AT$78:AT101)+SUM(AT$117:AT$121))&gt;=REGISTER!$CZ$22,0,IF(DW$70=1,0,IF(AND(DW102=1,$J102=1,DW$43&gt;=REGISTER!$CZ$25,DW$40&gt;0,SUM(DW$54:DW$60)&gt;0),1,0)))</f>
        <v>0</v>
      </c>
      <c r="AU102" s="80">
        <f>IF((SUM(AU$19:AU$39)+SUM(AU$78:AU101)+SUM(AU$117:AU$121))&gt;=REGISTER!$CZ$22,0,IF(DX$70=1,0,IF(AND(DX102=1,$J102=1,DX$43&gt;=REGISTER!$CZ$25,DX$40&gt;0,SUM(DX$54:DX$60)&gt;0),1,0)))</f>
        <v>0</v>
      </c>
      <c r="AV102" s="80">
        <f>IF((SUM(AV$19:AV$39)+SUM(AV$78:AV101)+SUM(AV$117:AV$121))&gt;=REGISTER!$CZ$22,0,IF(DY$70=1,0,IF(AND(DY102=1,$J102=1,DY$43&gt;=REGISTER!$CZ$25,DY$40&gt;0,SUM(DY$54:DY$60)&gt;0),1,0)))</f>
        <v>0</v>
      </c>
      <c r="AW102" s="80">
        <f>IF((SUM(AW$19:AW$39)+SUM(AW$78:AW101)+SUM(AW$117:AW$121))&gt;=REGISTER!$CZ$22,0,IF(DZ$70=1,0,IF(AND(DZ102=1,$J102=1,DZ$43&gt;=REGISTER!$CZ$25,DZ$40&gt;0,SUM(DZ$54:DZ$60)&gt;0),1,0)))</f>
        <v>0</v>
      </c>
      <c r="AX102" s="80">
        <f>IF((SUM(AX$19:AX$39)+SUM(AX$78:AX101)+SUM(AX$117:AX$121))&gt;=REGISTER!$CZ$22,0,IF(EA$70=1,0,IF(AND(EA102=1,$J102=1,EA$43&gt;=REGISTER!$CZ$25,EA$40&gt;0,SUM(EA$54:EA$60)&gt;0),1,0)))</f>
        <v>0</v>
      </c>
      <c r="AY102" s="80">
        <f>IF((SUM(AY$19:AY$39)+SUM(AY$78:AY101)+SUM(AY$117:AY$121))&gt;=REGISTER!$CZ$22,0,IF(EB$70=1,0,IF(AND(EB102=1,$J102=1,EB$43&gt;=REGISTER!$CZ$25,EB$40&gt;0,SUM(EB$54:EB$60)&gt;0),1,0)))</f>
        <v>0</v>
      </c>
      <c r="AZ102" s="80">
        <f>IF((SUM(AZ$19:AZ$39)+SUM(AZ$78:AZ101)+SUM(AZ$117:AZ$121))&gt;=REGISTER!$CZ$22,0,IF(EC$70=1,0,IF(AND(EC102=1,$J102=1,EC$43&gt;=REGISTER!$CZ$25,EC$40&gt;0,SUM(EC$54:EC$60)&gt;0),1,0)))</f>
        <v>0</v>
      </c>
      <c r="BA102" s="80">
        <f>IF((SUM(BA$19:BA$39)+SUM(BA$78:BA101)+SUM(BA$117:BA$121))&gt;=REGISTER!$CZ$22,0,IF(ED$70=1,0,IF(AND(ED102=1,$J102=1,ED$43&gt;=REGISTER!$CZ$25,ED$40&gt;0,SUM(ED$54:ED$60)&gt;0),1,0)))</f>
        <v>0</v>
      </c>
      <c r="BB102" s="80">
        <f>IF((SUM(BB$19:BB$39)+SUM(BB$78:BB101)+SUM(BB$117:BB$121))&gt;=REGISTER!$CZ$22,0,IF(EE$70=1,0,IF(AND(EE102=1,$J102=1,EE$43&gt;=REGISTER!$CZ$25,EE$40&gt;0,SUM(EE$54:EE$60)&gt;0),1,0)))</f>
        <v>0</v>
      </c>
      <c r="BC102" s="80">
        <f>IF((SUM(BC$19:BC$39)+SUM(BC$78:BC101)+SUM(BC$117:BC$121))&gt;=REGISTER!$CZ$22,0,IF(EF$70=1,0,IF(AND(EF102=1,$J102=1,EF$43&gt;=REGISTER!$CZ$25,EF$40&gt;0,SUM(EF$54:EF$60)&gt;0),1,0)))</f>
        <v>0</v>
      </c>
      <c r="BD102" s="101">
        <f t="shared" si="74"/>
        <v>0</v>
      </c>
      <c r="BE102" s="80">
        <f>IF((SUM(BE$19:BE$39)+SUM(BE$78:BE101)+SUM(BE$117:BE$121))&gt;=30,0,SUM(IF(AND($I102=1,CS102=1,CS$41&gt;2,CS$40&gt;0,SUM(CS$47:CS$53)&gt;0),1,0)))</f>
        <v>0</v>
      </c>
      <c r="BF102" s="80">
        <f>IF((SUM(BF$19:BF$39)+SUM(BF$78:BF101)+SUM(BF$117:BF$121))&gt;=30,0,SUM(IF(AND($I102=1,CT102=1,CT$41&gt;2,CT$40&gt;0,SUM(CT$47:CT$53)&gt;0),1,0)))</f>
        <v>0</v>
      </c>
      <c r="BG102" s="80">
        <f>IF((SUM(BG$19:BG$39)+SUM(BG$78:BG101)+SUM(BG$117:BG$121))&gt;=30,0,SUM(IF(AND($I102=1,CU102=1,CU$41&gt;2,CU$40&gt;0,SUM(CU$47:CU$53)&gt;0),1,0)))</f>
        <v>0</v>
      </c>
      <c r="BH102" s="80">
        <f>IF((SUM(BH$19:BH$39)+SUM(BH$78:BH101)+SUM(BH$117:BH$121))&gt;=30,0,SUM(IF(AND($I102=1,CV102=1,CV$41&gt;2,CV$40&gt;0,SUM(CV$47:CV$53)&gt;0),1,0)))</f>
        <v>0</v>
      </c>
      <c r="BI102" s="80">
        <f>IF((SUM(BI$19:BI$39)+SUM(BI$78:BI101)+SUM(BI$117:BI$121))&gt;=30,0,SUM(IF(AND($I102=1,CW102=1,CW$41&gt;2,CW$40&gt;0,SUM(CW$47:CW$53)&gt;0),1,0)))</f>
        <v>0</v>
      </c>
      <c r="BJ102" s="80">
        <f>IF((SUM(BJ$19:BJ$39)+SUM(BJ$78:BJ101)+SUM(BJ$117:BJ$121))&gt;=30,0,SUM(IF(AND($I102=1,CX102=1,CX$41&gt;2,CX$40&gt;0,SUM(CX$47:CX$53)&gt;0),1,0)))</f>
        <v>0</v>
      </c>
      <c r="BK102" s="80">
        <f>IF((SUM(BK$19:BK$39)+SUM(BK$78:BK101)+SUM(BK$117:BK$121))&gt;=30,0,SUM(IF(AND($I102=1,CY102=1,CY$41&gt;2,CY$40&gt;0,SUM(CY$47:CY$53)&gt;0),1,0)))</f>
        <v>0</v>
      </c>
      <c r="BL102" s="80">
        <f>IF((SUM(BL$19:BL$39)+SUM(BL$78:BL101)+SUM(BL$117:BL$121))&gt;=30,0,SUM(IF(AND($I102=1,CZ102=1,CZ$41&gt;2,CZ$40&gt;0,SUM(CZ$47:CZ$53)&gt;0),1,0)))</f>
        <v>0</v>
      </c>
      <c r="BM102" s="80">
        <f>IF((SUM(BM$19:BM$39)+SUM(BM$78:BM101)+SUM(BM$117:BM$121))&gt;=30,0,SUM(IF(AND($I102=1,DA102=1,DA$41&gt;2,DA$40&gt;0,SUM(DA$47:DA$53)&gt;0),1,0)))</f>
        <v>0</v>
      </c>
      <c r="BN102" s="80">
        <f>IF((SUM(BN$19:BN$39)+SUM(BN$78:BN101)+SUM(BN$117:BN$121))&gt;=30,0,SUM(IF(AND($I102=1,DB102=1,DB$41&gt;2,DB$40&gt;0,SUM(DB$47:DB$53)&gt;0),1,0)))</f>
        <v>0</v>
      </c>
      <c r="BO102" s="80">
        <f>IF((SUM(BO$19:BO$39)+SUM(BO$78:BO101)+SUM(BO$117:BO$121))&gt;=30,0,SUM(IF(AND($I102=1,DC102=1,DC$41&gt;2,DC$40&gt;0,SUM(DC$47:DC$53)&gt;0),1,0)))</f>
        <v>0</v>
      </c>
      <c r="BP102" s="80">
        <f>IF((SUM(BP$19:BP$39)+SUM(BP$78:BP101)+SUM(BP$117:BP$121))&gt;=30,0,SUM(IF(AND($I102=1,DD102=1,DD$41&gt;2,DD$40&gt;0,SUM(DD$47:DD$53)&gt;0),1,0)))</f>
        <v>0</v>
      </c>
      <c r="BQ102" s="80">
        <f>IF((SUM(BQ$19:BQ$39)+SUM(BQ$78:BQ101)+SUM(BQ$117:BQ$121))&gt;=30,0,SUM(IF(AND($I102=1,DE102=1,DE$41&gt;2,DE$40&gt;0,SUM(DE$47:DE$53)&gt;0),1,0)))</f>
        <v>0</v>
      </c>
      <c r="BR102" s="80">
        <f>IF((SUM(BR$19:BR$39)+SUM(BR$78:BR101)+SUM(BR$117:BR$121))&gt;=30,0,SUM(IF(AND($I102=1,DF102=1,DF$41&gt;2,DF$40&gt;0,SUM(DF$47:DF$53)&gt;0),1,0)))</f>
        <v>0</v>
      </c>
      <c r="BS102" s="80">
        <f>IF((SUM(BS$19:BS$39)+SUM(BS$78:BS101)+SUM(BS$117:BS$121))&gt;=30,0,SUM(IF(AND($I102=1,DG102=1,DG$41&gt;2,DG$40&gt;0,SUM(DG$47:DG$53)&gt;0),1,0)))</f>
        <v>0</v>
      </c>
      <c r="BT102" s="80">
        <f>IF((SUM(BT$19:BT$39)+SUM(BT$78:BT101)+SUM(BT$117:BT$121))&gt;=30,0,SUM(IF(AND($I102=1,DH102=1,DH$41&gt;2,DH$40&gt;0,SUM(DH$47:DH$53)&gt;0),1,0)))</f>
        <v>0</v>
      </c>
      <c r="BU102" s="80">
        <f>IF((SUM(BU$19:BU$39)+SUM(BU$78:BU101)+SUM(BU$117:BU$121))&gt;=30,0,SUM(IF(AND($I102=1,DI102=1,DI$41&gt;2,DI$40&gt;0,SUM(DI$47:DI$53)&gt;0),1,0)))</f>
        <v>0</v>
      </c>
      <c r="BV102" s="80">
        <f>IF((SUM(BV$19:BV$39)+SUM(BV$78:BV101)+SUM(BV$117:BV$121))&gt;=30,0,SUM(IF(AND($I102=1,DJ102=1,DJ$41&gt;2,DJ$40&gt;0,SUM(DJ$47:DJ$53)&gt;0),1,0)))</f>
        <v>0</v>
      </c>
      <c r="BW102" s="80">
        <f>IF((SUM(BW$19:BW$39)+SUM(BW$78:BW101)+SUM(BW$117:BW$121))&gt;=30,0,SUM(IF(AND($I102=1,DK102=1,DK$41&gt;2,DK$40&gt;0,SUM(DK$47:DK$53)&gt;0),1,0)))</f>
        <v>0</v>
      </c>
      <c r="BX102" s="80">
        <f>IF((SUM(BX$19:BX$39)+SUM(BX$78:BX101)+SUM(BX$117:BX$121))&gt;=30,0,SUM(IF(AND($I102=1,DL102=1,DL$41&gt;2,DL$40&gt;0,SUM(DL$47:DL$53)&gt;0),1,0)))</f>
        <v>0</v>
      </c>
      <c r="BY102" s="80">
        <f>IF((SUM(BY$19:BY$39)+SUM(BY$78:BY101)+SUM(BY$117:BY$121))&gt;=30,0,SUM(IF(AND($I102=1,DM102=1,DM$41&gt;2,DM$40&gt;0,SUM(DM$47:DM$53)&gt;0),1,0)))</f>
        <v>0</v>
      </c>
      <c r="BZ102" s="80">
        <f>IF((SUM(BZ$19:BZ$39)+SUM(BZ$78:BZ101)+SUM(BZ$117:BZ$121))&gt;=30,0,SUM(IF(AND($I102=1,DN102=1,DN$41&gt;2,DN$40&gt;0,SUM(DN$47:DN$53)&gt;0),1,0)))</f>
        <v>0</v>
      </c>
      <c r="CA102" s="80">
        <f>IF((SUM(CA$19:CA$39)+SUM(CA$78:CA101)+SUM(CA$117:CA$121))&gt;=30,0,SUM(IF(AND($I102=1,DO102=1,DO$41&gt;2,DO$40&gt;0,SUM(DO$47:DO$53)&gt;0),1,0)))</f>
        <v>0</v>
      </c>
      <c r="CB102" s="80">
        <f>IF((SUM(CB$19:CB$39)+SUM(CB$78:CB101)+SUM(CB$117:CB$121))&gt;=30,0,SUM(IF(AND($I102=1,DP102=1,DP$41&gt;2,DP$40&gt;0,SUM(DP$47:DP$53)&gt;0),1,0)))</f>
        <v>0</v>
      </c>
      <c r="CC102" s="80">
        <f>IF((SUM(CC$19:CC$39)+SUM(CC$78:CC101)+SUM(CC$117:CC$121))&gt;=30,0,SUM(IF(AND($I102=1,DQ102=1,DQ$41&gt;2,DQ$40&gt;0,SUM(DQ$47:DQ$53)&gt;0),1,0)))</f>
        <v>0</v>
      </c>
      <c r="CD102" s="80">
        <f>IF((SUM(CD$19:CD$39)+SUM(CD$78:CD101)+SUM(CD$117:CD$121))&gt;=30,0,SUM(IF(AND($I102=1,DR102=1,DR$41&gt;2,DR$40&gt;0,SUM(DR$47:DR$53)&gt;0),1,0)))</f>
        <v>0</v>
      </c>
      <c r="CE102" s="80">
        <f>IF((SUM(CE$19:CE$39)+SUM(CE$78:CE101)+SUM(CE$117:CE$121))&gt;=30,0,SUM(IF(AND($I102=1,DS102=1,DS$41&gt;2,DS$40&gt;0,SUM(DS$47:DS$53)&gt;0),1,0)))</f>
        <v>0</v>
      </c>
      <c r="CF102" s="80">
        <f>IF((SUM(CF$19:CF$39)+SUM(CF$78:CF101)+SUM(CF$117:CF$121))&gt;=30,0,SUM(IF(AND($I102=1,DT102=1,DT$41&gt;2,DT$40&gt;0,SUM(DT$47:DT$53)&gt;0),1,0)))</f>
        <v>0</v>
      </c>
      <c r="CG102" s="80">
        <f>IF((SUM(CG$19:CG$39)+SUM(CG$78:CG101)+SUM(CG$117:CG$121))&gt;=30,0,SUM(IF(AND($I102=1,DU102=1,DU$41&gt;2,DU$40&gt;0,SUM(DU$47:DU$53)&gt;0),1,0)))</f>
        <v>0</v>
      </c>
      <c r="CH102" s="80">
        <f>IF((SUM(CH$19:CH$39)+SUM(CH$78:CH101)+SUM(CH$117:CH$121))&gt;=30,0,SUM(IF(AND($I102=1,DV102=1,DV$41&gt;2,DV$40&gt;0,SUM(DV$47:DV$53)&gt;0),1,0)))</f>
        <v>0</v>
      </c>
      <c r="CI102" s="80">
        <f>IF((SUM(CI$19:CI$39)+SUM(CI$78:CI101)+SUM(CI$117:CI$121))&gt;=30,0,SUM(IF(AND($I102=1,DW102=1,DW$41&gt;2,DW$40&gt;0,SUM(DW$47:DW$53)&gt;0),1,0)))</f>
        <v>0</v>
      </c>
      <c r="CJ102" s="80">
        <f>IF((SUM(CJ$19:CJ$39)+SUM(CJ$78:CJ101)+SUM(CJ$117:CJ$121))&gt;=30,0,SUM(IF(AND($I102=1,DX102=1,DX$41&gt;2,DX$40&gt;0,SUM(DX$47:DX$53)&gt;0),1,0)))</f>
        <v>0</v>
      </c>
      <c r="CK102" s="80">
        <f>IF((SUM(CK$19:CK$39)+SUM(CK$78:CK101)+SUM(CK$117:CK$121))&gt;=30,0,SUM(IF(AND($I102=1,DY102=1,DY$41&gt;2,DY$40&gt;0,SUM(DY$47:DY$53)&gt;0),1,0)))</f>
        <v>0</v>
      </c>
      <c r="CL102" s="80">
        <f>IF((SUM(CL$19:CL$39)+SUM(CL$78:CL101)+SUM(CL$117:CL$121))&gt;=30,0,SUM(IF(AND($I102=1,DZ102=1,DZ$41&gt;2,DZ$40&gt;0,SUM(DZ$47:DZ$53)&gt;0),1,0)))</f>
        <v>0</v>
      </c>
      <c r="CM102" s="80">
        <f>IF((SUM(CM$19:CM$39)+SUM(CM$78:CM101)+SUM(CM$117:CM$121))&gt;=30,0,SUM(IF(AND($I102=1,EA102=1,EA$41&gt;2,EA$40&gt;0,SUM(EA$47:EA$53)&gt;0),1,0)))</f>
        <v>0</v>
      </c>
      <c r="CN102" s="80">
        <f>IF((SUM(CN$19:CN$39)+SUM(CN$78:CN101)+SUM(CN$117:CN$121))&gt;=30,0,SUM(IF(AND($I102=1,EB102=1,EB$41&gt;2,EB$40&gt;0,SUM(EB$47:EB$53)&gt;0),1,0)))</f>
        <v>0</v>
      </c>
      <c r="CO102" s="80">
        <f>IF((SUM(CO$19:CO$39)+SUM(CO$78:CO101)+SUM(CO$117:CO$121))&gt;=30,0,SUM(IF(AND($I102=1,EC102=1,EC$41&gt;2,EC$40&gt;0,SUM(EC$47:EC$53)&gt;0),1,0)))</f>
        <v>0</v>
      </c>
      <c r="CP102" s="80">
        <f>IF((SUM(CP$19:CP$39)+SUM(CP$78:CP101)+SUM(CP$117:CP$121))&gt;=30,0,SUM(IF(AND($I102=1,ED102=1,ED$41&gt;2,ED$40&gt;0,SUM(ED$47:ED$53)&gt;0),1,0)))</f>
        <v>0</v>
      </c>
      <c r="CQ102" s="80">
        <f>IF((SUM(CQ$19:CQ$39)+SUM(CQ$78:CQ101)+SUM(CQ$117:CQ$121))&gt;=30,0,SUM(IF(AND($I102=1,EE102=1,EE$41&gt;2,EE$40&gt;0,SUM(EE$47:EE$53)&gt;0),1,0)))</f>
        <v>0</v>
      </c>
      <c r="CR102" s="80">
        <f>IF((SUM(CR$19:CR$39)+SUM(CR$78:CR101)+SUM(CR$117:CR$121))&gt;=30,0,SUM(IF(AND($I102=1,EF102=1,EF$41&gt;2,EF$40&gt;0,SUM(EF$47:EF$53)&gt;0),1,0)))</f>
        <v>0</v>
      </c>
      <c r="CS102" s="64"/>
      <c r="CT102" s="64"/>
      <c r="CU102" s="64"/>
      <c r="CV102" s="64"/>
      <c r="CW102" s="64"/>
      <c r="CX102" s="64"/>
      <c r="CY102" s="64"/>
      <c r="CZ102" s="64"/>
      <c r="DA102" s="64"/>
      <c r="DB102" s="64"/>
      <c r="DC102" s="64"/>
      <c r="DD102" s="64"/>
      <c r="DE102" s="64"/>
      <c r="DF102" s="64"/>
      <c r="DG102" s="64"/>
      <c r="DH102" s="64"/>
      <c r="DI102" s="64"/>
      <c r="DJ102" s="64"/>
      <c r="DK102" s="64"/>
      <c r="DL102" s="64"/>
      <c r="DM102" s="64"/>
      <c r="DN102" s="64"/>
      <c r="DO102" s="64"/>
      <c r="DP102" s="64"/>
      <c r="DQ102" s="64"/>
      <c r="DR102" s="64"/>
      <c r="DS102" s="64"/>
      <c r="DT102" s="64"/>
      <c r="DU102" s="64"/>
      <c r="DV102" s="64"/>
      <c r="DW102" s="64"/>
      <c r="DX102" s="64"/>
      <c r="DY102" s="64"/>
      <c r="DZ102" s="64"/>
      <c r="EA102" s="64"/>
      <c r="EB102" s="64"/>
      <c r="EC102" s="64"/>
      <c r="ED102" s="64"/>
      <c r="EE102" s="64"/>
      <c r="EF102" s="64"/>
      <c r="EG102" s="54">
        <f t="shared" si="65"/>
        <v>0</v>
      </c>
      <c r="EH102" s="136"/>
      <c r="EI102" s="97">
        <f t="shared" si="66"/>
        <v>0</v>
      </c>
      <c r="EJ102" s="344" t="str">
        <f t="shared" si="75"/>
        <v/>
      </c>
      <c r="EK102" s="345">
        <f t="shared" si="76"/>
        <v>0</v>
      </c>
      <c r="EL102" s="185"/>
      <c r="EM102" s="102">
        <f>SUMIF($K102,REGISTER!$CU$7,'KORT 1'!$BD102)</f>
        <v>0</v>
      </c>
      <c r="EN102" s="19">
        <f>SUMIF($K102,REGISTER!$CU$8,'KORT 1'!$BD102)</f>
        <v>0</v>
      </c>
      <c r="EO102" s="20">
        <f>SUMIF($K102,REGISTER!$CU$9,'KORT 1'!$BD102)</f>
        <v>0</v>
      </c>
      <c r="EP102" s="17">
        <f>SUMIF($K102,REGISTER!$CU$21,'KORT 1'!$BD102)</f>
        <v>0</v>
      </c>
      <c r="EQ102" s="19">
        <f>SUMIF($K102,REGISTER!$CU$22,'KORT 1'!$BD102)</f>
        <v>0</v>
      </c>
      <c r="ER102" s="20">
        <f>SUMIF($K102,REGISTER!$CU$23,'KORT 1'!$BD102)</f>
        <v>0</v>
      </c>
      <c r="ES102" s="17">
        <f>SUMIF($K102,REGISTER!$CU$14,'KORT 1'!$BD102)</f>
        <v>0</v>
      </c>
      <c r="ET102" s="19">
        <f>SUMIF($K102,REGISTER!$CU$15,'KORT 1'!$BD102)</f>
        <v>0</v>
      </c>
      <c r="EU102" s="19">
        <f>SUMIF($K102,REGISTER!$CU$16,'KORT 1'!$BD102)</f>
        <v>0</v>
      </c>
      <c r="EV102" s="218">
        <f>SUMIF($K102,REGISTER!$CU$17,'KORT 1'!$BD102)+SUMIF($K102,REGISTER!$CU$18,'KORT 1'!$BD102)+SUMIF($K102,REGISTER!$CU$19,'KORT 1'!$BD102)+SUMIF($K102,REGISTER!$CU$20,'KORT 1'!$BD102)</f>
        <v>0</v>
      </c>
      <c r="EW102" s="103">
        <f>SUMIF($K102,REGISTER!$CU$28,'KORT 1'!$BD102)</f>
        <v>0</v>
      </c>
      <c r="EX102" s="19">
        <f>SUMIF($K102,REGISTER!$CU$29,'KORT 1'!$BD102)</f>
        <v>0</v>
      </c>
      <c r="EY102" s="19">
        <f>SUMIF($K102,REGISTER!$CU$30,'KORT 1'!$BD102)</f>
        <v>0</v>
      </c>
      <c r="EZ102" s="218">
        <f>SUMIF($K102,REGISTER!$CU$31,'KORT 1'!$BD102)+SUMIF($K102,REGISTER!$CU$32,'KORT 1'!$BD102)+SUMIF($K102,REGISTER!$CU$33,'KORT 1'!$BD102)+SUMIF($K102,REGISTER!$CU$34,'KORT 1'!$BD102)</f>
        <v>0</v>
      </c>
      <c r="FA102" s="136"/>
      <c r="FB102" s="136"/>
      <c r="FC102" s="136"/>
      <c r="FD102" s="136"/>
      <c r="FE102" s="136"/>
      <c r="FF102" s="136"/>
      <c r="FG102" s="136"/>
      <c r="FH102" s="136"/>
      <c r="FI102" s="136"/>
      <c r="FJ102" s="136"/>
      <c r="FK102" s="136"/>
      <c r="FL102" s="136"/>
      <c r="FM102" s="136"/>
      <c r="FN102" s="136"/>
      <c r="FO102" s="136"/>
      <c r="FP102" s="235"/>
      <c r="FQ102" s="103">
        <f>SUMIF($M102,REGISTER!$CU$36,'KORT 1'!$O102)</f>
        <v>0</v>
      </c>
      <c r="FR102" s="19">
        <f>SUMIF($M102,REGISTER!$CU$37,'KORT 1'!$O102)</f>
        <v>0</v>
      </c>
      <c r="FS102" s="19">
        <f>SUMIF($M102,REGISTER!$CU$38,'KORT 1'!$O102)</f>
        <v>0</v>
      </c>
      <c r="FT102" s="19">
        <f>SUMIF($M102,REGISTER!$CU$39,'KORT 1'!$O102)</f>
        <v>0</v>
      </c>
      <c r="FU102" s="19">
        <f>SUMIF($M102,REGISTER!$CU$40,'KORT 1'!$O102)</f>
        <v>0</v>
      </c>
      <c r="FV102" s="19">
        <f>SUMIF($M102,REGISTER!$CU$41,'KORT 1'!$O102)</f>
        <v>0</v>
      </c>
      <c r="FW102" s="19">
        <f>SUMIF($M102,REGISTER!$CU$56,'KORT 1'!$O102)</f>
        <v>0</v>
      </c>
      <c r="FX102" s="19">
        <f>SUMIF($M102,REGISTER!$CU$57,'KORT 1'!$O102)</f>
        <v>0</v>
      </c>
      <c r="FY102" s="19">
        <f>SUMIF($M102,REGISTER!$CU$58,'KORT 1'!$O102)</f>
        <v>0</v>
      </c>
      <c r="FZ102" s="19">
        <f>SUMIF($M102,REGISTER!$CU$59,'KORT 1'!$O102)</f>
        <v>0</v>
      </c>
      <c r="GA102" s="19">
        <f>SUMIF($M102,REGISTER!$CU$60,'KORT 1'!$O102)</f>
        <v>0</v>
      </c>
      <c r="GB102" s="19">
        <f>SUMIF($M102,REGISTER!$CU$61,'KORT 1'!$O102)</f>
        <v>0</v>
      </c>
      <c r="GC102" s="19">
        <f>SUMIF($M102,REGISTER!$CU$46,'KORT 1'!$O102)</f>
        <v>0</v>
      </c>
      <c r="GD102" s="19">
        <f>SUMIF($M102,REGISTER!$CU$47,'KORT 1'!$O102)</f>
        <v>0</v>
      </c>
      <c r="GE102" s="19">
        <f>SUMIF($M102,REGISTER!$CU$48,'KORT 1'!$O102)</f>
        <v>0</v>
      </c>
      <c r="GF102" s="19">
        <f>SUMIF($M102,REGISTER!$CU$49,'KORT 1'!$O102)</f>
        <v>0</v>
      </c>
      <c r="GG102" s="19">
        <f>SUMIF($M102,REGISTER!$CU$50,'KORT 1'!$O102)</f>
        <v>0</v>
      </c>
      <c r="GH102" s="19">
        <f>SUMIF($M102,REGISTER!$CU$51,'KORT 1'!$O102)</f>
        <v>0</v>
      </c>
      <c r="GI102" s="18">
        <f>SUMIF($M102,REGISTER!$CU$52,'KORT 1'!$O102)+SUMIF($M102,REGISTER!$CU$53,'KORT 1'!$O102)+SUMIF($M102,REGISTER!$CU$54,'KORT 1'!$O102)+SUMIF($M102,REGISTER!$CU$55,'KORT 1'!$O102)</f>
        <v>0</v>
      </c>
      <c r="GJ102" s="19">
        <f>SUMIF($M102,REGISTER!$CU$66,'KORT 1'!$O102)</f>
        <v>0</v>
      </c>
      <c r="GK102" s="19">
        <f>SUMIF($M102,REGISTER!$CU$67,'KORT 1'!$O102)</f>
        <v>0</v>
      </c>
      <c r="GL102" s="19">
        <f>SUMIF($M102,REGISTER!$CU$68,'KORT 1'!$O102)</f>
        <v>0</v>
      </c>
      <c r="GM102" s="19">
        <f>SUMIF($M102,REGISTER!$CU$69,'KORT 1'!$O102)</f>
        <v>0</v>
      </c>
      <c r="GN102" s="19">
        <f>SUMIF($M102,REGISTER!$CU$70,'KORT 1'!$O102)</f>
        <v>0</v>
      </c>
      <c r="GO102" s="19">
        <f>SUMIF($M102,REGISTER!$CU$71,'KORT 1'!$O102)</f>
        <v>0</v>
      </c>
      <c r="GP102" s="18">
        <f>SUMIF($M102,REGISTER!$CU$72,'KORT 1'!$O102)+SUMIF($M102,REGISTER!$CU$73,'KORT 1'!$O102)+SUMIF($M102,REGISTER!$CU$74,'KORT 1'!$O102)+SUMIF($M102,REGISTER!$CU$75,'KORT 1'!$O102)</f>
        <v>0</v>
      </c>
      <c r="GQ102" s="136"/>
      <c r="GR102" s="136"/>
      <c r="GS102" s="136"/>
      <c r="GT102" s="136"/>
      <c r="GU102" s="136"/>
      <c r="GV102" s="136"/>
      <c r="GW102" s="136"/>
      <c r="GX102" s="136"/>
      <c r="GY102" s="136"/>
      <c r="GZ102" s="136"/>
      <c r="HA102" s="136"/>
      <c r="HB102" s="136"/>
      <c r="HC102" s="136"/>
      <c r="HD102" s="136"/>
      <c r="HE102" s="136"/>
      <c r="HF102" s="136"/>
      <c r="HG102" s="136"/>
      <c r="HH102" s="125"/>
      <c r="HI102" s="1"/>
    </row>
    <row r="103" spans="1:217" ht="12" customHeight="1">
      <c r="A103" s="17">
        <v>47</v>
      </c>
      <c r="B103" s="81"/>
      <c r="C103" s="427" t="str">
        <f t="shared" si="69"/>
        <v/>
      </c>
      <c r="D103" s="428"/>
      <c r="E103" s="428"/>
      <c r="F103" s="428"/>
      <c r="G103" s="429"/>
      <c r="H103" s="130" t="str">
        <f t="shared" si="72"/>
        <v/>
      </c>
      <c r="I103" s="26">
        <f t="shared" si="57"/>
        <v>0</v>
      </c>
      <c r="J103" s="26">
        <f t="shared" si="58"/>
        <v>0</v>
      </c>
      <c r="K103" s="26">
        <f t="shared" si="59"/>
        <v>0</v>
      </c>
      <c r="L103" s="133"/>
      <c r="M103" s="26">
        <f t="shared" si="60"/>
        <v>0</v>
      </c>
      <c r="N103" s="26">
        <f t="shared" si="61"/>
        <v>0</v>
      </c>
      <c r="O103" s="101">
        <f t="shared" si="73"/>
        <v>0</v>
      </c>
      <c r="P103" s="80">
        <f>IF((SUM(P$19:P$39)+SUM(P$78:P102)+SUM(P$117:P$121))&gt;=REGISTER!$CZ$22,0,IF(CS$70=1,0,IF(AND(CS103=1,$J103=1,CS$43&gt;=REGISTER!$CZ$25,CS$40&gt;0,SUM(CS$54:CS$60)&gt;0),1,0)))</f>
        <v>0</v>
      </c>
      <c r="Q103" s="80">
        <f>IF((SUM(Q$19:Q$39)+SUM(Q$78:Q102)+SUM(Q$117:Q$121))&gt;=REGISTER!$CZ$22,0,IF(CT$70=1,0,IF(AND(CT103=1,$J103=1,CT$43&gt;=REGISTER!$CZ$25,CT$40&gt;0,SUM(CT$54:CT$60)&gt;0),1,0)))</f>
        <v>0</v>
      </c>
      <c r="R103" s="80">
        <f>IF((SUM(R$19:R$39)+SUM(R$78:R102)+SUM(R$117:R$121))&gt;=REGISTER!$CZ$22,0,IF(CU$70=1,0,IF(AND(CU103=1,$J103=1,CU$43&gt;=REGISTER!$CZ$25,CU$40&gt;0,SUM(CU$54:CU$60)&gt;0),1,0)))</f>
        <v>0</v>
      </c>
      <c r="S103" s="80">
        <f>IF((SUM(S$19:S$39)+SUM(S$78:S102)+SUM(S$117:S$121))&gt;=REGISTER!$CZ$22,0,IF(CV$70=1,0,IF(AND(CV103=1,$J103=1,CV$43&gt;=REGISTER!$CZ$25,CV$40&gt;0,SUM(CV$54:CV$60)&gt;0),1,0)))</f>
        <v>0</v>
      </c>
      <c r="T103" s="80">
        <f>IF((SUM(T$19:T$39)+SUM(T$78:T102)+SUM(T$117:T$121))&gt;=REGISTER!$CZ$22,0,IF(CW$70=1,0,IF(AND(CW103=1,$J103=1,CW$43&gt;=REGISTER!$CZ$25,CW$40&gt;0,SUM(CW$54:CW$60)&gt;0),1,0)))</f>
        <v>0</v>
      </c>
      <c r="U103" s="80">
        <f>IF((SUM(U$19:U$39)+SUM(U$78:U102)+SUM(U$117:U$121))&gt;=REGISTER!$CZ$22,0,IF(CX$70=1,0,IF(AND(CX103=1,$J103=1,CX$43&gt;=REGISTER!$CZ$25,CX$40&gt;0,SUM(CX$54:CX$60)&gt;0),1,0)))</f>
        <v>0</v>
      </c>
      <c r="V103" s="80">
        <f>IF((SUM(V$19:V$39)+SUM(V$78:V102)+SUM(V$117:V$121))&gt;=REGISTER!$CZ$22,0,IF(CY$70=1,0,IF(AND(CY103=1,$J103=1,CY$43&gt;=REGISTER!$CZ$25,CY$40&gt;0,SUM(CY$54:CY$60)&gt;0),1,0)))</f>
        <v>0</v>
      </c>
      <c r="W103" s="80">
        <f>IF((SUM(W$19:W$39)+SUM(W$78:W102)+SUM(W$117:W$121))&gt;=REGISTER!$CZ$22,0,IF(CZ$70=1,0,IF(AND(CZ103=1,$J103=1,CZ$43&gt;=REGISTER!$CZ$25,CZ$40&gt;0,SUM(CZ$54:CZ$60)&gt;0),1,0)))</f>
        <v>0</v>
      </c>
      <c r="X103" s="80">
        <f>IF((SUM(X$19:X$39)+SUM(X$78:X102)+SUM(X$117:X$121))&gt;=REGISTER!$CZ$22,0,IF(DA$70=1,0,IF(AND(DA103=1,$J103=1,DA$43&gt;=REGISTER!$CZ$25,DA$40&gt;0,SUM(DA$54:DA$60)&gt;0),1,0)))</f>
        <v>0</v>
      </c>
      <c r="Y103" s="80">
        <f>IF((SUM(Y$19:Y$39)+SUM(Y$78:Y102)+SUM(Y$117:Y$121))&gt;=REGISTER!$CZ$22,0,IF(DB$70=1,0,IF(AND(DB103=1,$J103=1,DB$43&gt;=REGISTER!$CZ$25,DB$40&gt;0,SUM(DB$54:DB$60)&gt;0),1,0)))</f>
        <v>0</v>
      </c>
      <c r="Z103" s="80">
        <f>IF((SUM(Z$19:Z$39)+SUM(Z$78:Z102)+SUM(Z$117:Z$121))&gt;=REGISTER!$CZ$22,0,IF(DC$70=1,0,IF(AND(DC103=1,$J103=1,DC$43&gt;=REGISTER!$CZ$25,DC$40&gt;0,SUM(DC$54:DC$60)&gt;0),1,0)))</f>
        <v>0</v>
      </c>
      <c r="AA103" s="80">
        <f>IF((SUM(AA$19:AA$39)+SUM(AA$78:AA102)+SUM(AA$117:AA$121))&gt;=REGISTER!$CZ$22,0,IF(DD$70=1,0,IF(AND(DD103=1,$J103=1,DD$43&gt;=REGISTER!$CZ$25,DD$40&gt;0,SUM(DD$54:DD$60)&gt;0),1,0)))</f>
        <v>0</v>
      </c>
      <c r="AB103" s="80">
        <f>IF((SUM(AB$19:AB$39)+SUM(AB$78:AB102)+SUM(AB$117:AB$121))&gt;=REGISTER!$CZ$22,0,IF(DE$70=1,0,IF(AND(DE103=1,$J103=1,DE$43&gt;=REGISTER!$CZ$25,DE$40&gt;0,SUM(DE$54:DE$60)&gt;0),1,0)))</f>
        <v>0</v>
      </c>
      <c r="AC103" s="80">
        <f>IF((SUM(AC$19:AC$39)+SUM(AC$78:AC102)+SUM(AC$117:AC$121))&gt;=REGISTER!$CZ$22,0,IF(DF$70=1,0,IF(AND(DF103=1,$J103=1,DF$43&gt;=REGISTER!$CZ$25,DF$40&gt;0,SUM(DF$54:DF$60)&gt;0),1,0)))</f>
        <v>0</v>
      </c>
      <c r="AD103" s="80">
        <f>IF((SUM(AD$19:AD$39)+SUM(AD$78:AD102)+SUM(AD$117:AD$121))&gt;=REGISTER!$CZ$22,0,IF(DG$70=1,0,IF(AND(DG103=1,$J103=1,DG$43&gt;=REGISTER!$CZ$25,DG$40&gt;0,SUM(DG$54:DG$60)&gt;0),1,0)))</f>
        <v>0</v>
      </c>
      <c r="AE103" s="80">
        <f>IF((SUM(AE$19:AE$39)+SUM(AE$78:AE102)+SUM(AE$117:AE$121))&gt;=REGISTER!$CZ$22,0,IF(DH$70=1,0,IF(AND(DH103=1,$J103=1,DH$43&gt;=REGISTER!$CZ$25,DH$40&gt;0,SUM(DH$54:DH$60)&gt;0),1,0)))</f>
        <v>0</v>
      </c>
      <c r="AF103" s="80">
        <f>IF((SUM(AF$19:AF$39)+SUM(AF$78:AF102)+SUM(AF$117:AF$121))&gt;=REGISTER!$CZ$22,0,IF(DI$70=1,0,IF(AND(DI103=1,$J103=1,DI$43&gt;=REGISTER!$CZ$25,DI$40&gt;0,SUM(DI$54:DI$60)&gt;0),1,0)))</f>
        <v>0</v>
      </c>
      <c r="AG103" s="80">
        <f>IF((SUM(AG$19:AG$39)+SUM(AG$78:AG102)+SUM(AG$117:AG$121))&gt;=REGISTER!$CZ$22,0,IF(DJ$70=1,0,IF(AND(DJ103=1,$J103=1,DJ$43&gt;=REGISTER!$CZ$25,DJ$40&gt;0,SUM(DJ$54:DJ$60)&gt;0),1,0)))</f>
        <v>0</v>
      </c>
      <c r="AH103" s="80">
        <f>IF((SUM(AH$19:AH$39)+SUM(AH$78:AH102)+SUM(AH$117:AH$121))&gt;=REGISTER!$CZ$22,0,IF(DK$70=1,0,IF(AND(DK103=1,$J103=1,DK$43&gt;=REGISTER!$CZ$25,DK$40&gt;0,SUM(DK$54:DK$60)&gt;0),1,0)))</f>
        <v>0</v>
      </c>
      <c r="AI103" s="80">
        <f>IF((SUM(AI$19:AI$39)+SUM(AI$78:AI102)+SUM(AI$117:AI$121))&gt;=REGISTER!$CZ$22,0,IF(DL$70=1,0,IF(AND(DL103=1,$J103=1,DL$43&gt;=REGISTER!$CZ$25,DL$40&gt;0,SUM(DL$54:DL$60)&gt;0),1,0)))</f>
        <v>0</v>
      </c>
      <c r="AJ103" s="80">
        <f>IF((SUM(AJ$19:AJ$39)+SUM(AJ$78:AJ102)+SUM(AJ$117:AJ$121))&gt;=REGISTER!$CZ$22,0,IF(DM$70=1,0,IF(AND(DM103=1,$J103=1,DM$43&gt;=REGISTER!$CZ$25,DM$40&gt;0,SUM(DM$54:DM$60)&gt;0),1,0)))</f>
        <v>0</v>
      </c>
      <c r="AK103" s="80">
        <f>IF((SUM(AK$19:AK$39)+SUM(AK$78:AK102)+SUM(AK$117:AK$121))&gt;=REGISTER!$CZ$22,0,IF(DN$70=1,0,IF(AND(DN103=1,$J103=1,DN$43&gt;=REGISTER!$CZ$25,DN$40&gt;0,SUM(DN$54:DN$60)&gt;0),1,0)))</f>
        <v>0</v>
      </c>
      <c r="AL103" s="80">
        <f>IF((SUM(AL$19:AL$39)+SUM(AL$78:AL102)+SUM(AL$117:AL$121))&gt;=REGISTER!$CZ$22,0,IF(DO$70=1,0,IF(AND(DO103=1,$J103=1,DO$43&gt;=REGISTER!$CZ$25,DO$40&gt;0,SUM(DO$54:DO$60)&gt;0),1,0)))</f>
        <v>0</v>
      </c>
      <c r="AM103" s="80">
        <f>IF((SUM(AM$19:AM$39)+SUM(AM$78:AM102)+SUM(AM$117:AM$121))&gt;=REGISTER!$CZ$22,0,IF(DP$70=1,0,IF(AND(DP103=1,$J103=1,DP$43&gt;=REGISTER!$CZ$25,DP$40&gt;0,SUM(DP$54:DP$60)&gt;0),1,0)))</f>
        <v>0</v>
      </c>
      <c r="AN103" s="80">
        <f>IF((SUM(AN$19:AN$39)+SUM(AN$78:AN102)+SUM(AN$117:AN$121))&gt;=REGISTER!$CZ$22,0,IF(DQ$70=1,0,IF(AND(DQ103=1,$J103=1,DQ$43&gt;=REGISTER!$CZ$25,DQ$40&gt;0,SUM(DQ$54:DQ$60)&gt;0),1,0)))</f>
        <v>0</v>
      </c>
      <c r="AO103" s="80">
        <f>IF((SUM(AO$19:AO$39)+SUM(AO$78:AO102)+SUM(AO$117:AO$121))&gt;=REGISTER!$CZ$22,0,IF(DR$70=1,0,IF(AND(DR103=1,$J103=1,DR$43&gt;=REGISTER!$CZ$25,DR$40&gt;0,SUM(DR$54:DR$60)&gt;0),1,0)))</f>
        <v>0</v>
      </c>
      <c r="AP103" s="80">
        <f>IF((SUM(AP$19:AP$39)+SUM(AP$78:AP102)+SUM(AP$117:AP$121))&gt;=REGISTER!$CZ$22,0,IF(DS$70=1,0,IF(AND(DS103=1,$J103=1,DS$43&gt;=REGISTER!$CZ$25,DS$40&gt;0,SUM(DS$54:DS$60)&gt;0),1,0)))</f>
        <v>0</v>
      </c>
      <c r="AQ103" s="80">
        <f>IF((SUM(AQ$19:AQ$39)+SUM(AQ$78:AQ102)+SUM(AQ$117:AQ$121))&gt;=REGISTER!$CZ$22,0,IF(DT$70=1,0,IF(AND(DT103=1,$J103=1,DT$43&gt;=REGISTER!$CZ$25,DT$40&gt;0,SUM(DT$54:DT$60)&gt;0),1,0)))</f>
        <v>0</v>
      </c>
      <c r="AR103" s="80">
        <f>IF((SUM(AR$19:AR$39)+SUM(AR$78:AR102)+SUM(AR$117:AR$121))&gt;=REGISTER!$CZ$22,0,IF(DU$70=1,0,IF(AND(DU103=1,$J103=1,DU$43&gt;=REGISTER!$CZ$25,DU$40&gt;0,SUM(DU$54:DU$60)&gt;0),1,0)))</f>
        <v>0</v>
      </c>
      <c r="AS103" s="80">
        <f>IF((SUM(AS$19:AS$39)+SUM(AS$78:AS102)+SUM(AS$117:AS$121))&gt;=REGISTER!$CZ$22,0,IF(DV$70=1,0,IF(AND(DV103=1,$J103=1,DV$43&gt;=REGISTER!$CZ$25,DV$40&gt;0,SUM(DV$54:DV$60)&gt;0),1,0)))</f>
        <v>0</v>
      </c>
      <c r="AT103" s="80">
        <f>IF((SUM(AT$19:AT$39)+SUM(AT$78:AT102)+SUM(AT$117:AT$121))&gt;=REGISTER!$CZ$22,0,IF(DW$70=1,0,IF(AND(DW103=1,$J103=1,DW$43&gt;=REGISTER!$CZ$25,DW$40&gt;0,SUM(DW$54:DW$60)&gt;0),1,0)))</f>
        <v>0</v>
      </c>
      <c r="AU103" s="80">
        <f>IF((SUM(AU$19:AU$39)+SUM(AU$78:AU102)+SUM(AU$117:AU$121))&gt;=REGISTER!$CZ$22,0,IF(DX$70=1,0,IF(AND(DX103=1,$J103=1,DX$43&gt;=REGISTER!$CZ$25,DX$40&gt;0,SUM(DX$54:DX$60)&gt;0),1,0)))</f>
        <v>0</v>
      </c>
      <c r="AV103" s="80">
        <f>IF((SUM(AV$19:AV$39)+SUM(AV$78:AV102)+SUM(AV$117:AV$121))&gt;=REGISTER!$CZ$22,0,IF(DY$70=1,0,IF(AND(DY103=1,$J103=1,DY$43&gt;=REGISTER!$CZ$25,DY$40&gt;0,SUM(DY$54:DY$60)&gt;0),1,0)))</f>
        <v>0</v>
      </c>
      <c r="AW103" s="80">
        <f>IF((SUM(AW$19:AW$39)+SUM(AW$78:AW102)+SUM(AW$117:AW$121))&gt;=REGISTER!$CZ$22,0,IF(DZ$70=1,0,IF(AND(DZ103=1,$J103=1,DZ$43&gt;=REGISTER!$CZ$25,DZ$40&gt;0,SUM(DZ$54:DZ$60)&gt;0),1,0)))</f>
        <v>0</v>
      </c>
      <c r="AX103" s="80">
        <f>IF((SUM(AX$19:AX$39)+SUM(AX$78:AX102)+SUM(AX$117:AX$121))&gt;=REGISTER!$CZ$22,0,IF(EA$70=1,0,IF(AND(EA103=1,$J103=1,EA$43&gt;=REGISTER!$CZ$25,EA$40&gt;0,SUM(EA$54:EA$60)&gt;0),1,0)))</f>
        <v>0</v>
      </c>
      <c r="AY103" s="80">
        <f>IF((SUM(AY$19:AY$39)+SUM(AY$78:AY102)+SUM(AY$117:AY$121))&gt;=REGISTER!$CZ$22,0,IF(EB$70=1,0,IF(AND(EB103=1,$J103=1,EB$43&gt;=REGISTER!$CZ$25,EB$40&gt;0,SUM(EB$54:EB$60)&gt;0),1,0)))</f>
        <v>0</v>
      </c>
      <c r="AZ103" s="80">
        <f>IF((SUM(AZ$19:AZ$39)+SUM(AZ$78:AZ102)+SUM(AZ$117:AZ$121))&gt;=REGISTER!$CZ$22,0,IF(EC$70=1,0,IF(AND(EC103=1,$J103=1,EC$43&gt;=REGISTER!$CZ$25,EC$40&gt;0,SUM(EC$54:EC$60)&gt;0),1,0)))</f>
        <v>0</v>
      </c>
      <c r="BA103" s="80">
        <f>IF((SUM(BA$19:BA$39)+SUM(BA$78:BA102)+SUM(BA$117:BA$121))&gt;=REGISTER!$CZ$22,0,IF(ED$70=1,0,IF(AND(ED103=1,$J103=1,ED$43&gt;=REGISTER!$CZ$25,ED$40&gt;0,SUM(ED$54:ED$60)&gt;0),1,0)))</f>
        <v>0</v>
      </c>
      <c r="BB103" s="80">
        <f>IF((SUM(BB$19:BB$39)+SUM(BB$78:BB102)+SUM(BB$117:BB$121))&gt;=REGISTER!$CZ$22,0,IF(EE$70=1,0,IF(AND(EE103=1,$J103=1,EE$43&gt;=REGISTER!$CZ$25,EE$40&gt;0,SUM(EE$54:EE$60)&gt;0),1,0)))</f>
        <v>0</v>
      </c>
      <c r="BC103" s="80">
        <f>IF((SUM(BC$19:BC$39)+SUM(BC$78:BC102)+SUM(BC$117:BC$121))&gt;=REGISTER!$CZ$22,0,IF(EF$70=1,0,IF(AND(EF103=1,$J103=1,EF$43&gt;=REGISTER!$CZ$25,EF$40&gt;0,SUM(EF$54:EF$60)&gt;0),1,0)))</f>
        <v>0</v>
      </c>
      <c r="BD103" s="101">
        <f t="shared" si="74"/>
        <v>0</v>
      </c>
      <c r="BE103" s="80">
        <f>IF((SUM(BE$19:BE$39)+SUM(BE$78:BE102)+SUM(BE$117:BE$121))&gt;=30,0,SUM(IF(AND($I103=1,CS103=1,CS$41&gt;2,CS$40&gt;0,SUM(CS$47:CS$53)&gt;0),1,0)))</f>
        <v>0</v>
      </c>
      <c r="BF103" s="80">
        <f>IF((SUM(BF$19:BF$39)+SUM(BF$78:BF102)+SUM(BF$117:BF$121))&gt;=30,0,SUM(IF(AND($I103=1,CT103=1,CT$41&gt;2,CT$40&gt;0,SUM(CT$47:CT$53)&gt;0),1,0)))</f>
        <v>0</v>
      </c>
      <c r="BG103" s="80">
        <f>IF((SUM(BG$19:BG$39)+SUM(BG$78:BG102)+SUM(BG$117:BG$121))&gt;=30,0,SUM(IF(AND($I103=1,CU103=1,CU$41&gt;2,CU$40&gt;0,SUM(CU$47:CU$53)&gt;0),1,0)))</f>
        <v>0</v>
      </c>
      <c r="BH103" s="80">
        <f>IF((SUM(BH$19:BH$39)+SUM(BH$78:BH102)+SUM(BH$117:BH$121))&gt;=30,0,SUM(IF(AND($I103=1,CV103=1,CV$41&gt;2,CV$40&gt;0,SUM(CV$47:CV$53)&gt;0),1,0)))</f>
        <v>0</v>
      </c>
      <c r="BI103" s="80">
        <f>IF((SUM(BI$19:BI$39)+SUM(BI$78:BI102)+SUM(BI$117:BI$121))&gt;=30,0,SUM(IF(AND($I103=1,CW103=1,CW$41&gt;2,CW$40&gt;0,SUM(CW$47:CW$53)&gt;0),1,0)))</f>
        <v>0</v>
      </c>
      <c r="BJ103" s="80">
        <f>IF((SUM(BJ$19:BJ$39)+SUM(BJ$78:BJ102)+SUM(BJ$117:BJ$121))&gt;=30,0,SUM(IF(AND($I103=1,CX103=1,CX$41&gt;2,CX$40&gt;0,SUM(CX$47:CX$53)&gt;0),1,0)))</f>
        <v>0</v>
      </c>
      <c r="BK103" s="80">
        <f>IF((SUM(BK$19:BK$39)+SUM(BK$78:BK102)+SUM(BK$117:BK$121))&gt;=30,0,SUM(IF(AND($I103=1,CY103=1,CY$41&gt;2,CY$40&gt;0,SUM(CY$47:CY$53)&gt;0),1,0)))</f>
        <v>0</v>
      </c>
      <c r="BL103" s="80">
        <f>IF((SUM(BL$19:BL$39)+SUM(BL$78:BL102)+SUM(BL$117:BL$121))&gt;=30,0,SUM(IF(AND($I103=1,CZ103=1,CZ$41&gt;2,CZ$40&gt;0,SUM(CZ$47:CZ$53)&gt;0),1,0)))</f>
        <v>0</v>
      </c>
      <c r="BM103" s="80">
        <f>IF((SUM(BM$19:BM$39)+SUM(BM$78:BM102)+SUM(BM$117:BM$121))&gt;=30,0,SUM(IF(AND($I103=1,DA103=1,DA$41&gt;2,DA$40&gt;0,SUM(DA$47:DA$53)&gt;0),1,0)))</f>
        <v>0</v>
      </c>
      <c r="BN103" s="80">
        <f>IF((SUM(BN$19:BN$39)+SUM(BN$78:BN102)+SUM(BN$117:BN$121))&gt;=30,0,SUM(IF(AND($I103=1,DB103=1,DB$41&gt;2,DB$40&gt;0,SUM(DB$47:DB$53)&gt;0),1,0)))</f>
        <v>0</v>
      </c>
      <c r="BO103" s="80">
        <f>IF((SUM(BO$19:BO$39)+SUM(BO$78:BO102)+SUM(BO$117:BO$121))&gt;=30,0,SUM(IF(AND($I103=1,DC103=1,DC$41&gt;2,DC$40&gt;0,SUM(DC$47:DC$53)&gt;0),1,0)))</f>
        <v>0</v>
      </c>
      <c r="BP103" s="80">
        <f>IF((SUM(BP$19:BP$39)+SUM(BP$78:BP102)+SUM(BP$117:BP$121))&gt;=30,0,SUM(IF(AND($I103=1,DD103=1,DD$41&gt;2,DD$40&gt;0,SUM(DD$47:DD$53)&gt;0),1,0)))</f>
        <v>0</v>
      </c>
      <c r="BQ103" s="80">
        <f>IF((SUM(BQ$19:BQ$39)+SUM(BQ$78:BQ102)+SUM(BQ$117:BQ$121))&gt;=30,0,SUM(IF(AND($I103=1,DE103=1,DE$41&gt;2,DE$40&gt;0,SUM(DE$47:DE$53)&gt;0),1,0)))</f>
        <v>0</v>
      </c>
      <c r="BR103" s="80">
        <f>IF((SUM(BR$19:BR$39)+SUM(BR$78:BR102)+SUM(BR$117:BR$121))&gt;=30,0,SUM(IF(AND($I103=1,DF103=1,DF$41&gt;2,DF$40&gt;0,SUM(DF$47:DF$53)&gt;0),1,0)))</f>
        <v>0</v>
      </c>
      <c r="BS103" s="80">
        <f>IF((SUM(BS$19:BS$39)+SUM(BS$78:BS102)+SUM(BS$117:BS$121))&gt;=30,0,SUM(IF(AND($I103=1,DG103=1,DG$41&gt;2,DG$40&gt;0,SUM(DG$47:DG$53)&gt;0),1,0)))</f>
        <v>0</v>
      </c>
      <c r="BT103" s="80">
        <f>IF((SUM(BT$19:BT$39)+SUM(BT$78:BT102)+SUM(BT$117:BT$121))&gt;=30,0,SUM(IF(AND($I103=1,DH103=1,DH$41&gt;2,DH$40&gt;0,SUM(DH$47:DH$53)&gt;0),1,0)))</f>
        <v>0</v>
      </c>
      <c r="BU103" s="80">
        <f>IF((SUM(BU$19:BU$39)+SUM(BU$78:BU102)+SUM(BU$117:BU$121))&gt;=30,0,SUM(IF(AND($I103=1,DI103=1,DI$41&gt;2,DI$40&gt;0,SUM(DI$47:DI$53)&gt;0),1,0)))</f>
        <v>0</v>
      </c>
      <c r="BV103" s="80">
        <f>IF((SUM(BV$19:BV$39)+SUM(BV$78:BV102)+SUM(BV$117:BV$121))&gt;=30,0,SUM(IF(AND($I103=1,DJ103=1,DJ$41&gt;2,DJ$40&gt;0,SUM(DJ$47:DJ$53)&gt;0),1,0)))</f>
        <v>0</v>
      </c>
      <c r="BW103" s="80">
        <f>IF((SUM(BW$19:BW$39)+SUM(BW$78:BW102)+SUM(BW$117:BW$121))&gt;=30,0,SUM(IF(AND($I103=1,DK103=1,DK$41&gt;2,DK$40&gt;0,SUM(DK$47:DK$53)&gt;0),1,0)))</f>
        <v>0</v>
      </c>
      <c r="BX103" s="80">
        <f>IF((SUM(BX$19:BX$39)+SUM(BX$78:BX102)+SUM(BX$117:BX$121))&gt;=30,0,SUM(IF(AND($I103=1,DL103=1,DL$41&gt;2,DL$40&gt;0,SUM(DL$47:DL$53)&gt;0),1,0)))</f>
        <v>0</v>
      </c>
      <c r="BY103" s="80">
        <f>IF((SUM(BY$19:BY$39)+SUM(BY$78:BY102)+SUM(BY$117:BY$121))&gt;=30,0,SUM(IF(AND($I103=1,DM103=1,DM$41&gt;2,DM$40&gt;0,SUM(DM$47:DM$53)&gt;0),1,0)))</f>
        <v>0</v>
      </c>
      <c r="BZ103" s="80">
        <f>IF((SUM(BZ$19:BZ$39)+SUM(BZ$78:BZ102)+SUM(BZ$117:BZ$121))&gt;=30,0,SUM(IF(AND($I103=1,DN103=1,DN$41&gt;2,DN$40&gt;0,SUM(DN$47:DN$53)&gt;0),1,0)))</f>
        <v>0</v>
      </c>
      <c r="CA103" s="80">
        <f>IF((SUM(CA$19:CA$39)+SUM(CA$78:CA102)+SUM(CA$117:CA$121))&gt;=30,0,SUM(IF(AND($I103=1,DO103=1,DO$41&gt;2,DO$40&gt;0,SUM(DO$47:DO$53)&gt;0),1,0)))</f>
        <v>0</v>
      </c>
      <c r="CB103" s="80">
        <f>IF((SUM(CB$19:CB$39)+SUM(CB$78:CB102)+SUM(CB$117:CB$121))&gt;=30,0,SUM(IF(AND($I103=1,DP103=1,DP$41&gt;2,DP$40&gt;0,SUM(DP$47:DP$53)&gt;0),1,0)))</f>
        <v>0</v>
      </c>
      <c r="CC103" s="80">
        <f>IF((SUM(CC$19:CC$39)+SUM(CC$78:CC102)+SUM(CC$117:CC$121))&gt;=30,0,SUM(IF(AND($I103=1,DQ103=1,DQ$41&gt;2,DQ$40&gt;0,SUM(DQ$47:DQ$53)&gt;0),1,0)))</f>
        <v>0</v>
      </c>
      <c r="CD103" s="80">
        <f>IF((SUM(CD$19:CD$39)+SUM(CD$78:CD102)+SUM(CD$117:CD$121))&gt;=30,0,SUM(IF(AND($I103=1,DR103=1,DR$41&gt;2,DR$40&gt;0,SUM(DR$47:DR$53)&gt;0),1,0)))</f>
        <v>0</v>
      </c>
      <c r="CE103" s="80">
        <f>IF((SUM(CE$19:CE$39)+SUM(CE$78:CE102)+SUM(CE$117:CE$121))&gt;=30,0,SUM(IF(AND($I103=1,DS103=1,DS$41&gt;2,DS$40&gt;0,SUM(DS$47:DS$53)&gt;0),1,0)))</f>
        <v>0</v>
      </c>
      <c r="CF103" s="80">
        <f>IF((SUM(CF$19:CF$39)+SUM(CF$78:CF102)+SUM(CF$117:CF$121))&gt;=30,0,SUM(IF(AND($I103=1,DT103=1,DT$41&gt;2,DT$40&gt;0,SUM(DT$47:DT$53)&gt;0),1,0)))</f>
        <v>0</v>
      </c>
      <c r="CG103" s="80">
        <f>IF((SUM(CG$19:CG$39)+SUM(CG$78:CG102)+SUM(CG$117:CG$121))&gt;=30,0,SUM(IF(AND($I103=1,DU103=1,DU$41&gt;2,DU$40&gt;0,SUM(DU$47:DU$53)&gt;0),1,0)))</f>
        <v>0</v>
      </c>
      <c r="CH103" s="80">
        <f>IF((SUM(CH$19:CH$39)+SUM(CH$78:CH102)+SUM(CH$117:CH$121))&gt;=30,0,SUM(IF(AND($I103=1,DV103=1,DV$41&gt;2,DV$40&gt;0,SUM(DV$47:DV$53)&gt;0),1,0)))</f>
        <v>0</v>
      </c>
      <c r="CI103" s="80">
        <f>IF((SUM(CI$19:CI$39)+SUM(CI$78:CI102)+SUM(CI$117:CI$121))&gt;=30,0,SUM(IF(AND($I103=1,DW103=1,DW$41&gt;2,DW$40&gt;0,SUM(DW$47:DW$53)&gt;0),1,0)))</f>
        <v>0</v>
      </c>
      <c r="CJ103" s="80">
        <f>IF((SUM(CJ$19:CJ$39)+SUM(CJ$78:CJ102)+SUM(CJ$117:CJ$121))&gt;=30,0,SUM(IF(AND($I103=1,DX103=1,DX$41&gt;2,DX$40&gt;0,SUM(DX$47:DX$53)&gt;0),1,0)))</f>
        <v>0</v>
      </c>
      <c r="CK103" s="80">
        <f>IF((SUM(CK$19:CK$39)+SUM(CK$78:CK102)+SUM(CK$117:CK$121))&gt;=30,0,SUM(IF(AND($I103=1,DY103=1,DY$41&gt;2,DY$40&gt;0,SUM(DY$47:DY$53)&gt;0),1,0)))</f>
        <v>0</v>
      </c>
      <c r="CL103" s="80">
        <f>IF((SUM(CL$19:CL$39)+SUM(CL$78:CL102)+SUM(CL$117:CL$121))&gt;=30,0,SUM(IF(AND($I103=1,DZ103=1,DZ$41&gt;2,DZ$40&gt;0,SUM(DZ$47:DZ$53)&gt;0),1,0)))</f>
        <v>0</v>
      </c>
      <c r="CM103" s="80">
        <f>IF((SUM(CM$19:CM$39)+SUM(CM$78:CM102)+SUM(CM$117:CM$121))&gt;=30,0,SUM(IF(AND($I103=1,EA103=1,EA$41&gt;2,EA$40&gt;0,SUM(EA$47:EA$53)&gt;0),1,0)))</f>
        <v>0</v>
      </c>
      <c r="CN103" s="80">
        <f>IF((SUM(CN$19:CN$39)+SUM(CN$78:CN102)+SUM(CN$117:CN$121))&gt;=30,0,SUM(IF(AND($I103=1,EB103=1,EB$41&gt;2,EB$40&gt;0,SUM(EB$47:EB$53)&gt;0),1,0)))</f>
        <v>0</v>
      </c>
      <c r="CO103" s="80">
        <f>IF((SUM(CO$19:CO$39)+SUM(CO$78:CO102)+SUM(CO$117:CO$121))&gt;=30,0,SUM(IF(AND($I103=1,EC103=1,EC$41&gt;2,EC$40&gt;0,SUM(EC$47:EC$53)&gt;0),1,0)))</f>
        <v>0</v>
      </c>
      <c r="CP103" s="80">
        <f>IF((SUM(CP$19:CP$39)+SUM(CP$78:CP102)+SUM(CP$117:CP$121))&gt;=30,0,SUM(IF(AND($I103=1,ED103=1,ED$41&gt;2,ED$40&gt;0,SUM(ED$47:ED$53)&gt;0),1,0)))</f>
        <v>0</v>
      </c>
      <c r="CQ103" s="80">
        <f>IF((SUM(CQ$19:CQ$39)+SUM(CQ$78:CQ102)+SUM(CQ$117:CQ$121))&gt;=30,0,SUM(IF(AND($I103=1,EE103=1,EE$41&gt;2,EE$40&gt;0,SUM(EE$47:EE$53)&gt;0),1,0)))</f>
        <v>0</v>
      </c>
      <c r="CR103" s="80">
        <f>IF((SUM(CR$19:CR$39)+SUM(CR$78:CR102)+SUM(CR$117:CR$121))&gt;=30,0,SUM(IF(AND($I103=1,EF103=1,EF$41&gt;2,EF$40&gt;0,SUM(EF$47:EF$53)&gt;0),1,0)))</f>
        <v>0</v>
      </c>
      <c r="CS103" s="64"/>
      <c r="CT103" s="64"/>
      <c r="CU103" s="64"/>
      <c r="CV103" s="64"/>
      <c r="CW103" s="64"/>
      <c r="CX103" s="64"/>
      <c r="CY103" s="64"/>
      <c r="CZ103" s="64"/>
      <c r="DA103" s="64"/>
      <c r="DB103" s="64"/>
      <c r="DC103" s="64"/>
      <c r="DD103" s="64"/>
      <c r="DE103" s="64"/>
      <c r="DF103" s="64"/>
      <c r="DG103" s="64"/>
      <c r="DH103" s="64"/>
      <c r="DI103" s="64"/>
      <c r="DJ103" s="64"/>
      <c r="DK103" s="64"/>
      <c r="DL103" s="64"/>
      <c r="DM103" s="64"/>
      <c r="DN103" s="64"/>
      <c r="DO103" s="64"/>
      <c r="DP103" s="64"/>
      <c r="DQ103" s="64"/>
      <c r="DR103" s="64"/>
      <c r="DS103" s="64"/>
      <c r="DT103" s="64"/>
      <c r="DU103" s="64"/>
      <c r="DV103" s="64"/>
      <c r="DW103" s="64"/>
      <c r="DX103" s="64"/>
      <c r="DY103" s="64"/>
      <c r="DZ103" s="64"/>
      <c r="EA103" s="64"/>
      <c r="EB103" s="64"/>
      <c r="EC103" s="64"/>
      <c r="ED103" s="64"/>
      <c r="EE103" s="64"/>
      <c r="EF103" s="64"/>
      <c r="EG103" s="54">
        <f t="shared" si="65"/>
        <v>0</v>
      </c>
      <c r="EH103" s="136"/>
      <c r="EI103" s="97">
        <f t="shared" si="66"/>
        <v>0</v>
      </c>
      <c r="EJ103" s="344" t="str">
        <f t="shared" si="75"/>
        <v/>
      </c>
      <c r="EK103" s="345">
        <f t="shared" si="76"/>
        <v>0</v>
      </c>
      <c r="EL103" s="185"/>
      <c r="EM103" s="102">
        <f>SUMIF($K103,REGISTER!$CU$7,'KORT 1'!$BD103)</f>
        <v>0</v>
      </c>
      <c r="EN103" s="19">
        <f>SUMIF($K103,REGISTER!$CU$8,'KORT 1'!$BD103)</f>
        <v>0</v>
      </c>
      <c r="EO103" s="20">
        <f>SUMIF($K103,REGISTER!$CU$9,'KORT 1'!$BD103)</f>
        <v>0</v>
      </c>
      <c r="EP103" s="17">
        <f>SUMIF($K103,REGISTER!$CU$21,'KORT 1'!$BD103)</f>
        <v>0</v>
      </c>
      <c r="EQ103" s="19">
        <f>SUMIF($K103,REGISTER!$CU$22,'KORT 1'!$BD103)</f>
        <v>0</v>
      </c>
      <c r="ER103" s="20">
        <f>SUMIF($K103,REGISTER!$CU$23,'KORT 1'!$BD103)</f>
        <v>0</v>
      </c>
      <c r="ES103" s="17">
        <f>SUMIF($K103,REGISTER!$CU$14,'KORT 1'!$BD103)</f>
        <v>0</v>
      </c>
      <c r="ET103" s="19">
        <f>SUMIF($K103,REGISTER!$CU$15,'KORT 1'!$BD103)</f>
        <v>0</v>
      </c>
      <c r="EU103" s="19">
        <f>SUMIF($K103,REGISTER!$CU$16,'KORT 1'!$BD103)</f>
        <v>0</v>
      </c>
      <c r="EV103" s="218">
        <f>SUMIF($K103,REGISTER!$CU$17,'KORT 1'!$BD103)+SUMIF($K103,REGISTER!$CU$18,'KORT 1'!$BD103)+SUMIF($K103,REGISTER!$CU$19,'KORT 1'!$BD103)+SUMIF($K103,REGISTER!$CU$20,'KORT 1'!$BD103)</f>
        <v>0</v>
      </c>
      <c r="EW103" s="103">
        <f>SUMIF($K103,REGISTER!$CU$28,'KORT 1'!$BD103)</f>
        <v>0</v>
      </c>
      <c r="EX103" s="19">
        <f>SUMIF($K103,REGISTER!$CU$29,'KORT 1'!$BD103)</f>
        <v>0</v>
      </c>
      <c r="EY103" s="19">
        <f>SUMIF($K103,REGISTER!$CU$30,'KORT 1'!$BD103)</f>
        <v>0</v>
      </c>
      <c r="EZ103" s="218">
        <f>SUMIF($K103,REGISTER!$CU$31,'KORT 1'!$BD103)+SUMIF($K103,REGISTER!$CU$32,'KORT 1'!$BD103)+SUMIF($K103,REGISTER!$CU$33,'KORT 1'!$BD103)+SUMIF($K103,REGISTER!$CU$34,'KORT 1'!$BD103)</f>
        <v>0</v>
      </c>
      <c r="FA103" s="136"/>
      <c r="FB103" s="136"/>
      <c r="FC103" s="136"/>
      <c r="FD103" s="136"/>
      <c r="FE103" s="136"/>
      <c r="FF103" s="136"/>
      <c r="FG103" s="136"/>
      <c r="FH103" s="136"/>
      <c r="FI103" s="136"/>
      <c r="FJ103" s="136"/>
      <c r="FK103" s="136"/>
      <c r="FL103" s="136"/>
      <c r="FM103" s="136"/>
      <c r="FN103" s="136"/>
      <c r="FO103" s="136"/>
      <c r="FP103" s="235"/>
      <c r="FQ103" s="103">
        <f>SUMIF($M103,REGISTER!$CU$36,'KORT 1'!$O103)</f>
        <v>0</v>
      </c>
      <c r="FR103" s="19">
        <f>SUMIF($M103,REGISTER!$CU$37,'KORT 1'!$O103)</f>
        <v>0</v>
      </c>
      <c r="FS103" s="19">
        <f>SUMIF($M103,REGISTER!$CU$38,'KORT 1'!$O103)</f>
        <v>0</v>
      </c>
      <c r="FT103" s="19">
        <f>SUMIF($M103,REGISTER!$CU$39,'KORT 1'!$O103)</f>
        <v>0</v>
      </c>
      <c r="FU103" s="19">
        <f>SUMIF($M103,REGISTER!$CU$40,'KORT 1'!$O103)</f>
        <v>0</v>
      </c>
      <c r="FV103" s="19">
        <f>SUMIF($M103,REGISTER!$CU$41,'KORT 1'!$O103)</f>
        <v>0</v>
      </c>
      <c r="FW103" s="19">
        <f>SUMIF($M103,REGISTER!$CU$56,'KORT 1'!$O103)</f>
        <v>0</v>
      </c>
      <c r="FX103" s="19">
        <f>SUMIF($M103,REGISTER!$CU$57,'KORT 1'!$O103)</f>
        <v>0</v>
      </c>
      <c r="FY103" s="19">
        <f>SUMIF($M103,REGISTER!$CU$58,'KORT 1'!$O103)</f>
        <v>0</v>
      </c>
      <c r="FZ103" s="19">
        <f>SUMIF($M103,REGISTER!$CU$59,'KORT 1'!$O103)</f>
        <v>0</v>
      </c>
      <c r="GA103" s="19">
        <f>SUMIF($M103,REGISTER!$CU$60,'KORT 1'!$O103)</f>
        <v>0</v>
      </c>
      <c r="GB103" s="19">
        <f>SUMIF($M103,REGISTER!$CU$61,'KORT 1'!$O103)</f>
        <v>0</v>
      </c>
      <c r="GC103" s="19">
        <f>SUMIF($M103,REGISTER!$CU$46,'KORT 1'!$O103)</f>
        <v>0</v>
      </c>
      <c r="GD103" s="19">
        <f>SUMIF($M103,REGISTER!$CU$47,'KORT 1'!$O103)</f>
        <v>0</v>
      </c>
      <c r="GE103" s="19">
        <f>SUMIF($M103,REGISTER!$CU$48,'KORT 1'!$O103)</f>
        <v>0</v>
      </c>
      <c r="GF103" s="19">
        <f>SUMIF($M103,REGISTER!$CU$49,'KORT 1'!$O103)</f>
        <v>0</v>
      </c>
      <c r="GG103" s="19">
        <f>SUMIF($M103,REGISTER!$CU$50,'KORT 1'!$O103)</f>
        <v>0</v>
      </c>
      <c r="GH103" s="19">
        <f>SUMIF($M103,REGISTER!$CU$51,'KORT 1'!$O103)</f>
        <v>0</v>
      </c>
      <c r="GI103" s="18">
        <f>SUMIF($M103,REGISTER!$CU$52,'KORT 1'!$O103)+SUMIF($M103,REGISTER!$CU$53,'KORT 1'!$O103)+SUMIF($M103,REGISTER!$CU$54,'KORT 1'!$O103)+SUMIF($M103,REGISTER!$CU$55,'KORT 1'!$O103)</f>
        <v>0</v>
      </c>
      <c r="GJ103" s="19">
        <f>SUMIF($M103,REGISTER!$CU$66,'KORT 1'!$O103)</f>
        <v>0</v>
      </c>
      <c r="GK103" s="19">
        <f>SUMIF($M103,REGISTER!$CU$67,'KORT 1'!$O103)</f>
        <v>0</v>
      </c>
      <c r="GL103" s="19">
        <f>SUMIF($M103,REGISTER!$CU$68,'KORT 1'!$O103)</f>
        <v>0</v>
      </c>
      <c r="GM103" s="19">
        <f>SUMIF($M103,REGISTER!$CU$69,'KORT 1'!$O103)</f>
        <v>0</v>
      </c>
      <c r="GN103" s="19">
        <f>SUMIF($M103,REGISTER!$CU$70,'KORT 1'!$O103)</f>
        <v>0</v>
      </c>
      <c r="GO103" s="19">
        <f>SUMIF($M103,REGISTER!$CU$71,'KORT 1'!$O103)</f>
        <v>0</v>
      </c>
      <c r="GP103" s="18">
        <f>SUMIF($M103,REGISTER!$CU$72,'KORT 1'!$O103)+SUMIF($M103,REGISTER!$CU$73,'KORT 1'!$O103)+SUMIF($M103,REGISTER!$CU$74,'KORT 1'!$O103)+SUMIF($M103,REGISTER!$CU$75,'KORT 1'!$O103)</f>
        <v>0</v>
      </c>
      <c r="GQ103" s="136"/>
      <c r="GR103" s="136"/>
      <c r="GS103" s="136"/>
      <c r="GT103" s="136"/>
      <c r="GU103" s="136"/>
      <c r="GV103" s="136"/>
      <c r="GW103" s="136"/>
      <c r="GX103" s="136"/>
      <c r="GY103" s="136"/>
      <c r="GZ103" s="136"/>
      <c r="HA103" s="136"/>
      <c r="HB103" s="136"/>
      <c r="HC103" s="136"/>
      <c r="HD103" s="136"/>
      <c r="HE103" s="136"/>
      <c r="HF103" s="136"/>
      <c r="HG103" s="136"/>
      <c r="HH103" s="125"/>
      <c r="HI103" s="1"/>
    </row>
    <row r="104" spans="1:217" ht="12" customHeight="1">
      <c r="A104" s="17">
        <v>48</v>
      </c>
      <c r="B104" s="81"/>
      <c r="C104" s="427" t="str">
        <f t="shared" si="69"/>
        <v/>
      </c>
      <c r="D104" s="428"/>
      <c r="E104" s="428"/>
      <c r="F104" s="428"/>
      <c r="G104" s="429"/>
      <c r="H104" s="130" t="str">
        <f t="shared" si="56"/>
        <v/>
      </c>
      <c r="I104" s="26">
        <f t="shared" si="57"/>
        <v>0</v>
      </c>
      <c r="J104" s="26">
        <f t="shared" si="58"/>
        <v>0</v>
      </c>
      <c r="K104" s="26">
        <f t="shared" si="59"/>
        <v>0</v>
      </c>
      <c r="L104" s="133"/>
      <c r="M104" s="26">
        <f t="shared" si="60"/>
        <v>0</v>
      </c>
      <c r="N104" s="26">
        <f t="shared" si="61"/>
        <v>0</v>
      </c>
      <c r="O104" s="101">
        <f t="shared" si="70"/>
        <v>0</v>
      </c>
      <c r="P104" s="80">
        <f>IF((SUM(P$19:P$39)+SUM(P$78:P103)+SUM(P$117:P$121))&gt;=REGISTER!$CZ$22,0,IF(CS$70=1,0,IF(AND(CS104=1,$J104=1,CS$43&gt;=REGISTER!$CZ$25,CS$40&gt;0,SUM(CS$54:CS$60)&gt;0),1,0)))</f>
        <v>0</v>
      </c>
      <c r="Q104" s="80">
        <f>IF((SUM(Q$19:Q$39)+SUM(Q$78:Q103)+SUM(Q$117:Q$121))&gt;=REGISTER!$CZ$22,0,IF(CT$70=1,0,IF(AND(CT104=1,$J104=1,CT$43&gt;=REGISTER!$CZ$25,CT$40&gt;0,SUM(CT$54:CT$60)&gt;0),1,0)))</f>
        <v>0</v>
      </c>
      <c r="R104" s="80">
        <f>IF((SUM(R$19:R$39)+SUM(R$78:R103)+SUM(R$117:R$121))&gt;=REGISTER!$CZ$22,0,IF(CU$70=1,0,IF(AND(CU104=1,$J104=1,CU$43&gt;=REGISTER!$CZ$25,CU$40&gt;0,SUM(CU$54:CU$60)&gt;0),1,0)))</f>
        <v>0</v>
      </c>
      <c r="S104" s="80">
        <f>IF((SUM(S$19:S$39)+SUM(S$78:S103)+SUM(S$117:S$121))&gt;=REGISTER!$CZ$22,0,IF(CV$70=1,0,IF(AND(CV104=1,$J104=1,CV$43&gt;=REGISTER!$CZ$25,CV$40&gt;0,SUM(CV$54:CV$60)&gt;0),1,0)))</f>
        <v>0</v>
      </c>
      <c r="T104" s="80">
        <f>IF((SUM(T$19:T$39)+SUM(T$78:T103)+SUM(T$117:T$121))&gt;=REGISTER!$CZ$22,0,IF(CW$70=1,0,IF(AND(CW104=1,$J104=1,CW$43&gt;=REGISTER!$CZ$25,CW$40&gt;0,SUM(CW$54:CW$60)&gt;0),1,0)))</f>
        <v>0</v>
      </c>
      <c r="U104" s="80">
        <f>IF((SUM(U$19:U$39)+SUM(U$78:U103)+SUM(U$117:U$121))&gt;=REGISTER!$CZ$22,0,IF(CX$70=1,0,IF(AND(CX104=1,$J104=1,CX$43&gt;=REGISTER!$CZ$25,CX$40&gt;0,SUM(CX$54:CX$60)&gt;0),1,0)))</f>
        <v>0</v>
      </c>
      <c r="V104" s="80">
        <f>IF((SUM(V$19:V$39)+SUM(V$78:V103)+SUM(V$117:V$121))&gt;=REGISTER!$CZ$22,0,IF(CY$70=1,0,IF(AND(CY104=1,$J104=1,CY$43&gt;=REGISTER!$CZ$25,CY$40&gt;0,SUM(CY$54:CY$60)&gt;0),1,0)))</f>
        <v>0</v>
      </c>
      <c r="W104" s="80">
        <f>IF((SUM(W$19:W$39)+SUM(W$78:W103)+SUM(W$117:W$121))&gt;=REGISTER!$CZ$22,0,IF(CZ$70=1,0,IF(AND(CZ104=1,$J104=1,CZ$43&gt;=REGISTER!$CZ$25,CZ$40&gt;0,SUM(CZ$54:CZ$60)&gt;0),1,0)))</f>
        <v>0</v>
      </c>
      <c r="X104" s="80">
        <f>IF((SUM(X$19:X$39)+SUM(X$78:X103)+SUM(X$117:X$121))&gt;=REGISTER!$CZ$22,0,IF(DA$70=1,0,IF(AND(DA104=1,$J104=1,DA$43&gt;=REGISTER!$CZ$25,DA$40&gt;0,SUM(DA$54:DA$60)&gt;0),1,0)))</f>
        <v>0</v>
      </c>
      <c r="Y104" s="80">
        <f>IF((SUM(Y$19:Y$39)+SUM(Y$78:Y103)+SUM(Y$117:Y$121))&gt;=REGISTER!$CZ$22,0,IF(DB$70=1,0,IF(AND(DB104=1,$J104=1,DB$43&gt;=REGISTER!$CZ$25,DB$40&gt;0,SUM(DB$54:DB$60)&gt;0),1,0)))</f>
        <v>0</v>
      </c>
      <c r="Z104" s="80">
        <f>IF((SUM(Z$19:Z$39)+SUM(Z$78:Z103)+SUM(Z$117:Z$121))&gt;=REGISTER!$CZ$22,0,IF(DC$70=1,0,IF(AND(DC104=1,$J104=1,DC$43&gt;=REGISTER!$CZ$25,DC$40&gt;0,SUM(DC$54:DC$60)&gt;0),1,0)))</f>
        <v>0</v>
      </c>
      <c r="AA104" s="80">
        <f>IF((SUM(AA$19:AA$39)+SUM(AA$78:AA103)+SUM(AA$117:AA$121))&gt;=REGISTER!$CZ$22,0,IF(DD$70=1,0,IF(AND(DD104=1,$J104=1,DD$43&gt;=REGISTER!$CZ$25,DD$40&gt;0,SUM(DD$54:DD$60)&gt;0),1,0)))</f>
        <v>0</v>
      </c>
      <c r="AB104" s="80">
        <f>IF((SUM(AB$19:AB$39)+SUM(AB$78:AB103)+SUM(AB$117:AB$121))&gt;=REGISTER!$CZ$22,0,IF(DE$70=1,0,IF(AND(DE104=1,$J104=1,DE$43&gt;=REGISTER!$CZ$25,DE$40&gt;0,SUM(DE$54:DE$60)&gt;0),1,0)))</f>
        <v>0</v>
      </c>
      <c r="AC104" s="80">
        <f>IF((SUM(AC$19:AC$39)+SUM(AC$78:AC103)+SUM(AC$117:AC$121))&gt;=REGISTER!$CZ$22,0,IF(DF$70=1,0,IF(AND(DF104=1,$J104=1,DF$43&gt;=REGISTER!$CZ$25,DF$40&gt;0,SUM(DF$54:DF$60)&gt;0),1,0)))</f>
        <v>0</v>
      </c>
      <c r="AD104" s="80">
        <f>IF((SUM(AD$19:AD$39)+SUM(AD$78:AD103)+SUM(AD$117:AD$121))&gt;=REGISTER!$CZ$22,0,IF(DG$70=1,0,IF(AND(DG104=1,$J104=1,DG$43&gt;=REGISTER!$CZ$25,DG$40&gt;0,SUM(DG$54:DG$60)&gt;0),1,0)))</f>
        <v>0</v>
      </c>
      <c r="AE104" s="80">
        <f>IF((SUM(AE$19:AE$39)+SUM(AE$78:AE103)+SUM(AE$117:AE$121))&gt;=REGISTER!$CZ$22,0,IF(DH$70=1,0,IF(AND(DH104=1,$J104=1,DH$43&gt;=REGISTER!$CZ$25,DH$40&gt;0,SUM(DH$54:DH$60)&gt;0),1,0)))</f>
        <v>0</v>
      </c>
      <c r="AF104" s="80">
        <f>IF((SUM(AF$19:AF$39)+SUM(AF$78:AF103)+SUM(AF$117:AF$121))&gt;=REGISTER!$CZ$22,0,IF(DI$70=1,0,IF(AND(DI104=1,$J104=1,DI$43&gt;=REGISTER!$CZ$25,DI$40&gt;0,SUM(DI$54:DI$60)&gt;0),1,0)))</f>
        <v>0</v>
      </c>
      <c r="AG104" s="80">
        <f>IF((SUM(AG$19:AG$39)+SUM(AG$78:AG103)+SUM(AG$117:AG$121))&gt;=REGISTER!$CZ$22,0,IF(DJ$70=1,0,IF(AND(DJ104=1,$J104=1,DJ$43&gt;=REGISTER!$CZ$25,DJ$40&gt;0,SUM(DJ$54:DJ$60)&gt;0),1,0)))</f>
        <v>0</v>
      </c>
      <c r="AH104" s="80">
        <f>IF((SUM(AH$19:AH$39)+SUM(AH$78:AH103)+SUM(AH$117:AH$121))&gt;=REGISTER!$CZ$22,0,IF(DK$70=1,0,IF(AND(DK104=1,$J104=1,DK$43&gt;=REGISTER!$CZ$25,DK$40&gt;0,SUM(DK$54:DK$60)&gt;0),1,0)))</f>
        <v>0</v>
      </c>
      <c r="AI104" s="80">
        <f>IF((SUM(AI$19:AI$39)+SUM(AI$78:AI103)+SUM(AI$117:AI$121))&gt;=REGISTER!$CZ$22,0,IF(DL$70=1,0,IF(AND(DL104=1,$J104=1,DL$43&gt;=REGISTER!$CZ$25,DL$40&gt;0,SUM(DL$54:DL$60)&gt;0),1,0)))</f>
        <v>0</v>
      </c>
      <c r="AJ104" s="80">
        <f>IF((SUM(AJ$19:AJ$39)+SUM(AJ$78:AJ103)+SUM(AJ$117:AJ$121))&gt;=REGISTER!$CZ$22,0,IF(DM$70=1,0,IF(AND(DM104=1,$J104=1,DM$43&gt;=REGISTER!$CZ$25,DM$40&gt;0,SUM(DM$54:DM$60)&gt;0),1,0)))</f>
        <v>0</v>
      </c>
      <c r="AK104" s="80">
        <f>IF((SUM(AK$19:AK$39)+SUM(AK$78:AK103)+SUM(AK$117:AK$121))&gt;=REGISTER!$CZ$22,0,IF(DN$70=1,0,IF(AND(DN104=1,$J104=1,DN$43&gt;=REGISTER!$CZ$25,DN$40&gt;0,SUM(DN$54:DN$60)&gt;0),1,0)))</f>
        <v>0</v>
      </c>
      <c r="AL104" s="80">
        <f>IF((SUM(AL$19:AL$39)+SUM(AL$78:AL103)+SUM(AL$117:AL$121))&gt;=REGISTER!$CZ$22,0,IF(DO$70=1,0,IF(AND(DO104=1,$J104=1,DO$43&gt;=REGISTER!$CZ$25,DO$40&gt;0,SUM(DO$54:DO$60)&gt;0),1,0)))</f>
        <v>0</v>
      </c>
      <c r="AM104" s="80">
        <f>IF((SUM(AM$19:AM$39)+SUM(AM$78:AM103)+SUM(AM$117:AM$121))&gt;=REGISTER!$CZ$22,0,IF(DP$70=1,0,IF(AND(DP104=1,$J104=1,DP$43&gt;=REGISTER!$CZ$25,DP$40&gt;0,SUM(DP$54:DP$60)&gt;0),1,0)))</f>
        <v>0</v>
      </c>
      <c r="AN104" s="80">
        <f>IF((SUM(AN$19:AN$39)+SUM(AN$78:AN103)+SUM(AN$117:AN$121))&gt;=REGISTER!$CZ$22,0,IF(DQ$70=1,0,IF(AND(DQ104=1,$J104=1,DQ$43&gt;=REGISTER!$CZ$25,DQ$40&gt;0,SUM(DQ$54:DQ$60)&gt;0),1,0)))</f>
        <v>0</v>
      </c>
      <c r="AO104" s="80">
        <f>IF((SUM(AO$19:AO$39)+SUM(AO$78:AO103)+SUM(AO$117:AO$121))&gt;=REGISTER!$CZ$22,0,IF(DR$70=1,0,IF(AND(DR104=1,$J104=1,DR$43&gt;=REGISTER!$CZ$25,DR$40&gt;0,SUM(DR$54:DR$60)&gt;0),1,0)))</f>
        <v>0</v>
      </c>
      <c r="AP104" s="80">
        <f>IF((SUM(AP$19:AP$39)+SUM(AP$78:AP103)+SUM(AP$117:AP$121))&gt;=REGISTER!$CZ$22,0,IF(DS$70=1,0,IF(AND(DS104=1,$J104=1,DS$43&gt;=REGISTER!$CZ$25,DS$40&gt;0,SUM(DS$54:DS$60)&gt;0),1,0)))</f>
        <v>0</v>
      </c>
      <c r="AQ104" s="80">
        <f>IF((SUM(AQ$19:AQ$39)+SUM(AQ$78:AQ103)+SUM(AQ$117:AQ$121))&gt;=REGISTER!$CZ$22,0,IF(DT$70=1,0,IF(AND(DT104=1,$J104=1,DT$43&gt;=REGISTER!$CZ$25,DT$40&gt;0,SUM(DT$54:DT$60)&gt;0),1,0)))</f>
        <v>0</v>
      </c>
      <c r="AR104" s="80">
        <f>IF((SUM(AR$19:AR$39)+SUM(AR$78:AR103)+SUM(AR$117:AR$121))&gt;=REGISTER!$CZ$22,0,IF(DU$70=1,0,IF(AND(DU104=1,$J104=1,DU$43&gt;=REGISTER!$CZ$25,DU$40&gt;0,SUM(DU$54:DU$60)&gt;0),1,0)))</f>
        <v>0</v>
      </c>
      <c r="AS104" s="80">
        <f>IF((SUM(AS$19:AS$39)+SUM(AS$78:AS103)+SUM(AS$117:AS$121))&gt;=REGISTER!$CZ$22,0,IF(DV$70=1,0,IF(AND(DV104=1,$J104=1,DV$43&gt;=REGISTER!$CZ$25,DV$40&gt;0,SUM(DV$54:DV$60)&gt;0),1,0)))</f>
        <v>0</v>
      </c>
      <c r="AT104" s="80">
        <f>IF((SUM(AT$19:AT$39)+SUM(AT$78:AT103)+SUM(AT$117:AT$121))&gt;=REGISTER!$CZ$22,0,IF(DW$70=1,0,IF(AND(DW104=1,$J104=1,DW$43&gt;=REGISTER!$CZ$25,DW$40&gt;0,SUM(DW$54:DW$60)&gt;0),1,0)))</f>
        <v>0</v>
      </c>
      <c r="AU104" s="80">
        <f>IF((SUM(AU$19:AU$39)+SUM(AU$78:AU103)+SUM(AU$117:AU$121))&gt;=REGISTER!$CZ$22,0,IF(DX$70=1,0,IF(AND(DX104=1,$J104=1,DX$43&gt;=REGISTER!$CZ$25,DX$40&gt;0,SUM(DX$54:DX$60)&gt;0),1,0)))</f>
        <v>0</v>
      </c>
      <c r="AV104" s="80">
        <f>IF((SUM(AV$19:AV$39)+SUM(AV$78:AV103)+SUM(AV$117:AV$121))&gt;=REGISTER!$CZ$22,0,IF(DY$70=1,0,IF(AND(DY104=1,$J104=1,DY$43&gt;=REGISTER!$CZ$25,DY$40&gt;0,SUM(DY$54:DY$60)&gt;0),1,0)))</f>
        <v>0</v>
      </c>
      <c r="AW104" s="80">
        <f>IF((SUM(AW$19:AW$39)+SUM(AW$78:AW103)+SUM(AW$117:AW$121))&gt;=REGISTER!$CZ$22,0,IF(DZ$70=1,0,IF(AND(DZ104=1,$J104=1,DZ$43&gt;=REGISTER!$CZ$25,DZ$40&gt;0,SUM(DZ$54:DZ$60)&gt;0),1,0)))</f>
        <v>0</v>
      </c>
      <c r="AX104" s="80">
        <f>IF((SUM(AX$19:AX$39)+SUM(AX$78:AX103)+SUM(AX$117:AX$121))&gt;=REGISTER!$CZ$22,0,IF(EA$70=1,0,IF(AND(EA104=1,$J104=1,EA$43&gt;=REGISTER!$CZ$25,EA$40&gt;0,SUM(EA$54:EA$60)&gt;0),1,0)))</f>
        <v>0</v>
      </c>
      <c r="AY104" s="80">
        <f>IF((SUM(AY$19:AY$39)+SUM(AY$78:AY103)+SUM(AY$117:AY$121))&gt;=REGISTER!$CZ$22,0,IF(EB$70=1,0,IF(AND(EB104=1,$J104=1,EB$43&gt;=REGISTER!$CZ$25,EB$40&gt;0,SUM(EB$54:EB$60)&gt;0),1,0)))</f>
        <v>0</v>
      </c>
      <c r="AZ104" s="80">
        <f>IF((SUM(AZ$19:AZ$39)+SUM(AZ$78:AZ103)+SUM(AZ$117:AZ$121))&gt;=REGISTER!$CZ$22,0,IF(EC$70=1,0,IF(AND(EC104=1,$J104=1,EC$43&gt;=REGISTER!$CZ$25,EC$40&gt;0,SUM(EC$54:EC$60)&gt;0),1,0)))</f>
        <v>0</v>
      </c>
      <c r="BA104" s="80">
        <f>IF((SUM(BA$19:BA$39)+SUM(BA$78:BA103)+SUM(BA$117:BA$121))&gt;=REGISTER!$CZ$22,0,IF(ED$70=1,0,IF(AND(ED104=1,$J104=1,ED$43&gt;=REGISTER!$CZ$25,ED$40&gt;0,SUM(ED$54:ED$60)&gt;0),1,0)))</f>
        <v>0</v>
      </c>
      <c r="BB104" s="80">
        <f>IF((SUM(BB$19:BB$39)+SUM(BB$78:BB103)+SUM(BB$117:BB$121))&gt;=REGISTER!$CZ$22,0,IF(EE$70=1,0,IF(AND(EE104=1,$J104=1,EE$43&gt;=REGISTER!$CZ$25,EE$40&gt;0,SUM(EE$54:EE$60)&gt;0),1,0)))</f>
        <v>0</v>
      </c>
      <c r="BC104" s="80">
        <f>IF((SUM(BC$19:BC$39)+SUM(BC$78:BC103)+SUM(BC$117:BC$121))&gt;=REGISTER!$CZ$22,0,IF(EF$70=1,0,IF(AND(EF104=1,$J104=1,EF$43&gt;=REGISTER!$CZ$25,EF$40&gt;0,SUM(EF$54:EF$60)&gt;0),1,0)))</f>
        <v>0</v>
      </c>
      <c r="BD104" s="101">
        <f t="shared" si="71"/>
        <v>0</v>
      </c>
      <c r="BE104" s="80">
        <f>IF((SUM(BE$19:BE$39)+SUM(BE$78:BE103)+SUM(BE$117:BE$121))&gt;=30,0,SUM(IF(AND($I104=1,CS104=1,CS$41&gt;2,CS$40&gt;0,SUM(CS$47:CS$53)&gt;0),1,0)))</f>
        <v>0</v>
      </c>
      <c r="BF104" s="80">
        <f>IF((SUM(BF$19:BF$39)+SUM(BF$78:BF103)+SUM(BF$117:BF$121))&gt;=30,0,SUM(IF(AND($I104=1,CT104=1,CT$41&gt;2,CT$40&gt;0,SUM(CT$47:CT$53)&gt;0),1,0)))</f>
        <v>0</v>
      </c>
      <c r="BG104" s="80">
        <f>IF((SUM(BG$19:BG$39)+SUM(BG$78:BG103)+SUM(BG$117:BG$121))&gt;=30,0,SUM(IF(AND($I104=1,CU104=1,CU$41&gt;2,CU$40&gt;0,SUM(CU$47:CU$53)&gt;0),1,0)))</f>
        <v>0</v>
      </c>
      <c r="BH104" s="80">
        <f>IF((SUM(BH$19:BH$39)+SUM(BH$78:BH103)+SUM(BH$117:BH$121))&gt;=30,0,SUM(IF(AND($I104=1,CV104=1,CV$41&gt;2,CV$40&gt;0,SUM(CV$47:CV$53)&gt;0),1,0)))</f>
        <v>0</v>
      </c>
      <c r="BI104" s="80">
        <f>IF((SUM(BI$19:BI$39)+SUM(BI$78:BI103)+SUM(BI$117:BI$121))&gt;=30,0,SUM(IF(AND($I104=1,CW104=1,CW$41&gt;2,CW$40&gt;0,SUM(CW$47:CW$53)&gt;0),1,0)))</f>
        <v>0</v>
      </c>
      <c r="BJ104" s="80">
        <f>IF((SUM(BJ$19:BJ$39)+SUM(BJ$78:BJ103)+SUM(BJ$117:BJ$121))&gt;=30,0,SUM(IF(AND($I104=1,CX104=1,CX$41&gt;2,CX$40&gt;0,SUM(CX$47:CX$53)&gt;0),1,0)))</f>
        <v>0</v>
      </c>
      <c r="BK104" s="80">
        <f>IF((SUM(BK$19:BK$39)+SUM(BK$78:BK103)+SUM(BK$117:BK$121))&gt;=30,0,SUM(IF(AND($I104=1,CY104=1,CY$41&gt;2,CY$40&gt;0,SUM(CY$47:CY$53)&gt;0),1,0)))</f>
        <v>0</v>
      </c>
      <c r="BL104" s="80">
        <f>IF((SUM(BL$19:BL$39)+SUM(BL$78:BL103)+SUM(BL$117:BL$121))&gt;=30,0,SUM(IF(AND($I104=1,CZ104=1,CZ$41&gt;2,CZ$40&gt;0,SUM(CZ$47:CZ$53)&gt;0),1,0)))</f>
        <v>0</v>
      </c>
      <c r="BM104" s="80">
        <f>IF((SUM(BM$19:BM$39)+SUM(BM$78:BM103)+SUM(BM$117:BM$121))&gt;=30,0,SUM(IF(AND($I104=1,DA104=1,DA$41&gt;2,DA$40&gt;0,SUM(DA$47:DA$53)&gt;0),1,0)))</f>
        <v>0</v>
      </c>
      <c r="BN104" s="80">
        <f>IF((SUM(BN$19:BN$39)+SUM(BN$78:BN103)+SUM(BN$117:BN$121))&gt;=30,0,SUM(IF(AND($I104=1,DB104=1,DB$41&gt;2,DB$40&gt;0,SUM(DB$47:DB$53)&gt;0),1,0)))</f>
        <v>0</v>
      </c>
      <c r="BO104" s="80">
        <f>IF((SUM(BO$19:BO$39)+SUM(BO$78:BO103)+SUM(BO$117:BO$121))&gt;=30,0,SUM(IF(AND($I104=1,DC104=1,DC$41&gt;2,DC$40&gt;0,SUM(DC$47:DC$53)&gt;0),1,0)))</f>
        <v>0</v>
      </c>
      <c r="BP104" s="80">
        <f>IF((SUM(BP$19:BP$39)+SUM(BP$78:BP103)+SUM(BP$117:BP$121))&gt;=30,0,SUM(IF(AND($I104=1,DD104=1,DD$41&gt;2,DD$40&gt;0,SUM(DD$47:DD$53)&gt;0),1,0)))</f>
        <v>0</v>
      </c>
      <c r="BQ104" s="80">
        <f>IF((SUM(BQ$19:BQ$39)+SUM(BQ$78:BQ103)+SUM(BQ$117:BQ$121))&gt;=30,0,SUM(IF(AND($I104=1,DE104=1,DE$41&gt;2,DE$40&gt;0,SUM(DE$47:DE$53)&gt;0),1,0)))</f>
        <v>0</v>
      </c>
      <c r="BR104" s="80">
        <f>IF((SUM(BR$19:BR$39)+SUM(BR$78:BR103)+SUM(BR$117:BR$121))&gt;=30,0,SUM(IF(AND($I104=1,DF104=1,DF$41&gt;2,DF$40&gt;0,SUM(DF$47:DF$53)&gt;0),1,0)))</f>
        <v>0</v>
      </c>
      <c r="BS104" s="80">
        <f>IF((SUM(BS$19:BS$39)+SUM(BS$78:BS103)+SUM(BS$117:BS$121))&gt;=30,0,SUM(IF(AND($I104=1,DG104=1,DG$41&gt;2,DG$40&gt;0,SUM(DG$47:DG$53)&gt;0),1,0)))</f>
        <v>0</v>
      </c>
      <c r="BT104" s="80">
        <f>IF((SUM(BT$19:BT$39)+SUM(BT$78:BT103)+SUM(BT$117:BT$121))&gt;=30,0,SUM(IF(AND($I104=1,DH104=1,DH$41&gt;2,DH$40&gt;0,SUM(DH$47:DH$53)&gt;0),1,0)))</f>
        <v>0</v>
      </c>
      <c r="BU104" s="80">
        <f>IF((SUM(BU$19:BU$39)+SUM(BU$78:BU103)+SUM(BU$117:BU$121))&gt;=30,0,SUM(IF(AND($I104=1,DI104=1,DI$41&gt;2,DI$40&gt;0,SUM(DI$47:DI$53)&gt;0),1,0)))</f>
        <v>0</v>
      </c>
      <c r="BV104" s="80">
        <f>IF((SUM(BV$19:BV$39)+SUM(BV$78:BV103)+SUM(BV$117:BV$121))&gt;=30,0,SUM(IF(AND($I104=1,DJ104=1,DJ$41&gt;2,DJ$40&gt;0,SUM(DJ$47:DJ$53)&gt;0),1,0)))</f>
        <v>0</v>
      </c>
      <c r="BW104" s="80">
        <f>IF((SUM(BW$19:BW$39)+SUM(BW$78:BW103)+SUM(BW$117:BW$121))&gt;=30,0,SUM(IF(AND($I104=1,DK104=1,DK$41&gt;2,DK$40&gt;0,SUM(DK$47:DK$53)&gt;0),1,0)))</f>
        <v>0</v>
      </c>
      <c r="BX104" s="80">
        <f>IF((SUM(BX$19:BX$39)+SUM(BX$78:BX103)+SUM(BX$117:BX$121))&gt;=30,0,SUM(IF(AND($I104=1,DL104=1,DL$41&gt;2,DL$40&gt;0,SUM(DL$47:DL$53)&gt;0),1,0)))</f>
        <v>0</v>
      </c>
      <c r="BY104" s="80">
        <f>IF((SUM(BY$19:BY$39)+SUM(BY$78:BY103)+SUM(BY$117:BY$121))&gt;=30,0,SUM(IF(AND($I104=1,DM104=1,DM$41&gt;2,DM$40&gt;0,SUM(DM$47:DM$53)&gt;0),1,0)))</f>
        <v>0</v>
      </c>
      <c r="BZ104" s="80">
        <f>IF((SUM(BZ$19:BZ$39)+SUM(BZ$78:BZ103)+SUM(BZ$117:BZ$121))&gt;=30,0,SUM(IF(AND($I104=1,DN104=1,DN$41&gt;2,DN$40&gt;0,SUM(DN$47:DN$53)&gt;0),1,0)))</f>
        <v>0</v>
      </c>
      <c r="CA104" s="80">
        <f>IF((SUM(CA$19:CA$39)+SUM(CA$78:CA103)+SUM(CA$117:CA$121))&gt;=30,0,SUM(IF(AND($I104=1,DO104=1,DO$41&gt;2,DO$40&gt;0,SUM(DO$47:DO$53)&gt;0),1,0)))</f>
        <v>0</v>
      </c>
      <c r="CB104" s="80">
        <f>IF((SUM(CB$19:CB$39)+SUM(CB$78:CB103)+SUM(CB$117:CB$121))&gt;=30,0,SUM(IF(AND($I104=1,DP104=1,DP$41&gt;2,DP$40&gt;0,SUM(DP$47:DP$53)&gt;0),1,0)))</f>
        <v>0</v>
      </c>
      <c r="CC104" s="80">
        <f>IF((SUM(CC$19:CC$39)+SUM(CC$78:CC103)+SUM(CC$117:CC$121))&gt;=30,0,SUM(IF(AND($I104=1,DQ104=1,DQ$41&gt;2,DQ$40&gt;0,SUM(DQ$47:DQ$53)&gt;0),1,0)))</f>
        <v>0</v>
      </c>
      <c r="CD104" s="80">
        <f>IF((SUM(CD$19:CD$39)+SUM(CD$78:CD103)+SUM(CD$117:CD$121))&gt;=30,0,SUM(IF(AND($I104=1,DR104=1,DR$41&gt;2,DR$40&gt;0,SUM(DR$47:DR$53)&gt;0),1,0)))</f>
        <v>0</v>
      </c>
      <c r="CE104" s="80">
        <f>IF((SUM(CE$19:CE$39)+SUM(CE$78:CE103)+SUM(CE$117:CE$121))&gt;=30,0,SUM(IF(AND($I104=1,DS104=1,DS$41&gt;2,DS$40&gt;0,SUM(DS$47:DS$53)&gt;0),1,0)))</f>
        <v>0</v>
      </c>
      <c r="CF104" s="80">
        <f>IF((SUM(CF$19:CF$39)+SUM(CF$78:CF103)+SUM(CF$117:CF$121))&gt;=30,0,SUM(IF(AND($I104=1,DT104=1,DT$41&gt;2,DT$40&gt;0,SUM(DT$47:DT$53)&gt;0),1,0)))</f>
        <v>0</v>
      </c>
      <c r="CG104" s="80">
        <f>IF((SUM(CG$19:CG$39)+SUM(CG$78:CG103)+SUM(CG$117:CG$121))&gt;=30,0,SUM(IF(AND($I104=1,DU104=1,DU$41&gt;2,DU$40&gt;0,SUM(DU$47:DU$53)&gt;0),1,0)))</f>
        <v>0</v>
      </c>
      <c r="CH104" s="80">
        <f>IF((SUM(CH$19:CH$39)+SUM(CH$78:CH103)+SUM(CH$117:CH$121))&gt;=30,0,SUM(IF(AND($I104=1,DV104=1,DV$41&gt;2,DV$40&gt;0,SUM(DV$47:DV$53)&gt;0),1,0)))</f>
        <v>0</v>
      </c>
      <c r="CI104" s="80">
        <f>IF((SUM(CI$19:CI$39)+SUM(CI$78:CI103)+SUM(CI$117:CI$121))&gt;=30,0,SUM(IF(AND($I104=1,DW104=1,DW$41&gt;2,DW$40&gt;0,SUM(DW$47:DW$53)&gt;0),1,0)))</f>
        <v>0</v>
      </c>
      <c r="CJ104" s="80">
        <f>IF((SUM(CJ$19:CJ$39)+SUM(CJ$78:CJ103)+SUM(CJ$117:CJ$121))&gt;=30,0,SUM(IF(AND($I104=1,DX104=1,DX$41&gt;2,DX$40&gt;0,SUM(DX$47:DX$53)&gt;0),1,0)))</f>
        <v>0</v>
      </c>
      <c r="CK104" s="80">
        <f>IF((SUM(CK$19:CK$39)+SUM(CK$78:CK103)+SUM(CK$117:CK$121))&gt;=30,0,SUM(IF(AND($I104=1,DY104=1,DY$41&gt;2,DY$40&gt;0,SUM(DY$47:DY$53)&gt;0),1,0)))</f>
        <v>0</v>
      </c>
      <c r="CL104" s="80">
        <f>IF((SUM(CL$19:CL$39)+SUM(CL$78:CL103)+SUM(CL$117:CL$121))&gt;=30,0,SUM(IF(AND($I104=1,DZ104=1,DZ$41&gt;2,DZ$40&gt;0,SUM(DZ$47:DZ$53)&gt;0),1,0)))</f>
        <v>0</v>
      </c>
      <c r="CM104" s="80">
        <f>IF((SUM(CM$19:CM$39)+SUM(CM$78:CM103)+SUM(CM$117:CM$121))&gt;=30,0,SUM(IF(AND($I104=1,EA104=1,EA$41&gt;2,EA$40&gt;0,SUM(EA$47:EA$53)&gt;0),1,0)))</f>
        <v>0</v>
      </c>
      <c r="CN104" s="80">
        <f>IF((SUM(CN$19:CN$39)+SUM(CN$78:CN103)+SUM(CN$117:CN$121))&gt;=30,0,SUM(IF(AND($I104=1,EB104=1,EB$41&gt;2,EB$40&gt;0,SUM(EB$47:EB$53)&gt;0),1,0)))</f>
        <v>0</v>
      </c>
      <c r="CO104" s="80">
        <f>IF((SUM(CO$19:CO$39)+SUM(CO$78:CO103)+SUM(CO$117:CO$121))&gt;=30,0,SUM(IF(AND($I104=1,EC104=1,EC$41&gt;2,EC$40&gt;0,SUM(EC$47:EC$53)&gt;0),1,0)))</f>
        <v>0</v>
      </c>
      <c r="CP104" s="80">
        <f>IF((SUM(CP$19:CP$39)+SUM(CP$78:CP103)+SUM(CP$117:CP$121))&gt;=30,0,SUM(IF(AND($I104=1,ED104=1,ED$41&gt;2,ED$40&gt;0,SUM(ED$47:ED$53)&gt;0),1,0)))</f>
        <v>0</v>
      </c>
      <c r="CQ104" s="80">
        <f>IF((SUM(CQ$19:CQ$39)+SUM(CQ$78:CQ103)+SUM(CQ$117:CQ$121))&gt;=30,0,SUM(IF(AND($I104=1,EE104=1,EE$41&gt;2,EE$40&gt;0,SUM(EE$47:EE$53)&gt;0),1,0)))</f>
        <v>0</v>
      </c>
      <c r="CR104" s="80">
        <f>IF((SUM(CR$19:CR$39)+SUM(CR$78:CR103)+SUM(CR$117:CR$121))&gt;=30,0,SUM(IF(AND($I104=1,EF104=1,EF$41&gt;2,EF$40&gt;0,SUM(EF$47:EF$53)&gt;0),1,0)))</f>
        <v>0</v>
      </c>
      <c r="CS104" s="64"/>
      <c r="CT104" s="64"/>
      <c r="CU104" s="64"/>
      <c r="CV104" s="64"/>
      <c r="CW104" s="64"/>
      <c r="CX104" s="64"/>
      <c r="CY104" s="64"/>
      <c r="CZ104" s="64"/>
      <c r="DA104" s="64"/>
      <c r="DB104" s="64"/>
      <c r="DC104" s="64"/>
      <c r="DD104" s="64"/>
      <c r="DE104" s="64"/>
      <c r="DF104" s="64"/>
      <c r="DG104" s="64"/>
      <c r="DH104" s="64"/>
      <c r="DI104" s="64"/>
      <c r="DJ104" s="64"/>
      <c r="DK104" s="64"/>
      <c r="DL104" s="64"/>
      <c r="DM104" s="64"/>
      <c r="DN104" s="64"/>
      <c r="DO104" s="64"/>
      <c r="DP104" s="64"/>
      <c r="DQ104" s="64"/>
      <c r="DR104" s="64"/>
      <c r="DS104" s="64"/>
      <c r="DT104" s="64"/>
      <c r="DU104" s="64"/>
      <c r="DV104" s="64"/>
      <c r="DW104" s="64"/>
      <c r="DX104" s="64"/>
      <c r="DY104" s="64"/>
      <c r="DZ104" s="64"/>
      <c r="EA104" s="64"/>
      <c r="EB104" s="64"/>
      <c r="EC104" s="64"/>
      <c r="ED104" s="64"/>
      <c r="EE104" s="64"/>
      <c r="EF104" s="64"/>
      <c r="EG104" s="54">
        <f t="shared" si="65"/>
        <v>0</v>
      </c>
      <c r="EH104" s="136"/>
      <c r="EI104" s="97">
        <f t="shared" si="66"/>
        <v>0</v>
      </c>
      <c r="EJ104" s="344" t="str">
        <f t="shared" si="67"/>
        <v/>
      </c>
      <c r="EK104" s="345">
        <f t="shared" si="68"/>
        <v>0</v>
      </c>
      <c r="EL104" s="185"/>
      <c r="EM104" s="102">
        <f>SUMIF($K104,REGISTER!$CU$7,'KORT 1'!$BD104)</f>
        <v>0</v>
      </c>
      <c r="EN104" s="19">
        <f>SUMIF($K104,REGISTER!$CU$8,'KORT 1'!$BD104)</f>
        <v>0</v>
      </c>
      <c r="EO104" s="20">
        <f>SUMIF($K104,REGISTER!$CU$9,'KORT 1'!$BD104)</f>
        <v>0</v>
      </c>
      <c r="EP104" s="17">
        <f>SUMIF($K104,REGISTER!$CU$21,'KORT 1'!$BD104)</f>
        <v>0</v>
      </c>
      <c r="EQ104" s="19">
        <f>SUMIF($K104,REGISTER!$CU$22,'KORT 1'!$BD104)</f>
        <v>0</v>
      </c>
      <c r="ER104" s="20">
        <f>SUMIF($K104,REGISTER!$CU$23,'KORT 1'!$BD104)</f>
        <v>0</v>
      </c>
      <c r="ES104" s="17">
        <f>SUMIF($K104,REGISTER!$CU$14,'KORT 1'!$BD104)</f>
        <v>0</v>
      </c>
      <c r="ET104" s="19">
        <f>SUMIF($K104,REGISTER!$CU$15,'KORT 1'!$BD104)</f>
        <v>0</v>
      </c>
      <c r="EU104" s="19">
        <f>SUMIF($K104,REGISTER!$CU$16,'KORT 1'!$BD104)</f>
        <v>0</v>
      </c>
      <c r="EV104" s="218">
        <f>SUMIF($K104,REGISTER!$CU$17,'KORT 1'!$BD104)+SUMIF($K104,REGISTER!$CU$18,'KORT 1'!$BD104)+SUMIF($K104,REGISTER!$CU$19,'KORT 1'!$BD104)+SUMIF($K104,REGISTER!$CU$20,'KORT 1'!$BD104)</f>
        <v>0</v>
      </c>
      <c r="EW104" s="103">
        <f>SUMIF($K104,REGISTER!$CU$28,'KORT 1'!$BD104)</f>
        <v>0</v>
      </c>
      <c r="EX104" s="19">
        <f>SUMIF($K104,REGISTER!$CU$29,'KORT 1'!$BD104)</f>
        <v>0</v>
      </c>
      <c r="EY104" s="19">
        <f>SUMIF($K104,REGISTER!$CU$30,'KORT 1'!$BD104)</f>
        <v>0</v>
      </c>
      <c r="EZ104" s="218">
        <f>SUMIF($K104,REGISTER!$CU$31,'KORT 1'!$BD104)+SUMIF($K104,REGISTER!$CU$32,'KORT 1'!$BD104)+SUMIF($K104,REGISTER!$CU$33,'KORT 1'!$BD104)+SUMIF($K104,REGISTER!$CU$34,'KORT 1'!$BD104)</f>
        <v>0</v>
      </c>
      <c r="FA104" s="136"/>
      <c r="FB104" s="136"/>
      <c r="FC104" s="136"/>
      <c r="FD104" s="136"/>
      <c r="FE104" s="136"/>
      <c r="FF104" s="136"/>
      <c r="FG104" s="136"/>
      <c r="FH104" s="136"/>
      <c r="FI104" s="136"/>
      <c r="FJ104" s="136"/>
      <c r="FK104" s="136"/>
      <c r="FL104" s="136"/>
      <c r="FM104" s="136"/>
      <c r="FN104" s="136"/>
      <c r="FO104" s="136"/>
      <c r="FP104" s="235"/>
      <c r="FQ104" s="103">
        <f>SUMIF($M104,REGISTER!$CU$36,'KORT 1'!$O104)</f>
        <v>0</v>
      </c>
      <c r="FR104" s="19">
        <f>SUMIF($M104,REGISTER!$CU$37,'KORT 1'!$O104)</f>
        <v>0</v>
      </c>
      <c r="FS104" s="19">
        <f>SUMIF($M104,REGISTER!$CU$38,'KORT 1'!$O104)</f>
        <v>0</v>
      </c>
      <c r="FT104" s="19">
        <f>SUMIF($M104,REGISTER!$CU$39,'KORT 1'!$O104)</f>
        <v>0</v>
      </c>
      <c r="FU104" s="19">
        <f>SUMIF($M104,REGISTER!$CU$40,'KORT 1'!$O104)</f>
        <v>0</v>
      </c>
      <c r="FV104" s="19">
        <f>SUMIF($M104,REGISTER!$CU$41,'KORT 1'!$O104)</f>
        <v>0</v>
      </c>
      <c r="FW104" s="19">
        <f>SUMIF($M104,REGISTER!$CU$56,'KORT 1'!$O104)</f>
        <v>0</v>
      </c>
      <c r="FX104" s="19">
        <f>SUMIF($M104,REGISTER!$CU$57,'KORT 1'!$O104)</f>
        <v>0</v>
      </c>
      <c r="FY104" s="19">
        <f>SUMIF($M104,REGISTER!$CU$58,'KORT 1'!$O104)</f>
        <v>0</v>
      </c>
      <c r="FZ104" s="19">
        <f>SUMIF($M104,REGISTER!$CU$59,'KORT 1'!$O104)</f>
        <v>0</v>
      </c>
      <c r="GA104" s="19">
        <f>SUMIF($M104,REGISTER!$CU$60,'KORT 1'!$O104)</f>
        <v>0</v>
      </c>
      <c r="GB104" s="19">
        <f>SUMIF($M104,REGISTER!$CU$61,'KORT 1'!$O104)</f>
        <v>0</v>
      </c>
      <c r="GC104" s="19">
        <f>SUMIF($M104,REGISTER!$CU$46,'KORT 1'!$O104)</f>
        <v>0</v>
      </c>
      <c r="GD104" s="19">
        <f>SUMIF($M104,REGISTER!$CU$47,'KORT 1'!$O104)</f>
        <v>0</v>
      </c>
      <c r="GE104" s="19">
        <f>SUMIF($M104,REGISTER!$CU$48,'KORT 1'!$O104)</f>
        <v>0</v>
      </c>
      <c r="GF104" s="19">
        <f>SUMIF($M104,REGISTER!$CU$49,'KORT 1'!$O104)</f>
        <v>0</v>
      </c>
      <c r="GG104" s="19">
        <f>SUMIF($M104,REGISTER!$CU$50,'KORT 1'!$O104)</f>
        <v>0</v>
      </c>
      <c r="GH104" s="19">
        <f>SUMIF($M104,REGISTER!$CU$51,'KORT 1'!$O104)</f>
        <v>0</v>
      </c>
      <c r="GI104" s="18">
        <f>SUMIF($M104,REGISTER!$CU$52,'KORT 1'!$O104)+SUMIF($M104,REGISTER!$CU$53,'KORT 1'!$O104)+SUMIF($M104,REGISTER!$CU$54,'KORT 1'!$O104)+SUMIF($M104,REGISTER!$CU$55,'KORT 1'!$O104)</f>
        <v>0</v>
      </c>
      <c r="GJ104" s="19">
        <f>SUMIF($M104,REGISTER!$CU$66,'KORT 1'!$O104)</f>
        <v>0</v>
      </c>
      <c r="GK104" s="19">
        <f>SUMIF($M104,REGISTER!$CU$67,'KORT 1'!$O104)</f>
        <v>0</v>
      </c>
      <c r="GL104" s="19">
        <f>SUMIF($M104,REGISTER!$CU$68,'KORT 1'!$O104)</f>
        <v>0</v>
      </c>
      <c r="GM104" s="19">
        <f>SUMIF($M104,REGISTER!$CU$69,'KORT 1'!$O104)</f>
        <v>0</v>
      </c>
      <c r="GN104" s="19">
        <f>SUMIF($M104,REGISTER!$CU$70,'KORT 1'!$O104)</f>
        <v>0</v>
      </c>
      <c r="GO104" s="19">
        <f>SUMIF($M104,REGISTER!$CU$71,'KORT 1'!$O104)</f>
        <v>0</v>
      </c>
      <c r="GP104" s="18">
        <f>SUMIF($M104,REGISTER!$CU$72,'KORT 1'!$O104)+SUMIF($M104,REGISTER!$CU$73,'KORT 1'!$O104)+SUMIF($M104,REGISTER!$CU$74,'KORT 1'!$O104)+SUMIF($M104,REGISTER!$CU$75,'KORT 1'!$O104)</f>
        <v>0</v>
      </c>
      <c r="GQ104" s="136"/>
      <c r="GR104" s="136"/>
      <c r="GS104" s="136"/>
      <c r="GT104" s="136"/>
      <c r="GU104" s="136"/>
      <c r="GV104" s="136"/>
      <c r="GW104" s="136"/>
      <c r="GX104" s="136"/>
      <c r="GY104" s="136"/>
      <c r="GZ104" s="136"/>
      <c r="HA104" s="136"/>
      <c r="HB104" s="136"/>
      <c r="HC104" s="136"/>
      <c r="HD104" s="136"/>
      <c r="HE104" s="136"/>
      <c r="HF104" s="136"/>
      <c r="HG104" s="136"/>
      <c r="HH104" s="125"/>
      <c r="HI104" s="1"/>
    </row>
    <row r="105" spans="1:217" ht="12" customHeight="1">
      <c r="A105" s="17">
        <v>49</v>
      </c>
      <c r="B105" s="81"/>
      <c r="C105" s="427" t="str">
        <f t="shared" si="69"/>
        <v/>
      </c>
      <c r="D105" s="428"/>
      <c r="E105" s="428"/>
      <c r="F105" s="428"/>
      <c r="G105" s="429"/>
      <c r="H105" s="130" t="str">
        <f t="shared" si="56"/>
        <v/>
      </c>
      <c r="I105" s="26">
        <f t="shared" si="57"/>
        <v>0</v>
      </c>
      <c r="J105" s="26">
        <f t="shared" si="58"/>
        <v>0</v>
      </c>
      <c r="K105" s="26">
        <f t="shared" si="59"/>
        <v>0</v>
      </c>
      <c r="L105" s="133"/>
      <c r="M105" s="26">
        <f t="shared" si="60"/>
        <v>0</v>
      </c>
      <c r="N105" s="26">
        <f t="shared" si="61"/>
        <v>0</v>
      </c>
      <c r="O105" s="101">
        <f t="shared" si="70"/>
        <v>0</v>
      </c>
      <c r="P105" s="80">
        <f>IF((SUM(P$19:P$39)+SUM(P$78:P104)+SUM(P$117:P$121))&gt;=REGISTER!$CZ$22,0,IF(CS$70=1,0,IF(AND(CS105=1,$J105=1,CS$43&gt;=REGISTER!$CZ$25,CS$40&gt;0,SUM(CS$54:CS$60)&gt;0),1,0)))</f>
        <v>0</v>
      </c>
      <c r="Q105" s="80">
        <f>IF((SUM(Q$19:Q$39)+SUM(Q$78:Q104)+SUM(Q$117:Q$121))&gt;=REGISTER!$CZ$22,0,IF(CT$70=1,0,IF(AND(CT105=1,$J105=1,CT$43&gt;=REGISTER!$CZ$25,CT$40&gt;0,SUM(CT$54:CT$60)&gt;0),1,0)))</f>
        <v>0</v>
      </c>
      <c r="R105" s="80">
        <f>IF((SUM(R$19:R$39)+SUM(R$78:R104)+SUM(R$117:R$121))&gt;=REGISTER!$CZ$22,0,IF(CU$70=1,0,IF(AND(CU105=1,$J105=1,CU$43&gt;=REGISTER!$CZ$25,CU$40&gt;0,SUM(CU$54:CU$60)&gt;0),1,0)))</f>
        <v>0</v>
      </c>
      <c r="S105" s="80">
        <f>IF((SUM(S$19:S$39)+SUM(S$78:S104)+SUM(S$117:S$121))&gt;=REGISTER!$CZ$22,0,IF(CV$70=1,0,IF(AND(CV105=1,$J105=1,CV$43&gt;=REGISTER!$CZ$25,CV$40&gt;0,SUM(CV$54:CV$60)&gt;0),1,0)))</f>
        <v>0</v>
      </c>
      <c r="T105" s="80">
        <f>IF((SUM(T$19:T$39)+SUM(T$78:T104)+SUM(T$117:T$121))&gt;=REGISTER!$CZ$22,0,IF(CW$70=1,0,IF(AND(CW105=1,$J105=1,CW$43&gt;=REGISTER!$CZ$25,CW$40&gt;0,SUM(CW$54:CW$60)&gt;0),1,0)))</f>
        <v>0</v>
      </c>
      <c r="U105" s="80">
        <f>IF((SUM(U$19:U$39)+SUM(U$78:U104)+SUM(U$117:U$121))&gt;=REGISTER!$CZ$22,0,IF(CX$70=1,0,IF(AND(CX105=1,$J105=1,CX$43&gt;=REGISTER!$CZ$25,CX$40&gt;0,SUM(CX$54:CX$60)&gt;0),1,0)))</f>
        <v>0</v>
      </c>
      <c r="V105" s="80">
        <f>IF((SUM(V$19:V$39)+SUM(V$78:V104)+SUM(V$117:V$121))&gt;=REGISTER!$CZ$22,0,IF(CY$70=1,0,IF(AND(CY105=1,$J105=1,CY$43&gt;=REGISTER!$CZ$25,CY$40&gt;0,SUM(CY$54:CY$60)&gt;0),1,0)))</f>
        <v>0</v>
      </c>
      <c r="W105" s="80">
        <f>IF((SUM(W$19:W$39)+SUM(W$78:W104)+SUM(W$117:W$121))&gt;=REGISTER!$CZ$22,0,IF(CZ$70=1,0,IF(AND(CZ105=1,$J105=1,CZ$43&gt;=REGISTER!$CZ$25,CZ$40&gt;0,SUM(CZ$54:CZ$60)&gt;0),1,0)))</f>
        <v>0</v>
      </c>
      <c r="X105" s="80">
        <f>IF((SUM(X$19:X$39)+SUM(X$78:X104)+SUM(X$117:X$121))&gt;=REGISTER!$CZ$22,0,IF(DA$70=1,0,IF(AND(DA105=1,$J105=1,DA$43&gt;=REGISTER!$CZ$25,DA$40&gt;0,SUM(DA$54:DA$60)&gt;0),1,0)))</f>
        <v>0</v>
      </c>
      <c r="Y105" s="80">
        <f>IF((SUM(Y$19:Y$39)+SUM(Y$78:Y104)+SUM(Y$117:Y$121))&gt;=REGISTER!$CZ$22,0,IF(DB$70=1,0,IF(AND(DB105=1,$J105=1,DB$43&gt;=REGISTER!$CZ$25,DB$40&gt;0,SUM(DB$54:DB$60)&gt;0),1,0)))</f>
        <v>0</v>
      </c>
      <c r="Z105" s="80">
        <f>IF((SUM(Z$19:Z$39)+SUM(Z$78:Z104)+SUM(Z$117:Z$121))&gt;=REGISTER!$CZ$22,0,IF(DC$70=1,0,IF(AND(DC105=1,$J105=1,DC$43&gt;=REGISTER!$CZ$25,DC$40&gt;0,SUM(DC$54:DC$60)&gt;0),1,0)))</f>
        <v>0</v>
      </c>
      <c r="AA105" s="80">
        <f>IF((SUM(AA$19:AA$39)+SUM(AA$78:AA104)+SUM(AA$117:AA$121))&gt;=REGISTER!$CZ$22,0,IF(DD$70=1,0,IF(AND(DD105=1,$J105=1,DD$43&gt;=REGISTER!$CZ$25,DD$40&gt;0,SUM(DD$54:DD$60)&gt;0),1,0)))</f>
        <v>0</v>
      </c>
      <c r="AB105" s="80">
        <f>IF((SUM(AB$19:AB$39)+SUM(AB$78:AB104)+SUM(AB$117:AB$121))&gt;=REGISTER!$CZ$22,0,IF(DE$70=1,0,IF(AND(DE105=1,$J105=1,DE$43&gt;=REGISTER!$CZ$25,DE$40&gt;0,SUM(DE$54:DE$60)&gt;0),1,0)))</f>
        <v>0</v>
      </c>
      <c r="AC105" s="80">
        <f>IF((SUM(AC$19:AC$39)+SUM(AC$78:AC104)+SUM(AC$117:AC$121))&gt;=REGISTER!$CZ$22,0,IF(DF$70=1,0,IF(AND(DF105=1,$J105=1,DF$43&gt;=REGISTER!$CZ$25,DF$40&gt;0,SUM(DF$54:DF$60)&gt;0),1,0)))</f>
        <v>0</v>
      </c>
      <c r="AD105" s="80">
        <f>IF((SUM(AD$19:AD$39)+SUM(AD$78:AD104)+SUM(AD$117:AD$121))&gt;=REGISTER!$CZ$22,0,IF(DG$70=1,0,IF(AND(DG105=1,$J105=1,DG$43&gt;=REGISTER!$CZ$25,DG$40&gt;0,SUM(DG$54:DG$60)&gt;0),1,0)))</f>
        <v>0</v>
      </c>
      <c r="AE105" s="80">
        <f>IF((SUM(AE$19:AE$39)+SUM(AE$78:AE104)+SUM(AE$117:AE$121))&gt;=REGISTER!$CZ$22,0,IF(DH$70=1,0,IF(AND(DH105=1,$J105=1,DH$43&gt;=REGISTER!$CZ$25,DH$40&gt;0,SUM(DH$54:DH$60)&gt;0),1,0)))</f>
        <v>0</v>
      </c>
      <c r="AF105" s="80">
        <f>IF((SUM(AF$19:AF$39)+SUM(AF$78:AF104)+SUM(AF$117:AF$121))&gt;=REGISTER!$CZ$22,0,IF(DI$70=1,0,IF(AND(DI105=1,$J105=1,DI$43&gt;=REGISTER!$CZ$25,DI$40&gt;0,SUM(DI$54:DI$60)&gt;0),1,0)))</f>
        <v>0</v>
      </c>
      <c r="AG105" s="80">
        <f>IF((SUM(AG$19:AG$39)+SUM(AG$78:AG104)+SUM(AG$117:AG$121))&gt;=REGISTER!$CZ$22,0,IF(DJ$70=1,0,IF(AND(DJ105=1,$J105=1,DJ$43&gt;=REGISTER!$CZ$25,DJ$40&gt;0,SUM(DJ$54:DJ$60)&gt;0),1,0)))</f>
        <v>0</v>
      </c>
      <c r="AH105" s="80">
        <f>IF((SUM(AH$19:AH$39)+SUM(AH$78:AH104)+SUM(AH$117:AH$121))&gt;=REGISTER!$CZ$22,0,IF(DK$70=1,0,IF(AND(DK105=1,$J105=1,DK$43&gt;=REGISTER!$CZ$25,DK$40&gt;0,SUM(DK$54:DK$60)&gt;0),1,0)))</f>
        <v>0</v>
      </c>
      <c r="AI105" s="80">
        <f>IF((SUM(AI$19:AI$39)+SUM(AI$78:AI104)+SUM(AI$117:AI$121))&gt;=REGISTER!$CZ$22,0,IF(DL$70=1,0,IF(AND(DL105=1,$J105=1,DL$43&gt;=REGISTER!$CZ$25,DL$40&gt;0,SUM(DL$54:DL$60)&gt;0),1,0)))</f>
        <v>0</v>
      </c>
      <c r="AJ105" s="80">
        <f>IF((SUM(AJ$19:AJ$39)+SUM(AJ$78:AJ104)+SUM(AJ$117:AJ$121))&gt;=REGISTER!$CZ$22,0,IF(DM$70=1,0,IF(AND(DM105=1,$J105=1,DM$43&gt;=REGISTER!$CZ$25,DM$40&gt;0,SUM(DM$54:DM$60)&gt;0),1,0)))</f>
        <v>0</v>
      </c>
      <c r="AK105" s="80">
        <f>IF((SUM(AK$19:AK$39)+SUM(AK$78:AK104)+SUM(AK$117:AK$121))&gt;=REGISTER!$CZ$22,0,IF(DN$70=1,0,IF(AND(DN105=1,$J105=1,DN$43&gt;=REGISTER!$CZ$25,DN$40&gt;0,SUM(DN$54:DN$60)&gt;0),1,0)))</f>
        <v>0</v>
      </c>
      <c r="AL105" s="80">
        <f>IF((SUM(AL$19:AL$39)+SUM(AL$78:AL104)+SUM(AL$117:AL$121))&gt;=REGISTER!$CZ$22,0,IF(DO$70=1,0,IF(AND(DO105=1,$J105=1,DO$43&gt;=REGISTER!$CZ$25,DO$40&gt;0,SUM(DO$54:DO$60)&gt;0),1,0)))</f>
        <v>0</v>
      </c>
      <c r="AM105" s="80">
        <f>IF((SUM(AM$19:AM$39)+SUM(AM$78:AM104)+SUM(AM$117:AM$121))&gt;=REGISTER!$CZ$22,0,IF(DP$70=1,0,IF(AND(DP105=1,$J105=1,DP$43&gt;=REGISTER!$CZ$25,DP$40&gt;0,SUM(DP$54:DP$60)&gt;0),1,0)))</f>
        <v>0</v>
      </c>
      <c r="AN105" s="80">
        <f>IF((SUM(AN$19:AN$39)+SUM(AN$78:AN104)+SUM(AN$117:AN$121))&gt;=REGISTER!$CZ$22,0,IF(DQ$70=1,0,IF(AND(DQ105=1,$J105=1,DQ$43&gt;=REGISTER!$CZ$25,DQ$40&gt;0,SUM(DQ$54:DQ$60)&gt;0),1,0)))</f>
        <v>0</v>
      </c>
      <c r="AO105" s="80">
        <f>IF((SUM(AO$19:AO$39)+SUM(AO$78:AO104)+SUM(AO$117:AO$121))&gt;=REGISTER!$CZ$22,0,IF(DR$70=1,0,IF(AND(DR105=1,$J105=1,DR$43&gt;=REGISTER!$CZ$25,DR$40&gt;0,SUM(DR$54:DR$60)&gt;0),1,0)))</f>
        <v>0</v>
      </c>
      <c r="AP105" s="80">
        <f>IF((SUM(AP$19:AP$39)+SUM(AP$78:AP104)+SUM(AP$117:AP$121))&gt;=REGISTER!$CZ$22,0,IF(DS$70=1,0,IF(AND(DS105=1,$J105=1,DS$43&gt;=REGISTER!$CZ$25,DS$40&gt;0,SUM(DS$54:DS$60)&gt;0),1,0)))</f>
        <v>0</v>
      </c>
      <c r="AQ105" s="80">
        <f>IF((SUM(AQ$19:AQ$39)+SUM(AQ$78:AQ104)+SUM(AQ$117:AQ$121))&gt;=REGISTER!$CZ$22,0,IF(DT$70=1,0,IF(AND(DT105=1,$J105=1,DT$43&gt;=REGISTER!$CZ$25,DT$40&gt;0,SUM(DT$54:DT$60)&gt;0),1,0)))</f>
        <v>0</v>
      </c>
      <c r="AR105" s="80">
        <f>IF((SUM(AR$19:AR$39)+SUM(AR$78:AR104)+SUM(AR$117:AR$121))&gt;=REGISTER!$CZ$22,0,IF(DU$70=1,0,IF(AND(DU105=1,$J105=1,DU$43&gt;=REGISTER!$CZ$25,DU$40&gt;0,SUM(DU$54:DU$60)&gt;0),1,0)))</f>
        <v>0</v>
      </c>
      <c r="AS105" s="80">
        <f>IF((SUM(AS$19:AS$39)+SUM(AS$78:AS104)+SUM(AS$117:AS$121))&gt;=REGISTER!$CZ$22,0,IF(DV$70=1,0,IF(AND(DV105=1,$J105=1,DV$43&gt;=REGISTER!$CZ$25,DV$40&gt;0,SUM(DV$54:DV$60)&gt;0),1,0)))</f>
        <v>0</v>
      </c>
      <c r="AT105" s="80">
        <f>IF((SUM(AT$19:AT$39)+SUM(AT$78:AT104)+SUM(AT$117:AT$121))&gt;=REGISTER!$CZ$22,0,IF(DW$70=1,0,IF(AND(DW105=1,$J105=1,DW$43&gt;=REGISTER!$CZ$25,DW$40&gt;0,SUM(DW$54:DW$60)&gt;0),1,0)))</f>
        <v>0</v>
      </c>
      <c r="AU105" s="80">
        <f>IF((SUM(AU$19:AU$39)+SUM(AU$78:AU104)+SUM(AU$117:AU$121))&gt;=REGISTER!$CZ$22,0,IF(DX$70=1,0,IF(AND(DX105=1,$J105=1,DX$43&gt;=REGISTER!$CZ$25,DX$40&gt;0,SUM(DX$54:DX$60)&gt;0),1,0)))</f>
        <v>0</v>
      </c>
      <c r="AV105" s="80">
        <f>IF((SUM(AV$19:AV$39)+SUM(AV$78:AV104)+SUM(AV$117:AV$121))&gt;=REGISTER!$CZ$22,0,IF(DY$70=1,0,IF(AND(DY105=1,$J105=1,DY$43&gt;=REGISTER!$CZ$25,DY$40&gt;0,SUM(DY$54:DY$60)&gt;0),1,0)))</f>
        <v>0</v>
      </c>
      <c r="AW105" s="80">
        <f>IF((SUM(AW$19:AW$39)+SUM(AW$78:AW104)+SUM(AW$117:AW$121))&gt;=REGISTER!$CZ$22,0,IF(DZ$70=1,0,IF(AND(DZ105=1,$J105=1,DZ$43&gt;=REGISTER!$CZ$25,DZ$40&gt;0,SUM(DZ$54:DZ$60)&gt;0),1,0)))</f>
        <v>0</v>
      </c>
      <c r="AX105" s="80">
        <f>IF((SUM(AX$19:AX$39)+SUM(AX$78:AX104)+SUM(AX$117:AX$121))&gt;=REGISTER!$CZ$22,0,IF(EA$70=1,0,IF(AND(EA105=1,$J105=1,EA$43&gt;=REGISTER!$CZ$25,EA$40&gt;0,SUM(EA$54:EA$60)&gt;0),1,0)))</f>
        <v>0</v>
      </c>
      <c r="AY105" s="80">
        <f>IF((SUM(AY$19:AY$39)+SUM(AY$78:AY104)+SUM(AY$117:AY$121))&gt;=REGISTER!$CZ$22,0,IF(EB$70=1,0,IF(AND(EB105=1,$J105=1,EB$43&gt;=REGISTER!$CZ$25,EB$40&gt;0,SUM(EB$54:EB$60)&gt;0),1,0)))</f>
        <v>0</v>
      </c>
      <c r="AZ105" s="80">
        <f>IF((SUM(AZ$19:AZ$39)+SUM(AZ$78:AZ104)+SUM(AZ$117:AZ$121))&gt;=REGISTER!$CZ$22,0,IF(EC$70=1,0,IF(AND(EC105=1,$J105=1,EC$43&gt;=REGISTER!$CZ$25,EC$40&gt;0,SUM(EC$54:EC$60)&gt;0),1,0)))</f>
        <v>0</v>
      </c>
      <c r="BA105" s="80">
        <f>IF((SUM(BA$19:BA$39)+SUM(BA$78:BA104)+SUM(BA$117:BA$121))&gt;=REGISTER!$CZ$22,0,IF(ED$70=1,0,IF(AND(ED105=1,$J105=1,ED$43&gt;=REGISTER!$CZ$25,ED$40&gt;0,SUM(ED$54:ED$60)&gt;0),1,0)))</f>
        <v>0</v>
      </c>
      <c r="BB105" s="80">
        <f>IF((SUM(BB$19:BB$39)+SUM(BB$78:BB104)+SUM(BB$117:BB$121))&gt;=REGISTER!$CZ$22,0,IF(EE$70=1,0,IF(AND(EE105=1,$J105=1,EE$43&gt;=REGISTER!$CZ$25,EE$40&gt;0,SUM(EE$54:EE$60)&gt;0),1,0)))</f>
        <v>0</v>
      </c>
      <c r="BC105" s="80">
        <f>IF((SUM(BC$19:BC$39)+SUM(BC$78:BC104)+SUM(BC$117:BC$121))&gt;=REGISTER!$CZ$22,0,IF(EF$70=1,0,IF(AND(EF105=1,$J105=1,EF$43&gt;=REGISTER!$CZ$25,EF$40&gt;0,SUM(EF$54:EF$60)&gt;0),1,0)))</f>
        <v>0</v>
      </c>
      <c r="BD105" s="101">
        <f t="shared" si="71"/>
        <v>0</v>
      </c>
      <c r="BE105" s="80">
        <f>IF((SUM(BE$19:BE$39)+SUM(BE$78:BE104)+SUM(BE$117:BE$121))&gt;=30,0,SUM(IF(AND($I105=1,CS105=1,CS$41&gt;2,CS$40&gt;0,SUM(CS$47:CS$53)&gt;0),1,0)))</f>
        <v>0</v>
      </c>
      <c r="BF105" s="80">
        <f>IF((SUM(BF$19:BF$39)+SUM(BF$78:BF104)+SUM(BF$117:BF$121))&gt;=30,0,SUM(IF(AND($I105=1,CT105=1,CT$41&gt;2,CT$40&gt;0,SUM(CT$47:CT$53)&gt;0),1,0)))</f>
        <v>0</v>
      </c>
      <c r="BG105" s="80">
        <f>IF((SUM(BG$19:BG$39)+SUM(BG$78:BG104)+SUM(BG$117:BG$121))&gt;=30,0,SUM(IF(AND($I105=1,CU105=1,CU$41&gt;2,CU$40&gt;0,SUM(CU$47:CU$53)&gt;0),1,0)))</f>
        <v>0</v>
      </c>
      <c r="BH105" s="80">
        <f>IF((SUM(BH$19:BH$39)+SUM(BH$78:BH104)+SUM(BH$117:BH$121))&gt;=30,0,SUM(IF(AND($I105=1,CV105=1,CV$41&gt;2,CV$40&gt;0,SUM(CV$47:CV$53)&gt;0),1,0)))</f>
        <v>0</v>
      </c>
      <c r="BI105" s="80">
        <f>IF((SUM(BI$19:BI$39)+SUM(BI$78:BI104)+SUM(BI$117:BI$121))&gt;=30,0,SUM(IF(AND($I105=1,CW105=1,CW$41&gt;2,CW$40&gt;0,SUM(CW$47:CW$53)&gt;0),1,0)))</f>
        <v>0</v>
      </c>
      <c r="BJ105" s="80">
        <f>IF((SUM(BJ$19:BJ$39)+SUM(BJ$78:BJ104)+SUM(BJ$117:BJ$121))&gt;=30,0,SUM(IF(AND($I105=1,CX105=1,CX$41&gt;2,CX$40&gt;0,SUM(CX$47:CX$53)&gt;0),1,0)))</f>
        <v>0</v>
      </c>
      <c r="BK105" s="80">
        <f>IF((SUM(BK$19:BK$39)+SUM(BK$78:BK104)+SUM(BK$117:BK$121))&gt;=30,0,SUM(IF(AND($I105=1,CY105=1,CY$41&gt;2,CY$40&gt;0,SUM(CY$47:CY$53)&gt;0),1,0)))</f>
        <v>0</v>
      </c>
      <c r="BL105" s="80">
        <f>IF((SUM(BL$19:BL$39)+SUM(BL$78:BL104)+SUM(BL$117:BL$121))&gt;=30,0,SUM(IF(AND($I105=1,CZ105=1,CZ$41&gt;2,CZ$40&gt;0,SUM(CZ$47:CZ$53)&gt;0),1,0)))</f>
        <v>0</v>
      </c>
      <c r="BM105" s="80">
        <f>IF((SUM(BM$19:BM$39)+SUM(BM$78:BM104)+SUM(BM$117:BM$121))&gt;=30,0,SUM(IF(AND($I105=1,DA105=1,DA$41&gt;2,DA$40&gt;0,SUM(DA$47:DA$53)&gt;0),1,0)))</f>
        <v>0</v>
      </c>
      <c r="BN105" s="80">
        <f>IF((SUM(BN$19:BN$39)+SUM(BN$78:BN104)+SUM(BN$117:BN$121))&gt;=30,0,SUM(IF(AND($I105=1,DB105=1,DB$41&gt;2,DB$40&gt;0,SUM(DB$47:DB$53)&gt;0),1,0)))</f>
        <v>0</v>
      </c>
      <c r="BO105" s="80">
        <f>IF((SUM(BO$19:BO$39)+SUM(BO$78:BO104)+SUM(BO$117:BO$121))&gt;=30,0,SUM(IF(AND($I105=1,DC105=1,DC$41&gt;2,DC$40&gt;0,SUM(DC$47:DC$53)&gt;0),1,0)))</f>
        <v>0</v>
      </c>
      <c r="BP105" s="80">
        <f>IF((SUM(BP$19:BP$39)+SUM(BP$78:BP104)+SUM(BP$117:BP$121))&gt;=30,0,SUM(IF(AND($I105=1,DD105=1,DD$41&gt;2,DD$40&gt;0,SUM(DD$47:DD$53)&gt;0),1,0)))</f>
        <v>0</v>
      </c>
      <c r="BQ105" s="80">
        <f>IF((SUM(BQ$19:BQ$39)+SUM(BQ$78:BQ104)+SUM(BQ$117:BQ$121))&gt;=30,0,SUM(IF(AND($I105=1,DE105=1,DE$41&gt;2,DE$40&gt;0,SUM(DE$47:DE$53)&gt;0),1,0)))</f>
        <v>0</v>
      </c>
      <c r="BR105" s="80">
        <f>IF((SUM(BR$19:BR$39)+SUM(BR$78:BR104)+SUM(BR$117:BR$121))&gt;=30,0,SUM(IF(AND($I105=1,DF105=1,DF$41&gt;2,DF$40&gt;0,SUM(DF$47:DF$53)&gt;0),1,0)))</f>
        <v>0</v>
      </c>
      <c r="BS105" s="80">
        <f>IF((SUM(BS$19:BS$39)+SUM(BS$78:BS104)+SUM(BS$117:BS$121))&gt;=30,0,SUM(IF(AND($I105=1,DG105=1,DG$41&gt;2,DG$40&gt;0,SUM(DG$47:DG$53)&gt;0),1,0)))</f>
        <v>0</v>
      </c>
      <c r="BT105" s="80">
        <f>IF((SUM(BT$19:BT$39)+SUM(BT$78:BT104)+SUM(BT$117:BT$121))&gt;=30,0,SUM(IF(AND($I105=1,DH105=1,DH$41&gt;2,DH$40&gt;0,SUM(DH$47:DH$53)&gt;0),1,0)))</f>
        <v>0</v>
      </c>
      <c r="BU105" s="80">
        <f>IF((SUM(BU$19:BU$39)+SUM(BU$78:BU104)+SUM(BU$117:BU$121))&gt;=30,0,SUM(IF(AND($I105=1,DI105=1,DI$41&gt;2,DI$40&gt;0,SUM(DI$47:DI$53)&gt;0),1,0)))</f>
        <v>0</v>
      </c>
      <c r="BV105" s="80">
        <f>IF((SUM(BV$19:BV$39)+SUM(BV$78:BV104)+SUM(BV$117:BV$121))&gt;=30,0,SUM(IF(AND($I105=1,DJ105=1,DJ$41&gt;2,DJ$40&gt;0,SUM(DJ$47:DJ$53)&gt;0),1,0)))</f>
        <v>0</v>
      </c>
      <c r="BW105" s="80">
        <f>IF((SUM(BW$19:BW$39)+SUM(BW$78:BW104)+SUM(BW$117:BW$121))&gt;=30,0,SUM(IF(AND($I105=1,DK105=1,DK$41&gt;2,DK$40&gt;0,SUM(DK$47:DK$53)&gt;0),1,0)))</f>
        <v>0</v>
      </c>
      <c r="BX105" s="80">
        <f>IF((SUM(BX$19:BX$39)+SUM(BX$78:BX104)+SUM(BX$117:BX$121))&gt;=30,0,SUM(IF(AND($I105=1,DL105=1,DL$41&gt;2,DL$40&gt;0,SUM(DL$47:DL$53)&gt;0),1,0)))</f>
        <v>0</v>
      </c>
      <c r="BY105" s="80">
        <f>IF((SUM(BY$19:BY$39)+SUM(BY$78:BY104)+SUM(BY$117:BY$121))&gt;=30,0,SUM(IF(AND($I105=1,DM105=1,DM$41&gt;2,DM$40&gt;0,SUM(DM$47:DM$53)&gt;0),1,0)))</f>
        <v>0</v>
      </c>
      <c r="BZ105" s="80">
        <f>IF((SUM(BZ$19:BZ$39)+SUM(BZ$78:BZ104)+SUM(BZ$117:BZ$121))&gt;=30,0,SUM(IF(AND($I105=1,DN105=1,DN$41&gt;2,DN$40&gt;0,SUM(DN$47:DN$53)&gt;0),1,0)))</f>
        <v>0</v>
      </c>
      <c r="CA105" s="80">
        <f>IF((SUM(CA$19:CA$39)+SUM(CA$78:CA104)+SUM(CA$117:CA$121))&gt;=30,0,SUM(IF(AND($I105=1,DO105=1,DO$41&gt;2,DO$40&gt;0,SUM(DO$47:DO$53)&gt;0),1,0)))</f>
        <v>0</v>
      </c>
      <c r="CB105" s="80">
        <f>IF((SUM(CB$19:CB$39)+SUM(CB$78:CB104)+SUM(CB$117:CB$121))&gt;=30,0,SUM(IF(AND($I105=1,DP105=1,DP$41&gt;2,DP$40&gt;0,SUM(DP$47:DP$53)&gt;0),1,0)))</f>
        <v>0</v>
      </c>
      <c r="CC105" s="80">
        <f>IF((SUM(CC$19:CC$39)+SUM(CC$78:CC104)+SUM(CC$117:CC$121))&gt;=30,0,SUM(IF(AND($I105=1,DQ105=1,DQ$41&gt;2,DQ$40&gt;0,SUM(DQ$47:DQ$53)&gt;0),1,0)))</f>
        <v>0</v>
      </c>
      <c r="CD105" s="80">
        <f>IF((SUM(CD$19:CD$39)+SUM(CD$78:CD104)+SUM(CD$117:CD$121))&gt;=30,0,SUM(IF(AND($I105=1,DR105=1,DR$41&gt;2,DR$40&gt;0,SUM(DR$47:DR$53)&gt;0),1,0)))</f>
        <v>0</v>
      </c>
      <c r="CE105" s="80">
        <f>IF((SUM(CE$19:CE$39)+SUM(CE$78:CE104)+SUM(CE$117:CE$121))&gt;=30,0,SUM(IF(AND($I105=1,DS105=1,DS$41&gt;2,DS$40&gt;0,SUM(DS$47:DS$53)&gt;0),1,0)))</f>
        <v>0</v>
      </c>
      <c r="CF105" s="80">
        <f>IF((SUM(CF$19:CF$39)+SUM(CF$78:CF104)+SUM(CF$117:CF$121))&gt;=30,0,SUM(IF(AND($I105=1,DT105=1,DT$41&gt;2,DT$40&gt;0,SUM(DT$47:DT$53)&gt;0),1,0)))</f>
        <v>0</v>
      </c>
      <c r="CG105" s="80">
        <f>IF((SUM(CG$19:CG$39)+SUM(CG$78:CG104)+SUM(CG$117:CG$121))&gt;=30,0,SUM(IF(AND($I105=1,DU105=1,DU$41&gt;2,DU$40&gt;0,SUM(DU$47:DU$53)&gt;0),1,0)))</f>
        <v>0</v>
      </c>
      <c r="CH105" s="80">
        <f>IF((SUM(CH$19:CH$39)+SUM(CH$78:CH104)+SUM(CH$117:CH$121))&gt;=30,0,SUM(IF(AND($I105=1,DV105=1,DV$41&gt;2,DV$40&gt;0,SUM(DV$47:DV$53)&gt;0),1,0)))</f>
        <v>0</v>
      </c>
      <c r="CI105" s="80">
        <f>IF((SUM(CI$19:CI$39)+SUM(CI$78:CI104)+SUM(CI$117:CI$121))&gt;=30,0,SUM(IF(AND($I105=1,DW105=1,DW$41&gt;2,DW$40&gt;0,SUM(DW$47:DW$53)&gt;0),1,0)))</f>
        <v>0</v>
      </c>
      <c r="CJ105" s="80">
        <f>IF((SUM(CJ$19:CJ$39)+SUM(CJ$78:CJ104)+SUM(CJ$117:CJ$121))&gt;=30,0,SUM(IF(AND($I105=1,DX105=1,DX$41&gt;2,DX$40&gt;0,SUM(DX$47:DX$53)&gt;0),1,0)))</f>
        <v>0</v>
      </c>
      <c r="CK105" s="80">
        <f>IF((SUM(CK$19:CK$39)+SUM(CK$78:CK104)+SUM(CK$117:CK$121))&gt;=30,0,SUM(IF(AND($I105=1,DY105=1,DY$41&gt;2,DY$40&gt;0,SUM(DY$47:DY$53)&gt;0),1,0)))</f>
        <v>0</v>
      </c>
      <c r="CL105" s="80">
        <f>IF((SUM(CL$19:CL$39)+SUM(CL$78:CL104)+SUM(CL$117:CL$121))&gt;=30,0,SUM(IF(AND($I105=1,DZ105=1,DZ$41&gt;2,DZ$40&gt;0,SUM(DZ$47:DZ$53)&gt;0),1,0)))</f>
        <v>0</v>
      </c>
      <c r="CM105" s="80">
        <f>IF((SUM(CM$19:CM$39)+SUM(CM$78:CM104)+SUM(CM$117:CM$121))&gt;=30,0,SUM(IF(AND($I105=1,EA105=1,EA$41&gt;2,EA$40&gt;0,SUM(EA$47:EA$53)&gt;0),1,0)))</f>
        <v>0</v>
      </c>
      <c r="CN105" s="80">
        <f>IF((SUM(CN$19:CN$39)+SUM(CN$78:CN104)+SUM(CN$117:CN$121))&gt;=30,0,SUM(IF(AND($I105=1,EB105=1,EB$41&gt;2,EB$40&gt;0,SUM(EB$47:EB$53)&gt;0),1,0)))</f>
        <v>0</v>
      </c>
      <c r="CO105" s="80">
        <f>IF((SUM(CO$19:CO$39)+SUM(CO$78:CO104)+SUM(CO$117:CO$121))&gt;=30,0,SUM(IF(AND($I105=1,EC105=1,EC$41&gt;2,EC$40&gt;0,SUM(EC$47:EC$53)&gt;0),1,0)))</f>
        <v>0</v>
      </c>
      <c r="CP105" s="80">
        <f>IF((SUM(CP$19:CP$39)+SUM(CP$78:CP104)+SUM(CP$117:CP$121))&gt;=30,0,SUM(IF(AND($I105=1,ED105=1,ED$41&gt;2,ED$40&gt;0,SUM(ED$47:ED$53)&gt;0),1,0)))</f>
        <v>0</v>
      </c>
      <c r="CQ105" s="80">
        <f>IF((SUM(CQ$19:CQ$39)+SUM(CQ$78:CQ104)+SUM(CQ$117:CQ$121))&gt;=30,0,SUM(IF(AND($I105=1,EE105=1,EE$41&gt;2,EE$40&gt;0,SUM(EE$47:EE$53)&gt;0),1,0)))</f>
        <v>0</v>
      </c>
      <c r="CR105" s="80">
        <f>IF((SUM(CR$19:CR$39)+SUM(CR$78:CR104)+SUM(CR$117:CR$121))&gt;=30,0,SUM(IF(AND($I105=1,EF105=1,EF$41&gt;2,EF$40&gt;0,SUM(EF$47:EF$53)&gt;0),1,0)))</f>
        <v>0</v>
      </c>
      <c r="CS105" s="64"/>
      <c r="CT105" s="64"/>
      <c r="CU105" s="64"/>
      <c r="CV105" s="64"/>
      <c r="CW105" s="64"/>
      <c r="CX105" s="64"/>
      <c r="CY105" s="64"/>
      <c r="CZ105" s="64"/>
      <c r="DA105" s="64"/>
      <c r="DB105" s="64"/>
      <c r="DC105" s="64"/>
      <c r="DD105" s="64"/>
      <c r="DE105" s="64"/>
      <c r="DF105" s="64"/>
      <c r="DG105" s="64"/>
      <c r="DH105" s="64"/>
      <c r="DI105" s="64"/>
      <c r="DJ105" s="64"/>
      <c r="DK105" s="64"/>
      <c r="DL105" s="64"/>
      <c r="DM105" s="64"/>
      <c r="DN105" s="64"/>
      <c r="DO105" s="64"/>
      <c r="DP105" s="64"/>
      <c r="DQ105" s="64"/>
      <c r="DR105" s="64"/>
      <c r="DS105" s="64"/>
      <c r="DT105" s="64"/>
      <c r="DU105" s="64"/>
      <c r="DV105" s="64"/>
      <c r="DW105" s="64"/>
      <c r="DX105" s="64"/>
      <c r="DY105" s="64"/>
      <c r="DZ105" s="64"/>
      <c r="EA105" s="64"/>
      <c r="EB105" s="64"/>
      <c r="EC105" s="64"/>
      <c r="ED105" s="64"/>
      <c r="EE105" s="64"/>
      <c r="EF105" s="64"/>
      <c r="EG105" s="54">
        <f t="shared" si="65"/>
        <v>0</v>
      </c>
      <c r="EH105" s="136"/>
      <c r="EI105" s="97">
        <f t="shared" si="66"/>
        <v>0</v>
      </c>
      <c r="EJ105" s="344" t="str">
        <f t="shared" si="67"/>
        <v/>
      </c>
      <c r="EK105" s="345">
        <f t="shared" si="68"/>
        <v>0</v>
      </c>
      <c r="EL105" s="185"/>
      <c r="EM105" s="102">
        <f>SUMIF($K105,REGISTER!$CU$7,'KORT 1'!$BD105)</f>
        <v>0</v>
      </c>
      <c r="EN105" s="19">
        <f>SUMIF($K105,REGISTER!$CU$8,'KORT 1'!$BD105)</f>
        <v>0</v>
      </c>
      <c r="EO105" s="20">
        <f>SUMIF($K105,REGISTER!$CU$9,'KORT 1'!$BD105)</f>
        <v>0</v>
      </c>
      <c r="EP105" s="17">
        <f>SUMIF($K105,REGISTER!$CU$21,'KORT 1'!$BD105)</f>
        <v>0</v>
      </c>
      <c r="EQ105" s="19">
        <f>SUMIF($K105,REGISTER!$CU$22,'KORT 1'!$BD105)</f>
        <v>0</v>
      </c>
      <c r="ER105" s="20">
        <f>SUMIF($K105,REGISTER!$CU$23,'KORT 1'!$BD105)</f>
        <v>0</v>
      </c>
      <c r="ES105" s="17">
        <f>SUMIF($K105,REGISTER!$CU$14,'KORT 1'!$BD105)</f>
        <v>0</v>
      </c>
      <c r="ET105" s="19">
        <f>SUMIF($K105,REGISTER!$CU$15,'KORT 1'!$BD105)</f>
        <v>0</v>
      </c>
      <c r="EU105" s="19">
        <f>SUMIF($K105,REGISTER!$CU$16,'KORT 1'!$BD105)</f>
        <v>0</v>
      </c>
      <c r="EV105" s="218">
        <f>SUMIF($K105,REGISTER!$CU$17,'KORT 1'!$BD105)+SUMIF($K105,REGISTER!$CU$18,'KORT 1'!$BD105)+SUMIF($K105,REGISTER!$CU$19,'KORT 1'!$BD105)+SUMIF($K105,REGISTER!$CU$20,'KORT 1'!$BD105)</f>
        <v>0</v>
      </c>
      <c r="EW105" s="103">
        <f>SUMIF($K105,REGISTER!$CU$28,'KORT 1'!$BD105)</f>
        <v>0</v>
      </c>
      <c r="EX105" s="19">
        <f>SUMIF($K105,REGISTER!$CU$29,'KORT 1'!$BD105)</f>
        <v>0</v>
      </c>
      <c r="EY105" s="19">
        <f>SUMIF($K105,REGISTER!$CU$30,'KORT 1'!$BD105)</f>
        <v>0</v>
      </c>
      <c r="EZ105" s="218">
        <f>SUMIF($K105,REGISTER!$CU$31,'KORT 1'!$BD105)+SUMIF($K105,REGISTER!$CU$32,'KORT 1'!$BD105)+SUMIF($K105,REGISTER!$CU$33,'KORT 1'!$BD105)+SUMIF($K105,REGISTER!$CU$34,'KORT 1'!$BD105)</f>
        <v>0</v>
      </c>
      <c r="FA105" s="136"/>
      <c r="FB105" s="136"/>
      <c r="FC105" s="136"/>
      <c r="FD105" s="136"/>
      <c r="FE105" s="136"/>
      <c r="FF105" s="136"/>
      <c r="FG105" s="136"/>
      <c r="FH105" s="136"/>
      <c r="FI105" s="136"/>
      <c r="FJ105" s="136"/>
      <c r="FK105" s="136"/>
      <c r="FL105" s="136"/>
      <c r="FM105" s="136"/>
      <c r="FN105" s="136"/>
      <c r="FO105" s="136"/>
      <c r="FP105" s="235"/>
      <c r="FQ105" s="103">
        <f>SUMIF($M105,REGISTER!$CU$36,'KORT 1'!$O105)</f>
        <v>0</v>
      </c>
      <c r="FR105" s="19">
        <f>SUMIF($M105,REGISTER!$CU$37,'KORT 1'!$O105)</f>
        <v>0</v>
      </c>
      <c r="FS105" s="19">
        <f>SUMIF($M105,REGISTER!$CU$38,'KORT 1'!$O105)</f>
        <v>0</v>
      </c>
      <c r="FT105" s="19">
        <f>SUMIF($M105,REGISTER!$CU$39,'KORT 1'!$O105)</f>
        <v>0</v>
      </c>
      <c r="FU105" s="19">
        <f>SUMIF($M105,REGISTER!$CU$40,'KORT 1'!$O105)</f>
        <v>0</v>
      </c>
      <c r="FV105" s="19">
        <f>SUMIF($M105,REGISTER!$CU$41,'KORT 1'!$O105)</f>
        <v>0</v>
      </c>
      <c r="FW105" s="19">
        <f>SUMIF($M105,REGISTER!$CU$56,'KORT 1'!$O105)</f>
        <v>0</v>
      </c>
      <c r="FX105" s="19">
        <f>SUMIF($M105,REGISTER!$CU$57,'KORT 1'!$O105)</f>
        <v>0</v>
      </c>
      <c r="FY105" s="19">
        <f>SUMIF($M105,REGISTER!$CU$58,'KORT 1'!$O105)</f>
        <v>0</v>
      </c>
      <c r="FZ105" s="19">
        <f>SUMIF($M105,REGISTER!$CU$59,'KORT 1'!$O105)</f>
        <v>0</v>
      </c>
      <c r="GA105" s="19">
        <f>SUMIF($M105,REGISTER!$CU$60,'KORT 1'!$O105)</f>
        <v>0</v>
      </c>
      <c r="GB105" s="19">
        <f>SUMIF($M105,REGISTER!$CU$61,'KORT 1'!$O105)</f>
        <v>0</v>
      </c>
      <c r="GC105" s="19">
        <f>SUMIF($M105,REGISTER!$CU$46,'KORT 1'!$O105)</f>
        <v>0</v>
      </c>
      <c r="GD105" s="19">
        <f>SUMIF($M105,REGISTER!$CU$47,'KORT 1'!$O105)</f>
        <v>0</v>
      </c>
      <c r="GE105" s="19">
        <f>SUMIF($M105,REGISTER!$CU$48,'KORT 1'!$O105)</f>
        <v>0</v>
      </c>
      <c r="GF105" s="19">
        <f>SUMIF($M105,REGISTER!$CU$49,'KORT 1'!$O105)</f>
        <v>0</v>
      </c>
      <c r="GG105" s="19">
        <f>SUMIF($M105,REGISTER!$CU$50,'KORT 1'!$O105)</f>
        <v>0</v>
      </c>
      <c r="GH105" s="19">
        <f>SUMIF($M105,REGISTER!$CU$51,'KORT 1'!$O105)</f>
        <v>0</v>
      </c>
      <c r="GI105" s="18">
        <f>SUMIF($M105,REGISTER!$CU$52,'KORT 1'!$O105)+SUMIF($M105,REGISTER!$CU$53,'KORT 1'!$O105)+SUMIF($M105,REGISTER!$CU$54,'KORT 1'!$O105)+SUMIF($M105,REGISTER!$CU$55,'KORT 1'!$O105)</f>
        <v>0</v>
      </c>
      <c r="GJ105" s="19">
        <f>SUMIF($M105,REGISTER!$CU$66,'KORT 1'!$O105)</f>
        <v>0</v>
      </c>
      <c r="GK105" s="19">
        <f>SUMIF($M105,REGISTER!$CU$67,'KORT 1'!$O105)</f>
        <v>0</v>
      </c>
      <c r="GL105" s="19">
        <f>SUMIF($M105,REGISTER!$CU$68,'KORT 1'!$O105)</f>
        <v>0</v>
      </c>
      <c r="GM105" s="19">
        <f>SUMIF($M105,REGISTER!$CU$69,'KORT 1'!$O105)</f>
        <v>0</v>
      </c>
      <c r="GN105" s="19">
        <f>SUMIF($M105,REGISTER!$CU$70,'KORT 1'!$O105)</f>
        <v>0</v>
      </c>
      <c r="GO105" s="19">
        <f>SUMIF($M105,REGISTER!$CU$71,'KORT 1'!$O105)</f>
        <v>0</v>
      </c>
      <c r="GP105" s="18">
        <f>SUMIF($M105,REGISTER!$CU$72,'KORT 1'!$O105)+SUMIF($M105,REGISTER!$CU$73,'KORT 1'!$O105)+SUMIF($M105,REGISTER!$CU$74,'KORT 1'!$O105)+SUMIF($M105,REGISTER!$CU$75,'KORT 1'!$O105)</f>
        <v>0</v>
      </c>
      <c r="GQ105" s="136"/>
      <c r="GR105" s="136"/>
      <c r="GS105" s="136"/>
      <c r="GT105" s="136"/>
      <c r="GU105" s="136"/>
      <c r="GV105" s="136"/>
      <c r="GW105" s="136"/>
      <c r="GX105" s="136"/>
      <c r="GY105" s="136"/>
      <c r="GZ105" s="136"/>
      <c r="HA105" s="136"/>
      <c r="HB105" s="136"/>
      <c r="HC105" s="136"/>
      <c r="HD105" s="136"/>
      <c r="HE105" s="136"/>
      <c r="HF105" s="136"/>
      <c r="HG105" s="136"/>
      <c r="HH105" s="125"/>
      <c r="HI105" s="1"/>
    </row>
    <row r="106" spans="1:217" ht="12" customHeight="1">
      <c r="A106" s="17">
        <v>50</v>
      </c>
      <c r="B106" s="81"/>
      <c r="C106" s="427" t="str">
        <f t="shared" si="69"/>
        <v/>
      </c>
      <c r="D106" s="428"/>
      <c r="E106" s="428"/>
      <c r="F106" s="428"/>
      <c r="G106" s="429"/>
      <c r="H106" s="130" t="str">
        <f t="shared" si="56"/>
        <v/>
      </c>
      <c r="I106" s="26">
        <f t="shared" si="57"/>
        <v>0</v>
      </c>
      <c r="J106" s="26">
        <f t="shared" si="58"/>
        <v>0</v>
      </c>
      <c r="K106" s="26">
        <f t="shared" si="59"/>
        <v>0</v>
      </c>
      <c r="L106" s="133"/>
      <c r="M106" s="26">
        <f t="shared" si="60"/>
        <v>0</v>
      </c>
      <c r="N106" s="26">
        <f t="shared" si="61"/>
        <v>0</v>
      </c>
      <c r="O106" s="101">
        <f t="shared" si="70"/>
        <v>0</v>
      </c>
      <c r="P106" s="80">
        <f>IF((SUM(P$19:P$39)+SUM(P$78:P105)+SUM(P$117:P$121))&gt;=REGISTER!$CZ$22,0,IF(CS$70=1,0,IF(AND(CS106=1,$J106=1,CS$43&gt;=REGISTER!$CZ$25,CS$40&gt;0,SUM(CS$54:CS$60)&gt;0),1,0)))</f>
        <v>0</v>
      </c>
      <c r="Q106" s="80">
        <f>IF((SUM(Q$19:Q$39)+SUM(Q$78:Q105)+SUM(Q$117:Q$121))&gt;=REGISTER!$CZ$22,0,IF(CT$70=1,0,IF(AND(CT106=1,$J106=1,CT$43&gt;=REGISTER!$CZ$25,CT$40&gt;0,SUM(CT$54:CT$60)&gt;0),1,0)))</f>
        <v>0</v>
      </c>
      <c r="R106" s="80">
        <f>IF((SUM(R$19:R$39)+SUM(R$78:R105)+SUM(R$117:R$121))&gt;=REGISTER!$CZ$22,0,IF(CU$70=1,0,IF(AND(CU106=1,$J106=1,CU$43&gt;=REGISTER!$CZ$25,CU$40&gt;0,SUM(CU$54:CU$60)&gt;0),1,0)))</f>
        <v>0</v>
      </c>
      <c r="S106" s="80">
        <f>IF((SUM(S$19:S$39)+SUM(S$78:S105)+SUM(S$117:S$121))&gt;=REGISTER!$CZ$22,0,IF(CV$70=1,0,IF(AND(CV106=1,$J106=1,CV$43&gt;=REGISTER!$CZ$25,CV$40&gt;0,SUM(CV$54:CV$60)&gt;0),1,0)))</f>
        <v>0</v>
      </c>
      <c r="T106" s="80">
        <f>IF((SUM(T$19:T$39)+SUM(T$78:T105)+SUM(T$117:T$121))&gt;=REGISTER!$CZ$22,0,IF(CW$70=1,0,IF(AND(CW106=1,$J106=1,CW$43&gt;=REGISTER!$CZ$25,CW$40&gt;0,SUM(CW$54:CW$60)&gt;0),1,0)))</f>
        <v>0</v>
      </c>
      <c r="U106" s="80">
        <f>IF((SUM(U$19:U$39)+SUM(U$78:U105)+SUM(U$117:U$121))&gt;=REGISTER!$CZ$22,0,IF(CX$70=1,0,IF(AND(CX106=1,$J106=1,CX$43&gt;=REGISTER!$CZ$25,CX$40&gt;0,SUM(CX$54:CX$60)&gt;0),1,0)))</f>
        <v>0</v>
      </c>
      <c r="V106" s="80">
        <f>IF((SUM(V$19:V$39)+SUM(V$78:V105)+SUM(V$117:V$121))&gt;=REGISTER!$CZ$22,0,IF(CY$70=1,0,IF(AND(CY106=1,$J106=1,CY$43&gt;=REGISTER!$CZ$25,CY$40&gt;0,SUM(CY$54:CY$60)&gt;0),1,0)))</f>
        <v>0</v>
      </c>
      <c r="W106" s="80">
        <f>IF((SUM(W$19:W$39)+SUM(W$78:W105)+SUM(W$117:W$121))&gt;=REGISTER!$CZ$22,0,IF(CZ$70=1,0,IF(AND(CZ106=1,$J106=1,CZ$43&gt;=REGISTER!$CZ$25,CZ$40&gt;0,SUM(CZ$54:CZ$60)&gt;0),1,0)))</f>
        <v>0</v>
      </c>
      <c r="X106" s="80">
        <f>IF((SUM(X$19:X$39)+SUM(X$78:X105)+SUM(X$117:X$121))&gt;=REGISTER!$CZ$22,0,IF(DA$70=1,0,IF(AND(DA106=1,$J106=1,DA$43&gt;=REGISTER!$CZ$25,DA$40&gt;0,SUM(DA$54:DA$60)&gt;0),1,0)))</f>
        <v>0</v>
      </c>
      <c r="Y106" s="80">
        <f>IF((SUM(Y$19:Y$39)+SUM(Y$78:Y105)+SUM(Y$117:Y$121))&gt;=REGISTER!$CZ$22,0,IF(DB$70=1,0,IF(AND(DB106=1,$J106=1,DB$43&gt;=REGISTER!$CZ$25,DB$40&gt;0,SUM(DB$54:DB$60)&gt;0),1,0)))</f>
        <v>0</v>
      </c>
      <c r="Z106" s="80">
        <f>IF((SUM(Z$19:Z$39)+SUM(Z$78:Z105)+SUM(Z$117:Z$121))&gt;=REGISTER!$CZ$22,0,IF(DC$70=1,0,IF(AND(DC106=1,$J106=1,DC$43&gt;=REGISTER!$CZ$25,DC$40&gt;0,SUM(DC$54:DC$60)&gt;0),1,0)))</f>
        <v>0</v>
      </c>
      <c r="AA106" s="80">
        <f>IF((SUM(AA$19:AA$39)+SUM(AA$78:AA105)+SUM(AA$117:AA$121))&gt;=REGISTER!$CZ$22,0,IF(DD$70=1,0,IF(AND(DD106=1,$J106=1,DD$43&gt;=REGISTER!$CZ$25,DD$40&gt;0,SUM(DD$54:DD$60)&gt;0),1,0)))</f>
        <v>0</v>
      </c>
      <c r="AB106" s="80">
        <f>IF((SUM(AB$19:AB$39)+SUM(AB$78:AB105)+SUM(AB$117:AB$121))&gt;=REGISTER!$CZ$22,0,IF(DE$70=1,0,IF(AND(DE106=1,$J106=1,DE$43&gt;=REGISTER!$CZ$25,DE$40&gt;0,SUM(DE$54:DE$60)&gt;0),1,0)))</f>
        <v>0</v>
      </c>
      <c r="AC106" s="80">
        <f>IF((SUM(AC$19:AC$39)+SUM(AC$78:AC105)+SUM(AC$117:AC$121))&gt;=REGISTER!$CZ$22,0,IF(DF$70=1,0,IF(AND(DF106=1,$J106=1,DF$43&gt;=REGISTER!$CZ$25,DF$40&gt;0,SUM(DF$54:DF$60)&gt;0),1,0)))</f>
        <v>0</v>
      </c>
      <c r="AD106" s="80">
        <f>IF((SUM(AD$19:AD$39)+SUM(AD$78:AD105)+SUM(AD$117:AD$121))&gt;=REGISTER!$CZ$22,0,IF(DG$70=1,0,IF(AND(DG106=1,$J106=1,DG$43&gt;=REGISTER!$CZ$25,DG$40&gt;0,SUM(DG$54:DG$60)&gt;0),1,0)))</f>
        <v>0</v>
      </c>
      <c r="AE106" s="80">
        <f>IF((SUM(AE$19:AE$39)+SUM(AE$78:AE105)+SUM(AE$117:AE$121))&gt;=REGISTER!$CZ$22,0,IF(DH$70=1,0,IF(AND(DH106=1,$J106=1,DH$43&gt;=REGISTER!$CZ$25,DH$40&gt;0,SUM(DH$54:DH$60)&gt;0),1,0)))</f>
        <v>0</v>
      </c>
      <c r="AF106" s="80">
        <f>IF((SUM(AF$19:AF$39)+SUM(AF$78:AF105)+SUM(AF$117:AF$121))&gt;=REGISTER!$CZ$22,0,IF(DI$70=1,0,IF(AND(DI106=1,$J106=1,DI$43&gt;=REGISTER!$CZ$25,DI$40&gt;0,SUM(DI$54:DI$60)&gt;0),1,0)))</f>
        <v>0</v>
      </c>
      <c r="AG106" s="80">
        <f>IF((SUM(AG$19:AG$39)+SUM(AG$78:AG105)+SUM(AG$117:AG$121))&gt;=REGISTER!$CZ$22,0,IF(DJ$70=1,0,IF(AND(DJ106=1,$J106=1,DJ$43&gt;=REGISTER!$CZ$25,DJ$40&gt;0,SUM(DJ$54:DJ$60)&gt;0),1,0)))</f>
        <v>0</v>
      </c>
      <c r="AH106" s="80">
        <f>IF((SUM(AH$19:AH$39)+SUM(AH$78:AH105)+SUM(AH$117:AH$121))&gt;=REGISTER!$CZ$22,0,IF(DK$70=1,0,IF(AND(DK106=1,$J106=1,DK$43&gt;=REGISTER!$CZ$25,DK$40&gt;0,SUM(DK$54:DK$60)&gt;0),1,0)))</f>
        <v>0</v>
      </c>
      <c r="AI106" s="80">
        <f>IF((SUM(AI$19:AI$39)+SUM(AI$78:AI105)+SUM(AI$117:AI$121))&gt;=REGISTER!$CZ$22,0,IF(DL$70=1,0,IF(AND(DL106=1,$J106=1,DL$43&gt;=REGISTER!$CZ$25,DL$40&gt;0,SUM(DL$54:DL$60)&gt;0),1,0)))</f>
        <v>0</v>
      </c>
      <c r="AJ106" s="80">
        <f>IF((SUM(AJ$19:AJ$39)+SUM(AJ$78:AJ105)+SUM(AJ$117:AJ$121))&gt;=REGISTER!$CZ$22,0,IF(DM$70=1,0,IF(AND(DM106=1,$J106=1,DM$43&gt;=REGISTER!$CZ$25,DM$40&gt;0,SUM(DM$54:DM$60)&gt;0),1,0)))</f>
        <v>0</v>
      </c>
      <c r="AK106" s="80">
        <f>IF((SUM(AK$19:AK$39)+SUM(AK$78:AK105)+SUM(AK$117:AK$121))&gt;=REGISTER!$CZ$22,0,IF(DN$70=1,0,IF(AND(DN106=1,$J106=1,DN$43&gt;=REGISTER!$CZ$25,DN$40&gt;0,SUM(DN$54:DN$60)&gt;0),1,0)))</f>
        <v>0</v>
      </c>
      <c r="AL106" s="80">
        <f>IF((SUM(AL$19:AL$39)+SUM(AL$78:AL105)+SUM(AL$117:AL$121))&gt;=REGISTER!$CZ$22,0,IF(DO$70=1,0,IF(AND(DO106=1,$J106=1,DO$43&gt;=REGISTER!$CZ$25,DO$40&gt;0,SUM(DO$54:DO$60)&gt;0),1,0)))</f>
        <v>0</v>
      </c>
      <c r="AM106" s="80">
        <f>IF((SUM(AM$19:AM$39)+SUM(AM$78:AM105)+SUM(AM$117:AM$121))&gt;=REGISTER!$CZ$22,0,IF(DP$70=1,0,IF(AND(DP106=1,$J106=1,DP$43&gt;=REGISTER!$CZ$25,DP$40&gt;0,SUM(DP$54:DP$60)&gt;0),1,0)))</f>
        <v>0</v>
      </c>
      <c r="AN106" s="80">
        <f>IF((SUM(AN$19:AN$39)+SUM(AN$78:AN105)+SUM(AN$117:AN$121))&gt;=REGISTER!$CZ$22,0,IF(DQ$70=1,0,IF(AND(DQ106=1,$J106=1,DQ$43&gt;=REGISTER!$CZ$25,DQ$40&gt;0,SUM(DQ$54:DQ$60)&gt;0),1,0)))</f>
        <v>0</v>
      </c>
      <c r="AO106" s="80">
        <f>IF((SUM(AO$19:AO$39)+SUM(AO$78:AO105)+SUM(AO$117:AO$121))&gt;=REGISTER!$CZ$22,0,IF(DR$70=1,0,IF(AND(DR106=1,$J106=1,DR$43&gt;=REGISTER!$CZ$25,DR$40&gt;0,SUM(DR$54:DR$60)&gt;0),1,0)))</f>
        <v>0</v>
      </c>
      <c r="AP106" s="80">
        <f>IF((SUM(AP$19:AP$39)+SUM(AP$78:AP105)+SUM(AP$117:AP$121))&gt;=REGISTER!$CZ$22,0,IF(DS$70=1,0,IF(AND(DS106=1,$J106=1,DS$43&gt;=REGISTER!$CZ$25,DS$40&gt;0,SUM(DS$54:DS$60)&gt;0),1,0)))</f>
        <v>0</v>
      </c>
      <c r="AQ106" s="80">
        <f>IF((SUM(AQ$19:AQ$39)+SUM(AQ$78:AQ105)+SUM(AQ$117:AQ$121))&gt;=REGISTER!$CZ$22,0,IF(DT$70=1,0,IF(AND(DT106=1,$J106=1,DT$43&gt;=REGISTER!$CZ$25,DT$40&gt;0,SUM(DT$54:DT$60)&gt;0),1,0)))</f>
        <v>0</v>
      </c>
      <c r="AR106" s="80">
        <f>IF((SUM(AR$19:AR$39)+SUM(AR$78:AR105)+SUM(AR$117:AR$121))&gt;=REGISTER!$CZ$22,0,IF(DU$70=1,0,IF(AND(DU106=1,$J106=1,DU$43&gt;=REGISTER!$CZ$25,DU$40&gt;0,SUM(DU$54:DU$60)&gt;0),1,0)))</f>
        <v>0</v>
      </c>
      <c r="AS106" s="80">
        <f>IF((SUM(AS$19:AS$39)+SUM(AS$78:AS105)+SUM(AS$117:AS$121))&gt;=REGISTER!$CZ$22,0,IF(DV$70=1,0,IF(AND(DV106=1,$J106=1,DV$43&gt;=REGISTER!$CZ$25,DV$40&gt;0,SUM(DV$54:DV$60)&gt;0),1,0)))</f>
        <v>0</v>
      </c>
      <c r="AT106" s="80">
        <f>IF((SUM(AT$19:AT$39)+SUM(AT$78:AT105)+SUM(AT$117:AT$121))&gt;=REGISTER!$CZ$22,0,IF(DW$70=1,0,IF(AND(DW106=1,$J106=1,DW$43&gt;=REGISTER!$CZ$25,DW$40&gt;0,SUM(DW$54:DW$60)&gt;0),1,0)))</f>
        <v>0</v>
      </c>
      <c r="AU106" s="80">
        <f>IF((SUM(AU$19:AU$39)+SUM(AU$78:AU105)+SUM(AU$117:AU$121))&gt;=REGISTER!$CZ$22,0,IF(DX$70=1,0,IF(AND(DX106=1,$J106=1,DX$43&gt;=REGISTER!$CZ$25,DX$40&gt;0,SUM(DX$54:DX$60)&gt;0),1,0)))</f>
        <v>0</v>
      </c>
      <c r="AV106" s="80">
        <f>IF((SUM(AV$19:AV$39)+SUM(AV$78:AV105)+SUM(AV$117:AV$121))&gt;=REGISTER!$CZ$22,0,IF(DY$70=1,0,IF(AND(DY106=1,$J106=1,DY$43&gt;=REGISTER!$CZ$25,DY$40&gt;0,SUM(DY$54:DY$60)&gt;0),1,0)))</f>
        <v>0</v>
      </c>
      <c r="AW106" s="80">
        <f>IF((SUM(AW$19:AW$39)+SUM(AW$78:AW105)+SUM(AW$117:AW$121))&gt;=REGISTER!$CZ$22,0,IF(DZ$70=1,0,IF(AND(DZ106=1,$J106=1,DZ$43&gt;=REGISTER!$CZ$25,DZ$40&gt;0,SUM(DZ$54:DZ$60)&gt;0),1,0)))</f>
        <v>0</v>
      </c>
      <c r="AX106" s="80">
        <f>IF((SUM(AX$19:AX$39)+SUM(AX$78:AX105)+SUM(AX$117:AX$121))&gt;=REGISTER!$CZ$22,0,IF(EA$70=1,0,IF(AND(EA106=1,$J106=1,EA$43&gt;=REGISTER!$CZ$25,EA$40&gt;0,SUM(EA$54:EA$60)&gt;0),1,0)))</f>
        <v>0</v>
      </c>
      <c r="AY106" s="80">
        <f>IF((SUM(AY$19:AY$39)+SUM(AY$78:AY105)+SUM(AY$117:AY$121))&gt;=REGISTER!$CZ$22,0,IF(EB$70=1,0,IF(AND(EB106=1,$J106=1,EB$43&gt;=REGISTER!$CZ$25,EB$40&gt;0,SUM(EB$54:EB$60)&gt;0),1,0)))</f>
        <v>0</v>
      </c>
      <c r="AZ106" s="80">
        <f>IF((SUM(AZ$19:AZ$39)+SUM(AZ$78:AZ105)+SUM(AZ$117:AZ$121))&gt;=REGISTER!$CZ$22,0,IF(EC$70=1,0,IF(AND(EC106=1,$J106=1,EC$43&gt;=REGISTER!$CZ$25,EC$40&gt;0,SUM(EC$54:EC$60)&gt;0),1,0)))</f>
        <v>0</v>
      </c>
      <c r="BA106" s="80">
        <f>IF((SUM(BA$19:BA$39)+SUM(BA$78:BA105)+SUM(BA$117:BA$121))&gt;=REGISTER!$CZ$22,0,IF(ED$70=1,0,IF(AND(ED106=1,$J106=1,ED$43&gt;=REGISTER!$CZ$25,ED$40&gt;0,SUM(ED$54:ED$60)&gt;0),1,0)))</f>
        <v>0</v>
      </c>
      <c r="BB106" s="80">
        <f>IF((SUM(BB$19:BB$39)+SUM(BB$78:BB105)+SUM(BB$117:BB$121))&gt;=REGISTER!$CZ$22,0,IF(EE$70=1,0,IF(AND(EE106=1,$J106=1,EE$43&gt;=REGISTER!$CZ$25,EE$40&gt;0,SUM(EE$54:EE$60)&gt;0),1,0)))</f>
        <v>0</v>
      </c>
      <c r="BC106" s="80">
        <f>IF((SUM(BC$19:BC$39)+SUM(BC$78:BC105)+SUM(BC$117:BC$121))&gt;=REGISTER!$CZ$22,0,IF(EF$70=1,0,IF(AND(EF106=1,$J106=1,EF$43&gt;=REGISTER!$CZ$25,EF$40&gt;0,SUM(EF$54:EF$60)&gt;0),1,0)))</f>
        <v>0</v>
      </c>
      <c r="BD106" s="101">
        <f t="shared" si="71"/>
        <v>0</v>
      </c>
      <c r="BE106" s="80">
        <f>IF((SUM(BE$19:BE$39)+SUM(BE$78:BE105)+SUM(BE$117:BE$121))&gt;=30,0,SUM(IF(AND($I106=1,CS106=1,CS$41&gt;2,CS$40&gt;0,SUM(CS$47:CS$53)&gt;0),1,0)))</f>
        <v>0</v>
      </c>
      <c r="BF106" s="80">
        <f>IF((SUM(BF$19:BF$39)+SUM(BF$78:BF105)+SUM(BF$117:BF$121))&gt;=30,0,SUM(IF(AND($I106=1,CT106=1,CT$41&gt;2,CT$40&gt;0,SUM(CT$47:CT$53)&gt;0),1,0)))</f>
        <v>0</v>
      </c>
      <c r="BG106" s="80">
        <f>IF((SUM(BG$19:BG$39)+SUM(BG$78:BG105)+SUM(BG$117:BG$121))&gt;=30,0,SUM(IF(AND($I106=1,CU106=1,CU$41&gt;2,CU$40&gt;0,SUM(CU$47:CU$53)&gt;0),1,0)))</f>
        <v>0</v>
      </c>
      <c r="BH106" s="80">
        <f>IF((SUM(BH$19:BH$39)+SUM(BH$78:BH105)+SUM(BH$117:BH$121))&gt;=30,0,SUM(IF(AND($I106=1,CV106=1,CV$41&gt;2,CV$40&gt;0,SUM(CV$47:CV$53)&gt;0),1,0)))</f>
        <v>0</v>
      </c>
      <c r="BI106" s="80">
        <f>IF((SUM(BI$19:BI$39)+SUM(BI$78:BI105)+SUM(BI$117:BI$121))&gt;=30,0,SUM(IF(AND($I106=1,CW106=1,CW$41&gt;2,CW$40&gt;0,SUM(CW$47:CW$53)&gt;0),1,0)))</f>
        <v>0</v>
      </c>
      <c r="BJ106" s="80">
        <f>IF((SUM(BJ$19:BJ$39)+SUM(BJ$78:BJ105)+SUM(BJ$117:BJ$121))&gt;=30,0,SUM(IF(AND($I106=1,CX106=1,CX$41&gt;2,CX$40&gt;0,SUM(CX$47:CX$53)&gt;0),1,0)))</f>
        <v>0</v>
      </c>
      <c r="BK106" s="80">
        <f>IF((SUM(BK$19:BK$39)+SUM(BK$78:BK105)+SUM(BK$117:BK$121))&gt;=30,0,SUM(IF(AND($I106=1,CY106=1,CY$41&gt;2,CY$40&gt;0,SUM(CY$47:CY$53)&gt;0),1,0)))</f>
        <v>0</v>
      </c>
      <c r="BL106" s="80">
        <f>IF((SUM(BL$19:BL$39)+SUM(BL$78:BL105)+SUM(BL$117:BL$121))&gt;=30,0,SUM(IF(AND($I106=1,CZ106=1,CZ$41&gt;2,CZ$40&gt;0,SUM(CZ$47:CZ$53)&gt;0),1,0)))</f>
        <v>0</v>
      </c>
      <c r="BM106" s="80">
        <f>IF((SUM(BM$19:BM$39)+SUM(BM$78:BM105)+SUM(BM$117:BM$121))&gt;=30,0,SUM(IF(AND($I106=1,DA106=1,DA$41&gt;2,DA$40&gt;0,SUM(DA$47:DA$53)&gt;0),1,0)))</f>
        <v>0</v>
      </c>
      <c r="BN106" s="80">
        <f>IF((SUM(BN$19:BN$39)+SUM(BN$78:BN105)+SUM(BN$117:BN$121))&gt;=30,0,SUM(IF(AND($I106=1,DB106=1,DB$41&gt;2,DB$40&gt;0,SUM(DB$47:DB$53)&gt;0),1,0)))</f>
        <v>0</v>
      </c>
      <c r="BO106" s="80">
        <f>IF((SUM(BO$19:BO$39)+SUM(BO$78:BO105)+SUM(BO$117:BO$121))&gt;=30,0,SUM(IF(AND($I106=1,DC106=1,DC$41&gt;2,DC$40&gt;0,SUM(DC$47:DC$53)&gt;0),1,0)))</f>
        <v>0</v>
      </c>
      <c r="BP106" s="80">
        <f>IF((SUM(BP$19:BP$39)+SUM(BP$78:BP105)+SUM(BP$117:BP$121))&gt;=30,0,SUM(IF(AND($I106=1,DD106=1,DD$41&gt;2,DD$40&gt;0,SUM(DD$47:DD$53)&gt;0),1,0)))</f>
        <v>0</v>
      </c>
      <c r="BQ106" s="80">
        <f>IF((SUM(BQ$19:BQ$39)+SUM(BQ$78:BQ105)+SUM(BQ$117:BQ$121))&gt;=30,0,SUM(IF(AND($I106=1,DE106=1,DE$41&gt;2,DE$40&gt;0,SUM(DE$47:DE$53)&gt;0),1,0)))</f>
        <v>0</v>
      </c>
      <c r="BR106" s="80">
        <f>IF((SUM(BR$19:BR$39)+SUM(BR$78:BR105)+SUM(BR$117:BR$121))&gt;=30,0,SUM(IF(AND($I106=1,DF106=1,DF$41&gt;2,DF$40&gt;0,SUM(DF$47:DF$53)&gt;0),1,0)))</f>
        <v>0</v>
      </c>
      <c r="BS106" s="80">
        <f>IF((SUM(BS$19:BS$39)+SUM(BS$78:BS105)+SUM(BS$117:BS$121))&gt;=30,0,SUM(IF(AND($I106=1,DG106=1,DG$41&gt;2,DG$40&gt;0,SUM(DG$47:DG$53)&gt;0),1,0)))</f>
        <v>0</v>
      </c>
      <c r="BT106" s="80">
        <f>IF((SUM(BT$19:BT$39)+SUM(BT$78:BT105)+SUM(BT$117:BT$121))&gt;=30,0,SUM(IF(AND($I106=1,DH106=1,DH$41&gt;2,DH$40&gt;0,SUM(DH$47:DH$53)&gt;0),1,0)))</f>
        <v>0</v>
      </c>
      <c r="BU106" s="80">
        <f>IF((SUM(BU$19:BU$39)+SUM(BU$78:BU105)+SUM(BU$117:BU$121))&gt;=30,0,SUM(IF(AND($I106=1,DI106=1,DI$41&gt;2,DI$40&gt;0,SUM(DI$47:DI$53)&gt;0),1,0)))</f>
        <v>0</v>
      </c>
      <c r="BV106" s="80">
        <f>IF((SUM(BV$19:BV$39)+SUM(BV$78:BV105)+SUM(BV$117:BV$121))&gt;=30,0,SUM(IF(AND($I106=1,DJ106=1,DJ$41&gt;2,DJ$40&gt;0,SUM(DJ$47:DJ$53)&gt;0),1,0)))</f>
        <v>0</v>
      </c>
      <c r="BW106" s="80">
        <f>IF((SUM(BW$19:BW$39)+SUM(BW$78:BW105)+SUM(BW$117:BW$121))&gt;=30,0,SUM(IF(AND($I106=1,DK106=1,DK$41&gt;2,DK$40&gt;0,SUM(DK$47:DK$53)&gt;0),1,0)))</f>
        <v>0</v>
      </c>
      <c r="BX106" s="80">
        <f>IF((SUM(BX$19:BX$39)+SUM(BX$78:BX105)+SUM(BX$117:BX$121))&gt;=30,0,SUM(IF(AND($I106=1,DL106=1,DL$41&gt;2,DL$40&gt;0,SUM(DL$47:DL$53)&gt;0),1,0)))</f>
        <v>0</v>
      </c>
      <c r="BY106" s="80">
        <f>IF((SUM(BY$19:BY$39)+SUM(BY$78:BY105)+SUM(BY$117:BY$121))&gt;=30,0,SUM(IF(AND($I106=1,DM106=1,DM$41&gt;2,DM$40&gt;0,SUM(DM$47:DM$53)&gt;0),1,0)))</f>
        <v>0</v>
      </c>
      <c r="BZ106" s="80">
        <f>IF((SUM(BZ$19:BZ$39)+SUM(BZ$78:BZ105)+SUM(BZ$117:BZ$121))&gt;=30,0,SUM(IF(AND($I106=1,DN106=1,DN$41&gt;2,DN$40&gt;0,SUM(DN$47:DN$53)&gt;0),1,0)))</f>
        <v>0</v>
      </c>
      <c r="CA106" s="80">
        <f>IF((SUM(CA$19:CA$39)+SUM(CA$78:CA105)+SUM(CA$117:CA$121))&gt;=30,0,SUM(IF(AND($I106=1,DO106=1,DO$41&gt;2,DO$40&gt;0,SUM(DO$47:DO$53)&gt;0),1,0)))</f>
        <v>0</v>
      </c>
      <c r="CB106" s="80">
        <f>IF((SUM(CB$19:CB$39)+SUM(CB$78:CB105)+SUM(CB$117:CB$121))&gt;=30,0,SUM(IF(AND($I106=1,DP106=1,DP$41&gt;2,DP$40&gt;0,SUM(DP$47:DP$53)&gt;0),1,0)))</f>
        <v>0</v>
      </c>
      <c r="CC106" s="80">
        <f>IF((SUM(CC$19:CC$39)+SUM(CC$78:CC105)+SUM(CC$117:CC$121))&gt;=30,0,SUM(IF(AND($I106=1,DQ106=1,DQ$41&gt;2,DQ$40&gt;0,SUM(DQ$47:DQ$53)&gt;0),1,0)))</f>
        <v>0</v>
      </c>
      <c r="CD106" s="80">
        <f>IF((SUM(CD$19:CD$39)+SUM(CD$78:CD105)+SUM(CD$117:CD$121))&gt;=30,0,SUM(IF(AND($I106=1,DR106=1,DR$41&gt;2,DR$40&gt;0,SUM(DR$47:DR$53)&gt;0),1,0)))</f>
        <v>0</v>
      </c>
      <c r="CE106" s="80">
        <f>IF((SUM(CE$19:CE$39)+SUM(CE$78:CE105)+SUM(CE$117:CE$121))&gt;=30,0,SUM(IF(AND($I106=1,DS106=1,DS$41&gt;2,DS$40&gt;0,SUM(DS$47:DS$53)&gt;0),1,0)))</f>
        <v>0</v>
      </c>
      <c r="CF106" s="80">
        <f>IF((SUM(CF$19:CF$39)+SUM(CF$78:CF105)+SUM(CF$117:CF$121))&gt;=30,0,SUM(IF(AND($I106=1,DT106=1,DT$41&gt;2,DT$40&gt;0,SUM(DT$47:DT$53)&gt;0),1,0)))</f>
        <v>0</v>
      </c>
      <c r="CG106" s="80">
        <f>IF((SUM(CG$19:CG$39)+SUM(CG$78:CG105)+SUM(CG$117:CG$121))&gt;=30,0,SUM(IF(AND($I106=1,DU106=1,DU$41&gt;2,DU$40&gt;0,SUM(DU$47:DU$53)&gt;0),1,0)))</f>
        <v>0</v>
      </c>
      <c r="CH106" s="80">
        <f>IF((SUM(CH$19:CH$39)+SUM(CH$78:CH105)+SUM(CH$117:CH$121))&gt;=30,0,SUM(IF(AND($I106=1,DV106=1,DV$41&gt;2,DV$40&gt;0,SUM(DV$47:DV$53)&gt;0),1,0)))</f>
        <v>0</v>
      </c>
      <c r="CI106" s="80">
        <f>IF((SUM(CI$19:CI$39)+SUM(CI$78:CI105)+SUM(CI$117:CI$121))&gt;=30,0,SUM(IF(AND($I106=1,DW106=1,DW$41&gt;2,DW$40&gt;0,SUM(DW$47:DW$53)&gt;0),1,0)))</f>
        <v>0</v>
      </c>
      <c r="CJ106" s="80">
        <f>IF((SUM(CJ$19:CJ$39)+SUM(CJ$78:CJ105)+SUM(CJ$117:CJ$121))&gt;=30,0,SUM(IF(AND($I106=1,DX106=1,DX$41&gt;2,DX$40&gt;0,SUM(DX$47:DX$53)&gt;0),1,0)))</f>
        <v>0</v>
      </c>
      <c r="CK106" s="80">
        <f>IF((SUM(CK$19:CK$39)+SUM(CK$78:CK105)+SUM(CK$117:CK$121))&gt;=30,0,SUM(IF(AND($I106=1,DY106=1,DY$41&gt;2,DY$40&gt;0,SUM(DY$47:DY$53)&gt;0),1,0)))</f>
        <v>0</v>
      </c>
      <c r="CL106" s="80">
        <f>IF((SUM(CL$19:CL$39)+SUM(CL$78:CL105)+SUM(CL$117:CL$121))&gt;=30,0,SUM(IF(AND($I106=1,DZ106=1,DZ$41&gt;2,DZ$40&gt;0,SUM(DZ$47:DZ$53)&gt;0),1,0)))</f>
        <v>0</v>
      </c>
      <c r="CM106" s="80">
        <f>IF((SUM(CM$19:CM$39)+SUM(CM$78:CM105)+SUM(CM$117:CM$121))&gt;=30,0,SUM(IF(AND($I106=1,EA106=1,EA$41&gt;2,EA$40&gt;0,SUM(EA$47:EA$53)&gt;0),1,0)))</f>
        <v>0</v>
      </c>
      <c r="CN106" s="80">
        <f>IF((SUM(CN$19:CN$39)+SUM(CN$78:CN105)+SUM(CN$117:CN$121))&gt;=30,0,SUM(IF(AND($I106=1,EB106=1,EB$41&gt;2,EB$40&gt;0,SUM(EB$47:EB$53)&gt;0),1,0)))</f>
        <v>0</v>
      </c>
      <c r="CO106" s="80">
        <f>IF((SUM(CO$19:CO$39)+SUM(CO$78:CO105)+SUM(CO$117:CO$121))&gt;=30,0,SUM(IF(AND($I106=1,EC106=1,EC$41&gt;2,EC$40&gt;0,SUM(EC$47:EC$53)&gt;0),1,0)))</f>
        <v>0</v>
      </c>
      <c r="CP106" s="80">
        <f>IF((SUM(CP$19:CP$39)+SUM(CP$78:CP105)+SUM(CP$117:CP$121))&gt;=30,0,SUM(IF(AND($I106=1,ED106=1,ED$41&gt;2,ED$40&gt;0,SUM(ED$47:ED$53)&gt;0),1,0)))</f>
        <v>0</v>
      </c>
      <c r="CQ106" s="80">
        <f>IF((SUM(CQ$19:CQ$39)+SUM(CQ$78:CQ105)+SUM(CQ$117:CQ$121))&gt;=30,0,SUM(IF(AND($I106=1,EE106=1,EE$41&gt;2,EE$40&gt;0,SUM(EE$47:EE$53)&gt;0),1,0)))</f>
        <v>0</v>
      </c>
      <c r="CR106" s="80">
        <f>IF((SUM(CR$19:CR$39)+SUM(CR$78:CR105)+SUM(CR$117:CR$121))&gt;=30,0,SUM(IF(AND($I106=1,EF106=1,EF$41&gt;2,EF$40&gt;0,SUM(EF$47:EF$53)&gt;0),1,0)))</f>
        <v>0</v>
      </c>
      <c r="CS106" s="64"/>
      <c r="CT106" s="64"/>
      <c r="CU106" s="64"/>
      <c r="CV106" s="64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64"/>
      <c r="DQ106" s="64"/>
      <c r="DR106" s="64"/>
      <c r="DS106" s="64"/>
      <c r="DT106" s="64"/>
      <c r="DU106" s="64"/>
      <c r="DV106" s="64"/>
      <c r="DW106" s="64"/>
      <c r="DX106" s="64"/>
      <c r="DY106" s="64"/>
      <c r="DZ106" s="64"/>
      <c r="EA106" s="64"/>
      <c r="EB106" s="64"/>
      <c r="EC106" s="64"/>
      <c r="ED106" s="64"/>
      <c r="EE106" s="64"/>
      <c r="EF106" s="64"/>
      <c r="EG106" s="54">
        <f t="shared" si="65"/>
        <v>0</v>
      </c>
      <c r="EH106" s="136"/>
      <c r="EI106" s="97">
        <f t="shared" si="66"/>
        <v>0</v>
      </c>
      <c r="EJ106" s="344" t="str">
        <f t="shared" si="67"/>
        <v/>
      </c>
      <c r="EK106" s="345">
        <f t="shared" si="68"/>
        <v>0</v>
      </c>
      <c r="EL106" s="185"/>
      <c r="EM106" s="102">
        <f>SUMIF($K106,REGISTER!$CU$7,'KORT 1'!$BD106)</f>
        <v>0</v>
      </c>
      <c r="EN106" s="19">
        <f>SUMIF($K106,REGISTER!$CU$8,'KORT 1'!$BD106)</f>
        <v>0</v>
      </c>
      <c r="EO106" s="20">
        <f>SUMIF($K106,REGISTER!$CU$9,'KORT 1'!$BD106)</f>
        <v>0</v>
      </c>
      <c r="EP106" s="17">
        <f>SUMIF($K106,REGISTER!$CU$21,'KORT 1'!$BD106)</f>
        <v>0</v>
      </c>
      <c r="EQ106" s="19">
        <f>SUMIF($K106,REGISTER!$CU$22,'KORT 1'!$BD106)</f>
        <v>0</v>
      </c>
      <c r="ER106" s="20">
        <f>SUMIF($K106,REGISTER!$CU$23,'KORT 1'!$BD106)</f>
        <v>0</v>
      </c>
      <c r="ES106" s="17">
        <f>SUMIF($K106,REGISTER!$CU$14,'KORT 1'!$BD106)</f>
        <v>0</v>
      </c>
      <c r="ET106" s="19">
        <f>SUMIF($K106,REGISTER!$CU$15,'KORT 1'!$BD106)</f>
        <v>0</v>
      </c>
      <c r="EU106" s="19">
        <f>SUMIF($K106,REGISTER!$CU$16,'KORT 1'!$BD106)</f>
        <v>0</v>
      </c>
      <c r="EV106" s="218">
        <f>SUMIF($K106,REGISTER!$CU$17,'KORT 1'!$BD106)+SUMIF($K106,REGISTER!$CU$18,'KORT 1'!$BD106)+SUMIF($K106,REGISTER!$CU$19,'KORT 1'!$BD106)+SUMIF($K106,REGISTER!$CU$20,'KORT 1'!$BD106)</f>
        <v>0</v>
      </c>
      <c r="EW106" s="103">
        <f>SUMIF($K106,REGISTER!$CU$28,'KORT 1'!$BD106)</f>
        <v>0</v>
      </c>
      <c r="EX106" s="19">
        <f>SUMIF($K106,REGISTER!$CU$29,'KORT 1'!$BD106)</f>
        <v>0</v>
      </c>
      <c r="EY106" s="19">
        <f>SUMIF($K106,REGISTER!$CU$30,'KORT 1'!$BD106)</f>
        <v>0</v>
      </c>
      <c r="EZ106" s="218">
        <f>SUMIF($K106,REGISTER!$CU$31,'KORT 1'!$BD106)+SUMIF($K106,REGISTER!$CU$32,'KORT 1'!$BD106)+SUMIF($K106,REGISTER!$CU$33,'KORT 1'!$BD106)+SUMIF($K106,REGISTER!$CU$34,'KORT 1'!$BD106)</f>
        <v>0</v>
      </c>
      <c r="FA106" s="136"/>
      <c r="FB106" s="136"/>
      <c r="FC106" s="136"/>
      <c r="FD106" s="136"/>
      <c r="FE106" s="136"/>
      <c r="FF106" s="136"/>
      <c r="FG106" s="136"/>
      <c r="FH106" s="136"/>
      <c r="FI106" s="136"/>
      <c r="FJ106" s="136"/>
      <c r="FK106" s="136"/>
      <c r="FL106" s="136"/>
      <c r="FM106" s="136"/>
      <c r="FN106" s="136"/>
      <c r="FO106" s="136"/>
      <c r="FP106" s="235"/>
      <c r="FQ106" s="103">
        <f>SUMIF($M106,REGISTER!$CU$36,'KORT 1'!$O106)</f>
        <v>0</v>
      </c>
      <c r="FR106" s="19">
        <f>SUMIF($M106,REGISTER!$CU$37,'KORT 1'!$O106)</f>
        <v>0</v>
      </c>
      <c r="FS106" s="19">
        <f>SUMIF($M106,REGISTER!$CU$38,'KORT 1'!$O106)</f>
        <v>0</v>
      </c>
      <c r="FT106" s="19">
        <f>SUMIF($M106,REGISTER!$CU$39,'KORT 1'!$O106)</f>
        <v>0</v>
      </c>
      <c r="FU106" s="19">
        <f>SUMIF($M106,REGISTER!$CU$40,'KORT 1'!$O106)</f>
        <v>0</v>
      </c>
      <c r="FV106" s="19">
        <f>SUMIF($M106,REGISTER!$CU$41,'KORT 1'!$O106)</f>
        <v>0</v>
      </c>
      <c r="FW106" s="19">
        <f>SUMIF($M106,REGISTER!$CU$56,'KORT 1'!$O106)</f>
        <v>0</v>
      </c>
      <c r="FX106" s="19">
        <f>SUMIF($M106,REGISTER!$CU$57,'KORT 1'!$O106)</f>
        <v>0</v>
      </c>
      <c r="FY106" s="19">
        <f>SUMIF($M106,REGISTER!$CU$58,'KORT 1'!$O106)</f>
        <v>0</v>
      </c>
      <c r="FZ106" s="19">
        <f>SUMIF($M106,REGISTER!$CU$59,'KORT 1'!$O106)</f>
        <v>0</v>
      </c>
      <c r="GA106" s="19">
        <f>SUMIF($M106,REGISTER!$CU$60,'KORT 1'!$O106)</f>
        <v>0</v>
      </c>
      <c r="GB106" s="19">
        <f>SUMIF($M106,REGISTER!$CU$61,'KORT 1'!$O106)</f>
        <v>0</v>
      </c>
      <c r="GC106" s="19">
        <f>SUMIF($M106,REGISTER!$CU$46,'KORT 1'!$O106)</f>
        <v>0</v>
      </c>
      <c r="GD106" s="19">
        <f>SUMIF($M106,REGISTER!$CU$47,'KORT 1'!$O106)</f>
        <v>0</v>
      </c>
      <c r="GE106" s="19">
        <f>SUMIF($M106,REGISTER!$CU$48,'KORT 1'!$O106)</f>
        <v>0</v>
      </c>
      <c r="GF106" s="19">
        <f>SUMIF($M106,REGISTER!$CU$49,'KORT 1'!$O106)</f>
        <v>0</v>
      </c>
      <c r="GG106" s="19">
        <f>SUMIF($M106,REGISTER!$CU$50,'KORT 1'!$O106)</f>
        <v>0</v>
      </c>
      <c r="GH106" s="19">
        <f>SUMIF($M106,REGISTER!$CU$51,'KORT 1'!$O106)</f>
        <v>0</v>
      </c>
      <c r="GI106" s="18">
        <f>SUMIF($M106,REGISTER!$CU$52,'KORT 1'!$O106)+SUMIF($M106,REGISTER!$CU$53,'KORT 1'!$O106)+SUMIF($M106,REGISTER!$CU$54,'KORT 1'!$O106)+SUMIF($M106,REGISTER!$CU$55,'KORT 1'!$O106)</f>
        <v>0</v>
      </c>
      <c r="GJ106" s="19">
        <f>SUMIF($M106,REGISTER!$CU$66,'KORT 1'!$O106)</f>
        <v>0</v>
      </c>
      <c r="GK106" s="19">
        <f>SUMIF($M106,REGISTER!$CU$67,'KORT 1'!$O106)</f>
        <v>0</v>
      </c>
      <c r="GL106" s="19">
        <f>SUMIF($M106,REGISTER!$CU$68,'KORT 1'!$O106)</f>
        <v>0</v>
      </c>
      <c r="GM106" s="19">
        <f>SUMIF($M106,REGISTER!$CU$69,'KORT 1'!$O106)</f>
        <v>0</v>
      </c>
      <c r="GN106" s="19">
        <f>SUMIF($M106,REGISTER!$CU$70,'KORT 1'!$O106)</f>
        <v>0</v>
      </c>
      <c r="GO106" s="19">
        <f>SUMIF($M106,REGISTER!$CU$71,'KORT 1'!$O106)</f>
        <v>0</v>
      </c>
      <c r="GP106" s="18">
        <f>SUMIF($M106,REGISTER!$CU$72,'KORT 1'!$O106)+SUMIF($M106,REGISTER!$CU$73,'KORT 1'!$O106)+SUMIF($M106,REGISTER!$CU$74,'KORT 1'!$O106)+SUMIF($M106,REGISTER!$CU$75,'KORT 1'!$O106)</f>
        <v>0</v>
      </c>
      <c r="GQ106" s="136"/>
      <c r="GR106" s="136"/>
      <c r="GS106" s="136"/>
      <c r="GT106" s="136"/>
      <c r="GU106" s="136"/>
      <c r="GV106" s="136"/>
      <c r="GW106" s="136"/>
      <c r="GX106" s="136"/>
      <c r="GY106" s="136"/>
      <c r="GZ106" s="136"/>
      <c r="HA106" s="136"/>
      <c r="HB106" s="136"/>
      <c r="HC106" s="136"/>
      <c r="HD106" s="136"/>
      <c r="HE106" s="136"/>
      <c r="HF106" s="136"/>
      <c r="HG106" s="136"/>
      <c r="HH106" s="125"/>
      <c r="HI106" s="1"/>
    </row>
    <row r="107" spans="1:217" ht="12" customHeight="1">
      <c r="A107" s="17">
        <v>51</v>
      </c>
      <c r="B107" s="81"/>
      <c r="C107" s="427" t="str">
        <f t="shared" si="69"/>
        <v/>
      </c>
      <c r="D107" s="428"/>
      <c r="E107" s="428"/>
      <c r="F107" s="428"/>
      <c r="G107" s="429"/>
      <c r="H107" s="130" t="str">
        <f t="shared" si="56"/>
        <v/>
      </c>
      <c r="I107" s="26">
        <f t="shared" si="57"/>
        <v>0</v>
      </c>
      <c r="J107" s="26">
        <f t="shared" si="58"/>
        <v>0</v>
      </c>
      <c r="K107" s="26">
        <f t="shared" si="59"/>
        <v>0</v>
      </c>
      <c r="L107" s="133"/>
      <c r="M107" s="26">
        <f t="shared" si="60"/>
        <v>0</v>
      </c>
      <c r="N107" s="26">
        <f t="shared" si="61"/>
        <v>0</v>
      </c>
      <c r="O107" s="101">
        <f t="shared" si="70"/>
        <v>0</v>
      </c>
      <c r="P107" s="80">
        <f>IF((SUM(P$19:P$39)+SUM(P$78:P106)+SUM(P$117:P$121))&gt;=REGISTER!$CZ$22,0,IF(CS$70=1,0,IF(AND(CS107=1,$J107=1,CS$43&gt;=REGISTER!$CZ$25,CS$40&gt;0,SUM(CS$54:CS$60)&gt;0),1,0)))</f>
        <v>0</v>
      </c>
      <c r="Q107" s="80">
        <f>IF((SUM(Q$19:Q$39)+SUM(Q$78:Q106)+SUM(Q$117:Q$121))&gt;=REGISTER!$CZ$22,0,IF(CT$70=1,0,IF(AND(CT107=1,$J107=1,CT$43&gt;=REGISTER!$CZ$25,CT$40&gt;0,SUM(CT$54:CT$60)&gt;0),1,0)))</f>
        <v>0</v>
      </c>
      <c r="R107" s="80">
        <f>IF((SUM(R$19:R$39)+SUM(R$78:R106)+SUM(R$117:R$121))&gt;=REGISTER!$CZ$22,0,IF(CU$70=1,0,IF(AND(CU107=1,$J107=1,CU$43&gt;=REGISTER!$CZ$25,CU$40&gt;0,SUM(CU$54:CU$60)&gt;0),1,0)))</f>
        <v>0</v>
      </c>
      <c r="S107" s="80">
        <f>IF((SUM(S$19:S$39)+SUM(S$78:S106)+SUM(S$117:S$121))&gt;=REGISTER!$CZ$22,0,IF(CV$70=1,0,IF(AND(CV107=1,$J107=1,CV$43&gt;=REGISTER!$CZ$25,CV$40&gt;0,SUM(CV$54:CV$60)&gt;0),1,0)))</f>
        <v>0</v>
      </c>
      <c r="T107" s="80">
        <f>IF((SUM(T$19:T$39)+SUM(T$78:T106)+SUM(T$117:T$121))&gt;=REGISTER!$CZ$22,0,IF(CW$70=1,0,IF(AND(CW107=1,$J107=1,CW$43&gt;=REGISTER!$CZ$25,CW$40&gt;0,SUM(CW$54:CW$60)&gt;0),1,0)))</f>
        <v>0</v>
      </c>
      <c r="U107" s="80">
        <f>IF((SUM(U$19:U$39)+SUM(U$78:U106)+SUM(U$117:U$121))&gt;=REGISTER!$CZ$22,0,IF(CX$70=1,0,IF(AND(CX107=1,$J107=1,CX$43&gt;=REGISTER!$CZ$25,CX$40&gt;0,SUM(CX$54:CX$60)&gt;0),1,0)))</f>
        <v>0</v>
      </c>
      <c r="V107" s="80">
        <f>IF((SUM(V$19:V$39)+SUM(V$78:V106)+SUM(V$117:V$121))&gt;=REGISTER!$CZ$22,0,IF(CY$70=1,0,IF(AND(CY107=1,$J107=1,CY$43&gt;=REGISTER!$CZ$25,CY$40&gt;0,SUM(CY$54:CY$60)&gt;0),1,0)))</f>
        <v>0</v>
      </c>
      <c r="W107" s="80">
        <f>IF((SUM(W$19:W$39)+SUM(W$78:W106)+SUM(W$117:W$121))&gt;=REGISTER!$CZ$22,0,IF(CZ$70=1,0,IF(AND(CZ107=1,$J107=1,CZ$43&gt;=REGISTER!$CZ$25,CZ$40&gt;0,SUM(CZ$54:CZ$60)&gt;0),1,0)))</f>
        <v>0</v>
      </c>
      <c r="X107" s="80">
        <f>IF((SUM(X$19:X$39)+SUM(X$78:X106)+SUM(X$117:X$121))&gt;=REGISTER!$CZ$22,0,IF(DA$70=1,0,IF(AND(DA107=1,$J107=1,DA$43&gt;=REGISTER!$CZ$25,DA$40&gt;0,SUM(DA$54:DA$60)&gt;0),1,0)))</f>
        <v>0</v>
      </c>
      <c r="Y107" s="80">
        <f>IF((SUM(Y$19:Y$39)+SUM(Y$78:Y106)+SUM(Y$117:Y$121))&gt;=REGISTER!$CZ$22,0,IF(DB$70=1,0,IF(AND(DB107=1,$J107=1,DB$43&gt;=REGISTER!$CZ$25,DB$40&gt;0,SUM(DB$54:DB$60)&gt;0),1,0)))</f>
        <v>0</v>
      </c>
      <c r="Z107" s="80">
        <f>IF((SUM(Z$19:Z$39)+SUM(Z$78:Z106)+SUM(Z$117:Z$121))&gt;=REGISTER!$CZ$22,0,IF(DC$70=1,0,IF(AND(DC107=1,$J107=1,DC$43&gt;=REGISTER!$CZ$25,DC$40&gt;0,SUM(DC$54:DC$60)&gt;0),1,0)))</f>
        <v>0</v>
      </c>
      <c r="AA107" s="80">
        <f>IF((SUM(AA$19:AA$39)+SUM(AA$78:AA106)+SUM(AA$117:AA$121))&gt;=REGISTER!$CZ$22,0,IF(DD$70=1,0,IF(AND(DD107=1,$J107=1,DD$43&gt;=REGISTER!$CZ$25,DD$40&gt;0,SUM(DD$54:DD$60)&gt;0),1,0)))</f>
        <v>0</v>
      </c>
      <c r="AB107" s="80">
        <f>IF((SUM(AB$19:AB$39)+SUM(AB$78:AB106)+SUM(AB$117:AB$121))&gt;=REGISTER!$CZ$22,0,IF(DE$70=1,0,IF(AND(DE107=1,$J107=1,DE$43&gt;=REGISTER!$CZ$25,DE$40&gt;0,SUM(DE$54:DE$60)&gt;0),1,0)))</f>
        <v>0</v>
      </c>
      <c r="AC107" s="80">
        <f>IF((SUM(AC$19:AC$39)+SUM(AC$78:AC106)+SUM(AC$117:AC$121))&gt;=REGISTER!$CZ$22,0,IF(DF$70=1,0,IF(AND(DF107=1,$J107=1,DF$43&gt;=REGISTER!$CZ$25,DF$40&gt;0,SUM(DF$54:DF$60)&gt;0),1,0)))</f>
        <v>0</v>
      </c>
      <c r="AD107" s="80">
        <f>IF((SUM(AD$19:AD$39)+SUM(AD$78:AD106)+SUM(AD$117:AD$121))&gt;=REGISTER!$CZ$22,0,IF(DG$70=1,0,IF(AND(DG107=1,$J107=1,DG$43&gt;=REGISTER!$CZ$25,DG$40&gt;0,SUM(DG$54:DG$60)&gt;0),1,0)))</f>
        <v>0</v>
      </c>
      <c r="AE107" s="80">
        <f>IF((SUM(AE$19:AE$39)+SUM(AE$78:AE106)+SUM(AE$117:AE$121))&gt;=REGISTER!$CZ$22,0,IF(DH$70=1,0,IF(AND(DH107=1,$J107=1,DH$43&gt;=REGISTER!$CZ$25,DH$40&gt;0,SUM(DH$54:DH$60)&gt;0),1,0)))</f>
        <v>0</v>
      </c>
      <c r="AF107" s="80">
        <f>IF((SUM(AF$19:AF$39)+SUM(AF$78:AF106)+SUM(AF$117:AF$121))&gt;=REGISTER!$CZ$22,0,IF(DI$70=1,0,IF(AND(DI107=1,$J107=1,DI$43&gt;=REGISTER!$CZ$25,DI$40&gt;0,SUM(DI$54:DI$60)&gt;0),1,0)))</f>
        <v>0</v>
      </c>
      <c r="AG107" s="80">
        <f>IF((SUM(AG$19:AG$39)+SUM(AG$78:AG106)+SUM(AG$117:AG$121))&gt;=REGISTER!$CZ$22,0,IF(DJ$70=1,0,IF(AND(DJ107=1,$J107=1,DJ$43&gt;=REGISTER!$CZ$25,DJ$40&gt;0,SUM(DJ$54:DJ$60)&gt;0),1,0)))</f>
        <v>0</v>
      </c>
      <c r="AH107" s="80">
        <f>IF((SUM(AH$19:AH$39)+SUM(AH$78:AH106)+SUM(AH$117:AH$121))&gt;=REGISTER!$CZ$22,0,IF(DK$70=1,0,IF(AND(DK107=1,$J107=1,DK$43&gt;=REGISTER!$CZ$25,DK$40&gt;0,SUM(DK$54:DK$60)&gt;0),1,0)))</f>
        <v>0</v>
      </c>
      <c r="AI107" s="80">
        <f>IF((SUM(AI$19:AI$39)+SUM(AI$78:AI106)+SUM(AI$117:AI$121))&gt;=REGISTER!$CZ$22,0,IF(DL$70=1,0,IF(AND(DL107=1,$J107=1,DL$43&gt;=REGISTER!$CZ$25,DL$40&gt;0,SUM(DL$54:DL$60)&gt;0),1,0)))</f>
        <v>0</v>
      </c>
      <c r="AJ107" s="80">
        <f>IF((SUM(AJ$19:AJ$39)+SUM(AJ$78:AJ106)+SUM(AJ$117:AJ$121))&gt;=REGISTER!$CZ$22,0,IF(DM$70=1,0,IF(AND(DM107=1,$J107=1,DM$43&gt;=REGISTER!$CZ$25,DM$40&gt;0,SUM(DM$54:DM$60)&gt;0),1,0)))</f>
        <v>0</v>
      </c>
      <c r="AK107" s="80">
        <f>IF((SUM(AK$19:AK$39)+SUM(AK$78:AK106)+SUM(AK$117:AK$121))&gt;=REGISTER!$CZ$22,0,IF(DN$70=1,0,IF(AND(DN107=1,$J107=1,DN$43&gt;=REGISTER!$CZ$25,DN$40&gt;0,SUM(DN$54:DN$60)&gt;0),1,0)))</f>
        <v>0</v>
      </c>
      <c r="AL107" s="80">
        <f>IF((SUM(AL$19:AL$39)+SUM(AL$78:AL106)+SUM(AL$117:AL$121))&gt;=REGISTER!$CZ$22,0,IF(DO$70=1,0,IF(AND(DO107=1,$J107=1,DO$43&gt;=REGISTER!$CZ$25,DO$40&gt;0,SUM(DO$54:DO$60)&gt;0),1,0)))</f>
        <v>0</v>
      </c>
      <c r="AM107" s="80">
        <f>IF((SUM(AM$19:AM$39)+SUM(AM$78:AM106)+SUM(AM$117:AM$121))&gt;=REGISTER!$CZ$22,0,IF(DP$70=1,0,IF(AND(DP107=1,$J107=1,DP$43&gt;=REGISTER!$CZ$25,DP$40&gt;0,SUM(DP$54:DP$60)&gt;0),1,0)))</f>
        <v>0</v>
      </c>
      <c r="AN107" s="80">
        <f>IF((SUM(AN$19:AN$39)+SUM(AN$78:AN106)+SUM(AN$117:AN$121))&gt;=REGISTER!$CZ$22,0,IF(DQ$70=1,0,IF(AND(DQ107=1,$J107=1,DQ$43&gt;=REGISTER!$CZ$25,DQ$40&gt;0,SUM(DQ$54:DQ$60)&gt;0),1,0)))</f>
        <v>0</v>
      </c>
      <c r="AO107" s="80">
        <f>IF((SUM(AO$19:AO$39)+SUM(AO$78:AO106)+SUM(AO$117:AO$121))&gt;=REGISTER!$CZ$22,0,IF(DR$70=1,0,IF(AND(DR107=1,$J107=1,DR$43&gt;=REGISTER!$CZ$25,DR$40&gt;0,SUM(DR$54:DR$60)&gt;0),1,0)))</f>
        <v>0</v>
      </c>
      <c r="AP107" s="80">
        <f>IF((SUM(AP$19:AP$39)+SUM(AP$78:AP106)+SUM(AP$117:AP$121))&gt;=REGISTER!$CZ$22,0,IF(DS$70=1,0,IF(AND(DS107=1,$J107=1,DS$43&gt;=REGISTER!$CZ$25,DS$40&gt;0,SUM(DS$54:DS$60)&gt;0),1,0)))</f>
        <v>0</v>
      </c>
      <c r="AQ107" s="80">
        <f>IF((SUM(AQ$19:AQ$39)+SUM(AQ$78:AQ106)+SUM(AQ$117:AQ$121))&gt;=REGISTER!$CZ$22,0,IF(DT$70=1,0,IF(AND(DT107=1,$J107=1,DT$43&gt;=REGISTER!$CZ$25,DT$40&gt;0,SUM(DT$54:DT$60)&gt;0),1,0)))</f>
        <v>0</v>
      </c>
      <c r="AR107" s="80">
        <f>IF((SUM(AR$19:AR$39)+SUM(AR$78:AR106)+SUM(AR$117:AR$121))&gt;=REGISTER!$CZ$22,0,IF(DU$70=1,0,IF(AND(DU107=1,$J107=1,DU$43&gt;=REGISTER!$CZ$25,DU$40&gt;0,SUM(DU$54:DU$60)&gt;0),1,0)))</f>
        <v>0</v>
      </c>
      <c r="AS107" s="80">
        <f>IF((SUM(AS$19:AS$39)+SUM(AS$78:AS106)+SUM(AS$117:AS$121))&gt;=REGISTER!$CZ$22,0,IF(DV$70=1,0,IF(AND(DV107=1,$J107=1,DV$43&gt;=REGISTER!$CZ$25,DV$40&gt;0,SUM(DV$54:DV$60)&gt;0),1,0)))</f>
        <v>0</v>
      </c>
      <c r="AT107" s="80">
        <f>IF((SUM(AT$19:AT$39)+SUM(AT$78:AT106)+SUM(AT$117:AT$121))&gt;=REGISTER!$CZ$22,0,IF(DW$70=1,0,IF(AND(DW107=1,$J107=1,DW$43&gt;=REGISTER!$CZ$25,DW$40&gt;0,SUM(DW$54:DW$60)&gt;0),1,0)))</f>
        <v>0</v>
      </c>
      <c r="AU107" s="80">
        <f>IF((SUM(AU$19:AU$39)+SUM(AU$78:AU106)+SUM(AU$117:AU$121))&gt;=REGISTER!$CZ$22,0,IF(DX$70=1,0,IF(AND(DX107=1,$J107=1,DX$43&gt;=REGISTER!$CZ$25,DX$40&gt;0,SUM(DX$54:DX$60)&gt;0),1,0)))</f>
        <v>0</v>
      </c>
      <c r="AV107" s="80">
        <f>IF((SUM(AV$19:AV$39)+SUM(AV$78:AV106)+SUM(AV$117:AV$121))&gt;=REGISTER!$CZ$22,0,IF(DY$70=1,0,IF(AND(DY107=1,$J107=1,DY$43&gt;=REGISTER!$CZ$25,DY$40&gt;0,SUM(DY$54:DY$60)&gt;0),1,0)))</f>
        <v>0</v>
      </c>
      <c r="AW107" s="80">
        <f>IF((SUM(AW$19:AW$39)+SUM(AW$78:AW106)+SUM(AW$117:AW$121))&gt;=REGISTER!$CZ$22,0,IF(DZ$70=1,0,IF(AND(DZ107=1,$J107=1,DZ$43&gt;=REGISTER!$CZ$25,DZ$40&gt;0,SUM(DZ$54:DZ$60)&gt;0),1,0)))</f>
        <v>0</v>
      </c>
      <c r="AX107" s="80">
        <f>IF((SUM(AX$19:AX$39)+SUM(AX$78:AX106)+SUM(AX$117:AX$121))&gt;=REGISTER!$CZ$22,0,IF(EA$70=1,0,IF(AND(EA107=1,$J107=1,EA$43&gt;=REGISTER!$CZ$25,EA$40&gt;0,SUM(EA$54:EA$60)&gt;0),1,0)))</f>
        <v>0</v>
      </c>
      <c r="AY107" s="80">
        <f>IF((SUM(AY$19:AY$39)+SUM(AY$78:AY106)+SUM(AY$117:AY$121))&gt;=REGISTER!$CZ$22,0,IF(EB$70=1,0,IF(AND(EB107=1,$J107=1,EB$43&gt;=REGISTER!$CZ$25,EB$40&gt;0,SUM(EB$54:EB$60)&gt;0),1,0)))</f>
        <v>0</v>
      </c>
      <c r="AZ107" s="80">
        <f>IF((SUM(AZ$19:AZ$39)+SUM(AZ$78:AZ106)+SUM(AZ$117:AZ$121))&gt;=REGISTER!$CZ$22,0,IF(EC$70=1,0,IF(AND(EC107=1,$J107=1,EC$43&gt;=REGISTER!$CZ$25,EC$40&gt;0,SUM(EC$54:EC$60)&gt;0),1,0)))</f>
        <v>0</v>
      </c>
      <c r="BA107" s="80">
        <f>IF((SUM(BA$19:BA$39)+SUM(BA$78:BA106)+SUM(BA$117:BA$121))&gt;=REGISTER!$CZ$22,0,IF(ED$70=1,0,IF(AND(ED107=1,$J107=1,ED$43&gt;=REGISTER!$CZ$25,ED$40&gt;0,SUM(ED$54:ED$60)&gt;0),1,0)))</f>
        <v>0</v>
      </c>
      <c r="BB107" s="80">
        <f>IF((SUM(BB$19:BB$39)+SUM(BB$78:BB106)+SUM(BB$117:BB$121))&gt;=REGISTER!$CZ$22,0,IF(EE$70=1,0,IF(AND(EE107=1,$J107=1,EE$43&gt;=REGISTER!$CZ$25,EE$40&gt;0,SUM(EE$54:EE$60)&gt;0),1,0)))</f>
        <v>0</v>
      </c>
      <c r="BC107" s="80">
        <f>IF((SUM(BC$19:BC$39)+SUM(BC$78:BC106)+SUM(BC$117:BC$121))&gt;=REGISTER!$CZ$22,0,IF(EF$70=1,0,IF(AND(EF107=1,$J107=1,EF$43&gt;=REGISTER!$CZ$25,EF$40&gt;0,SUM(EF$54:EF$60)&gt;0),1,0)))</f>
        <v>0</v>
      </c>
      <c r="BD107" s="101">
        <f t="shared" si="71"/>
        <v>0</v>
      </c>
      <c r="BE107" s="80">
        <f>IF((SUM(BE$19:BE$39)+SUM(BE$78:BE106)+SUM(BE$117:BE$121))&gt;=30,0,SUM(IF(AND($I107=1,CS107=1,CS$41&gt;2,CS$40&gt;0,SUM(CS$47:CS$53)&gt;0),1,0)))</f>
        <v>0</v>
      </c>
      <c r="BF107" s="80">
        <f>IF((SUM(BF$19:BF$39)+SUM(BF$78:BF106)+SUM(BF$117:BF$121))&gt;=30,0,SUM(IF(AND($I107=1,CT107=1,CT$41&gt;2,CT$40&gt;0,SUM(CT$47:CT$53)&gt;0),1,0)))</f>
        <v>0</v>
      </c>
      <c r="BG107" s="80">
        <f>IF((SUM(BG$19:BG$39)+SUM(BG$78:BG106)+SUM(BG$117:BG$121))&gt;=30,0,SUM(IF(AND($I107=1,CU107=1,CU$41&gt;2,CU$40&gt;0,SUM(CU$47:CU$53)&gt;0),1,0)))</f>
        <v>0</v>
      </c>
      <c r="BH107" s="80">
        <f>IF((SUM(BH$19:BH$39)+SUM(BH$78:BH106)+SUM(BH$117:BH$121))&gt;=30,0,SUM(IF(AND($I107=1,CV107=1,CV$41&gt;2,CV$40&gt;0,SUM(CV$47:CV$53)&gt;0),1,0)))</f>
        <v>0</v>
      </c>
      <c r="BI107" s="80">
        <f>IF((SUM(BI$19:BI$39)+SUM(BI$78:BI106)+SUM(BI$117:BI$121))&gt;=30,0,SUM(IF(AND($I107=1,CW107=1,CW$41&gt;2,CW$40&gt;0,SUM(CW$47:CW$53)&gt;0),1,0)))</f>
        <v>0</v>
      </c>
      <c r="BJ107" s="80">
        <f>IF((SUM(BJ$19:BJ$39)+SUM(BJ$78:BJ106)+SUM(BJ$117:BJ$121))&gt;=30,0,SUM(IF(AND($I107=1,CX107=1,CX$41&gt;2,CX$40&gt;0,SUM(CX$47:CX$53)&gt;0),1,0)))</f>
        <v>0</v>
      </c>
      <c r="BK107" s="80">
        <f>IF((SUM(BK$19:BK$39)+SUM(BK$78:BK106)+SUM(BK$117:BK$121))&gt;=30,0,SUM(IF(AND($I107=1,CY107=1,CY$41&gt;2,CY$40&gt;0,SUM(CY$47:CY$53)&gt;0),1,0)))</f>
        <v>0</v>
      </c>
      <c r="BL107" s="80">
        <f>IF((SUM(BL$19:BL$39)+SUM(BL$78:BL106)+SUM(BL$117:BL$121))&gt;=30,0,SUM(IF(AND($I107=1,CZ107=1,CZ$41&gt;2,CZ$40&gt;0,SUM(CZ$47:CZ$53)&gt;0),1,0)))</f>
        <v>0</v>
      </c>
      <c r="BM107" s="80">
        <f>IF((SUM(BM$19:BM$39)+SUM(BM$78:BM106)+SUM(BM$117:BM$121))&gt;=30,0,SUM(IF(AND($I107=1,DA107=1,DA$41&gt;2,DA$40&gt;0,SUM(DA$47:DA$53)&gt;0),1,0)))</f>
        <v>0</v>
      </c>
      <c r="BN107" s="80">
        <f>IF((SUM(BN$19:BN$39)+SUM(BN$78:BN106)+SUM(BN$117:BN$121))&gt;=30,0,SUM(IF(AND($I107=1,DB107=1,DB$41&gt;2,DB$40&gt;0,SUM(DB$47:DB$53)&gt;0),1,0)))</f>
        <v>0</v>
      </c>
      <c r="BO107" s="80">
        <f>IF((SUM(BO$19:BO$39)+SUM(BO$78:BO106)+SUM(BO$117:BO$121))&gt;=30,0,SUM(IF(AND($I107=1,DC107=1,DC$41&gt;2,DC$40&gt;0,SUM(DC$47:DC$53)&gt;0),1,0)))</f>
        <v>0</v>
      </c>
      <c r="BP107" s="80">
        <f>IF((SUM(BP$19:BP$39)+SUM(BP$78:BP106)+SUM(BP$117:BP$121))&gt;=30,0,SUM(IF(AND($I107=1,DD107=1,DD$41&gt;2,DD$40&gt;0,SUM(DD$47:DD$53)&gt;0),1,0)))</f>
        <v>0</v>
      </c>
      <c r="BQ107" s="80">
        <f>IF((SUM(BQ$19:BQ$39)+SUM(BQ$78:BQ106)+SUM(BQ$117:BQ$121))&gt;=30,0,SUM(IF(AND($I107=1,DE107=1,DE$41&gt;2,DE$40&gt;0,SUM(DE$47:DE$53)&gt;0),1,0)))</f>
        <v>0</v>
      </c>
      <c r="BR107" s="80">
        <f>IF((SUM(BR$19:BR$39)+SUM(BR$78:BR106)+SUM(BR$117:BR$121))&gt;=30,0,SUM(IF(AND($I107=1,DF107=1,DF$41&gt;2,DF$40&gt;0,SUM(DF$47:DF$53)&gt;0),1,0)))</f>
        <v>0</v>
      </c>
      <c r="BS107" s="80">
        <f>IF((SUM(BS$19:BS$39)+SUM(BS$78:BS106)+SUM(BS$117:BS$121))&gt;=30,0,SUM(IF(AND($I107=1,DG107=1,DG$41&gt;2,DG$40&gt;0,SUM(DG$47:DG$53)&gt;0),1,0)))</f>
        <v>0</v>
      </c>
      <c r="BT107" s="80">
        <f>IF((SUM(BT$19:BT$39)+SUM(BT$78:BT106)+SUM(BT$117:BT$121))&gt;=30,0,SUM(IF(AND($I107=1,DH107=1,DH$41&gt;2,DH$40&gt;0,SUM(DH$47:DH$53)&gt;0),1,0)))</f>
        <v>0</v>
      </c>
      <c r="BU107" s="80">
        <f>IF((SUM(BU$19:BU$39)+SUM(BU$78:BU106)+SUM(BU$117:BU$121))&gt;=30,0,SUM(IF(AND($I107=1,DI107=1,DI$41&gt;2,DI$40&gt;0,SUM(DI$47:DI$53)&gt;0),1,0)))</f>
        <v>0</v>
      </c>
      <c r="BV107" s="80">
        <f>IF((SUM(BV$19:BV$39)+SUM(BV$78:BV106)+SUM(BV$117:BV$121))&gt;=30,0,SUM(IF(AND($I107=1,DJ107=1,DJ$41&gt;2,DJ$40&gt;0,SUM(DJ$47:DJ$53)&gt;0),1,0)))</f>
        <v>0</v>
      </c>
      <c r="BW107" s="80">
        <f>IF((SUM(BW$19:BW$39)+SUM(BW$78:BW106)+SUM(BW$117:BW$121))&gt;=30,0,SUM(IF(AND($I107=1,DK107=1,DK$41&gt;2,DK$40&gt;0,SUM(DK$47:DK$53)&gt;0),1,0)))</f>
        <v>0</v>
      </c>
      <c r="BX107" s="80">
        <f>IF((SUM(BX$19:BX$39)+SUM(BX$78:BX106)+SUM(BX$117:BX$121))&gt;=30,0,SUM(IF(AND($I107=1,DL107=1,DL$41&gt;2,DL$40&gt;0,SUM(DL$47:DL$53)&gt;0),1,0)))</f>
        <v>0</v>
      </c>
      <c r="BY107" s="80">
        <f>IF((SUM(BY$19:BY$39)+SUM(BY$78:BY106)+SUM(BY$117:BY$121))&gt;=30,0,SUM(IF(AND($I107=1,DM107=1,DM$41&gt;2,DM$40&gt;0,SUM(DM$47:DM$53)&gt;0),1,0)))</f>
        <v>0</v>
      </c>
      <c r="BZ107" s="80">
        <f>IF((SUM(BZ$19:BZ$39)+SUM(BZ$78:BZ106)+SUM(BZ$117:BZ$121))&gt;=30,0,SUM(IF(AND($I107=1,DN107=1,DN$41&gt;2,DN$40&gt;0,SUM(DN$47:DN$53)&gt;0),1,0)))</f>
        <v>0</v>
      </c>
      <c r="CA107" s="80">
        <f>IF((SUM(CA$19:CA$39)+SUM(CA$78:CA106)+SUM(CA$117:CA$121))&gt;=30,0,SUM(IF(AND($I107=1,DO107=1,DO$41&gt;2,DO$40&gt;0,SUM(DO$47:DO$53)&gt;0),1,0)))</f>
        <v>0</v>
      </c>
      <c r="CB107" s="80">
        <f>IF((SUM(CB$19:CB$39)+SUM(CB$78:CB106)+SUM(CB$117:CB$121))&gt;=30,0,SUM(IF(AND($I107=1,DP107=1,DP$41&gt;2,DP$40&gt;0,SUM(DP$47:DP$53)&gt;0),1,0)))</f>
        <v>0</v>
      </c>
      <c r="CC107" s="80">
        <f>IF((SUM(CC$19:CC$39)+SUM(CC$78:CC106)+SUM(CC$117:CC$121))&gt;=30,0,SUM(IF(AND($I107=1,DQ107=1,DQ$41&gt;2,DQ$40&gt;0,SUM(DQ$47:DQ$53)&gt;0),1,0)))</f>
        <v>0</v>
      </c>
      <c r="CD107" s="80">
        <f>IF((SUM(CD$19:CD$39)+SUM(CD$78:CD106)+SUM(CD$117:CD$121))&gt;=30,0,SUM(IF(AND($I107=1,DR107=1,DR$41&gt;2,DR$40&gt;0,SUM(DR$47:DR$53)&gt;0),1,0)))</f>
        <v>0</v>
      </c>
      <c r="CE107" s="80">
        <f>IF((SUM(CE$19:CE$39)+SUM(CE$78:CE106)+SUM(CE$117:CE$121))&gt;=30,0,SUM(IF(AND($I107=1,DS107=1,DS$41&gt;2,DS$40&gt;0,SUM(DS$47:DS$53)&gt;0),1,0)))</f>
        <v>0</v>
      </c>
      <c r="CF107" s="80">
        <f>IF((SUM(CF$19:CF$39)+SUM(CF$78:CF106)+SUM(CF$117:CF$121))&gt;=30,0,SUM(IF(AND($I107=1,DT107=1,DT$41&gt;2,DT$40&gt;0,SUM(DT$47:DT$53)&gt;0),1,0)))</f>
        <v>0</v>
      </c>
      <c r="CG107" s="80">
        <f>IF((SUM(CG$19:CG$39)+SUM(CG$78:CG106)+SUM(CG$117:CG$121))&gt;=30,0,SUM(IF(AND($I107=1,DU107=1,DU$41&gt;2,DU$40&gt;0,SUM(DU$47:DU$53)&gt;0),1,0)))</f>
        <v>0</v>
      </c>
      <c r="CH107" s="80">
        <f>IF((SUM(CH$19:CH$39)+SUM(CH$78:CH106)+SUM(CH$117:CH$121))&gt;=30,0,SUM(IF(AND($I107=1,DV107=1,DV$41&gt;2,DV$40&gt;0,SUM(DV$47:DV$53)&gt;0),1,0)))</f>
        <v>0</v>
      </c>
      <c r="CI107" s="80">
        <f>IF((SUM(CI$19:CI$39)+SUM(CI$78:CI106)+SUM(CI$117:CI$121))&gt;=30,0,SUM(IF(AND($I107=1,DW107=1,DW$41&gt;2,DW$40&gt;0,SUM(DW$47:DW$53)&gt;0),1,0)))</f>
        <v>0</v>
      </c>
      <c r="CJ107" s="80">
        <f>IF((SUM(CJ$19:CJ$39)+SUM(CJ$78:CJ106)+SUM(CJ$117:CJ$121))&gt;=30,0,SUM(IF(AND($I107=1,DX107=1,DX$41&gt;2,DX$40&gt;0,SUM(DX$47:DX$53)&gt;0),1,0)))</f>
        <v>0</v>
      </c>
      <c r="CK107" s="80">
        <f>IF((SUM(CK$19:CK$39)+SUM(CK$78:CK106)+SUM(CK$117:CK$121))&gt;=30,0,SUM(IF(AND($I107=1,DY107=1,DY$41&gt;2,DY$40&gt;0,SUM(DY$47:DY$53)&gt;0),1,0)))</f>
        <v>0</v>
      </c>
      <c r="CL107" s="80">
        <f>IF((SUM(CL$19:CL$39)+SUM(CL$78:CL106)+SUM(CL$117:CL$121))&gt;=30,0,SUM(IF(AND($I107=1,DZ107=1,DZ$41&gt;2,DZ$40&gt;0,SUM(DZ$47:DZ$53)&gt;0),1,0)))</f>
        <v>0</v>
      </c>
      <c r="CM107" s="80">
        <f>IF((SUM(CM$19:CM$39)+SUM(CM$78:CM106)+SUM(CM$117:CM$121))&gt;=30,0,SUM(IF(AND($I107=1,EA107=1,EA$41&gt;2,EA$40&gt;0,SUM(EA$47:EA$53)&gt;0),1,0)))</f>
        <v>0</v>
      </c>
      <c r="CN107" s="80">
        <f>IF((SUM(CN$19:CN$39)+SUM(CN$78:CN106)+SUM(CN$117:CN$121))&gt;=30,0,SUM(IF(AND($I107=1,EB107=1,EB$41&gt;2,EB$40&gt;0,SUM(EB$47:EB$53)&gt;0),1,0)))</f>
        <v>0</v>
      </c>
      <c r="CO107" s="80">
        <f>IF((SUM(CO$19:CO$39)+SUM(CO$78:CO106)+SUM(CO$117:CO$121))&gt;=30,0,SUM(IF(AND($I107=1,EC107=1,EC$41&gt;2,EC$40&gt;0,SUM(EC$47:EC$53)&gt;0),1,0)))</f>
        <v>0</v>
      </c>
      <c r="CP107" s="80">
        <f>IF((SUM(CP$19:CP$39)+SUM(CP$78:CP106)+SUM(CP$117:CP$121))&gt;=30,0,SUM(IF(AND($I107=1,ED107=1,ED$41&gt;2,ED$40&gt;0,SUM(ED$47:ED$53)&gt;0),1,0)))</f>
        <v>0</v>
      </c>
      <c r="CQ107" s="80">
        <f>IF((SUM(CQ$19:CQ$39)+SUM(CQ$78:CQ106)+SUM(CQ$117:CQ$121))&gt;=30,0,SUM(IF(AND($I107=1,EE107=1,EE$41&gt;2,EE$40&gt;0,SUM(EE$47:EE$53)&gt;0),1,0)))</f>
        <v>0</v>
      </c>
      <c r="CR107" s="80">
        <f>IF((SUM(CR$19:CR$39)+SUM(CR$78:CR106)+SUM(CR$117:CR$121))&gt;=30,0,SUM(IF(AND($I107=1,EF107=1,EF$41&gt;2,EF$40&gt;0,SUM(EF$47:EF$53)&gt;0),1,0)))</f>
        <v>0</v>
      </c>
      <c r="CS107" s="64"/>
      <c r="CT107" s="64"/>
      <c r="CU107" s="64"/>
      <c r="CV107" s="64"/>
      <c r="CW107" s="64"/>
      <c r="CX107" s="64"/>
      <c r="CY107" s="64"/>
      <c r="CZ107" s="64"/>
      <c r="DA107" s="64"/>
      <c r="DB107" s="64"/>
      <c r="DC107" s="64"/>
      <c r="DD107" s="64"/>
      <c r="DE107" s="64"/>
      <c r="DF107" s="64"/>
      <c r="DG107" s="64"/>
      <c r="DH107" s="64"/>
      <c r="DI107" s="64"/>
      <c r="DJ107" s="64"/>
      <c r="DK107" s="64"/>
      <c r="DL107" s="64"/>
      <c r="DM107" s="64"/>
      <c r="DN107" s="64"/>
      <c r="DO107" s="64"/>
      <c r="DP107" s="64"/>
      <c r="DQ107" s="64"/>
      <c r="DR107" s="64"/>
      <c r="DS107" s="64"/>
      <c r="DT107" s="64"/>
      <c r="DU107" s="64"/>
      <c r="DV107" s="64"/>
      <c r="DW107" s="64"/>
      <c r="DX107" s="64"/>
      <c r="DY107" s="64"/>
      <c r="DZ107" s="64"/>
      <c r="EA107" s="64"/>
      <c r="EB107" s="64"/>
      <c r="EC107" s="64"/>
      <c r="ED107" s="64"/>
      <c r="EE107" s="64"/>
      <c r="EF107" s="64"/>
      <c r="EG107" s="54">
        <f t="shared" si="65"/>
        <v>0</v>
      </c>
      <c r="EH107" s="136"/>
      <c r="EI107" s="97">
        <f t="shared" si="66"/>
        <v>0</v>
      </c>
      <c r="EJ107" s="344" t="str">
        <f t="shared" si="67"/>
        <v/>
      </c>
      <c r="EK107" s="345">
        <f t="shared" si="68"/>
        <v>0</v>
      </c>
      <c r="EL107" s="185"/>
      <c r="EM107" s="102">
        <f>SUMIF($K107,REGISTER!$CU$7,'KORT 1'!$BD107)</f>
        <v>0</v>
      </c>
      <c r="EN107" s="19">
        <f>SUMIF($K107,REGISTER!$CU$8,'KORT 1'!$BD107)</f>
        <v>0</v>
      </c>
      <c r="EO107" s="20">
        <f>SUMIF($K107,REGISTER!$CU$9,'KORT 1'!$BD107)</f>
        <v>0</v>
      </c>
      <c r="EP107" s="17">
        <f>SUMIF($K107,REGISTER!$CU$21,'KORT 1'!$BD107)</f>
        <v>0</v>
      </c>
      <c r="EQ107" s="19">
        <f>SUMIF($K107,REGISTER!$CU$22,'KORT 1'!$BD107)</f>
        <v>0</v>
      </c>
      <c r="ER107" s="20">
        <f>SUMIF($K107,REGISTER!$CU$23,'KORT 1'!$BD107)</f>
        <v>0</v>
      </c>
      <c r="ES107" s="17">
        <f>SUMIF($K107,REGISTER!$CU$14,'KORT 1'!$BD107)</f>
        <v>0</v>
      </c>
      <c r="ET107" s="19">
        <f>SUMIF($K107,REGISTER!$CU$15,'KORT 1'!$BD107)</f>
        <v>0</v>
      </c>
      <c r="EU107" s="19">
        <f>SUMIF($K107,REGISTER!$CU$16,'KORT 1'!$BD107)</f>
        <v>0</v>
      </c>
      <c r="EV107" s="218">
        <f>SUMIF($K107,REGISTER!$CU$17,'KORT 1'!$BD107)+SUMIF($K107,REGISTER!$CU$18,'KORT 1'!$BD107)+SUMIF($K107,REGISTER!$CU$19,'KORT 1'!$BD107)+SUMIF($K107,REGISTER!$CU$20,'KORT 1'!$BD107)</f>
        <v>0</v>
      </c>
      <c r="EW107" s="103">
        <f>SUMIF($K107,REGISTER!$CU$28,'KORT 1'!$BD107)</f>
        <v>0</v>
      </c>
      <c r="EX107" s="19">
        <f>SUMIF($K107,REGISTER!$CU$29,'KORT 1'!$BD107)</f>
        <v>0</v>
      </c>
      <c r="EY107" s="19">
        <f>SUMIF($K107,REGISTER!$CU$30,'KORT 1'!$BD107)</f>
        <v>0</v>
      </c>
      <c r="EZ107" s="218">
        <f>SUMIF($K107,REGISTER!$CU$31,'KORT 1'!$BD107)+SUMIF($K107,REGISTER!$CU$32,'KORT 1'!$BD107)+SUMIF($K107,REGISTER!$CU$33,'KORT 1'!$BD107)+SUMIF($K107,REGISTER!$CU$34,'KORT 1'!$BD107)</f>
        <v>0</v>
      </c>
      <c r="FA107" s="136"/>
      <c r="FB107" s="136"/>
      <c r="FC107" s="136"/>
      <c r="FD107" s="136"/>
      <c r="FE107" s="136"/>
      <c r="FF107" s="136"/>
      <c r="FG107" s="136"/>
      <c r="FH107" s="136"/>
      <c r="FI107" s="136"/>
      <c r="FJ107" s="136"/>
      <c r="FK107" s="136"/>
      <c r="FL107" s="136"/>
      <c r="FM107" s="136"/>
      <c r="FN107" s="136"/>
      <c r="FO107" s="136"/>
      <c r="FP107" s="235"/>
      <c r="FQ107" s="103">
        <f>SUMIF($M107,REGISTER!$CU$36,'KORT 1'!$O107)</f>
        <v>0</v>
      </c>
      <c r="FR107" s="19">
        <f>SUMIF($M107,REGISTER!$CU$37,'KORT 1'!$O107)</f>
        <v>0</v>
      </c>
      <c r="FS107" s="19">
        <f>SUMIF($M107,REGISTER!$CU$38,'KORT 1'!$O107)</f>
        <v>0</v>
      </c>
      <c r="FT107" s="19">
        <f>SUMIF($M107,REGISTER!$CU$39,'KORT 1'!$O107)</f>
        <v>0</v>
      </c>
      <c r="FU107" s="19">
        <f>SUMIF($M107,REGISTER!$CU$40,'KORT 1'!$O107)</f>
        <v>0</v>
      </c>
      <c r="FV107" s="19">
        <f>SUMIF($M107,REGISTER!$CU$41,'KORT 1'!$O107)</f>
        <v>0</v>
      </c>
      <c r="FW107" s="19">
        <f>SUMIF($M107,REGISTER!$CU$56,'KORT 1'!$O107)</f>
        <v>0</v>
      </c>
      <c r="FX107" s="19">
        <f>SUMIF($M107,REGISTER!$CU$57,'KORT 1'!$O107)</f>
        <v>0</v>
      </c>
      <c r="FY107" s="19">
        <f>SUMIF($M107,REGISTER!$CU$58,'KORT 1'!$O107)</f>
        <v>0</v>
      </c>
      <c r="FZ107" s="19">
        <f>SUMIF($M107,REGISTER!$CU$59,'KORT 1'!$O107)</f>
        <v>0</v>
      </c>
      <c r="GA107" s="19">
        <f>SUMIF($M107,REGISTER!$CU$60,'KORT 1'!$O107)</f>
        <v>0</v>
      </c>
      <c r="GB107" s="19">
        <f>SUMIF($M107,REGISTER!$CU$61,'KORT 1'!$O107)</f>
        <v>0</v>
      </c>
      <c r="GC107" s="19">
        <f>SUMIF($M107,REGISTER!$CU$46,'KORT 1'!$O107)</f>
        <v>0</v>
      </c>
      <c r="GD107" s="19">
        <f>SUMIF($M107,REGISTER!$CU$47,'KORT 1'!$O107)</f>
        <v>0</v>
      </c>
      <c r="GE107" s="19">
        <f>SUMIF($M107,REGISTER!$CU$48,'KORT 1'!$O107)</f>
        <v>0</v>
      </c>
      <c r="GF107" s="19">
        <f>SUMIF($M107,REGISTER!$CU$49,'KORT 1'!$O107)</f>
        <v>0</v>
      </c>
      <c r="GG107" s="19">
        <f>SUMIF($M107,REGISTER!$CU$50,'KORT 1'!$O107)</f>
        <v>0</v>
      </c>
      <c r="GH107" s="19">
        <f>SUMIF($M107,REGISTER!$CU$51,'KORT 1'!$O107)</f>
        <v>0</v>
      </c>
      <c r="GI107" s="18">
        <f>SUMIF($M107,REGISTER!$CU$52,'KORT 1'!$O107)+SUMIF($M107,REGISTER!$CU$53,'KORT 1'!$O107)+SUMIF($M107,REGISTER!$CU$54,'KORT 1'!$O107)+SUMIF($M107,REGISTER!$CU$55,'KORT 1'!$O107)</f>
        <v>0</v>
      </c>
      <c r="GJ107" s="19">
        <f>SUMIF($M107,REGISTER!$CU$66,'KORT 1'!$O107)</f>
        <v>0</v>
      </c>
      <c r="GK107" s="19">
        <f>SUMIF($M107,REGISTER!$CU$67,'KORT 1'!$O107)</f>
        <v>0</v>
      </c>
      <c r="GL107" s="19">
        <f>SUMIF($M107,REGISTER!$CU$68,'KORT 1'!$O107)</f>
        <v>0</v>
      </c>
      <c r="GM107" s="19">
        <f>SUMIF($M107,REGISTER!$CU$69,'KORT 1'!$O107)</f>
        <v>0</v>
      </c>
      <c r="GN107" s="19">
        <f>SUMIF($M107,REGISTER!$CU$70,'KORT 1'!$O107)</f>
        <v>0</v>
      </c>
      <c r="GO107" s="19">
        <f>SUMIF($M107,REGISTER!$CU$71,'KORT 1'!$O107)</f>
        <v>0</v>
      </c>
      <c r="GP107" s="18">
        <f>SUMIF($M107,REGISTER!$CU$72,'KORT 1'!$O107)+SUMIF($M107,REGISTER!$CU$73,'KORT 1'!$O107)+SUMIF($M107,REGISTER!$CU$74,'KORT 1'!$O107)+SUMIF($M107,REGISTER!$CU$75,'KORT 1'!$O107)</f>
        <v>0</v>
      </c>
      <c r="GQ107" s="136"/>
      <c r="GR107" s="136"/>
      <c r="GS107" s="136"/>
      <c r="GT107" s="136"/>
      <c r="GU107" s="136"/>
      <c r="GV107" s="136"/>
      <c r="GW107" s="136"/>
      <c r="GX107" s="136"/>
      <c r="GY107" s="136"/>
      <c r="GZ107" s="136"/>
      <c r="HA107" s="136"/>
      <c r="HB107" s="136"/>
      <c r="HC107" s="136"/>
      <c r="HD107" s="136"/>
      <c r="HE107" s="136"/>
      <c r="HF107" s="136"/>
      <c r="HG107" s="136"/>
      <c r="HH107" s="125"/>
      <c r="HI107" s="1"/>
    </row>
    <row r="108" spans="1:217" ht="12" customHeight="1">
      <c r="A108" s="17">
        <v>52</v>
      </c>
      <c r="B108" s="81"/>
      <c r="C108" s="427" t="str">
        <f t="shared" si="69"/>
        <v/>
      </c>
      <c r="D108" s="428"/>
      <c r="E108" s="428"/>
      <c r="F108" s="428"/>
      <c r="G108" s="429"/>
      <c r="H108" s="130" t="str">
        <f t="shared" si="56"/>
        <v/>
      </c>
      <c r="I108" s="26">
        <f t="shared" si="57"/>
        <v>0</v>
      </c>
      <c r="J108" s="26">
        <f t="shared" si="58"/>
        <v>0</v>
      </c>
      <c r="K108" s="26">
        <f t="shared" si="59"/>
        <v>0</v>
      </c>
      <c r="L108" s="133"/>
      <c r="M108" s="26">
        <f t="shared" si="60"/>
        <v>0</v>
      </c>
      <c r="N108" s="26">
        <f t="shared" si="61"/>
        <v>0</v>
      </c>
      <c r="O108" s="101">
        <f t="shared" si="70"/>
        <v>0</v>
      </c>
      <c r="P108" s="80">
        <f>IF((SUM(P$19:P$39)+SUM(P$78:P107)+SUM(P$117:P$121))&gt;=REGISTER!$CZ$22,0,IF(CS$70=1,0,IF(AND(CS108=1,$J108=1,CS$43&gt;=REGISTER!$CZ$25,CS$40&gt;0,SUM(CS$54:CS$60)&gt;0),1,0)))</f>
        <v>0</v>
      </c>
      <c r="Q108" s="80">
        <f>IF((SUM(Q$19:Q$39)+SUM(Q$78:Q107)+SUM(Q$117:Q$121))&gt;=REGISTER!$CZ$22,0,IF(CT$70=1,0,IF(AND(CT108=1,$J108=1,CT$43&gt;=REGISTER!$CZ$25,CT$40&gt;0,SUM(CT$54:CT$60)&gt;0),1,0)))</f>
        <v>0</v>
      </c>
      <c r="R108" s="80">
        <f>IF((SUM(R$19:R$39)+SUM(R$78:R107)+SUM(R$117:R$121))&gt;=REGISTER!$CZ$22,0,IF(CU$70=1,0,IF(AND(CU108=1,$J108=1,CU$43&gt;=REGISTER!$CZ$25,CU$40&gt;0,SUM(CU$54:CU$60)&gt;0),1,0)))</f>
        <v>0</v>
      </c>
      <c r="S108" s="80">
        <f>IF((SUM(S$19:S$39)+SUM(S$78:S107)+SUM(S$117:S$121))&gt;=REGISTER!$CZ$22,0,IF(CV$70=1,0,IF(AND(CV108=1,$J108=1,CV$43&gt;=REGISTER!$CZ$25,CV$40&gt;0,SUM(CV$54:CV$60)&gt;0),1,0)))</f>
        <v>0</v>
      </c>
      <c r="T108" s="80">
        <f>IF((SUM(T$19:T$39)+SUM(T$78:T107)+SUM(T$117:T$121))&gt;=REGISTER!$CZ$22,0,IF(CW$70=1,0,IF(AND(CW108=1,$J108=1,CW$43&gt;=REGISTER!$CZ$25,CW$40&gt;0,SUM(CW$54:CW$60)&gt;0),1,0)))</f>
        <v>0</v>
      </c>
      <c r="U108" s="80">
        <f>IF((SUM(U$19:U$39)+SUM(U$78:U107)+SUM(U$117:U$121))&gt;=REGISTER!$CZ$22,0,IF(CX$70=1,0,IF(AND(CX108=1,$J108=1,CX$43&gt;=REGISTER!$CZ$25,CX$40&gt;0,SUM(CX$54:CX$60)&gt;0),1,0)))</f>
        <v>0</v>
      </c>
      <c r="V108" s="80">
        <f>IF((SUM(V$19:V$39)+SUM(V$78:V107)+SUM(V$117:V$121))&gt;=REGISTER!$CZ$22,0,IF(CY$70=1,0,IF(AND(CY108=1,$J108=1,CY$43&gt;=REGISTER!$CZ$25,CY$40&gt;0,SUM(CY$54:CY$60)&gt;0),1,0)))</f>
        <v>0</v>
      </c>
      <c r="W108" s="80">
        <f>IF((SUM(W$19:W$39)+SUM(W$78:W107)+SUM(W$117:W$121))&gt;=REGISTER!$CZ$22,0,IF(CZ$70=1,0,IF(AND(CZ108=1,$J108=1,CZ$43&gt;=REGISTER!$CZ$25,CZ$40&gt;0,SUM(CZ$54:CZ$60)&gt;0),1,0)))</f>
        <v>0</v>
      </c>
      <c r="X108" s="80">
        <f>IF((SUM(X$19:X$39)+SUM(X$78:X107)+SUM(X$117:X$121))&gt;=REGISTER!$CZ$22,0,IF(DA$70=1,0,IF(AND(DA108=1,$J108=1,DA$43&gt;=REGISTER!$CZ$25,DA$40&gt;0,SUM(DA$54:DA$60)&gt;0),1,0)))</f>
        <v>0</v>
      </c>
      <c r="Y108" s="80">
        <f>IF((SUM(Y$19:Y$39)+SUM(Y$78:Y107)+SUM(Y$117:Y$121))&gt;=REGISTER!$CZ$22,0,IF(DB$70=1,0,IF(AND(DB108=1,$J108=1,DB$43&gt;=REGISTER!$CZ$25,DB$40&gt;0,SUM(DB$54:DB$60)&gt;0),1,0)))</f>
        <v>0</v>
      </c>
      <c r="Z108" s="80">
        <f>IF((SUM(Z$19:Z$39)+SUM(Z$78:Z107)+SUM(Z$117:Z$121))&gt;=REGISTER!$CZ$22,0,IF(DC$70=1,0,IF(AND(DC108=1,$J108=1,DC$43&gt;=REGISTER!$CZ$25,DC$40&gt;0,SUM(DC$54:DC$60)&gt;0),1,0)))</f>
        <v>0</v>
      </c>
      <c r="AA108" s="80">
        <f>IF((SUM(AA$19:AA$39)+SUM(AA$78:AA107)+SUM(AA$117:AA$121))&gt;=REGISTER!$CZ$22,0,IF(DD$70=1,0,IF(AND(DD108=1,$J108=1,DD$43&gt;=REGISTER!$CZ$25,DD$40&gt;0,SUM(DD$54:DD$60)&gt;0),1,0)))</f>
        <v>0</v>
      </c>
      <c r="AB108" s="80">
        <f>IF((SUM(AB$19:AB$39)+SUM(AB$78:AB107)+SUM(AB$117:AB$121))&gt;=REGISTER!$CZ$22,0,IF(DE$70=1,0,IF(AND(DE108=1,$J108=1,DE$43&gt;=REGISTER!$CZ$25,DE$40&gt;0,SUM(DE$54:DE$60)&gt;0),1,0)))</f>
        <v>0</v>
      </c>
      <c r="AC108" s="80">
        <f>IF((SUM(AC$19:AC$39)+SUM(AC$78:AC107)+SUM(AC$117:AC$121))&gt;=REGISTER!$CZ$22,0,IF(DF$70=1,0,IF(AND(DF108=1,$J108=1,DF$43&gt;=REGISTER!$CZ$25,DF$40&gt;0,SUM(DF$54:DF$60)&gt;0),1,0)))</f>
        <v>0</v>
      </c>
      <c r="AD108" s="80">
        <f>IF((SUM(AD$19:AD$39)+SUM(AD$78:AD107)+SUM(AD$117:AD$121))&gt;=REGISTER!$CZ$22,0,IF(DG$70=1,0,IF(AND(DG108=1,$J108=1,DG$43&gt;=REGISTER!$CZ$25,DG$40&gt;0,SUM(DG$54:DG$60)&gt;0),1,0)))</f>
        <v>0</v>
      </c>
      <c r="AE108" s="80">
        <f>IF((SUM(AE$19:AE$39)+SUM(AE$78:AE107)+SUM(AE$117:AE$121))&gt;=REGISTER!$CZ$22,0,IF(DH$70=1,0,IF(AND(DH108=1,$J108=1,DH$43&gt;=REGISTER!$CZ$25,DH$40&gt;0,SUM(DH$54:DH$60)&gt;0),1,0)))</f>
        <v>0</v>
      </c>
      <c r="AF108" s="80">
        <f>IF((SUM(AF$19:AF$39)+SUM(AF$78:AF107)+SUM(AF$117:AF$121))&gt;=REGISTER!$CZ$22,0,IF(DI$70=1,0,IF(AND(DI108=1,$J108=1,DI$43&gt;=REGISTER!$CZ$25,DI$40&gt;0,SUM(DI$54:DI$60)&gt;0),1,0)))</f>
        <v>0</v>
      </c>
      <c r="AG108" s="80">
        <f>IF((SUM(AG$19:AG$39)+SUM(AG$78:AG107)+SUM(AG$117:AG$121))&gt;=REGISTER!$CZ$22,0,IF(DJ$70=1,0,IF(AND(DJ108=1,$J108=1,DJ$43&gt;=REGISTER!$CZ$25,DJ$40&gt;0,SUM(DJ$54:DJ$60)&gt;0),1,0)))</f>
        <v>0</v>
      </c>
      <c r="AH108" s="80">
        <f>IF((SUM(AH$19:AH$39)+SUM(AH$78:AH107)+SUM(AH$117:AH$121))&gt;=REGISTER!$CZ$22,0,IF(DK$70=1,0,IF(AND(DK108=1,$J108=1,DK$43&gt;=REGISTER!$CZ$25,DK$40&gt;0,SUM(DK$54:DK$60)&gt;0),1,0)))</f>
        <v>0</v>
      </c>
      <c r="AI108" s="80">
        <f>IF((SUM(AI$19:AI$39)+SUM(AI$78:AI107)+SUM(AI$117:AI$121))&gt;=REGISTER!$CZ$22,0,IF(DL$70=1,0,IF(AND(DL108=1,$J108=1,DL$43&gt;=REGISTER!$CZ$25,DL$40&gt;0,SUM(DL$54:DL$60)&gt;0),1,0)))</f>
        <v>0</v>
      </c>
      <c r="AJ108" s="80">
        <f>IF((SUM(AJ$19:AJ$39)+SUM(AJ$78:AJ107)+SUM(AJ$117:AJ$121))&gt;=REGISTER!$CZ$22,0,IF(DM$70=1,0,IF(AND(DM108=1,$J108=1,DM$43&gt;=REGISTER!$CZ$25,DM$40&gt;0,SUM(DM$54:DM$60)&gt;0),1,0)))</f>
        <v>0</v>
      </c>
      <c r="AK108" s="80">
        <f>IF((SUM(AK$19:AK$39)+SUM(AK$78:AK107)+SUM(AK$117:AK$121))&gt;=REGISTER!$CZ$22,0,IF(DN$70=1,0,IF(AND(DN108=1,$J108=1,DN$43&gt;=REGISTER!$CZ$25,DN$40&gt;0,SUM(DN$54:DN$60)&gt;0),1,0)))</f>
        <v>0</v>
      </c>
      <c r="AL108" s="80">
        <f>IF((SUM(AL$19:AL$39)+SUM(AL$78:AL107)+SUM(AL$117:AL$121))&gt;=REGISTER!$CZ$22,0,IF(DO$70=1,0,IF(AND(DO108=1,$J108=1,DO$43&gt;=REGISTER!$CZ$25,DO$40&gt;0,SUM(DO$54:DO$60)&gt;0),1,0)))</f>
        <v>0</v>
      </c>
      <c r="AM108" s="80">
        <f>IF((SUM(AM$19:AM$39)+SUM(AM$78:AM107)+SUM(AM$117:AM$121))&gt;=REGISTER!$CZ$22,0,IF(DP$70=1,0,IF(AND(DP108=1,$J108=1,DP$43&gt;=REGISTER!$CZ$25,DP$40&gt;0,SUM(DP$54:DP$60)&gt;0),1,0)))</f>
        <v>0</v>
      </c>
      <c r="AN108" s="80">
        <f>IF((SUM(AN$19:AN$39)+SUM(AN$78:AN107)+SUM(AN$117:AN$121))&gt;=REGISTER!$CZ$22,0,IF(DQ$70=1,0,IF(AND(DQ108=1,$J108=1,DQ$43&gt;=REGISTER!$CZ$25,DQ$40&gt;0,SUM(DQ$54:DQ$60)&gt;0),1,0)))</f>
        <v>0</v>
      </c>
      <c r="AO108" s="80">
        <f>IF((SUM(AO$19:AO$39)+SUM(AO$78:AO107)+SUM(AO$117:AO$121))&gt;=REGISTER!$CZ$22,0,IF(DR$70=1,0,IF(AND(DR108=1,$J108=1,DR$43&gt;=REGISTER!$CZ$25,DR$40&gt;0,SUM(DR$54:DR$60)&gt;0),1,0)))</f>
        <v>0</v>
      </c>
      <c r="AP108" s="80">
        <f>IF((SUM(AP$19:AP$39)+SUM(AP$78:AP107)+SUM(AP$117:AP$121))&gt;=REGISTER!$CZ$22,0,IF(DS$70=1,0,IF(AND(DS108=1,$J108=1,DS$43&gt;=REGISTER!$CZ$25,DS$40&gt;0,SUM(DS$54:DS$60)&gt;0),1,0)))</f>
        <v>0</v>
      </c>
      <c r="AQ108" s="80">
        <f>IF((SUM(AQ$19:AQ$39)+SUM(AQ$78:AQ107)+SUM(AQ$117:AQ$121))&gt;=REGISTER!$CZ$22,0,IF(DT$70=1,0,IF(AND(DT108=1,$J108=1,DT$43&gt;=REGISTER!$CZ$25,DT$40&gt;0,SUM(DT$54:DT$60)&gt;0),1,0)))</f>
        <v>0</v>
      </c>
      <c r="AR108" s="80">
        <f>IF((SUM(AR$19:AR$39)+SUM(AR$78:AR107)+SUM(AR$117:AR$121))&gt;=REGISTER!$CZ$22,0,IF(DU$70=1,0,IF(AND(DU108=1,$J108=1,DU$43&gt;=REGISTER!$CZ$25,DU$40&gt;0,SUM(DU$54:DU$60)&gt;0),1,0)))</f>
        <v>0</v>
      </c>
      <c r="AS108" s="80">
        <f>IF((SUM(AS$19:AS$39)+SUM(AS$78:AS107)+SUM(AS$117:AS$121))&gt;=REGISTER!$CZ$22,0,IF(DV$70=1,0,IF(AND(DV108=1,$J108=1,DV$43&gt;=REGISTER!$CZ$25,DV$40&gt;0,SUM(DV$54:DV$60)&gt;0),1,0)))</f>
        <v>0</v>
      </c>
      <c r="AT108" s="80">
        <f>IF((SUM(AT$19:AT$39)+SUM(AT$78:AT107)+SUM(AT$117:AT$121))&gt;=REGISTER!$CZ$22,0,IF(DW$70=1,0,IF(AND(DW108=1,$J108=1,DW$43&gt;=REGISTER!$CZ$25,DW$40&gt;0,SUM(DW$54:DW$60)&gt;0),1,0)))</f>
        <v>0</v>
      </c>
      <c r="AU108" s="80">
        <f>IF((SUM(AU$19:AU$39)+SUM(AU$78:AU107)+SUM(AU$117:AU$121))&gt;=REGISTER!$CZ$22,0,IF(DX$70=1,0,IF(AND(DX108=1,$J108=1,DX$43&gt;=REGISTER!$CZ$25,DX$40&gt;0,SUM(DX$54:DX$60)&gt;0),1,0)))</f>
        <v>0</v>
      </c>
      <c r="AV108" s="80">
        <f>IF((SUM(AV$19:AV$39)+SUM(AV$78:AV107)+SUM(AV$117:AV$121))&gt;=REGISTER!$CZ$22,0,IF(DY$70=1,0,IF(AND(DY108=1,$J108=1,DY$43&gt;=REGISTER!$CZ$25,DY$40&gt;0,SUM(DY$54:DY$60)&gt;0),1,0)))</f>
        <v>0</v>
      </c>
      <c r="AW108" s="80">
        <f>IF((SUM(AW$19:AW$39)+SUM(AW$78:AW107)+SUM(AW$117:AW$121))&gt;=REGISTER!$CZ$22,0,IF(DZ$70=1,0,IF(AND(DZ108=1,$J108=1,DZ$43&gt;=REGISTER!$CZ$25,DZ$40&gt;0,SUM(DZ$54:DZ$60)&gt;0),1,0)))</f>
        <v>0</v>
      </c>
      <c r="AX108" s="80">
        <f>IF((SUM(AX$19:AX$39)+SUM(AX$78:AX107)+SUM(AX$117:AX$121))&gt;=REGISTER!$CZ$22,0,IF(EA$70=1,0,IF(AND(EA108=1,$J108=1,EA$43&gt;=REGISTER!$CZ$25,EA$40&gt;0,SUM(EA$54:EA$60)&gt;0),1,0)))</f>
        <v>0</v>
      </c>
      <c r="AY108" s="80">
        <f>IF((SUM(AY$19:AY$39)+SUM(AY$78:AY107)+SUM(AY$117:AY$121))&gt;=REGISTER!$CZ$22,0,IF(EB$70=1,0,IF(AND(EB108=1,$J108=1,EB$43&gt;=REGISTER!$CZ$25,EB$40&gt;0,SUM(EB$54:EB$60)&gt;0),1,0)))</f>
        <v>0</v>
      </c>
      <c r="AZ108" s="80">
        <f>IF((SUM(AZ$19:AZ$39)+SUM(AZ$78:AZ107)+SUM(AZ$117:AZ$121))&gt;=REGISTER!$CZ$22,0,IF(EC$70=1,0,IF(AND(EC108=1,$J108=1,EC$43&gt;=REGISTER!$CZ$25,EC$40&gt;0,SUM(EC$54:EC$60)&gt;0),1,0)))</f>
        <v>0</v>
      </c>
      <c r="BA108" s="80">
        <f>IF((SUM(BA$19:BA$39)+SUM(BA$78:BA107)+SUM(BA$117:BA$121))&gt;=REGISTER!$CZ$22,0,IF(ED$70=1,0,IF(AND(ED108=1,$J108=1,ED$43&gt;=REGISTER!$CZ$25,ED$40&gt;0,SUM(ED$54:ED$60)&gt;0),1,0)))</f>
        <v>0</v>
      </c>
      <c r="BB108" s="80">
        <f>IF((SUM(BB$19:BB$39)+SUM(BB$78:BB107)+SUM(BB$117:BB$121))&gt;=REGISTER!$CZ$22,0,IF(EE$70=1,0,IF(AND(EE108=1,$J108=1,EE$43&gt;=REGISTER!$CZ$25,EE$40&gt;0,SUM(EE$54:EE$60)&gt;0),1,0)))</f>
        <v>0</v>
      </c>
      <c r="BC108" s="80">
        <f>IF((SUM(BC$19:BC$39)+SUM(BC$78:BC107)+SUM(BC$117:BC$121))&gt;=REGISTER!$CZ$22,0,IF(EF$70=1,0,IF(AND(EF108=1,$J108=1,EF$43&gt;=REGISTER!$CZ$25,EF$40&gt;0,SUM(EF$54:EF$60)&gt;0),1,0)))</f>
        <v>0</v>
      </c>
      <c r="BD108" s="101">
        <f t="shared" si="71"/>
        <v>0</v>
      </c>
      <c r="BE108" s="80">
        <f>IF((SUM(BE$19:BE$39)+SUM(BE$78:BE107)+SUM(BE$117:BE$121))&gt;=30,0,SUM(IF(AND($I108=1,CS108=1,CS$41&gt;2,CS$40&gt;0,SUM(CS$47:CS$53)&gt;0),1,0)))</f>
        <v>0</v>
      </c>
      <c r="BF108" s="80">
        <f>IF((SUM(BF$19:BF$39)+SUM(BF$78:BF107)+SUM(BF$117:BF$121))&gt;=30,0,SUM(IF(AND($I108=1,CT108=1,CT$41&gt;2,CT$40&gt;0,SUM(CT$47:CT$53)&gt;0),1,0)))</f>
        <v>0</v>
      </c>
      <c r="BG108" s="80">
        <f>IF((SUM(BG$19:BG$39)+SUM(BG$78:BG107)+SUM(BG$117:BG$121))&gt;=30,0,SUM(IF(AND($I108=1,CU108=1,CU$41&gt;2,CU$40&gt;0,SUM(CU$47:CU$53)&gt;0),1,0)))</f>
        <v>0</v>
      </c>
      <c r="BH108" s="80">
        <f>IF((SUM(BH$19:BH$39)+SUM(BH$78:BH107)+SUM(BH$117:BH$121))&gt;=30,0,SUM(IF(AND($I108=1,CV108=1,CV$41&gt;2,CV$40&gt;0,SUM(CV$47:CV$53)&gt;0),1,0)))</f>
        <v>0</v>
      </c>
      <c r="BI108" s="80">
        <f>IF((SUM(BI$19:BI$39)+SUM(BI$78:BI107)+SUM(BI$117:BI$121))&gt;=30,0,SUM(IF(AND($I108=1,CW108=1,CW$41&gt;2,CW$40&gt;0,SUM(CW$47:CW$53)&gt;0),1,0)))</f>
        <v>0</v>
      </c>
      <c r="BJ108" s="80">
        <f>IF((SUM(BJ$19:BJ$39)+SUM(BJ$78:BJ107)+SUM(BJ$117:BJ$121))&gt;=30,0,SUM(IF(AND($I108=1,CX108=1,CX$41&gt;2,CX$40&gt;0,SUM(CX$47:CX$53)&gt;0),1,0)))</f>
        <v>0</v>
      </c>
      <c r="BK108" s="80">
        <f>IF((SUM(BK$19:BK$39)+SUM(BK$78:BK107)+SUM(BK$117:BK$121))&gt;=30,0,SUM(IF(AND($I108=1,CY108=1,CY$41&gt;2,CY$40&gt;0,SUM(CY$47:CY$53)&gt;0),1,0)))</f>
        <v>0</v>
      </c>
      <c r="BL108" s="80">
        <f>IF((SUM(BL$19:BL$39)+SUM(BL$78:BL107)+SUM(BL$117:BL$121))&gt;=30,0,SUM(IF(AND($I108=1,CZ108=1,CZ$41&gt;2,CZ$40&gt;0,SUM(CZ$47:CZ$53)&gt;0),1,0)))</f>
        <v>0</v>
      </c>
      <c r="BM108" s="80">
        <f>IF((SUM(BM$19:BM$39)+SUM(BM$78:BM107)+SUM(BM$117:BM$121))&gt;=30,0,SUM(IF(AND($I108=1,DA108=1,DA$41&gt;2,DA$40&gt;0,SUM(DA$47:DA$53)&gt;0),1,0)))</f>
        <v>0</v>
      </c>
      <c r="BN108" s="80">
        <f>IF((SUM(BN$19:BN$39)+SUM(BN$78:BN107)+SUM(BN$117:BN$121))&gt;=30,0,SUM(IF(AND($I108=1,DB108=1,DB$41&gt;2,DB$40&gt;0,SUM(DB$47:DB$53)&gt;0),1,0)))</f>
        <v>0</v>
      </c>
      <c r="BO108" s="80">
        <f>IF((SUM(BO$19:BO$39)+SUM(BO$78:BO107)+SUM(BO$117:BO$121))&gt;=30,0,SUM(IF(AND($I108=1,DC108=1,DC$41&gt;2,DC$40&gt;0,SUM(DC$47:DC$53)&gt;0),1,0)))</f>
        <v>0</v>
      </c>
      <c r="BP108" s="80">
        <f>IF((SUM(BP$19:BP$39)+SUM(BP$78:BP107)+SUM(BP$117:BP$121))&gt;=30,0,SUM(IF(AND($I108=1,DD108=1,DD$41&gt;2,DD$40&gt;0,SUM(DD$47:DD$53)&gt;0),1,0)))</f>
        <v>0</v>
      </c>
      <c r="BQ108" s="80">
        <f>IF((SUM(BQ$19:BQ$39)+SUM(BQ$78:BQ107)+SUM(BQ$117:BQ$121))&gt;=30,0,SUM(IF(AND($I108=1,DE108=1,DE$41&gt;2,DE$40&gt;0,SUM(DE$47:DE$53)&gt;0),1,0)))</f>
        <v>0</v>
      </c>
      <c r="BR108" s="80">
        <f>IF((SUM(BR$19:BR$39)+SUM(BR$78:BR107)+SUM(BR$117:BR$121))&gt;=30,0,SUM(IF(AND($I108=1,DF108=1,DF$41&gt;2,DF$40&gt;0,SUM(DF$47:DF$53)&gt;0),1,0)))</f>
        <v>0</v>
      </c>
      <c r="BS108" s="80">
        <f>IF((SUM(BS$19:BS$39)+SUM(BS$78:BS107)+SUM(BS$117:BS$121))&gt;=30,0,SUM(IF(AND($I108=1,DG108=1,DG$41&gt;2,DG$40&gt;0,SUM(DG$47:DG$53)&gt;0),1,0)))</f>
        <v>0</v>
      </c>
      <c r="BT108" s="80">
        <f>IF((SUM(BT$19:BT$39)+SUM(BT$78:BT107)+SUM(BT$117:BT$121))&gt;=30,0,SUM(IF(AND($I108=1,DH108=1,DH$41&gt;2,DH$40&gt;0,SUM(DH$47:DH$53)&gt;0),1,0)))</f>
        <v>0</v>
      </c>
      <c r="BU108" s="80">
        <f>IF((SUM(BU$19:BU$39)+SUM(BU$78:BU107)+SUM(BU$117:BU$121))&gt;=30,0,SUM(IF(AND($I108=1,DI108=1,DI$41&gt;2,DI$40&gt;0,SUM(DI$47:DI$53)&gt;0),1,0)))</f>
        <v>0</v>
      </c>
      <c r="BV108" s="80">
        <f>IF((SUM(BV$19:BV$39)+SUM(BV$78:BV107)+SUM(BV$117:BV$121))&gt;=30,0,SUM(IF(AND($I108=1,DJ108=1,DJ$41&gt;2,DJ$40&gt;0,SUM(DJ$47:DJ$53)&gt;0),1,0)))</f>
        <v>0</v>
      </c>
      <c r="BW108" s="80">
        <f>IF((SUM(BW$19:BW$39)+SUM(BW$78:BW107)+SUM(BW$117:BW$121))&gt;=30,0,SUM(IF(AND($I108=1,DK108=1,DK$41&gt;2,DK$40&gt;0,SUM(DK$47:DK$53)&gt;0),1,0)))</f>
        <v>0</v>
      </c>
      <c r="BX108" s="80">
        <f>IF((SUM(BX$19:BX$39)+SUM(BX$78:BX107)+SUM(BX$117:BX$121))&gt;=30,0,SUM(IF(AND($I108=1,DL108=1,DL$41&gt;2,DL$40&gt;0,SUM(DL$47:DL$53)&gt;0),1,0)))</f>
        <v>0</v>
      </c>
      <c r="BY108" s="80">
        <f>IF((SUM(BY$19:BY$39)+SUM(BY$78:BY107)+SUM(BY$117:BY$121))&gt;=30,0,SUM(IF(AND($I108=1,DM108=1,DM$41&gt;2,DM$40&gt;0,SUM(DM$47:DM$53)&gt;0),1,0)))</f>
        <v>0</v>
      </c>
      <c r="BZ108" s="80">
        <f>IF((SUM(BZ$19:BZ$39)+SUM(BZ$78:BZ107)+SUM(BZ$117:BZ$121))&gt;=30,0,SUM(IF(AND($I108=1,DN108=1,DN$41&gt;2,DN$40&gt;0,SUM(DN$47:DN$53)&gt;0),1,0)))</f>
        <v>0</v>
      </c>
      <c r="CA108" s="80">
        <f>IF((SUM(CA$19:CA$39)+SUM(CA$78:CA107)+SUM(CA$117:CA$121))&gt;=30,0,SUM(IF(AND($I108=1,DO108=1,DO$41&gt;2,DO$40&gt;0,SUM(DO$47:DO$53)&gt;0),1,0)))</f>
        <v>0</v>
      </c>
      <c r="CB108" s="80">
        <f>IF((SUM(CB$19:CB$39)+SUM(CB$78:CB107)+SUM(CB$117:CB$121))&gt;=30,0,SUM(IF(AND($I108=1,DP108=1,DP$41&gt;2,DP$40&gt;0,SUM(DP$47:DP$53)&gt;0),1,0)))</f>
        <v>0</v>
      </c>
      <c r="CC108" s="80">
        <f>IF((SUM(CC$19:CC$39)+SUM(CC$78:CC107)+SUM(CC$117:CC$121))&gt;=30,0,SUM(IF(AND($I108=1,DQ108=1,DQ$41&gt;2,DQ$40&gt;0,SUM(DQ$47:DQ$53)&gt;0),1,0)))</f>
        <v>0</v>
      </c>
      <c r="CD108" s="80">
        <f>IF((SUM(CD$19:CD$39)+SUM(CD$78:CD107)+SUM(CD$117:CD$121))&gt;=30,0,SUM(IF(AND($I108=1,DR108=1,DR$41&gt;2,DR$40&gt;0,SUM(DR$47:DR$53)&gt;0),1,0)))</f>
        <v>0</v>
      </c>
      <c r="CE108" s="80">
        <f>IF((SUM(CE$19:CE$39)+SUM(CE$78:CE107)+SUM(CE$117:CE$121))&gt;=30,0,SUM(IF(AND($I108=1,DS108=1,DS$41&gt;2,DS$40&gt;0,SUM(DS$47:DS$53)&gt;0),1,0)))</f>
        <v>0</v>
      </c>
      <c r="CF108" s="80">
        <f>IF((SUM(CF$19:CF$39)+SUM(CF$78:CF107)+SUM(CF$117:CF$121))&gt;=30,0,SUM(IF(AND($I108=1,DT108=1,DT$41&gt;2,DT$40&gt;0,SUM(DT$47:DT$53)&gt;0),1,0)))</f>
        <v>0</v>
      </c>
      <c r="CG108" s="80">
        <f>IF((SUM(CG$19:CG$39)+SUM(CG$78:CG107)+SUM(CG$117:CG$121))&gt;=30,0,SUM(IF(AND($I108=1,DU108=1,DU$41&gt;2,DU$40&gt;0,SUM(DU$47:DU$53)&gt;0),1,0)))</f>
        <v>0</v>
      </c>
      <c r="CH108" s="80">
        <f>IF((SUM(CH$19:CH$39)+SUM(CH$78:CH107)+SUM(CH$117:CH$121))&gt;=30,0,SUM(IF(AND($I108=1,DV108=1,DV$41&gt;2,DV$40&gt;0,SUM(DV$47:DV$53)&gt;0),1,0)))</f>
        <v>0</v>
      </c>
      <c r="CI108" s="80">
        <f>IF((SUM(CI$19:CI$39)+SUM(CI$78:CI107)+SUM(CI$117:CI$121))&gt;=30,0,SUM(IF(AND($I108=1,DW108=1,DW$41&gt;2,DW$40&gt;0,SUM(DW$47:DW$53)&gt;0),1,0)))</f>
        <v>0</v>
      </c>
      <c r="CJ108" s="80">
        <f>IF((SUM(CJ$19:CJ$39)+SUM(CJ$78:CJ107)+SUM(CJ$117:CJ$121))&gt;=30,0,SUM(IF(AND($I108=1,DX108=1,DX$41&gt;2,DX$40&gt;0,SUM(DX$47:DX$53)&gt;0),1,0)))</f>
        <v>0</v>
      </c>
      <c r="CK108" s="80">
        <f>IF((SUM(CK$19:CK$39)+SUM(CK$78:CK107)+SUM(CK$117:CK$121))&gt;=30,0,SUM(IF(AND($I108=1,DY108=1,DY$41&gt;2,DY$40&gt;0,SUM(DY$47:DY$53)&gt;0),1,0)))</f>
        <v>0</v>
      </c>
      <c r="CL108" s="80">
        <f>IF((SUM(CL$19:CL$39)+SUM(CL$78:CL107)+SUM(CL$117:CL$121))&gt;=30,0,SUM(IF(AND($I108=1,DZ108=1,DZ$41&gt;2,DZ$40&gt;0,SUM(DZ$47:DZ$53)&gt;0),1,0)))</f>
        <v>0</v>
      </c>
      <c r="CM108" s="80">
        <f>IF((SUM(CM$19:CM$39)+SUM(CM$78:CM107)+SUM(CM$117:CM$121))&gt;=30,0,SUM(IF(AND($I108=1,EA108=1,EA$41&gt;2,EA$40&gt;0,SUM(EA$47:EA$53)&gt;0),1,0)))</f>
        <v>0</v>
      </c>
      <c r="CN108" s="80">
        <f>IF((SUM(CN$19:CN$39)+SUM(CN$78:CN107)+SUM(CN$117:CN$121))&gt;=30,0,SUM(IF(AND($I108=1,EB108=1,EB$41&gt;2,EB$40&gt;0,SUM(EB$47:EB$53)&gt;0),1,0)))</f>
        <v>0</v>
      </c>
      <c r="CO108" s="80">
        <f>IF((SUM(CO$19:CO$39)+SUM(CO$78:CO107)+SUM(CO$117:CO$121))&gt;=30,0,SUM(IF(AND($I108=1,EC108=1,EC$41&gt;2,EC$40&gt;0,SUM(EC$47:EC$53)&gt;0),1,0)))</f>
        <v>0</v>
      </c>
      <c r="CP108" s="80">
        <f>IF((SUM(CP$19:CP$39)+SUM(CP$78:CP107)+SUM(CP$117:CP$121))&gt;=30,0,SUM(IF(AND($I108=1,ED108=1,ED$41&gt;2,ED$40&gt;0,SUM(ED$47:ED$53)&gt;0),1,0)))</f>
        <v>0</v>
      </c>
      <c r="CQ108" s="80">
        <f>IF((SUM(CQ$19:CQ$39)+SUM(CQ$78:CQ107)+SUM(CQ$117:CQ$121))&gt;=30,0,SUM(IF(AND($I108=1,EE108=1,EE$41&gt;2,EE$40&gt;0,SUM(EE$47:EE$53)&gt;0),1,0)))</f>
        <v>0</v>
      </c>
      <c r="CR108" s="80">
        <f>IF((SUM(CR$19:CR$39)+SUM(CR$78:CR107)+SUM(CR$117:CR$121))&gt;=30,0,SUM(IF(AND($I108=1,EF108=1,EF$41&gt;2,EF$40&gt;0,SUM(EF$47:EF$53)&gt;0),1,0)))</f>
        <v>0</v>
      </c>
      <c r="CS108" s="64"/>
      <c r="CT108" s="64"/>
      <c r="CU108" s="64"/>
      <c r="CV108" s="64"/>
      <c r="CW108" s="64"/>
      <c r="CX108" s="64"/>
      <c r="CY108" s="64"/>
      <c r="CZ108" s="64"/>
      <c r="DA108" s="64"/>
      <c r="DB108" s="64"/>
      <c r="DC108" s="64"/>
      <c r="DD108" s="64"/>
      <c r="DE108" s="64"/>
      <c r="DF108" s="64"/>
      <c r="DG108" s="64"/>
      <c r="DH108" s="64"/>
      <c r="DI108" s="64"/>
      <c r="DJ108" s="64"/>
      <c r="DK108" s="64"/>
      <c r="DL108" s="64"/>
      <c r="DM108" s="64"/>
      <c r="DN108" s="64"/>
      <c r="DO108" s="64"/>
      <c r="DP108" s="64"/>
      <c r="DQ108" s="64"/>
      <c r="DR108" s="64"/>
      <c r="DS108" s="64"/>
      <c r="DT108" s="64"/>
      <c r="DU108" s="64"/>
      <c r="DV108" s="64"/>
      <c r="DW108" s="64"/>
      <c r="DX108" s="64"/>
      <c r="DY108" s="64"/>
      <c r="DZ108" s="64"/>
      <c r="EA108" s="64"/>
      <c r="EB108" s="64"/>
      <c r="EC108" s="64"/>
      <c r="ED108" s="64"/>
      <c r="EE108" s="64"/>
      <c r="EF108" s="64"/>
      <c r="EG108" s="54">
        <f t="shared" si="65"/>
        <v>0</v>
      </c>
      <c r="EH108" s="136"/>
      <c r="EI108" s="97">
        <f t="shared" si="66"/>
        <v>0</v>
      </c>
      <c r="EJ108" s="344" t="str">
        <f t="shared" si="67"/>
        <v/>
      </c>
      <c r="EK108" s="345">
        <f t="shared" si="68"/>
        <v>0</v>
      </c>
      <c r="EL108" s="185"/>
      <c r="EM108" s="102">
        <f>SUMIF($K108,REGISTER!$CU$7,'KORT 1'!$BD108)</f>
        <v>0</v>
      </c>
      <c r="EN108" s="19">
        <f>SUMIF($K108,REGISTER!$CU$8,'KORT 1'!$BD108)</f>
        <v>0</v>
      </c>
      <c r="EO108" s="20">
        <f>SUMIF($K108,REGISTER!$CU$9,'KORT 1'!$BD108)</f>
        <v>0</v>
      </c>
      <c r="EP108" s="17">
        <f>SUMIF($K108,REGISTER!$CU$21,'KORT 1'!$BD108)</f>
        <v>0</v>
      </c>
      <c r="EQ108" s="19">
        <f>SUMIF($K108,REGISTER!$CU$22,'KORT 1'!$BD108)</f>
        <v>0</v>
      </c>
      <c r="ER108" s="20">
        <f>SUMIF($K108,REGISTER!$CU$23,'KORT 1'!$BD108)</f>
        <v>0</v>
      </c>
      <c r="ES108" s="17">
        <f>SUMIF($K108,REGISTER!$CU$14,'KORT 1'!$BD108)</f>
        <v>0</v>
      </c>
      <c r="ET108" s="19">
        <f>SUMIF($K108,REGISTER!$CU$15,'KORT 1'!$BD108)</f>
        <v>0</v>
      </c>
      <c r="EU108" s="19">
        <f>SUMIF($K108,REGISTER!$CU$16,'KORT 1'!$BD108)</f>
        <v>0</v>
      </c>
      <c r="EV108" s="218">
        <f>SUMIF($K108,REGISTER!$CU$17,'KORT 1'!$BD108)+SUMIF($K108,REGISTER!$CU$18,'KORT 1'!$BD108)+SUMIF($K108,REGISTER!$CU$19,'KORT 1'!$BD108)+SUMIF($K108,REGISTER!$CU$20,'KORT 1'!$BD108)</f>
        <v>0</v>
      </c>
      <c r="EW108" s="103">
        <f>SUMIF($K108,REGISTER!$CU$28,'KORT 1'!$BD108)</f>
        <v>0</v>
      </c>
      <c r="EX108" s="19">
        <f>SUMIF($K108,REGISTER!$CU$29,'KORT 1'!$BD108)</f>
        <v>0</v>
      </c>
      <c r="EY108" s="19">
        <f>SUMIF($K108,REGISTER!$CU$30,'KORT 1'!$BD108)</f>
        <v>0</v>
      </c>
      <c r="EZ108" s="218">
        <f>SUMIF($K108,REGISTER!$CU$31,'KORT 1'!$BD108)+SUMIF($K108,REGISTER!$CU$32,'KORT 1'!$BD108)+SUMIF($K108,REGISTER!$CU$33,'KORT 1'!$BD108)+SUMIF($K108,REGISTER!$CU$34,'KORT 1'!$BD108)</f>
        <v>0</v>
      </c>
      <c r="FA108" s="136"/>
      <c r="FB108" s="136"/>
      <c r="FC108" s="136"/>
      <c r="FD108" s="136"/>
      <c r="FE108" s="136"/>
      <c r="FF108" s="136"/>
      <c r="FG108" s="136"/>
      <c r="FH108" s="136"/>
      <c r="FI108" s="136"/>
      <c r="FJ108" s="136"/>
      <c r="FK108" s="136"/>
      <c r="FL108" s="136"/>
      <c r="FM108" s="136"/>
      <c r="FN108" s="136"/>
      <c r="FO108" s="136"/>
      <c r="FP108" s="235"/>
      <c r="FQ108" s="103">
        <f>SUMIF($M108,REGISTER!$CU$36,'KORT 1'!$O108)</f>
        <v>0</v>
      </c>
      <c r="FR108" s="19">
        <f>SUMIF($M108,REGISTER!$CU$37,'KORT 1'!$O108)</f>
        <v>0</v>
      </c>
      <c r="FS108" s="19">
        <f>SUMIF($M108,REGISTER!$CU$38,'KORT 1'!$O108)</f>
        <v>0</v>
      </c>
      <c r="FT108" s="19">
        <f>SUMIF($M108,REGISTER!$CU$39,'KORT 1'!$O108)</f>
        <v>0</v>
      </c>
      <c r="FU108" s="19">
        <f>SUMIF($M108,REGISTER!$CU$40,'KORT 1'!$O108)</f>
        <v>0</v>
      </c>
      <c r="FV108" s="19">
        <f>SUMIF($M108,REGISTER!$CU$41,'KORT 1'!$O108)</f>
        <v>0</v>
      </c>
      <c r="FW108" s="19">
        <f>SUMIF($M108,REGISTER!$CU$56,'KORT 1'!$O108)</f>
        <v>0</v>
      </c>
      <c r="FX108" s="19">
        <f>SUMIF($M108,REGISTER!$CU$57,'KORT 1'!$O108)</f>
        <v>0</v>
      </c>
      <c r="FY108" s="19">
        <f>SUMIF($M108,REGISTER!$CU$58,'KORT 1'!$O108)</f>
        <v>0</v>
      </c>
      <c r="FZ108" s="19">
        <f>SUMIF($M108,REGISTER!$CU$59,'KORT 1'!$O108)</f>
        <v>0</v>
      </c>
      <c r="GA108" s="19">
        <f>SUMIF($M108,REGISTER!$CU$60,'KORT 1'!$O108)</f>
        <v>0</v>
      </c>
      <c r="GB108" s="19">
        <f>SUMIF($M108,REGISTER!$CU$61,'KORT 1'!$O108)</f>
        <v>0</v>
      </c>
      <c r="GC108" s="19">
        <f>SUMIF($M108,REGISTER!$CU$46,'KORT 1'!$O108)</f>
        <v>0</v>
      </c>
      <c r="GD108" s="19">
        <f>SUMIF($M108,REGISTER!$CU$47,'KORT 1'!$O108)</f>
        <v>0</v>
      </c>
      <c r="GE108" s="19">
        <f>SUMIF($M108,REGISTER!$CU$48,'KORT 1'!$O108)</f>
        <v>0</v>
      </c>
      <c r="GF108" s="19">
        <f>SUMIF($M108,REGISTER!$CU$49,'KORT 1'!$O108)</f>
        <v>0</v>
      </c>
      <c r="GG108" s="19">
        <f>SUMIF($M108,REGISTER!$CU$50,'KORT 1'!$O108)</f>
        <v>0</v>
      </c>
      <c r="GH108" s="19">
        <f>SUMIF($M108,REGISTER!$CU$51,'KORT 1'!$O108)</f>
        <v>0</v>
      </c>
      <c r="GI108" s="18">
        <f>SUMIF($M108,REGISTER!$CU$52,'KORT 1'!$O108)+SUMIF($M108,REGISTER!$CU$53,'KORT 1'!$O108)+SUMIF($M108,REGISTER!$CU$54,'KORT 1'!$O108)+SUMIF($M108,REGISTER!$CU$55,'KORT 1'!$O108)</f>
        <v>0</v>
      </c>
      <c r="GJ108" s="19">
        <f>SUMIF($M108,REGISTER!$CU$66,'KORT 1'!$O108)</f>
        <v>0</v>
      </c>
      <c r="GK108" s="19">
        <f>SUMIF($M108,REGISTER!$CU$67,'KORT 1'!$O108)</f>
        <v>0</v>
      </c>
      <c r="GL108" s="19">
        <f>SUMIF($M108,REGISTER!$CU$68,'KORT 1'!$O108)</f>
        <v>0</v>
      </c>
      <c r="GM108" s="19">
        <f>SUMIF($M108,REGISTER!$CU$69,'KORT 1'!$O108)</f>
        <v>0</v>
      </c>
      <c r="GN108" s="19">
        <f>SUMIF($M108,REGISTER!$CU$70,'KORT 1'!$O108)</f>
        <v>0</v>
      </c>
      <c r="GO108" s="19">
        <f>SUMIF($M108,REGISTER!$CU$71,'KORT 1'!$O108)</f>
        <v>0</v>
      </c>
      <c r="GP108" s="18">
        <f>SUMIF($M108,REGISTER!$CU$72,'KORT 1'!$O108)+SUMIF($M108,REGISTER!$CU$73,'KORT 1'!$O108)+SUMIF($M108,REGISTER!$CU$74,'KORT 1'!$O108)+SUMIF($M108,REGISTER!$CU$75,'KORT 1'!$O108)</f>
        <v>0</v>
      </c>
      <c r="GQ108" s="136"/>
      <c r="GR108" s="136"/>
      <c r="GS108" s="136"/>
      <c r="GT108" s="136"/>
      <c r="GU108" s="136"/>
      <c r="GV108" s="136"/>
      <c r="GW108" s="136"/>
      <c r="GX108" s="136"/>
      <c r="GY108" s="136"/>
      <c r="GZ108" s="136"/>
      <c r="HA108" s="136"/>
      <c r="HB108" s="136"/>
      <c r="HC108" s="136"/>
      <c r="HD108" s="136"/>
      <c r="HE108" s="136"/>
      <c r="HF108" s="136"/>
      <c r="HG108" s="136"/>
      <c r="HH108" s="125"/>
      <c r="HI108" s="1"/>
    </row>
    <row r="109" spans="1:217" ht="12" customHeight="1">
      <c r="A109" s="17">
        <v>53</v>
      </c>
      <c r="B109" s="81"/>
      <c r="C109" s="427" t="str">
        <f t="shared" si="69"/>
        <v/>
      </c>
      <c r="D109" s="428"/>
      <c r="E109" s="428"/>
      <c r="F109" s="428"/>
      <c r="G109" s="429"/>
      <c r="H109" s="130" t="str">
        <f t="shared" si="56"/>
        <v/>
      </c>
      <c r="I109" s="26">
        <f t="shared" si="57"/>
        <v>0</v>
      </c>
      <c r="J109" s="26">
        <f t="shared" si="58"/>
        <v>0</v>
      </c>
      <c r="K109" s="26">
        <f t="shared" si="59"/>
        <v>0</v>
      </c>
      <c r="L109" s="133"/>
      <c r="M109" s="26">
        <f t="shared" si="60"/>
        <v>0</v>
      </c>
      <c r="N109" s="26">
        <f t="shared" si="61"/>
        <v>0</v>
      </c>
      <c r="O109" s="101">
        <f t="shared" si="70"/>
        <v>0</v>
      </c>
      <c r="P109" s="80">
        <f>IF((SUM(P$19:P$39)+SUM(P$78:P108)+SUM(P$117:P$121))&gt;=REGISTER!$CZ$22,0,IF(CS$70=1,0,IF(AND(CS109=1,$J109=1,CS$43&gt;=REGISTER!$CZ$25,CS$40&gt;0,SUM(CS$54:CS$60)&gt;0),1,0)))</f>
        <v>0</v>
      </c>
      <c r="Q109" s="80">
        <f>IF((SUM(Q$19:Q$39)+SUM(Q$78:Q108)+SUM(Q$117:Q$121))&gt;=REGISTER!$CZ$22,0,IF(CT$70=1,0,IF(AND(CT109=1,$J109=1,CT$43&gt;=REGISTER!$CZ$25,CT$40&gt;0,SUM(CT$54:CT$60)&gt;0),1,0)))</f>
        <v>0</v>
      </c>
      <c r="R109" s="80">
        <f>IF((SUM(R$19:R$39)+SUM(R$78:R108)+SUM(R$117:R$121))&gt;=REGISTER!$CZ$22,0,IF(CU$70=1,0,IF(AND(CU109=1,$J109=1,CU$43&gt;=REGISTER!$CZ$25,CU$40&gt;0,SUM(CU$54:CU$60)&gt;0),1,0)))</f>
        <v>0</v>
      </c>
      <c r="S109" s="80">
        <f>IF((SUM(S$19:S$39)+SUM(S$78:S108)+SUM(S$117:S$121))&gt;=REGISTER!$CZ$22,0,IF(CV$70=1,0,IF(AND(CV109=1,$J109=1,CV$43&gt;=REGISTER!$CZ$25,CV$40&gt;0,SUM(CV$54:CV$60)&gt;0),1,0)))</f>
        <v>0</v>
      </c>
      <c r="T109" s="80">
        <f>IF((SUM(T$19:T$39)+SUM(T$78:T108)+SUM(T$117:T$121))&gt;=REGISTER!$CZ$22,0,IF(CW$70=1,0,IF(AND(CW109=1,$J109=1,CW$43&gt;=REGISTER!$CZ$25,CW$40&gt;0,SUM(CW$54:CW$60)&gt;0),1,0)))</f>
        <v>0</v>
      </c>
      <c r="U109" s="80">
        <f>IF((SUM(U$19:U$39)+SUM(U$78:U108)+SUM(U$117:U$121))&gt;=REGISTER!$CZ$22,0,IF(CX$70=1,0,IF(AND(CX109=1,$J109=1,CX$43&gt;=REGISTER!$CZ$25,CX$40&gt;0,SUM(CX$54:CX$60)&gt;0),1,0)))</f>
        <v>0</v>
      </c>
      <c r="V109" s="80">
        <f>IF((SUM(V$19:V$39)+SUM(V$78:V108)+SUM(V$117:V$121))&gt;=REGISTER!$CZ$22,0,IF(CY$70=1,0,IF(AND(CY109=1,$J109=1,CY$43&gt;=REGISTER!$CZ$25,CY$40&gt;0,SUM(CY$54:CY$60)&gt;0),1,0)))</f>
        <v>0</v>
      </c>
      <c r="W109" s="80">
        <f>IF((SUM(W$19:W$39)+SUM(W$78:W108)+SUM(W$117:W$121))&gt;=REGISTER!$CZ$22,0,IF(CZ$70=1,0,IF(AND(CZ109=1,$J109=1,CZ$43&gt;=REGISTER!$CZ$25,CZ$40&gt;0,SUM(CZ$54:CZ$60)&gt;0),1,0)))</f>
        <v>0</v>
      </c>
      <c r="X109" s="80">
        <f>IF((SUM(X$19:X$39)+SUM(X$78:X108)+SUM(X$117:X$121))&gt;=REGISTER!$CZ$22,0,IF(DA$70=1,0,IF(AND(DA109=1,$J109=1,DA$43&gt;=REGISTER!$CZ$25,DA$40&gt;0,SUM(DA$54:DA$60)&gt;0),1,0)))</f>
        <v>0</v>
      </c>
      <c r="Y109" s="80">
        <f>IF((SUM(Y$19:Y$39)+SUM(Y$78:Y108)+SUM(Y$117:Y$121))&gt;=REGISTER!$CZ$22,0,IF(DB$70=1,0,IF(AND(DB109=1,$J109=1,DB$43&gt;=REGISTER!$CZ$25,DB$40&gt;0,SUM(DB$54:DB$60)&gt;0),1,0)))</f>
        <v>0</v>
      </c>
      <c r="Z109" s="80">
        <f>IF((SUM(Z$19:Z$39)+SUM(Z$78:Z108)+SUM(Z$117:Z$121))&gt;=REGISTER!$CZ$22,0,IF(DC$70=1,0,IF(AND(DC109=1,$J109=1,DC$43&gt;=REGISTER!$CZ$25,DC$40&gt;0,SUM(DC$54:DC$60)&gt;0),1,0)))</f>
        <v>0</v>
      </c>
      <c r="AA109" s="80">
        <f>IF((SUM(AA$19:AA$39)+SUM(AA$78:AA108)+SUM(AA$117:AA$121))&gt;=REGISTER!$CZ$22,0,IF(DD$70=1,0,IF(AND(DD109=1,$J109=1,DD$43&gt;=REGISTER!$CZ$25,DD$40&gt;0,SUM(DD$54:DD$60)&gt;0),1,0)))</f>
        <v>0</v>
      </c>
      <c r="AB109" s="80">
        <f>IF((SUM(AB$19:AB$39)+SUM(AB$78:AB108)+SUM(AB$117:AB$121))&gt;=REGISTER!$CZ$22,0,IF(DE$70=1,0,IF(AND(DE109=1,$J109=1,DE$43&gt;=REGISTER!$CZ$25,DE$40&gt;0,SUM(DE$54:DE$60)&gt;0),1,0)))</f>
        <v>0</v>
      </c>
      <c r="AC109" s="80">
        <f>IF((SUM(AC$19:AC$39)+SUM(AC$78:AC108)+SUM(AC$117:AC$121))&gt;=REGISTER!$CZ$22,0,IF(DF$70=1,0,IF(AND(DF109=1,$J109=1,DF$43&gt;=REGISTER!$CZ$25,DF$40&gt;0,SUM(DF$54:DF$60)&gt;0),1,0)))</f>
        <v>0</v>
      </c>
      <c r="AD109" s="80">
        <f>IF((SUM(AD$19:AD$39)+SUM(AD$78:AD108)+SUM(AD$117:AD$121))&gt;=REGISTER!$CZ$22,0,IF(DG$70=1,0,IF(AND(DG109=1,$J109=1,DG$43&gt;=REGISTER!$CZ$25,DG$40&gt;0,SUM(DG$54:DG$60)&gt;0),1,0)))</f>
        <v>0</v>
      </c>
      <c r="AE109" s="80">
        <f>IF((SUM(AE$19:AE$39)+SUM(AE$78:AE108)+SUM(AE$117:AE$121))&gt;=REGISTER!$CZ$22,0,IF(DH$70=1,0,IF(AND(DH109=1,$J109=1,DH$43&gt;=REGISTER!$CZ$25,DH$40&gt;0,SUM(DH$54:DH$60)&gt;0),1,0)))</f>
        <v>0</v>
      </c>
      <c r="AF109" s="80">
        <f>IF((SUM(AF$19:AF$39)+SUM(AF$78:AF108)+SUM(AF$117:AF$121))&gt;=REGISTER!$CZ$22,0,IF(DI$70=1,0,IF(AND(DI109=1,$J109=1,DI$43&gt;=REGISTER!$CZ$25,DI$40&gt;0,SUM(DI$54:DI$60)&gt;0),1,0)))</f>
        <v>0</v>
      </c>
      <c r="AG109" s="80">
        <f>IF((SUM(AG$19:AG$39)+SUM(AG$78:AG108)+SUM(AG$117:AG$121))&gt;=REGISTER!$CZ$22,0,IF(DJ$70=1,0,IF(AND(DJ109=1,$J109=1,DJ$43&gt;=REGISTER!$CZ$25,DJ$40&gt;0,SUM(DJ$54:DJ$60)&gt;0),1,0)))</f>
        <v>0</v>
      </c>
      <c r="AH109" s="80">
        <f>IF((SUM(AH$19:AH$39)+SUM(AH$78:AH108)+SUM(AH$117:AH$121))&gt;=REGISTER!$CZ$22,0,IF(DK$70=1,0,IF(AND(DK109=1,$J109=1,DK$43&gt;=REGISTER!$CZ$25,DK$40&gt;0,SUM(DK$54:DK$60)&gt;0),1,0)))</f>
        <v>0</v>
      </c>
      <c r="AI109" s="80">
        <f>IF((SUM(AI$19:AI$39)+SUM(AI$78:AI108)+SUM(AI$117:AI$121))&gt;=REGISTER!$CZ$22,0,IF(DL$70=1,0,IF(AND(DL109=1,$J109=1,DL$43&gt;=REGISTER!$CZ$25,DL$40&gt;0,SUM(DL$54:DL$60)&gt;0),1,0)))</f>
        <v>0</v>
      </c>
      <c r="AJ109" s="80">
        <f>IF((SUM(AJ$19:AJ$39)+SUM(AJ$78:AJ108)+SUM(AJ$117:AJ$121))&gt;=REGISTER!$CZ$22,0,IF(DM$70=1,0,IF(AND(DM109=1,$J109=1,DM$43&gt;=REGISTER!$CZ$25,DM$40&gt;0,SUM(DM$54:DM$60)&gt;0),1,0)))</f>
        <v>0</v>
      </c>
      <c r="AK109" s="80">
        <f>IF((SUM(AK$19:AK$39)+SUM(AK$78:AK108)+SUM(AK$117:AK$121))&gt;=REGISTER!$CZ$22,0,IF(DN$70=1,0,IF(AND(DN109=1,$J109=1,DN$43&gt;=REGISTER!$CZ$25,DN$40&gt;0,SUM(DN$54:DN$60)&gt;0),1,0)))</f>
        <v>0</v>
      </c>
      <c r="AL109" s="80">
        <f>IF((SUM(AL$19:AL$39)+SUM(AL$78:AL108)+SUM(AL$117:AL$121))&gt;=REGISTER!$CZ$22,0,IF(DO$70=1,0,IF(AND(DO109=1,$J109=1,DO$43&gt;=REGISTER!$CZ$25,DO$40&gt;0,SUM(DO$54:DO$60)&gt;0),1,0)))</f>
        <v>0</v>
      </c>
      <c r="AM109" s="80">
        <f>IF((SUM(AM$19:AM$39)+SUM(AM$78:AM108)+SUM(AM$117:AM$121))&gt;=REGISTER!$CZ$22,0,IF(DP$70=1,0,IF(AND(DP109=1,$J109=1,DP$43&gt;=REGISTER!$CZ$25,DP$40&gt;0,SUM(DP$54:DP$60)&gt;0),1,0)))</f>
        <v>0</v>
      </c>
      <c r="AN109" s="80">
        <f>IF((SUM(AN$19:AN$39)+SUM(AN$78:AN108)+SUM(AN$117:AN$121))&gt;=REGISTER!$CZ$22,0,IF(DQ$70=1,0,IF(AND(DQ109=1,$J109=1,DQ$43&gt;=REGISTER!$CZ$25,DQ$40&gt;0,SUM(DQ$54:DQ$60)&gt;0),1,0)))</f>
        <v>0</v>
      </c>
      <c r="AO109" s="80">
        <f>IF((SUM(AO$19:AO$39)+SUM(AO$78:AO108)+SUM(AO$117:AO$121))&gt;=REGISTER!$CZ$22,0,IF(DR$70=1,0,IF(AND(DR109=1,$J109=1,DR$43&gt;=REGISTER!$CZ$25,DR$40&gt;0,SUM(DR$54:DR$60)&gt;0),1,0)))</f>
        <v>0</v>
      </c>
      <c r="AP109" s="80">
        <f>IF((SUM(AP$19:AP$39)+SUM(AP$78:AP108)+SUM(AP$117:AP$121))&gt;=REGISTER!$CZ$22,0,IF(DS$70=1,0,IF(AND(DS109=1,$J109=1,DS$43&gt;=REGISTER!$CZ$25,DS$40&gt;0,SUM(DS$54:DS$60)&gt;0),1,0)))</f>
        <v>0</v>
      </c>
      <c r="AQ109" s="80">
        <f>IF((SUM(AQ$19:AQ$39)+SUM(AQ$78:AQ108)+SUM(AQ$117:AQ$121))&gt;=REGISTER!$CZ$22,0,IF(DT$70=1,0,IF(AND(DT109=1,$J109=1,DT$43&gt;=REGISTER!$CZ$25,DT$40&gt;0,SUM(DT$54:DT$60)&gt;0),1,0)))</f>
        <v>0</v>
      </c>
      <c r="AR109" s="80">
        <f>IF((SUM(AR$19:AR$39)+SUM(AR$78:AR108)+SUM(AR$117:AR$121))&gt;=REGISTER!$CZ$22,0,IF(DU$70=1,0,IF(AND(DU109=1,$J109=1,DU$43&gt;=REGISTER!$CZ$25,DU$40&gt;0,SUM(DU$54:DU$60)&gt;0),1,0)))</f>
        <v>0</v>
      </c>
      <c r="AS109" s="80">
        <f>IF((SUM(AS$19:AS$39)+SUM(AS$78:AS108)+SUM(AS$117:AS$121))&gt;=REGISTER!$CZ$22,0,IF(DV$70=1,0,IF(AND(DV109=1,$J109=1,DV$43&gt;=REGISTER!$CZ$25,DV$40&gt;0,SUM(DV$54:DV$60)&gt;0),1,0)))</f>
        <v>0</v>
      </c>
      <c r="AT109" s="80">
        <f>IF((SUM(AT$19:AT$39)+SUM(AT$78:AT108)+SUM(AT$117:AT$121))&gt;=REGISTER!$CZ$22,0,IF(DW$70=1,0,IF(AND(DW109=1,$J109=1,DW$43&gt;=REGISTER!$CZ$25,DW$40&gt;0,SUM(DW$54:DW$60)&gt;0),1,0)))</f>
        <v>0</v>
      </c>
      <c r="AU109" s="80">
        <f>IF((SUM(AU$19:AU$39)+SUM(AU$78:AU108)+SUM(AU$117:AU$121))&gt;=REGISTER!$CZ$22,0,IF(DX$70=1,0,IF(AND(DX109=1,$J109=1,DX$43&gt;=REGISTER!$CZ$25,DX$40&gt;0,SUM(DX$54:DX$60)&gt;0),1,0)))</f>
        <v>0</v>
      </c>
      <c r="AV109" s="80">
        <f>IF((SUM(AV$19:AV$39)+SUM(AV$78:AV108)+SUM(AV$117:AV$121))&gt;=REGISTER!$CZ$22,0,IF(DY$70=1,0,IF(AND(DY109=1,$J109=1,DY$43&gt;=REGISTER!$CZ$25,DY$40&gt;0,SUM(DY$54:DY$60)&gt;0),1,0)))</f>
        <v>0</v>
      </c>
      <c r="AW109" s="80">
        <f>IF((SUM(AW$19:AW$39)+SUM(AW$78:AW108)+SUM(AW$117:AW$121))&gt;=REGISTER!$CZ$22,0,IF(DZ$70=1,0,IF(AND(DZ109=1,$J109=1,DZ$43&gt;=REGISTER!$CZ$25,DZ$40&gt;0,SUM(DZ$54:DZ$60)&gt;0),1,0)))</f>
        <v>0</v>
      </c>
      <c r="AX109" s="80">
        <f>IF((SUM(AX$19:AX$39)+SUM(AX$78:AX108)+SUM(AX$117:AX$121))&gt;=REGISTER!$CZ$22,0,IF(EA$70=1,0,IF(AND(EA109=1,$J109=1,EA$43&gt;=REGISTER!$CZ$25,EA$40&gt;0,SUM(EA$54:EA$60)&gt;0),1,0)))</f>
        <v>0</v>
      </c>
      <c r="AY109" s="80">
        <f>IF((SUM(AY$19:AY$39)+SUM(AY$78:AY108)+SUM(AY$117:AY$121))&gt;=REGISTER!$CZ$22,0,IF(EB$70=1,0,IF(AND(EB109=1,$J109=1,EB$43&gt;=REGISTER!$CZ$25,EB$40&gt;0,SUM(EB$54:EB$60)&gt;0),1,0)))</f>
        <v>0</v>
      </c>
      <c r="AZ109" s="80">
        <f>IF((SUM(AZ$19:AZ$39)+SUM(AZ$78:AZ108)+SUM(AZ$117:AZ$121))&gt;=REGISTER!$CZ$22,0,IF(EC$70=1,0,IF(AND(EC109=1,$J109=1,EC$43&gt;=REGISTER!$CZ$25,EC$40&gt;0,SUM(EC$54:EC$60)&gt;0),1,0)))</f>
        <v>0</v>
      </c>
      <c r="BA109" s="80">
        <f>IF((SUM(BA$19:BA$39)+SUM(BA$78:BA108)+SUM(BA$117:BA$121))&gt;=REGISTER!$CZ$22,0,IF(ED$70=1,0,IF(AND(ED109=1,$J109=1,ED$43&gt;=REGISTER!$CZ$25,ED$40&gt;0,SUM(ED$54:ED$60)&gt;0),1,0)))</f>
        <v>0</v>
      </c>
      <c r="BB109" s="80">
        <f>IF((SUM(BB$19:BB$39)+SUM(BB$78:BB108)+SUM(BB$117:BB$121))&gt;=REGISTER!$CZ$22,0,IF(EE$70=1,0,IF(AND(EE109=1,$J109=1,EE$43&gt;=REGISTER!$CZ$25,EE$40&gt;0,SUM(EE$54:EE$60)&gt;0),1,0)))</f>
        <v>0</v>
      </c>
      <c r="BC109" s="80">
        <f>IF((SUM(BC$19:BC$39)+SUM(BC$78:BC108)+SUM(BC$117:BC$121))&gt;=REGISTER!$CZ$22,0,IF(EF$70=1,0,IF(AND(EF109=1,$J109=1,EF$43&gt;=REGISTER!$CZ$25,EF$40&gt;0,SUM(EF$54:EF$60)&gt;0),1,0)))</f>
        <v>0</v>
      </c>
      <c r="BD109" s="101">
        <f t="shared" si="71"/>
        <v>0</v>
      </c>
      <c r="BE109" s="80">
        <f>IF((SUM(BE$19:BE$39)+SUM(BE$78:BE108)+SUM(BE$117:BE$121))&gt;=30,0,SUM(IF(AND($I109=1,CS109=1,CS$41&gt;2,CS$40&gt;0,SUM(CS$47:CS$53)&gt;0),1,0)))</f>
        <v>0</v>
      </c>
      <c r="BF109" s="80">
        <f>IF((SUM(BF$19:BF$39)+SUM(BF$78:BF108)+SUM(BF$117:BF$121))&gt;=30,0,SUM(IF(AND($I109=1,CT109=1,CT$41&gt;2,CT$40&gt;0,SUM(CT$47:CT$53)&gt;0),1,0)))</f>
        <v>0</v>
      </c>
      <c r="BG109" s="80">
        <f>IF((SUM(BG$19:BG$39)+SUM(BG$78:BG108)+SUM(BG$117:BG$121))&gt;=30,0,SUM(IF(AND($I109=1,CU109=1,CU$41&gt;2,CU$40&gt;0,SUM(CU$47:CU$53)&gt;0),1,0)))</f>
        <v>0</v>
      </c>
      <c r="BH109" s="80">
        <f>IF((SUM(BH$19:BH$39)+SUM(BH$78:BH108)+SUM(BH$117:BH$121))&gt;=30,0,SUM(IF(AND($I109=1,CV109=1,CV$41&gt;2,CV$40&gt;0,SUM(CV$47:CV$53)&gt;0),1,0)))</f>
        <v>0</v>
      </c>
      <c r="BI109" s="80">
        <f>IF((SUM(BI$19:BI$39)+SUM(BI$78:BI108)+SUM(BI$117:BI$121))&gt;=30,0,SUM(IF(AND($I109=1,CW109=1,CW$41&gt;2,CW$40&gt;0,SUM(CW$47:CW$53)&gt;0),1,0)))</f>
        <v>0</v>
      </c>
      <c r="BJ109" s="80">
        <f>IF((SUM(BJ$19:BJ$39)+SUM(BJ$78:BJ108)+SUM(BJ$117:BJ$121))&gt;=30,0,SUM(IF(AND($I109=1,CX109=1,CX$41&gt;2,CX$40&gt;0,SUM(CX$47:CX$53)&gt;0),1,0)))</f>
        <v>0</v>
      </c>
      <c r="BK109" s="80">
        <f>IF((SUM(BK$19:BK$39)+SUM(BK$78:BK108)+SUM(BK$117:BK$121))&gt;=30,0,SUM(IF(AND($I109=1,CY109=1,CY$41&gt;2,CY$40&gt;0,SUM(CY$47:CY$53)&gt;0),1,0)))</f>
        <v>0</v>
      </c>
      <c r="BL109" s="80">
        <f>IF((SUM(BL$19:BL$39)+SUM(BL$78:BL108)+SUM(BL$117:BL$121))&gt;=30,0,SUM(IF(AND($I109=1,CZ109=1,CZ$41&gt;2,CZ$40&gt;0,SUM(CZ$47:CZ$53)&gt;0),1,0)))</f>
        <v>0</v>
      </c>
      <c r="BM109" s="80">
        <f>IF((SUM(BM$19:BM$39)+SUM(BM$78:BM108)+SUM(BM$117:BM$121))&gt;=30,0,SUM(IF(AND($I109=1,DA109=1,DA$41&gt;2,DA$40&gt;0,SUM(DA$47:DA$53)&gt;0),1,0)))</f>
        <v>0</v>
      </c>
      <c r="BN109" s="80">
        <f>IF((SUM(BN$19:BN$39)+SUM(BN$78:BN108)+SUM(BN$117:BN$121))&gt;=30,0,SUM(IF(AND($I109=1,DB109=1,DB$41&gt;2,DB$40&gt;0,SUM(DB$47:DB$53)&gt;0),1,0)))</f>
        <v>0</v>
      </c>
      <c r="BO109" s="80">
        <f>IF((SUM(BO$19:BO$39)+SUM(BO$78:BO108)+SUM(BO$117:BO$121))&gt;=30,0,SUM(IF(AND($I109=1,DC109=1,DC$41&gt;2,DC$40&gt;0,SUM(DC$47:DC$53)&gt;0),1,0)))</f>
        <v>0</v>
      </c>
      <c r="BP109" s="80">
        <f>IF((SUM(BP$19:BP$39)+SUM(BP$78:BP108)+SUM(BP$117:BP$121))&gt;=30,0,SUM(IF(AND($I109=1,DD109=1,DD$41&gt;2,DD$40&gt;0,SUM(DD$47:DD$53)&gt;0),1,0)))</f>
        <v>0</v>
      </c>
      <c r="BQ109" s="80">
        <f>IF((SUM(BQ$19:BQ$39)+SUM(BQ$78:BQ108)+SUM(BQ$117:BQ$121))&gt;=30,0,SUM(IF(AND($I109=1,DE109=1,DE$41&gt;2,DE$40&gt;0,SUM(DE$47:DE$53)&gt;0),1,0)))</f>
        <v>0</v>
      </c>
      <c r="BR109" s="80">
        <f>IF((SUM(BR$19:BR$39)+SUM(BR$78:BR108)+SUM(BR$117:BR$121))&gt;=30,0,SUM(IF(AND($I109=1,DF109=1,DF$41&gt;2,DF$40&gt;0,SUM(DF$47:DF$53)&gt;0),1,0)))</f>
        <v>0</v>
      </c>
      <c r="BS109" s="80">
        <f>IF((SUM(BS$19:BS$39)+SUM(BS$78:BS108)+SUM(BS$117:BS$121))&gt;=30,0,SUM(IF(AND($I109=1,DG109=1,DG$41&gt;2,DG$40&gt;0,SUM(DG$47:DG$53)&gt;0),1,0)))</f>
        <v>0</v>
      </c>
      <c r="BT109" s="80">
        <f>IF((SUM(BT$19:BT$39)+SUM(BT$78:BT108)+SUM(BT$117:BT$121))&gt;=30,0,SUM(IF(AND($I109=1,DH109=1,DH$41&gt;2,DH$40&gt;0,SUM(DH$47:DH$53)&gt;0),1,0)))</f>
        <v>0</v>
      </c>
      <c r="BU109" s="80">
        <f>IF((SUM(BU$19:BU$39)+SUM(BU$78:BU108)+SUM(BU$117:BU$121))&gt;=30,0,SUM(IF(AND($I109=1,DI109=1,DI$41&gt;2,DI$40&gt;0,SUM(DI$47:DI$53)&gt;0),1,0)))</f>
        <v>0</v>
      </c>
      <c r="BV109" s="80">
        <f>IF((SUM(BV$19:BV$39)+SUM(BV$78:BV108)+SUM(BV$117:BV$121))&gt;=30,0,SUM(IF(AND($I109=1,DJ109=1,DJ$41&gt;2,DJ$40&gt;0,SUM(DJ$47:DJ$53)&gt;0),1,0)))</f>
        <v>0</v>
      </c>
      <c r="BW109" s="80">
        <f>IF((SUM(BW$19:BW$39)+SUM(BW$78:BW108)+SUM(BW$117:BW$121))&gt;=30,0,SUM(IF(AND($I109=1,DK109=1,DK$41&gt;2,DK$40&gt;0,SUM(DK$47:DK$53)&gt;0),1,0)))</f>
        <v>0</v>
      </c>
      <c r="BX109" s="80">
        <f>IF((SUM(BX$19:BX$39)+SUM(BX$78:BX108)+SUM(BX$117:BX$121))&gt;=30,0,SUM(IF(AND($I109=1,DL109=1,DL$41&gt;2,DL$40&gt;0,SUM(DL$47:DL$53)&gt;0),1,0)))</f>
        <v>0</v>
      </c>
      <c r="BY109" s="80">
        <f>IF((SUM(BY$19:BY$39)+SUM(BY$78:BY108)+SUM(BY$117:BY$121))&gt;=30,0,SUM(IF(AND($I109=1,DM109=1,DM$41&gt;2,DM$40&gt;0,SUM(DM$47:DM$53)&gt;0),1,0)))</f>
        <v>0</v>
      </c>
      <c r="BZ109" s="80">
        <f>IF((SUM(BZ$19:BZ$39)+SUM(BZ$78:BZ108)+SUM(BZ$117:BZ$121))&gt;=30,0,SUM(IF(AND($I109=1,DN109=1,DN$41&gt;2,DN$40&gt;0,SUM(DN$47:DN$53)&gt;0),1,0)))</f>
        <v>0</v>
      </c>
      <c r="CA109" s="80">
        <f>IF((SUM(CA$19:CA$39)+SUM(CA$78:CA108)+SUM(CA$117:CA$121))&gt;=30,0,SUM(IF(AND($I109=1,DO109=1,DO$41&gt;2,DO$40&gt;0,SUM(DO$47:DO$53)&gt;0),1,0)))</f>
        <v>0</v>
      </c>
      <c r="CB109" s="80">
        <f>IF((SUM(CB$19:CB$39)+SUM(CB$78:CB108)+SUM(CB$117:CB$121))&gt;=30,0,SUM(IF(AND($I109=1,DP109=1,DP$41&gt;2,DP$40&gt;0,SUM(DP$47:DP$53)&gt;0),1,0)))</f>
        <v>0</v>
      </c>
      <c r="CC109" s="80">
        <f>IF((SUM(CC$19:CC$39)+SUM(CC$78:CC108)+SUM(CC$117:CC$121))&gt;=30,0,SUM(IF(AND($I109=1,DQ109=1,DQ$41&gt;2,DQ$40&gt;0,SUM(DQ$47:DQ$53)&gt;0),1,0)))</f>
        <v>0</v>
      </c>
      <c r="CD109" s="80">
        <f>IF((SUM(CD$19:CD$39)+SUM(CD$78:CD108)+SUM(CD$117:CD$121))&gt;=30,0,SUM(IF(AND($I109=1,DR109=1,DR$41&gt;2,DR$40&gt;0,SUM(DR$47:DR$53)&gt;0),1,0)))</f>
        <v>0</v>
      </c>
      <c r="CE109" s="80">
        <f>IF((SUM(CE$19:CE$39)+SUM(CE$78:CE108)+SUM(CE$117:CE$121))&gt;=30,0,SUM(IF(AND($I109=1,DS109=1,DS$41&gt;2,DS$40&gt;0,SUM(DS$47:DS$53)&gt;0),1,0)))</f>
        <v>0</v>
      </c>
      <c r="CF109" s="80">
        <f>IF((SUM(CF$19:CF$39)+SUM(CF$78:CF108)+SUM(CF$117:CF$121))&gt;=30,0,SUM(IF(AND($I109=1,DT109=1,DT$41&gt;2,DT$40&gt;0,SUM(DT$47:DT$53)&gt;0),1,0)))</f>
        <v>0</v>
      </c>
      <c r="CG109" s="80">
        <f>IF((SUM(CG$19:CG$39)+SUM(CG$78:CG108)+SUM(CG$117:CG$121))&gt;=30,0,SUM(IF(AND($I109=1,DU109=1,DU$41&gt;2,DU$40&gt;0,SUM(DU$47:DU$53)&gt;0),1,0)))</f>
        <v>0</v>
      </c>
      <c r="CH109" s="80">
        <f>IF((SUM(CH$19:CH$39)+SUM(CH$78:CH108)+SUM(CH$117:CH$121))&gt;=30,0,SUM(IF(AND($I109=1,DV109=1,DV$41&gt;2,DV$40&gt;0,SUM(DV$47:DV$53)&gt;0),1,0)))</f>
        <v>0</v>
      </c>
      <c r="CI109" s="80">
        <f>IF((SUM(CI$19:CI$39)+SUM(CI$78:CI108)+SUM(CI$117:CI$121))&gt;=30,0,SUM(IF(AND($I109=1,DW109=1,DW$41&gt;2,DW$40&gt;0,SUM(DW$47:DW$53)&gt;0),1,0)))</f>
        <v>0</v>
      </c>
      <c r="CJ109" s="80">
        <f>IF((SUM(CJ$19:CJ$39)+SUM(CJ$78:CJ108)+SUM(CJ$117:CJ$121))&gt;=30,0,SUM(IF(AND($I109=1,DX109=1,DX$41&gt;2,DX$40&gt;0,SUM(DX$47:DX$53)&gt;0),1,0)))</f>
        <v>0</v>
      </c>
      <c r="CK109" s="80">
        <f>IF((SUM(CK$19:CK$39)+SUM(CK$78:CK108)+SUM(CK$117:CK$121))&gt;=30,0,SUM(IF(AND($I109=1,DY109=1,DY$41&gt;2,DY$40&gt;0,SUM(DY$47:DY$53)&gt;0),1,0)))</f>
        <v>0</v>
      </c>
      <c r="CL109" s="80">
        <f>IF((SUM(CL$19:CL$39)+SUM(CL$78:CL108)+SUM(CL$117:CL$121))&gt;=30,0,SUM(IF(AND($I109=1,DZ109=1,DZ$41&gt;2,DZ$40&gt;0,SUM(DZ$47:DZ$53)&gt;0),1,0)))</f>
        <v>0</v>
      </c>
      <c r="CM109" s="80">
        <f>IF((SUM(CM$19:CM$39)+SUM(CM$78:CM108)+SUM(CM$117:CM$121))&gt;=30,0,SUM(IF(AND($I109=1,EA109=1,EA$41&gt;2,EA$40&gt;0,SUM(EA$47:EA$53)&gt;0),1,0)))</f>
        <v>0</v>
      </c>
      <c r="CN109" s="80">
        <f>IF((SUM(CN$19:CN$39)+SUM(CN$78:CN108)+SUM(CN$117:CN$121))&gt;=30,0,SUM(IF(AND($I109=1,EB109=1,EB$41&gt;2,EB$40&gt;0,SUM(EB$47:EB$53)&gt;0),1,0)))</f>
        <v>0</v>
      </c>
      <c r="CO109" s="80">
        <f>IF((SUM(CO$19:CO$39)+SUM(CO$78:CO108)+SUM(CO$117:CO$121))&gt;=30,0,SUM(IF(AND($I109=1,EC109=1,EC$41&gt;2,EC$40&gt;0,SUM(EC$47:EC$53)&gt;0),1,0)))</f>
        <v>0</v>
      </c>
      <c r="CP109" s="80">
        <f>IF((SUM(CP$19:CP$39)+SUM(CP$78:CP108)+SUM(CP$117:CP$121))&gt;=30,0,SUM(IF(AND($I109=1,ED109=1,ED$41&gt;2,ED$40&gt;0,SUM(ED$47:ED$53)&gt;0),1,0)))</f>
        <v>0</v>
      </c>
      <c r="CQ109" s="80">
        <f>IF((SUM(CQ$19:CQ$39)+SUM(CQ$78:CQ108)+SUM(CQ$117:CQ$121))&gt;=30,0,SUM(IF(AND($I109=1,EE109=1,EE$41&gt;2,EE$40&gt;0,SUM(EE$47:EE$53)&gt;0),1,0)))</f>
        <v>0</v>
      </c>
      <c r="CR109" s="80">
        <f>IF((SUM(CR$19:CR$39)+SUM(CR$78:CR108)+SUM(CR$117:CR$121))&gt;=30,0,SUM(IF(AND($I109=1,EF109=1,EF$41&gt;2,EF$40&gt;0,SUM(EF$47:EF$53)&gt;0),1,0)))</f>
        <v>0</v>
      </c>
      <c r="CS109" s="64"/>
      <c r="CT109" s="64"/>
      <c r="CU109" s="64"/>
      <c r="CV109" s="64"/>
      <c r="CW109" s="64"/>
      <c r="CX109" s="64"/>
      <c r="CY109" s="64"/>
      <c r="CZ109" s="64"/>
      <c r="DA109" s="64"/>
      <c r="DB109" s="64"/>
      <c r="DC109" s="64"/>
      <c r="DD109" s="64"/>
      <c r="DE109" s="64"/>
      <c r="DF109" s="64"/>
      <c r="DG109" s="64"/>
      <c r="DH109" s="64"/>
      <c r="DI109" s="64"/>
      <c r="DJ109" s="64"/>
      <c r="DK109" s="64"/>
      <c r="DL109" s="64"/>
      <c r="DM109" s="64"/>
      <c r="DN109" s="64"/>
      <c r="DO109" s="64"/>
      <c r="DP109" s="64"/>
      <c r="DQ109" s="64"/>
      <c r="DR109" s="64"/>
      <c r="DS109" s="64"/>
      <c r="DT109" s="64"/>
      <c r="DU109" s="64"/>
      <c r="DV109" s="64"/>
      <c r="DW109" s="64"/>
      <c r="DX109" s="64"/>
      <c r="DY109" s="64"/>
      <c r="DZ109" s="64"/>
      <c r="EA109" s="64"/>
      <c r="EB109" s="64"/>
      <c r="EC109" s="64"/>
      <c r="ED109" s="64"/>
      <c r="EE109" s="64"/>
      <c r="EF109" s="64"/>
      <c r="EG109" s="54">
        <f t="shared" si="65"/>
        <v>0</v>
      </c>
      <c r="EH109" s="136"/>
      <c r="EI109" s="97">
        <f t="shared" si="66"/>
        <v>0</v>
      </c>
      <c r="EJ109" s="344" t="str">
        <f t="shared" si="67"/>
        <v/>
      </c>
      <c r="EK109" s="345">
        <f t="shared" si="68"/>
        <v>0</v>
      </c>
      <c r="EL109" s="185"/>
      <c r="EM109" s="102">
        <f>SUMIF($K109,REGISTER!$CU$7,'KORT 1'!$BD109)</f>
        <v>0</v>
      </c>
      <c r="EN109" s="19">
        <f>SUMIF($K109,REGISTER!$CU$8,'KORT 1'!$BD109)</f>
        <v>0</v>
      </c>
      <c r="EO109" s="20">
        <f>SUMIF($K109,REGISTER!$CU$9,'KORT 1'!$BD109)</f>
        <v>0</v>
      </c>
      <c r="EP109" s="17">
        <f>SUMIF($K109,REGISTER!$CU$21,'KORT 1'!$BD109)</f>
        <v>0</v>
      </c>
      <c r="EQ109" s="19">
        <f>SUMIF($K109,REGISTER!$CU$22,'KORT 1'!$BD109)</f>
        <v>0</v>
      </c>
      <c r="ER109" s="20">
        <f>SUMIF($K109,REGISTER!$CU$23,'KORT 1'!$BD109)</f>
        <v>0</v>
      </c>
      <c r="ES109" s="17">
        <f>SUMIF($K109,REGISTER!$CU$14,'KORT 1'!$BD109)</f>
        <v>0</v>
      </c>
      <c r="ET109" s="19">
        <f>SUMIF($K109,REGISTER!$CU$15,'KORT 1'!$BD109)</f>
        <v>0</v>
      </c>
      <c r="EU109" s="19">
        <f>SUMIF($K109,REGISTER!$CU$16,'KORT 1'!$BD109)</f>
        <v>0</v>
      </c>
      <c r="EV109" s="218">
        <f>SUMIF($K109,REGISTER!$CU$17,'KORT 1'!$BD109)+SUMIF($K109,REGISTER!$CU$18,'KORT 1'!$BD109)+SUMIF($K109,REGISTER!$CU$19,'KORT 1'!$BD109)+SUMIF($K109,REGISTER!$CU$20,'KORT 1'!$BD109)</f>
        <v>0</v>
      </c>
      <c r="EW109" s="103">
        <f>SUMIF($K109,REGISTER!$CU$28,'KORT 1'!$BD109)</f>
        <v>0</v>
      </c>
      <c r="EX109" s="19">
        <f>SUMIF($K109,REGISTER!$CU$29,'KORT 1'!$BD109)</f>
        <v>0</v>
      </c>
      <c r="EY109" s="19">
        <f>SUMIF($K109,REGISTER!$CU$30,'KORT 1'!$BD109)</f>
        <v>0</v>
      </c>
      <c r="EZ109" s="218">
        <f>SUMIF($K109,REGISTER!$CU$31,'KORT 1'!$BD109)+SUMIF($K109,REGISTER!$CU$32,'KORT 1'!$BD109)+SUMIF($K109,REGISTER!$CU$33,'KORT 1'!$BD109)+SUMIF($K109,REGISTER!$CU$34,'KORT 1'!$BD109)</f>
        <v>0</v>
      </c>
      <c r="FA109" s="136"/>
      <c r="FB109" s="136"/>
      <c r="FC109" s="136"/>
      <c r="FD109" s="136"/>
      <c r="FE109" s="136"/>
      <c r="FF109" s="136"/>
      <c r="FG109" s="136"/>
      <c r="FH109" s="136"/>
      <c r="FI109" s="136"/>
      <c r="FJ109" s="136"/>
      <c r="FK109" s="136"/>
      <c r="FL109" s="136"/>
      <c r="FM109" s="136"/>
      <c r="FN109" s="136"/>
      <c r="FO109" s="136"/>
      <c r="FP109" s="235"/>
      <c r="FQ109" s="103">
        <f>SUMIF($M109,REGISTER!$CU$36,'KORT 1'!$O109)</f>
        <v>0</v>
      </c>
      <c r="FR109" s="19">
        <f>SUMIF($M109,REGISTER!$CU$37,'KORT 1'!$O109)</f>
        <v>0</v>
      </c>
      <c r="FS109" s="19">
        <f>SUMIF($M109,REGISTER!$CU$38,'KORT 1'!$O109)</f>
        <v>0</v>
      </c>
      <c r="FT109" s="19">
        <f>SUMIF($M109,REGISTER!$CU$39,'KORT 1'!$O109)</f>
        <v>0</v>
      </c>
      <c r="FU109" s="19">
        <f>SUMIF($M109,REGISTER!$CU$40,'KORT 1'!$O109)</f>
        <v>0</v>
      </c>
      <c r="FV109" s="19">
        <f>SUMIF($M109,REGISTER!$CU$41,'KORT 1'!$O109)</f>
        <v>0</v>
      </c>
      <c r="FW109" s="19">
        <f>SUMIF($M109,REGISTER!$CU$56,'KORT 1'!$O109)</f>
        <v>0</v>
      </c>
      <c r="FX109" s="19">
        <f>SUMIF($M109,REGISTER!$CU$57,'KORT 1'!$O109)</f>
        <v>0</v>
      </c>
      <c r="FY109" s="19">
        <f>SUMIF($M109,REGISTER!$CU$58,'KORT 1'!$O109)</f>
        <v>0</v>
      </c>
      <c r="FZ109" s="19">
        <f>SUMIF($M109,REGISTER!$CU$59,'KORT 1'!$O109)</f>
        <v>0</v>
      </c>
      <c r="GA109" s="19">
        <f>SUMIF($M109,REGISTER!$CU$60,'KORT 1'!$O109)</f>
        <v>0</v>
      </c>
      <c r="GB109" s="19">
        <f>SUMIF($M109,REGISTER!$CU$61,'KORT 1'!$O109)</f>
        <v>0</v>
      </c>
      <c r="GC109" s="19">
        <f>SUMIF($M109,REGISTER!$CU$46,'KORT 1'!$O109)</f>
        <v>0</v>
      </c>
      <c r="GD109" s="19">
        <f>SUMIF($M109,REGISTER!$CU$47,'KORT 1'!$O109)</f>
        <v>0</v>
      </c>
      <c r="GE109" s="19">
        <f>SUMIF($M109,REGISTER!$CU$48,'KORT 1'!$O109)</f>
        <v>0</v>
      </c>
      <c r="GF109" s="19">
        <f>SUMIF($M109,REGISTER!$CU$49,'KORT 1'!$O109)</f>
        <v>0</v>
      </c>
      <c r="GG109" s="19">
        <f>SUMIF($M109,REGISTER!$CU$50,'KORT 1'!$O109)</f>
        <v>0</v>
      </c>
      <c r="GH109" s="19">
        <f>SUMIF($M109,REGISTER!$CU$51,'KORT 1'!$O109)</f>
        <v>0</v>
      </c>
      <c r="GI109" s="18">
        <f>SUMIF($M109,REGISTER!$CU$52,'KORT 1'!$O109)+SUMIF($M109,REGISTER!$CU$53,'KORT 1'!$O109)+SUMIF($M109,REGISTER!$CU$54,'KORT 1'!$O109)+SUMIF($M109,REGISTER!$CU$55,'KORT 1'!$O109)</f>
        <v>0</v>
      </c>
      <c r="GJ109" s="19">
        <f>SUMIF($M109,REGISTER!$CU$66,'KORT 1'!$O109)</f>
        <v>0</v>
      </c>
      <c r="GK109" s="19">
        <f>SUMIF($M109,REGISTER!$CU$67,'KORT 1'!$O109)</f>
        <v>0</v>
      </c>
      <c r="GL109" s="19">
        <f>SUMIF($M109,REGISTER!$CU$68,'KORT 1'!$O109)</f>
        <v>0</v>
      </c>
      <c r="GM109" s="19">
        <f>SUMIF($M109,REGISTER!$CU$69,'KORT 1'!$O109)</f>
        <v>0</v>
      </c>
      <c r="GN109" s="19">
        <f>SUMIF($M109,REGISTER!$CU$70,'KORT 1'!$O109)</f>
        <v>0</v>
      </c>
      <c r="GO109" s="19">
        <f>SUMIF($M109,REGISTER!$CU$71,'KORT 1'!$O109)</f>
        <v>0</v>
      </c>
      <c r="GP109" s="18">
        <f>SUMIF($M109,REGISTER!$CU$72,'KORT 1'!$O109)+SUMIF($M109,REGISTER!$CU$73,'KORT 1'!$O109)+SUMIF($M109,REGISTER!$CU$74,'KORT 1'!$O109)+SUMIF($M109,REGISTER!$CU$75,'KORT 1'!$O109)</f>
        <v>0</v>
      </c>
      <c r="GQ109" s="136"/>
      <c r="GR109" s="136"/>
      <c r="GS109" s="136"/>
      <c r="GT109" s="136"/>
      <c r="GU109" s="136"/>
      <c r="GV109" s="136"/>
      <c r="GW109" s="136"/>
      <c r="GX109" s="136"/>
      <c r="GY109" s="136"/>
      <c r="GZ109" s="136"/>
      <c r="HA109" s="136"/>
      <c r="HB109" s="136"/>
      <c r="HC109" s="136"/>
      <c r="HD109" s="136"/>
      <c r="HE109" s="136"/>
      <c r="HF109" s="136"/>
      <c r="HG109" s="136"/>
      <c r="HH109" s="125"/>
      <c r="HI109" s="1"/>
    </row>
    <row r="110" spans="1:217" ht="12" customHeight="1">
      <c r="A110" s="17">
        <v>54</v>
      </c>
      <c r="B110" s="81"/>
      <c r="C110" s="427" t="str">
        <f t="shared" si="69"/>
        <v/>
      </c>
      <c r="D110" s="428"/>
      <c r="E110" s="428"/>
      <c r="F110" s="428"/>
      <c r="G110" s="429"/>
      <c r="H110" s="130" t="str">
        <f t="shared" si="56"/>
        <v/>
      </c>
      <c r="I110" s="26">
        <f t="shared" si="57"/>
        <v>0</v>
      </c>
      <c r="J110" s="26">
        <f t="shared" si="58"/>
        <v>0</v>
      </c>
      <c r="K110" s="26">
        <f t="shared" si="59"/>
        <v>0</v>
      </c>
      <c r="L110" s="133"/>
      <c r="M110" s="26">
        <f t="shared" si="60"/>
        <v>0</v>
      </c>
      <c r="N110" s="26">
        <f t="shared" si="61"/>
        <v>0</v>
      </c>
      <c r="O110" s="101">
        <f t="shared" si="70"/>
        <v>0</v>
      </c>
      <c r="P110" s="80">
        <f>IF((SUM(P$19:P$39)+SUM(P$78:P109)+SUM(P$117:P$121))&gt;=REGISTER!$CZ$22,0,IF(CS$70=1,0,IF(AND(CS110=1,$J110=1,CS$43&gt;=REGISTER!$CZ$25,CS$40&gt;0,SUM(CS$54:CS$60)&gt;0),1,0)))</f>
        <v>0</v>
      </c>
      <c r="Q110" s="80">
        <f>IF((SUM(Q$19:Q$39)+SUM(Q$78:Q109)+SUM(Q$117:Q$121))&gt;=REGISTER!$CZ$22,0,IF(CT$70=1,0,IF(AND(CT110=1,$J110=1,CT$43&gt;=REGISTER!$CZ$25,CT$40&gt;0,SUM(CT$54:CT$60)&gt;0),1,0)))</f>
        <v>0</v>
      </c>
      <c r="R110" s="80">
        <f>IF((SUM(R$19:R$39)+SUM(R$78:R109)+SUM(R$117:R$121))&gt;=REGISTER!$CZ$22,0,IF(CU$70=1,0,IF(AND(CU110=1,$J110=1,CU$43&gt;=REGISTER!$CZ$25,CU$40&gt;0,SUM(CU$54:CU$60)&gt;0),1,0)))</f>
        <v>0</v>
      </c>
      <c r="S110" s="80">
        <f>IF((SUM(S$19:S$39)+SUM(S$78:S109)+SUM(S$117:S$121))&gt;=REGISTER!$CZ$22,0,IF(CV$70=1,0,IF(AND(CV110=1,$J110=1,CV$43&gt;=REGISTER!$CZ$25,CV$40&gt;0,SUM(CV$54:CV$60)&gt;0),1,0)))</f>
        <v>0</v>
      </c>
      <c r="T110" s="80">
        <f>IF((SUM(T$19:T$39)+SUM(T$78:T109)+SUM(T$117:T$121))&gt;=REGISTER!$CZ$22,0,IF(CW$70=1,0,IF(AND(CW110=1,$J110=1,CW$43&gt;=REGISTER!$CZ$25,CW$40&gt;0,SUM(CW$54:CW$60)&gt;0),1,0)))</f>
        <v>0</v>
      </c>
      <c r="U110" s="80">
        <f>IF((SUM(U$19:U$39)+SUM(U$78:U109)+SUM(U$117:U$121))&gt;=REGISTER!$CZ$22,0,IF(CX$70=1,0,IF(AND(CX110=1,$J110=1,CX$43&gt;=REGISTER!$CZ$25,CX$40&gt;0,SUM(CX$54:CX$60)&gt;0),1,0)))</f>
        <v>0</v>
      </c>
      <c r="V110" s="80">
        <f>IF((SUM(V$19:V$39)+SUM(V$78:V109)+SUM(V$117:V$121))&gt;=REGISTER!$CZ$22,0,IF(CY$70=1,0,IF(AND(CY110=1,$J110=1,CY$43&gt;=REGISTER!$CZ$25,CY$40&gt;0,SUM(CY$54:CY$60)&gt;0),1,0)))</f>
        <v>0</v>
      </c>
      <c r="W110" s="80">
        <f>IF((SUM(W$19:W$39)+SUM(W$78:W109)+SUM(W$117:W$121))&gt;=REGISTER!$CZ$22,0,IF(CZ$70=1,0,IF(AND(CZ110=1,$J110=1,CZ$43&gt;=REGISTER!$CZ$25,CZ$40&gt;0,SUM(CZ$54:CZ$60)&gt;0),1,0)))</f>
        <v>0</v>
      </c>
      <c r="X110" s="80">
        <f>IF((SUM(X$19:X$39)+SUM(X$78:X109)+SUM(X$117:X$121))&gt;=REGISTER!$CZ$22,0,IF(DA$70=1,0,IF(AND(DA110=1,$J110=1,DA$43&gt;=REGISTER!$CZ$25,DA$40&gt;0,SUM(DA$54:DA$60)&gt;0),1,0)))</f>
        <v>0</v>
      </c>
      <c r="Y110" s="80">
        <f>IF((SUM(Y$19:Y$39)+SUM(Y$78:Y109)+SUM(Y$117:Y$121))&gt;=REGISTER!$CZ$22,0,IF(DB$70=1,0,IF(AND(DB110=1,$J110=1,DB$43&gt;=REGISTER!$CZ$25,DB$40&gt;0,SUM(DB$54:DB$60)&gt;0),1,0)))</f>
        <v>0</v>
      </c>
      <c r="Z110" s="80">
        <f>IF((SUM(Z$19:Z$39)+SUM(Z$78:Z109)+SUM(Z$117:Z$121))&gt;=REGISTER!$CZ$22,0,IF(DC$70=1,0,IF(AND(DC110=1,$J110=1,DC$43&gt;=REGISTER!$CZ$25,DC$40&gt;0,SUM(DC$54:DC$60)&gt;0),1,0)))</f>
        <v>0</v>
      </c>
      <c r="AA110" s="80">
        <f>IF((SUM(AA$19:AA$39)+SUM(AA$78:AA109)+SUM(AA$117:AA$121))&gt;=REGISTER!$CZ$22,0,IF(DD$70=1,0,IF(AND(DD110=1,$J110=1,DD$43&gt;=REGISTER!$CZ$25,DD$40&gt;0,SUM(DD$54:DD$60)&gt;0),1,0)))</f>
        <v>0</v>
      </c>
      <c r="AB110" s="80">
        <f>IF((SUM(AB$19:AB$39)+SUM(AB$78:AB109)+SUM(AB$117:AB$121))&gt;=REGISTER!$CZ$22,0,IF(DE$70=1,0,IF(AND(DE110=1,$J110=1,DE$43&gt;=REGISTER!$CZ$25,DE$40&gt;0,SUM(DE$54:DE$60)&gt;0),1,0)))</f>
        <v>0</v>
      </c>
      <c r="AC110" s="80">
        <f>IF((SUM(AC$19:AC$39)+SUM(AC$78:AC109)+SUM(AC$117:AC$121))&gt;=REGISTER!$CZ$22,0,IF(DF$70=1,0,IF(AND(DF110=1,$J110=1,DF$43&gt;=REGISTER!$CZ$25,DF$40&gt;0,SUM(DF$54:DF$60)&gt;0),1,0)))</f>
        <v>0</v>
      </c>
      <c r="AD110" s="80">
        <f>IF((SUM(AD$19:AD$39)+SUM(AD$78:AD109)+SUM(AD$117:AD$121))&gt;=REGISTER!$CZ$22,0,IF(DG$70=1,0,IF(AND(DG110=1,$J110=1,DG$43&gt;=REGISTER!$CZ$25,DG$40&gt;0,SUM(DG$54:DG$60)&gt;0),1,0)))</f>
        <v>0</v>
      </c>
      <c r="AE110" s="80">
        <f>IF((SUM(AE$19:AE$39)+SUM(AE$78:AE109)+SUM(AE$117:AE$121))&gt;=REGISTER!$CZ$22,0,IF(DH$70=1,0,IF(AND(DH110=1,$J110=1,DH$43&gt;=REGISTER!$CZ$25,DH$40&gt;0,SUM(DH$54:DH$60)&gt;0),1,0)))</f>
        <v>0</v>
      </c>
      <c r="AF110" s="80">
        <f>IF((SUM(AF$19:AF$39)+SUM(AF$78:AF109)+SUM(AF$117:AF$121))&gt;=REGISTER!$CZ$22,0,IF(DI$70=1,0,IF(AND(DI110=1,$J110=1,DI$43&gt;=REGISTER!$CZ$25,DI$40&gt;0,SUM(DI$54:DI$60)&gt;0),1,0)))</f>
        <v>0</v>
      </c>
      <c r="AG110" s="80">
        <f>IF((SUM(AG$19:AG$39)+SUM(AG$78:AG109)+SUM(AG$117:AG$121))&gt;=REGISTER!$CZ$22,0,IF(DJ$70=1,0,IF(AND(DJ110=1,$J110=1,DJ$43&gt;=REGISTER!$CZ$25,DJ$40&gt;0,SUM(DJ$54:DJ$60)&gt;0),1,0)))</f>
        <v>0</v>
      </c>
      <c r="AH110" s="80">
        <f>IF((SUM(AH$19:AH$39)+SUM(AH$78:AH109)+SUM(AH$117:AH$121))&gt;=REGISTER!$CZ$22,0,IF(DK$70=1,0,IF(AND(DK110=1,$J110=1,DK$43&gt;=REGISTER!$CZ$25,DK$40&gt;0,SUM(DK$54:DK$60)&gt;0),1,0)))</f>
        <v>0</v>
      </c>
      <c r="AI110" s="80">
        <f>IF((SUM(AI$19:AI$39)+SUM(AI$78:AI109)+SUM(AI$117:AI$121))&gt;=REGISTER!$CZ$22,0,IF(DL$70=1,0,IF(AND(DL110=1,$J110=1,DL$43&gt;=REGISTER!$CZ$25,DL$40&gt;0,SUM(DL$54:DL$60)&gt;0),1,0)))</f>
        <v>0</v>
      </c>
      <c r="AJ110" s="80">
        <f>IF((SUM(AJ$19:AJ$39)+SUM(AJ$78:AJ109)+SUM(AJ$117:AJ$121))&gt;=REGISTER!$CZ$22,0,IF(DM$70=1,0,IF(AND(DM110=1,$J110=1,DM$43&gt;=REGISTER!$CZ$25,DM$40&gt;0,SUM(DM$54:DM$60)&gt;0),1,0)))</f>
        <v>0</v>
      </c>
      <c r="AK110" s="80">
        <f>IF((SUM(AK$19:AK$39)+SUM(AK$78:AK109)+SUM(AK$117:AK$121))&gt;=REGISTER!$CZ$22,0,IF(DN$70=1,0,IF(AND(DN110=1,$J110=1,DN$43&gt;=REGISTER!$CZ$25,DN$40&gt;0,SUM(DN$54:DN$60)&gt;0),1,0)))</f>
        <v>0</v>
      </c>
      <c r="AL110" s="80">
        <f>IF((SUM(AL$19:AL$39)+SUM(AL$78:AL109)+SUM(AL$117:AL$121))&gt;=REGISTER!$CZ$22,0,IF(DO$70=1,0,IF(AND(DO110=1,$J110=1,DO$43&gt;=REGISTER!$CZ$25,DO$40&gt;0,SUM(DO$54:DO$60)&gt;0),1,0)))</f>
        <v>0</v>
      </c>
      <c r="AM110" s="80">
        <f>IF((SUM(AM$19:AM$39)+SUM(AM$78:AM109)+SUM(AM$117:AM$121))&gt;=REGISTER!$CZ$22,0,IF(DP$70=1,0,IF(AND(DP110=1,$J110=1,DP$43&gt;=REGISTER!$CZ$25,DP$40&gt;0,SUM(DP$54:DP$60)&gt;0),1,0)))</f>
        <v>0</v>
      </c>
      <c r="AN110" s="80">
        <f>IF((SUM(AN$19:AN$39)+SUM(AN$78:AN109)+SUM(AN$117:AN$121))&gt;=REGISTER!$CZ$22,0,IF(DQ$70=1,0,IF(AND(DQ110=1,$J110=1,DQ$43&gt;=REGISTER!$CZ$25,DQ$40&gt;0,SUM(DQ$54:DQ$60)&gt;0),1,0)))</f>
        <v>0</v>
      </c>
      <c r="AO110" s="80">
        <f>IF((SUM(AO$19:AO$39)+SUM(AO$78:AO109)+SUM(AO$117:AO$121))&gt;=REGISTER!$CZ$22,0,IF(DR$70=1,0,IF(AND(DR110=1,$J110=1,DR$43&gt;=REGISTER!$CZ$25,DR$40&gt;0,SUM(DR$54:DR$60)&gt;0),1,0)))</f>
        <v>0</v>
      </c>
      <c r="AP110" s="80">
        <f>IF((SUM(AP$19:AP$39)+SUM(AP$78:AP109)+SUM(AP$117:AP$121))&gt;=REGISTER!$CZ$22,0,IF(DS$70=1,0,IF(AND(DS110=1,$J110=1,DS$43&gt;=REGISTER!$CZ$25,DS$40&gt;0,SUM(DS$54:DS$60)&gt;0),1,0)))</f>
        <v>0</v>
      </c>
      <c r="AQ110" s="80">
        <f>IF((SUM(AQ$19:AQ$39)+SUM(AQ$78:AQ109)+SUM(AQ$117:AQ$121))&gt;=REGISTER!$CZ$22,0,IF(DT$70=1,0,IF(AND(DT110=1,$J110=1,DT$43&gt;=REGISTER!$CZ$25,DT$40&gt;0,SUM(DT$54:DT$60)&gt;0),1,0)))</f>
        <v>0</v>
      </c>
      <c r="AR110" s="80">
        <f>IF((SUM(AR$19:AR$39)+SUM(AR$78:AR109)+SUM(AR$117:AR$121))&gt;=REGISTER!$CZ$22,0,IF(DU$70=1,0,IF(AND(DU110=1,$J110=1,DU$43&gt;=REGISTER!$CZ$25,DU$40&gt;0,SUM(DU$54:DU$60)&gt;0),1,0)))</f>
        <v>0</v>
      </c>
      <c r="AS110" s="80">
        <f>IF((SUM(AS$19:AS$39)+SUM(AS$78:AS109)+SUM(AS$117:AS$121))&gt;=REGISTER!$CZ$22,0,IF(DV$70=1,0,IF(AND(DV110=1,$J110=1,DV$43&gt;=REGISTER!$CZ$25,DV$40&gt;0,SUM(DV$54:DV$60)&gt;0),1,0)))</f>
        <v>0</v>
      </c>
      <c r="AT110" s="80">
        <f>IF((SUM(AT$19:AT$39)+SUM(AT$78:AT109)+SUM(AT$117:AT$121))&gt;=REGISTER!$CZ$22,0,IF(DW$70=1,0,IF(AND(DW110=1,$J110=1,DW$43&gt;=REGISTER!$CZ$25,DW$40&gt;0,SUM(DW$54:DW$60)&gt;0),1,0)))</f>
        <v>0</v>
      </c>
      <c r="AU110" s="80">
        <f>IF((SUM(AU$19:AU$39)+SUM(AU$78:AU109)+SUM(AU$117:AU$121))&gt;=REGISTER!$CZ$22,0,IF(DX$70=1,0,IF(AND(DX110=1,$J110=1,DX$43&gt;=REGISTER!$CZ$25,DX$40&gt;0,SUM(DX$54:DX$60)&gt;0),1,0)))</f>
        <v>0</v>
      </c>
      <c r="AV110" s="80">
        <f>IF((SUM(AV$19:AV$39)+SUM(AV$78:AV109)+SUM(AV$117:AV$121))&gt;=REGISTER!$CZ$22,0,IF(DY$70=1,0,IF(AND(DY110=1,$J110=1,DY$43&gt;=REGISTER!$CZ$25,DY$40&gt;0,SUM(DY$54:DY$60)&gt;0),1,0)))</f>
        <v>0</v>
      </c>
      <c r="AW110" s="80">
        <f>IF((SUM(AW$19:AW$39)+SUM(AW$78:AW109)+SUM(AW$117:AW$121))&gt;=REGISTER!$CZ$22,0,IF(DZ$70=1,0,IF(AND(DZ110=1,$J110=1,DZ$43&gt;=REGISTER!$CZ$25,DZ$40&gt;0,SUM(DZ$54:DZ$60)&gt;0),1,0)))</f>
        <v>0</v>
      </c>
      <c r="AX110" s="80">
        <f>IF((SUM(AX$19:AX$39)+SUM(AX$78:AX109)+SUM(AX$117:AX$121))&gt;=REGISTER!$CZ$22,0,IF(EA$70=1,0,IF(AND(EA110=1,$J110=1,EA$43&gt;=REGISTER!$CZ$25,EA$40&gt;0,SUM(EA$54:EA$60)&gt;0),1,0)))</f>
        <v>0</v>
      </c>
      <c r="AY110" s="80">
        <f>IF((SUM(AY$19:AY$39)+SUM(AY$78:AY109)+SUM(AY$117:AY$121))&gt;=REGISTER!$CZ$22,0,IF(EB$70=1,0,IF(AND(EB110=1,$J110=1,EB$43&gt;=REGISTER!$CZ$25,EB$40&gt;0,SUM(EB$54:EB$60)&gt;0),1,0)))</f>
        <v>0</v>
      </c>
      <c r="AZ110" s="80">
        <f>IF((SUM(AZ$19:AZ$39)+SUM(AZ$78:AZ109)+SUM(AZ$117:AZ$121))&gt;=REGISTER!$CZ$22,0,IF(EC$70=1,0,IF(AND(EC110=1,$J110=1,EC$43&gt;=REGISTER!$CZ$25,EC$40&gt;0,SUM(EC$54:EC$60)&gt;0),1,0)))</f>
        <v>0</v>
      </c>
      <c r="BA110" s="80">
        <f>IF((SUM(BA$19:BA$39)+SUM(BA$78:BA109)+SUM(BA$117:BA$121))&gt;=REGISTER!$CZ$22,0,IF(ED$70=1,0,IF(AND(ED110=1,$J110=1,ED$43&gt;=REGISTER!$CZ$25,ED$40&gt;0,SUM(ED$54:ED$60)&gt;0),1,0)))</f>
        <v>0</v>
      </c>
      <c r="BB110" s="80">
        <f>IF((SUM(BB$19:BB$39)+SUM(BB$78:BB109)+SUM(BB$117:BB$121))&gt;=REGISTER!$CZ$22,0,IF(EE$70=1,0,IF(AND(EE110=1,$J110=1,EE$43&gt;=REGISTER!$CZ$25,EE$40&gt;0,SUM(EE$54:EE$60)&gt;0),1,0)))</f>
        <v>0</v>
      </c>
      <c r="BC110" s="80">
        <f>IF((SUM(BC$19:BC$39)+SUM(BC$78:BC109)+SUM(BC$117:BC$121))&gt;=REGISTER!$CZ$22,0,IF(EF$70=1,0,IF(AND(EF110=1,$J110=1,EF$43&gt;=REGISTER!$CZ$25,EF$40&gt;0,SUM(EF$54:EF$60)&gt;0),1,0)))</f>
        <v>0</v>
      </c>
      <c r="BD110" s="101">
        <f t="shared" si="71"/>
        <v>0</v>
      </c>
      <c r="BE110" s="80">
        <f>IF((SUM(BE$19:BE$39)+SUM(BE$78:BE109)+SUM(BE$117:BE$121))&gt;=30,0,SUM(IF(AND($I110=1,CS110=1,CS$41&gt;2,CS$40&gt;0,SUM(CS$47:CS$53)&gt;0),1,0)))</f>
        <v>0</v>
      </c>
      <c r="BF110" s="80">
        <f>IF((SUM(BF$19:BF$39)+SUM(BF$78:BF109)+SUM(BF$117:BF$121))&gt;=30,0,SUM(IF(AND($I110=1,CT110=1,CT$41&gt;2,CT$40&gt;0,SUM(CT$47:CT$53)&gt;0),1,0)))</f>
        <v>0</v>
      </c>
      <c r="BG110" s="80">
        <f>IF((SUM(BG$19:BG$39)+SUM(BG$78:BG109)+SUM(BG$117:BG$121))&gt;=30,0,SUM(IF(AND($I110=1,CU110=1,CU$41&gt;2,CU$40&gt;0,SUM(CU$47:CU$53)&gt;0),1,0)))</f>
        <v>0</v>
      </c>
      <c r="BH110" s="80">
        <f>IF((SUM(BH$19:BH$39)+SUM(BH$78:BH109)+SUM(BH$117:BH$121))&gt;=30,0,SUM(IF(AND($I110=1,CV110=1,CV$41&gt;2,CV$40&gt;0,SUM(CV$47:CV$53)&gt;0),1,0)))</f>
        <v>0</v>
      </c>
      <c r="BI110" s="80">
        <f>IF((SUM(BI$19:BI$39)+SUM(BI$78:BI109)+SUM(BI$117:BI$121))&gt;=30,0,SUM(IF(AND($I110=1,CW110=1,CW$41&gt;2,CW$40&gt;0,SUM(CW$47:CW$53)&gt;0),1,0)))</f>
        <v>0</v>
      </c>
      <c r="BJ110" s="80">
        <f>IF((SUM(BJ$19:BJ$39)+SUM(BJ$78:BJ109)+SUM(BJ$117:BJ$121))&gt;=30,0,SUM(IF(AND($I110=1,CX110=1,CX$41&gt;2,CX$40&gt;0,SUM(CX$47:CX$53)&gt;0),1,0)))</f>
        <v>0</v>
      </c>
      <c r="BK110" s="80">
        <f>IF((SUM(BK$19:BK$39)+SUM(BK$78:BK109)+SUM(BK$117:BK$121))&gt;=30,0,SUM(IF(AND($I110=1,CY110=1,CY$41&gt;2,CY$40&gt;0,SUM(CY$47:CY$53)&gt;0),1,0)))</f>
        <v>0</v>
      </c>
      <c r="BL110" s="80">
        <f>IF((SUM(BL$19:BL$39)+SUM(BL$78:BL109)+SUM(BL$117:BL$121))&gt;=30,0,SUM(IF(AND($I110=1,CZ110=1,CZ$41&gt;2,CZ$40&gt;0,SUM(CZ$47:CZ$53)&gt;0),1,0)))</f>
        <v>0</v>
      </c>
      <c r="BM110" s="80">
        <f>IF((SUM(BM$19:BM$39)+SUM(BM$78:BM109)+SUM(BM$117:BM$121))&gt;=30,0,SUM(IF(AND($I110=1,DA110=1,DA$41&gt;2,DA$40&gt;0,SUM(DA$47:DA$53)&gt;0),1,0)))</f>
        <v>0</v>
      </c>
      <c r="BN110" s="80">
        <f>IF((SUM(BN$19:BN$39)+SUM(BN$78:BN109)+SUM(BN$117:BN$121))&gt;=30,0,SUM(IF(AND($I110=1,DB110=1,DB$41&gt;2,DB$40&gt;0,SUM(DB$47:DB$53)&gt;0),1,0)))</f>
        <v>0</v>
      </c>
      <c r="BO110" s="80">
        <f>IF((SUM(BO$19:BO$39)+SUM(BO$78:BO109)+SUM(BO$117:BO$121))&gt;=30,0,SUM(IF(AND($I110=1,DC110=1,DC$41&gt;2,DC$40&gt;0,SUM(DC$47:DC$53)&gt;0),1,0)))</f>
        <v>0</v>
      </c>
      <c r="BP110" s="80">
        <f>IF((SUM(BP$19:BP$39)+SUM(BP$78:BP109)+SUM(BP$117:BP$121))&gt;=30,0,SUM(IF(AND($I110=1,DD110=1,DD$41&gt;2,DD$40&gt;0,SUM(DD$47:DD$53)&gt;0),1,0)))</f>
        <v>0</v>
      </c>
      <c r="BQ110" s="80">
        <f>IF((SUM(BQ$19:BQ$39)+SUM(BQ$78:BQ109)+SUM(BQ$117:BQ$121))&gt;=30,0,SUM(IF(AND($I110=1,DE110=1,DE$41&gt;2,DE$40&gt;0,SUM(DE$47:DE$53)&gt;0),1,0)))</f>
        <v>0</v>
      </c>
      <c r="BR110" s="80">
        <f>IF((SUM(BR$19:BR$39)+SUM(BR$78:BR109)+SUM(BR$117:BR$121))&gt;=30,0,SUM(IF(AND($I110=1,DF110=1,DF$41&gt;2,DF$40&gt;0,SUM(DF$47:DF$53)&gt;0),1,0)))</f>
        <v>0</v>
      </c>
      <c r="BS110" s="80">
        <f>IF((SUM(BS$19:BS$39)+SUM(BS$78:BS109)+SUM(BS$117:BS$121))&gt;=30,0,SUM(IF(AND($I110=1,DG110=1,DG$41&gt;2,DG$40&gt;0,SUM(DG$47:DG$53)&gt;0),1,0)))</f>
        <v>0</v>
      </c>
      <c r="BT110" s="80">
        <f>IF((SUM(BT$19:BT$39)+SUM(BT$78:BT109)+SUM(BT$117:BT$121))&gt;=30,0,SUM(IF(AND($I110=1,DH110=1,DH$41&gt;2,DH$40&gt;0,SUM(DH$47:DH$53)&gt;0),1,0)))</f>
        <v>0</v>
      </c>
      <c r="BU110" s="80">
        <f>IF((SUM(BU$19:BU$39)+SUM(BU$78:BU109)+SUM(BU$117:BU$121))&gt;=30,0,SUM(IF(AND($I110=1,DI110=1,DI$41&gt;2,DI$40&gt;0,SUM(DI$47:DI$53)&gt;0),1,0)))</f>
        <v>0</v>
      </c>
      <c r="BV110" s="80">
        <f>IF((SUM(BV$19:BV$39)+SUM(BV$78:BV109)+SUM(BV$117:BV$121))&gt;=30,0,SUM(IF(AND($I110=1,DJ110=1,DJ$41&gt;2,DJ$40&gt;0,SUM(DJ$47:DJ$53)&gt;0),1,0)))</f>
        <v>0</v>
      </c>
      <c r="BW110" s="80">
        <f>IF((SUM(BW$19:BW$39)+SUM(BW$78:BW109)+SUM(BW$117:BW$121))&gt;=30,0,SUM(IF(AND($I110=1,DK110=1,DK$41&gt;2,DK$40&gt;0,SUM(DK$47:DK$53)&gt;0),1,0)))</f>
        <v>0</v>
      </c>
      <c r="BX110" s="80">
        <f>IF((SUM(BX$19:BX$39)+SUM(BX$78:BX109)+SUM(BX$117:BX$121))&gt;=30,0,SUM(IF(AND($I110=1,DL110=1,DL$41&gt;2,DL$40&gt;0,SUM(DL$47:DL$53)&gt;0),1,0)))</f>
        <v>0</v>
      </c>
      <c r="BY110" s="80">
        <f>IF((SUM(BY$19:BY$39)+SUM(BY$78:BY109)+SUM(BY$117:BY$121))&gt;=30,0,SUM(IF(AND($I110=1,DM110=1,DM$41&gt;2,DM$40&gt;0,SUM(DM$47:DM$53)&gt;0),1,0)))</f>
        <v>0</v>
      </c>
      <c r="BZ110" s="80">
        <f>IF((SUM(BZ$19:BZ$39)+SUM(BZ$78:BZ109)+SUM(BZ$117:BZ$121))&gt;=30,0,SUM(IF(AND($I110=1,DN110=1,DN$41&gt;2,DN$40&gt;0,SUM(DN$47:DN$53)&gt;0),1,0)))</f>
        <v>0</v>
      </c>
      <c r="CA110" s="80">
        <f>IF((SUM(CA$19:CA$39)+SUM(CA$78:CA109)+SUM(CA$117:CA$121))&gt;=30,0,SUM(IF(AND($I110=1,DO110=1,DO$41&gt;2,DO$40&gt;0,SUM(DO$47:DO$53)&gt;0),1,0)))</f>
        <v>0</v>
      </c>
      <c r="CB110" s="80">
        <f>IF((SUM(CB$19:CB$39)+SUM(CB$78:CB109)+SUM(CB$117:CB$121))&gt;=30,0,SUM(IF(AND($I110=1,DP110=1,DP$41&gt;2,DP$40&gt;0,SUM(DP$47:DP$53)&gt;0),1,0)))</f>
        <v>0</v>
      </c>
      <c r="CC110" s="80">
        <f>IF((SUM(CC$19:CC$39)+SUM(CC$78:CC109)+SUM(CC$117:CC$121))&gt;=30,0,SUM(IF(AND($I110=1,DQ110=1,DQ$41&gt;2,DQ$40&gt;0,SUM(DQ$47:DQ$53)&gt;0),1,0)))</f>
        <v>0</v>
      </c>
      <c r="CD110" s="80">
        <f>IF((SUM(CD$19:CD$39)+SUM(CD$78:CD109)+SUM(CD$117:CD$121))&gt;=30,0,SUM(IF(AND($I110=1,DR110=1,DR$41&gt;2,DR$40&gt;0,SUM(DR$47:DR$53)&gt;0),1,0)))</f>
        <v>0</v>
      </c>
      <c r="CE110" s="80">
        <f>IF((SUM(CE$19:CE$39)+SUM(CE$78:CE109)+SUM(CE$117:CE$121))&gt;=30,0,SUM(IF(AND($I110=1,DS110=1,DS$41&gt;2,DS$40&gt;0,SUM(DS$47:DS$53)&gt;0),1,0)))</f>
        <v>0</v>
      </c>
      <c r="CF110" s="80">
        <f>IF((SUM(CF$19:CF$39)+SUM(CF$78:CF109)+SUM(CF$117:CF$121))&gt;=30,0,SUM(IF(AND($I110=1,DT110=1,DT$41&gt;2,DT$40&gt;0,SUM(DT$47:DT$53)&gt;0),1,0)))</f>
        <v>0</v>
      </c>
      <c r="CG110" s="80">
        <f>IF((SUM(CG$19:CG$39)+SUM(CG$78:CG109)+SUM(CG$117:CG$121))&gt;=30,0,SUM(IF(AND($I110=1,DU110=1,DU$41&gt;2,DU$40&gt;0,SUM(DU$47:DU$53)&gt;0),1,0)))</f>
        <v>0</v>
      </c>
      <c r="CH110" s="80">
        <f>IF((SUM(CH$19:CH$39)+SUM(CH$78:CH109)+SUM(CH$117:CH$121))&gt;=30,0,SUM(IF(AND($I110=1,DV110=1,DV$41&gt;2,DV$40&gt;0,SUM(DV$47:DV$53)&gt;0),1,0)))</f>
        <v>0</v>
      </c>
      <c r="CI110" s="80">
        <f>IF((SUM(CI$19:CI$39)+SUM(CI$78:CI109)+SUM(CI$117:CI$121))&gt;=30,0,SUM(IF(AND($I110=1,DW110=1,DW$41&gt;2,DW$40&gt;0,SUM(DW$47:DW$53)&gt;0),1,0)))</f>
        <v>0</v>
      </c>
      <c r="CJ110" s="80">
        <f>IF((SUM(CJ$19:CJ$39)+SUM(CJ$78:CJ109)+SUM(CJ$117:CJ$121))&gt;=30,0,SUM(IF(AND($I110=1,DX110=1,DX$41&gt;2,DX$40&gt;0,SUM(DX$47:DX$53)&gt;0),1,0)))</f>
        <v>0</v>
      </c>
      <c r="CK110" s="80">
        <f>IF((SUM(CK$19:CK$39)+SUM(CK$78:CK109)+SUM(CK$117:CK$121))&gt;=30,0,SUM(IF(AND($I110=1,DY110=1,DY$41&gt;2,DY$40&gt;0,SUM(DY$47:DY$53)&gt;0),1,0)))</f>
        <v>0</v>
      </c>
      <c r="CL110" s="80">
        <f>IF((SUM(CL$19:CL$39)+SUM(CL$78:CL109)+SUM(CL$117:CL$121))&gt;=30,0,SUM(IF(AND($I110=1,DZ110=1,DZ$41&gt;2,DZ$40&gt;0,SUM(DZ$47:DZ$53)&gt;0),1,0)))</f>
        <v>0</v>
      </c>
      <c r="CM110" s="80">
        <f>IF((SUM(CM$19:CM$39)+SUM(CM$78:CM109)+SUM(CM$117:CM$121))&gt;=30,0,SUM(IF(AND($I110=1,EA110=1,EA$41&gt;2,EA$40&gt;0,SUM(EA$47:EA$53)&gt;0),1,0)))</f>
        <v>0</v>
      </c>
      <c r="CN110" s="80">
        <f>IF((SUM(CN$19:CN$39)+SUM(CN$78:CN109)+SUM(CN$117:CN$121))&gt;=30,0,SUM(IF(AND($I110=1,EB110=1,EB$41&gt;2,EB$40&gt;0,SUM(EB$47:EB$53)&gt;0),1,0)))</f>
        <v>0</v>
      </c>
      <c r="CO110" s="80">
        <f>IF((SUM(CO$19:CO$39)+SUM(CO$78:CO109)+SUM(CO$117:CO$121))&gt;=30,0,SUM(IF(AND($I110=1,EC110=1,EC$41&gt;2,EC$40&gt;0,SUM(EC$47:EC$53)&gt;0),1,0)))</f>
        <v>0</v>
      </c>
      <c r="CP110" s="80">
        <f>IF((SUM(CP$19:CP$39)+SUM(CP$78:CP109)+SUM(CP$117:CP$121))&gt;=30,0,SUM(IF(AND($I110=1,ED110=1,ED$41&gt;2,ED$40&gt;0,SUM(ED$47:ED$53)&gt;0),1,0)))</f>
        <v>0</v>
      </c>
      <c r="CQ110" s="80">
        <f>IF((SUM(CQ$19:CQ$39)+SUM(CQ$78:CQ109)+SUM(CQ$117:CQ$121))&gt;=30,0,SUM(IF(AND($I110=1,EE110=1,EE$41&gt;2,EE$40&gt;0,SUM(EE$47:EE$53)&gt;0),1,0)))</f>
        <v>0</v>
      </c>
      <c r="CR110" s="80">
        <f>IF((SUM(CR$19:CR$39)+SUM(CR$78:CR109)+SUM(CR$117:CR$121))&gt;=30,0,SUM(IF(AND($I110=1,EF110=1,EF$41&gt;2,EF$40&gt;0,SUM(EF$47:EF$53)&gt;0),1,0)))</f>
        <v>0</v>
      </c>
      <c r="CS110" s="64"/>
      <c r="CT110" s="64"/>
      <c r="CU110" s="64"/>
      <c r="CV110" s="64"/>
      <c r="CW110" s="64"/>
      <c r="CX110" s="64"/>
      <c r="CY110" s="64"/>
      <c r="CZ110" s="64"/>
      <c r="DA110" s="64"/>
      <c r="DB110" s="64"/>
      <c r="DC110" s="64"/>
      <c r="DD110" s="64"/>
      <c r="DE110" s="64"/>
      <c r="DF110" s="64"/>
      <c r="DG110" s="64"/>
      <c r="DH110" s="64"/>
      <c r="DI110" s="64"/>
      <c r="DJ110" s="64"/>
      <c r="DK110" s="64"/>
      <c r="DL110" s="64"/>
      <c r="DM110" s="64"/>
      <c r="DN110" s="64"/>
      <c r="DO110" s="64"/>
      <c r="DP110" s="64"/>
      <c r="DQ110" s="64"/>
      <c r="DR110" s="64"/>
      <c r="DS110" s="64"/>
      <c r="DT110" s="64"/>
      <c r="DU110" s="64"/>
      <c r="DV110" s="64"/>
      <c r="DW110" s="64"/>
      <c r="DX110" s="64"/>
      <c r="DY110" s="64"/>
      <c r="DZ110" s="64"/>
      <c r="EA110" s="64"/>
      <c r="EB110" s="64"/>
      <c r="EC110" s="64"/>
      <c r="ED110" s="64"/>
      <c r="EE110" s="64"/>
      <c r="EF110" s="64"/>
      <c r="EG110" s="54">
        <f t="shared" si="65"/>
        <v>0</v>
      </c>
      <c r="EH110" s="136"/>
      <c r="EI110" s="97">
        <f t="shared" si="66"/>
        <v>0</v>
      </c>
      <c r="EJ110" s="344" t="str">
        <f t="shared" si="67"/>
        <v/>
      </c>
      <c r="EK110" s="345">
        <f t="shared" si="68"/>
        <v>0</v>
      </c>
      <c r="EL110" s="185"/>
      <c r="EM110" s="102">
        <f>SUMIF($K110,REGISTER!$CU$7,'KORT 1'!$BD110)</f>
        <v>0</v>
      </c>
      <c r="EN110" s="19">
        <f>SUMIF($K110,REGISTER!$CU$8,'KORT 1'!$BD110)</f>
        <v>0</v>
      </c>
      <c r="EO110" s="20">
        <f>SUMIF($K110,REGISTER!$CU$9,'KORT 1'!$BD110)</f>
        <v>0</v>
      </c>
      <c r="EP110" s="17">
        <f>SUMIF($K110,REGISTER!$CU$21,'KORT 1'!$BD110)</f>
        <v>0</v>
      </c>
      <c r="EQ110" s="19">
        <f>SUMIF($K110,REGISTER!$CU$22,'KORT 1'!$BD110)</f>
        <v>0</v>
      </c>
      <c r="ER110" s="20">
        <f>SUMIF($K110,REGISTER!$CU$23,'KORT 1'!$BD110)</f>
        <v>0</v>
      </c>
      <c r="ES110" s="17">
        <f>SUMIF($K110,REGISTER!$CU$14,'KORT 1'!$BD110)</f>
        <v>0</v>
      </c>
      <c r="ET110" s="19">
        <f>SUMIF($K110,REGISTER!$CU$15,'KORT 1'!$BD110)</f>
        <v>0</v>
      </c>
      <c r="EU110" s="19">
        <f>SUMIF($K110,REGISTER!$CU$16,'KORT 1'!$BD110)</f>
        <v>0</v>
      </c>
      <c r="EV110" s="218">
        <f>SUMIF($K110,REGISTER!$CU$17,'KORT 1'!$BD110)+SUMIF($K110,REGISTER!$CU$18,'KORT 1'!$BD110)+SUMIF($K110,REGISTER!$CU$19,'KORT 1'!$BD110)+SUMIF($K110,REGISTER!$CU$20,'KORT 1'!$BD110)</f>
        <v>0</v>
      </c>
      <c r="EW110" s="103">
        <f>SUMIF($K110,REGISTER!$CU$28,'KORT 1'!$BD110)</f>
        <v>0</v>
      </c>
      <c r="EX110" s="19">
        <f>SUMIF($K110,REGISTER!$CU$29,'KORT 1'!$BD110)</f>
        <v>0</v>
      </c>
      <c r="EY110" s="19">
        <f>SUMIF($K110,REGISTER!$CU$30,'KORT 1'!$BD110)</f>
        <v>0</v>
      </c>
      <c r="EZ110" s="218">
        <f>SUMIF($K110,REGISTER!$CU$31,'KORT 1'!$BD110)+SUMIF($K110,REGISTER!$CU$32,'KORT 1'!$BD110)+SUMIF($K110,REGISTER!$CU$33,'KORT 1'!$BD110)+SUMIF($K110,REGISTER!$CU$34,'KORT 1'!$BD110)</f>
        <v>0</v>
      </c>
      <c r="FA110" s="136"/>
      <c r="FB110" s="136"/>
      <c r="FC110" s="136"/>
      <c r="FD110" s="136"/>
      <c r="FE110" s="136"/>
      <c r="FF110" s="136"/>
      <c r="FG110" s="136"/>
      <c r="FH110" s="136"/>
      <c r="FI110" s="136"/>
      <c r="FJ110" s="136"/>
      <c r="FK110" s="136"/>
      <c r="FL110" s="136"/>
      <c r="FM110" s="136"/>
      <c r="FN110" s="136"/>
      <c r="FO110" s="136"/>
      <c r="FP110" s="235"/>
      <c r="FQ110" s="103">
        <f>SUMIF($M110,REGISTER!$CU$36,'KORT 1'!$O110)</f>
        <v>0</v>
      </c>
      <c r="FR110" s="19">
        <f>SUMIF($M110,REGISTER!$CU$37,'KORT 1'!$O110)</f>
        <v>0</v>
      </c>
      <c r="FS110" s="19">
        <f>SUMIF($M110,REGISTER!$CU$38,'KORT 1'!$O110)</f>
        <v>0</v>
      </c>
      <c r="FT110" s="19">
        <f>SUMIF($M110,REGISTER!$CU$39,'KORT 1'!$O110)</f>
        <v>0</v>
      </c>
      <c r="FU110" s="19">
        <f>SUMIF($M110,REGISTER!$CU$40,'KORT 1'!$O110)</f>
        <v>0</v>
      </c>
      <c r="FV110" s="19">
        <f>SUMIF($M110,REGISTER!$CU$41,'KORT 1'!$O110)</f>
        <v>0</v>
      </c>
      <c r="FW110" s="19">
        <f>SUMIF($M110,REGISTER!$CU$56,'KORT 1'!$O110)</f>
        <v>0</v>
      </c>
      <c r="FX110" s="19">
        <f>SUMIF($M110,REGISTER!$CU$57,'KORT 1'!$O110)</f>
        <v>0</v>
      </c>
      <c r="FY110" s="19">
        <f>SUMIF($M110,REGISTER!$CU$58,'KORT 1'!$O110)</f>
        <v>0</v>
      </c>
      <c r="FZ110" s="19">
        <f>SUMIF($M110,REGISTER!$CU$59,'KORT 1'!$O110)</f>
        <v>0</v>
      </c>
      <c r="GA110" s="19">
        <f>SUMIF($M110,REGISTER!$CU$60,'KORT 1'!$O110)</f>
        <v>0</v>
      </c>
      <c r="GB110" s="19">
        <f>SUMIF($M110,REGISTER!$CU$61,'KORT 1'!$O110)</f>
        <v>0</v>
      </c>
      <c r="GC110" s="19">
        <f>SUMIF($M110,REGISTER!$CU$46,'KORT 1'!$O110)</f>
        <v>0</v>
      </c>
      <c r="GD110" s="19">
        <f>SUMIF($M110,REGISTER!$CU$47,'KORT 1'!$O110)</f>
        <v>0</v>
      </c>
      <c r="GE110" s="19">
        <f>SUMIF($M110,REGISTER!$CU$48,'KORT 1'!$O110)</f>
        <v>0</v>
      </c>
      <c r="GF110" s="19">
        <f>SUMIF($M110,REGISTER!$CU$49,'KORT 1'!$O110)</f>
        <v>0</v>
      </c>
      <c r="GG110" s="19">
        <f>SUMIF($M110,REGISTER!$CU$50,'KORT 1'!$O110)</f>
        <v>0</v>
      </c>
      <c r="GH110" s="19">
        <f>SUMIF($M110,REGISTER!$CU$51,'KORT 1'!$O110)</f>
        <v>0</v>
      </c>
      <c r="GI110" s="18">
        <f>SUMIF($M110,REGISTER!$CU$52,'KORT 1'!$O110)+SUMIF($M110,REGISTER!$CU$53,'KORT 1'!$O110)+SUMIF($M110,REGISTER!$CU$54,'KORT 1'!$O110)+SUMIF($M110,REGISTER!$CU$55,'KORT 1'!$O110)</f>
        <v>0</v>
      </c>
      <c r="GJ110" s="19">
        <f>SUMIF($M110,REGISTER!$CU$66,'KORT 1'!$O110)</f>
        <v>0</v>
      </c>
      <c r="GK110" s="19">
        <f>SUMIF($M110,REGISTER!$CU$67,'KORT 1'!$O110)</f>
        <v>0</v>
      </c>
      <c r="GL110" s="19">
        <f>SUMIF($M110,REGISTER!$CU$68,'KORT 1'!$O110)</f>
        <v>0</v>
      </c>
      <c r="GM110" s="19">
        <f>SUMIF($M110,REGISTER!$CU$69,'KORT 1'!$O110)</f>
        <v>0</v>
      </c>
      <c r="GN110" s="19">
        <f>SUMIF($M110,REGISTER!$CU$70,'KORT 1'!$O110)</f>
        <v>0</v>
      </c>
      <c r="GO110" s="19">
        <f>SUMIF($M110,REGISTER!$CU$71,'KORT 1'!$O110)</f>
        <v>0</v>
      </c>
      <c r="GP110" s="18">
        <f>SUMIF($M110,REGISTER!$CU$72,'KORT 1'!$O110)+SUMIF($M110,REGISTER!$CU$73,'KORT 1'!$O110)+SUMIF($M110,REGISTER!$CU$74,'KORT 1'!$O110)+SUMIF($M110,REGISTER!$CU$75,'KORT 1'!$O110)</f>
        <v>0</v>
      </c>
      <c r="GQ110" s="136"/>
      <c r="GR110" s="136"/>
      <c r="GS110" s="136"/>
      <c r="GT110" s="136"/>
      <c r="GU110" s="136"/>
      <c r="GV110" s="136"/>
      <c r="GW110" s="136"/>
      <c r="GX110" s="136"/>
      <c r="GY110" s="136"/>
      <c r="GZ110" s="136"/>
      <c r="HA110" s="136"/>
      <c r="HB110" s="136"/>
      <c r="HC110" s="136"/>
      <c r="HD110" s="136"/>
      <c r="HE110" s="136"/>
      <c r="HF110" s="136"/>
      <c r="HG110" s="136"/>
      <c r="HH110" s="125"/>
      <c r="HI110" s="1"/>
    </row>
    <row r="111" spans="1:217" ht="12" customHeight="1">
      <c r="A111" s="17">
        <v>55</v>
      </c>
      <c r="B111" s="81"/>
      <c r="C111" s="427" t="str">
        <f t="shared" si="69"/>
        <v/>
      </c>
      <c r="D111" s="428"/>
      <c r="E111" s="428"/>
      <c r="F111" s="428"/>
      <c r="G111" s="429"/>
      <c r="H111" s="130" t="str">
        <f t="shared" si="56"/>
        <v/>
      </c>
      <c r="I111" s="26">
        <f t="shared" si="57"/>
        <v>0</v>
      </c>
      <c r="J111" s="26">
        <f t="shared" si="58"/>
        <v>0</v>
      </c>
      <c r="K111" s="26">
        <f t="shared" si="59"/>
        <v>0</v>
      </c>
      <c r="L111" s="133"/>
      <c r="M111" s="26">
        <f t="shared" si="60"/>
        <v>0</v>
      </c>
      <c r="N111" s="26">
        <f t="shared" si="61"/>
        <v>0</v>
      </c>
      <c r="O111" s="101">
        <f t="shared" si="70"/>
        <v>0</v>
      </c>
      <c r="P111" s="80">
        <f>IF((SUM(P$19:P$39)+SUM(P$78:P110)+SUM(P$117:P$121))&gt;=REGISTER!$CZ$22,0,IF(CS$70=1,0,IF(AND(CS111=1,$J111=1,CS$43&gt;=REGISTER!$CZ$25,CS$40&gt;0,SUM(CS$54:CS$60)&gt;0),1,0)))</f>
        <v>0</v>
      </c>
      <c r="Q111" s="80">
        <f>IF((SUM(Q$19:Q$39)+SUM(Q$78:Q110)+SUM(Q$117:Q$121))&gt;=REGISTER!$CZ$22,0,IF(CT$70=1,0,IF(AND(CT111=1,$J111=1,CT$43&gt;=REGISTER!$CZ$25,CT$40&gt;0,SUM(CT$54:CT$60)&gt;0),1,0)))</f>
        <v>0</v>
      </c>
      <c r="R111" s="80">
        <f>IF((SUM(R$19:R$39)+SUM(R$78:R110)+SUM(R$117:R$121))&gt;=REGISTER!$CZ$22,0,IF(CU$70=1,0,IF(AND(CU111=1,$J111=1,CU$43&gt;=REGISTER!$CZ$25,CU$40&gt;0,SUM(CU$54:CU$60)&gt;0),1,0)))</f>
        <v>0</v>
      </c>
      <c r="S111" s="80">
        <f>IF((SUM(S$19:S$39)+SUM(S$78:S110)+SUM(S$117:S$121))&gt;=REGISTER!$CZ$22,0,IF(CV$70=1,0,IF(AND(CV111=1,$J111=1,CV$43&gt;=REGISTER!$CZ$25,CV$40&gt;0,SUM(CV$54:CV$60)&gt;0),1,0)))</f>
        <v>0</v>
      </c>
      <c r="T111" s="80">
        <f>IF((SUM(T$19:T$39)+SUM(T$78:T110)+SUM(T$117:T$121))&gt;=REGISTER!$CZ$22,0,IF(CW$70=1,0,IF(AND(CW111=1,$J111=1,CW$43&gt;=REGISTER!$CZ$25,CW$40&gt;0,SUM(CW$54:CW$60)&gt;0),1,0)))</f>
        <v>0</v>
      </c>
      <c r="U111" s="80">
        <f>IF((SUM(U$19:U$39)+SUM(U$78:U110)+SUM(U$117:U$121))&gt;=REGISTER!$CZ$22,0,IF(CX$70=1,0,IF(AND(CX111=1,$J111=1,CX$43&gt;=REGISTER!$CZ$25,CX$40&gt;0,SUM(CX$54:CX$60)&gt;0),1,0)))</f>
        <v>0</v>
      </c>
      <c r="V111" s="80">
        <f>IF((SUM(V$19:V$39)+SUM(V$78:V110)+SUM(V$117:V$121))&gt;=REGISTER!$CZ$22,0,IF(CY$70=1,0,IF(AND(CY111=1,$J111=1,CY$43&gt;=REGISTER!$CZ$25,CY$40&gt;0,SUM(CY$54:CY$60)&gt;0),1,0)))</f>
        <v>0</v>
      </c>
      <c r="W111" s="80">
        <f>IF((SUM(W$19:W$39)+SUM(W$78:W110)+SUM(W$117:W$121))&gt;=REGISTER!$CZ$22,0,IF(CZ$70=1,0,IF(AND(CZ111=1,$J111=1,CZ$43&gt;=REGISTER!$CZ$25,CZ$40&gt;0,SUM(CZ$54:CZ$60)&gt;0),1,0)))</f>
        <v>0</v>
      </c>
      <c r="X111" s="80">
        <f>IF((SUM(X$19:X$39)+SUM(X$78:X110)+SUM(X$117:X$121))&gt;=REGISTER!$CZ$22,0,IF(DA$70=1,0,IF(AND(DA111=1,$J111=1,DA$43&gt;=REGISTER!$CZ$25,DA$40&gt;0,SUM(DA$54:DA$60)&gt;0),1,0)))</f>
        <v>0</v>
      </c>
      <c r="Y111" s="80">
        <f>IF((SUM(Y$19:Y$39)+SUM(Y$78:Y110)+SUM(Y$117:Y$121))&gt;=REGISTER!$CZ$22,0,IF(DB$70=1,0,IF(AND(DB111=1,$J111=1,DB$43&gt;=REGISTER!$CZ$25,DB$40&gt;0,SUM(DB$54:DB$60)&gt;0),1,0)))</f>
        <v>0</v>
      </c>
      <c r="Z111" s="80">
        <f>IF((SUM(Z$19:Z$39)+SUM(Z$78:Z110)+SUM(Z$117:Z$121))&gt;=REGISTER!$CZ$22,0,IF(DC$70=1,0,IF(AND(DC111=1,$J111=1,DC$43&gt;=REGISTER!$CZ$25,DC$40&gt;0,SUM(DC$54:DC$60)&gt;0),1,0)))</f>
        <v>0</v>
      </c>
      <c r="AA111" s="80">
        <f>IF((SUM(AA$19:AA$39)+SUM(AA$78:AA110)+SUM(AA$117:AA$121))&gt;=REGISTER!$CZ$22,0,IF(DD$70=1,0,IF(AND(DD111=1,$J111=1,DD$43&gt;=REGISTER!$CZ$25,DD$40&gt;0,SUM(DD$54:DD$60)&gt;0),1,0)))</f>
        <v>0</v>
      </c>
      <c r="AB111" s="80">
        <f>IF((SUM(AB$19:AB$39)+SUM(AB$78:AB110)+SUM(AB$117:AB$121))&gt;=REGISTER!$CZ$22,0,IF(DE$70=1,0,IF(AND(DE111=1,$J111=1,DE$43&gt;=REGISTER!$CZ$25,DE$40&gt;0,SUM(DE$54:DE$60)&gt;0),1,0)))</f>
        <v>0</v>
      </c>
      <c r="AC111" s="80">
        <f>IF((SUM(AC$19:AC$39)+SUM(AC$78:AC110)+SUM(AC$117:AC$121))&gt;=REGISTER!$CZ$22,0,IF(DF$70=1,0,IF(AND(DF111=1,$J111=1,DF$43&gt;=REGISTER!$CZ$25,DF$40&gt;0,SUM(DF$54:DF$60)&gt;0),1,0)))</f>
        <v>0</v>
      </c>
      <c r="AD111" s="80">
        <f>IF((SUM(AD$19:AD$39)+SUM(AD$78:AD110)+SUM(AD$117:AD$121))&gt;=REGISTER!$CZ$22,0,IF(DG$70=1,0,IF(AND(DG111=1,$J111=1,DG$43&gt;=REGISTER!$CZ$25,DG$40&gt;0,SUM(DG$54:DG$60)&gt;0),1,0)))</f>
        <v>0</v>
      </c>
      <c r="AE111" s="80">
        <f>IF((SUM(AE$19:AE$39)+SUM(AE$78:AE110)+SUM(AE$117:AE$121))&gt;=REGISTER!$CZ$22,0,IF(DH$70=1,0,IF(AND(DH111=1,$J111=1,DH$43&gt;=REGISTER!$CZ$25,DH$40&gt;0,SUM(DH$54:DH$60)&gt;0),1,0)))</f>
        <v>0</v>
      </c>
      <c r="AF111" s="80">
        <f>IF((SUM(AF$19:AF$39)+SUM(AF$78:AF110)+SUM(AF$117:AF$121))&gt;=REGISTER!$CZ$22,0,IF(DI$70=1,0,IF(AND(DI111=1,$J111=1,DI$43&gt;=REGISTER!$CZ$25,DI$40&gt;0,SUM(DI$54:DI$60)&gt;0),1,0)))</f>
        <v>0</v>
      </c>
      <c r="AG111" s="80">
        <f>IF((SUM(AG$19:AG$39)+SUM(AG$78:AG110)+SUM(AG$117:AG$121))&gt;=REGISTER!$CZ$22,0,IF(DJ$70=1,0,IF(AND(DJ111=1,$J111=1,DJ$43&gt;=REGISTER!$CZ$25,DJ$40&gt;0,SUM(DJ$54:DJ$60)&gt;0),1,0)))</f>
        <v>0</v>
      </c>
      <c r="AH111" s="80">
        <f>IF((SUM(AH$19:AH$39)+SUM(AH$78:AH110)+SUM(AH$117:AH$121))&gt;=REGISTER!$CZ$22,0,IF(DK$70=1,0,IF(AND(DK111=1,$J111=1,DK$43&gt;=REGISTER!$CZ$25,DK$40&gt;0,SUM(DK$54:DK$60)&gt;0),1,0)))</f>
        <v>0</v>
      </c>
      <c r="AI111" s="80">
        <f>IF((SUM(AI$19:AI$39)+SUM(AI$78:AI110)+SUM(AI$117:AI$121))&gt;=REGISTER!$CZ$22,0,IF(DL$70=1,0,IF(AND(DL111=1,$J111=1,DL$43&gt;=REGISTER!$CZ$25,DL$40&gt;0,SUM(DL$54:DL$60)&gt;0),1,0)))</f>
        <v>0</v>
      </c>
      <c r="AJ111" s="80">
        <f>IF((SUM(AJ$19:AJ$39)+SUM(AJ$78:AJ110)+SUM(AJ$117:AJ$121))&gt;=REGISTER!$CZ$22,0,IF(DM$70=1,0,IF(AND(DM111=1,$J111=1,DM$43&gt;=REGISTER!$CZ$25,DM$40&gt;0,SUM(DM$54:DM$60)&gt;0),1,0)))</f>
        <v>0</v>
      </c>
      <c r="AK111" s="80">
        <f>IF((SUM(AK$19:AK$39)+SUM(AK$78:AK110)+SUM(AK$117:AK$121))&gt;=REGISTER!$CZ$22,0,IF(DN$70=1,0,IF(AND(DN111=1,$J111=1,DN$43&gt;=REGISTER!$CZ$25,DN$40&gt;0,SUM(DN$54:DN$60)&gt;0),1,0)))</f>
        <v>0</v>
      </c>
      <c r="AL111" s="80">
        <f>IF((SUM(AL$19:AL$39)+SUM(AL$78:AL110)+SUM(AL$117:AL$121))&gt;=REGISTER!$CZ$22,0,IF(DO$70=1,0,IF(AND(DO111=1,$J111=1,DO$43&gt;=REGISTER!$CZ$25,DO$40&gt;0,SUM(DO$54:DO$60)&gt;0),1,0)))</f>
        <v>0</v>
      </c>
      <c r="AM111" s="80">
        <f>IF((SUM(AM$19:AM$39)+SUM(AM$78:AM110)+SUM(AM$117:AM$121))&gt;=REGISTER!$CZ$22,0,IF(DP$70=1,0,IF(AND(DP111=1,$J111=1,DP$43&gt;=REGISTER!$CZ$25,DP$40&gt;0,SUM(DP$54:DP$60)&gt;0),1,0)))</f>
        <v>0</v>
      </c>
      <c r="AN111" s="80">
        <f>IF((SUM(AN$19:AN$39)+SUM(AN$78:AN110)+SUM(AN$117:AN$121))&gt;=REGISTER!$CZ$22,0,IF(DQ$70=1,0,IF(AND(DQ111=1,$J111=1,DQ$43&gt;=REGISTER!$CZ$25,DQ$40&gt;0,SUM(DQ$54:DQ$60)&gt;0),1,0)))</f>
        <v>0</v>
      </c>
      <c r="AO111" s="80">
        <f>IF((SUM(AO$19:AO$39)+SUM(AO$78:AO110)+SUM(AO$117:AO$121))&gt;=REGISTER!$CZ$22,0,IF(DR$70=1,0,IF(AND(DR111=1,$J111=1,DR$43&gt;=REGISTER!$CZ$25,DR$40&gt;0,SUM(DR$54:DR$60)&gt;0),1,0)))</f>
        <v>0</v>
      </c>
      <c r="AP111" s="80">
        <f>IF((SUM(AP$19:AP$39)+SUM(AP$78:AP110)+SUM(AP$117:AP$121))&gt;=REGISTER!$CZ$22,0,IF(DS$70=1,0,IF(AND(DS111=1,$J111=1,DS$43&gt;=REGISTER!$CZ$25,DS$40&gt;0,SUM(DS$54:DS$60)&gt;0),1,0)))</f>
        <v>0</v>
      </c>
      <c r="AQ111" s="80">
        <f>IF((SUM(AQ$19:AQ$39)+SUM(AQ$78:AQ110)+SUM(AQ$117:AQ$121))&gt;=REGISTER!$CZ$22,0,IF(DT$70=1,0,IF(AND(DT111=1,$J111=1,DT$43&gt;=REGISTER!$CZ$25,DT$40&gt;0,SUM(DT$54:DT$60)&gt;0),1,0)))</f>
        <v>0</v>
      </c>
      <c r="AR111" s="80">
        <f>IF((SUM(AR$19:AR$39)+SUM(AR$78:AR110)+SUM(AR$117:AR$121))&gt;=REGISTER!$CZ$22,0,IF(DU$70=1,0,IF(AND(DU111=1,$J111=1,DU$43&gt;=REGISTER!$CZ$25,DU$40&gt;0,SUM(DU$54:DU$60)&gt;0),1,0)))</f>
        <v>0</v>
      </c>
      <c r="AS111" s="80">
        <f>IF((SUM(AS$19:AS$39)+SUM(AS$78:AS110)+SUM(AS$117:AS$121))&gt;=REGISTER!$CZ$22,0,IF(DV$70=1,0,IF(AND(DV111=1,$J111=1,DV$43&gt;=REGISTER!$CZ$25,DV$40&gt;0,SUM(DV$54:DV$60)&gt;0),1,0)))</f>
        <v>0</v>
      </c>
      <c r="AT111" s="80">
        <f>IF((SUM(AT$19:AT$39)+SUM(AT$78:AT110)+SUM(AT$117:AT$121))&gt;=REGISTER!$CZ$22,0,IF(DW$70=1,0,IF(AND(DW111=1,$J111=1,DW$43&gt;=REGISTER!$CZ$25,DW$40&gt;0,SUM(DW$54:DW$60)&gt;0),1,0)))</f>
        <v>0</v>
      </c>
      <c r="AU111" s="80">
        <f>IF((SUM(AU$19:AU$39)+SUM(AU$78:AU110)+SUM(AU$117:AU$121))&gt;=REGISTER!$CZ$22,0,IF(DX$70=1,0,IF(AND(DX111=1,$J111=1,DX$43&gt;=REGISTER!$CZ$25,DX$40&gt;0,SUM(DX$54:DX$60)&gt;0),1,0)))</f>
        <v>0</v>
      </c>
      <c r="AV111" s="80">
        <f>IF((SUM(AV$19:AV$39)+SUM(AV$78:AV110)+SUM(AV$117:AV$121))&gt;=REGISTER!$CZ$22,0,IF(DY$70=1,0,IF(AND(DY111=1,$J111=1,DY$43&gt;=REGISTER!$CZ$25,DY$40&gt;0,SUM(DY$54:DY$60)&gt;0),1,0)))</f>
        <v>0</v>
      </c>
      <c r="AW111" s="80">
        <f>IF((SUM(AW$19:AW$39)+SUM(AW$78:AW110)+SUM(AW$117:AW$121))&gt;=REGISTER!$CZ$22,0,IF(DZ$70=1,0,IF(AND(DZ111=1,$J111=1,DZ$43&gt;=REGISTER!$CZ$25,DZ$40&gt;0,SUM(DZ$54:DZ$60)&gt;0),1,0)))</f>
        <v>0</v>
      </c>
      <c r="AX111" s="80">
        <f>IF((SUM(AX$19:AX$39)+SUM(AX$78:AX110)+SUM(AX$117:AX$121))&gt;=REGISTER!$CZ$22,0,IF(EA$70=1,0,IF(AND(EA111=1,$J111=1,EA$43&gt;=REGISTER!$CZ$25,EA$40&gt;0,SUM(EA$54:EA$60)&gt;0),1,0)))</f>
        <v>0</v>
      </c>
      <c r="AY111" s="80">
        <f>IF((SUM(AY$19:AY$39)+SUM(AY$78:AY110)+SUM(AY$117:AY$121))&gt;=REGISTER!$CZ$22,0,IF(EB$70=1,0,IF(AND(EB111=1,$J111=1,EB$43&gt;=REGISTER!$CZ$25,EB$40&gt;0,SUM(EB$54:EB$60)&gt;0),1,0)))</f>
        <v>0</v>
      </c>
      <c r="AZ111" s="80">
        <f>IF((SUM(AZ$19:AZ$39)+SUM(AZ$78:AZ110)+SUM(AZ$117:AZ$121))&gt;=REGISTER!$CZ$22,0,IF(EC$70=1,0,IF(AND(EC111=1,$J111=1,EC$43&gt;=REGISTER!$CZ$25,EC$40&gt;0,SUM(EC$54:EC$60)&gt;0),1,0)))</f>
        <v>0</v>
      </c>
      <c r="BA111" s="80">
        <f>IF((SUM(BA$19:BA$39)+SUM(BA$78:BA110)+SUM(BA$117:BA$121))&gt;=REGISTER!$CZ$22,0,IF(ED$70=1,0,IF(AND(ED111=1,$J111=1,ED$43&gt;=REGISTER!$CZ$25,ED$40&gt;0,SUM(ED$54:ED$60)&gt;0),1,0)))</f>
        <v>0</v>
      </c>
      <c r="BB111" s="80">
        <f>IF((SUM(BB$19:BB$39)+SUM(BB$78:BB110)+SUM(BB$117:BB$121))&gt;=REGISTER!$CZ$22,0,IF(EE$70=1,0,IF(AND(EE111=1,$J111=1,EE$43&gt;=REGISTER!$CZ$25,EE$40&gt;0,SUM(EE$54:EE$60)&gt;0),1,0)))</f>
        <v>0</v>
      </c>
      <c r="BC111" s="80">
        <f>IF((SUM(BC$19:BC$39)+SUM(BC$78:BC110)+SUM(BC$117:BC$121))&gt;=REGISTER!$CZ$22,0,IF(EF$70=1,0,IF(AND(EF111=1,$J111=1,EF$43&gt;=REGISTER!$CZ$25,EF$40&gt;0,SUM(EF$54:EF$60)&gt;0),1,0)))</f>
        <v>0</v>
      </c>
      <c r="BD111" s="101">
        <f t="shared" si="71"/>
        <v>0</v>
      </c>
      <c r="BE111" s="80">
        <f>IF((SUM(BE$19:BE$39)+SUM(BE$78:BE110)+SUM(BE$117:BE$121))&gt;=30,0,SUM(IF(AND($I111=1,CS111=1,CS$41&gt;2,CS$40&gt;0,SUM(CS$47:CS$53)&gt;0),1,0)))</f>
        <v>0</v>
      </c>
      <c r="BF111" s="80">
        <f>IF((SUM(BF$19:BF$39)+SUM(BF$78:BF110)+SUM(BF$117:BF$121))&gt;=30,0,SUM(IF(AND($I111=1,CT111=1,CT$41&gt;2,CT$40&gt;0,SUM(CT$47:CT$53)&gt;0),1,0)))</f>
        <v>0</v>
      </c>
      <c r="BG111" s="80">
        <f>IF((SUM(BG$19:BG$39)+SUM(BG$78:BG110)+SUM(BG$117:BG$121))&gt;=30,0,SUM(IF(AND($I111=1,CU111=1,CU$41&gt;2,CU$40&gt;0,SUM(CU$47:CU$53)&gt;0),1,0)))</f>
        <v>0</v>
      </c>
      <c r="BH111" s="80">
        <f>IF((SUM(BH$19:BH$39)+SUM(BH$78:BH110)+SUM(BH$117:BH$121))&gt;=30,0,SUM(IF(AND($I111=1,CV111=1,CV$41&gt;2,CV$40&gt;0,SUM(CV$47:CV$53)&gt;0),1,0)))</f>
        <v>0</v>
      </c>
      <c r="BI111" s="80">
        <f>IF((SUM(BI$19:BI$39)+SUM(BI$78:BI110)+SUM(BI$117:BI$121))&gt;=30,0,SUM(IF(AND($I111=1,CW111=1,CW$41&gt;2,CW$40&gt;0,SUM(CW$47:CW$53)&gt;0),1,0)))</f>
        <v>0</v>
      </c>
      <c r="BJ111" s="80">
        <f>IF((SUM(BJ$19:BJ$39)+SUM(BJ$78:BJ110)+SUM(BJ$117:BJ$121))&gt;=30,0,SUM(IF(AND($I111=1,CX111=1,CX$41&gt;2,CX$40&gt;0,SUM(CX$47:CX$53)&gt;0),1,0)))</f>
        <v>0</v>
      </c>
      <c r="BK111" s="80">
        <f>IF((SUM(BK$19:BK$39)+SUM(BK$78:BK110)+SUM(BK$117:BK$121))&gt;=30,0,SUM(IF(AND($I111=1,CY111=1,CY$41&gt;2,CY$40&gt;0,SUM(CY$47:CY$53)&gt;0),1,0)))</f>
        <v>0</v>
      </c>
      <c r="BL111" s="80">
        <f>IF((SUM(BL$19:BL$39)+SUM(BL$78:BL110)+SUM(BL$117:BL$121))&gt;=30,0,SUM(IF(AND($I111=1,CZ111=1,CZ$41&gt;2,CZ$40&gt;0,SUM(CZ$47:CZ$53)&gt;0),1,0)))</f>
        <v>0</v>
      </c>
      <c r="BM111" s="80">
        <f>IF((SUM(BM$19:BM$39)+SUM(BM$78:BM110)+SUM(BM$117:BM$121))&gt;=30,0,SUM(IF(AND($I111=1,DA111=1,DA$41&gt;2,DA$40&gt;0,SUM(DA$47:DA$53)&gt;0),1,0)))</f>
        <v>0</v>
      </c>
      <c r="BN111" s="80">
        <f>IF((SUM(BN$19:BN$39)+SUM(BN$78:BN110)+SUM(BN$117:BN$121))&gt;=30,0,SUM(IF(AND($I111=1,DB111=1,DB$41&gt;2,DB$40&gt;0,SUM(DB$47:DB$53)&gt;0),1,0)))</f>
        <v>0</v>
      </c>
      <c r="BO111" s="80">
        <f>IF((SUM(BO$19:BO$39)+SUM(BO$78:BO110)+SUM(BO$117:BO$121))&gt;=30,0,SUM(IF(AND($I111=1,DC111=1,DC$41&gt;2,DC$40&gt;0,SUM(DC$47:DC$53)&gt;0),1,0)))</f>
        <v>0</v>
      </c>
      <c r="BP111" s="80">
        <f>IF((SUM(BP$19:BP$39)+SUM(BP$78:BP110)+SUM(BP$117:BP$121))&gt;=30,0,SUM(IF(AND($I111=1,DD111=1,DD$41&gt;2,DD$40&gt;0,SUM(DD$47:DD$53)&gt;0),1,0)))</f>
        <v>0</v>
      </c>
      <c r="BQ111" s="80">
        <f>IF((SUM(BQ$19:BQ$39)+SUM(BQ$78:BQ110)+SUM(BQ$117:BQ$121))&gt;=30,0,SUM(IF(AND($I111=1,DE111=1,DE$41&gt;2,DE$40&gt;0,SUM(DE$47:DE$53)&gt;0),1,0)))</f>
        <v>0</v>
      </c>
      <c r="BR111" s="80">
        <f>IF((SUM(BR$19:BR$39)+SUM(BR$78:BR110)+SUM(BR$117:BR$121))&gt;=30,0,SUM(IF(AND($I111=1,DF111=1,DF$41&gt;2,DF$40&gt;0,SUM(DF$47:DF$53)&gt;0),1,0)))</f>
        <v>0</v>
      </c>
      <c r="BS111" s="80">
        <f>IF((SUM(BS$19:BS$39)+SUM(BS$78:BS110)+SUM(BS$117:BS$121))&gt;=30,0,SUM(IF(AND($I111=1,DG111=1,DG$41&gt;2,DG$40&gt;0,SUM(DG$47:DG$53)&gt;0),1,0)))</f>
        <v>0</v>
      </c>
      <c r="BT111" s="80">
        <f>IF((SUM(BT$19:BT$39)+SUM(BT$78:BT110)+SUM(BT$117:BT$121))&gt;=30,0,SUM(IF(AND($I111=1,DH111=1,DH$41&gt;2,DH$40&gt;0,SUM(DH$47:DH$53)&gt;0),1,0)))</f>
        <v>0</v>
      </c>
      <c r="BU111" s="80">
        <f>IF((SUM(BU$19:BU$39)+SUM(BU$78:BU110)+SUM(BU$117:BU$121))&gt;=30,0,SUM(IF(AND($I111=1,DI111=1,DI$41&gt;2,DI$40&gt;0,SUM(DI$47:DI$53)&gt;0),1,0)))</f>
        <v>0</v>
      </c>
      <c r="BV111" s="80">
        <f>IF((SUM(BV$19:BV$39)+SUM(BV$78:BV110)+SUM(BV$117:BV$121))&gt;=30,0,SUM(IF(AND($I111=1,DJ111=1,DJ$41&gt;2,DJ$40&gt;0,SUM(DJ$47:DJ$53)&gt;0),1,0)))</f>
        <v>0</v>
      </c>
      <c r="BW111" s="80">
        <f>IF((SUM(BW$19:BW$39)+SUM(BW$78:BW110)+SUM(BW$117:BW$121))&gt;=30,0,SUM(IF(AND($I111=1,DK111=1,DK$41&gt;2,DK$40&gt;0,SUM(DK$47:DK$53)&gt;0),1,0)))</f>
        <v>0</v>
      </c>
      <c r="BX111" s="80">
        <f>IF((SUM(BX$19:BX$39)+SUM(BX$78:BX110)+SUM(BX$117:BX$121))&gt;=30,0,SUM(IF(AND($I111=1,DL111=1,DL$41&gt;2,DL$40&gt;0,SUM(DL$47:DL$53)&gt;0),1,0)))</f>
        <v>0</v>
      </c>
      <c r="BY111" s="80">
        <f>IF((SUM(BY$19:BY$39)+SUM(BY$78:BY110)+SUM(BY$117:BY$121))&gt;=30,0,SUM(IF(AND($I111=1,DM111=1,DM$41&gt;2,DM$40&gt;0,SUM(DM$47:DM$53)&gt;0),1,0)))</f>
        <v>0</v>
      </c>
      <c r="BZ111" s="80">
        <f>IF((SUM(BZ$19:BZ$39)+SUM(BZ$78:BZ110)+SUM(BZ$117:BZ$121))&gt;=30,0,SUM(IF(AND($I111=1,DN111=1,DN$41&gt;2,DN$40&gt;0,SUM(DN$47:DN$53)&gt;0),1,0)))</f>
        <v>0</v>
      </c>
      <c r="CA111" s="80">
        <f>IF((SUM(CA$19:CA$39)+SUM(CA$78:CA110)+SUM(CA$117:CA$121))&gt;=30,0,SUM(IF(AND($I111=1,DO111=1,DO$41&gt;2,DO$40&gt;0,SUM(DO$47:DO$53)&gt;0),1,0)))</f>
        <v>0</v>
      </c>
      <c r="CB111" s="80">
        <f>IF((SUM(CB$19:CB$39)+SUM(CB$78:CB110)+SUM(CB$117:CB$121))&gt;=30,0,SUM(IF(AND($I111=1,DP111=1,DP$41&gt;2,DP$40&gt;0,SUM(DP$47:DP$53)&gt;0),1,0)))</f>
        <v>0</v>
      </c>
      <c r="CC111" s="80">
        <f>IF((SUM(CC$19:CC$39)+SUM(CC$78:CC110)+SUM(CC$117:CC$121))&gt;=30,0,SUM(IF(AND($I111=1,DQ111=1,DQ$41&gt;2,DQ$40&gt;0,SUM(DQ$47:DQ$53)&gt;0),1,0)))</f>
        <v>0</v>
      </c>
      <c r="CD111" s="80">
        <f>IF((SUM(CD$19:CD$39)+SUM(CD$78:CD110)+SUM(CD$117:CD$121))&gt;=30,0,SUM(IF(AND($I111=1,DR111=1,DR$41&gt;2,DR$40&gt;0,SUM(DR$47:DR$53)&gt;0),1,0)))</f>
        <v>0</v>
      </c>
      <c r="CE111" s="80">
        <f>IF((SUM(CE$19:CE$39)+SUM(CE$78:CE110)+SUM(CE$117:CE$121))&gt;=30,0,SUM(IF(AND($I111=1,DS111=1,DS$41&gt;2,DS$40&gt;0,SUM(DS$47:DS$53)&gt;0),1,0)))</f>
        <v>0</v>
      </c>
      <c r="CF111" s="80">
        <f>IF((SUM(CF$19:CF$39)+SUM(CF$78:CF110)+SUM(CF$117:CF$121))&gt;=30,0,SUM(IF(AND($I111=1,DT111=1,DT$41&gt;2,DT$40&gt;0,SUM(DT$47:DT$53)&gt;0),1,0)))</f>
        <v>0</v>
      </c>
      <c r="CG111" s="80">
        <f>IF((SUM(CG$19:CG$39)+SUM(CG$78:CG110)+SUM(CG$117:CG$121))&gt;=30,0,SUM(IF(AND($I111=1,DU111=1,DU$41&gt;2,DU$40&gt;0,SUM(DU$47:DU$53)&gt;0),1,0)))</f>
        <v>0</v>
      </c>
      <c r="CH111" s="80">
        <f>IF((SUM(CH$19:CH$39)+SUM(CH$78:CH110)+SUM(CH$117:CH$121))&gt;=30,0,SUM(IF(AND($I111=1,DV111=1,DV$41&gt;2,DV$40&gt;0,SUM(DV$47:DV$53)&gt;0),1,0)))</f>
        <v>0</v>
      </c>
      <c r="CI111" s="80">
        <f>IF((SUM(CI$19:CI$39)+SUM(CI$78:CI110)+SUM(CI$117:CI$121))&gt;=30,0,SUM(IF(AND($I111=1,DW111=1,DW$41&gt;2,DW$40&gt;0,SUM(DW$47:DW$53)&gt;0),1,0)))</f>
        <v>0</v>
      </c>
      <c r="CJ111" s="80">
        <f>IF((SUM(CJ$19:CJ$39)+SUM(CJ$78:CJ110)+SUM(CJ$117:CJ$121))&gt;=30,0,SUM(IF(AND($I111=1,DX111=1,DX$41&gt;2,DX$40&gt;0,SUM(DX$47:DX$53)&gt;0),1,0)))</f>
        <v>0</v>
      </c>
      <c r="CK111" s="80">
        <f>IF((SUM(CK$19:CK$39)+SUM(CK$78:CK110)+SUM(CK$117:CK$121))&gt;=30,0,SUM(IF(AND($I111=1,DY111=1,DY$41&gt;2,DY$40&gt;0,SUM(DY$47:DY$53)&gt;0),1,0)))</f>
        <v>0</v>
      </c>
      <c r="CL111" s="80">
        <f>IF((SUM(CL$19:CL$39)+SUM(CL$78:CL110)+SUM(CL$117:CL$121))&gt;=30,0,SUM(IF(AND($I111=1,DZ111=1,DZ$41&gt;2,DZ$40&gt;0,SUM(DZ$47:DZ$53)&gt;0),1,0)))</f>
        <v>0</v>
      </c>
      <c r="CM111" s="80">
        <f>IF((SUM(CM$19:CM$39)+SUM(CM$78:CM110)+SUM(CM$117:CM$121))&gt;=30,0,SUM(IF(AND($I111=1,EA111=1,EA$41&gt;2,EA$40&gt;0,SUM(EA$47:EA$53)&gt;0),1,0)))</f>
        <v>0</v>
      </c>
      <c r="CN111" s="80">
        <f>IF((SUM(CN$19:CN$39)+SUM(CN$78:CN110)+SUM(CN$117:CN$121))&gt;=30,0,SUM(IF(AND($I111=1,EB111=1,EB$41&gt;2,EB$40&gt;0,SUM(EB$47:EB$53)&gt;0),1,0)))</f>
        <v>0</v>
      </c>
      <c r="CO111" s="80">
        <f>IF((SUM(CO$19:CO$39)+SUM(CO$78:CO110)+SUM(CO$117:CO$121))&gt;=30,0,SUM(IF(AND($I111=1,EC111=1,EC$41&gt;2,EC$40&gt;0,SUM(EC$47:EC$53)&gt;0),1,0)))</f>
        <v>0</v>
      </c>
      <c r="CP111" s="80">
        <f>IF((SUM(CP$19:CP$39)+SUM(CP$78:CP110)+SUM(CP$117:CP$121))&gt;=30,0,SUM(IF(AND($I111=1,ED111=1,ED$41&gt;2,ED$40&gt;0,SUM(ED$47:ED$53)&gt;0),1,0)))</f>
        <v>0</v>
      </c>
      <c r="CQ111" s="80">
        <f>IF((SUM(CQ$19:CQ$39)+SUM(CQ$78:CQ110)+SUM(CQ$117:CQ$121))&gt;=30,0,SUM(IF(AND($I111=1,EE111=1,EE$41&gt;2,EE$40&gt;0,SUM(EE$47:EE$53)&gt;0),1,0)))</f>
        <v>0</v>
      </c>
      <c r="CR111" s="80">
        <f>IF((SUM(CR$19:CR$39)+SUM(CR$78:CR110)+SUM(CR$117:CR$121))&gt;=30,0,SUM(IF(AND($I111=1,EF111=1,EF$41&gt;2,EF$40&gt;0,SUM(EF$47:EF$53)&gt;0),1,0)))</f>
        <v>0</v>
      </c>
      <c r="CS111" s="64"/>
      <c r="CT111" s="64"/>
      <c r="CU111" s="64"/>
      <c r="CV111" s="64"/>
      <c r="CW111" s="64"/>
      <c r="CX111" s="64"/>
      <c r="CY111" s="64"/>
      <c r="CZ111" s="64"/>
      <c r="DA111" s="64"/>
      <c r="DB111" s="64"/>
      <c r="DC111" s="64"/>
      <c r="DD111" s="64"/>
      <c r="DE111" s="64"/>
      <c r="DF111" s="64"/>
      <c r="DG111" s="64"/>
      <c r="DH111" s="64"/>
      <c r="DI111" s="64"/>
      <c r="DJ111" s="64"/>
      <c r="DK111" s="64"/>
      <c r="DL111" s="64"/>
      <c r="DM111" s="64"/>
      <c r="DN111" s="64"/>
      <c r="DO111" s="64"/>
      <c r="DP111" s="64"/>
      <c r="DQ111" s="64"/>
      <c r="DR111" s="64"/>
      <c r="DS111" s="64"/>
      <c r="DT111" s="64"/>
      <c r="DU111" s="64"/>
      <c r="DV111" s="64"/>
      <c r="DW111" s="64"/>
      <c r="DX111" s="64"/>
      <c r="DY111" s="64"/>
      <c r="DZ111" s="64"/>
      <c r="EA111" s="64"/>
      <c r="EB111" s="64"/>
      <c r="EC111" s="64"/>
      <c r="ED111" s="64"/>
      <c r="EE111" s="64"/>
      <c r="EF111" s="64"/>
      <c r="EG111" s="54">
        <f t="shared" si="65"/>
        <v>0</v>
      </c>
      <c r="EH111" s="136"/>
      <c r="EI111" s="97">
        <f t="shared" si="66"/>
        <v>0</v>
      </c>
      <c r="EJ111" s="344" t="str">
        <f t="shared" si="67"/>
        <v/>
      </c>
      <c r="EK111" s="345">
        <f t="shared" si="68"/>
        <v>0</v>
      </c>
      <c r="EL111" s="185"/>
      <c r="EM111" s="102">
        <f>SUMIF($K111,REGISTER!$CU$7,'KORT 1'!$BD111)</f>
        <v>0</v>
      </c>
      <c r="EN111" s="19">
        <f>SUMIF($K111,REGISTER!$CU$8,'KORT 1'!$BD111)</f>
        <v>0</v>
      </c>
      <c r="EO111" s="20">
        <f>SUMIF($K111,REGISTER!$CU$9,'KORT 1'!$BD111)</f>
        <v>0</v>
      </c>
      <c r="EP111" s="17">
        <f>SUMIF($K111,REGISTER!$CU$21,'KORT 1'!$BD111)</f>
        <v>0</v>
      </c>
      <c r="EQ111" s="19">
        <f>SUMIF($K111,REGISTER!$CU$22,'KORT 1'!$BD111)</f>
        <v>0</v>
      </c>
      <c r="ER111" s="20">
        <f>SUMIF($K111,REGISTER!$CU$23,'KORT 1'!$BD111)</f>
        <v>0</v>
      </c>
      <c r="ES111" s="17">
        <f>SUMIF($K111,REGISTER!$CU$14,'KORT 1'!$BD111)</f>
        <v>0</v>
      </c>
      <c r="ET111" s="19">
        <f>SUMIF($K111,REGISTER!$CU$15,'KORT 1'!$BD111)</f>
        <v>0</v>
      </c>
      <c r="EU111" s="19">
        <f>SUMIF($K111,REGISTER!$CU$16,'KORT 1'!$BD111)</f>
        <v>0</v>
      </c>
      <c r="EV111" s="218">
        <f>SUMIF($K111,REGISTER!$CU$17,'KORT 1'!$BD111)+SUMIF($K111,REGISTER!$CU$18,'KORT 1'!$BD111)+SUMIF($K111,REGISTER!$CU$19,'KORT 1'!$BD111)+SUMIF($K111,REGISTER!$CU$20,'KORT 1'!$BD111)</f>
        <v>0</v>
      </c>
      <c r="EW111" s="103">
        <f>SUMIF($K111,REGISTER!$CU$28,'KORT 1'!$BD111)</f>
        <v>0</v>
      </c>
      <c r="EX111" s="19">
        <f>SUMIF($K111,REGISTER!$CU$29,'KORT 1'!$BD111)</f>
        <v>0</v>
      </c>
      <c r="EY111" s="19">
        <f>SUMIF($K111,REGISTER!$CU$30,'KORT 1'!$BD111)</f>
        <v>0</v>
      </c>
      <c r="EZ111" s="218">
        <f>SUMIF($K111,REGISTER!$CU$31,'KORT 1'!$BD111)+SUMIF($K111,REGISTER!$CU$32,'KORT 1'!$BD111)+SUMIF($K111,REGISTER!$CU$33,'KORT 1'!$BD111)+SUMIF($K111,REGISTER!$CU$34,'KORT 1'!$BD111)</f>
        <v>0</v>
      </c>
      <c r="FA111" s="136"/>
      <c r="FB111" s="136"/>
      <c r="FC111" s="136"/>
      <c r="FD111" s="136"/>
      <c r="FE111" s="136"/>
      <c r="FF111" s="136"/>
      <c r="FG111" s="136"/>
      <c r="FH111" s="136"/>
      <c r="FI111" s="136"/>
      <c r="FJ111" s="136"/>
      <c r="FK111" s="136"/>
      <c r="FL111" s="136"/>
      <c r="FM111" s="136"/>
      <c r="FN111" s="136"/>
      <c r="FO111" s="136"/>
      <c r="FP111" s="235"/>
      <c r="FQ111" s="103">
        <f>SUMIF($M111,REGISTER!$CU$36,'KORT 1'!$O111)</f>
        <v>0</v>
      </c>
      <c r="FR111" s="19">
        <f>SUMIF($M111,REGISTER!$CU$37,'KORT 1'!$O111)</f>
        <v>0</v>
      </c>
      <c r="FS111" s="19">
        <f>SUMIF($M111,REGISTER!$CU$38,'KORT 1'!$O111)</f>
        <v>0</v>
      </c>
      <c r="FT111" s="19">
        <f>SUMIF($M111,REGISTER!$CU$39,'KORT 1'!$O111)</f>
        <v>0</v>
      </c>
      <c r="FU111" s="19">
        <f>SUMIF($M111,REGISTER!$CU$40,'KORT 1'!$O111)</f>
        <v>0</v>
      </c>
      <c r="FV111" s="19">
        <f>SUMIF($M111,REGISTER!$CU$41,'KORT 1'!$O111)</f>
        <v>0</v>
      </c>
      <c r="FW111" s="19">
        <f>SUMIF($M111,REGISTER!$CU$56,'KORT 1'!$O111)</f>
        <v>0</v>
      </c>
      <c r="FX111" s="19">
        <f>SUMIF($M111,REGISTER!$CU$57,'KORT 1'!$O111)</f>
        <v>0</v>
      </c>
      <c r="FY111" s="19">
        <f>SUMIF($M111,REGISTER!$CU$58,'KORT 1'!$O111)</f>
        <v>0</v>
      </c>
      <c r="FZ111" s="19">
        <f>SUMIF($M111,REGISTER!$CU$59,'KORT 1'!$O111)</f>
        <v>0</v>
      </c>
      <c r="GA111" s="19">
        <f>SUMIF($M111,REGISTER!$CU$60,'KORT 1'!$O111)</f>
        <v>0</v>
      </c>
      <c r="GB111" s="19">
        <f>SUMIF($M111,REGISTER!$CU$61,'KORT 1'!$O111)</f>
        <v>0</v>
      </c>
      <c r="GC111" s="19">
        <f>SUMIF($M111,REGISTER!$CU$46,'KORT 1'!$O111)</f>
        <v>0</v>
      </c>
      <c r="GD111" s="19">
        <f>SUMIF($M111,REGISTER!$CU$47,'KORT 1'!$O111)</f>
        <v>0</v>
      </c>
      <c r="GE111" s="19">
        <f>SUMIF($M111,REGISTER!$CU$48,'KORT 1'!$O111)</f>
        <v>0</v>
      </c>
      <c r="GF111" s="19">
        <f>SUMIF($M111,REGISTER!$CU$49,'KORT 1'!$O111)</f>
        <v>0</v>
      </c>
      <c r="GG111" s="19">
        <f>SUMIF($M111,REGISTER!$CU$50,'KORT 1'!$O111)</f>
        <v>0</v>
      </c>
      <c r="GH111" s="19">
        <f>SUMIF($M111,REGISTER!$CU$51,'KORT 1'!$O111)</f>
        <v>0</v>
      </c>
      <c r="GI111" s="18">
        <f>SUMIF($M111,REGISTER!$CU$52,'KORT 1'!$O111)+SUMIF($M111,REGISTER!$CU$53,'KORT 1'!$O111)+SUMIF($M111,REGISTER!$CU$54,'KORT 1'!$O111)+SUMIF($M111,REGISTER!$CU$55,'KORT 1'!$O111)</f>
        <v>0</v>
      </c>
      <c r="GJ111" s="19">
        <f>SUMIF($M111,REGISTER!$CU$66,'KORT 1'!$O111)</f>
        <v>0</v>
      </c>
      <c r="GK111" s="19">
        <f>SUMIF($M111,REGISTER!$CU$67,'KORT 1'!$O111)</f>
        <v>0</v>
      </c>
      <c r="GL111" s="19">
        <f>SUMIF($M111,REGISTER!$CU$68,'KORT 1'!$O111)</f>
        <v>0</v>
      </c>
      <c r="GM111" s="19">
        <f>SUMIF($M111,REGISTER!$CU$69,'KORT 1'!$O111)</f>
        <v>0</v>
      </c>
      <c r="GN111" s="19">
        <f>SUMIF($M111,REGISTER!$CU$70,'KORT 1'!$O111)</f>
        <v>0</v>
      </c>
      <c r="GO111" s="19">
        <f>SUMIF($M111,REGISTER!$CU$71,'KORT 1'!$O111)</f>
        <v>0</v>
      </c>
      <c r="GP111" s="18">
        <f>SUMIF($M111,REGISTER!$CU$72,'KORT 1'!$O111)+SUMIF($M111,REGISTER!$CU$73,'KORT 1'!$O111)+SUMIF($M111,REGISTER!$CU$74,'KORT 1'!$O111)+SUMIF($M111,REGISTER!$CU$75,'KORT 1'!$O111)</f>
        <v>0</v>
      </c>
      <c r="GQ111" s="136"/>
      <c r="GR111" s="136"/>
      <c r="GS111" s="136"/>
      <c r="GT111" s="136"/>
      <c r="GU111" s="136"/>
      <c r="GV111" s="136"/>
      <c r="GW111" s="136"/>
      <c r="GX111" s="136"/>
      <c r="GY111" s="136"/>
      <c r="GZ111" s="136"/>
      <c r="HA111" s="136"/>
      <c r="HB111" s="136"/>
      <c r="HC111" s="136"/>
      <c r="HD111" s="136"/>
      <c r="HE111" s="136"/>
      <c r="HF111" s="136"/>
      <c r="HG111" s="136"/>
      <c r="HH111" s="125"/>
      <c r="HI111" s="1"/>
    </row>
    <row r="112" spans="1:217" ht="12" customHeight="1">
      <c r="A112" s="17">
        <v>56</v>
      </c>
      <c r="B112" s="81"/>
      <c r="C112" s="427" t="str">
        <f t="shared" si="69"/>
        <v/>
      </c>
      <c r="D112" s="428"/>
      <c r="E112" s="428"/>
      <c r="F112" s="428"/>
      <c r="G112" s="429"/>
      <c r="H112" s="130" t="str">
        <f t="shared" si="56"/>
        <v/>
      </c>
      <c r="I112" s="26">
        <f t="shared" si="57"/>
        <v>0</v>
      </c>
      <c r="J112" s="26">
        <f t="shared" si="58"/>
        <v>0</v>
      </c>
      <c r="K112" s="26">
        <f t="shared" si="59"/>
        <v>0</v>
      </c>
      <c r="L112" s="133"/>
      <c r="M112" s="26">
        <f t="shared" si="60"/>
        <v>0</v>
      </c>
      <c r="N112" s="26">
        <f t="shared" si="61"/>
        <v>0</v>
      </c>
      <c r="O112" s="101">
        <f t="shared" si="70"/>
        <v>0</v>
      </c>
      <c r="P112" s="80">
        <f>IF((SUM(P$19:P$39)+SUM(P$78:P111)+SUM(P$117:P$121))&gt;=REGISTER!$CZ$22,0,IF(CS$70=1,0,IF(AND(CS112=1,$J112=1,CS$43&gt;=REGISTER!$CZ$25,CS$40&gt;0,SUM(CS$54:CS$60)&gt;0),1,0)))</f>
        <v>0</v>
      </c>
      <c r="Q112" s="80">
        <f>IF((SUM(Q$19:Q$39)+SUM(Q$78:Q111)+SUM(Q$117:Q$121))&gt;=REGISTER!$CZ$22,0,IF(CT$70=1,0,IF(AND(CT112=1,$J112=1,CT$43&gt;=REGISTER!$CZ$25,CT$40&gt;0,SUM(CT$54:CT$60)&gt;0),1,0)))</f>
        <v>0</v>
      </c>
      <c r="R112" s="80">
        <f>IF((SUM(R$19:R$39)+SUM(R$78:R111)+SUM(R$117:R$121))&gt;=REGISTER!$CZ$22,0,IF(CU$70=1,0,IF(AND(CU112=1,$J112=1,CU$43&gt;=REGISTER!$CZ$25,CU$40&gt;0,SUM(CU$54:CU$60)&gt;0),1,0)))</f>
        <v>0</v>
      </c>
      <c r="S112" s="80">
        <f>IF((SUM(S$19:S$39)+SUM(S$78:S111)+SUM(S$117:S$121))&gt;=REGISTER!$CZ$22,0,IF(CV$70=1,0,IF(AND(CV112=1,$J112=1,CV$43&gt;=REGISTER!$CZ$25,CV$40&gt;0,SUM(CV$54:CV$60)&gt;0),1,0)))</f>
        <v>0</v>
      </c>
      <c r="T112" s="80">
        <f>IF((SUM(T$19:T$39)+SUM(T$78:T111)+SUM(T$117:T$121))&gt;=REGISTER!$CZ$22,0,IF(CW$70=1,0,IF(AND(CW112=1,$J112=1,CW$43&gt;=REGISTER!$CZ$25,CW$40&gt;0,SUM(CW$54:CW$60)&gt;0),1,0)))</f>
        <v>0</v>
      </c>
      <c r="U112" s="80">
        <f>IF((SUM(U$19:U$39)+SUM(U$78:U111)+SUM(U$117:U$121))&gt;=REGISTER!$CZ$22,0,IF(CX$70=1,0,IF(AND(CX112=1,$J112=1,CX$43&gt;=REGISTER!$CZ$25,CX$40&gt;0,SUM(CX$54:CX$60)&gt;0),1,0)))</f>
        <v>0</v>
      </c>
      <c r="V112" s="80">
        <f>IF((SUM(V$19:V$39)+SUM(V$78:V111)+SUM(V$117:V$121))&gt;=REGISTER!$CZ$22,0,IF(CY$70=1,0,IF(AND(CY112=1,$J112=1,CY$43&gt;=REGISTER!$CZ$25,CY$40&gt;0,SUM(CY$54:CY$60)&gt;0),1,0)))</f>
        <v>0</v>
      </c>
      <c r="W112" s="80">
        <f>IF((SUM(W$19:W$39)+SUM(W$78:W111)+SUM(W$117:W$121))&gt;=REGISTER!$CZ$22,0,IF(CZ$70=1,0,IF(AND(CZ112=1,$J112=1,CZ$43&gt;=REGISTER!$CZ$25,CZ$40&gt;0,SUM(CZ$54:CZ$60)&gt;0),1,0)))</f>
        <v>0</v>
      </c>
      <c r="X112" s="80">
        <f>IF((SUM(X$19:X$39)+SUM(X$78:X111)+SUM(X$117:X$121))&gt;=REGISTER!$CZ$22,0,IF(DA$70=1,0,IF(AND(DA112=1,$J112=1,DA$43&gt;=REGISTER!$CZ$25,DA$40&gt;0,SUM(DA$54:DA$60)&gt;0),1,0)))</f>
        <v>0</v>
      </c>
      <c r="Y112" s="80">
        <f>IF((SUM(Y$19:Y$39)+SUM(Y$78:Y111)+SUM(Y$117:Y$121))&gt;=REGISTER!$CZ$22,0,IF(DB$70=1,0,IF(AND(DB112=1,$J112=1,DB$43&gt;=REGISTER!$CZ$25,DB$40&gt;0,SUM(DB$54:DB$60)&gt;0),1,0)))</f>
        <v>0</v>
      </c>
      <c r="Z112" s="80">
        <f>IF((SUM(Z$19:Z$39)+SUM(Z$78:Z111)+SUM(Z$117:Z$121))&gt;=REGISTER!$CZ$22,0,IF(DC$70=1,0,IF(AND(DC112=1,$J112=1,DC$43&gt;=REGISTER!$CZ$25,DC$40&gt;0,SUM(DC$54:DC$60)&gt;0),1,0)))</f>
        <v>0</v>
      </c>
      <c r="AA112" s="80">
        <f>IF((SUM(AA$19:AA$39)+SUM(AA$78:AA111)+SUM(AA$117:AA$121))&gt;=REGISTER!$CZ$22,0,IF(DD$70=1,0,IF(AND(DD112=1,$J112=1,DD$43&gt;=REGISTER!$CZ$25,DD$40&gt;0,SUM(DD$54:DD$60)&gt;0),1,0)))</f>
        <v>0</v>
      </c>
      <c r="AB112" s="80">
        <f>IF((SUM(AB$19:AB$39)+SUM(AB$78:AB111)+SUM(AB$117:AB$121))&gt;=REGISTER!$CZ$22,0,IF(DE$70=1,0,IF(AND(DE112=1,$J112=1,DE$43&gt;=REGISTER!$CZ$25,DE$40&gt;0,SUM(DE$54:DE$60)&gt;0),1,0)))</f>
        <v>0</v>
      </c>
      <c r="AC112" s="80">
        <f>IF((SUM(AC$19:AC$39)+SUM(AC$78:AC111)+SUM(AC$117:AC$121))&gt;=REGISTER!$CZ$22,0,IF(DF$70=1,0,IF(AND(DF112=1,$J112=1,DF$43&gt;=REGISTER!$CZ$25,DF$40&gt;0,SUM(DF$54:DF$60)&gt;0),1,0)))</f>
        <v>0</v>
      </c>
      <c r="AD112" s="80">
        <f>IF((SUM(AD$19:AD$39)+SUM(AD$78:AD111)+SUM(AD$117:AD$121))&gt;=REGISTER!$CZ$22,0,IF(DG$70=1,0,IF(AND(DG112=1,$J112=1,DG$43&gt;=REGISTER!$CZ$25,DG$40&gt;0,SUM(DG$54:DG$60)&gt;0),1,0)))</f>
        <v>0</v>
      </c>
      <c r="AE112" s="80">
        <f>IF((SUM(AE$19:AE$39)+SUM(AE$78:AE111)+SUM(AE$117:AE$121))&gt;=REGISTER!$CZ$22,0,IF(DH$70=1,0,IF(AND(DH112=1,$J112=1,DH$43&gt;=REGISTER!$CZ$25,DH$40&gt;0,SUM(DH$54:DH$60)&gt;0),1,0)))</f>
        <v>0</v>
      </c>
      <c r="AF112" s="80">
        <f>IF((SUM(AF$19:AF$39)+SUM(AF$78:AF111)+SUM(AF$117:AF$121))&gt;=REGISTER!$CZ$22,0,IF(DI$70=1,0,IF(AND(DI112=1,$J112=1,DI$43&gt;=REGISTER!$CZ$25,DI$40&gt;0,SUM(DI$54:DI$60)&gt;0),1,0)))</f>
        <v>0</v>
      </c>
      <c r="AG112" s="80">
        <f>IF((SUM(AG$19:AG$39)+SUM(AG$78:AG111)+SUM(AG$117:AG$121))&gt;=REGISTER!$CZ$22,0,IF(DJ$70=1,0,IF(AND(DJ112=1,$J112=1,DJ$43&gt;=REGISTER!$CZ$25,DJ$40&gt;0,SUM(DJ$54:DJ$60)&gt;0),1,0)))</f>
        <v>0</v>
      </c>
      <c r="AH112" s="80">
        <f>IF((SUM(AH$19:AH$39)+SUM(AH$78:AH111)+SUM(AH$117:AH$121))&gt;=REGISTER!$CZ$22,0,IF(DK$70=1,0,IF(AND(DK112=1,$J112=1,DK$43&gt;=REGISTER!$CZ$25,DK$40&gt;0,SUM(DK$54:DK$60)&gt;0),1,0)))</f>
        <v>0</v>
      </c>
      <c r="AI112" s="80">
        <f>IF((SUM(AI$19:AI$39)+SUM(AI$78:AI111)+SUM(AI$117:AI$121))&gt;=REGISTER!$CZ$22,0,IF(DL$70=1,0,IF(AND(DL112=1,$J112=1,DL$43&gt;=REGISTER!$CZ$25,DL$40&gt;0,SUM(DL$54:DL$60)&gt;0),1,0)))</f>
        <v>0</v>
      </c>
      <c r="AJ112" s="80">
        <f>IF((SUM(AJ$19:AJ$39)+SUM(AJ$78:AJ111)+SUM(AJ$117:AJ$121))&gt;=REGISTER!$CZ$22,0,IF(DM$70=1,0,IF(AND(DM112=1,$J112=1,DM$43&gt;=REGISTER!$CZ$25,DM$40&gt;0,SUM(DM$54:DM$60)&gt;0),1,0)))</f>
        <v>0</v>
      </c>
      <c r="AK112" s="80">
        <f>IF((SUM(AK$19:AK$39)+SUM(AK$78:AK111)+SUM(AK$117:AK$121))&gt;=REGISTER!$CZ$22,0,IF(DN$70=1,0,IF(AND(DN112=1,$J112=1,DN$43&gt;=REGISTER!$CZ$25,DN$40&gt;0,SUM(DN$54:DN$60)&gt;0),1,0)))</f>
        <v>0</v>
      </c>
      <c r="AL112" s="80">
        <f>IF((SUM(AL$19:AL$39)+SUM(AL$78:AL111)+SUM(AL$117:AL$121))&gt;=REGISTER!$CZ$22,0,IF(DO$70=1,0,IF(AND(DO112=1,$J112=1,DO$43&gt;=REGISTER!$CZ$25,DO$40&gt;0,SUM(DO$54:DO$60)&gt;0),1,0)))</f>
        <v>0</v>
      </c>
      <c r="AM112" s="80">
        <f>IF((SUM(AM$19:AM$39)+SUM(AM$78:AM111)+SUM(AM$117:AM$121))&gt;=REGISTER!$CZ$22,0,IF(DP$70=1,0,IF(AND(DP112=1,$J112=1,DP$43&gt;=REGISTER!$CZ$25,DP$40&gt;0,SUM(DP$54:DP$60)&gt;0),1,0)))</f>
        <v>0</v>
      </c>
      <c r="AN112" s="80">
        <f>IF((SUM(AN$19:AN$39)+SUM(AN$78:AN111)+SUM(AN$117:AN$121))&gt;=REGISTER!$CZ$22,0,IF(DQ$70=1,0,IF(AND(DQ112=1,$J112=1,DQ$43&gt;=REGISTER!$CZ$25,DQ$40&gt;0,SUM(DQ$54:DQ$60)&gt;0),1,0)))</f>
        <v>0</v>
      </c>
      <c r="AO112" s="80">
        <f>IF((SUM(AO$19:AO$39)+SUM(AO$78:AO111)+SUM(AO$117:AO$121))&gt;=REGISTER!$CZ$22,0,IF(DR$70=1,0,IF(AND(DR112=1,$J112=1,DR$43&gt;=REGISTER!$CZ$25,DR$40&gt;0,SUM(DR$54:DR$60)&gt;0),1,0)))</f>
        <v>0</v>
      </c>
      <c r="AP112" s="80">
        <f>IF((SUM(AP$19:AP$39)+SUM(AP$78:AP111)+SUM(AP$117:AP$121))&gt;=REGISTER!$CZ$22,0,IF(DS$70=1,0,IF(AND(DS112=1,$J112=1,DS$43&gt;=REGISTER!$CZ$25,DS$40&gt;0,SUM(DS$54:DS$60)&gt;0),1,0)))</f>
        <v>0</v>
      </c>
      <c r="AQ112" s="80">
        <f>IF((SUM(AQ$19:AQ$39)+SUM(AQ$78:AQ111)+SUM(AQ$117:AQ$121))&gt;=REGISTER!$CZ$22,0,IF(DT$70=1,0,IF(AND(DT112=1,$J112=1,DT$43&gt;=REGISTER!$CZ$25,DT$40&gt;0,SUM(DT$54:DT$60)&gt;0),1,0)))</f>
        <v>0</v>
      </c>
      <c r="AR112" s="80">
        <f>IF((SUM(AR$19:AR$39)+SUM(AR$78:AR111)+SUM(AR$117:AR$121))&gt;=REGISTER!$CZ$22,0,IF(DU$70=1,0,IF(AND(DU112=1,$J112=1,DU$43&gt;=REGISTER!$CZ$25,DU$40&gt;0,SUM(DU$54:DU$60)&gt;0),1,0)))</f>
        <v>0</v>
      </c>
      <c r="AS112" s="80">
        <f>IF((SUM(AS$19:AS$39)+SUM(AS$78:AS111)+SUM(AS$117:AS$121))&gt;=REGISTER!$CZ$22,0,IF(DV$70=1,0,IF(AND(DV112=1,$J112=1,DV$43&gt;=REGISTER!$CZ$25,DV$40&gt;0,SUM(DV$54:DV$60)&gt;0),1,0)))</f>
        <v>0</v>
      </c>
      <c r="AT112" s="80">
        <f>IF((SUM(AT$19:AT$39)+SUM(AT$78:AT111)+SUM(AT$117:AT$121))&gt;=REGISTER!$CZ$22,0,IF(DW$70=1,0,IF(AND(DW112=1,$J112=1,DW$43&gt;=REGISTER!$CZ$25,DW$40&gt;0,SUM(DW$54:DW$60)&gt;0),1,0)))</f>
        <v>0</v>
      </c>
      <c r="AU112" s="80">
        <f>IF((SUM(AU$19:AU$39)+SUM(AU$78:AU111)+SUM(AU$117:AU$121))&gt;=REGISTER!$CZ$22,0,IF(DX$70=1,0,IF(AND(DX112=1,$J112=1,DX$43&gt;=REGISTER!$CZ$25,DX$40&gt;0,SUM(DX$54:DX$60)&gt;0),1,0)))</f>
        <v>0</v>
      </c>
      <c r="AV112" s="80">
        <f>IF((SUM(AV$19:AV$39)+SUM(AV$78:AV111)+SUM(AV$117:AV$121))&gt;=REGISTER!$CZ$22,0,IF(DY$70=1,0,IF(AND(DY112=1,$J112=1,DY$43&gt;=REGISTER!$CZ$25,DY$40&gt;0,SUM(DY$54:DY$60)&gt;0),1,0)))</f>
        <v>0</v>
      </c>
      <c r="AW112" s="80">
        <f>IF((SUM(AW$19:AW$39)+SUM(AW$78:AW111)+SUM(AW$117:AW$121))&gt;=REGISTER!$CZ$22,0,IF(DZ$70=1,0,IF(AND(DZ112=1,$J112=1,DZ$43&gt;=REGISTER!$CZ$25,DZ$40&gt;0,SUM(DZ$54:DZ$60)&gt;0),1,0)))</f>
        <v>0</v>
      </c>
      <c r="AX112" s="80">
        <f>IF((SUM(AX$19:AX$39)+SUM(AX$78:AX111)+SUM(AX$117:AX$121))&gt;=REGISTER!$CZ$22,0,IF(EA$70=1,0,IF(AND(EA112=1,$J112=1,EA$43&gt;=REGISTER!$CZ$25,EA$40&gt;0,SUM(EA$54:EA$60)&gt;0),1,0)))</f>
        <v>0</v>
      </c>
      <c r="AY112" s="80">
        <f>IF((SUM(AY$19:AY$39)+SUM(AY$78:AY111)+SUM(AY$117:AY$121))&gt;=REGISTER!$CZ$22,0,IF(EB$70=1,0,IF(AND(EB112=1,$J112=1,EB$43&gt;=REGISTER!$CZ$25,EB$40&gt;0,SUM(EB$54:EB$60)&gt;0),1,0)))</f>
        <v>0</v>
      </c>
      <c r="AZ112" s="80">
        <f>IF((SUM(AZ$19:AZ$39)+SUM(AZ$78:AZ111)+SUM(AZ$117:AZ$121))&gt;=REGISTER!$CZ$22,0,IF(EC$70=1,0,IF(AND(EC112=1,$J112=1,EC$43&gt;=REGISTER!$CZ$25,EC$40&gt;0,SUM(EC$54:EC$60)&gt;0),1,0)))</f>
        <v>0</v>
      </c>
      <c r="BA112" s="80">
        <f>IF((SUM(BA$19:BA$39)+SUM(BA$78:BA111)+SUM(BA$117:BA$121))&gt;=REGISTER!$CZ$22,0,IF(ED$70=1,0,IF(AND(ED112=1,$J112=1,ED$43&gt;=REGISTER!$CZ$25,ED$40&gt;0,SUM(ED$54:ED$60)&gt;0),1,0)))</f>
        <v>0</v>
      </c>
      <c r="BB112" s="80">
        <f>IF((SUM(BB$19:BB$39)+SUM(BB$78:BB111)+SUM(BB$117:BB$121))&gt;=REGISTER!$CZ$22,0,IF(EE$70=1,0,IF(AND(EE112=1,$J112=1,EE$43&gt;=REGISTER!$CZ$25,EE$40&gt;0,SUM(EE$54:EE$60)&gt;0),1,0)))</f>
        <v>0</v>
      </c>
      <c r="BC112" s="80">
        <f>IF((SUM(BC$19:BC$39)+SUM(BC$78:BC111)+SUM(BC$117:BC$121))&gt;=REGISTER!$CZ$22,0,IF(EF$70=1,0,IF(AND(EF112=1,$J112=1,EF$43&gt;=REGISTER!$CZ$25,EF$40&gt;0,SUM(EF$54:EF$60)&gt;0),1,0)))</f>
        <v>0</v>
      </c>
      <c r="BD112" s="101">
        <f t="shared" si="71"/>
        <v>0</v>
      </c>
      <c r="BE112" s="80">
        <f>IF((SUM(BE$19:BE$39)+SUM(BE$78:BE111)+SUM(BE$117:BE$121))&gt;=30,0,SUM(IF(AND($I112=1,CS112=1,CS$41&gt;2,CS$40&gt;0,SUM(CS$47:CS$53)&gt;0),1,0)))</f>
        <v>0</v>
      </c>
      <c r="BF112" s="80">
        <f>IF((SUM(BF$19:BF$39)+SUM(BF$78:BF111)+SUM(BF$117:BF$121))&gt;=30,0,SUM(IF(AND($I112=1,CT112=1,CT$41&gt;2,CT$40&gt;0,SUM(CT$47:CT$53)&gt;0),1,0)))</f>
        <v>0</v>
      </c>
      <c r="BG112" s="80">
        <f>IF((SUM(BG$19:BG$39)+SUM(BG$78:BG111)+SUM(BG$117:BG$121))&gt;=30,0,SUM(IF(AND($I112=1,CU112=1,CU$41&gt;2,CU$40&gt;0,SUM(CU$47:CU$53)&gt;0),1,0)))</f>
        <v>0</v>
      </c>
      <c r="BH112" s="80">
        <f>IF((SUM(BH$19:BH$39)+SUM(BH$78:BH111)+SUM(BH$117:BH$121))&gt;=30,0,SUM(IF(AND($I112=1,CV112=1,CV$41&gt;2,CV$40&gt;0,SUM(CV$47:CV$53)&gt;0),1,0)))</f>
        <v>0</v>
      </c>
      <c r="BI112" s="80">
        <f>IF((SUM(BI$19:BI$39)+SUM(BI$78:BI111)+SUM(BI$117:BI$121))&gt;=30,0,SUM(IF(AND($I112=1,CW112=1,CW$41&gt;2,CW$40&gt;0,SUM(CW$47:CW$53)&gt;0),1,0)))</f>
        <v>0</v>
      </c>
      <c r="BJ112" s="80">
        <f>IF((SUM(BJ$19:BJ$39)+SUM(BJ$78:BJ111)+SUM(BJ$117:BJ$121))&gt;=30,0,SUM(IF(AND($I112=1,CX112=1,CX$41&gt;2,CX$40&gt;0,SUM(CX$47:CX$53)&gt;0),1,0)))</f>
        <v>0</v>
      </c>
      <c r="BK112" s="80">
        <f>IF((SUM(BK$19:BK$39)+SUM(BK$78:BK111)+SUM(BK$117:BK$121))&gt;=30,0,SUM(IF(AND($I112=1,CY112=1,CY$41&gt;2,CY$40&gt;0,SUM(CY$47:CY$53)&gt;0),1,0)))</f>
        <v>0</v>
      </c>
      <c r="BL112" s="80">
        <f>IF((SUM(BL$19:BL$39)+SUM(BL$78:BL111)+SUM(BL$117:BL$121))&gt;=30,0,SUM(IF(AND($I112=1,CZ112=1,CZ$41&gt;2,CZ$40&gt;0,SUM(CZ$47:CZ$53)&gt;0),1,0)))</f>
        <v>0</v>
      </c>
      <c r="BM112" s="80">
        <f>IF((SUM(BM$19:BM$39)+SUM(BM$78:BM111)+SUM(BM$117:BM$121))&gt;=30,0,SUM(IF(AND($I112=1,DA112=1,DA$41&gt;2,DA$40&gt;0,SUM(DA$47:DA$53)&gt;0),1,0)))</f>
        <v>0</v>
      </c>
      <c r="BN112" s="80">
        <f>IF((SUM(BN$19:BN$39)+SUM(BN$78:BN111)+SUM(BN$117:BN$121))&gt;=30,0,SUM(IF(AND($I112=1,DB112=1,DB$41&gt;2,DB$40&gt;0,SUM(DB$47:DB$53)&gt;0),1,0)))</f>
        <v>0</v>
      </c>
      <c r="BO112" s="80">
        <f>IF((SUM(BO$19:BO$39)+SUM(BO$78:BO111)+SUM(BO$117:BO$121))&gt;=30,0,SUM(IF(AND($I112=1,DC112=1,DC$41&gt;2,DC$40&gt;0,SUM(DC$47:DC$53)&gt;0),1,0)))</f>
        <v>0</v>
      </c>
      <c r="BP112" s="80">
        <f>IF((SUM(BP$19:BP$39)+SUM(BP$78:BP111)+SUM(BP$117:BP$121))&gt;=30,0,SUM(IF(AND($I112=1,DD112=1,DD$41&gt;2,DD$40&gt;0,SUM(DD$47:DD$53)&gt;0),1,0)))</f>
        <v>0</v>
      </c>
      <c r="BQ112" s="80">
        <f>IF((SUM(BQ$19:BQ$39)+SUM(BQ$78:BQ111)+SUM(BQ$117:BQ$121))&gt;=30,0,SUM(IF(AND($I112=1,DE112=1,DE$41&gt;2,DE$40&gt;0,SUM(DE$47:DE$53)&gt;0),1,0)))</f>
        <v>0</v>
      </c>
      <c r="BR112" s="80">
        <f>IF((SUM(BR$19:BR$39)+SUM(BR$78:BR111)+SUM(BR$117:BR$121))&gt;=30,0,SUM(IF(AND($I112=1,DF112=1,DF$41&gt;2,DF$40&gt;0,SUM(DF$47:DF$53)&gt;0),1,0)))</f>
        <v>0</v>
      </c>
      <c r="BS112" s="80">
        <f>IF((SUM(BS$19:BS$39)+SUM(BS$78:BS111)+SUM(BS$117:BS$121))&gt;=30,0,SUM(IF(AND($I112=1,DG112=1,DG$41&gt;2,DG$40&gt;0,SUM(DG$47:DG$53)&gt;0),1,0)))</f>
        <v>0</v>
      </c>
      <c r="BT112" s="80">
        <f>IF((SUM(BT$19:BT$39)+SUM(BT$78:BT111)+SUM(BT$117:BT$121))&gt;=30,0,SUM(IF(AND($I112=1,DH112=1,DH$41&gt;2,DH$40&gt;0,SUM(DH$47:DH$53)&gt;0),1,0)))</f>
        <v>0</v>
      </c>
      <c r="BU112" s="80">
        <f>IF((SUM(BU$19:BU$39)+SUM(BU$78:BU111)+SUM(BU$117:BU$121))&gt;=30,0,SUM(IF(AND($I112=1,DI112=1,DI$41&gt;2,DI$40&gt;0,SUM(DI$47:DI$53)&gt;0),1,0)))</f>
        <v>0</v>
      </c>
      <c r="BV112" s="80">
        <f>IF((SUM(BV$19:BV$39)+SUM(BV$78:BV111)+SUM(BV$117:BV$121))&gt;=30,0,SUM(IF(AND($I112=1,DJ112=1,DJ$41&gt;2,DJ$40&gt;0,SUM(DJ$47:DJ$53)&gt;0),1,0)))</f>
        <v>0</v>
      </c>
      <c r="BW112" s="80">
        <f>IF((SUM(BW$19:BW$39)+SUM(BW$78:BW111)+SUM(BW$117:BW$121))&gt;=30,0,SUM(IF(AND($I112=1,DK112=1,DK$41&gt;2,DK$40&gt;0,SUM(DK$47:DK$53)&gt;0),1,0)))</f>
        <v>0</v>
      </c>
      <c r="BX112" s="80">
        <f>IF((SUM(BX$19:BX$39)+SUM(BX$78:BX111)+SUM(BX$117:BX$121))&gt;=30,0,SUM(IF(AND($I112=1,DL112=1,DL$41&gt;2,DL$40&gt;0,SUM(DL$47:DL$53)&gt;0),1,0)))</f>
        <v>0</v>
      </c>
      <c r="BY112" s="80">
        <f>IF((SUM(BY$19:BY$39)+SUM(BY$78:BY111)+SUM(BY$117:BY$121))&gt;=30,0,SUM(IF(AND($I112=1,DM112=1,DM$41&gt;2,DM$40&gt;0,SUM(DM$47:DM$53)&gt;0),1,0)))</f>
        <v>0</v>
      </c>
      <c r="BZ112" s="80">
        <f>IF((SUM(BZ$19:BZ$39)+SUM(BZ$78:BZ111)+SUM(BZ$117:BZ$121))&gt;=30,0,SUM(IF(AND($I112=1,DN112=1,DN$41&gt;2,DN$40&gt;0,SUM(DN$47:DN$53)&gt;0),1,0)))</f>
        <v>0</v>
      </c>
      <c r="CA112" s="80">
        <f>IF((SUM(CA$19:CA$39)+SUM(CA$78:CA111)+SUM(CA$117:CA$121))&gt;=30,0,SUM(IF(AND($I112=1,DO112=1,DO$41&gt;2,DO$40&gt;0,SUM(DO$47:DO$53)&gt;0),1,0)))</f>
        <v>0</v>
      </c>
      <c r="CB112" s="80">
        <f>IF((SUM(CB$19:CB$39)+SUM(CB$78:CB111)+SUM(CB$117:CB$121))&gt;=30,0,SUM(IF(AND($I112=1,DP112=1,DP$41&gt;2,DP$40&gt;0,SUM(DP$47:DP$53)&gt;0),1,0)))</f>
        <v>0</v>
      </c>
      <c r="CC112" s="80">
        <f>IF((SUM(CC$19:CC$39)+SUM(CC$78:CC111)+SUM(CC$117:CC$121))&gt;=30,0,SUM(IF(AND($I112=1,DQ112=1,DQ$41&gt;2,DQ$40&gt;0,SUM(DQ$47:DQ$53)&gt;0),1,0)))</f>
        <v>0</v>
      </c>
      <c r="CD112" s="80">
        <f>IF((SUM(CD$19:CD$39)+SUM(CD$78:CD111)+SUM(CD$117:CD$121))&gt;=30,0,SUM(IF(AND($I112=1,DR112=1,DR$41&gt;2,DR$40&gt;0,SUM(DR$47:DR$53)&gt;0),1,0)))</f>
        <v>0</v>
      </c>
      <c r="CE112" s="80">
        <f>IF((SUM(CE$19:CE$39)+SUM(CE$78:CE111)+SUM(CE$117:CE$121))&gt;=30,0,SUM(IF(AND($I112=1,DS112=1,DS$41&gt;2,DS$40&gt;0,SUM(DS$47:DS$53)&gt;0),1,0)))</f>
        <v>0</v>
      </c>
      <c r="CF112" s="80">
        <f>IF((SUM(CF$19:CF$39)+SUM(CF$78:CF111)+SUM(CF$117:CF$121))&gt;=30,0,SUM(IF(AND($I112=1,DT112=1,DT$41&gt;2,DT$40&gt;0,SUM(DT$47:DT$53)&gt;0),1,0)))</f>
        <v>0</v>
      </c>
      <c r="CG112" s="80">
        <f>IF((SUM(CG$19:CG$39)+SUM(CG$78:CG111)+SUM(CG$117:CG$121))&gt;=30,0,SUM(IF(AND($I112=1,DU112=1,DU$41&gt;2,DU$40&gt;0,SUM(DU$47:DU$53)&gt;0),1,0)))</f>
        <v>0</v>
      </c>
      <c r="CH112" s="80">
        <f>IF((SUM(CH$19:CH$39)+SUM(CH$78:CH111)+SUM(CH$117:CH$121))&gt;=30,0,SUM(IF(AND($I112=1,DV112=1,DV$41&gt;2,DV$40&gt;0,SUM(DV$47:DV$53)&gt;0),1,0)))</f>
        <v>0</v>
      </c>
      <c r="CI112" s="80">
        <f>IF((SUM(CI$19:CI$39)+SUM(CI$78:CI111)+SUM(CI$117:CI$121))&gt;=30,0,SUM(IF(AND($I112=1,DW112=1,DW$41&gt;2,DW$40&gt;0,SUM(DW$47:DW$53)&gt;0),1,0)))</f>
        <v>0</v>
      </c>
      <c r="CJ112" s="80">
        <f>IF((SUM(CJ$19:CJ$39)+SUM(CJ$78:CJ111)+SUM(CJ$117:CJ$121))&gt;=30,0,SUM(IF(AND($I112=1,DX112=1,DX$41&gt;2,DX$40&gt;0,SUM(DX$47:DX$53)&gt;0),1,0)))</f>
        <v>0</v>
      </c>
      <c r="CK112" s="80">
        <f>IF((SUM(CK$19:CK$39)+SUM(CK$78:CK111)+SUM(CK$117:CK$121))&gt;=30,0,SUM(IF(AND($I112=1,DY112=1,DY$41&gt;2,DY$40&gt;0,SUM(DY$47:DY$53)&gt;0),1,0)))</f>
        <v>0</v>
      </c>
      <c r="CL112" s="80">
        <f>IF((SUM(CL$19:CL$39)+SUM(CL$78:CL111)+SUM(CL$117:CL$121))&gt;=30,0,SUM(IF(AND($I112=1,DZ112=1,DZ$41&gt;2,DZ$40&gt;0,SUM(DZ$47:DZ$53)&gt;0),1,0)))</f>
        <v>0</v>
      </c>
      <c r="CM112" s="80">
        <f>IF((SUM(CM$19:CM$39)+SUM(CM$78:CM111)+SUM(CM$117:CM$121))&gt;=30,0,SUM(IF(AND($I112=1,EA112=1,EA$41&gt;2,EA$40&gt;0,SUM(EA$47:EA$53)&gt;0),1,0)))</f>
        <v>0</v>
      </c>
      <c r="CN112" s="80">
        <f>IF((SUM(CN$19:CN$39)+SUM(CN$78:CN111)+SUM(CN$117:CN$121))&gt;=30,0,SUM(IF(AND($I112=1,EB112=1,EB$41&gt;2,EB$40&gt;0,SUM(EB$47:EB$53)&gt;0),1,0)))</f>
        <v>0</v>
      </c>
      <c r="CO112" s="80">
        <f>IF((SUM(CO$19:CO$39)+SUM(CO$78:CO111)+SUM(CO$117:CO$121))&gt;=30,0,SUM(IF(AND($I112=1,EC112=1,EC$41&gt;2,EC$40&gt;0,SUM(EC$47:EC$53)&gt;0),1,0)))</f>
        <v>0</v>
      </c>
      <c r="CP112" s="80">
        <f>IF((SUM(CP$19:CP$39)+SUM(CP$78:CP111)+SUM(CP$117:CP$121))&gt;=30,0,SUM(IF(AND($I112=1,ED112=1,ED$41&gt;2,ED$40&gt;0,SUM(ED$47:ED$53)&gt;0),1,0)))</f>
        <v>0</v>
      </c>
      <c r="CQ112" s="80">
        <f>IF((SUM(CQ$19:CQ$39)+SUM(CQ$78:CQ111)+SUM(CQ$117:CQ$121))&gt;=30,0,SUM(IF(AND($I112=1,EE112=1,EE$41&gt;2,EE$40&gt;0,SUM(EE$47:EE$53)&gt;0),1,0)))</f>
        <v>0</v>
      </c>
      <c r="CR112" s="80">
        <f>IF((SUM(CR$19:CR$39)+SUM(CR$78:CR111)+SUM(CR$117:CR$121))&gt;=30,0,SUM(IF(AND($I112=1,EF112=1,EF$41&gt;2,EF$40&gt;0,SUM(EF$47:EF$53)&gt;0),1,0)))</f>
        <v>0</v>
      </c>
      <c r="CS112" s="64"/>
      <c r="CT112" s="64"/>
      <c r="CU112" s="64"/>
      <c r="CV112" s="64"/>
      <c r="CW112" s="64"/>
      <c r="CX112" s="64"/>
      <c r="CY112" s="64"/>
      <c r="CZ112" s="64"/>
      <c r="DA112" s="64"/>
      <c r="DB112" s="64"/>
      <c r="DC112" s="64"/>
      <c r="DD112" s="64"/>
      <c r="DE112" s="64"/>
      <c r="DF112" s="64"/>
      <c r="DG112" s="64"/>
      <c r="DH112" s="64"/>
      <c r="DI112" s="64"/>
      <c r="DJ112" s="64"/>
      <c r="DK112" s="64"/>
      <c r="DL112" s="64"/>
      <c r="DM112" s="64"/>
      <c r="DN112" s="64"/>
      <c r="DO112" s="64"/>
      <c r="DP112" s="64"/>
      <c r="DQ112" s="64"/>
      <c r="DR112" s="64"/>
      <c r="DS112" s="64"/>
      <c r="DT112" s="64"/>
      <c r="DU112" s="64"/>
      <c r="DV112" s="64"/>
      <c r="DW112" s="64"/>
      <c r="DX112" s="64"/>
      <c r="DY112" s="64"/>
      <c r="DZ112" s="64"/>
      <c r="EA112" s="64"/>
      <c r="EB112" s="64"/>
      <c r="EC112" s="64"/>
      <c r="ED112" s="64"/>
      <c r="EE112" s="64"/>
      <c r="EF112" s="64"/>
      <c r="EG112" s="54">
        <f t="shared" si="65"/>
        <v>0</v>
      </c>
      <c r="EH112" s="136"/>
      <c r="EI112" s="97">
        <f t="shared" si="66"/>
        <v>0</v>
      </c>
      <c r="EJ112" s="344" t="str">
        <f t="shared" si="67"/>
        <v/>
      </c>
      <c r="EK112" s="345">
        <f t="shared" si="68"/>
        <v>0</v>
      </c>
      <c r="EL112" s="185"/>
      <c r="EM112" s="102">
        <f>SUMIF($K112,REGISTER!$CU$7,'KORT 1'!$BD112)</f>
        <v>0</v>
      </c>
      <c r="EN112" s="19">
        <f>SUMIF($K112,REGISTER!$CU$8,'KORT 1'!$BD112)</f>
        <v>0</v>
      </c>
      <c r="EO112" s="20">
        <f>SUMIF($K112,REGISTER!$CU$9,'KORT 1'!$BD112)</f>
        <v>0</v>
      </c>
      <c r="EP112" s="17">
        <f>SUMIF($K112,REGISTER!$CU$21,'KORT 1'!$BD112)</f>
        <v>0</v>
      </c>
      <c r="EQ112" s="19">
        <f>SUMIF($K112,REGISTER!$CU$22,'KORT 1'!$BD112)</f>
        <v>0</v>
      </c>
      <c r="ER112" s="20">
        <f>SUMIF($K112,REGISTER!$CU$23,'KORT 1'!$BD112)</f>
        <v>0</v>
      </c>
      <c r="ES112" s="17">
        <f>SUMIF($K112,REGISTER!$CU$14,'KORT 1'!$BD112)</f>
        <v>0</v>
      </c>
      <c r="ET112" s="19">
        <f>SUMIF($K112,REGISTER!$CU$15,'KORT 1'!$BD112)</f>
        <v>0</v>
      </c>
      <c r="EU112" s="19">
        <f>SUMIF($K112,REGISTER!$CU$16,'KORT 1'!$BD112)</f>
        <v>0</v>
      </c>
      <c r="EV112" s="218">
        <f>SUMIF($K112,REGISTER!$CU$17,'KORT 1'!$BD112)+SUMIF($K112,REGISTER!$CU$18,'KORT 1'!$BD112)+SUMIF($K112,REGISTER!$CU$19,'KORT 1'!$BD112)+SUMIF($K112,REGISTER!$CU$20,'KORT 1'!$BD112)</f>
        <v>0</v>
      </c>
      <c r="EW112" s="103">
        <f>SUMIF($K112,REGISTER!$CU$28,'KORT 1'!$BD112)</f>
        <v>0</v>
      </c>
      <c r="EX112" s="19">
        <f>SUMIF($K112,REGISTER!$CU$29,'KORT 1'!$BD112)</f>
        <v>0</v>
      </c>
      <c r="EY112" s="19">
        <f>SUMIF($K112,REGISTER!$CU$30,'KORT 1'!$BD112)</f>
        <v>0</v>
      </c>
      <c r="EZ112" s="218">
        <f>SUMIF($K112,REGISTER!$CU$31,'KORT 1'!$BD112)+SUMIF($K112,REGISTER!$CU$32,'KORT 1'!$BD112)+SUMIF($K112,REGISTER!$CU$33,'KORT 1'!$BD112)+SUMIF($K112,REGISTER!$CU$34,'KORT 1'!$BD112)</f>
        <v>0</v>
      </c>
      <c r="FA112" s="136"/>
      <c r="FB112" s="136"/>
      <c r="FC112" s="136"/>
      <c r="FD112" s="136"/>
      <c r="FE112" s="136"/>
      <c r="FF112" s="136"/>
      <c r="FG112" s="136"/>
      <c r="FH112" s="136"/>
      <c r="FI112" s="136"/>
      <c r="FJ112" s="136"/>
      <c r="FK112" s="136"/>
      <c r="FL112" s="136"/>
      <c r="FM112" s="136"/>
      <c r="FN112" s="136"/>
      <c r="FO112" s="136"/>
      <c r="FP112" s="235"/>
      <c r="FQ112" s="103">
        <f>SUMIF($M112,REGISTER!$CU$36,'KORT 1'!$O112)</f>
        <v>0</v>
      </c>
      <c r="FR112" s="19">
        <f>SUMIF($M112,REGISTER!$CU$37,'KORT 1'!$O112)</f>
        <v>0</v>
      </c>
      <c r="FS112" s="19">
        <f>SUMIF($M112,REGISTER!$CU$38,'KORT 1'!$O112)</f>
        <v>0</v>
      </c>
      <c r="FT112" s="19">
        <f>SUMIF($M112,REGISTER!$CU$39,'KORT 1'!$O112)</f>
        <v>0</v>
      </c>
      <c r="FU112" s="19">
        <f>SUMIF($M112,REGISTER!$CU$40,'KORT 1'!$O112)</f>
        <v>0</v>
      </c>
      <c r="FV112" s="19">
        <f>SUMIF($M112,REGISTER!$CU$41,'KORT 1'!$O112)</f>
        <v>0</v>
      </c>
      <c r="FW112" s="19">
        <f>SUMIF($M112,REGISTER!$CU$56,'KORT 1'!$O112)</f>
        <v>0</v>
      </c>
      <c r="FX112" s="19">
        <f>SUMIF($M112,REGISTER!$CU$57,'KORT 1'!$O112)</f>
        <v>0</v>
      </c>
      <c r="FY112" s="19">
        <f>SUMIF($M112,REGISTER!$CU$58,'KORT 1'!$O112)</f>
        <v>0</v>
      </c>
      <c r="FZ112" s="19">
        <f>SUMIF($M112,REGISTER!$CU$59,'KORT 1'!$O112)</f>
        <v>0</v>
      </c>
      <c r="GA112" s="19">
        <f>SUMIF($M112,REGISTER!$CU$60,'KORT 1'!$O112)</f>
        <v>0</v>
      </c>
      <c r="GB112" s="19">
        <f>SUMIF($M112,REGISTER!$CU$61,'KORT 1'!$O112)</f>
        <v>0</v>
      </c>
      <c r="GC112" s="19">
        <f>SUMIF($M112,REGISTER!$CU$46,'KORT 1'!$O112)</f>
        <v>0</v>
      </c>
      <c r="GD112" s="19">
        <f>SUMIF($M112,REGISTER!$CU$47,'KORT 1'!$O112)</f>
        <v>0</v>
      </c>
      <c r="GE112" s="19">
        <f>SUMIF($M112,REGISTER!$CU$48,'KORT 1'!$O112)</f>
        <v>0</v>
      </c>
      <c r="GF112" s="19">
        <f>SUMIF($M112,REGISTER!$CU$49,'KORT 1'!$O112)</f>
        <v>0</v>
      </c>
      <c r="GG112" s="19">
        <f>SUMIF($M112,REGISTER!$CU$50,'KORT 1'!$O112)</f>
        <v>0</v>
      </c>
      <c r="GH112" s="19">
        <f>SUMIF($M112,REGISTER!$CU$51,'KORT 1'!$O112)</f>
        <v>0</v>
      </c>
      <c r="GI112" s="18">
        <f>SUMIF($M112,REGISTER!$CU$52,'KORT 1'!$O112)+SUMIF($M112,REGISTER!$CU$53,'KORT 1'!$O112)+SUMIF($M112,REGISTER!$CU$54,'KORT 1'!$O112)+SUMIF($M112,REGISTER!$CU$55,'KORT 1'!$O112)</f>
        <v>0</v>
      </c>
      <c r="GJ112" s="19">
        <f>SUMIF($M112,REGISTER!$CU$66,'KORT 1'!$O112)</f>
        <v>0</v>
      </c>
      <c r="GK112" s="19">
        <f>SUMIF($M112,REGISTER!$CU$67,'KORT 1'!$O112)</f>
        <v>0</v>
      </c>
      <c r="GL112" s="19">
        <f>SUMIF($M112,REGISTER!$CU$68,'KORT 1'!$O112)</f>
        <v>0</v>
      </c>
      <c r="GM112" s="19">
        <f>SUMIF($M112,REGISTER!$CU$69,'KORT 1'!$O112)</f>
        <v>0</v>
      </c>
      <c r="GN112" s="19">
        <f>SUMIF($M112,REGISTER!$CU$70,'KORT 1'!$O112)</f>
        <v>0</v>
      </c>
      <c r="GO112" s="19">
        <f>SUMIF($M112,REGISTER!$CU$71,'KORT 1'!$O112)</f>
        <v>0</v>
      </c>
      <c r="GP112" s="18">
        <f>SUMIF($M112,REGISTER!$CU$72,'KORT 1'!$O112)+SUMIF($M112,REGISTER!$CU$73,'KORT 1'!$O112)+SUMIF($M112,REGISTER!$CU$74,'KORT 1'!$O112)+SUMIF($M112,REGISTER!$CU$75,'KORT 1'!$O112)</f>
        <v>0</v>
      </c>
      <c r="GQ112" s="136"/>
      <c r="GR112" s="136"/>
      <c r="GS112" s="136"/>
      <c r="GT112" s="136"/>
      <c r="GU112" s="136"/>
      <c r="GV112" s="136"/>
      <c r="GW112" s="136"/>
      <c r="GX112" s="136"/>
      <c r="GY112" s="136"/>
      <c r="GZ112" s="136"/>
      <c r="HA112" s="136"/>
      <c r="HB112" s="136"/>
      <c r="HC112" s="136"/>
      <c r="HD112" s="136"/>
      <c r="HE112" s="136"/>
      <c r="HF112" s="136"/>
      <c r="HG112" s="136"/>
      <c r="HH112" s="125"/>
      <c r="HI112" s="1"/>
    </row>
    <row r="113" spans="1:217" ht="12" customHeight="1">
      <c r="A113" s="17">
        <v>57</v>
      </c>
      <c r="B113" s="81"/>
      <c r="C113" s="427" t="str">
        <f t="shared" si="69"/>
        <v/>
      </c>
      <c r="D113" s="428"/>
      <c r="E113" s="428"/>
      <c r="F113" s="428"/>
      <c r="G113" s="429"/>
      <c r="H113" s="130" t="str">
        <f t="shared" si="56"/>
        <v/>
      </c>
      <c r="I113" s="26">
        <f t="shared" si="57"/>
        <v>0</v>
      </c>
      <c r="J113" s="26">
        <f t="shared" si="58"/>
        <v>0</v>
      </c>
      <c r="K113" s="26">
        <f t="shared" si="59"/>
        <v>0</v>
      </c>
      <c r="L113" s="133"/>
      <c r="M113" s="26">
        <f t="shared" si="60"/>
        <v>0</v>
      </c>
      <c r="N113" s="26">
        <f t="shared" si="61"/>
        <v>0</v>
      </c>
      <c r="O113" s="101">
        <f t="shared" si="70"/>
        <v>0</v>
      </c>
      <c r="P113" s="80">
        <f>IF((SUM(P$19:P$39)+SUM(P$78:P112)+SUM(P$117:P$121))&gt;=REGISTER!$CZ$22,0,IF(CS$70=1,0,IF(AND(CS113=1,$J113=1,CS$43&gt;=REGISTER!$CZ$25,CS$40&gt;0,SUM(CS$54:CS$60)&gt;0),1,0)))</f>
        <v>0</v>
      </c>
      <c r="Q113" s="80">
        <f>IF((SUM(Q$19:Q$39)+SUM(Q$78:Q112)+SUM(Q$117:Q$121))&gt;=REGISTER!$CZ$22,0,IF(CT$70=1,0,IF(AND(CT113=1,$J113=1,CT$43&gt;=REGISTER!$CZ$25,CT$40&gt;0,SUM(CT$54:CT$60)&gt;0),1,0)))</f>
        <v>0</v>
      </c>
      <c r="R113" s="80">
        <f>IF((SUM(R$19:R$39)+SUM(R$78:R112)+SUM(R$117:R$121))&gt;=REGISTER!$CZ$22,0,IF(CU$70=1,0,IF(AND(CU113=1,$J113=1,CU$43&gt;=REGISTER!$CZ$25,CU$40&gt;0,SUM(CU$54:CU$60)&gt;0),1,0)))</f>
        <v>0</v>
      </c>
      <c r="S113" s="80">
        <f>IF((SUM(S$19:S$39)+SUM(S$78:S112)+SUM(S$117:S$121))&gt;=REGISTER!$CZ$22,0,IF(CV$70=1,0,IF(AND(CV113=1,$J113=1,CV$43&gt;=REGISTER!$CZ$25,CV$40&gt;0,SUM(CV$54:CV$60)&gt;0),1,0)))</f>
        <v>0</v>
      </c>
      <c r="T113" s="80">
        <f>IF((SUM(T$19:T$39)+SUM(T$78:T112)+SUM(T$117:T$121))&gt;=REGISTER!$CZ$22,0,IF(CW$70=1,0,IF(AND(CW113=1,$J113=1,CW$43&gt;=REGISTER!$CZ$25,CW$40&gt;0,SUM(CW$54:CW$60)&gt;0),1,0)))</f>
        <v>0</v>
      </c>
      <c r="U113" s="80">
        <f>IF((SUM(U$19:U$39)+SUM(U$78:U112)+SUM(U$117:U$121))&gt;=REGISTER!$CZ$22,0,IF(CX$70=1,0,IF(AND(CX113=1,$J113=1,CX$43&gt;=REGISTER!$CZ$25,CX$40&gt;0,SUM(CX$54:CX$60)&gt;0),1,0)))</f>
        <v>0</v>
      </c>
      <c r="V113" s="80">
        <f>IF((SUM(V$19:V$39)+SUM(V$78:V112)+SUM(V$117:V$121))&gt;=REGISTER!$CZ$22,0,IF(CY$70=1,0,IF(AND(CY113=1,$J113=1,CY$43&gt;=REGISTER!$CZ$25,CY$40&gt;0,SUM(CY$54:CY$60)&gt;0),1,0)))</f>
        <v>0</v>
      </c>
      <c r="W113" s="80">
        <f>IF((SUM(W$19:W$39)+SUM(W$78:W112)+SUM(W$117:W$121))&gt;=REGISTER!$CZ$22,0,IF(CZ$70=1,0,IF(AND(CZ113=1,$J113=1,CZ$43&gt;=REGISTER!$CZ$25,CZ$40&gt;0,SUM(CZ$54:CZ$60)&gt;0),1,0)))</f>
        <v>0</v>
      </c>
      <c r="X113" s="80">
        <f>IF((SUM(X$19:X$39)+SUM(X$78:X112)+SUM(X$117:X$121))&gt;=REGISTER!$CZ$22,0,IF(DA$70=1,0,IF(AND(DA113=1,$J113=1,DA$43&gt;=REGISTER!$CZ$25,DA$40&gt;0,SUM(DA$54:DA$60)&gt;0),1,0)))</f>
        <v>0</v>
      </c>
      <c r="Y113" s="80">
        <f>IF((SUM(Y$19:Y$39)+SUM(Y$78:Y112)+SUM(Y$117:Y$121))&gt;=REGISTER!$CZ$22,0,IF(DB$70=1,0,IF(AND(DB113=1,$J113=1,DB$43&gt;=REGISTER!$CZ$25,DB$40&gt;0,SUM(DB$54:DB$60)&gt;0),1,0)))</f>
        <v>0</v>
      </c>
      <c r="Z113" s="80">
        <f>IF((SUM(Z$19:Z$39)+SUM(Z$78:Z112)+SUM(Z$117:Z$121))&gt;=REGISTER!$CZ$22,0,IF(DC$70=1,0,IF(AND(DC113=1,$J113=1,DC$43&gt;=REGISTER!$CZ$25,DC$40&gt;0,SUM(DC$54:DC$60)&gt;0),1,0)))</f>
        <v>0</v>
      </c>
      <c r="AA113" s="80">
        <f>IF((SUM(AA$19:AA$39)+SUM(AA$78:AA112)+SUM(AA$117:AA$121))&gt;=REGISTER!$CZ$22,0,IF(DD$70=1,0,IF(AND(DD113=1,$J113=1,DD$43&gt;=REGISTER!$CZ$25,DD$40&gt;0,SUM(DD$54:DD$60)&gt;0),1,0)))</f>
        <v>0</v>
      </c>
      <c r="AB113" s="80">
        <f>IF((SUM(AB$19:AB$39)+SUM(AB$78:AB112)+SUM(AB$117:AB$121))&gt;=REGISTER!$CZ$22,0,IF(DE$70=1,0,IF(AND(DE113=1,$J113=1,DE$43&gt;=REGISTER!$CZ$25,DE$40&gt;0,SUM(DE$54:DE$60)&gt;0),1,0)))</f>
        <v>0</v>
      </c>
      <c r="AC113" s="80">
        <f>IF((SUM(AC$19:AC$39)+SUM(AC$78:AC112)+SUM(AC$117:AC$121))&gt;=REGISTER!$CZ$22,0,IF(DF$70=1,0,IF(AND(DF113=1,$J113=1,DF$43&gt;=REGISTER!$CZ$25,DF$40&gt;0,SUM(DF$54:DF$60)&gt;0),1,0)))</f>
        <v>0</v>
      </c>
      <c r="AD113" s="80">
        <f>IF((SUM(AD$19:AD$39)+SUM(AD$78:AD112)+SUM(AD$117:AD$121))&gt;=REGISTER!$CZ$22,0,IF(DG$70=1,0,IF(AND(DG113=1,$J113=1,DG$43&gt;=REGISTER!$CZ$25,DG$40&gt;0,SUM(DG$54:DG$60)&gt;0),1,0)))</f>
        <v>0</v>
      </c>
      <c r="AE113" s="80">
        <f>IF((SUM(AE$19:AE$39)+SUM(AE$78:AE112)+SUM(AE$117:AE$121))&gt;=REGISTER!$CZ$22,0,IF(DH$70=1,0,IF(AND(DH113=1,$J113=1,DH$43&gt;=REGISTER!$CZ$25,DH$40&gt;0,SUM(DH$54:DH$60)&gt;0),1,0)))</f>
        <v>0</v>
      </c>
      <c r="AF113" s="80">
        <f>IF((SUM(AF$19:AF$39)+SUM(AF$78:AF112)+SUM(AF$117:AF$121))&gt;=REGISTER!$CZ$22,0,IF(DI$70=1,0,IF(AND(DI113=1,$J113=1,DI$43&gt;=REGISTER!$CZ$25,DI$40&gt;0,SUM(DI$54:DI$60)&gt;0),1,0)))</f>
        <v>0</v>
      </c>
      <c r="AG113" s="80">
        <f>IF((SUM(AG$19:AG$39)+SUM(AG$78:AG112)+SUM(AG$117:AG$121))&gt;=REGISTER!$CZ$22,0,IF(DJ$70=1,0,IF(AND(DJ113=1,$J113=1,DJ$43&gt;=REGISTER!$CZ$25,DJ$40&gt;0,SUM(DJ$54:DJ$60)&gt;0),1,0)))</f>
        <v>0</v>
      </c>
      <c r="AH113" s="80">
        <f>IF((SUM(AH$19:AH$39)+SUM(AH$78:AH112)+SUM(AH$117:AH$121))&gt;=REGISTER!$CZ$22,0,IF(DK$70=1,0,IF(AND(DK113=1,$J113=1,DK$43&gt;=REGISTER!$CZ$25,DK$40&gt;0,SUM(DK$54:DK$60)&gt;0),1,0)))</f>
        <v>0</v>
      </c>
      <c r="AI113" s="80">
        <f>IF((SUM(AI$19:AI$39)+SUM(AI$78:AI112)+SUM(AI$117:AI$121))&gt;=REGISTER!$CZ$22,0,IF(DL$70=1,0,IF(AND(DL113=1,$J113=1,DL$43&gt;=REGISTER!$CZ$25,DL$40&gt;0,SUM(DL$54:DL$60)&gt;0),1,0)))</f>
        <v>0</v>
      </c>
      <c r="AJ113" s="80">
        <f>IF((SUM(AJ$19:AJ$39)+SUM(AJ$78:AJ112)+SUM(AJ$117:AJ$121))&gt;=REGISTER!$CZ$22,0,IF(DM$70=1,0,IF(AND(DM113=1,$J113=1,DM$43&gt;=REGISTER!$CZ$25,DM$40&gt;0,SUM(DM$54:DM$60)&gt;0),1,0)))</f>
        <v>0</v>
      </c>
      <c r="AK113" s="80">
        <f>IF((SUM(AK$19:AK$39)+SUM(AK$78:AK112)+SUM(AK$117:AK$121))&gt;=REGISTER!$CZ$22,0,IF(DN$70=1,0,IF(AND(DN113=1,$J113=1,DN$43&gt;=REGISTER!$CZ$25,DN$40&gt;0,SUM(DN$54:DN$60)&gt;0),1,0)))</f>
        <v>0</v>
      </c>
      <c r="AL113" s="80">
        <f>IF((SUM(AL$19:AL$39)+SUM(AL$78:AL112)+SUM(AL$117:AL$121))&gt;=REGISTER!$CZ$22,0,IF(DO$70=1,0,IF(AND(DO113=1,$J113=1,DO$43&gt;=REGISTER!$CZ$25,DO$40&gt;0,SUM(DO$54:DO$60)&gt;0),1,0)))</f>
        <v>0</v>
      </c>
      <c r="AM113" s="80">
        <f>IF((SUM(AM$19:AM$39)+SUM(AM$78:AM112)+SUM(AM$117:AM$121))&gt;=REGISTER!$CZ$22,0,IF(DP$70=1,0,IF(AND(DP113=1,$J113=1,DP$43&gt;=REGISTER!$CZ$25,DP$40&gt;0,SUM(DP$54:DP$60)&gt;0),1,0)))</f>
        <v>0</v>
      </c>
      <c r="AN113" s="80">
        <f>IF((SUM(AN$19:AN$39)+SUM(AN$78:AN112)+SUM(AN$117:AN$121))&gt;=REGISTER!$CZ$22,0,IF(DQ$70=1,0,IF(AND(DQ113=1,$J113=1,DQ$43&gt;=REGISTER!$CZ$25,DQ$40&gt;0,SUM(DQ$54:DQ$60)&gt;0),1,0)))</f>
        <v>0</v>
      </c>
      <c r="AO113" s="80">
        <f>IF((SUM(AO$19:AO$39)+SUM(AO$78:AO112)+SUM(AO$117:AO$121))&gt;=REGISTER!$CZ$22,0,IF(DR$70=1,0,IF(AND(DR113=1,$J113=1,DR$43&gt;=REGISTER!$CZ$25,DR$40&gt;0,SUM(DR$54:DR$60)&gt;0),1,0)))</f>
        <v>0</v>
      </c>
      <c r="AP113" s="80">
        <f>IF((SUM(AP$19:AP$39)+SUM(AP$78:AP112)+SUM(AP$117:AP$121))&gt;=REGISTER!$CZ$22,0,IF(DS$70=1,0,IF(AND(DS113=1,$J113=1,DS$43&gt;=REGISTER!$CZ$25,DS$40&gt;0,SUM(DS$54:DS$60)&gt;0),1,0)))</f>
        <v>0</v>
      </c>
      <c r="AQ113" s="80">
        <f>IF((SUM(AQ$19:AQ$39)+SUM(AQ$78:AQ112)+SUM(AQ$117:AQ$121))&gt;=REGISTER!$CZ$22,0,IF(DT$70=1,0,IF(AND(DT113=1,$J113=1,DT$43&gt;=REGISTER!$CZ$25,DT$40&gt;0,SUM(DT$54:DT$60)&gt;0),1,0)))</f>
        <v>0</v>
      </c>
      <c r="AR113" s="80">
        <f>IF((SUM(AR$19:AR$39)+SUM(AR$78:AR112)+SUM(AR$117:AR$121))&gt;=REGISTER!$CZ$22,0,IF(DU$70=1,0,IF(AND(DU113=1,$J113=1,DU$43&gt;=REGISTER!$CZ$25,DU$40&gt;0,SUM(DU$54:DU$60)&gt;0),1,0)))</f>
        <v>0</v>
      </c>
      <c r="AS113" s="80">
        <f>IF((SUM(AS$19:AS$39)+SUM(AS$78:AS112)+SUM(AS$117:AS$121))&gt;=REGISTER!$CZ$22,0,IF(DV$70=1,0,IF(AND(DV113=1,$J113=1,DV$43&gt;=REGISTER!$CZ$25,DV$40&gt;0,SUM(DV$54:DV$60)&gt;0),1,0)))</f>
        <v>0</v>
      </c>
      <c r="AT113" s="80">
        <f>IF((SUM(AT$19:AT$39)+SUM(AT$78:AT112)+SUM(AT$117:AT$121))&gt;=REGISTER!$CZ$22,0,IF(DW$70=1,0,IF(AND(DW113=1,$J113=1,DW$43&gt;=REGISTER!$CZ$25,DW$40&gt;0,SUM(DW$54:DW$60)&gt;0),1,0)))</f>
        <v>0</v>
      </c>
      <c r="AU113" s="80">
        <f>IF((SUM(AU$19:AU$39)+SUM(AU$78:AU112)+SUM(AU$117:AU$121))&gt;=REGISTER!$CZ$22,0,IF(DX$70=1,0,IF(AND(DX113=1,$J113=1,DX$43&gt;=REGISTER!$CZ$25,DX$40&gt;0,SUM(DX$54:DX$60)&gt;0),1,0)))</f>
        <v>0</v>
      </c>
      <c r="AV113" s="80">
        <f>IF((SUM(AV$19:AV$39)+SUM(AV$78:AV112)+SUM(AV$117:AV$121))&gt;=REGISTER!$CZ$22,0,IF(DY$70=1,0,IF(AND(DY113=1,$J113=1,DY$43&gt;=REGISTER!$CZ$25,DY$40&gt;0,SUM(DY$54:DY$60)&gt;0),1,0)))</f>
        <v>0</v>
      </c>
      <c r="AW113" s="80">
        <f>IF((SUM(AW$19:AW$39)+SUM(AW$78:AW112)+SUM(AW$117:AW$121))&gt;=REGISTER!$CZ$22,0,IF(DZ$70=1,0,IF(AND(DZ113=1,$J113=1,DZ$43&gt;=REGISTER!$CZ$25,DZ$40&gt;0,SUM(DZ$54:DZ$60)&gt;0),1,0)))</f>
        <v>0</v>
      </c>
      <c r="AX113" s="80">
        <f>IF((SUM(AX$19:AX$39)+SUM(AX$78:AX112)+SUM(AX$117:AX$121))&gt;=REGISTER!$CZ$22,0,IF(EA$70=1,0,IF(AND(EA113=1,$J113=1,EA$43&gt;=REGISTER!$CZ$25,EA$40&gt;0,SUM(EA$54:EA$60)&gt;0),1,0)))</f>
        <v>0</v>
      </c>
      <c r="AY113" s="80">
        <f>IF((SUM(AY$19:AY$39)+SUM(AY$78:AY112)+SUM(AY$117:AY$121))&gt;=REGISTER!$CZ$22,0,IF(EB$70=1,0,IF(AND(EB113=1,$J113=1,EB$43&gt;=REGISTER!$CZ$25,EB$40&gt;0,SUM(EB$54:EB$60)&gt;0),1,0)))</f>
        <v>0</v>
      </c>
      <c r="AZ113" s="80">
        <f>IF((SUM(AZ$19:AZ$39)+SUM(AZ$78:AZ112)+SUM(AZ$117:AZ$121))&gt;=REGISTER!$CZ$22,0,IF(EC$70=1,0,IF(AND(EC113=1,$J113=1,EC$43&gt;=REGISTER!$CZ$25,EC$40&gt;0,SUM(EC$54:EC$60)&gt;0),1,0)))</f>
        <v>0</v>
      </c>
      <c r="BA113" s="80">
        <f>IF((SUM(BA$19:BA$39)+SUM(BA$78:BA112)+SUM(BA$117:BA$121))&gt;=REGISTER!$CZ$22,0,IF(ED$70=1,0,IF(AND(ED113=1,$J113=1,ED$43&gt;=REGISTER!$CZ$25,ED$40&gt;0,SUM(ED$54:ED$60)&gt;0),1,0)))</f>
        <v>0</v>
      </c>
      <c r="BB113" s="80">
        <f>IF((SUM(BB$19:BB$39)+SUM(BB$78:BB112)+SUM(BB$117:BB$121))&gt;=REGISTER!$CZ$22,0,IF(EE$70=1,0,IF(AND(EE113=1,$J113=1,EE$43&gt;=REGISTER!$CZ$25,EE$40&gt;0,SUM(EE$54:EE$60)&gt;0),1,0)))</f>
        <v>0</v>
      </c>
      <c r="BC113" s="80">
        <f>IF((SUM(BC$19:BC$39)+SUM(BC$78:BC112)+SUM(BC$117:BC$121))&gt;=REGISTER!$CZ$22,0,IF(EF$70=1,0,IF(AND(EF113=1,$J113=1,EF$43&gt;=REGISTER!$CZ$25,EF$40&gt;0,SUM(EF$54:EF$60)&gt;0),1,0)))</f>
        <v>0</v>
      </c>
      <c r="BD113" s="101">
        <f t="shared" si="71"/>
        <v>0</v>
      </c>
      <c r="BE113" s="80">
        <f>IF((SUM(BE$19:BE$39)+SUM(BE$78:BE112)+SUM(BE$117:BE$121))&gt;=30,0,SUM(IF(AND($I113=1,CS113=1,CS$41&gt;2,CS$40&gt;0,SUM(CS$47:CS$53)&gt;0),1,0)))</f>
        <v>0</v>
      </c>
      <c r="BF113" s="80">
        <f>IF((SUM(BF$19:BF$39)+SUM(BF$78:BF112)+SUM(BF$117:BF$121))&gt;=30,0,SUM(IF(AND($I113=1,CT113=1,CT$41&gt;2,CT$40&gt;0,SUM(CT$47:CT$53)&gt;0),1,0)))</f>
        <v>0</v>
      </c>
      <c r="BG113" s="80">
        <f>IF((SUM(BG$19:BG$39)+SUM(BG$78:BG112)+SUM(BG$117:BG$121))&gt;=30,0,SUM(IF(AND($I113=1,CU113=1,CU$41&gt;2,CU$40&gt;0,SUM(CU$47:CU$53)&gt;0),1,0)))</f>
        <v>0</v>
      </c>
      <c r="BH113" s="80">
        <f>IF((SUM(BH$19:BH$39)+SUM(BH$78:BH112)+SUM(BH$117:BH$121))&gt;=30,0,SUM(IF(AND($I113=1,CV113=1,CV$41&gt;2,CV$40&gt;0,SUM(CV$47:CV$53)&gt;0),1,0)))</f>
        <v>0</v>
      </c>
      <c r="BI113" s="80">
        <f>IF((SUM(BI$19:BI$39)+SUM(BI$78:BI112)+SUM(BI$117:BI$121))&gt;=30,0,SUM(IF(AND($I113=1,CW113=1,CW$41&gt;2,CW$40&gt;0,SUM(CW$47:CW$53)&gt;0),1,0)))</f>
        <v>0</v>
      </c>
      <c r="BJ113" s="80">
        <f>IF((SUM(BJ$19:BJ$39)+SUM(BJ$78:BJ112)+SUM(BJ$117:BJ$121))&gt;=30,0,SUM(IF(AND($I113=1,CX113=1,CX$41&gt;2,CX$40&gt;0,SUM(CX$47:CX$53)&gt;0),1,0)))</f>
        <v>0</v>
      </c>
      <c r="BK113" s="80">
        <f>IF((SUM(BK$19:BK$39)+SUM(BK$78:BK112)+SUM(BK$117:BK$121))&gt;=30,0,SUM(IF(AND($I113=1,CY113=1,CY$41&gt;2,CY$40&gt;0,SUM(CY$47:CY$53)&gt;0),1,0)))</f>
        <v>0</v>
      </c>
      <c r="BL113" s="80">
        <f>IF((SUM(BL$19:BL$39)+SUM(BL$78:BL112)+SUM(BL$117:BL$121))&gt;=30,0,SUM(IF(AND($I113=1,CZ113=1,CZ$41&gt;2,CZ$40&gt;0,SUM(CZ$47:CZ$53)&gt;0),1,0)))</f>
        <v>0</v>
      </c>
      <c r="BM113" s="80">
        <f>IF((SUM(BM$19:BM$39)+SUM(BM$78:BM112)+SUM(BM$117:BM$121))&gt;=30,0,SUM(IF(AND($I113=1,DA113=1,DA$41&gt;2,DA$40&gt;0,SUM(DA$47:DA$53)&gt;0),1,0)))</f>
        <v>0</v>
      </c>
      <c r="BN113" s="80">
        <f>IF((SUM(BN$19:BN$39)+SUM(BN$78:BN112)+SUM(BN$117:BN$121))&gt;=30,0,SUM(IF(AND($I113=1,DB113=1,DB$41&gt;2,DB$40&gt;0,SUM(DB$47:DB$53)&gt;0),1,0)))</f>
        <v>0</v>
      </c>
      <c r="BO113" s="80">
        <f>IF((SUM(BO$19:BO$39)+SUM(BO$78:BO112)+SUM(BO$117:BO$121))&gt;=30,0,SUM(IF(AND($I113=1,DC113=1,DC$41&gt;2,DC$40&gt;0,SUM(DC$47:DC$53)&gt;0),1,0)))</f>
        <v>0</v>
      </c>
      <c r="BP113" s="80">
        <f>IF((SUM(BP$19:BP$39)+SUM(BP$78:BP112)+SUM(BP$117:BP$121))&gt;=30,0,SUM(IF(AND($I113=1,DD113=1,DD$41&gt;2,DD$40&gt;0,SUM(DD$47:DD$53)&gt;0),1,0)))</f>
        <v>0</v>
      </c>
      <c r="BQ113" s="80">
        <f>IF((SUM(BQ$19:BQ$39)+SUM(BQ$78:BQ112)+SUM(BQ$117:BQ$121))&gt;=30,0,SUM(IF(AND($I113=1,DE113=1,DE$41&gt;2,DE$40&gt;0,SUM(DE$47:DE$53)&gt;0),1,0)))</f>
        <v>0</v>
      </c>
      <c r="BR113" s="80">
        <f>IF((SUM(BR$19:BR$39)+SUM(BR$78:BR112)+SUM(BR$117:BR$121))&gt;=30,0,SUM(IF(AND($I113=1,DF113=1,DF$41&gt;2,DF$40&gt;0,SUM(DF$47:DF$53)&gt;0),1,0)))</f>
        <v>0</v>
      </c>
      <c r="BS113" s="80">
        <f>IF((SUM(BS$19:BS$39)+SUM(BS$78:BS112)+SUM(BS$117:BS$121))&gt;=30,0,SUM(IF(AND($I113=1,DG113=1,DG$41&gt;2,DG$40&gt;0,SUM(DG$47:DG$53)&gt;0),1,0)))</f>
        <v>0</v>
      </c>
      <c r="BT113" s="80">
        <f>IF((SUM(BT$19:BT$39)+SUM(BT$78:BT112)+SUM(BT$117:BT$121))&gt;=30,0,SUM(IF(AND($I113=1,DH113=1,DH$41&gt;2,DH$40&gt;0,SUM(DH$47:DH$53)&gt;0),1,0)))</f>
        <v>0</v>
      </c>
      <c r="BU113" s="80">
        <f>IF((SUM(BU$19:BU$39)+SUM(BU$78:BU112)+SUM(BU$117:BU$121))&gt;=30,0,SUM(IF(AND($I113=1,DI113=1,DI$41&gt;2,DI$40&gt;0,SUM(DI$47:DI$53)&gt;0),1,0)))</f>
        <v>0</v>
      </c>
      <c r="BV113" s="80">
        <f>IF((SUM(BV$19:BV$39)+SUM(BV$78:BV112)+SUM(BV$117:BV$121))&gt;=30,0,SUM(IF(AND($I113=1,DJ113=1,DJ$41&gt;2,DJ$40&gt;0,SUM(DJ$47:DJ$53)&gt;0),1,0)))</f>
        <v>0</v>
      </c>
      <c r="BW113" s="80">
        <f>IF((SUM(BW$19:BW$39)+SUM(BW$78:BW112)+SUM(BW$117:BW$121))&gt;=30,0,SUM(IF(AND($I113=1,DK113=1,DK$41&gt;2,DK$40&gt;0,SUM(DK$47:DK$53)&gt;0),1,0)))</f>
        <v>0</v>
      </c>
      <c r="BX113" s="80">
        <f>IF((SUM(BX$19:BX$39)+SUM(BX$78:BX112)+SUM(BX$117:BX$121))&gt;=30,0,SUM(IF(AND($I113=1,DL113=1,DL$41&gt;2,DL$40&gt;0,SUM(DL$47:DL$53)&gt;0),1,0)))</f>
        <v>0</v>
      </c>
      <c r="BY113" s="80">
        <f>IF((SUM(BY$19:BY$39)+SUM(BY$78:BY112)+SUM(BY$117:BY$121))&gt;=30,0,SUM(IF(AND($I113=1,DM113=1,DM$41&gt;2,DM$40&gt;0,SUM(DM$47:DM$53)&gt;0),1,0)))</f>
        <v>0</v>
      </c>
      <c r="BZ113" s="80">
        <f>IF((SUM(BZ$19:BZ$39)+SUM(BZ$78:BZ112)+SUM(BZ$117:BZ$121))&gt;=30,0,SUM(IF(AND($I113=1,DN113=1,DN$41&gt;2,DN$40&gt;0,SUM(DN$47:DN$53)&gt;0),1,0)))</f>
        <v>0</v>
      </c>
      <c r="CA113" s="80">
        <f>IF((SUM(CA$19:CA$39)+SUM(CA$78:CA112)+SUM(CA$117:CA$121))&gt;=30,0,SUM(IF(AND($I113=1,DO113=1,DO$41&gt;2,DO$40&gt;0,SUM(DO$47:DO$53)&gt;0),1,0)))</f>
        <v>0</v>
      </c>
      <c r="CB113" s="80">
        <f>IF((SUM(CB$19:CB$39)+SUM(CB$78:CB112)+SUM(CB$117:CB$121))&gt;=30,0,SUM(IF(AND($I113=1,DP113=1,DP$41&gt;2,DP$40&gt;0,SUM(DP$47:DP$53)&gt;0),1,0)))</f>
        <v>0</v>
      </c>
      <c r="CC113" s="80">
        <f>IF((SUM(CC$19:CC$39)+SUM(CC$78:CC112)+SUM(CC$117:CC$121))&gt;=30,0,SUM(IF(AND($I113=1,DQ113=1,DQ$41&gt;2,DQ$40&gt;0,SUM(DQ$47:DQ$53)&gt;0),1,0)))</f>
        <v>0</v>
      </c>
      <c r="CD113" s="80">
        <f>IF((SUM(CD$19:CD$39)+SUM(CD$78:CD112)+SUM(CD$117:CD$121))&gt;=30,0,SUM(IF(AND($I113=1,DR113=1,DR$41&gt;2,DR$40&gt;0,SUM(DR$47:DR$53)&gt;0),1,0)))</f>
        <v>0</v>
      </c>
      <c r="CE113" s="80">
        <f>IF((SUM(CE$19:CE$39)+SUM(CE$78:CE112)+SUM(CE$117:CE$121))&gt;=30,0,SUM(IF(AND($I113=1,DS113=1,DS$41&gt;2,DS$40&gt;0,SUM(DS$47:DS$53)&gt;0),1,0)))</f>
        <v>0</v>
      </c>
      <c r="CF113" s="80">
        <f>IF((SUM(CF$19:CF$39)+SUM(CF$78:CF112)+SUM(CF$117:CF$121))&gt;=30,0,SUM(IF(AND($I113=1,DT113=1,DT$41&gt;2,DT$40&gt;0,SUM(DT$47:DT$53)&gt;0),1,0)))</f>
        <v>0</v>
      </c>
      <c r="CG113" s="80">
        <f>IF((SUM(CG$19:CG$39)+SUM(CG$78:CG112)+SUM(CG$117:CG$121))&gt;=30,0,SUM(IF(AND($I113=1,DU113=1,DU$41&gt;2,DU$40&gt;0,SUM(DU$47:DU$53)&gt;0),1,0)))</f>
        <v>0</v>
      </c>
      <c r="CH113" s="80">
        <f>IF((SUM(CH$19:CH$39)+SUM(CH$78:CH112)+SUM(CH$117:CH$121))&gt;=30,0,SUM(IF(AND($I113=1,DV113=1,DV$41&gt;2,DV$40&gt;0,SUM(DV$47:DV$53)&gt;0),1,0)))</f>
        <v>0</v>
      </c>
      <c r="CI113" s="80">
        <f>IF((SUM(CI$19:CI$39)+SUM(CI$78:CI112)+SUM(CI$117:CI$121))&gt;=30,0,SUM(IF(AND($I113=1,DW113=1,DW$41&gt;2,DW$40&gt;0,SUM(DW$47:DW$53)&gt;0),1,0)))</f>
        <v>0</v>
      </c>
      <c r="CJ113" s="80">
        <f>IF((SUM(CJ$19:CJ$39)+SUM(CJ$78:CJ112)+SUM(CJ$117:CJ$121))&gt;=30,0,SUM(IF(AND($I113=1,DX113=1,DX$41&gt;2,DX$40&gt;0,SUM(DX$47:DX$53)&gt;0),1,0)))</f>
        <v>0</v>
      </c>
      <c r="CK113" s="80">
        <f>IF((SUM(CK$19:CK$39)+SUM(CK$78:CK112)+SUM(CK$117:CK$121))&gt;=30,0,SUM(IF(AND($I113=1,DY113=1,DY$41&gt;2,DY$40&gt;0,SUM(DY$47:DY$53)&gt;0),1,0)))</f>
        <v>0</v>
      </c>
      <c r="CL113" s="80">
        <f>IF((SUM(CL$19:CL$39)+SUM(CL$78:CL112)+SUM(CL$117:CL$121))&gt;=30,0,SUM(IF(AND($I113=1,DZ113=1,DZ$41&gt;2,DZ$40&gt;0,SUM(DZ$47:DZ$53)&gt;0),1,0)))</f>
        <v>0</v>
      </c>
      <c r="CM113" s="80">
        <f>IF((SUM(CM$19:CM$39)+SUM(CM$78:CM112)+SUM(CM$117:CM$121))&gt;=30,0,SUM(IF(AND($I113=1,EA113=1,EA$41&gt;2,EA$40&gt;0,SUM(EA$47:EA$53)&gt;0),1,0)))</f>
        <v>0</v>
      </c>
      <c r="CN113" s="80">
        <f>IF((SUM(CN$19:CN$39)+SUM(CN$78:CN112)+SUM(CN$117:CN$121))&gt;=30,0,SUM(IF(AND($I113=1,EB113=1,EB$41&gt;2,EB$40&gt;0,SUM(EB$47:EB$53)&gt;0),1,0)))</f>
        <v>0</v>
      </c>
      <c r="CO113" s="80">
        <f>IF((SUM(CO$19:CO$39)+SUM(CO$78:CO112)+SUM(CO$117:CO$121))&gt;=30,0,SUM(IF(AND($I113=1,EC113=1,EC$41&gt;2,EC$40&gt;0,SUM(EC$47:EC$53)&gt;0),1,0)))</f>
        <v>0</v>
      </c>
      <c r="CP113" s="80">
        <f>IF((SUM(CP$19:CP$39)+SUM(CP$78:CP112)+SUM(CP$117:CP$121))&gt;=30,0,SUM(IF(AND($I113=1,ED113=1,ED$41&gt;2,ED$40&gt;0,SUM(ED$47:ED$53)&gt;0),1,0)))</f>
        <v>0</v>
      </c>
      <c r="CQ113" s="80">
        <f>IF((SUM(CQ$19:CQ$39)+SUM(CQ$78:CQ112)+SUM(CQ$117:CQ$121))&gt;=30,0,SUM(IF(AND($I113=1,EE113=1,EE$41&gt;2,EE$40&gt;0,SUM(EE$47:EE$53)&gt;0),1,0)))</f>
        <v>0</v>
      </c>
      <c r="CR113" s="80">
        <f>IF((SUM(CR$19:CR$39)+SUM(CR$78:CR112)+SUM(CR$117:CR$121))&gt;=30,0,SUM(IF(AND($I113=1,EF113=1,EF$41&gt;2,EF$40&gt;0,SUM(EF$47:EF$53)&gt;0),1,0)))</f>
        <v>0</v>
      </c>
      <c r="CS113" s="64"/>
      <c r="CT113" s="64"/>
      <c r="CU113" s="64"/>
      <c r="CV113" s="64"/>
      <c r="CW113" s="64"/>
      <c r="CX113" s="64"/>
      <c r="CY113" s="64"/>
      <c r="CZ113" s="64"/>
      <c r="DA113" s="64"/>
      <c r="DB113" s="64"/>
      <c r="DC113" s="64"/>
      <c r="DD113" s="64"/>
      <c r="DE113" s="64"/>
      <c r="DF113" s="64"/>
      <c r="DG113" s="64"/>
      <c r="DH113" s="64"/>
      <c r="DI113" s="64"/>
      <c r="DJ113" s="64"/>
      <c r="DK113" s="64"/>
      <c r="DL113" s="64"/>
      <c r="DM113" s="64"/>
      <c r="DN113" s="64"/>
      <c r="DO113" s="64"/>
      <c r="DP113" s="64"/>
      <c r="DQ113" s="64"/>
      <c r="DR113" s="64"/>
      <c r="DS113" s="64"/>
      <c r="DT113" s="64"/>
      <c r="DU113" s="64"/>
      <c r="DV113" s="64"/>
      <c r="DW113" s="64"/>
      <c r="DX113" s="64"/>
      <c r="DY113" s="64"/>
      <c r="DZ113" s="64"/>
      <c r="EA113" s="64"/>
      <c r="EB113" s="64"/>
      <c r="EC113" s="64"/>
      <c r="ED113" s="64"/>
      <c r="EE113" s="64"/>
      <c r="EF113" s="64"/>
      <c r="EG113" s="54">
        <f t="shared" si="65"/>
        <v>0</v>
      </c>
      <c r="EH113" s="136"/>
      <c r="EI113" s="97">
        <f t="shared" si="66"/>
        <v>0</v>
      </c>
      <c r="EJ113" s="344" t="str">
        <f t="shared" si="67"/>
        <v/>
      </c>
      <c r="EK113" s="345">
        <f t="shared" si="68"/>
        <v>0</v>
      </c>
      <c r="EL113" s="185"/>
      <c r="EM113" s="102">
        <f>SUMIF($K113,REGISTER!$CU$7,'KORT 1'!$BD113)</f>
        <v>0</v>
      </c>
      <c r="EN113" s="19">
        <f>SUMIF($K113,REGISTER!$CU$8,'KORT 1'!$BD113)</f>
        <v>0</v>
      </c>
      <c r="EO113" s="20">
        <f>SUMIF($K113,REGISTER!$CU$9,'KORT 1'!$BD113)</f>
        <v>0</v>
      </c>
      <c r="EP113" s="17">
        <f>SUMIF($K113,REGISTER!$CU$21,'KORT 1'!$BD113)</f>
        <v>0</v>
      </c>
      <c r="EQ113" s="19">
        <f>SUMIF($K113,REGISTER!$CU$22,'KORT 1'!$BD113)</f>
        <v>0</v>
      </c>
      <c r="ER113" s="20">
        <f>SUMIF($K113,REGISTER!$CU$23,'KORT 1'!$BD113)</f>
        <v>0</v>
      </c>
      <c r="ES113" s="17">
        <f>SUMIF($K113,REGISTER!$CU$14,'KORT 1'!$BD113)</f>
        <v>0</v>
      </c>
      <c r="ET113" s="19">
        <f>SUMIF($K113,REGISTER!$CU$15,'KORT 1'!$BD113)</f>
        <v>0</v>
      </c>
      <c r="EU113" s="19">
        <f>SUMIF($K113,REGISTER!$CU$16,'KORT 1'!$BD113)</f>
        <v>0</v>
      </c>
      <c r="EV113" s="218">
        <f>SUMIF($K113,REGISTER!$CU$17,'KORT 1'!$BD113)+SUMIF($K113,REGISTER!$CU$18,'KORT 1'!$BD113)+SUMIF($K113,REGISTER!$CU$19,'KORT 1'!$BD113)+SUMIF($K113,REGISTER!$CU$20,'KORT 1'!$BD113)</f>
        <v>0</v>
      </c>
      <c r="EW113" s="103">
        <f>SUMIF($K113,REGISTER!$CU$28,'KORT 1'!$BD113)</f>
        <v>0</v>
      </c>
      <c r="EX113" s="19">
        <f>SUMIF($K113,REGISTER!$CU$29,'KORT 1'!$BD113)</f>
        <v>0</v>
      </c>
      <c r="EY113" s="19">
        <f>SUMIF($K113,REGISTER!$CU$30,'KORT 1'!$BD113)</f>
        <v>0</v>
      </c>
      <c r="EZ113" s="218">
        <f>SUMIF($K113,REGISTER!$CU$31,'KORT 1'!$BD113)+SUMIF($K113,REGISTER!$CU$32,'KORT 1'!$BD113)+SUMIF($K113,REGISTER!$CU$33,'KORT 1'!$BD113)+SUMIF($K113,REGISTER!$CU$34,'KORT 1'!$BD113)</f>
        <v>0</v>
      </c>
      <c r="FA113" s="136"/>
      <c r="FB113" s="136"/>
      <c r="FC113" s="136"/>
      <c r="FD113" s="136"/>
      <c r="FE113" s="136"/>
      <c r="FF113" s="136"/>
      <c r="FG113" s="136"/>
      <c r="FH113" s="136"/>
      <c r="FI113" s="136"/>
      <c r="FJ113" s="136"/>
      <c r="FK113" s="136"/>
      <c r="FL113" s="136"/>
      <c r="FM113" s="136"/>
      <c r="FN113" s="136"/>
      <c r="FO113" s="136"/>
      <c r="FP113" s="235"/>
      <c r="FQ113" s="103">
        <f>SUMIF($M113,REGISTER!$CU$36,'KORT 1'!$O113)</f>
        <v>0</v>
      </c>
      <c r="FR113" s="19">
        <f>SUMIF($M113,REGISTER!$CU$37,'KORT 1'!$O113)</f>
        <v>0</v>
      </c>
      <c r="FS113" s="19">
        <f>SUMIF($M113,REGISTER!$CU$38,'KORT 1'!$O113)</f>
        <v>0</v>
      </c>
      <c r="FT113" s="19">
        <f>SUMIF($M113,REGISTER!$CU$39,'KORT 1'!$O113)</f>
        <v>0</v>
      </c>
      <c r="FU113" s="19">
        <f>SUMIF($M113,REGISTER!$CU$40,'KORT 1'!$O113)</f>
        <v>0</v>
      </c>
      <c r="FV113" s="19">
        <f>SUMIF($M113,REGISTER!$CU$41,'KORT 1'!$O113)</f>
        <v>0</v>
      </c>
      <c r="FW113" s="19">
        <f>SUMIF($M113,REGISTER!$CU$56,'KORT 1'!$O113)</f>
        <v>0</v>
      </c>
      <c r="FX113" s="19">
        <f>SUMIF($M113,REGISTER!$CU$57,'KORT 1'!$O113)</f>
        <v>0</v>
      </c>
      <c r="FY113" s="19">
        <f>SUMIF($M113,REGISTER!$CU$58,'KORT 1'!$O113)</f>
        <v>0</v>
      </c>
      <c r="FZ113" s="19">
        <f>SUMIF($M113,REGISTER!$CU$59,'KORT 1'!$O113)</f>
        <v>0</v>
      </c>
      <c r="GA113" s="19">
        <f>SUMIF($M113,REGISTER!$CU$60,'KORT 1'!$O113)</f>
        <v>0</v>
      </c>
      <c r="GB113" s="19">
        <f>SUMIF($M113,REGISTER!$CU$61,'KORT 1'!$O113)</f>
        <v>0</v>
      </c>
      <c r="GC113" s="19">
        <f>SUMIF($M113,REGISTER!$CU$46,'KORT 1'!$O113)</f>
        <v>0</v>
      </c>
      <c r="GD113" s="19">
        <f>SUMIF($M113,REGISTER!$CU$47,'KORT 1'!$O113)</f>
        <v>0</v>
      </c>
      <c r="GE113" s="19">
        <f>SUMIF($M113,REGISTER!$CU$48,'KORT 1'!$O113)</f>
        <v>0</v>
      </c>
      <c r="GF113" s="19">
        <f>SUMIF($M113,REGISTER!$CU$49,'KORT 1'!$O113)</f>
        <v>0</v>
      </c>
      <c r="GG113" s="19">
        <f>SUMIF($M113,REGISTER!$CU$50,'KORT 1'!$O113)</f>
        <v>0</v>
      </c>
      <c r="GH113" s="19">
        <f>SUMIF($M113,REGISTER!$CU$51,'KORT 1'!$O113)</f>
        <v>0</v>
      </c>
      <c r="GI113" s="18">
        <f>SUMIF($M113,REGISTER!$CU$52,'KORT 1'!$O113)+SUMIF($M113,REGISTER!$CU$53,'KORT 1'!$O113)+SUMIF($M113,REGISTER!$CU$54,'KORT 1'!$O113)+SUMIF($M113,REGISTER!$CU$55,'KORT 1'!$O113)</f>
        <v>0</v>
      </c>
      <c r="GJ113" s="19">
        <f>SUMIF($M113,REGISTER!$CU$66,'KORT 1'!$O113)</f>
        <v>0</v>
      </c>
      <c r="GK113" s="19">
        <f>SUMIF($M113,REGISTER!$CU$67,'KORT 1'!$O113)</f>
        <v>0</v>
      </c>
      <c r="GL113" s="19">
        <f>SUMIF($M113,REGISTER!$CU$68,'KORT 1'!$O113)</f>
        <v>0</v>
      </c>
      <c r="GM113" s="19">
        <f>SUMIF($M113,REGISTER!$CU$69,'KORT 1'!$O113)</f>
        <v>0</v>
      </c>
      <c r="GN113" s="19">
        <f>SUMIF($M113,REGISTER!$CU$70,'KORT 1'!$O113)</f>
        <v>0</v>
      </c>
      <c r="GO113" s="19">
        <f>SUMIF($M113,REGISTER!$CU$71,'KORT 1'!$O113)</f>
        <v>0</v>
      </c>
      <c r="GP113" s="18">
        <f>SUMIF($M113,REGISTER!$CU$72,'KORT 1'!$O113)+SUMIF($M113,REGISTER!$CU$73,'KORT 1'!$O113)+SUMIF($M113,REGISTER!$CU$74,'KORT 1'!$O113)+SUMIF($M113,REGISTER!$CU$75,'KORT 1'!$O113)</f>
        <v>0</v>
      </c>
      <c r="GQ113" s="136"/>
      <c r="GR113" s="136"/>
      <c r="GS113" s="136"/>
      <c r="GT113" s="136"/>
      <c r="GU113" s="136"/>
      <c r="GV113" s="136"/>
      <c r="GW113" s="136"/>
      <c r="GX113" s="136"/>
      <c r="GY113" s="136"/>
      <c r="GZ113" s="136"/>
      <c r="HA113" s="136"/>
      <c r="HB113" s="136"/>
      <c r="HC113" s="136"/>
      <c r="HD113" s="136"/>
      <c r="HE113" s="136"/>
      <c r="HF113" s="136"/>
      <c r="HG113" s="136"/>
      <c r="HH113" s="125"/>
      <c r="HI113" s="1"/>
    </row>
    <row r="114" spans="1:217" ht="12" customHeight="1">
      <c r="A114" s="17">
        <v>58</v>
      </c>
      <c r="B114" s="81"/>
      <c r="C114" s="427" t="str">
        <f t="shared" si="69"/>
        <v/>
      </c>
      <c r="D114" s="428"/>
      <c r="E114" s="428"/>
      <c r="F114" s="428"/>
      <c r="G114" s="429"/>
      <c r="H114" s="130" t="str">
        <f t="shared" si="56"/>
        <v/>
      </c>
      <c r="I114" s="26">
        <f t="shared" si="57"/>
        <v>0</v>
      </c>
      <c r="J114" s="26">
        <f t="shared" si="58"/>
        <v>0</v>
      </c>
      <c r="K114" s="26">
        <f t="shared" si="59"/>
        <v>0</v>
      </c>
      <c r="L114" s="133"/>
      <c r="M114" s="26">
        <f t="shared" si="60"/>
        <v>0</v>
      </c>
      <c r="N114" s="26">
        <f t="shared" si="61"/>
        <v>0</v>
      </c>
      <c r="O114" s="101">
        <f t="shared" si="70"/>
        <v>0</v>
      </c>
      <c r="P114" s="80">
        <f>IF((SUM(P$19:P$39)+SUM(P$78:P113)+SUM(P$117:P$121))&gt;=REGISTER!$CZ$22,0,IF(CS$70=1,0,IF(AND(CS114=1,$J114=1,CS$43&gt;=REGISTER!$CZ$25,CS$40&gt;0,SUM(CS$54:CS$60)&gt;0),1,0)))</f>
        <v>0</v>
      </c>
      <c r="Q114" s="80">
        <f>IF((SUM(Q$19:Q$39)+SUM(Q$78:Q113)+SUM(Q$117:Q$121))&gt;=REGISTER!$CZ$22,0,IF(CT$70=1,0,IF(AND(CT114=1,$J114=1,CT$43&gt;=REGISTER!$CZ$25,CT$40&gt;0,SUM(CT$54:CT$60)&gt;0),1,0)))</f>
        <v>0</v>
      </c>
      <c r="R114" s="80">
        <f>IF((SUM(R$19:R$39)+SUM(R$78:R113)+SUM(R$117:R$121))&gt;=REGISTER!$CZ$22,0,IF(CU$70=1,0,IF(AND(CU114=1,$J114=1,CU$43&gt;=REGISTER!$CZ$25,CU$40&gt;0,SUM(CU$54:CU$60)&gt;0),1,0)))</f>
        <v>0</v>
      </c>
      <c r="S114" s="80">
        <f>IF((SUM(S$19:S$39)+SUM(S$78:S113)+SUM(S$117:S$121))&gt;=REGISTER!$CZ$22,0,IF(CV$70=1,0,IF(AND(CV114=1,$J114=1,CV$43&gt;=REGISTER!$CZ$25,CV$40&gt;0,SUM(CV$54:CV$60)&gt;0),1,0)))</f>
        <v>0</v>
      </c>
      <c r="T114" s="80">
        <f>IF((SUM(T$19:T$39)+SUM(T$78:T113)+SUM(T$117:T$121))&gt;=REGISTER!$CZ$22,0,IF(CW$70=1,0,IF(AND(CW114=1,$J114=1,CW$43&gt;=REGISTER!$CZ$25,CW$40&gt;0,SUM(CW$54:CW$60)&gt;0),1,0)))</f>
        <v>0</v>
      </c>
      <c r="U114" s="80">
        <f>IF((SUM(U$19:U$39)+SUM(U$78:U113)+SUM(U$117:U$121))&gt;=REGISTER!$CZ$22,0,IF(CX$70=1,0,IF(AND(CX114=1,$J114=1,CX$43&gt;=REGISTER!$CZ$25,CX$40&gt;0,SUM(CX$54:CX$60)&gt;0),1,0)))</f>
        <v>0</v>
      </c>
      <c r="V114" s="80">
        <f>IF((SUM(V$19:V$39)+SUM(V$78:V113)+SUM(V$117:V$121))&gt;=REGISTER!$CZ$22,0,IF(CY$70=1,0,IF(AND(CY114=1,$J114=1,CY$43&gt;=REGISTER!$CZ$25,CY$40&gt;0,SUM(CY$54:CY$60)&gt;0),1,0)))</f>
        <v>0</v>
      </c>
      <c r="W114" s="80">
        <f>IF((SUM(W$19:W$39)+SUM(W$78:W113)+SUM(W$117:W$121))&gt;=REGISTER!$CZ$22,0,IF(CZ$70=1,0,IF(AND(CZ114=1,$J114=1,CZ$43&gt;=REGISTER!$CZ$25,CZ$40&gt;0,SUM(CZ$54:CZ$60)&gt;0),1,0)))</f>
        <v>0</v>
      </c>
      <c r="X114" s="80">
        <f>IF((SUM(X$19:X$39)+SUM(X$78:X113)+SUM(X$117:X$121))&gt;=REGISTER!$CZ$22,0,IF(DA$70=1,0,IF(AND(DA114=1,$J114=1,DA$43&gt;=REGISTER!$CZ$25,DA$40&gt;0,SUM(DA$54:DA$60)&gt;0),1,0)))</f>
        <v>0</v>
      </c>
      <c r="Y114" s="80">
        <f>IF((SUM(Y$19:Y$39)+SUM(Y$78:Y113)+SUM(Y$117:Y$121))&gt;=REGISTER!$CZ$22,0,IF(DB$70=1,0,IF(AND(DB114=1,$J114=1,DB$43&gt;=REGISTER!$CZ$25,DB$40&gt;0,SUM(DB$54:DB$60)&gt;0),1,0)))</f>
        <v>0</v>
      </c>
      <c r="Z114" s="80">
        <f>IF((SUM(Z$19:Z$39)+SUM(Z$78:Z113)+SUM(Z$117:Z$121))&gt;=REGISTER!$CZ$22,0,IF(DC$70=1,0,IF(AND(DC114=1,$J114=1,DC$43&gt;=REGISTER!$CZ$25,DC$40&gt;0,SUM(DC$54:DC$60)&gt;0),1,0)))</f>
        <v>0</v>
      </c>
      <c r="AA114" s="80">
        <f>IF((SUM(AA$19:AA$39)+SUM(AA$78:AA113)+SUM(AA$117:AA$121))&gt;=REGISTER!$CZ$22,0,IF(DD$70=1,0,IF(AND(DD114=1,$J114=1,DD$43&gt;=REGISTER!$CZ$25,DD$40&gt;0,SUM(DD$54:DD$60)&gt;0),1,0)))</f>
        <v>0</v>
      </c>
      <c r="AB114" s="80">
        <f>IF((SUM(AB$19:AB$39)+SUM(AB$78:AB113)+SUM(AB$117:AB$121))&gt;=REGISTER!$CZ$22,0,IF(DE$70=1,0,IF(AND(DE114=1,$J114=1,DE$43&gt;=REGISTER!$CZ$25,DE$40&gt;0,SUM(DE$54:DE$60)&gt;0),1,0)))</f>
        <v>0</v>
      </c>
      <c r="AC114" s="80">
        <f>IF((SUM(AC$19:AC$39)+SUM(AC$78:AC113)+SUM(AC$117:AC$121))&gt;=REGISTER!$CZ$22,0,IF(DF$70=1,0,IF(AND(DF114=1,$J114=1,DF$43&gt;=REGISTER!$CZ$25,DF$40&gt;0,SUM(DF$54:DF$60)&gt;0),1,0)))</f>
        <v>0</v>
      </c>
      <c r="AD114" s="80">
        <f>IF((SUM(AD$19:AD$39)+SUM(AD$78:AD113)+SUM(AD$117:AD$121))&gt;=REGISTER!$CZ$22,0,IF(DG$70=1,0,IF(AND(DG114=1,$J114=1,DG$43&gt;=REGISTER!$CZ$25,DG$40&gt;0,SUM(DG$54:DG$60)&gt;0),1,0)))</f>
        <v>0</v>
      </c>
      <c r="AE114" s="80">
        <f>IF((SUM(AE$19:AE$39)+SUM(AE$78:AE113)+SUM(AE$117:AE$121))&gt;=REGISTER!$CZ$22,0,IF(DH$70=1,0,IF(AND(DH114=1,$J114=1,DH$43&gt;=REGISTER!$CZ$25,DH$40&gt;0,SUM(DH$54:DH$60)&gt;0),1,0)))</f>
        <v>0</v>
      </c>
      <c r="AF114" s="80">
        <f>IF((SUM(AF$19:AF$39)+SUM(AF$78:AF113)+SUM(AF$117:AF$121))&gt;=REGISTER!$CZ$22,0,IF(DI$70=1,0,IF(AND(DI114=1,$J114=1,DI$43&gt;=REGISTER!$CZ$25,DI$40&gt;0,SUM(DI$54:DI$60)&gt;0),1,0)))</f>
        <v>0</v>
      </c>
      <c r="AG114" s="80">
        <f>IF((SUM(AG$19:AG$39)+SUM(AG$78:AG113)+SUM(AG$117:AG$121))&gt;=REGISTER!$CZ$22,0,IF(DJ$70=1,0,IF(AND(DJ114=1,$J114=1,DJ$43&gt;=REGISTER!$CZ$25,DJ$40&gt;0,SUM(DJ$54:DJ$60)&gt;0),1,0)))</f>
        <v>0</v>
      </c>
      <c r="AH114" s="80">
        <f>IF((SUM(AH$19:AH$39)+SUM(AH$78:AH113)+SUM(AH$117:AH$121))&gt;=REGISTER!$CZ$22,0,IF(DK$70=1,0,IF(AND(DK114=1,$J114=1,DK$43&gt;=REGISTER!$CZ$25,DK$40&gt;0,SUM(DK$54:DK$60)&gt;0),1,0)))</f>
        <v>0</v>
      </c>
      <c r="AI114" s="80">
        <f>IF((SUM(AI$19:AI$39)+SUM(AI$78:AI113)+SUM(AI$117:AI$121))&gt;=REGISTER!$CZ$22,0,IF(DL$70=1,0,IF(AND(DL114=1,$J114=1,DL$43&gt;=REGISTER!$CZ$25,DL$40&gt;0,SUM(DL$54:DL$60)&gt;0),1,0)))</f>
        <v>0</v>
      </c>
      <c r="AJ114" s="80">
        <f>IF((SUM(AJ$19:AJ$39)+SUM(AJ$78:AJ113)+SUM(AJ$117:AJ$121))&gt;=REGISTER!$CZ$22,0,IF(DM$70=1,0,IF(AND(DM114=1,$J114=1,DM$43&gt;=REGISTER!$CZ$25,DM$40&gt;0,SUM(DM$54:DM$60)&gt;0),1,0)))</f>
        <v>0</v>
      </c>
      <c r="AK114" s="80">
        <f>IF((SUM(AK$19:AK$39)+SUM(AK$78:AK113)+SUM(AK$117:AK$121))&gt;=REGISTER!$CZ$22,0,IF(DN$70=1,0,IF(AND(DN114=1,$J114=1,DN$43&gt;=REGISTER!$CZ$25,DN$40&gt;0,SUM(DN$54:DN$60)&gt;0),1,0)))</f>
        <v>0</v>
      </c>
      <c r="AL114" s="80">
        <f>IF((SUM(AL$19:AL$39)+SUM(AL$78:AL113)+SUM(AL$117:AL$121))&gt;=REGISTER!$CZ$22,0,IF(DO$70=1,0,IF(AND(DO114=1,$J114=1,DO$43&gt;=REGISTER!$CZ$25,DO$40&gt;0,SUM(DO$54:DO$60)&gt;0),1,0)))</f>
        <v>0</v>
      </c>
      <c r="AM114" s="80">
        <f>IF((SUM(AM$19:AM$39)+SUM(AM$78:AM113)+SUM(AM$117:AM$121))&gt;=REGISTER!$CZ$22,0,IF(DP$70=1,0,IF(AND(DP114=1,$J114=1,DP$43&gt;=REGISTER!$CZ$25,DP$40&gt;0,SUM(DP$54:DP$60)&gt;0),1,0)))</f>
        <v>0</v>
      </c>
      <c r="AN114" s="80">
        <f>IF((SUM(AN$19:AN$39)+SUM(AN$78:AN113)+SUM(AN$117:AN$121))&gt;=REGISTER!$CZ$22,0,IF(DQ$70=1,0,IF(AND(DQ114=1,$J114=1,DQ$43&gt;=REGISTER!$CZ$25,DQ$40&gt;0,SUM(DQ$54:DQ$60)&gt;0),1,0)))</f>
        <v>0</v>
      </c>
      <c r="AO114" s="80">
        <f>IF((SUM(AO$19:AO$39)+SUM(AO$78:AO113)+SUM(AO$117:AO$121))&gt;=REGISTER!$CZ$22,0,IF(DR$70=1,0,IF(AND(DR114=1,$J114=1,DR$43&gt;=REGISTER!$CZ$25,DR$40&gt;0,SUM(DR$54:DR$60)&gt;0),1,0)))</f>
        <v>0</v>
      </c>
      <c r="AP114" s="80">
        <f>IF((SUM(AP$19:AP$39)+SUM(AP$78:AP113)+SUM(AP$117:AP$121))&gt;=REGISTER!$CZ$22,0,IF(DS$70=1,0,IF(AND(DS114=1,$J114=1,DS$43&gt;=REGISTER!$CZ$25,DS$40&gt;0,SUM(DS$54:DS$60)&gt;0),1,0)))</f>
        <v>0</v>
      </c>
      <c r="AQ114" s="80">
        <f>IF((SUM(AQ$19:AQ$39)+SUM(AQ$78:AQ113)+SUM(AQ$117:AQ$121))&gt;=REGISTER!$CZ$22,0,IF(DT$70=1,0,IF(AND(DT114=1,$J114=1,DT$43&gt;=REGISTER!$CZ$25,DT$40&gt;0,SUM(DT$54:DT$60)&gt;0),1,0)))</f>
        <v>0</v>
      </c>
      <c r="AR114" s="80">
        <f>IF((SUM(AR$19:AR$39)+SUM(AR$78:AR113)+SUM(AR$117:AR$121))&gt;=REGISTER!$CZ$22,0,IF(DU$70=1,0,IF(AND(DU114=1,$J114=1,DU$43&gt;=REGISTER!$CZ$25,DU$40&gt;0,SUM(DU$54:DU$60)&gt;0),1,0)))</f>
        <v>0</v>
      </c>
      <c r="AS114" s="80">
        <f>IF((SUM(AS$19:AS$39)+SUM(AS$78:AS113)+SUM(AS$117:AS$121))&gt;=REGISTER!$CZ$22,0,IF(DV$70=1,0,IF(AND(DV114=1,$J114=1,DV$43&gt;=REGISTER!$CZ$25,DV$40&gt;0,SUM(DV$54:DV$60)&gt;0),1,0)))</f>
        <v>0</v>
      </c>
      <c r="AT114" s="80">
        <f>IF((SUM(AT$19:AT$39)+SUM(AT$78:AT113)+SUM(AT$117:AT$121))&gt;=REGISTER!$CZ$22,0,IF(DW$70=1,0,IF(AND(DW114=1,$J114=1,DW$43&gt;=REGISTER!$CZ$25,DW$40&gt;0,SUM(DW$54:DW$60)&gt;0),1,0)))</f>
        <v>0</v>
      </c>
      <c r="AU114" s="80">
        <f>IF((SUM(AU$19:AU$39)+SUM(AU$78:AU113)+SUM(AU$117:AU$121))&gt;=REGISTER!$CZ$22,0,IF(DX$70=1,0,IF(AND(DX114=1,$J114=1,DX$43&gt;=REGISTER!$CZ$25,DX$40&gt;0,SUM(DX$54:DX$60)&gt;0),1,0)))</f>
        <v>0</v>
      </c>
      <c r="AV114" s="80">
        <f>IF((SUM(AV$19:AV$39)+SUM(AV$78:AV113)+SUM(AV$117:AV$121))&gt;=REGISTER!$CZ$22,0,IF(DY$70=1,0,IF(AND(DY114=1,$J114=1,DY$43&gt;=REGISTER!$CZ$25,DY$40&gt;0,SUM(DY$54:DY$60)&gt;0),1,0)))</f>
        <v>0</v>
      </c>
      <c r="AW114" s="80">
        <f>IF((SUM(AW$19:AW$39)+SUM(AW$78:AW113)+SUM(AW$117:AW$121))&gt;=REGISTER!$CZ$22,0,IF(DZ$70=1,0,IF(AND(DZ114=1,$J114=1,DZ$43&gt;=REGISTER!$CZ$25,DZ$40&gt;0,SUM(DZ$54:DZ$60)&gt;0),1,0)))</f>
        <v>0</v>
      </c>
      <c r="AX114" s="80">
        <f>IF((SUM(AX$19:AX$39)+SUM(AX$78:AX113)+SUM(AX$117:AX$121))&gt;=REGISTER!$CZ$22,0,IF(EA$70=1,0,IF(AND(EA114=1,$J114=1,EA$43&gt;=REGISTER!$CZ$25,EA$40&gt;0,SUM(EA$54:EA$60)&gt;0),1,0)))</f>
        <v>0</v>
      </c>
      <c r="AY114" s="80">
        <f>IF((SUM(AY$19:AY$39)+SUM(AY$78:AY113)+SUM(AY$117:AY$121))&gt;=REGISTER!$CZ$22,0,IF(EB$70=1,0,IF(AND(EB114=1,$J114=1,EB$43&gt;=REGISTER!$CZ$25,EB$40&gt;0,SUM(EB$54:EB$60)&gt;0),1,0)))</f>
        <v>0</v>
      </c>
      <c r="AZ114" s="80">
        <f>IF((SUM(AZ$19:AZ$39)+SUM(AZ$78:AZ113)+SUM(AZ$117:AZ$121))&gt;=REGISTER!$CZ$22,0,IF(EC$70=1,0,IF(AND(EC114=1,$J114=1,EC$43&gt;=REGISTER!$CZ$25,EC$40&gt;0,SUM(EC$54:EC$60)&gt;0),1,0)))</f>
        <v>0</v>
      </c>
      <c r="BA114" s="80">
        <f>IF((SUM(BA$19:BA$39)+SUM(BA$78:BA113)+SUM(BA$117:BA$121))&gt;=REGISTER!$CZ$22,0,IF(ED$70=1,0,IF(AND(ED114=1,$J114=1,ED$43&gt;=REGISTER!$CZ$25,ED$40&gt;0,SUM(ED$54:ED$60)&gt;0),1,0)))</f>
        <v>0</v>
      </c>
      <c r="BB114" s="80">
        <f>IF((SUM(BB$19:BB$39)+SUM(BB$78:BB113)+SUM(BB$117:BB$121))&gt;=REGISTER!$CZ$22,0,IF(EE$70=1,0,IF(AND(EE114=1,$J114=1,EE$43&gt;=REGISTER!$CZ$25,EE$40&gt;0,SUM(EE$54:EE$60)&gt;0),1,0)))</f>
        <v>0</v>
      </c>
      <c r="BC114" s="80">
        <f>IF((SUM(BC$19:BC$39)+SUM(BC$78:BC113)+SUM(BC$117:BC$121))&gt;=REGISTER!$CZ$22,0,IF(EF$70=1,0,IF(AND(EF114=1,$J114=1,EF$43&gt;=REGISTER!$CZ$25,EF$40&gt;0,SUM(EF$54:EF$60)&gt;0),1,0)))</f>
        <v>0</v>
      </c>
      <c r="BD114" s="101">
        <f t="shared" si="71"/>
        <v>0</v>
      </c>
      <c r="BE114" s="80">
        <f>IF((SUM(BE$19:BE$39)+SUM(BE$78:BE113)+SUM(BE$117:BE$121))&gt;=30,0,SUM(IF(AND($I114=1,CS114=1,CS$41&gt;2,CS$40&gt;0,SUM(CS$47:CS$53)&gt;0),1,0)))</f>
        <v>0</v>
      </c>
      <c r="BF114" s="80">
        <f>IF((SUM(BF$19:BF$39)+SUM(BF$78:BF113)+SUM(BF$117:BF$121))&gt;=30,0,SUM(IF(AND($I114=1,CT114=1,CT$41&gt;2,CT$40&gt;0,SUM(CT$47:CT$53)&gt;0),1,0)))</f>
        <v>0</v>
      </c>
      <c r="BG114" s="80">
        <f>IF((SUM(BG$19:BG$39)+SUM(BG$78:BG113)+SUM(BG$117:BG$121))&gt;=30,0,SUM(IF(AND($I114=1,CU114=1,CU$41&gt;2,CU$40&gt;0,SUM(CU$47:CU$53)&gt;0),1,0)))</f>
        <v>0</v>
      </c>
      <c r="BH114" s="80">
        <f>IF((SUM(BH$19:BH$39)+SUM(BH$78:BH113)+SUM(BH$117:BH$121))&gt;=30,0,SUM(IF(AND($I114=1,CV114=1,CV$41&gt;2,CV$40&gt;0,SUM(CV$47:CV$53)&gt;0),1,0)))</f>
        <v>0</v>
      </c>
      <c r="BI114" s="80">
        <f>IF((SUM(BI$19:BI$39)+SUM(BI$78:BI113)+SUM(BI$117:BI$121))&gt;=30,0,SUM(IF(AND($I114=1,CW114=1,CW$41&gt;2,CW$40&gt;0,SUM(CW$47:CW$53)&gt;0),1,0)))</f>
        <v>0</v>
      </c>
      <c r="BJ114" s="80">
        <f>IF((SUM(BJ$19:BJ$39)+SUM(BJ$78:BJ113)+SUM(BJ$117:BJ$121))&gt;=30,0,SUM(IF(AND($I114=1,CX114=1,CX$41&gt;2,CX$40&gt;0,SUM(CX$47:CX$53)&gt;0),1,0)))</f>
        <v>0</v>
      </c>
      <c r="BK114" s="80">
        <f>IF((SUM(BK$19:BK$39)+SUM(BK$78:BK113)+SUM(BK$117:BK$121))&gt;=30,0,SUM(IF(AND($I114=1,CY114=1,CY$41&gt;2,CY$40&gt;0,SUM(CY$47:CY$53)&gt;0),1,0)))</f>
        <v>0</v>
      </c>
      <c r="BL114" s="80">
        <f>IF((SUM(BL$19:BL$39)+SUM(BL$78:BL113)+SUM(BL$117:BL$121))&gt;=30,0,SUM(IF(AND($I114=1,CZ114=1,CZ$41&gt;2,CZ$40&gt;0,SUM(CZ$47:CZ$53)&gt;0),1,0)))</f>
        <v>0</v>
      </c>
      <c r="BM114" s="80">
        <f>IF((SUM(BM$19:BM$39)+SUM(BM$78:BM113)+SUM(BM$117:BM$121))&gt;=30,0,SUM(IF(AND($I114=1,DA114=1,DA$41&gt;2,DA$40&gt;0,SUM(DA$47:DA$53)&gt;0),1,0)))</f>
        <v>0</v>
      </c>
      <c r="BN114" s="80">
        <f>IF((SUM(BN$19:BN$39)+SUM(BN$78:BN113)+SUM(BN$117:BN$121))&gt;=30,0,SUM(IF(AND($I114=1,DB114=1,DB$41&gt;2,DB$40&gt;0,SUM(DB$47:DB$53)&gt;0),1,0)))</f>
        <v>0</v>
      </c>
      <c r="BO114" s="80">
        <f>IF((SUM(BO$19:BO$39)+SUM(BO$78:BO113)+SUM(BO$117:BO$121))&gt;=30,0,SUM(IF(AND($I114=1,DC114=1,DC$41&gt;2,DC$40&gt;0,SUM(DC$47:DC$53)&gt;0),1,0)))</f>
        <v>0</v>
      </c>
      <c r="BP114" s="80">
        <f>IF((SUM(BP$19:BP$39)+SUM(BP$78:BP113)+SUM(BP$117:BP$121))&gt;=30,0,SUM(IF(AND($I114=1,DD114=1,DD$41&gt;2,DD$40&gt;0,SUM(DD$47:DD$53)&gt;0),1,0)))</f>
        <v>0</v>
      </c>
      <c r="BQ114" s="80">
        <f>IF((SUM(BQ$19:BQ$39)+SUM(BQ$78:BQ113)+SUM(BQ$117:BQ$121))&gt;=30,0,SUM(IF(AND($I114=1,DE114=1,DE$41&gt;2,DE$40&gt;0,SUM(DE$47:DE$53)&gt;0),1,0)))</f>
        <v>0</v>
      </c>
      <c r="BR114" s="80">
        <f>IF((SUM(BR$19:BR$39)+SUM(BR$78:BR113)+SUM(BR$117:BR$121))&gt;=30,0,SUM(IF(AND($I114=1,DF114=1,DF$41&gt;2,DF$40&gt;0,SUM(DF$47:DF$53)&gt;0),1,0)))</f>
        <v>0</v>
      </c>
      <c r="BS114" s="80">
        <f>IF((SUM(BS$19:BS$39)+SUM(BS$78:BS113)+SUM(BS$117:BS$121))&gt;=30,0,SUM(IF(AND($I114=1,DG114=1,DG$41&gt;2,DG$40&gt;0,SUM(DG$47:DG$53)&gt;0),1,0)))</f>
        <v>0</v>
      </c>
      <c r="BT114" s="80">
        <f>IF((SUM(BT$19:BT$39)+SUM(BT$78:BT113)+SUM(BT$117:BT$121))&gt;=30,0,SUM(IF(AND($I114=1,DH114=1,DH$41&gt;2,DH$40&gt;0,SUM(DH$47:DH$53)&gt;0),1,0)))</f>
        <v>0</v>
      </c>
      <c r="BU114" s="80">
        <f>IF((SUM(BU$19:BU$39)+SUM(BU$78:BU113)+SUM(BU$117:BU$121))&gt;=30,0,SUM(IF(AND($I114=1,DI114=1,DI$41&gt;2,DI$40&gt;0,SUM(DI$47:DI$53)&gt;0),1,0)))</f>
        <v>0</v>
      </c>
      <c r="BV114" s="80">
        <f>IF((SUM(BV$19:BV$39)+SUM(BV$78:BV113)+SUM(BV$117:BV$121))&gt;=30,0,SUM(IF(AND($I114=1,DJ114=1,DJ$41&gt;2,DJ$40&gt;0,SUM(DJ$47:DJ$53)&gt;0),1,0)))</f>
        <v>0</v>
      </c>
      <c r="BW114" s="80">
        <f>IF((SUM(BW$19:BW$39)+SUM(BW$78:BW113)+SUM(BW$117:BW$121))&gt;=30,0,SUM(IF(AND($I114=1,DK114=1,DK$41&gt;2,DK$40&gt;0,SUM(DK$47:DK$53)&gt;0),1,0)))</f>
        <v>0</v>
      </c>
      <c r="BX114" s="80">
        <f>IF((SUM(BX$19:BX$39)+SUM(BX$78:BX113)+SUM(BX$117:BX$121))&gt;=30,0,SUM(IF(AND($I114=1,DL114=1,DL$41&gt;2,DL$40&gt;0,SUM(DL$47:DL$53)&gt;0),1,0)))</f>
        <v>0</v>
      </c>
      <c r="BY114" s="80">
        <f>IF((SUM(BY$19:BY$39)+SUM(BY$78:BY113)+SUM(BY$117:BY$121))&gt;=30,0,SUM(IF(AND($I114=1,DM114=1,DM$41&gt;2,DM$40&gt;0,SUM(DM$47:DM$53)&gt;0),1,0)))</f>
        <v>0</v>
      </c>
      <c r="BZ114" s="80">
        <f>IF((SUM(BZ$19:BZ$39)+SUM(BZ$78:BZ113)+SUM(BZ$117:BZ$121))&gt;=30,0,SUM(IF(AND($I114=1,DN114=1,DN$41&gt;2,DN$40&gt;0,SUM(DN$47:DN$53)&gt;0),1,0)))</f>
        <v>0</v>
      </c>
      <c r="CA114" s="80">
        <f>IF((SUM(CA$19:CA$39)+SUM(CA$78:CA113)+SUM(CA$117:CA$121))&gt;=30,0,SUM(IF(AND($I114=1,DO114=1,DO$41&gt;2,DO$40&gt;0,SUM(DO$47:DO$53)&gt;0),1,0)))</f>
        <v>0</v>
      </c>
      <c r="CB114" s="80">
        <f>IF((SUM(CB$19:CB$39)+SUM(CB$78:CB113)+SUM(CB$117:CB$121))&gt;=30,0,SUM(IF(AND($I114=1,DP114=1,DP$41&gt;2,DP$40&gt;0,SUM(DP$47:DP$53)&gt;0),1,0)))</f>
        <v>0</v>
      </c>
      <c r="CC114" s="80">
        <f>IF((SUM(CC$19:CC$39)+SUM(CC$78:CC113)+SUM(CC$117:CC$121))&gt;=30,0,SUM(IF(AND($I114=1,DQ114=1,DQ$41&gt;2,DQ$40&gt;0,SUM(DQ$47:DQ$53)&gt;0),1,0)))</f>
        <v>0</v>
      </c>
      <c r="CD114" s="80">
        <f>IF((SUM(CD$19:CD$39)+SUM(CD$78:CD113)+SUM(CD$117:CD$121))&gt;=30,0,SUM(IF(AND($I114=1,DR114=1,DR$41&gt;2,DR$40&gt;0,SUM(DR$47:DR$53)&gt;0),1,0)))</f>
        <v>0</v>
      </c>
      <c r="CE114" s="80">
        <f>IF((SUM(CE$19:CE$39)+SUM(CE$78:CE113)+SUM(CE$117:CE$121))&gt;=30,0,SUM(IF(AND($I114=1,DS114=1,DS$41&gt;2,DS$40&gt;0,SUM(DS$47:DS$53)&gt;0),1,0)))</f>
        <v>0</v>
      </c>
      <c r="CF114" s="80">
        <f>IF((SUM(CF$19:CF$39)+SUM(CF$78:CF113)+SUM(CF$117:CF$121))&gt;=30,0,SUM(IF(AND($I114=1,DT114=1,DT$41&gt;2,DT$40&gt;0,SUM(DT$47:DT$53)&gt;0),1,0)))</f>
        <v>0</v>
      </c>
      <c r="CG114" s="80">
        <f>IF((SUM(CG$19:CG$39)+SUM(CG$78:CG113)+SUM(CG$117:CG$121))&gt;=30,0,SUM(IF(AND($I114=1,DU114=1,DU$41&gt;2,DU$40&gt;0,SUM(DU$47:DU$53)&gt;0),1,0)))</f>
        <v>0</v>
      </c>
      <c r="CH114" s="80">
        <f>IF((SUM(CH$19:CH$39)+SUM(CH$78:CH113)+SUM(CH$117:CH$121))&gt;=30,0,SUM(IF(AND($I114=1,DV114=1,DV$41&gt;2,DV$40&gt;0,SUM(DV$47:DV$53)&gt;0),1,0)))</f>
        <v>0</v>
      </c>
      <c r="CI114" s="80">
        <f>IF((SUM(CI$19:CI$39)+SUM(CI$78:CI113)+SUM(CI$117:CI$121))&gt;=30,0,SUM(IF(AND($I114=1,DW114=1,DW$41&gt;2,DW$40&gt;0,SUM(DW$47:DW$53)&gt;0),1,0)))</f>
        <v>0</v>
      </c>
      <c r="CJ114" s="80">
        <f>IF((SUM(CJ$19:CJ$39)+SUM(CJ$78:CJ113)+SUM(CJ$117:CJ$121))&gt;=30,0,SUM(IF(AND($I114=1,DX114=1,DX$41&gt;2,DX$40&gt;0,SUM(DX$47:DX$53)&gt;0),1,0)))</f>
        <v>0</v>
      </c>
      <c r="CK114" s="80">
        <f>IF((SUM(CK$19:CK$39)+SUM(CK$78:CK113)+SUM(CK$117:CK$121))&gt;=30,0,SUM(IF(AND($I114=1,DY114=1,DY$41&gt;2,DY$40&gt;0,SUM(DY$47:DY$53)&gt;0),1,0)))</f>
        <v>0</v>
      </c>
      <c r="CL114" s="80">
        <f>IF((SUM(CL$19:CL$39)+SUM(CL$78:CL113)+SUM(CL$117:CL$121))&gt;=30,0,SUM(IF(AND($I114=1,DZ114=1,DZ$41&gt;2,DZ$40&gt;0,SUM(DZ$47:DZ$53)&gt;0),1,0)))</f>
        <v>0</v>
      </c>
      <c r="CM114" s="80">
        <f>IF((SUM(CM$19:CM$39)+SUM(CM$78:CM113)+SUM(CM$117:CM$121))&gt;=30,0,SUM(IF(AND($I114=1,EA114=1,EA$41&gt;2,EA$40&gt;0,SUM(EA$47:EA$53)&gt;0),1,0)))</f>
        <v>0</v>
      </c>
      <c r="CN114" s="80">
        <f>IF((SUM(CN$19:CN$39)+SUM(CN$78:CN113)+SUM(CN$117:CN$121))&gt;=30,0,SUM(IF(AND($I114=1,EB114=1,EB$41&gt;2,EB$40&gt;0,SUM(EB$47:EB$53)&gt;0),1,0)))</f>
        <v>0</v>
      </c>
      <c r="CO114" s="80">
        <f>IF((SUM(CO$19:CO$39)+SUM(CO$78:CO113)+SUM(CO$117:CO$121))&gt;=30,0,SUM(IF(AND($I114=1,EC114=1,EC$41&gt;2,EC$40&gt;0,SUM(EC$47:EC$53)&gt;0),1,0)))</f>
        <v>0</v>
      </c>
      <c r="CP114" s="80">
        <f>IF((SUM(CP$19:CP$39)+SUM(CP$78:CP113)+SUM(CP$117:CP$121))&gt;=30,0,SUM(IF(AND($I114=1,ED114=1,ED$41&gt;2,ED$40&gt;0,SUM(ED$47:ED$53)&gt;0),1,0)))</f>
        <v>0</v>
      </c>
      <c r="CQ114" s="80">
        <f>IF((SUM(CQ$19:CQ$39)+SUM(CQ$78:CQ113)+SUM(CQ$117:CQ$121))&gt;=30,0,SUM(IF(AND($I114=1,EE114=1,EE$41&gt;2,EE$40&gt;0,SUM(EE$47:EE$53)&gt;0),1,0)))</f>
        <v>0</v>
      </c>
      <c r="CR114" s="80">
        <f>IF((SUM(CR$19:CR$39)+SUM(CR$78:CR113)+SUM(CR$117:CR$121))&gt;=30,0,SUM(IF(AND($I114=1,EF114=1,EF$41&gt;2,EF$40&gt;0,SUM(EF$47:EF$53)&gt;0),1,0)))</f>
        <v>0</v>
      </c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54">
        <f t="shared" si="65"/>
        <v>0</v>
      </c>
      <c r="EH114" s="136"/>
      <c r="EI114" s="97">
        <f t="shared" si="66"/>
        <v>0</v>
      </c>
      <c r="EJ114" s="344" t="str">
        <f t="shared" si="67"/>
        <v/>
      </c>
      <c r="EK114" s="345">
        <f t="shared" si="68"/>
        <v>0</v>
      </c>
      <c r="EL114" s="185"/>
      <c r="EM114" s="102">
        <f>SUMIF($K114,REGISTER!$CU$7,'KORT 1'!$BD114)</f>
        <v>0</v>
      </c>
      <c r="EN114" s="19">
        <f>SUMIF($K114,REGISTER!$CU$8,'KORT 1'!$BD114)</f>
        <v>0</v>
      </c>
      <c r="EO114" s="20">
        <f>SUMIF($K114,REGISTER!$CU$9,'KORT 1'!$BD114)</f>
        <v>0</v>
      </c>
      <c r="EP114" s="17">
        <f>SUMIF($K114,REGISTER!$CU$21,'KORT 1'!$BD114)</f>
        <v>0</v>
      </c>
      <c r="EQ114" s="19">
        <f>SUMIF($K114,REGISTER!$CU$22,'KORT 1'!$BD114)</f>
        <v>0</v>
      </c>
      <c r="ER114" s="20">
        <f>SUMIF($K114,REGISTER!$CU$23,'KORT 1'!$BD114)</f>
        <v>0</v>
      </c>
      <c r="ES114" s="17">
        <f>SUMIF($K114,REGISTER!$CU$14,'KORT 1'!$BD114)</f>
        <v>0</v>
      </c>
      <c r="ET114" s="19">
        <f>SUMIF($K114,REGISTER!$CU$15,'KORT 1'!$BD114)</f>
        <v>0</v>
      </c>
      <c r="EU114" s="19">
        <f>SUMIF($K114,REGISTER!$CU$16,'KORT 1'!$BD114)</f>
        <v>0</v>
      </c>
      <c r="EV114" s="218">
        <f>SUMIF($K114,REGISTER!$CU$17,'KORT 1'!$BD114)+SUMIF($K114,REGISTER!$CU$18,'KORT 1'!$BD114)+SUMIF($K114,REGISTER!$CU$19,'KORT 1'!$BD114)+SUMIF($K114,REGISTER!$CU$20,'KORT 1'!$BD114)</f>
        <v>0</v>
      </c>
      <c r="EW114" s="103">
        <f>SUMIF($K114,REGISTER!$CU$28,'KORT 1'!$BD114)</f>
        <v>0</v>
      </c>
      <c r="EX114" s="19">
        <f>SUMIF($K114,REGISTER!$CU$29,'KORT 1'!$BD114)</f>
        <v>0</v>
      </c>
      <c r="EY114" s="19">
        <f>SUMIF($K114,REGISTER!$CU$30,'KORT 1'!$BD114)</f>
        <v>0</v>
      </c>
      <c r="EZ114" s="218">
        <f>SUMIF($K114,REGISTER!$CU$31,'KORT 1'!$BD114)+SUMIF($K114,REGISTER!$CU$32,'KORT 1'!$BD114)+SUMIF($K114,REGISTER!$CU$33,'KORT 1'!$BD114)+SUMIF($K114,REGISTER!$CU$34,'KORT 1'!$BD114)</f>
        <v>0</v>
      </c>
      <c r="FA114" s="136"/>
      <c r="FB114" s="136"/>
      <c r="FC114" s="136"/>
      <c r="FD114" s="136"/>
      <c r="FE114" s="136"/>
      <c r="FF114" s="136"/>
      <c r="FG114" s="136"/>
      <c r="FH114" s="136"/>
      <c r="FI114" s="136"/>
      <c r="FJ114" s="136"/>
      <c r="FK114" s="136"/>
      <c r="FL114" s="136"/>
      <c r="FM114" s="136"/>
      <c r="FN114" s="136"/>
      <c r="FO114" s="136"/>
      <c r="FP114" s="235"/>
      <c r="FQ114" s="103">
        <f>SUMIF($M114,REGISTER!$CU$36,'KORT 1'!$O114)</f>
        <v>0</v>
      </c>
      <c r="FR114" s="19">
        <f>SUMIF($M114,REGISTER!$CU$37,'KORT 1'!$O114)</f>
        <v>0</v>
      </c>
      <c r="FS114" s="19">
        <f>SUMIF($M114,REGISTER!$CU$38,'KORT 1'!$O114)</f>
        <v>0</v>
      </c>
      <c r="FT114" s="19">
        <f>SUMIF($M114,REGISTER!$CU$39,'KORT 1'!$O114)</f>
        <v>0</v>
      </c>
      <c r="FU114" s="19">
        <f>SUMIF($M114,REGISTER!$CU$40,'KORT 1'!$O114)</f>
        <v>0</v>
      </c>
      <c r="FV114" s="19">
        <f>SUMIF($M114,REGISTER!$CU$41,'KORT 1'!$O114)</f>
        <v>0</v>
      </c>
      <c r="FW114" s="19">
        <f>SUMIF($M114,REGISTER!$CU$56,'KORT 1'!$O114)</f>
        <v>0</v>
      </c>
      <c r="FX114" s="19">
        <f>SUMIF($M114,REGISTER!$CU$57,'KORT 1'!$O114)</f>
        <v>0</v>
      </c>
      <c r="FY114" s="19">
        <f>SUMIF($M114,REGISTER!$CU$58,'KORT 1'!$O114)</f>
        <v>0</v>
      </c>
      <c r="FZ114" s="19">
        <f>SUMIF($M114,REGISTER!$CU$59,'KORT 1'!$O114)</f>
        <v>0</v>
      </c>
      <c r="GA114" s="19">
        <f>SUMIF($M114,REGISTER!$CU$60,'KORT 1'!$O114)</f>
        <v>0</v>
      </c>
      <c r="GB114" s="19">
        <f>SUMIF($M114,REGISTER!$CU$61,'KORT 1'!$O114)</f>
        <v>0</v>
      </c>
      <c r="GC114" s="19">
        <f>SUMIF($M114,REGISTER!$CU$46,'KORT 1'!$O114)</f>
        <v>0</v>
      </c>
      <c r="GD114" s="19">
        <f>SUMIF($M114,REGISTER!$CU$47,'KORT 1'!$O114)</f>
        <v>0</v>
      </c>
      <c r="GE114" s="19">
        <f>SUMIF($M114,REGISTER!$CU$48,'KORT 1'!$O114)</f>
        <v>0</v>
      </c>
      <c r="GF114" s="19">
        <f>SUMIF($M114,REGISTER!$CU$49,'KORT 1'!$O114)</f>
        <v>0</v>
      </c>
      <c r="GG114" s="19">
        <f>SUMIF($M114,REGISTER!$CU$50,'KORT 1'!$O114)</f>
        <v>0</v>
      </c>
      <c r="GH114" s="19">
        <f>SUMIF($M114,REGISTER!$CU$51,'KORT 1'!$O114)</f>
        <v>0</v>
      </c>
      <c r="GI114" s="18">
        <f>SUMIF($M114,REGISTER!$CU$52,'KORT 1'!$O114)+SUMIF($M114,REGISTER!$CU$53,'KORT 1'!$O114)+SUMIF($M114,REGISTER!$CU$54,'KORT 1'!$O114)+SUMIF($M114,REGISTER!$CU$55,'KORT 1'!$O114)</f>
        <v>0</v>
      </c>
      <c r="GJ114" s="19">
        <f>SUMIF($M114,REGISTER!$CU$66,'KORT 1'!$O114)</f>
        <v>0</v>
      </c>
      <c r="GK114" s="19">
        <f>SUMIF($M114,REGISTER!$CU$67,'KORT 1'!$O114)</f>
        <v>0</v>
      </c>
      <c r="GL114" s="19">
        <f>SUMIF($M114,REGISTER!$CU$68,'KORT 1'!$O114)</f>
        <v>0</v>
      </c>
      <c r="GM114" s="19">
        <f>SUMIF($M114,REGISTER!$CU$69,'KORT 1'!$O114)</f>
        <v>0</v>
      </c>
      <c r="GN114" s="19">
        <f>SUMIF($M114,REGISTER!$CU$70,'KORT 1'!$O114)</f>
        <v>0</v>
      </c>
      <c r="GO114" s="19">
        <f>SUMIF($M114,REGISTER!$CU$71,'KORT 1'!$O114)</f>
        <v>0</v>
      </c>
      <c r="GP114" s="18">
        <f>SUMIF($M114,REGISTER!$CU$72,'KORT 1'!$O114)+SUMIF($M114,REGISTER!$CU$73,'KORT 1'!$O114)+SUMIF($M114,REGISTER!$CU$74,'KORT 1'!$O114)+SUMIF($M114,REGISTER!$CU$75,'KORT 1'!$O114)</f>
        <v>0</v>
      </c>
      <c r="GQ114" s="136"/>
      <c r="GR114" s="136"/>
      <c r="GS114" s="136"/>
      <c r="GT114" s="136"/>
      <c r="GU114" s="136"/>
      <c r="GV114" s="136"/>
      <c r="GW114" s="136"/>
      <c r="GX114" s="136"/>
      <c r="GY114" s="136"/>
      <c r="GZ114" s="136"/>
      <c r="HA114" s="136"/>
      <c r="HB114" s="136"/>
      <c r="HC114" s="136"/>
      <c r="HD114" s="136"/>
      <c r="HE114" s="136"/>
      <c r="HF114" s="136"/>
      <c r="HG114" s="136"/>
      <c r="HH114" s="125"/>
      <c r="HI114" s="1"/>
    </row>
    <row r="115" spans="1:217" ht="12" customHeight="1">
      <c r="A115" s="17">
        <v>59</v>
      </c>
      <c r="B115" s="81"/>
      <c r="C115" s="427" t="str">
        <f t="shared" si="69"/>
        <v/>
      </c>
      <c r="D115" s="428"/>
      <c r="E115" s="428"/>
      <c r="F115" s="428"/>
      <c r="G115" s="429"/>
      <c r="H115" s="130" t="str">
        <f t="shared" si="56"/>
        <v/>
      </c>
      <c r="I115" s="26">
        <f t="shared" si="57"/>
        <v>0</v>
      </c>
      <c r="J115" s="26">
        <f t="shared" si="58"/>
        <v>0</v>
      </c>
      <c r="K115" s="26">
        <f t="shared" si="59"/>
        <v>0</v>
      </c>
      <c r="L115" s="133"/>
      <c r="M115" s="26">
        <f t="shared" si="60"/>
        <v>0</v>
      </c>
      <c r="N115" s="26">
        <f t="shared" si="61"/>
        <v>0</v>
      </c>
      <c r="O115" s="101">
        <f t="shared" si="70"/>
        <v>0</v>
      </c>
      <c r="P115" s="80">
        <f>IF((SUM(P$19:P$39)+SUM(P$78:P114)+SUM(P$117:P$121))&gt;=REGISTER!$CZ$22,0,IF(CS$70=1,0,IF(AND(CS115=1,$J115=1,CS$43&gt;=REGISTER!$CZ$25,CS$40&gt;0,SUM(CS$54:CS$60)&gt;0),1,0)))</f>
        <v>0</v>
      </c>
      <c r="Q115" s="80">
        <f>IF((SUM(Q$19:Q$39)+SUM(Q$78:Q114)+SUM(Q$117:Q$121))&gt;=REGISTER!$CZ$22,0,IF(CT$70=1,0,IF(AND(CT115=1,$J115=1,CT$43&gt;=REGISTER!$CZ$25,CT$40&gt;0,SUM(CT$54:CT$60)&gt;0),1,0)))</f>
        <v>0</v>
      </c>
      <c r="R115" s="80">
        <f>IF((SUM(R$19:R$39)+SUM(R$78:R114)+SUM(R$117:R$121))&gt;=REGISTER!$CZ$22,0,IF(CU$70=1,0,IF(AND(CU115=1,$J115=1,CU$43&gt;=REGISTER!$CZ$25,CU$40&gt;0,SUM(CU$54:CU$60)&gt;0),1,0)))</f>
        <v>0</v>
      </c>
      <c r="S115" s="80">
        <f>IF((SUM(S$19:S$39)+SUM(S$78:S114)+SUM(S$117:S$121))&gt;=REGISTER!$CZ$22,0,IF(CV$70=1,0,IF(AND(CV115=1,$J115=1,CV$43&gt;=REGISTER!$CZ$25,CV$40&gt;0,SUM(CV$54:CV$60)&gt;0),1,0)))</f>
        <v>0</v>
      </c>
      <c r="T115" s="80">
        <f>IF((SUM(T$19:T$39)+SUM(T$78:T114)+SUM(T$117:T$121))&gt;=REGISTER!$CZ$22,0,IF(CW$70=1,0,IF(AND(CW115=1,$J115=1,CW$43&gt;=REGISTER!$CZ$25,CW$40&gt;0,SUM(CW$54:CW$60)&gt;0),1,0)))</f>
        <v>0</v>
      </c>
      <c r="U115" s="80">
        <f>IF((SUM(U$19:U$39)+SUM(U$78:U114)+SUM(U$117:U$121))&gt;=REGISTER!$CZ$22,0,IF(CX$70=1,0,IF(AND(CX115=1,$J115=1,CX$43&gt;=REGISTER!$CZ$25,CX$40&gt;0,SUM(CX$54:CX$60)&gt;0),1,0)))</f>
        <v>0</v>
      </c>
      <c r="V115" s="80">
        <f>IF((SUM(V$19:V$39)+SUM(V$78:V114)+SUM(V$117:V$121))&gt;=REGISTER!$CZ$22,0,IF(CY$70=1,0,IF(AND(CY115=1,$J115=1,CY$43&gt;=REGISTER!$CZ$25,CY$40&gt;0,SUM(CY$54:CY$60)&gt;0),1,0)))</f>
        <v>0</v>
      </c>
      <c r="W115" s="80">
        <f>IF((SUM(W$19:W$39)+SUM(W$78:W114)+SUM(W$117:W$121))&gt;=REGISTER!$CZ$22,0,IF(CZ$70=1,0,IF(AND(CZ115=1,$J115=1,CZ$43&gt;=REGISTER!$CZ$25,CZ$40&gt;0,SUM(CZ$54:CZ$60)&gt;0),1,0)))</f>
        <v>0</v>
      </c>
      <c r="X115" s="80">
        <f>IF((SUM(X$19:X$39)+SUM(X$78:X114)+SUM(X$117:X$121))&gt;=REGISTER!$CZ$22,0,IF(DA$70=1,0,IF(AND(DA115=1,$J115=1,DA$43&gt;=REGISTER!$CZ$25,DA$40&gt;0,SUM(DA$54:DA$60)&gt;0),1,0)))</f>
        <v>0</v>
      </c>
      <c r="Y115" s="80">
        <f>IF((SUM(Y$19:Y$39)+SUM(Y$78:Y114)+SUM(Y$117:Y$121))&gt;=REGISTER!$CZ$22,0,IF(DB$70=1,0,IF(AND(DB115=1,$J115=1,DB$43&gt;=REGISTER!$CZ$25,DB$40&gt;0,SUM(DB$54:DB$60)&gt;0),1,0)))</f>
        <v>0</v>
      </c>
      <c r="Z115" s="80">
        <f>IF((SUM(Z$19:Z$39)+SUM(Z$78:Z114)+SUM(Z$117:Z$121))&gt;=REGISTER!$CZ$22,0,IF(DC$70=1,0,IF(AND(DC115=1,$J115=1,DC$43&gt;=REGISTER!$CZ$25,DC$40&gt;0,SUM(DC$54:DC$60)&gt;0),1,0)))</f>
        <v>0</v>
      </c>
      <c r="AA115" s="80">
        <f>IF((SUM(AA$19:AA$39)+SUM(AA$78:AA114)+SUM(AA$117:AA$121))&gt;=REGISTER!$CZ$22,0,IF(DD$70=1,0,IF(AND(DD115=1,$J115=1,DD$43&gt;=REGISTER!$CZ$25,DD$40&gt;0,SUM(DD$54:DD$60)&gt;0),1,0)))</f>
        <v>0</v>
      </c>
      <c r="AB115" s="80">
        <f>IF((SUM(AB$19:AB$39)+SUM(AB$78:AB114)+SUM(AB$117:AB$121))&gt;=REGISTER!$CZ$22,0,IF(DE$70=1,0,IF(AND(DE115=1,$J115=1,DE$43&gt;=REGISTER!$CZ$25,DE$40&gt;0,SUM(DE$54:DE$60)&gt;0),1,0)))</f>
        <v>0</v>
      </c>
      <c r="AC115" s="80">
        <f>IF((SUM(AC$19:AC$39)+SUM(AC$78:AC114)+SUM(AC$117:AC$121))&gt;=REGISTER!$CZ$22,0,IF(DF$70=1,0,IF(AND(DF115=1,$J115=1,DF$43&gt;=REGISTER!$CZ$25,DF$40&gt;0,SUM(DF$54:DF$60)&gt;0),1,0)))</f>
        <v>0</v>
      </c>
      <c r="AD115" s="80">
        <f>IF((SUM(AD$19:AD$39)+SUM(AD$78:AD114)+SUM(AD$117:AD$121))&gt;=REGISTER!$CZ$22,0,IF(DG$70=1,0,IF(AND(DG115=1,$J115=1,DG$43&gt;=REGISTER!$CZ$25,DG$40&gt;0,SUM(DG$54:DG$60)&gt;0),1,0)))</f>
        <v>0</v>
      </c>
      <c r="AE115" s="80">
        <f>IF((SUM(AE$19:AE$39)+SUM(AE$78:AE114)+SUM(AE$117:AE$121))&gt;=REGISTER!$CZ$22,0,IF(DH$70=1,0,IF(AND(DH115=1,$J115=1,DH$43&gt;=REGISTER!$CZ$25,DH$40&gt;0,SUM(DH$54:DH$60)&gt;0),1,0)))</f>
        <v>0</v>
      </c>
      <c r="AF115" s="80">
        <f>IF((SUM(AF$19:AF$39)+SUM(AF$78:AF114)+SUM(AF$117:AF$121))&gt;=REGISTER!$CZ$22,0,IF(DI$70=1,0,IF(AND(DI115=1,$J115=1,DI$43&gt;=REGISTER!$CZ$25,DI$40&gt;0,SUM(DI$54:DI$60)&gt;0),1,0)))</f>
        <v>0</v>
      </c>
      <c r="AG115" s="80">
        <f>IF((SUM(AG$19:AG$39)+SUM(AG$78:AG114)+SUM(AG$117:AG$121))&gt;=REGISTER!$CZ$22,0,IF(DJ$70=1,0,IF(AND(DJ115=1,$J115=1,DJ$43&gt;=REGISTER!$CZ$25,DJ$40&gt;0,SUM(DJ$54:DJ$60)&gt;0),1,0)))</f>
        <v>0</v>
      </c>
      <c r="AH115" s="80">
        <f>IF((SUM(AH$19:AH$39)+SUM(AH$78:AH114)+SUM(AH$117:AH$121))&gt;=REGISTER!$CZ$22,0,IF(DK$70=1,0,IF(AND(DK115=1,$J115=1,DK$43&gt;=REGISTER!$CZ$25,DK$40&gt;0,SUM(DK$54:DK$60)&gt;0),1,0)))</f>
        <v>0</v>
      </c>
      <c r="AI115" s="80">
        <f>IF((SUM(AI$19:AI$39)+SUM(AI$78:AI114)+SUM(AI$117:AI$121))&gt;=REGISTER!$CZ$22,0,IF(DL$70=1,0,IF(AND(DL115=1,$J115=1,DL$43&gt;=REGISTER!$CZ$25,DL$40&gt;0,SUM(DL$54:DL$60)&gt;0),1,0)))</f>
        <v>0</v>
      </c>
      <c r="AJ115" s="80">
        <f>IF((SUM(AJ$19:AJ$39)+SUM(AJ$78:AJ114)+SUM(AJ$117:AJ$121))&gt;=REGISTER!$CZ$22,0,IF(DM$70=1,0,IF(AND(DM115=1,$J115=1,DM$43&gt;=REGISTER!$CZ$25,DM$40&gt;0,SUM(DM$54:DM$60)&gt;0),1,0)))</f>
        <v>0</v>
      </c>
      <c r="AK115" s="80">
        <f>IF((SUM(AK$19:AK$39)+SUM(AK$78:AK114)+SUM(AK$117:AK$121))&gt;=REGISTER!$CZ$22,0,IF(DN$70=1,0,IF(AND(DN115=1,$J115=1,DN$43&gt;=REGISTER!$CZ$25,DN$40&gt;0,SUM(DN$54:DN$60)&gt;0),1,0)))</f>
        <v>0</v>
      </c>
      <c r="AL115" s="80">
        <f>IF((SUM(AL$19:AL$39)+SUM(AL$78:AL114)+SUM(AL$117:AL$121))&gt;=REGISTER!$CZ$22,0,IF(DO$70=1,0,IF(AND(DO115=1,$J115=1,DO$43&gt;=REGISTER!$CZ$25,DO$40&gt;0,SUM(DO$54:DO$60)&gt;0),1,0)))</f>
        <v>0</v>
      </c>
      <c r="AM115" s="80">
        <f>IF((SUM(AM$19:AM$39)+SUM(AM$78:AM114)+SUM(AM$117:AM$121))&gt;=REGISTER!$CZ$22,0,IF(DP$70=1,0,IF(AND(DP115=1,$J115=1,DP$43&gt;=REGISTER!$CZ$25,DP$40&gt;0,SUM(DP$54:DP$60)&gt;0),1,0)))</f>
        <v>0</v>
      </c>
      <c r="AN115" s="80">
        <f>IF((SUM(AN$19:AN$39)+SUM(AN$78:AN114)+SUM(AN$117:AN$121))&gt;=REGISTER!$CZ$22,0,IF(DQ$70=1,0,IF(AND(DQ115=1,$J115=1,DQ$43&gt;=REGISTER!$CZ$25,DQ$40&gt;0,SUM(DQ$54:DQ$60)&gt;0),1,0)))</f>
        <v>0</v>
      </c>
      <c r="AO115" s="80">
        <f>IF((SUM(AO$19:AO$39)+SUM(AO$78:AO114)+SUM(AO$117:AO$121))&gt;=REGISTER!$CZ$22,0,IF(DR$70=1,0,IF(AND(DR115=1,$J115=1,DR$43&gt;=REGISTER!$CZ$25,DR$40&gt;0,SUM(DR$54:DR$60)&gt;0),1,0)))</f>
        <v>0</v>
      </c>
      <c r="AP115" s="80">
        <f>IF((SUM(AP$19:AP$39)+SUM(AP$78:AP114)+SUM(AP$117:AP$121))&gt;=REGISTER!$CZ$22,0,IF(DS$70=1,0,IF(AND(DS115=1,$J115=1,DS$43&gt;=REGISTER!$CZ$25,DS$40&gt;0,SUM(DS$54:DS$60)&gt;0),1,0)))</f>
        <v>0</v>
      </c>
      <c r="AQ115" s="80">
        <f>IF((SUM(AQ$19:AQ$39)+SUM(AQ$78:AQ114)+SUM(AQ$117:AQ$121))&gt;=REGISTER!$CZ$22,0,IF(DT$70=1,0,IF(AND(DT115=1,$J115=1,DT$43&gt;=REGISTER!$CZ$25,DT$40&gt;0,SUM(DT$54:DT$60)&gt;0),1,0)))</f>
        <v>0</v>
      </c>
      <c r="AR115" s="80">
        <f>IF((SUM(AR$19:AR$39)+SUM(AR$78:AR114)+SUM(AR$117:AR$121))&gt;=REGISTER!$CZ$22,0,IF(DU$70=1,0,IF(AND(DU115=1,$J115=1,DU$43&gt;=REGISTER!$CZ$25,DU$40&gt;0,SUM(DU$54:DU$60)&gt;0),1,0)))</f>
        <v>0</v>
      </c>
      <c r="AS115" s="80">
        <f>IF((SUM(AS$19:AS$39)+SUM(AS$78:AS114)+SUM(AS$117:AS$121))&gt;=REGISTER!$CZ$22,0,IF(DV$70=1,0,IF(AND(DV115=1,$J115=1,DV$43&gt;=REGISTER!$CZ$25,DV$40&gt;0,SUM(DV$54:DV$60)&gt;0),1,0)))</f>
        <v>0</v>
      </c>
      <c r="AT115" s="80">
        <f>IF((SUM(AT$19:AT$39)+SUM(AT$78:AT114)+SUM(AT$117:AT$121))&gt;=REGISTER!$CZ$22,0,IF(DW$70=1,0,IF(AND(DW115=1,$J115=1,DW$43&gt;=REGISTER!$CZ$25,DW$40&gt;0,SUM(DW$54:DW$60)&gt;0),1,0)))</f>
        <v>0</v>
      </c>
      <c r="AU115" s="80">
        <f>IF((SUM(AU$19:AU$39)+SUM(AU$78:AU114)+SUM(AU$117:AU$121))&gt;=REGISTER!$CZ$22,0,IF(DX$70=1,0,IF(AND(DX115=1,$J115=1,DX$43&gt;=REGISTER!$CZ$25,DX$40&gt;0,SUM(DX$54:DX$60)&gt;0),1,0)))</f>
        <v>0</v>
      </c>
      <c r="AV115" s="80">
        <f>IF((SUM(AV$19:AV$39)+SUM(AV$78:AV114)+SUM(AV$117:AV$121))&gt;=REGISTER!$CZ$22,0,IF(DY$70=1,0,IF(AND(DY115=1,$J115=1,DY$43&gt;=REGISTER!$CZ$25,DY$40&gt;0,SUM(DY$54:DY$60)&gt;0),1,0)))</f>
        <v>0</v>
      </c>
      <c r="AW115" s="80">
        <f>IF((SUM(AW$19:AW$39)+SUM(AW$78:AW114)+SUM(AW$117:AW$121))&gt;=REGISTER!$CZ$22,0,IF(DZ$70=1,0,IF(AND(DZ115=1,$J115=1,DZ$43&gt;=REGISTER!$CZ$25,DZ$40&gt;0,SUM(DZ$54:DZ$60)&gt;0),1,0)))</f>
        <v>0</v>
      </c>
      <c r="AX115" s="80">
        <f>IF((SUM(AX$19:AX$39)+SUM(AX$78:AX114)+SUM(AX$117:AX$121))&gt;=REGISTER!$CZ$22,0,IF(EA$70=1,0,IF(AND(EA115=1,$J115=1,EA$43&gt;=REGISTER!$CZ$25,EA$40&gt;0,SUM(EA$54:EA$60)&gt;0),1,0)))</f>
        <v>0</v>
      </c>
      <c r="AY115" s="80">
        <f>IF((SUM(AY$19:AY$39)+SUM(AY$78:AY114)+SUM(AY$117:AY$121))&gt;=REGISTER!$CZ$22,0,IF(EB$70=1,0,IF(AND(EB115=1,$J115=1,EB$43&gt;=REGISTER!$CZ$25,EB$40&gt;0,SUM(EB$54:EB$60)&gt;0),1,0)))</f>
        <v>0</v>
      </c>
      <c r="AZ115" s="80">
        <f>IF((SUM(AZ$19:AZ$39)+SUM(AZ$78:AZ114)+SUM(AZ$117:AZ$121))&gt;=REGISTER!$CZ$22,0,IF(EC$70=1,0,IF(AND(EC115=1,$J115=1,EC$43&gt;=REGISTER!$CZ$25,EC$40&gt;0,SUM(EC$54:EC$60)&gt;0),1,0)))</f>
        <v>0</v>
      </c>
      <c r="BA115" s="80">
        <f>IF((SUM(BA$19:BA$39)+SUM(BA$78:BA114)+SUM(BA$117:BA$121))&gt;=REGISTER!$CZ$22,0,IF(ED$70=1,0,IF(AND(ED115=1,$J115=1,ED$43&gt;=REGISTER!$CZ$25,ED$40&gt;0,SUM(ED$54:ED$60)&gt;0),1,0)))</f>
        <v>0</v>
      </c>
      <c r="BB115" s="80">
        <f>IF((SUM(BB$19:BB$39)+SUM(BB$78:BB114)+SUM(BB$117:BB$121))&gt;=REGISTER!$CZ$22,0,IF(EE$70=1,0,IF(AND(EE115=1,$J115=1,EE$43&gt;=REGISTER!$CZ$25,EE$40&gt;0,SUM(EE$54:EE$60)&gt;0),1,0)))</f>
        <v>0</v>
      </c>
      <c r="BC115" s="80">
        <f>IF((SUM(BC$19:BC$39)+SUM(BC$78:BC114)+SUM(BC$117:BC$121))&gt;=REGISTER!$CZ$22,0,IF(EF$70=1,0,IF(AND(EF115=1,$J115=1,EF$43&gt;=REGISTER!$CZ$25,EF$40&gt;0,SUM(EF$54:EF$60)&gt;0),1,0)))</f>
        <v>0</v>
      </c>
      <c r="BD115" s="101">
        <f t="shared" si="71"/>
        <v>0</v>
      </c>
      <c r="BE115" s="80">
        <f>IF((SUM(BE$19:BE$39)+SUM(BE$78:BE114)+SUM(BE$117:BE$121))&gt;=30,0,SUM(IF(AND($I115=1,CS115=1,CS$41&gt;2,CS$40&gt;0,SUM(CS$47:CS$53)&gt;0),1,0)))</f>
        <v>0</v>
      </c>
      <c r="BF115" s="80">
        <f>IF((SUM(BF$19:BF$39)+SUM(BF$78:BF114)+SUM(BF$117:BF$121))&gt;=30,0,SUM(IF(AND($I115=1,CT115=1,CT$41&gt;2,CT$40&gt;0,SUM(CT$47:CT$53)&gt;0),1,0)))</f>
        <v>0</v>
      </c>
      <c r="BG115" s="80">
        <f>IF((SUM(BG$19:BG$39)+SUM(BG$78:BG114)+SUM(BG$117:BG$121))&gt;=30,0,SUM(IF(AND($I115=1,CU115=1,CU$41&gt;2,CU$40&gt;0,SUM(CU$47:CU$53)&gt;0),1,0)))</f>
        <v>0</v>
      </c>
      <c r="BH115" s="80">
        <f>IF((SUM(BH$19:BH$39)+SUM(BH$78:BH114)+SUM(BH$117:BH$121))&gt;=30,0,SUM(IF(AND($I115=1,CV115=1,CV$41&gt;2,CV$40&gt;0,SUM(CV$47:CV$53)&gt;0),1,0)))</f>
        <v>0</v>
      </c>
      <c r="BI115" s="80">
        <f>IF((SUM(BI$19:BI$39)+SUM(BI$78:BI114)+SUM(BI$117:BI$121))&gt;=30,0,SUM(IF(AND($I115=1,CW115=1,CW$41&gt;2,CW$40&gt;0,SUM(CW$47:CW$53)&gt;0),1,0)))</f>
        <v>0</v>
      </c>
      <c r="BJ115" s="80">
        <f>IF((SUM(BJ$19:BJ$39)+SUM(BJ$78:BJ114)+SUM(BJ$117:BJ$121))&gt;=30,0,SUM(IF(AND($I115=1,CX115=1,CX$41&gt;2,CX$40&gt;0,SUM(CX$47:CX$53)&gt;0),1,0)))</f>
        <v>0</v>
      </c>
      <c r="BK115" s="80">
        <f>IF((SUM(BK$19:BK$39)+SUM(BK$78:BK114)+SUM(BK$117:BK$121))&gt;=30,0,SUM(IF(AND($I115=1,CY115=1,CY$41&gt;2,CY$40&gt;0,SUM(CY$47:CY$53)&gt;0),1,0)))</f>
        <v>0</v>
      </c>
      <c r="BL115" s="80">
        <f>IF((SUM(BL$19:BL$39)+SUM(BL$78:BL114)+SUM(BL$117:BL$121))&gt;=30,0,SUM(IF(AND($I115=1,CZ115=1,CZ$41&gt;2,CZ$40&gt;0,SUM(CZ$47:CZ$53)&gt;0),1,0)))</f>
        <v>0</v>
      </c>
      <c r="BM115" s="80">
        <f>IF((SUM(BM$19:BM$39)+SUM(BM$78:BM114)+SUM(BM$117:BM$121))&gt;=30,0,SUM(IF(AND($I115=1,DA115=1,DA$41&gt;2,DA$40&gt;0,SUM(DA$47:DA$53)&gt;0),1,0)))</f>
        <v>0</v>
      </c>
      <c r="BN115" s="80">
        <f>IF((SUM(BN$19:BN$39)+SUM(BN$78:BN114)+SUM(BN$117:BN$121))&gt;=30,0,SUM(IF(AND($I115=1,DB115=1,DB$41&gt;2,DB$40&gt;0,SUM(DB$47:DB$53)&gt;0),1,0)))</f>
        <v>0</v>
      </c>
      <c r="BO115" s="80">
        <f>IF((SUM(BO$19:BO$39)+SUM(BO$78:BO114)+SUM(BO$117:BO$121))&gt;=30,0,SUM(IF(AND($I115=1,DC115=1,DC$41&gt;2,DC$40&gt;0,SUM(DC$47:DC$53)&gt;0),1,0)))</f>
        <v>0</v>
      </c>
      <c r="BP115" s="80">
        <f>IF((SUM(BP$19:BP$39)+SUM(BP$78:BP114)+SUM(BP$117:BP$121))&gt;=30,0,SUM(IF(AND($I115=1,DD115=1,DD$41&gt;2,DD$40&gt;0,SUM(DD$47:DD$53)&gt;0),1,0)))</f>
        <v>0</v>
      </c>
      <c r="BQ115" s="80">
        <f>IF((SUM(BQ$19:BQ$39)+SUM(BQ$78:BQ114)+SUM(BQ$117:BQ$121))&gt;=30,0,SUM(IF(AND($I115=1,DE115=1,DE$41&gt;2,DE$40&gt;0,SUM(DE$47:DE$53)&gt;0),1,0)))</f>
        <v>0</v>
      </c>
      <c r="BR115" s="80">
        <f>IF((SUM(BR$19:BR$39)+SUM(BR$78:BR114)+SUM(BR$117:BR$121))&gt;=30,0,SUM(IF(AND($I115=1,DF115=1,DF$41&gt;2,DF$40&gt;0,SUM(DF$47:DF$53)&gt;0),1,0)))</f>
        <v>0</v>
      </c>
      <c r="BS115" s="80">
        <f>IF((SUM(BS$19:BS$39)+SUM(BS$78:BS114)+SUM(BS$117:BS$121))&gt;=30,0,SUM(IF(AND($I115=1,DG115=1,DG$41&gt;2,DG$40&gt;0,SUM(DG$47:DG$53)&gt;0),1,0)))</f>
        <v>0</v>
      </c>
      <c r="BT115" s="80">
        <f>IF((SUM(BT$19:BT$39)+SUM(BT$78:BT114)+SUM(BT$117:BT$121))&gt;=30,0,SUM(IF(AND($I115=1,DH115=1,DH$41&gt;2,DH$40&gt;0,SUM(DH$47:DH$53)&gt;0),1,0)))</f>
        <v>0</v>
      </c>
      <c r="BU115" s="80">
        <f>IF((SUM(BU$19:BU$39)+SUM(BU$78:BU114)+SUM(BU$117:BU$121))&gt;=30,0,SUM(IF(AND($I115=1,DI115=1,DI$41&gt;2,DI$40&gt;0,SUM(DI$47:DI$53)&gt;0),1,0)))</f>
        <v>0</v>
      </c>
      <c r="BV115" s="80">
        <f>IF((SUM(BV$19:BV$39)+SUM(BV$78:BV114)+SUM(BV$117:BV$121))&gt;=30,0,SUM(IF(AND($I115=1,DJ115=1,DJ$41&gt;2,DJ$40&gt;0,SUM(DJ$47:DJ$53)&gt;0),1,0)))</f>
        <v>0</v>
      </c>
      <c r="BW115" s="80">
        <f>IF((SUM(BW$19:BW$39)+SUM(BW$78:BW114)+SUM(BW$117:BW$121))&gt;=30,0,SUM(IF(AND($I115=1,DK115=1,DK$41&gt;2,DK$40&gt;0,SUM(DK$47:DK$53)&gt;0),1,0)))</f>
        <v>0</v>
      </c>
      <c r="BX115" s="80">
        <f>IF((SUM(BX$19:BX$39)+SUM(BX$78:BX114)+SUM(BX$117:BX$121))&gt;=30,0,SUM(IF(AND($I115=1,DL115=1,DL$41&gt;2,DL$40&gt;0,SUM(DL$47:DL$53)&gt;0),1,0)))</f>
        <v>0</v>
      </c>
      <c r="BY115" s="80">
        <f>IF((SUM(BY$19:BY$39)+SUM(BY$78:BY114)+SUM(BY$117:BY$121))&gt;=30,0,SUM(IF(AND($I115=1,DM115=1,DM$41&gt;2,DM$40&gt;0,SUM(DM$47:DM$53)&gt;0),1,0)))</f>
        <v>0</v>
      </c>
      <c r="BZ115" s="80">
        <f>IF((SUM(BZ$19:BZ$39)+SUM(BZ$78:BZ114)+SUM(BZ$117:BZ$121))&gt;=30,0,SUM(IF(AND($I115=1,DN115=1,DN$41&gt;2,DN$40&gt;0,SUM(DN$47:DN$53)&gt;0),1,0)))</f>
        <v>0</v>
      </c>
      <c r="CA115" s="80">
        <f>IF((SUM(CA$19:CA$39)+SUM(CA$78:CA114)+SUM(CA$117:CA$121))&gt;=30,0,SUM(IF(AND($I115=1,DO115=1,DO$41&gt;2,DO$40&gt;0,SUM(DO$47:DO$53)&gt;0),1,0)))</f>
        <v>0</v>
      </c>
      <c r="CB115" s="80">
        <f>IF((SUM(CB$19:CB$39)+SUM(CB$78:CB114)+SUM(CB$117:CB$121))&gt;=30,0,SUM(IF(AND($I115=1,DP115=1,DP$41&gt;2,DP$40&gt;0,SUM(DP$47:DP$53)&gt;0),1,0)))</f>
        <v>0</v>
      </c>
      <c r="CC115" s="80">
        <f>IF((SUM(CC$19:CC$39)+SUM(CC$78:CC114)+SUM(CC$117:CC$121))&gt;=30,0,SUM(IF(AND($I115=1,DQ115=1,DQ$41&gt;2,DQ$40&gt;0,SUM(DQ$47:DQ$53)&gt;0),1,0)))</f>
        <v>0</v>
      </c>
      <c r="CD115" s="80">
        <f>IF((SUM(CD$19:CD$39)+SUM(CD$78:CD114)+SUM(CD$117:CD$121))&gt;=30,0,SUM(IF(AND($I115=1,DR115=1,DR$41&gt;2,DR$40&gt;0,SUM(DR$47:DR$53)&gt;0),1,0)))</f>
        <v>0</v>
      </c>
      <c r="CE115" s="80">
        <f>IF((SUM(CE$19:CE$39)+SUM(CE$78:CE114)+SUM(CE$117:CE$121))&gt;=30,0,SUM(IF(AND($I115=1,DS115=1,DS$41&gt;2,DS$40&gt;0,SUM(DS$47:DS$53)&gt;0),1,0)))</f>
        <v>0</v>
      </c>
      <c r="CF115" s="80">
        <f>IF((SUM(CF$19:CF$39)+SUM(CF$78:CF114)+SUM(CF$117:CF$121))&gt;=30,0,SUM(IF(AND($I115=1,DT115=1,DT$41&gt;2,DT$40&gt;0,SUM(DT$47:DT$53)&gt;0),1,0)))</f>
        <v>0</v>
      </c>
      <c r="CG115" s="80">
        <f>IF((SUM(CG$19:CG$39)+SUM(CG$78:CG114)+SUM(CG$117:CG$121))&gt;=30,0,SUM(IF(AND($I115=1,DU115=1,DU$41&gt;2,DU$40&gt;0,SUM(DU$47:DU$53)&gt;0),1,0)))</f>
        <v>0</v>
      </c>
      <c r="CH115" s="80">
        <f>IF((SUM(CH$19:CH$39)+SUM(CH$78:CH114)+SUM(CH$117:CH$121))&gt;=30,0,SUM(IF(AND($I115=1,DV115=1,DV$41&gt;2,DV$40&gt;0,SUM(DV$47:DV$53)&gt;0),1,0)))</f>
        <v>0</v>
      </c>
      <c r="CI115" s="80">
        <f>IF((SUM(CI$19:CI$39)+SUM(CI$78:CI114)+SUM(CI$117:CI$121))&gt;=30,0,SUM(IF(AND($I115=1,DW115=1,DW$41&gt;2,DW$40&gt;0,SUM(DW$47:DW$53)&gt;0),1,0)))</f>
        <v>0</v>
      </c>
      <c r="CJ115" s="80">
        <f>IF((SUM(CJ$19:CJ$39)+SUM(CJ$78:CJ114)+SUM(CJ$117:CJ$121))&gt;=30,0,SUM(IF(AND($I115=1,DX115=1,DX$41&gt;2,DX$40&gt;0,SUM(DX$47:DX$53)&gt;0),1,0)))</f>
        <v>0</v>
      </c>
      <c r="CK115" s="80">
        <f>IF((SUM(CK$19:CK$39)+SUM(CK$78:CK114)+SUM(CK$117:CK$121))&gt;=30,0,SUM(IF(AND($I115=1,DY115=1,DY$41&gt;2,DY$40&gt;0,SUM(DY$47:DY$53)&gt;0),1,0)))</f>
        <v>0</v>
      </c>
      <c r="CL115" s="80">
        <f>IF((SUM(CL$19:CL$39)+SUM(CL$78:CL114)+SUM(CL$117:CL$121))&gt;=30,0,SUM(IF(AND($I115=1,DZ115=1,DZ$41&gt;2,DZ$40&gt;0,SUM(DZ$47:DZ$53)&gt;0),1,0)))</f>
        <v>0</v>
      </c>
      <c r="CM115" s="80">
        <f>IF((SUM(CM$19:CM$39)+SUM(CM$78:CM114)+SUM(CM$117:CM$121))&gt;=30,0,SUM(IF(AND($I115=1,EA115=1,EA$41&gt;2,EA$40&gt;0,SUM(EA$47:EA$53)&gt;0),1,0)))</f>
        <v>0</v>
      </c>
      <c r="CN115" s="80">
        <f>IF((SUM(CN$19:CN$39)+SUM(CN$78:CN114)+SUM(CN$117:CN$121))&gt;=30,0,SUM(IF(AND($I115=1,EB115=1,EB$41&gt;2,EB$40&gt;0,SUM(EB$47:EB$53)&gt;0),1,0)))</f>
        <v>0</v>
      </c>
      <c r="CO115" s="80">
        <f>IF((SUM(CO$19:CO$39)+SUM(CO$78:CO114)+SUM(CO$117:CO$121))&gt;=30,0,SUM(IF(AND($I115=1,EC115=1,EC$41&gt;2,EC$40&gt;0,SUM(EC$47:EC$53)&gt;0),1,0)))</f>
        <v>0</v>
      </c>
      <c r="CP115" s="80">
        <f>IF((SUM(CP$19:CP$39)+SUM(CP$78:CP114)+SUM(CP$117:CP$121))&gt;=30,0,SUM(IF(AND($I115=1,ED115=1,ED$41&gt;2,ED$40&gt;0,SUM(ED$47:ED$53)&gt;0),1,0)))</f>
        <v>0</v>
      </c>
      <c r="CQ115" s="80">
        <f>IF((SUM(CQ$19:CQ$39)+SUM(CQ$78:CQ114)+SUM(CQ$117:CQ$121))&gt;=30,0,SUM(IF(AND($I115=1,EE115=1,EE$41&gt;2,EE$40&gt;0,SUM(EE$47:EE$53)&gt;0),1,0)))</f>
        <v>0</v>
      </c>
      <c r="CR115" s="80">
        <f>IF((SUM(CR$19:CR$39)+SUM(CR$78:CR114)+SUM(CR$117:CR$121))&gt;=30,0,SUM(IF(AND($I115=1,EF115=1,EF$41&gt;2,EF$40&gt;0,SUM(EF$47:EF$53)&gt;0),1,0)))</f>
        <v>0</v>
      </c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54">
        <f t="shared" si="65"/>
        <v>0</v>
      </c>
      <c r="EH115" s="136"/>
      <c r="EI115" s="97">
        <f t="shared" si="66"/>
        <v>0</v>
      </c>
      <c r="EJ115" s="344" t="str">
        <f t="shared" si="67"/>
        <v/>
      </c>
      <c r="EK115" s="345">
        <f t="shared" si="68"/>
        <v>0</v>
      </c>
      <c r="EL115" s="185"/>
      <c r="EM115" s="102">
        <f>SUMIF($K115,REGISTER!$CU$7,'KORT 1'!$BD115)</f>
        <v>0</v>
      </c>
      <c r="EN115" s="19">
        <f>SUMIF($K115,REGISTER!$CU$8,'KORT 1'!$BD115)</f>
        <v>0</v>
      </c>
      <c r="EO115" s="20">
        <f>SUMIF($K115,REGISTER!$CU$9,'KORT 1'!$BD115)</f>
        <v>0</v>
      </c>
      <c r="EP115" s="17">
        <f>SUMIF($K115,REGISTER!$CU$21,'KORT 1'!$BD115)</f>
        <v>0</v>
      </c>
      <c r="EQ115" s="19">
        <f>SUMIF($K115,REGISTER!$CU$22,'KORT 1'!$BD115)</f>
        <v>0</v>
      </c>
      <c r="ER115" s="20">
        <f>SUMIF($K115,REGISTER!$CU$23,'KORT 1'!$BD115)</f>
        <v>0</v>
      </c>
      <c r="ES115" s="17">
        <f>SUMIF($K115,REGISTER!$CU$14,'KORT 1'!$BD115)</f>
        <v>0</v>
      </c>
      <c r="ET115" s="19">
        <f>SUMIF($K115,REGISTER!$CU$15,'KORT 1'!$BD115)</f>
        <v>0</v>
      </c>
      <c r="EU115" s="19">
        <f>SUMIF($K115,REGISTER!$CU$16,'KORT 1'!$BD115)</f>
        <v>0</v>
      </c>
      <c r="EV115" s="218">
        <f>SUMIF($K115,REGISTER!$CU$17,'KORT 1'!$BD115)+SUMIF($K115,REGISTER!$CU$18,'KORT 1'!$BD115)+SUMIF($K115,REGISTER!$CU$19,'KORT 1'!$BD115)+SUMIF($K115,REGISTER!$CU$20,'KORT 1'!$BD115)</f>
        <v>0</v>
      </c>
      <c r="EW115" s="103">
        <f>SUMIF($K115,REGISTER!$CU$28,'KORT 1'!$BD115)</f>
        <v>0</v>
      </c>
      <c r="EX115" s="19">
        <f>SUMIF($K115,REGISTER!$CU$29,'KORT 1'!$BD115)</f>
        <v>0</v>
      </c>
      <c r="EY115" s="19">
        <f>SUMIF($K115,REGISTER!$CU$30,'KORT 1'!$BD115)</f>
        <v>0</v>
      </c>
      <c r="EZ115" s="218">
        <f>SUMIF($K115,REGISTER!$CU$31,'KORT 1'!$BD115)+SUMIF($K115,REGISTER!$CU$32,'KORT 1'!$BD115)+SUMIF($K115,REGISTER!$CU$33,'KORT 1'!$BD115)+SUMIF($K115,REGISTER!$CU$34,'KORT 1'!$BD115)</f>
        <v>0</v>
      </c>
      <c r="FA115" s="136"/>
      <c r="FB115" s="136"/>
      <c r="FC115" s="136"/>
      <c r="FD115" s="136"/>
      <c r="FE115" s="136"/>
      <c r="FF115" s="136"/>
      <c r="FG115" s="136"/>
      <c r="FH115" s="136"/>
      <c r="FI115" s="136"/>
      <c r="FJ115" s="136"/>
      <c r="FK115" s="136"/>
      <c r="FL115" s="136"/>
      <c r="FM115" s="136"/>
      <c r="FN115" s="136"/>
      <c r="FO115" s="136"/>
      <c r="FP115" s="235"/>
      <c r="FQ115" s="103">
        <f>SUMIF($M115,REGISTER!$CU$36,'KORT 1'!$O115)</f>
        <v>0</v>
      </c>
      <c r="FR115" s="19">
        <f>SUMIF($M115,REGISTER!$CU$37,'KORT 1'!$O115)</f>
        <v>0</v>
      </c>
      <c r="FS115" s="19">
        <f>SUMIF($M115,REGISTER!$CU$38,'KORT 1'!$O115)</f>
        <v>0</v>
      </c>
      <c r="FT115" s="19">
        <f>SUMIF($M115,REGISTER!$CU$39,'KORT 1'!$O115)</f>
        <v>0</v>
      </c>
      <c r="FU115" s="19">
        <f>SUMIF($M115,REGISTER!$CU$40,'KORT 1'!$O115)</f>
        <v>0</v>
      </c>
      <c r="FV115" s="19">
        <f>SUMIF($M115,REGISTER!$CU$41,'KORT 1'!$O115)</f>
        <v>0</v>
      </c>
      <c r="FW115" s="19">
        <f>SUMIF($M115,REGISTER!$CU$56,'KORT 1'!$O115)</f>
        <v>0</v>
      </c>
      <c r="FX115" s="19">
        <f>SUMIF($M115,REGISTER!$CU$57,'KORT 1'!$O115)</f>
        <v>0</v>
      </c>
      <c r="FY115" s="19">
        <f>SUMIF($M115,REGISTER!$CU$58,'KORT 1'!$O115)</f>
        <v>0</v>
      </c>
      <c r="FZ115" s="19">
        <f>SUMIF($M115,REGISTER!$CU$59,'KORT 1'!$O115)</f>
        <v>0</v>
      </c>
      <c r="GA115" s="19">
        <f>SUMIF($M115,REGISTER!$CU$60,'KORT 1'!$O115)</f>
        <v>0</v>
      </c>
      <c r="GB115" s="19">
        <f>SUMIF($M115,REGISTER!$CU$61,'KORT 1'!$O115)</f>
        <v>0</v>
      </c>
      <c r="GC115" s="19">
        <f>SUMIF($M115,REGISTER!$CU$46,'KORT 1'!$O115)</f>
        <v>0</v>
      </c>
      <c r="GD115" s="19">
        <f>SUMIF($M115,REGISTER!$CU$47,'KORT 1'!$O115)</f>
        <v>0</v>
      </c>
      <c r="GE115" s="19">
        <f>SUMIF($M115,REGISTER!$CU$48,'KORT 1'!$O115)</f>
        <v>0</v>
      </c>
      <c r="GF115" s="19">
        <f>SUMIF($M115,REGISTER!$CU$49,'KORT 1'!$O115)</f>
        <v>0</v>
      </c>
      <c r="GG115" s="19">
        <f>SUMIF($M115,REGISTER!$CU$50,'KORT 1'!$O115)</f>
        <v>0</v>
      </c>
      <c r="GH115" s="19">
        <f>SUMIF($M115,REGISTER!$CU$51,'KORT 1'!$O115)</f>
        <v>0</v>
      </c>
      <c r="GI115" s="18">
        <f>SUMIF($M115,REGISTER!$CU$52,'KORT 1'!$O115)+SUMIF($M115,REGISTER!$CU$53,'KORT 1'!$O115)+SUMIF($M115,REGISTER!$CU$54,'KORT 1'!$O115)+SUMIF($M115,REGISTER!$CU$55,'KORT 1'!$O115)</f>
        <v>0</v>
      </c>
      <c r="GJ115" s="19">
        <f>SUMIF($M115,REGISTER!$CU$66,'KORT 1'!$O115)</f>
        <v>0</v>
      </c>
      <c r="GK115" s="19">
        <f>SUMIF($M115,REGISTER!$CU$67,'KORT 1'!$O115)</f>
        <v>0</v>
      </c>
      <c r="GL115" s="19">
        <f>SUMIF($M115,REGISTER!$CU$68,'KORT 1'!$O115)</f>
        <v>0</v>
      </c>
      <c r="GM115" s="19">
        <f>SUMIF($M115,REGISTER!$CU$69,'KORT 1'!$O115)</f>
        <v>0</v>
      </c>
      <c r="GN115" s="19">
        <f>SUMIF($M115,REGISTER!$CU$70,'KORT 1'!$O115)</f>
        <v>0</v>
      </c>
      <c r="GO115" s="19">
        <f>SUMIF($M115,REGISTER!$CU$71,'KORT 1'!$O115)</f>
        <v>0</v>
      </c>
      <c r="GP115" s="18">
        <f>SUMIF($M115,REGISTER!$CU$72,'KORT 1'!$O115)+SUMIF($M115,REGISTER!$CU$73,'KORT 1'!$O115)+SUMIF($M115,REGISTER!$CU$74,'KORT 1'!$O115)+SUMIF($M115,REGISTER!$CU$75,'KORT 1'!$O115)</f>
        <v>0</v>
      </c>
      <c r="GQ115" s="136"/>
      <c r="GR115" s="136"/>
      <c r="GS115" s="136"/>
      <c r="GT115" s="136"/>
      <c r="GU115" s="136"/>
      <c r="GV115" s="136"/>
      <c r="GW115" s="136"/>
      <c r="GX115" s="136"/>
      <c r="GY115" s="136"/>
      <c r="GZ115" s="136"/>
      <c r="HA115" s="136"/>
      <c r="HB115" s="136"/>
      <c r="HC115" s="136"/>
      <c r="HD115" s="136"/>
      <c r="HE115" s="136"/>
      <c r="HF115" s="136"/>
      <c r="HG115" s="136"/>
      <c r="HH115" s="125"/>
      <c r="HI115" s="1"/>
    </row>
    <row r="116" spans="1:217" ht="12" customHeight="1">
      <c r="A116" s="17">
        <v>60</v>
      </c>
      <c r="B116" s="81"/>
      <c r="C116" s="427" t="str">
        <f t="shared" si="69"/>
        <v/>
      </c>
      <c r="D116" s="428"/>
      <c r="E116" s="428"/>
      <c r="F116" s="428"/>
      <c r="G116" s="429"/>
      <c r="H116" s="130" t="str">
        <f t="shared" si="56"/>
        <v/>
      </c>
      <c r="I116" s="26">
        <f t="shared" si="57"/>
        <v>0</v>
      </c>
      <c r="J116" s="26">
        <f t="shared" si="58"/>
        <v>0</v>
      </c>
      <c r="K116" s="26">
        <f t="shared" si="59"/>
        <v>0</v>
      </c>
      <c r="L116" s="134"/>
      <c r="M116" s="26">
        <f t="shared" si="60"/>
        <v>0</v>
      </c>
      <c r="N116" s="26">
        <f t="shared" si="61"/>
        <v>0</v>
      </c>
      <c r="O116" s="101">
        <f t="shared" si="70"/>
        <v>0</v>
      </c>
      <c r="P116" s="80">
        <f>IF((SUM(P$19:P$39)+SUM(P$78:P115)+SUM(P$117:P$121))&gt;=REGISTER!$CZ$22,0,IF(CS$70=1,0,IF(AND(CS116=1,$J116=1,CS$43&gt;=REGISTER!$CZ$25,CS$40&gt;0,SUM(CS$54:CS$60)&gt;0),1,0)))</f>
        <v>0</v>
      </c>
      <c r="Q116" s="80">
        <f>IF((SUM(Q$19:Q$39)+SUM(Q$78:Q115)+SUM(Q$117:Q$121))&gt;=REGISTER!$CZ$22,0,IF(CT$70=1,0,IF(AND(CT116=1,$J116=1,CT$43&gt;=REGISTER!$CZ$25,CT$40&gt;0,SUM(CT$54:CT$60)&gt;0),1,0)))</f>
        <v>0</v>
      </c>
      <c r="R116" s="80">
        <f>IF((SUM(R$19:R$39)+SUM(R$78:R115)+SUM(R$117:R$121))&gt;=REGISTER!$CZ$22,0,IF(CU$70=1,0,IF(AND(CU116=1,$J116=1,CU$43&gt;=REGISTER!$CZ$25,CU$40&gt;0,SUM(CU$54:CU$60)&gt;0),1,0)))</f>
        <v>0</v>
      </c>
      <c r="S116" s="80">
        <f>IF((SUM(S$19:S$39)+SUM(S$78:S115)+SUM(S$117:S$121))&gt;=REGISTER!$CZ$22,0,IF(CV$70=1,0,IF(AND(CV116=1,$J116=1,CV$43&gt;=REGISTER!$CZ$25,CV$40&gt;0,SUM(CV$54:CV$60)&gt;0),1,0)))</f>
        <v>0</v>
      </c>
      <c r="T116" s="80">
        <f>IF((SUM(T$19:T$39)+SUM(T$78:T115)+SUM(T$117:T$121))&gt;=REGISTER!$CZ$22,0,IF(CW$70=1,0,IF(AND(CW116=1,$J116=1,CW$43&gt;=REGISTER!$CZ$25,CW$40&gt;0,SUM(CW$54:CW$60)&gt;0),1,0)))</f>
        <v>0</v>
      </c>
      <c r="U116" s="80">
        <f>IF((SUM(U$19:U$39)+SUM(U$78:U115)+SUM(U$117:U$121))&gt;=REGISTER!$CZ$22,0,IF(CX$70=1,0,IF(AND(CX116=1,$J116=1,CX$43&gt;=REGISTER!$CZ$25,CX$40&gt;0,SUM(CX$54:CX$60)&gt;0),1,0)))</f>
        <v>0</v>
      </c>
      <c r="V116" s="80">
        <f>IF((SUM(V$19:V$39)+SUM(V$78:V115)+SUM(V$117:V$121))&gt;=REGISTER!$CZ$22,0,IF(CY$70=1,0,IF(AND(CY116=1,$J116=1,CY$43&gt;=REGISTER!$CZ$25,CY$40&gt;0,SUM(CY$54:CY$60)&gt;0),1,0)))</f>
        <v>0</v>
      </c>
      <c r="W116" s="80">
        <f>IF((SUM(W$19:W$39)+SUM(W$78:W115)+SUM(W$117:W$121))&gt;=REGISTER!$CZ$22,0,IF(CZ$70=1,0,IF(AND(CZ116=1,$J116=1,CZ$43&gt;=REGISTER!$CZ$25,CZ$40&gt;0,SUM(CZ$54:CZ$60)&gt;0),1,0)))</f>
        <v>0</v>
      </c>
      <c r="X116" s="80">
        <f>IF((SUM(X$19:X$39)+SUM(X$78:X115)+SUM(X$117:X$121))&gt;=REGISTER!$CZ$22,0,IF(DA$70=1,0,IF(AND(DA116=1,$J116=1,DA$43&gt;=REGISTER!$CZ$25,DA$40&gt;0,SUM(DA$54:DA$60)&gt;0),1,0)))</f>
        <v>0</v>
      </c>
      <c r="Y116" s="80">
        <f>IF((SUM(Y$19:Y$39)+SUM(Y$78:Y115)+SUM(Y$117:Y$121))&gt;=REGISTER!$CZ$22,0,IF(DB$70=1,0,IF(AND(DB116=1,$J116=1,DB$43&gt;=REGISTER!$CZ$25,DB$40&gt;0,SUM(DB$54:DB$60)&gt;0),1,0)))</f>
        <v>0</v>
      </c>
      <c r="Z116" s="80">
        <f>IF((SUM(Z$19:Z$39)+SUM(Z$78:Z115)+SUM(Z$117:Z$121))&gt;=REGISTER!$CZ$22,0,IF(DC$70=1,0,IF(AND(DC116=1,$J116=1,DC$43&gt;=REGISTER!$CZ$25,DC$40&gt;0,SUM(DC$54:DC$60)&gt;0),1,0)))</f>
        <v>0</v>
      </c>
      <c r="AA116" s="80">
        <f>IF((SUM(AA$19:AA$39)+SUM(AA$78:AA115)+SUM(AA$117:AA$121))&gt;=REGISTER!$CZ$22,0,IF(DD$70=1,0,IF(AND(DD116=1,$J116=1,DD$43&gt;=REGISTER!$CZ$25,DD$40&gt;0,SUM(DD$54:DD$60)&gt;0),1,0)))</f>
        <v>0</v>
      </c>
      <c r="AB116" s="80">
        <f>IF((SUM(AB$19:AB$39)+SUM(AB$78:AB115)+SUM(AB$117:AB$121))&gt;=REGISTER!$CZ$22,0,IF(DE$70=1,0,IF(AND(DE116=1,$J116=1,DE$43&gt;=REGISTER!$CZ$25,DE$40&gt;0,SUM(DE$54:DE$60)&gt;0),1,0)))</f>
        <v>0</v>
      </c>
      <c r="AC116" s="80">
        <f>IF((SUM(AC$19:AC$39)+SUM(AC$78:AC115)+SUM(AC$117:AC$121))&gt;=REGISTER!$CZ$22,0,IF(DF$70=1,0,IF(AND(DF116=1,$J116=1,DF$43&gt;=REGISTER!$CZ$25,DF$40&gt;0,SUM(DF$54:DF$60)&gt;0),1,0)))</f>
        <v>0</v>
      </c>
      <c r="AD116" s="80">
        <f>IF((SUM(AD$19:AD$39)+SUM(AD$78:AD115)+SUM(AD$117:AD$121))&gt;=REGISTER!$CZ$22,0,IF(DG$70=1,0,IF(AND(DG116=1,$J116=1,DG$43&gt;=REGISTER!$CZ$25,DG$40&gt;0,SUM(DG$54:DG$60)&gt;0),1,0)))</f>
        <v>0</v>
      </c>
      <c r="AE116" s="80">
        <f>IF((SUM(AE$19:AE$39)+SUM(AE$78:AE115)+SUM(AE$117:AE$121))&gt;=REGISTER!$CZ$22,0,IF(DH$70=1,0,IF(AND(DH116=1,$J116=1,DH$43&gt;=REGISTER!$CZ$25,DH$40&gt;0,SUM(DH$54:DH$60)&gt;0),1,0)))</f>
        <v>0</v>
      </c>
      <c r="AF116" s="80">
        <f>IF((SUM(AF$19:AF$39)+SUM(AF$78:AF115)+SUM(AF$117:AF$121))&gt;=REGISTER!$CZ$22,0,IF(DI$70=1,0,IF(AND(DI116=1,$J116=1,DI$43&gt;=REGISTER!$CZ$25,DI$40&gt;0,SUM(DI$54:DI$60)&gt;0),1,0)))</f>
        <v>0</v>
      </c>
      <c r="AG116" s="80">
        <f>IF((SUM(AG$19:AG$39)+SUM(AG$78:AG115)+SUM(AG$117:AG$121))&gt;=REGISTER!$CZ$22,0,IF(DJ$70=1,0,IF(AND(DJ116=1,$J116=1,DJ$43&gt;=REGISTER!$CZ$25,DJ$40&gt;0,SUM(DJ$54:DJ$60)&gt;0),1,0)))</f>
        <v>0</v>
      </c>
      <c r="AH116" s="80">
        <f>IF((SUM(AH$19:AH$39)+SUM(AH$78:AH115)+SUM(AH$117:AH$121))&gt;=REGISTER!$CZ$22,0,IF(DK$70=1,0,IF(AND(DK116=1,$J116=1,DK$43&gt;=REGISTER!$CZ$25,DK$40&gt;0,SUM(DK$54:DK$60)&gt;0),1,0)))</f>
        <v>0</v>
      </c>
      <c r="AI116" s="80">
        <f>IF((SUM(AI$19:AI$39)+SUM(AI$78:AI115)+SUM(AI$117:AI$121))&gt;=REGISTER!$CZ$22,0,IF(DL$70=1,0,IF(AND(DL116=1,$J116=1,DL$43&gt;=REGISTER!$CZ$25,DL$40&gt;0,SUM(DL$54:DL$60)&gt;0),1,0)))</f>
        <v>0</v>
      </c>
      <c r="AJ116" s="80">
        <f>IF((SUM(AJ$19:AJ$39)+SUM(AJ$78:AJ115)+SUM(AJ$117:AJ$121))&gt;=REGISTER!$CZ$22,0,IF(DM$70=1,0,IF(AND(DM116=1,$J116=1,DM$43&gt;=REGISTER!$CZ$25,DM$40&gt;0,SUM(DM$54:DM$60)&gt;0),1,0)))</f>
        <v>0</v>
      </c>
      <c r="AK116" s="80">
        <f>IF((SUM(AK$19:AK$39)+SUM(AK$78:AK115)+SUM(AK$117:AK$121))&gt;=REGISTER!$CZ$22,0,IF(DN$70=1,0,IF(AND(DN116=1,$J116=1,DN$43&gt;=REGISTER!$CZ$25,DN$40&gt;0,SUM(DN$54:DN$60)&gt;0),1,0)))</f>
        <v>0</v>
      </c>
      <c r="AL116" s="80">
        <f>IF((SUM(AL$19:AL$39)+SUM(AL$78:AL115)+SUM(AL$117:AL$121))&gt;=REGISTER!$CZ$22,0,IF(DO$70=1,0,IF(AND(DO116=1,$J116=1,DO$43&gt;=REGISTER!$CZ$25,DO$40&gt;0,SUM(DO$54:DO$60)&gt;0),1,0)))</f>
        <v>0</v>
      </c>
      <c r="AM116" s="80">
        <f>IF((SUM(AM$19:AM$39)+SUM(AM$78:AM115)+SUM(AM$117:AM$121))&gt;=REGISTER!$CZ$22,0,IF(DP$70=1,0,IF(AND(DP116=1,$J116=1,DP$43&gt;=REGISTER!$CZ$25,DP$40&gt;0,SUM(DP$54:DP$60)&gt;0),1,0)))</f>
        <v>0</v>
      </c>
      <c r="AN116" s="80">
        <f>IF((SUM(AN$19:AN$39)+SUM(AN$78:AN115)+SUM(AN$117:AN$121))&gt;=REGISTER!$CZ$22,0,IF(DQ$70=1,0,IF(AND(DQ116=1,$J116=1,DQ$43&gt;=REGISTER!$CZ$25,DQ$40&gt;0,SUM(DQ$54:DQ$60)&gt;0),1,0)))</f>
        <v>0</v>
      </c>
      <c r="AO116" s="80">
        <f>IF((SUM(AO$19:AO$39)+SUM(AO$78:AO115)+SUM(AO$117:AO$121))&gt;=REGISTER!$CZ$22,0,IF(DR$70=1,0,IF(AND(DR116=1,$J116=1,DR$43&gt;=REGISTER!$CZ$25,DR$40&gt;0,SUM(DR$54:DR$60)&gt;0),1,0)))</f>
        <v>0</v>
      </c>
      <c r="AP116" s="80">
        <f>IF((SUM(AP$19:AP$39)+SUM(AP$78:AP115)+SUM(AP$117:AP$121))&gt;=REGISTER!$CZ$22,0,IF(DS$70=1,0,IF(AND(DS116=1,$J116=1,DS$43&gt;=REGISTER!$CZ$25,DS$40&gt;0,SUM(DS$54:DS$60)&gt;0),1,0)))</f>
        <v>0</v>
      </c>
      <c r="AQ116" s="80">
        <f>IF((SUM(AQ$19:AQ$39)+SUM(AQ$78:AQ115)+SUM(AQ$117:AQ$121))&gt;=REGISTER!$CZ$22,0,IF(DT$70=1,0,IF(AND(DT116=1,$J116=1,DT$43&gt;=REGISTER!$CZ$25,DT$40&gt;0,SUM(DT$54:DT$60)&gt;0),1,0)))</f>
        <v>0</v>
      </c>
      <c r="AR116" s="80">
        <f>IF((SUM(AR$19:AR$39)+SUM(AR$78:AR115)+SUM(AR$117:AR$121))&gt;=REGISTER!$CZ$22,0,IF(DU$70=1,0,IF(AND(DU116=1,$J116=1,DU$43&gt;=REGISTER!$CZ$25,DU$40&gt;0,SUM(DU$54:DU$60)&gt;0),1,0)))</f>
        <v>0</v>
      </c>
      <c r="AS116" s="80">
        <f>IF((SUM(AS$19:AS$39)+SUM(AS$78:AS115)+SUM(AS$117:AS$121))&gt;=REGISTER!$CZ$22,0,IF(DV$70=1,0,IF(AND(DV116=1,$J116=1,DV$43&gt;=REGISTER!$CZ$25,DV$40&gt;0,SUM(DV$54:DV$60)&gt;0),1,0)))</f>
        <v>0</v>
      </c>
      <c r="AT116" s="80">
        <f>IF((SUM(AT$19:AT$39)+SUM(AT$78:AT115)+SUM(AT$117:AT$121))&gt;=REGISTER!$CZ$22,0,IF(DW$70=1,0,IF(AND(DW116=1,$J116=1,DW$43&gt;=REGISTER!$CZ$25,DW$40&gt;0,SUM(DW$54:DW$60)&gt;0),1,0)))</f>
        <v>0</v>
      </c>
      <c r="AU116" s="80">
        <f>IF((SUM(AU$19:AU$39)+SUM(AU$78:AU115)+SUM(AU$117:AU$121))&gt;=REGISTER!$CZ$22,0,IF(DX$70=1,0,IF(AND(DX116=1,$J116=1,DX$43&gt;=REGISTER!$CZ$25,DX$40&gt;0,SUM(DX$54:DX$60)&gt;0),1,0)))</f>
        <v>0</v>
      </c>
      <c r="AV116" s="80">
        <f>IF((SUM(AV$19:AV$39)+SUM(AV$78:AV115)+SUM(AV$117:AV$121))&gt;=REGISTER!$CZ$22,0,IF(DY$70=1,0,IF(AND(DY116=1,$J116=1,DY$43&gt;=REGISTER!$CZ$25,DY$40&gt;0,SUM(DY$54:DY$60)&gt;0),1,0)))</f>
        <v>0</v>
      </c>
      <c r="AW116" s="80">
        <f>IF((SUM(AW$19:AW$39)+SUM(AW$78:AW115)+SUM(AW$117:AW$121))&gt;=REGISTER!$CZ$22,0,IF(DZ$70=1,0,IF(AND(DZ116=1,$J116=1,DZ$43&gt;=REGISTER!$CZ$25,DZ$40&gt;0,SUM(DZ$54:DZ$60)&gt;0),1,0)))</f>
        <v>0</v>
      </c>
      <c r="AX116" s="80">
        <f>IF((SUM(AX$19:AX$39)+SUM(AX$78:AX115)+SUM(AX$117:AX$121))&gt;=REGISTER!$CZ$22,0,IF(EA$70=1,0,IF(AND(EA116=1,$J116=1,EA$43&gt;=REGISTER!$CZ$25,EA$40&gt;0,SUM(EA$54:EA$60)&gt;0),1,0)))</f>
        <v>0</v>
      </c>
      <c r="AY116" s="80">
        <f>IF((SUM(AY$19:AY$39)+SUM(AY$78:AY115)+SUM(AY$117:AY$121))&gt;=REGISTER!$CZ$22,0,IF(EB$70=1,0,IF(AND(EB116=1,$J116=1,EB$43&gt;=REGISTER!$CZ$25,EB$40&gt;0,SUM(EB$54:EB$60)&gt;0),1,0)))</f>
        <v>0</v>
      </c>
      <c r="AZ116" s="80">
        <f>IF((SUM(AZ$19:AZ$39)+SUM(AZ$78:AZ115)+SUM(AZ$117:AZ$121))&gt;=REGISTER!$CZ$22,0,IF(EC$70=1,0,IF(AND(EC116=1,$J116=1,EC$43&gt;=REGISTER!$CZ$25,EC$40&gt;0,SUM(EC$54:EC$60)&gt;0),1,0)))</f>
        <v>0</v>
      </c>
      <c r="BA116" s="80">
        <f>IF((SUM(BA$19:BA$39)+SUM(BA$78:BA115)+SUM(BA$117:BA$121))&gt;=REGISTER!$CZ$22,0,IF(ED$70=1,0,IF(AND(ED116=1,$J116=1,ED$43&gt;=REGISTER!$CZ$25,ED$40&gt;0,SUM(ED$54:ED$60)&gt;0),1,0)))</f>
        <v>0</v>
      </c>
      <c r="BB116" s="80">
        <f>IF((SUM(BB$19:BB$39)+SUM(BB$78:BB115)+SUM(BB$117:BB$121))&gt;=REGISTER!$CZ$22,0,IF(EE$70=1,0,IF(AND(EE116=1,$J116=1,EE$43&gt;=REGISTER!$CZ$25,EE$40&gt;0,SUM(EE$54:EE$60)&gt;0),1,0)))</f>
        <v>0</v>
      </c>
      <c r="BC116" s="80">
        <f>IF((SUM(BC$19:BC$39)+SUM(BC$78:BC115)+SUM(BC$117:BC$121))&gt;=REGISTER!$CZ$22,0,IF(EF$70=1,0,IF(AND(EF116=1,$J116=1,EF$43&gt;=REGISTER!$CZ$25,EF$40&gt;0,SUM(EF$54:EF$60)&gt;0),1,0)))</f>
        <v>0</v>
      </c>
      <c r="BD116" s="101">
        <f t="shared" si="71"/>
        <v>0</v>
      </c>
      <c r="BE116" s="80">
        <f>IF((SUM(BE$19:BE$39)+SUM(BE$78:BE115)+SUM(BE$117:BE$121))&gt;=30,0,SUM(IF(AND($I116=1,CS116=1,CS$41&gt;2,CS$40&gt;0,SUM(CS$47:CS$53)&gt;0),1,0)))</f>
        <v>0</v>
      </c>
      <c r="BF116" s="80">
        <f>IF((SUM(BF$19:BF$39)+SUM(BF$78:BF115)+SUM(BF$117:BF$121))&gt;=30,0,SUM(IF(AND($I116=1,CT116=1,CT$41&gt;2,CT$40&gt;0,SUM(CT$47:CT$53)&gt;0),1,0)))</f>
        <v>0</v>
      </c>
      <c r="BG116" s="80">
        <f>IF((SUM(BG$19:BG$39)+SUM(BG$78:BG115)+SUM(BG$117:BG$121))&gt;=30,0,SUM(IF(AND($I116=1,CU116=1,CU$41&gt;2,CU$40&gt;0,SUM(CU$47:CU$53)&gt;0),1,0)))</f>
        <v>0</v>
      </c>
      <c r="BH116" s="80">
        <f>IF((SUM(BH$19:BH$39)+SUM(BH$78:BH115)+SUM(BH$117:BH$121))&gt;=30,0,SUM(IF(AND($I116=1,CV116=1,CV$41&gt;2,CV$40&gt;0,SUM(CV$47:CV$53)&gt;0),1,0)))</f>
        <v>0</v>
      </c>
      <c r="BI116" s="80">
        <f>IF((SUM(BI$19:BI$39)+SUM(BI$78:BI115)+SUM(BI$117:BI$121))&gt;=30,0,SUM(IF(AND($I116=1,CW116=1,CW$41&gt;2,CW$40&gt;0,SUM(CW$47:CW$53)&gt;0),1,0)))</f>
        <v>0</v>
      </c>
      <c r="BJ116" s="80">
        <f>IF((SUM(BJ$19:BJ$39)+SUM(BJ$78:BJ115)+SUM(BJ$117:BJ$121))&gt;=30,0,SUM(IF(AND($I116=1,CX116=1,CX$41&gt;2,CX$40&gt;0,SUM(CX$47:CX$53)&gt;0),1,0)))</f>
        <v>0</v>
      </c>
      <c r="BK116" s="80">
        <f>IF((SUM(BK$19:BK$39)+SUM(BK$78:BK115)+SUM(BK$117:BK$121))&gt;=30,0,SUM(IF(AND($I116=1,CY116=1,CY$41&gt;2,CY$40&gt;0,SUM(CY$47:CY$53)&gt;0),1,0)))</f>
        <v>0</v>
      </c>
      <c r="BL116" s="80">
        <f>IF((SUM(BL$19:BL$39)+SUM(BL$78:BL115)+SUM(BL$117:BL$121))&gt;=30,0,SUM(IF(AND($I116=1,CZ116=1,CZ$41&gt;2,CZ$40&gt;0,SUM(CZ$47:CZ$53)&gt;0),1,0)))</f>
        <v>0</v>
      </c>
      <c r="BM116" s="80">
        <f>IF((SUM(BM$19:BM$39)+SUM(BM$78:BM115)+SUM(BM$117:BM$121))&gt;=30,0,SUM(IF(AND($I116=1,DA116=1,DA$41&gt;2,DA$40&gt;0,SUM(DA$47:DA$53)&gt;0),1,0)))</f>
        <v>0</v>
      </c>
      <c r="BN116" s="80">
        <f>IF((SUM(BN$19:BN$39)+SUM(BN$78:BN115)+SUM(BN$117:BN$121))&gt;=30,0,SUM(IF(AND($I116=1,DB116=1,DB$41&gt;2,DB$40&gt;0,SUM(DB$47:DB$53)&gt;0),1,0)))</f>
        <v>0</v>
      </c>
      <c r="BO116" s="80">
        <f>IF((SUM(BO$19:BO$39)+SUM(BO$78:BO115)+SUM(BO$117:BO$121))&gt;=30,0,SUM(IF(AND($I116=1,DC116=1,DC$41&gt;2,DC$40&gt;0,SUM(DC$47:DC$53)&gt;0),1,0)))</f>
        <v>0</v>
      </c>
      <c r="BP116" s="80">
        <f>IF((SUM(BP$19:BP$39)+SUM(BP$78:BP115)+SUM(BP$117:BP$121))&gt;=30,0,SUM(IF(AND($I116=1,DD116=1,DD$41&gt;2,DD$40&gt;0,SUM(DD$47:DD$53)&gt;0),1,0)))</f>
        <v>0</v>
      </c>
      <c r="BQ116" s="80">
        <f>IF((SUM(BQ$19:BQ$39)+SUM(BQ$78:BQ115)+SUM(BQ$117:BQ$121))&gt;=30,0,SUM(IF(AND($I116=1,DE116=1,DE$41&gt;2,DE$40&gt;0,SUM(DE$47:DE$53)&gt;0),1,0)))</f>
        <v>0</v>
      </c>
      <c r="BR116" s="80">
        <f>IF((SUM(BR$19:BR$39)+SUM(BR$78:BR115)+SUM(BR$117:BR$121))&gt;=30,0,SUM(IF(AND($I116=1,DF116=1,DF$41&gt;2,DF$40&gt;0,SUM(DF$47:DF$53)&gt;0),1,0)))</f>
        <v>0</v>
      </c>
      <c r="BS116" s="80">
        <f>IF((SUM(BS$19:BS$39)+SUM(BS$78:BS115)+SUM(BS$117:BS$121))&gt;=30,0,SUM(IF(AND($I116=1,DG116=1,DG$41&gt;2,DG$40&gt;0,SUM(DG$47:DG$53)&gt;0),1,0)))</f>
        <v>0</v>
      </c>
      <c r="BT116" s="80">
        <f>IF((SUM(BT$19:BT$39)+SUM(BT$78:BT115)+SUM(BT$117:BT$121))&gt;=30,0,SUM(IF(AND($I116=1,DH116=1,DH$41&gt;2,DH$40&gt;0,SUM(DH$47:DH$53)&gt;0),1,0)))</f>
        <v>0</v>
      </c>
      <c r="BU116" s="80">
        <f>IF((SUM(BU$19:BU$39)+SUM(BU$78:BU115)+SUM(BU$117:BU$121))&gt;=30,0,SUM(IF(AND($I116=1,DI116=1,DI$41&gt;2,DI$40&gt;0,SUM(DI$47:DI$53)&gt;0),1,0)))</f>
        <v>0</v>
      </c>
      <c r="BV116" s="80">
        <f>IF((SUM(BV$19:BV$39)+SUM(BV$78:BV115)+SUM(BV$117:BV$121))&gt;=30,0,SUM(IF(AND($I116=1,DJ116=1,DJ$41&gt;2,DJ$40&gt;0,SUM(DJ$47:DJ$53)&gt;0),1,0)))</f>
        <v>0</v>
      </c>
      <c r="BW116" s="80">
        <f>IF((SUM(BW$19:BW$39)+SUM(BW$78:BW115)+SUM(BW$117:BW$121))&gt;=30,0,SUM(IF(AND($I116=1,DK116=1,DK$41&gt;2,DK$40&gt;0,SUM(DK$47:DK$53)&gt;0),1,0)))</f>
        <v>0</v>
      </c>
      <c r="BX116" s="80">
        <f>IF((SUM(BX$19:BX$39)+SUM(BX$78:BX115)+SUM(BX$117:BX$121))&gt;=30,0,SUM(IF(AND($I116=1,DL116=1,DL$41&gt;2,DL$40&gt;0,SUM(DL$47:DL$53)&gt;0),1,0)))</f>
        <v>0</v>
      </c>
      <c r="BY116" s="80">
        <f>IF((SUM(BY$19:BY$39)+SUM(BY$78:BY115)+SUM(BY$117:BY$121))&gt;=30,0,SUM(IF(AND($I116=1,DM116=1,DM$41&gt;2,DM$40&gt;0,SUM(DM$47:DM$53)&gt;0),1,0)))</f>
        <v>0</v>
      </c>
      <c r="BZ116" s="80">
        <f>IF((SUM(BZ$19:BZ$39)+SUM(BZ$78:BZ115)+SUM(BZ$117:BZ$121))&gt;=30,0,SUM(IF(AND($I116=1,DN116=1,DN$41&gt;2,DN$40&gt;0,SUM(DN$47:DN$53)&gt;0),1,0)))</f>
        <v>0</v>
      </c>
      <c r="CA116" s="80">
        <f>IF((SUM(CA$19:CA$39)+SUM(CA$78:CA115)+SUM(CA$117:CA$121))&gt;=30,0,SUM(IF(AND($I116=1,DO116=1,DO$41&gt;2,DO$40&gt;0,SUM(DO$47:DO$53)&gt;0),1,0)))</f>
        <v>0</v>
      </c>
      <c r="CB116" s="80">
        <f>IF((SUM(CB$19:CB$39)+SUM(CB$78:CB115)+SUM(CB$117:CB$121))&gt;=30,0,SUM(IF(AND($I116=1,DP116=1,DP$41&gt;2,DP$40&gt;0,SUM(DP$47:DP$53)&gt;0),1,0)))</f>
        <v>0</v>
      </c>
      <c r="CC116" s="80">
        <f>IF((SUM(CC$19:CC$39)+SUM(CC$78:CC115)+SUM(CC$117:CC$121))&gt;=30,0,SUM(IF(AND($I116=1,DQ116=1,DQ$41&gt;2,DQ$40&gt;0,SUM(DQ$47:DQ$53)&gt;0),1,0)))</f>
        <v>0</v>
      </c>
      <c r="CD116" s="80">
        <f>IF((SUM(CD$19:CD$39)+SUM(CD$78:CD115)+SUM(CD$117:CD$121))&gt;=30,0,SUM(IF(AND($I116=1,DR116=1,DR$41&gt;2,DR$40&gt;0,SUM(DR$47:DR$53)&gt;0),1,0)))</f>
        <v>0</v>
      </c>
      <c r="CE116" s="80">
        <f>IF((SUM(CE$19:CE$39)+SUM(CE$78:CE115)+SUM(CE$117:CE$121))&gt;=30,0,SUM(IF(AND($I116=1,DS116=1,DS$41&gt;2,DS$40&gt;0,SUM(DS$47:DS$53)&gt;0),1,0)))</f>
        <v>0</v>
      </c>
      <c r="CF116" s="80">
        <f>IF((SUM(CF$19:CF$39)+SUM(CF$78:CF115)+SUM(CF$117:CF$121))&gt;=30,0,SUM(IF(AND($I116=1,DT116=1,DT$41&gt;2,DT$40&gt;0,SUM(DT$47:DT$53)&gt;0),1,0)))</f>
        <v>0</v>
      </c>
      <c r="CG116" s="80">
        <f>IF((SUM(CG$19:CG$39)+SUM(CG$78:CG115)+SUM(CG$117:CG$121))&gt;=30,0,SUM(IF(AND($I116=1,DU116=1,DU$41&gt;2,DU$40&gt;0,SUM(DU$47:DU$53)&gt;0),1,0)))</f>
        <v>0</v>
      </c>
      <c r="CH116" s="80">
        <f>IF((SUM(CH$19:CH$39)+SUM(CH$78:CH115)+SUM(CH$117:CH$121))&gt;=30,0,SUM(IF(AND($I116=1,DV116=1,DV$41&gt;2,DV$40&gt;0,SUM(DV$47:DV$53)&gt;0),1,0)))</f>
        <v>0</v>
      </c>
      <c r="CI116" s="80">
        <f>IF((SUM(CI$19:CI$39)+SUM(CI$78:CI115)+SUM(CI$117:CI$121))&gt;=30,0,SUM(IF(AND($I116=1,DW116=1,DW$41&gt;2,DW$40&gt;0,SUM(DW$47:DW$53)&gt;0),1,0)))</f>
        <v>0</v>
      </c>
      <c r="CJ116" s="80">
        <f>IF((SUM(CJ$19:CJ$39)+SUM(CJ$78:CJ115)+SUM(CJ$117:CJ$121))&gt;=30,0,SUM(IF(AND($I116=1,DX116=1,DX$41&gt;2,DX$40&gt;0,SUM(DX$47:DX$53)&gt;0),1,0)))</f>
        <v>0</v>
      </c>
      <c r="CK116" s="80">
        <f>IF((SUM(CK$19:CK$39)+SUM(CK$78:CK115)+SUM(CK$117:CK$121))&gt;=30,0,SUM(IF(AND($I116=1,DY116=1,DY$41&gt;2,DY$40&gt;0,SUM(DY$47:DY$53)&gt;0),1,0)))</f>
        <v>0</v>
      </c>
      <c r="CL116" s="80">
        <f>IF((SUM(CL$19:CL$39)+SUM(CL$78:CL115)+SUM(CL$117:CL$121))&gt;=30,0,SUM(IF(AND($I116=1,DZ116=1,DZ$41&gt;2,DZ$40&gt;0,SUM(DZ$47:DZ$53)&gt;0),1,0)))</f>
        <v>0</v>
      </c>
      <c r="CM116" s="80">
        <f>IF((SUM(CM$19:CM$39)+SUM(CM$78:CM115)+SUM(CM$117:CM$121))&gt;=30,0,SUM(IF(AND($I116=1,EA116=1,EA$41&gt;2,EA$40&gt;0,SUM(EA$47:EA$53)&gt;0),1,0)))</f>
        <v>0</v>
      </c>
      <c r="CN116" s="80">
        <f>IF((SUM(CN$19:CN$39)+SUM(CN$78:CN115)+SUM(CN$117:CN$121))&gt;=30,0,SUM(IF(AND($I116=1,EB116=1,EB$41&gt;2,EB$40&gt;0,SUM(EB$47:EB$53)&gt;0),1,0)))</f>
        <v>0</v>
      </c>
      <c r="CO116" s="80">
        <f>IF((SUM(CO$19:CO$39)+SUM(CO$78:CO115)+SUM(CO$117:CO$121))&gt;=30,0,SUM(IF(AND($I116=1,EC116=1,EC$41&gt;2,EC$40&gt;0,SUM(EC$47:EC$53)&gt;0),1,0)))</f>
        <v>0</v>
      </c>
      <c r="CP116" s="80">
        <f>IF((SUM(CP$19:CP$39)+SUM(CP$78:CP115)+SUM(CP$117:CP$121))&gt;=30,0,SUM(IF(AND($I116=1,ED116=1,ED$41&gt;2,ED$40&gt;0,SUM(ED$47:ED$53)&gt;0),1,0)))</f>
        <v>0</v>
      </c>
      <c r="CQ116" s="80">
        <f>IF((SUM(CQ$19:CQ$39)+SUM(CQ$78:CQ115)+SUM(CQ$117:CQ$121))&gt;=30,0,SUM(IF(AND($I116=1,EE116=1,EE$41&gt;2,EE$40&gt;0,SUM(EE$47:EE$53)&gt;0),1,0)))</f>
        <v>0</v>
      </c>
      <c r="CR116" s="80">
        <f>IF((SUM(CR$19:CR$39)+SUM(CR$78:CR115)+SUM(CR$117:CR$121))&gt;=30,0,SUM(IF(AND($I116=1,EF116=1,EF$41&gt;2,EF$40&gt;0,SUM(EF$47:EF$53)&gt;0),1,0)))</f>
        <v>0</v>
      </c>
      <c r="CS116" s="64"/>
      <c r="CT116" s="64"/>
      <c r="CU116" s="64"/>
      <c r="CV116" s="64"/>
      <c r="CW116" s="64"/>
      <c r="CX116" s="64"/>
      <c r="CY116" s="64"/>
      <c r="CZ116" s="64"/>
      <c r="DA116" s="64"/>
      <c r="DB116" s="64"/>
      <c r="DC116" s="64"/>
      <c r="DD116" s="64"/>
      <c r="DE116" s="64"/>
      <c r="DF116" s="64"/>
      <c r="DG116" s="64"/>
      <c r="DH116" s="64"/>
      <c r="DI116" s="64"/>
      <c r="DJ116" s="64"/>
      <c r="DK116" s="64"/>
      <c r="DL116" s="64"/>
      <c r="DM116" s="64"/>
      <c r="DN116" s="64"/>
      <c r="DO116" s="64"/>
      <c r="DP116" s="64"/>
      <c r="DQ116" s="64"/>
      <c r="DR116" s="64"/>
      <c r="DS116" s="64"/>
      <c r="DT116" s="64"/>
      <c r="DU116" s="64"/>
      <c r="DV116" s="64"/>
      <c r="DW116" s="64"/>
      <c r="DX116" s="64"/>
      <c r="DY116" s="64"/>
      <c r="DZ116" s="64"/>
      <c r="EA116" s="64"/>
      <c r="EB116" s="64"/>
      <c r="EC116" s="64"/>
      <c r="ED116" s="64"/>
      <c r="EE116" s="64"/>
      <c r="EF116" s="64"/>
      <c r="EG116" s="54">
        <f t="shared" si="65"/>
        <v>0</v>
      </c>
      <c r="EH116" s="136"/>
      <c r="EI116" s="97">
        <f t="shared" si="66"/>
        <v>0</v>
      </c>
      <c r="EJ116" s="344" t="str">
        <f t="shared" si="67"/>
        <v/>
      </c>
      <c r="EK116" s="345">
        <f t="shared" si="68"/>
        <v>0</v>
      </c>
      <c r="EL116" s="185"/>
      <c r="EM116" s="102">
        <f>SUMIF($K116,REGISTER!$CU$7,'KORT 1'!$BD116)</f>
        <v>0</v>
      </c>
      <c r="EN116" s="19">
        <f>SUMIF($K116,REGISTER!$CU$8,'KORT 1'!$BD116)</f>
        <v>0</v>
      </c>
      <c r="EO116" s="20">
        <f>SUMIF($K116,REGISTER!$CU$9,'KORT 1'!$BD116)</f>
        <v>0</v>
      </c>
      <c r="EP116" s="17">
        <f>SUMIF($K116,REGISTER!$CU$21,'KORT 1'!$BD116)</f>
        <v>0</v>
      </c>
      <c r="EQ116" s="19">
        <f>SUMIF($K116,REGISTER!$CU$22,'KORT 1'!$BD116)</f>
        <v>0</v>
      </c>
      <c r="ER116" s="20">
        <f>SUMIF($K116,REGISTER!$CU$23,'KORT 1'!$BD116)</f>
        <v>0</v>
      </c>
      <c r="ES116" s="17">
        <f>SUMIF($K116,REGISTER!$CU$14,'KORT 1'!$BD116)</f>
        <v>0</v>
      </c>
      <c r="ET116" s="19">
        <f>SUMIF($K116,REGISTER!$CU$15,'KORT 1'!$BD116)</f>
        <v>0</v>
      </c>
      <c r="EU116" s="19">
        <f>SUMIF($K116,REGISTER!$CU$16,'KORT 1'!$BD116)</f>
        <v>0</v>
      </c>
      <c r="EV116" s="218">
        <f>SUMIF($K116,REGISTER!$CU$17,'KORT 1'!$BD116)+SUMIF($K116,REGISTER!$CU$18,'KORT 1'!$BD116)+SUMIF($K116,REGISTER!$CU$19,'KORT 1'!$BD116)+SUMIF($K116,REGISTER!$CU$20,'KORT 1'!$BD116)</f>
        <v>0</v>
      </c>
      <c r="EW116" s="103">
        <f>SUMIF($K116,REGISTER!$CU$28,'KORT 1'!$BD116)</f>
        <v>0</v>
      </c>
      <c r="EX116" s="19">
        <f>SUMIF($K116,REGISTER!$CU$29,'KORT 1'!$BD116)</f>
        <v>0</v>
      </c>
      <c r="EY116" s="19">
        <f>SUMIF($K116,REGISTER!$CU$30,'KORT 1'!$BD116)</f>
        <v>0</v>
      </c>
      <c r="EZ116" s="218">
        <f>SUMIF($K116,REGISTER!$CU$31,'KORT 1'!$BD116)+SUMIF($K116,REGISTER!$CU$32,'KORT 1'!$BD116)+SUMIF($K116,REGISTER!$CU$33,'KORT 1'!$BD116)+SUMIF($K116,REGISTER!$CU$34,'KORT 1'!$BD116)</f>
        <v>0</v>
      </c>
      <c r="FA116" s="136"/>
      <c r="FB116" s="136"/>
      <c r="FC116" s="136"/>
      <c r="FD116" s="136"/>
      <c r="FE116" s="136"/>
      <c r="FF116" s="136"/>
      <c r="FG116" s="136"/>
      <c r="FH116" s="136"/>
      <c r="FI116" s="136"/>
      <c r="FJ116" s="136"/>
      <c r="FK116" s="136"/>
      <c r="FL116" s="136"/>
      <c r="FM116" s="136"/>
      <c r="FN116" s="136"/>
      <c r="FO116" s="136"/>
      <c r="FP116" s="235"/>
      <c r="FQ116" s="103">
        <f>SUMIF($M116,REGISTER!$CU$36,'KORT 1'!$O116)</f>
        <v>0</v>
      </c>
      <c r="FR116" s="19">
        <f>SUMIF($M116,REGISTER!$CU$37,'KORT 1'!$O116)</f>
        <v>0</v>
      </c>
      <c r="FS116" s="19">
        <f>SUMIF($M116,REGISTER!$CU$38,'KORT 1'!$O116)</f>
        <v>0</v>
      </c>
      <c r="FT116" s="19">
        <f>SUMIF($M116,REGISTER!$CU$39,'KORT 1'!$O116)</f>
        <v>0</v>
      </c>
      <c r="FU116" s="19">
        <f>SUMIF($M116,REGISTER!$CU$40,'KORT 1'!$O116)</f>
        <v>0</v>
      </c>
      <c r="FV116" s="19">
        <f>SUMIF($M116,REGISTER!$CU$41,'KORT 1'!$O116)</f>
        <v>0</v>
      </c>
      <c r="FW116" s="19">
        <f>SUMIF($M116,REGISTER!$CU$56,'KORT 1'!$O116)</f>
        <v>0</v>
      </c>
      <c r="FX116" s="19">
        <f>SUMIF($M116,REGISTER!$CU$57,'KORT 1'!$O116)</f>
        <v>0</v>
      </c>
      <c r="FY116" s="19">
        <f>SUMIF($M116,REGISTER!$CU$58,'KORT 1'!$O116)</f>
        <v>0</v>
      </c>
      <c r="FZ116" s="19">
        <f>SUMIF($M116,REGISTER!$CU$59,'KORT 1'!$O116)</f>
        <v>0</v>
      </c>
      <c r="GA116" s="19">
        <f>SUMIF($M116,REGISTER!$CU$60,'KORT 1'!$O116)</f>
        <v>0</v>
      </c>
      <c r="GB116" s="19">
        <f>SUMIF($M116,REGISTER!$CU$61,'KORT 1'!$O116)</f>
        <v>0</v>
      </c>
      <c r="GC116" s="19">
        <f>SUMIF($M116,REGISTER!$CU$46,'KORT 1'!$O116)</f>
        <v>0</v>
      </c>
      <c r="GD116" s="19">
        <f>SUMIF($M116,REGISTER!$CU$47,'KORT 1'!$O116)</f>
        <v>0</v>
      </c>
      <c r="GE116" s="19">
        <f>SUMIF($M116,REGISTER!$CU$48,'KORT 1'!$O116)</f>
        <v>0</v>
      </c>
      <c r="GF116" s="19">
        <f>SUMIF($M116,REGISTER!$CU$49,'KORT 1'!$O116)</f>
        <v>0</v>
      </c>
      <c r="GG116" s="19">
        <f>SUMIF($M116,REGISTER!$CU$50,'KORT 1'!$O116)</f>
        <v>0</v>
      </c>
      <c r="GH116" s="19">
        <f>SUMIF($M116,REGISTER!$CU$51,'KORT 1'!$O116)</f>
        <v>0</v>
      </c>
      <c r="GI116" s="18">
        <f>SUMIF($M116,REGISTER!$CU$52,'KORT 1'!$O116)+SUMIF($M116,REGISTER!$CU$53,'KORT 1'!$O116)+SUMIF($M116,REGISTER!$CU$54,'KORT 1'!$O116)+SUMIF($M116,REGISTER!$CU$55,'KORT 1'!$O116)</f>
        <v>0</v>
      </c>
      <c r="GJ116" s="19">
        <f>SUMIF($M116,REGISTER!$CU$66,'KORT 1'!$O116)</f>
        <v>0</v>
      </c>
      <c r="GK116" s="19">
        <f>SUMIF($M116,REGISTER!$CU$67,'KORT 1'!$O116)</f>
        <v>0</v>
      </c>
      <c r="GL116" s="19">
        <f>SUMIF($M116,REGISTER!$CU$68,'KORT 1'!$O116)</f>
        <v>0</v>
      </c>
      <c r="GM116" s="19">
        <f>SUMIF($M116,REGISTER!$CU$69,'KORT 1'!$O116)</f>
        <v>0</v>
      </c>
      <c r="GN116" s="19">
        <f>SUMIF($M116,REGISTER!$CU$70,'KORT 1'!$O116)</f>
        <v>0</v>
      </c>
      <c r="GO116" s="19">
        <f>SUMIF($M116,REGISTER!$CU$71,'KORT 1'!$O116)</f>
        <v>0</v>
      </c>
      <c r="GP116" s="18">
        <f>SUMIF($M116,REGISTER!$CU$72,'KORT 1'!$O116)+SUMIF($M116,REGISTER!$CU$73,'KORT 1'!$O116)+SUMIF($M116,REGISTER!$CU$74,'KORT 1'!$O116)+SUMIF($M116,REGISTER!$CU$75,'KORT 1'!$O116)</f>
        <v>0</v>
      </c>
      <c r="GQ116" s="136"/>
      <c r="GR116" s="136"/>
      <c r="GS116" s="136"/>
      <c r="GT116" s="136"/>
      <c r="GU116" s="136"/>
      <c r="GV116" s="216"/>
      <c r="GW116" s="136"/>
      <c r="GX116" s="136"/>
      <c r="GY116" s="136"/>
      <c r="GZ116" s="136"/>
      <c r="HA116" s="136"/>
      <c r="HB116" s="136"/>
      <c r="HC116" s="136"/>
      <c r="HD116" s="136"/>
      <c r="HE116" s="136"/>
      <c r="HF116" s="136"/>
      <c r="HG116" s="136"/>
      <c r="HH116" s="125"/>
      <c r="HI116" s="1"/>
    </row>
    <row r="117" spans="1:217" ht="12.95" customHeight="1">
      <c r="A117" s="17">
        <v>61</v>
      </c>
      <c r="B117" s="81"/>
      <c r="C117" s="32" t="s">
        <v>2</v>
      </c>
      <c r="D117" s="427" t="str">
        <f>IF(B117&gt;0,VLOOKUP(B117,RE,2,FALSE),"")</f>
        <v/>
      </c>
      <c r="E117" s="428"/>
      <c r="F117" s="428"/>
      <c r="G117" s="429"/>
      <c r="H117" s="130" t="str">
        <f t="shared" si="56"/>
        <v/>
      </c>
      <c r="I117" s="26">
        <f t="shared" si="57"/>
        <v>0</v>
      </c>
      <c r="J117" s="26">
        <f t="shared" si="58"/>
        <v>0</v>
      </c>
      <c r="K117" s="243"/>
      <c r="L117" s="26">
        <f>IF($B117="",0,VLOOKUP($B117,RE,22,FALSE))</f>
        <v>0</v>
      </c>
      <c r="M117" s="26">
        <f t="shared" si="60"/>
        <v>0</v>
      </c>
      <c r="N117" s="26">
        <f t="shared" si="61"/>
        <v>0</v>
      </c>
      <c r="O117" s="101">
        <f t="shared" si="70"/>
        <v>0</v>
      </c>
      <c r="P117" s="75">
        <f>IF(CS$70=1,0,IF(AND(CS117=1,$J117=1,$N117&gt;=13,CS$43&gt;=REGISTER!$CZ$25,CS$40&gt;0,SUM(CS$54:CS$60)&gt;0),1,0))</f>
        <v>0</v>
      </c>
      <c r="Q117" s="75">
        <f>IF(CT$70=1,0,IF(AND(CT117=1,$J117=1,$N117&gt;=13,CT$43&gt;=REGISTER!$CZ$25,CT$40&gt;0,SUM(CT$54:CT$60)&gt;0),1,0))</f>
        <v>0</v>
      </c>
      <c r="R117" s="75">
        <f>IF(CU$70=1,0,IF(AND(CU117=1,$J117=1,$N117&gt;=13,CU$43&gt;=REGISTER!$CZ$25,CU$40&gt;0,SUM(CU$54:CU$60)&gt;0),1,0))</f>
        <v>0</v>
      </c>
      <c r="S117" s="75">
        <f>IF(CV$70=1,0,IF(AND(CV117=1,$J117=1,$N117&gt;=13,CV$43&gt;=REGISTER!$CZ$25,CV$40&gt;0,SUM(CV$54:CV$60)&gt;0),1,0))</f>
        <v>0</v>
      </c>
      <c r="T117" s="75">
        <f>IF(CW$70=1,0,IF(AND(CW117=1,$J117=1,$N117&gt;=13,CW$43&gt;=REGISTER!$CZ$25,CW$40&gt;0,SUM(CW$54:CW$60)&gt;0),1,0))</f>
        <v>0</v>
      </c>
      <c r="U117" s="75">
        <f>IF(CX$70=1,0,IF(AND(CX117=1,$J117=1,$N117&gt;=13,CX$43&gt;=REGISTER!$CZ$25,CX$40&gt;0,SUM(CX$54:CX$60)&gt;0),1,0))</f>
        <v>0</v>
      </c>
      <c r="V117" s="75">
        <f>IF(CY$70=1,0,IF(AND(CY117=1,$J117=1,$N117&gt;=13,CY$43&gt;=REGISTER!$CZ$25,CY$40&gt;0,SUM(CY$54:CY$60)&gt;0),1,0))</f>
        <v>0</v>
      </c>
      <c r="W117" s="75">
        <f>IF(CZ$70=1,0,IF(AND(CZ117=1,$J117=1,$N117&gt;=13,CZ$43&gt;=REGISTER!$CZ$25,CZ$40&gt;0,SUM(CZ$54:CZ$60)&gt;0),1,0))</f>
        <v>0</v>
      </c>
      <c r="X117" s="75">
        <f>IF(DA$70=1,0,IF(AND(DA117=1,$J117=1,$N117&gt;=13,DA$43&gt;=REGISTER!$CZ$25,DA$40&gt;0,SUM(DA$54:DA$60)&gt;0),1,0))</f>
        <v>0</v>
      </c>
      <c r="Y117" s="75">
        <f>IF(DB$70=1,0,IF(AND(DB117=1,$J117=1,$N117&gt;=13,DB$43&gt;=REGISTER!$CZ$25,DB$40&gt;0,SUM(DB$54:DB$60)&gt;0),1,0))</f>
        <v>0</v>
      </c>
      <c r="Z117" s="75">
        <f>IF(DC$70=1,0,IF(AND(DC117=1,$J117=1,$N117&gt;=13,DC$43&gt;=REGISTER!$CZ$25,DC$40&gt;0,SUM(DC$54:DC$60)&gt;0),1,0))</f>
        <v>0</v>
      </c>
      <c r="AA117" s="75">
        <f>IF(DD$70=1,0,IF(AND(DD117=1,$J117=1,$N117&gt;=13,DD$43&gt;=REGISTER!$CZ$25,DD$40&gt;0,SUM(DD$54:DD$60)&gt;0),1,0))</f>
        <v>0</v>
      </c>
      <c r="AB117" s="75">
        <f>IF(DE$70=1,0,IF(AND(DE117=1,$J117=1,$N117&gt;=13,DE$43&gt;=REGISTER!$CZ$25,DE$40&gt;0,SUM(DE$54:DE$60)&gt;0),1,0))</f>
        <v>0</v>
      </c>
      <c r="AC117" s="75">
        <f>IF(DF$70=1,0,IF(AND(DF117=1,$J117=1,$N117&gt;=13,DF$43&gt;=REGISTER!$CZ$25,DF$40&gt;0,SUM(DF$54:DF$60)&gt;0),1,0))</f>
        <v>0</v>
      </c>
      <c r="AD117" s="75">
        <f>IF(DG$70=1,0,IF(AND(DG117=1,$J117=1,$N117&gt;=13,DG$43&gt;=REGISTER!$CZ$25,DG$40&gt;0,SUM(DG$54:DG$60)&gt;0),1,0))</f>
        <v>0</v>
      </c>
      <c r="AE117" s="75">
        <f>IF(DH$70=1,0,IF(AND(DH117=1,$J117=1,$N117&gt;=13,DH$43&gt;=REGISTER!$CZ$25,DH$40&gt;0,SUM(DH$54:DH$60)&gt;0),1,0))</f>
        <v>0</v>
      </c>
      <c r="AF117" s="75">
        <f>IF(DI$70=1,0,IF(AND(DI117=1,$J117=1,$N117&gt;=13,DI$43&gt;=REGISTER!$CZ$25,DI$40&gt;0,SUM(DI$54:DI$60)&gt;0),1,0))</f>
        <v>0</v>
      </c>
      <c r="AG117" s="75">
        <f>IF(DJ$70=1,0,IF(AND(DJ117=1,$J117=1,$N117&gt;=13,DJ$43&gt;=REGISTER!$CZ$25,DJ$40&gt;0,SUM(DJ$54:DJ$60)&gt;0),1,0))</f>
        <v>0</v>
      </c>
      <c r="AH117" s="75">
        <f>IF(DK$70=1,0,IF(AND(DK117=1,$J117=1,$N117&gt;=13,DK$43&gt;=REGISTER!$CZ$25,DK$40&gt;0,SUM(DK$54:DK$60)&gt;0),1,0))</f>
        <v>0</v>
      </c>
      <c r="AI117" s="75">
        <f>IF(DL$70=1,0,IF(AND(DL117=1,$J117=1,$N117&gt;=13,DL$43&gt;=REGISTER!$CZ$25,DL$40&gt;0,SUM(DL$54:DL$60)&gt;0),1,0))</f>
        <v>0</v>
      </c>
      <c r="AJ117" s="75">
        <f>IF(DM$70=1,0,IF(AND(DM117=1,$J117=1,$N117&gt;=13,DM$43&gt;=REGISTER!$CZ$25,DM$40&gt;0,SUM(DM$54:DM$60)&gt;0),1,0))</f>
        <v>0</v>
      </c>
      <c r="AK117" s="75">
        <f>IF(DN$70=1,0,IF(AND(DN117=1,$J117=1,$N117&gt;=13,DN$43&gt;=REGISTER!$CZ$25,DN$40&gt;0,SUM(DN$54:DN$60)&gt;0),1,0))</f>
        <v>0</v>
      </c>
      <c r="AL117" s="75">
        <f>IF(DO$70=1,0,IF(AND(DO117=1,$J117=1,$N117&gt;=13,DO$43&gt;=REGISTER!$CZ$25,DO$40&gt;0,SUM(DO$54:DO$60)&gt;0),1,0))</f>
        <v>0</v>
      </c>
      <c r="AM117" s="75">
        <f>IF(DP$70=1,0,IF(AND(DP117=1,$J117=1,$N117&gt;=13,DP$43&gt;=REGISTER!$CZ$25,DP$40&gt;0,SUM(DP$54:DP$60)&gt;0),1,0))</f>
        <v>0</v>
      </c>
      <c r="AN117" s="75">
        <f>IF(DQ$70=1,0,IF(AND(DQ117=1,$J117=1,$N117&gt;=13,DQ$43&gt;=REGISTER!$CZ$25,DQ$40&gt;0,SUM(DQ$54:DQ$60)&gt;0),1,0))</f>
        <v>0</v>
      </c>
      <c r="AO117" s="75">
        <f>IF(DR$70=1,0,IF(AND(DR117=1,$J117=1,$N117&gt;=13,DR$43&gt;=REGISTER!$CZ$25,DR$40&gt;0,SUM(DR$54:DR$60)&gt;0),1,0))</f>
        <v>0</v>
      </c>
      <c r="AP117" s="75">
        <f>IF(DS$70=1,0,IF(AND(DS117=1,$J117=1,$N117&gt;=13,DS$43&gt;=REGISTER!$CZ$25,DS$40&gt;0,SUM(DS$54:DS$60)&gt;0),1,0))</f>
        <v>0</v>
      </c>
      <c r="AQ117" s="75">
        <f>IF(DT$70=1,0,IF(AND(DT117=1,$J117=1,$N117&gt;=13,DT$43&gt;=REGISTER!$CZ$25,DT$40&gt;0,SUM(DT$54:DT$60)&gt;0),1,0))</f>
        <v>0</v>
      </c>
      <c r="AR117" s="75">
        <f>IF(DU$70=1,0,IF(AND(DU117=1,$J117=1,$N117&gt;=13,DU$43&gt;=REGISTER!$CZ$25,DU$40&gt;0,SUM(DU$54:DU$60)&gt;0),1,0))</f>
        <v>0</v>
      </c>
      <c r="AS117" s="75">
        <f>IF(DV$70=1,0,IF(AND(DV117=1,$J117=1,$N117&gt;=13,DV$43&gt;=REGISTER!$CZ$25,DV$40&gt;0,SUM(DV$54:DV$60)&gt;0),1,0))</f>
        <v>0</v>
      </c>
      <c r="AT117" s="75">
        <f>IF(DW$70=1,0,IF(AND(DW117=1,$J117=1,$N117&gt;=13,DW$43&gt;=REGISTER!$CZ$25,DW$40&gt;0,SUM(DW$54:DW$60)&gt;0),1,0))</f>
        <v>0</v>
      </c>
      <c r="AU117" s="75">
        <f>IF(DX$70=1,0,IF(AND(DX117=1,$J117=1,$N117&gt;=13,DX$43&gt;=REGISTER!$CZ$25,DX$40&gt;0,SUM(DX$54:DX$60)&gt;0),1,0))</f>
        <v>0</v>
      </c>
      <c r="AV117" s="75">
        <f>IF(DY$70=1,0,IF(AND(DY117=1,$J117=1,$N117&gt;=13,DY$43&gt;=REGISTER!$CZ$25,DY$40&gt;0,SUM(DY$54:DY$60)&gt;0),1,0))</f>
        <v>0</v>
      </c>
      <c r="AW117" s="75">
        <f>IF(DZ$70=1,0,IF(AND(DZ117=1,$J117=1,$N117&gt;=13,DZ$43&gt;=REGISTER!$CZ$25,DZ$40&gt;0,SUM(DZ$54:DZ$60)&gt;0),1,0))</f>
        <v>0</v>
      </c>
      <c r="AX117" s="75">
        <f>IF(EA$70=1,0,IF(AND(EA117=1,$J117=1,$N117&gt;=13,EA$43&gt;=REGISTER!$CZ$25,EA$40&gt;0,SUM(EA$54:EA$60)&gt;0),1,0))</f>
        <v>0</v>
      </c>
      <c r="AY117" s="75">
        <f>IF(EB$70=1,0,IF(AND(EB117=1,$J117=1,$N117&gt;=13,EB$43&gt;=REGISTER!$CZ$25,EB$40&gt;0,SUM(EB$54:EB$60)&gt;0),1,0))</f>
        <v>0</v>
      </c>
      <c r="AZ117" s="75">
        <f>IF(EC$70=1,0,IF(AND(EC117=1,$J117=1,$N117&gt;=13,EC$43&gt;=REGISTER!$CZ$25,EC$40&gt;0,SUM(EC$54:EC$60)&gt;0),1,0))</f>
        <v>0</v>
      </c>
      <c r="BA117" s="75">
        <f>IF(ED$70=1,0,IF(AND(ED117=1,$J117=1,$N117&gt;=13,ED$43&gt;=REGISTER!$CZ$25,ED$40&gt;0,SUM(ED$54:ED$60)&gt;0),1,0))</f>
        <v>0</v>
      </c>
      <c r="BB117" s="75">
        <f>IF(EE$70=1,0,IF(AND(EE117=1,$J117=1,$N117&gt;=13,EE$43&gt;=REGISTER!$CZ$25,EE$40&gt;0,SUM(EE$54:EE$60)&gt;0),1,0))</f>
        <v>0</v>
      </c>
      <c r="BC117" s="75">
        <f>IF(EF$70=1,0,IF(AND(EF117=1,$J117=1,$N117&gt;=13,EF$43&gt;=REGISTER!$CZ$25,EF$40&gt;0,SUM(EF$54:EF$60)&gt;0),1,0))</f>
        <v>0</v>
      </c>
      <c r="BD117" s="101">
        <f t="shared" si="71"/>
        <v>0</v>
      </c>
      <c r="BE117" s="124">
        <f t="shared" ref="BE117:BF121" si="77">IF(AND($I117=1,CS117=1,$N117&gt;=13,CS$41&gt;2,CS$40&gt;0,SUM(CS$47:CS$53)&gt;0),1,0)</f>
        <v>0</v>
      </c>
      <c r="BF117" s="124">
        <f t="shared" si="77"/>
        <v>0</v>
      </c>
      <c r="BG117" s="124">
        <f t="shared" ref="BG117:CR121" si="78">IF(AND($I117=1,CU117=1,$N117&gt;=13,CU$41&gt;2,CU$40&gt;0,SUM(CU$47:CU$53)&gt;0),1,0)</f>
        <v>0</v>
      </c>
      <c r="BH117" s="124">
        <f t="shared" si="78"/>
        <v>0</v>
      </c>
      <c r="BI117" s="124">
        <f t="shared" si="78"/>
        <v>0</v>
      </c>
      <c r="BJ117" s="124">
        <f t="shared" si="78"/>
        <v>0</v>
      </c>
      <c r="BK117" s="124">
        <f t="shared" si="78"/>
        <v>0</v>
      </c>
      <c r="BL117" s="124">
        <f t="shared" si="78"/>
        <v>0</v>
      </c>
      <c r="BM117" s="124">
        <f t="shared" si="78"/>
        <v>0</v>
      </c>
      <c r="BN117" s="124">
        <f t="shared" si="78"/>
        <v>0</v>
      </c>
      <c r="BO117" s="124">
        <f t="shared" si="78"/>
        <v>0</v>
      </c>
      <c r="BP117" s="124">
        <f t="shared" si="78"/>
        <v>0</v>
      </c>
      <c r="BQ117" s="124">
        <f t="shared" si="78"/>
        <v>0</v>
      </c>
      <c r="BR117" s="124">
        <f t="shared" si="78"/>
        <v>0</v>
      </c>
      <c r="BS117" s="124">
        <f t="shared" si="78"/>
        <v>0</v>
      </c>
      <c r="BT117" s="124">
        <f t="shared" si="78"/>
        <v>0</v>
      </c>
      <c r="BU117" s="124">
        <f t="shared" si="78"/>
        <v>0</v>
      </c>
      <c r="BV117" s="124">
        <f t="shared" si="78"/>
        <v>0</v>
      </c>
      <c r="BW117" s="124">
        <f t="shared" si="78"/>
        <v>0</v>
      </c>
      <c r="BX117" s="124">
        <f t="shared" si="78"/>
        <v>0</v>
      </c>
      <c r="BY117" s="124">
        <f t="shared" si="78"/>
        <v>0</v>
      </c>
      <c r="BZ117" s="124">
        <f t="shared" si="78"/>
        <v>0</v>
      </c>
      <c r="CA117" s="124">
        <f t="shared" si="78"/>
        <v>0</v>
      </c>
      <c r="CB117" s="124">
        <f t="shared" si="78"/>
        <v>0</v>
      </c>
      <c r="CC117" s="124">
        <f t="shared" si="78"/>
        <v>0</v>
      </c>
      <c r="CD117" s="124">
        <f t="shared" si="78"/>
        <v>0</v>
      </c>
      <c r="CE117" s="124">
        <f t="shared" si="78"/>
        <v>0</v>
      </c>
      <c r="CF117" s="124">
        <f t="shared" si="78"/>
        <v>0</v>
      </c>
      <c r="CG117" s="124">
        <f t="shared" si="78"/>
        <v>0</v>
      </c>
      <c r="CH117" s="124">
        <f t="shared" si="78"/>
        <v>0</v>
      </c>
      <c r="CI117" s="124">
        <f t="shared" si="78"/>
        <v>0</v>
      </c>
      <c r="CJ117" s="124">
        <f t="shared" si="78"/>
        <v>0</v>
      </c>
      <c r="CK117" s="124">
        <f t="shared" si="78"/>
        <v>0</v>
      </c>
      <c r="CL117" s="124">
        <f t="shared" si="78"/>
        <v>0</v>
      </c>
      <c r="CM117" s="124">
        <f t="shared" si="78"/>
        <v>0</v>
      </c>
      <c r="CN117" s="124">
        <f t="shared" si="78"/>
        <v>0</v>
      </c>
      <c r="CO117" s="124">
        <f t="shared" si="78"/>
        <v>0</v>
      </c>
      <c r="CP117" s="124">
        <f t="shared" si="78"/>
        <v>0</v>
      </c>
      <c r="CQ117" s="124">
        <f t="shared" si="78"/>
        <v>0</v>
      </c>
      <c r="CR117" s="124">
        <f t="shared" si="78"/>
        <v>0</v>
      </c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  <c r="DE117" s="308"/>
      <c r="DF117" s="308"/>
      <c r="DG117" s="308"/>
      <c r="DH117" s="308"/>
      <c r="DI117" s="308"/>
      <c r="DJ117" s="308"/>
      <c r="DK117" s="308"/>
      <c r="DL117" s="308"/>
      <c r="DM117" s="308"/>
      <c r="DN117" s="308"/>
      <c r="DO117" s="308"/>
      <c r="DP117" s="308"/>
      <c r="DQ117" s="308"/>
      <c r="DR117" s="308"/>
      <c r="DS117" s="308"/>
      <c r="DT117" s="308"/>
      <c r="DU117" s="308"/>
      <c r="DV117" s="308"/>
      <c r="DW117" s="308"/>
      <c r="DX117" s="308"/>
      <c r="DY117" s="308"/>
      <c r="DZ117" s="308"/>
      <c r="EA117" s="308"/>
      <c r="EB117" s="308"/>
      <c r="EC117" s="308"/>
      <c r="ED117" s="308"/>
      <c r="EE117" s="308"/>
      <c r="EF117" s="308"/>
      <c r="EG117" s="54">
        <f>IF(B117=0,0,IF(VLOOKUP(B117,RE,5,FALSE)=1,SUM(EM117:EZ117)+SUM(FA117:FD117)+SUM(FI117:FL117)-SUM(FC117,FD117,FK117,FL117),SUM(EM117:EZ117)+SUM(FA117:FD117)+SUM(FI117:FL117)))</f>
        <v>0</v>
      </c>
      <c r="EH117" s="136"/>
      <c r="EI117" s="358">
        <f>SUM(FQ117:GP117)+SUM(GU117:GY117)+SUM(HD117:HH117)</f>
        <v>0</v>
      </c>
      <c r="EJ117" s="344" t="str">
        <f t="shared" si="67"/>
        <v/>
      </c>
      <c r="EK117" s="345">
        <f t="shared" si="68"/>
        <v>0</v>
      </c>
      <c r="EL117" s="185"/>
      <c r="EM117" s="138"/>
      <c r="EN117" s="211"/>
      <c r="EO117" s="211"/>
      <c r="EP117" s="211"/>
      <c r="EQ117" s="211"/>
      <c r="ER117" s="211"/>
      <c r="ES117" s="211"/>
      <c r="ET117" s="19">
        <f>SUMIF($L117,REGISTER!$CU$15,'KORT 1'!$BD117)</f>
        <v>0</v>
      </c>
      <c r="EU117" s="19">
        <f>SUMIF($L117,REGISTER!$CU$16,'KORT 1'!$BD117)</f>
        <v>0</v>
      </c>
      <c r="EV117" s="218">
        <f>SUMIF($L117,REGISTER!$CU$17,'KORT 1'!$BD117)+SUMIF($L117,REGISTER!$CU$18,'KORT 1'!$BD117)+SUMIF($L117,REGISTER!$CU$19,'KORT 1'!$BD117)+SUMIF($L117,REGISTER!$CU$20,'KORT 1'!$BD117)</f>
        <v>0</v>
      </c>
      <c r="EW117" s="183"/>
      <c r="EX117" s="19">
        <f>SUMIF($L117,REGISTER!$CU$29,'KORT 1'!$BD117)</f>
        <v>0</v>
      </c>
      <c r="EY117" s="19">
        <f>SUMIF($L117,REGISTER!$CU$30,'KORT 1'!$BD117)</f>
        <v>0</v>
      </c>
      <c r="EZ117" s="218">
        <f>SUMIF($L117,REGISTER!$CU$31,'KORT 1'!$BD117)+SUMIF($L117,REGISTER!$CU$32,'KORT 1'!$BD117)+SUMIF($L117,REGISTER!$CU$33,'KORT 1'!$BD117)+SUMIF($L117,REGISTER!$CU$34,'KORT 1'!$BD117)</f>
        <v>0</v>
      </c>
      <c r="FA117" s="18">
        <f>SUMIF($L117,REGISTER!$CU$8,'KORT 1'!$BD42)</f>
        <v>0</v>
      </c>
      <c r="FB117" s="18">
        <f>SUMIF($L117,REGISTER!$CU$9,'KORT 1'!$BD42)</f>
        <v>0</v>
      </c>
      <c r="FC117" s="18">
        <f>+SUMIF($L117,REGISTER!$CU$15,'KORT 1'!$BD42)</f>
        <v>0</v>
      </c>
      <c r="FD117" s="18">
        <f>SUMIF($L117,REGISTER!$CU$16,'KORT 1'!$BD42)</f>
        <v>0</v>
      </c>
      <c r="FE117" s="18">
        <f>SUMIF($L117,REGISTER!$CU$10,'KORT 1'!$BD42)+SUMIF($L117,REGISTER!$CU$17,'KORT 1'!$BD42)</f>
        <v>0</v>
      </c>
      <c r="FF117" s="18">
        <f>SUMIF($L117,REGISTER!$CU$11,'KORT 1'!$BD42)+SUMIF($L117,REGISTER!$CU$18,'KORT 1'!$BD42)</f>
        <v>0</v>
      </c>
      <c r="FG117" s="18">
        <f>SUMIF($L117,REGISTER!$CU$12,'KORT 1'!$BD42)+SUMIF($L117,REGISTER!$CU$19,'KORT 1'!$BD42)</f>
        <v>0</v>
      </c>
      <c r="FH117" s="18">
        <f>SUMIF($L117,REGISTER!$CU$13,'KORT 1'!$BD42)+SUMIF($L117,REGISTER!$CU$20,'KORT 1'!$BD42)</f>
        <v>0</v>
      </c>
      <c r="FI117" s="18">
        <f>SUMIF($L117,REGISTER!$CU$22,'KORT 1'!$BD42)</f>
        <v>0</v>
      </c>
      <c r="FJ117" s="18">
        <f>SUMIF($L117,REGISTER!$CU$23,'KORT 1'!$BD42)+SUMIF($L117,REGISTER!$CU$30,'KORT 1'!$BD42)</f>
        <v>0</v>
      </c>
      <c r="FK117" s="18">
        <f>+SUMIF($L117,REGISTER!$CU$29,'KORT 1'!$BD42)</f>
        <v>0</v>
      </c>
      <c r="FL117" s="18">
        <f>+SUMIF($L117,REGISTER!$CU$30,'KORT 1'!$BD42)</f>
        <v>0</v>
      </c>
      <c r="FM117" s="18">
        <f>SUMIF($L117,REGISTER!$CU$24,'KORT 1'!$BD42)+SUMIF($L117,REGISTER!$CU$31,'KORT 1'!$BD42)</f>
        <v>0</v>
      </c>
      <c r="FN117" s="18">
        <f>SUMIF($L117,REGISTER!$CU$25,'KORT 1'!$BD42)+SUMIF($L117,REGISTER!$CU$32,'KORT 1'!$BD42)</f>
        <v>0</v>
      </c>
      <c r="FO117" s="18">
        <f>SUMIF($L117,REGISTER!$CU$26,'KORT 1'!$BD42)+SUMIF($L117,REGISTER!$CU$33,'KORT 1'!$BD42)</f>
        <v>0</v>
      </c>
      <c r="FP117" s="18">
        <f>SUMIF($L117,REGISTER!$CU$27,'KORT 1'!$BD42)+SUMIF($L117,REGISTER!$CU$34,'KORT 1'!$BD42)</f>
        <v>0</v>
      </c>
      <c r="FQ117" s="313">
        <f>SUMIF($M117,REGISTER!$CU$36,'KORT 1'!$O117)</f>
        <v>0</v>
      </c>
      <c r="FR117" s="211">
        <f>SUMIF($M117,REGISTER!$CU$37,'KORT 1'!$O117)</f>
        <v>0</v>
      </c>
      <c r="FS117" s="112">
        <f>SUMIF($M117,REGISTER!$CU$38,'KORT 1'!$O117)</f>
        <v>0</v>
      </c>
      <c r="FT117" s="19">
        <f>SUMIF($M117,REGISTER!$CU$39,'KORT 1'!$O117)</f>
        <v>0</v>
      </c>
      <c r="FU117" s="19">
        <f>SUMIF($M117,REGISTER!$CU$40,'KORT 1'!$O117)</f>
        <v>0</v>
      </c>
      <c r="FV117" s="19">
        <f>SUMIF($M117,REGISTER!$CU$41,'KORT 1'!$O117)</f>
        <v>0</v>
      </c>
      <c r="FW117" s="136">
        <f>SUMIF($M117,REGISTER!$CU$42,'KORT 1'!$O117)</f>
        <v>0</v>
      </c>
      <c r="FX117" s="136">
        <f>SUMIF($M117,REGISTER!$CU$43,'KORT 1'!$O117)</f>
        <v>0</v>
      </c>
      <c r="FY117" s="136">
        <f>SUMIF($M117,REGISTER!$CU$44,'KORT 1'!$O117)</f>
        <v>0</v>
      </c>
      <c r="FZ117" s="19">
        <f>SUMIF($M117,REGISTER!$CU$59,'KORT 1'!$O117)</f>
        <v>0</v>
      </c>
      <c r="GA117" s="19">
        <f>SUMIF($M117,REGISTER!$CU$60,'KORT 1'!$O117)</f>
        <v>0</v>
      </c>
      <c r="GB117" s="19">
        <f>SUMIF($M117,REGISTER!$CU$61,'KORT 1'!$O117)</f>
        <v>0</v>
      </c>
      <c r="GC117" s="313">
        <f>SUMIF($M117,REGISTER!$CU$48,'KORT 1'!$O117)</f>
        <v>0</v>
      </c>
      <c r="GD117" s="211">
        <f>SUMIF($M117,REGISTER!$CU$49,'KORT 1'!$O117)</f>
        <v>0</v>
      </c>
      <c r="GE117" s="112">
        <f>SUMIF($M117,REGISTER!$CU$50,'KORT 1'!$O117)</f>
        <v>0</v>
      </c>
      <c r="GF117" s="19">
        <f>SUMIF($M117,REGISTER!$CU$49,'KORT 1'!$O117)</f>
        <v>0</v>
      </c>
      <c r="GG117" s="19">
        <f>SUMIF($M117,REGISTER!$CU$50,'KORT 1'!$O117)</f>
        <v>0</v>
      </c>
      <c r="GH117" s="19">
        <f>SUMIF($M117,REGISTER!$CU$51,'KORT 1'!$O117)</f>
        <v>0</v>
      </c>
      <c r="GI117" s="18">
        <f>SUMIF($M117,REGISTER!$CU$52,'KORT 1'!$O117)+SUMIF($M117,REGISTER!$CU$53,'KORT 1'!$O117)+SUMIF($M117,REGISTER!$CU$54,'KORT 1'!$O117)+SUMIF($M117,REGISTER!$CU$55,'KORT 1'!$O117)</f>
        <v>0</v>
      </c>
      <c r="GJ117" s="313"/>
      <c r="GK117" s="211"/>
      <c r="GL117" s="112"/>
      <c r="GM117" s="19">
        <f>SUMIF($M117,REGISTER!$CU$69,'KORT 1'!$O117)</f>
        <v>0</v>
      </c>
      <c r="GN117" s="19">
        <f>SUMIF($M117,REGISTER!$CU$70,'KORT 1'!$O117)</f>
        <v>0</v>
      </c>
      <c r="GO117" s="19">
        <f>SUMIF($M117,REGISTER!$CU$71,'KORT 1'!$O117)</f>
        <v>0</v>
      </c>
      <c r="GP117" s="325">
        <f>SUMIF($M117,REGISTER!$CU$72,'KORT 1'!$O117)+SUMIF($M117,REGISTER!$CU$73,'KORT 1'!$O117)+SUMIF($M117,REGISTER!$CU$74,'KORT 1'!$O117)+SUMIF($M117,REGISTER!$CU$75,'KORT 1'!$O117)</f>
        <v>0</v>
      </c>
      <c r="GQ117" s="326">
        <f>SUMIF($M117,REGISTER!$CU$39,'KORT 1'!$O42)</f>
        <v>0</v>
      </c>
      <c r="GR117" s="18">
        <f>+SUMIF($M117,REGISTER!$CU$40,'KORT 1'!$O42)</f>
        <v>0</v>
      </c>
      <c r="GS117" s="18">
        <f>SUMIF($M117,REGISTER!$CU$49,'KORT 1'!$O42)</f>
        <v>0</v>
      </c>
      <c r="GT117" s="18">
        <f>SUMIF($M117,REGISTER!$CU$50,'KORT 1'!$O42)</f>
        <v>0</v>
      </c>
      <c r="GU117" s="18">
        <f>SUMIF($M117,REGISTER!$CU$41,'KORT 1'!$O42)+SUMIF($M117,REGISTER!$CU$51,'KORT 1'!$O42)</f>
        <v>0</v>
      </c>
      <c r="GV117" s="18">
        <f>SUMIF($M117,REGISTER!$CU$42,'KORT 1'!$O42)+SUMIF($M117,REGISTER!$CU$52,'KORT 1'!$O42)</f>
        <v>0</v>
      </c>
      <c r="GW117" s="18">
        <f>SUMIF($M117,REGISTER!$CU$43,'KORT 1'!$O42)+SUMIF($M117,REGISTER!$CU$53,'KORT 1'!$O42)</f>
        <v>0</v>
      </c>
      <c r="GX117" s="18">
        <f>SUMIF($M117,REGISTER!$CU$44,'KORT 1'!$O42)+SUMIF($M117,REGISTER!$CU$54,'KORT 1'!$O42)</f>
        <v>0</v>
      </c>
      <c r="GY117" s="218">
        <f>SUMIF($M117,REGISTER!$CU$45,'KORT 1'!$O42)+SUMIF($M117,REGISTER!$CU$55,'KORT 1'!$O42)</f>
        <v>0</v>
      </c>
      <c r="GZ117" s="326">
        <f>SUMIF($M117,REGISTER!$CU$59,'KORT 1'!$O42)</f>
        <v>0</v>
      </c>
      <c r="HA117" s="18">
        <f>+SUMIF($M117,REGISTER!$CU$60,'KORT 1'!$O42)</f>
        <v>0</v>
      </c>
      <c r="HB117" s="18">
        <f>SUMIF($M117,REGISTER!$CU$69,'KORT 1'!$O42)</f>
        <v>0</v>
      </c>
      <c r="HC117" s="18">
        <f>SUMIF($M117,REGISTER!$CU$70,'KORT 1'!$O42)</f>
        <v>0</v>
      </c>
      <c r="HD117" s="18">
        <f>SUMIF($M117,REGISTER!$CU$61,'KORT 1'!$O42)+SUMIF($M117,REGISTER!$CU$71,'KORT 1'!$O42)</f>
        <v>0</v>
      </c>
      <c r="HE117" s="18">
        <f>SUMIF($M117,REGISTER!$CU$62,'KORT 1'!$O42)+SUMIF($M117,REGISTER!$CU$72,'KORT 1'!$O42)</f>
        <v>0</v>
      </c>
      <c r="HF117" s="18">
        <f>SUMIF($M117,REGISTER!$CU$63,'KORT 1'!$O42)+SUMIF($M117,REGISTER!$CU$73,'KORT 1'!$O42)</f>
        <v>0</v>
      </c>
      <c r="HG117" s="18">
        <f>SUMIF($M117,REGISTER!$CU$64,'KORT 1'!$O42)+SUMIF($M117,REGISTER!$CU$74,'KORT 1'!$O42)</f>
        <v>0</v>
      </c>
      <c r="HH117" s="218">
        <f>SUMIF($M117,REGISTER!$CU$65,'KORT 1'!$O42)+SUMIF($M117,REGISTER!$CU$75,'KORT 1'!$O42)</f>
        <v>0</v>
      </c>
      <c r="HI117" s="1"/>
    </row>
    <row r="118" spans="1:217" ht="12.95" customHeight="1">
      <c r="A118" s="17">
        <v>62</v>
      </c>
      <c r="B118" s="81"/>
      <c r="C118" s="32" t="s">
        <v>2</v>
      </c>
      <c r="D118" s="427" t="str">
        <f>IF(B118&gt;0,VLOOKUP(B118,RE,2,FALSE),"")</f>
        <v/>
      </c>
      <c r="E118" s="428"/>
      <c r="F118" s="428"/>
      <c r="G118" s="429"/>
      <c r="H118" s="130" t="str">
        <f t="shared" si="56"/>
        <v/>
      </c>
      <c r="I118" s="26">
        <f t="shared" si="57"/>
        <v>0</v>
      </c>
      <c r="J118" s="26">
        <f t="shared" si="58"/>
        <v>0</v>
      </c>
      <c r="K118" s="243"/>
      <c r="L118" s="26">
        <f>IF($B118="",0,VLOOKUP($B118,RE,22,FALSE))</f>
        <v>0</v>
      </c>
      <c r="M118" s="26">
        <f t="shared" si="60"/>
        <v>0</v>
      </c>
      <c r="N118" s="26">
        <f t="shared" si="61"/>
        <v>0</v>
      </c>
      <c r="O118" s="101">
        <f t="shared" si="70"/>
        <v>0</v>
      </c>
      <c r="P118" s="75">
        <f>IF(CS$70=1,0,IF(AND(CS118=1,$J118=1,$N118&gt;=13,CS$43&gt;=REGISTER!$CZ$25,CS$40&gt;0,SUM(CS$54:CS$60)&gt;0),1,0))</f>
        <v>0</v>
      </c>
      <c r="Q118" s="75">
        <f>IF(CT$70=1,0,IF(AND(CT118=1,$J118=1,$N118&gt;=13,CT$43&gt;=REGISTER!$CZ$25,CT$40&gt;0,SUM(CT$54:CT$60)&gt;0),1,0))</f>
        <v>0</v>
      </c>
      <c r="R118" s="75">
        <f>IF(CU$70=1,0,IF(AND(CU118=1,$J118=1,$N118&gt;=13,CU$43&gt;=REGISTER!$CZ$25,CU$40&gt;0,SUM(CU$54:CU$60)&gt;0),1,0))</f>
        <v>0</v>
      </c>
      <c r="S118" s="75">
        <f>IF(CV$70=1,0,IF(AND(CV118=1,$J118=1,$N118&gt;=13,CV$43&gt;=REGISTER!$CZ$25,CV$40&gt;0,SUM(CV$54:CV$60)&gt;0),1,0))</f>
        <v>0</v>
      </c>
      <c r="T118" s="75">
        <f>IF(CW$70=1,0,IF(AND(CW118=1,$J118=1,$N118&gt;=13,CW$43&gt;=REGISTER!$CZ$25,CW$40&gt;0,SUM(CW$54:CW$60)&gt;0),1,0))</f>
        <v>0</v>
      </c>
      <c r="U118" s="75">
        <f>IF(CX$70=1,0,IF(AND(CX118=1,$J118=1,$N118&gt;=13,CX$43&gt;=REGISTER!$CZ$25,CX$40&gt;0,SUM(CX$54:CX$60)&gt;0),1,0))</f>
        <v>0</v>
      </c>
      <c r="V118" s="75">
        <f>IF(CY$70=1,0,IF(AND(CY118=1,$J118=1,$N118&gt;=13,CY$43&gt;=REGISTER!$CZ$25,CY$40&gt;0,SUM(CY$54:CY$60)&gt;0),1,0))</f>
        <v>0</v>
      </c>
      <c r="W118" s="75">
        <f>IF(CZ$70=1,0,IF(AND(CZ118=1,$J118=1,$N118&gt;=13,CZ$43&gt;=REGISTER!$CZ$25,CZ$40&gt;0,SUM(CZ$54:CZ$60)&gt;0),1,0))</f>
        <v>0</v>
      </c>
      <c r="X118" s="75">
        <f>IF(DA$70=1,0,IF(AND(DA118=1,$J118=1,$N118&gt;=13,DA$43&gt;=REGISTER!$CZ$25,DA$40&gt;0,SUM(DA$54:DA$60)&gt;0),1,0))</f>
        <v>0</v>
      </c>
      <c r="Y118" s="75">
        <f>IF(DB$70=1,0,IF(AND(DB118=1,$J118=1,$N118&gt;=13,DB$43&gt;=REGISTER!$CZ$25,DB$40&gt;0,SUM(DB$54:DB$60)&gt;0),1,0))</f>
        <v>0</v>
      </c>
      <c r="Z118" s="75">
        <f>IF(DC$70=1,0,IF(AND(DC118=1,$J118=1,$N118&gt;=13,DC$43&gt;=REGISTER!$CZ$25,DC$40&gt;0,SUM(DC$54:DC$60)&gt;0),1,0))</f>
        <v>0</v>
      </c>
      <c r="AA118" s="75">
        <f>IF(DD$70=1,0,IF(AND(DD118=1,$J118=1,$N118&gt;=13,DD$43&gt;=REGISTER!$CZ$25,DD$40&gt;0,SUM(DD$54:DD$60)&gt;0),1,0))</f>
        <v>0</v>
      </c>
      <c r="AB118" s="75">
        <f>IF(DE$70=1,0,IF(AND(DE118=1,$J118=1,$N118&gt;=13,DE$43&gt;=REGISTER!$CZ$25,DE$40&gt;0,SUM(DE$54:DE$60)&gt;0),1,0))</f>
        <v>0</v>
      </c>
      <c r="AC118" s="75">
        <f>IF(DF$70=1,0,IF(AND(DF118=1,$J118=1,$N118&gt;=13,DF$43&gt;=REGISTER!$CZ$25,DF$40&gt;0,SUM(DF$54:DF$60)&gt;0),1,0))</f>
        <v>0</v>
      </c>
      <c r="AD118" s="75">
        <f>IF(DG$70=1,0,IF(AND(DG118=1,$J118=1,$N118&gt;=13,DG$43&gt;=REGISTER!$CZ$25,DG$40&gt;0,SUM(DG$54:DG$60)&gt;0),1,0))</f>
        <v>0</v>
      </c>
      <c r="AE118" s="75">
        <f>IF(DH$70=1,0,IF(AND(DH118=1,$J118=1,$N118&gt;=13,DH$43&gt;=REGISTER!$CZ$25,DH$40&gt;0,SUM(DH$54:DH$60)&gt;0),1,0))</f>
        <v>0</v>
      </c>
      <c r="AF118" s="75">
        <f>IF(DI$70=1,0,IF(AND(DI118=1,$J118=1,$N118&gt;=13,DI$43&gt;=REGISTER!$CZ$25,DI$40&gt;0,SUM(DI$54:DI$60)&gt;0),1,0))</f>
        <v>0</v>
      </c>
      <c r="AG118" s="75">
        <f>IF(DJ$70=1,0,IF(AND(DJ118=1,$J118=1,$N118&gt;=13,DJ$43&gt;=REGISTER!$CZ$25,DJ$40&gt;0,SUM(DJ$54:DJ$60)&gt;0),1,0))</f>
        <v>0</v>
      </c>
      <c r="AH118" s="75">
        <f>IF(DK$70=1,0,IF(AND(DK118=1,$J118=1,$N118&gt;=13,DK$43&gt;=REGISTER!$CZ$25,DK$40&gt;0,SUM(DK$54:DK$60)&gt;0),1,0))</f>
        <v>0</v>
      </c>
      <c r="AI118" s="75">
        <f>IF(DL$70=1,0,IF(AND(DL118=1,$J118=1,$N118&gt;=13,DL$43&gt;=REGISTER!$CZ$25,DL$40&gt;0,SUM(DL$54:DL$60)&gt;0),1,0))</f>
        <v>0</v>
      </c>
      <c r="AJ118" s="75">
        <f>IF(DM$70=1,0,IF(AND(DM118=1,$J118=1,$N118&gt;=13,DM$43&gt;=REGISTER!$CZ$25,DM$40&gt;0,SUM(DM$54:DM$60)&gt;0),1,0))</f>
        <v>0</v>
      </c>
      <c r="AK118" s="75">
        <f>IF(DN$70=1,0,IF(AND(DN118=1,$J118=1,$N118&gt;=13,DN$43&gt;=REGISTER!$CZ$25,DN$40&gt;0,SUM(DN$54:DN$60)&gt;0),1,0))</f>
        <v>0</v>
      </c>
      <c r="AL118" s="75">
        <f>IF(DO$70=1,0,IF(AND(DO118=1,$J118=1,$N118&gt;=13,DO$43&gt;=REGISTER!$CZ$25,DO$40&gt;0,SUM(DO$54:DO$60)&gt;0),1,0))</f>
        <v>0</v>
      </c>
      <c r="AM118" s="75">
        <f>IF(DP$70=1,0,IF(AND(DP118=1,$J118=1,$N118&gt;=13,DP$43&gt;=REGISTER!$CZ$25,DP$40&gt;0,SUM(DP$54:DP$60)&gt;0),1,0))</f>
        <v>0</v>
      </c>
      <c r="AN118" s="75">
        <f>IF(DQ$70=1,0,IF(AND(DQ118=1,$J118=1,$N118&gt;=13,DQ$43&gt;=REGISTER!$CZ$25,DQ$40&gt;0,SUM(DQ$54:DQ$60)&gt;0),1,0))</f>
        <v>0</v>
      </c>
      <c r="AO118" s="75">
        <f>IF(DR$70=1,0,IF(AND(DR118=1,$J118=1,$N118&gt;=13,DR$43&gt;=REGISTER!$CZ$25,DR$40&gt;0,SUM(DR$54:DR$60)&gt;0),1,0))</f>
        <v>0</v>
      </c>
      <c r="AP118" s="75">
        <f>IF(DS$70=1,0,IF(AND(DS118=1,$J118=1,$N118&gt;=13,DS$43&gt;=REGISTER!$CZ$25,DS$40&gt;0,SUM(DS$54:DS$60)&gt;0),1,0))</f>
        <v>0</v>
      </c>
      <c r="AQ118" s="75">
        <f>IF(DT$70=1,0,IF(AND(DT118=1,$J118=1,$N118&gt;=13,DT$43&gt;=REGISTER!$CZ$25,DT$40&gt;0,SUM(DT$54:DT$60)&gt;0),1,0))</f>
        <v>0</v>
      </c>
      <c r="AR118" s="75">
        <f>IF(DU$70=1,0,IF(AND(DU118=1,$J118=1,$N118&gt;=13,DU$43&gt;=REGISTER!$CZ$25,DU$40&gt;0,SUM(DU$54:DU$60)&gt;0),1,0))</f>
        <v>0</v>
      </c>
      <c r="AS118" s="75">
        <f>IF(DV$70=1,0,IF(AND(DV118=1,$J118=1,$N118&gt;=13,DV$43&gt;=REGISTER!$CZ$25,DV$40&gt;0,SUM(DV$54:DV$60)&gt;0),1,0))</f>
        <v>0</v>
      </c>
      <c r="AT118" s="75">
        <f>IF(DW$70=1,0,IF(AND(DW118=1,$J118=1,$N118&gt;=13,DW$43&gt;=REGISTER!$CZ$25,DW$40&gt;0,SUM(DW$54:DW$60)&gt;0),1,0))</f>
        <v>0</v>
      </c>
      <c r="AU118" s="75">
        <f>IF(DX$70=1,0,IF(AND(DX118=1,$J118=1,$N118&gt;=13,DX$43&gt;=REGISTER!$CZ$25,DX$40&gt;0,SUM(DX$54:DX$60)&gt;0),1,0))</f>
        <v>0</v>
      </c>
      <c r="AV118" s="75">
        <f>IF(DY$70=1,0,IF(AND(DY118=1,$J118=1,$N118&gt;=13,DY$43&gt;=REGISTER!$CZ$25,DY$40&gt;0,SUM(DY$54:DY$60)&gt;0),1,0))</f>
        <v>0</v>
      </c>
      <c r="AW118" s="75">
        <f>IF(DZ$70=1,0,IF(AND(DZ118=1,$J118=1,$N118&gt;=13,DZ$43&gt;=REGISTER!$CZ$25,DZ$40&gt;0,SUM(DZ$54:DZ$60)&gt;0),1,0))</f>
        <v>0</v>
      </c>
      <c r="AX118" s="75">
        <f>IF(EA$70=1,0,IF(AND(EA118=1,$J118=1,$N118&gt;=13,EA$43&gt;=REGISTER!$CZ$25,EA$40&gt;0,SUM(EA$54:EA$60)&gt;0),1,0))</f>
        <v>0</v>
      </c>
      <c r="AY118" s="75">
        <f>IF(EB$70=1,0,IF(AND(EB118=1,$J118=1,$N118&gt;=13,EB$43&gt;=REGISTER!$CZ$25,EB$40&gt;0,SUM(EB$54:EB$60)&gt;0),1,0))</f>
        <v>0</v>
      </c>
      <c r="AZ118" s="75">
        <f>IF(EC$70=1,0,IF(AND(EC118=1,$J118=1,$N118&gt;=13,EC$43&gt;=REGISTER!$CZ$25,EC$40&gt;0,SUM(EC$54:EC$60)&gt;0),1,0))</f>
        <v>0</v>
      </c>
      <c r="BA118" s="75">
        <f>IF(ED$70=1,0,IF(AND(ED118=1,$J118=1,$N118&gt;=13,ED$43&gt;=REGISTER!$CZ$25,ED$40&gt;0,SUM(ED$54:ED$60)&gt;0),1,0))</f>
        <v>0</v>
      </c>
      <c r="BB118" s="75">
        <f>IF(EE$70=1,0,IF(AND(EE118=1,$J118=1,$N118&gt;=13,EE$43&gt;=REGISTER!$CZ$25,EE$40&gt;0,SUM(EE$54:EE$60)&gt;0),1,0))</f>
        <v>0</v>
      </c>
      <c r="BC118" s="75">
        <f>IF(EF$70=1,0,IF(AND(EF118=1,$J118=1,$N118&gt;=13,EF$43&gt;=REGISTER!$CZ$25,EF$40&gt;0,SUM(EF$54:EF$60)&gt;0),1,0))</f>
        <v>0</v>
      </c>
      <c r="BD118" s="101">
        <f t="shared" si="71"/>
        <v>0</v>
      </c>
      <c r="BE118" s="124">
        <f t="shared" si="77"/>
        <v>0</v>
      </c>
      <c r="BF118" s="124">
        <f t="shared" si="77"/>
        <v>0</v>
      </c>
      <c r="BG118" s="124">
        <f t="shared" si="78"/>
        <v>0</v>
      </c>
      <c r="BH118" s="124">
        <f t="shared" si="78"/>
        <v>0</v>
      </c>
      <c r="BI118" s="124">
        <f t="shared" si="78"/>
        <v>0</v>
      </c>
      <c r="BJ118" s="124">
        <f t="shared" si="78"/>
        <v>0</v>
      </c>
      <c r="BK118" s="124">
        <f t="shared" si="78"/>
        <v>0</v>
      </c>
      <c r="BL118" s="124">
        <f t="shared" si="78"/>
        <v>0</v>
      </c>
      <c r="BM118" s="124">
        <f t="shared" si="78"/>
        <v>0</v>
      </c>
      <c r="BN118" s="124">
        <f t="shared" si="78"/>
        <v>0</v>
      </c>
      <c r="BO118" s="124">
        <f t="shared" si="78"/>
        <v>0</v>
      </c>
      <c r="BP118" s="124">
        <f t="shared" si="78"/>
        <v>0</v>
      </c>
      <c r="BQ118" s="124">
        <f t="shared" si="78"/>
        <v>0</v>
      </c>
      <c r="BR118" s="124">
        <f t="shared" si="78"/>
        <v>0</v>
      </c>
      <c r="BS118" s="124">
        <f t="shared" si="78"/>
        <v>0</v>
      </c>
      <c r="BT118" s="124">
        <f t="shared" si="78"/>
        <v>0</v>
      </c>
      <c r="BU118" s="124">
        <f t="shared" si="78"/>
        <v>0</v>
      </c>
      <c r="BV118" s="124">
        <f t="shared" si="78"/>
        <v>0</v>
      </c>
      <c r="BW118" s="124">
        <f t="shared" si="78"/>
        <v>0</v>
      </c>
      <c r="BX118" s="124">
        <f t="shared" si="78"/>
        <v>0</v>
      </c>
      <c r="BY118" s="124">
        <f t="shared" si="78"/>
        <v>0</v>
      </c>
      <c r="BZ118" s="124">
        <f t="shared" si="78"/>
        <v>0</v>
      </c>
      <c r="CA118" s="124">
        <f t="shared" si="78"/>
        <v>0</v>
      </c>
      <c r="CB118" s="124">
        <f t="shared" si="78"/>
        <v>0</v>
      </c>
      <c r="CC118" s="124">
        <f t="shared" si="78"/>
        <v>0</v>
      </c>
      <c r="CD118" s="124">
        <f t="shared" si="78"/>
        <v>0</v>
      </c>
      <c r="CE118" s="124">
        <f t="shared" si="78"/>
        <v>0</v>
      </c>
      <c r="CF118" s="124">
        <f t="shared" si="78"/>
        <v>0</v>
      </c>
      <c r="CG118" s="124">
        <f t="shared" si="78"/>
        <v>0</v>
      </c>
      <c r="CH118" s="124">
        <f t="shared" si="78"/>
        <v>0</v>
      </c>
      <c r="CI118" s="124">
        <f t="shared" si="78"/>
        <v>0</v>
      </c>
      <c r="CJ118" s="124">
        <f t="shared" si="78"/>
        <v>0</v>
      </c>
      <c r="CK118" s="124">
        <f t="shared" si="78"/>
        <v>0</v>
      </c>
      <c r="CL118" s="124">
        <f t="shared" si="78"/>
        <v>0</v>
      </c>
      <c r="CM118" s="124">
        <f t="shared" si="78"/>
        <v>0</v>
      </c>
      <c r="CN118" s="124">
        <f t="shared" si="78"/>
        <v>0</v>
      </c>
      <c r="CO118" s="124">
        <f t="shared" si="78"/>
        <v>0</v>
      </c>
      <c r="CP118" s="124">
        <f t="shared" si="78"/>
        <v>0</v>
      </c>
      <c r="CQ118" s="124">
        <f t="shared" si="78"/>
        <v>0</v>
      </c>
      <c r="CR118" s="124">
        <f t="shared" si="78"/>
        <v>0</v>
      </c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  <c r="DE118" s="308"/>
      <c r="DF118" s="308"/>
      <c r="DG118" s="308"/>
      <c r="DH118" s="308"/>
      <c r="DI118" s="308"/>
      <c r="DJ118" s="308"/>
      <c r="DK118" s="308"/>
      <c r="DL118" s="308"/>
      <c r="DM118" s="308"/>
      <c r="DN118" s="308"/>
      <c r="DO118" s="308"/>
      <c r="DP118" s="308"/>
      <c r="DQ118" s="308"/>
      <c r="DR118" s="308"/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8"/>
      <c r="EF118" s="308"/>
      <c r="EG118" s="54">
        <f>IF(B118=0,0,IF(VLOOKUP(B118,RE,5,FALSE)=1,SUM(EM118:EZ118)+SUM(FA118:FD118)+SUM(FI118:FL118)-SUM(FC118,FD118,FK118,FL118),SUM(EM118:EZ118)+SUM(FA118:FD118)+SUM(FI118:FL118)))</f>
        <v>0</v>
      </c>
      <c r="EH118" s="136"/>
      <c r="EI118" s="358">
        <f>SUM(FQ118:GP118)+SUM(GU118:GY118)+SUM(HD118:HH118)</f>
        <v>0</v>
      </c>
      <c r="EJ118" s="344" t="str">
        <f t="shared" si="67"/>
        <v/>
      </c>
      <c r="EK118" s="345">
        <f t="shared" si="68"/>
        <v>0</v>
      </c>
      <c r="EL118" s="185"/>
      <c r="EM118" s="221"/>
      <c r="EN118" s="136"/>
      <c r="EO118" s="136"/>
      <c r="EP118" s="136"/>
      <c r="EQ118" s="136"/>
      <c r="ER118" s="136"/>
      <c r="ES118" s="136"/>
      <c r="ET118" s="19">
        <f>SUMIF($L118,REGISTER!$CU$15,'KORT 1'!$BD118)</f>
        <v>0</v>
      </c>
      <c r="EU118" s="19">
        <f>SUMIF($L118,REGISTER!$CU$16,'KORT 1'!$BD118)</f>
        <v>0</v>
      </c>
      <c r="EV118" s="218">
        <f>SUMIF($L118,REGISTER!$CU$17,'KORT 1'!$BD118)+SUMIF($L118,REGISTER!$CU$18,'KORT 1'!$BD118)+SUMIF($L118,REGISTER!$CU$19,'KORT 1'!$BD118)+SUMIF($L118,REGISTER!$CU$20,'KORT 1'!$BD118)</f>
        <v>0</v>
      </c>
      <c r="EW118" s="183"/>
      <c r="EX118" s="19">
        <f>SUMIF($L118,REGISTER!$CU$29,'KORT 1'!$BD118)</f>
        <v>0</v>
      </c>
      <c r="EY118" s="19">
        <f>SUMIF($L118,REGISTER!$CU$30,'KORT 1'!$BD118)</f>
        <v>0</v>
      </c>
      <c r="EZ118" s="218">
        <f>SUMIF($L118,REGISTER!$CU$31,'KORT 1'!$BD118)+SUMIF($L118,REGISTER!$CU$32,'KORT 1'!$BD118)+SUMIF($L118,REGISTER!$CU$33,'KORT 1'!$BD118)+SUMIF($L118,REGISTER!$CU$34,'KORT 1'!$BD118)</f>
        <v>0</v>
      </c>
      <c r="FA118" s="18">
        <f>SUMIF($L118,REGISTER!$CU$8,'KORT 1'!$BD43)</f>
        <v>0</v>
      </c>
      <c r="FB118" s="18">
        <f>SUMIF($L118,REGISTER!$CU$9,'KORT 1'!$BD43)</f>
        <v>0</v>
      </c>
      <c r="FC118" s="18">
        <f>+SUMIF($L118,REGISTER!$CU$15,'KORT 1'!$BD43)</f>
        <v>0</v>
      </c>
      <c r="FD118" s="18">
        <f>SUMIF($L118,REGISTER!$CU$16,'KORT 1'!$BD43)</f>
        <v>0</v>
      </c>
      <c r="FE118" s="18">
        <f>SUMIF($L118,REGISTER!$CU$10,'KORT 1'!$BD43)+SUMIF($L118,REGISTER!$CU$17,'KORT 1'!$BD43)</f>
        <v>0</v>
      </c>
      <c r="FF118" s="18">
        <f>SUMIF($L118,REGISTER!$CU$11,'KORT 1'!$BD43)+SUMIF($L118,REGISTER!$CU$18,'KORT 1'!$BD43)</f>
        <v>0</v>
      </c>
      <c r="FG118" s="18">
        <f>SUMIF($L118,REGISTER!$CU$12,'KORT 1'!$BD43)+SUMIF($L118,REGISTER!$CU$19,'KORT 1'!$BD43)</f>
        <v>0</v>
      </c>
      <c r="FH118" s="18">
        <f>SUMIF($L118,REGISTER!$CU$13,'KORT 1'!$BD43)+SUMIF($L118,REGISTER!$CU$20,'KORT 1'!$BD43)</f>
        <v>0</v>
      </c>
      <c r="FI118" s="18">
        <f>SUMIF($L118,REGISTER!$CU$22,'KORT 1'!$BD43)</f>
        <v>0</v>
      </c>
      <c r="FJ118" s="18">
        <f>SUMIF($L118,REGISTER!$CU$23,'KORT 1'!$BD43)+SUMIF($L118,REGISTER!$CU$30,'KORT 1'!$BD43)</f>
        <v>0</v>
      </c>
      <c r="FK118" s="18">
        <f>+SUMIF($L118,REGISTER!$CU$29,'KORT 1'!$BD43)</f>
        <v>0</v>
      </c>
      <c r="FL118" s="18">
        <f>+SUMIF($L118,REGISTER!$CU$30,'KORT 1'!$BD43)</f>
        <v>0</v>
      </c>
      <c r="FM118" s="18">
        <f>SUMIF($L118,REGISTER!$CU$24,'KORT 1'!$BD43)+SUMIF($L118,REGISTER!$CU$31,'KORT 1'!$BD43)</f>
        <v>0</v>
      </c>
      <c r="FN118" s="18">
        <f>SUMIF($L118,REGISTER!$CU$25,'KORT 1'!$BD43)+SUMIF($L118,REGISTER!$CU$32,'KORT 1'!$BD43)</f>
        <v>0</v>
      </c>
      <c r="FO118" s="18">
        <f>SUMIF($L118,REGISTER!$CU$26,'KORT 1'!$BD43)+SUMIF($L118,REGISTER!$CU$33,'KORT 1'!$BD43)</f>
        <v>0</v>
      </c>
      <c r="FP118" s="18">
        <f>SUMIF($L118,REGISTER!$CU$27,'KORT 1'!$BD43)+SUMIF($L118,REGISTER!$CU$34,'KORT 1'!$BD43)</f>
        <v>0</v>
      </c>
      <c r="FQ118" s="314">
        <f>SUMIF($M118,REGISTER!$CU$36,'KORT 1'!$O118)</f>
        <v>0</v>
      </c>
      <c r="FR118" s="136">
        <f>SUMIF($M118,REGISTER!$CU$37,'KORT 1'!$O118)</f>
        <v>0</v>
      </c>
      <c r="FS118" s="125">
        <f>SUMIF($M118,REGISTER!$CU$38,'KORT 1'!$O118)</f>
        <v>0</v>
      </c>
      <c r="FT118" s="19">
        <f>SUMIF($M118,REGISTER!$CU$39,'KORT 1'!$O118)</f>
        <v>0</v>
      </c>
      <c r="FU118" s="19">
        <f>SUMIF($M118,REGISTER!$CU$40,'KORT 1'!$O118)</f>
        <v>0</v>
      </c>
      <c r="FV118" s="19">
        <f>SUMIF($M118,REGISTER!$CU$41,'KORT 1'!$O118)</f>
        <v>0</v>
      </c>
      <c r="FW118" s="136">
        <f>SUMIF($M118,REGISTER!$CU$42,'KORT 1'!$O118)</f>
        <v>0</v>
      </c>
      <c r="FX118" s="136">
        <f>SUMIF($M118,REGISTER!$CU$43,'KORT 1'!$O118)</f>
        <v>0</v>
      </c>
      <c r="FY118" s="136">
        <f>SUMIF($M118,REGISTER!$CU$44,'KORT 1'!$O118)</f>
        <v>0</v>
      </c>
      <c r="FZ118" s="19">
        <f>SUMIF($M118,REGISTER!$CU$59,'KORT 1'!$O118)</f>
        <v>0</v>
      </c>
      <c r="GA118" s="19">
        <f>SUMIF($M118,REGISTER!$CU$60,'KORT 1'!$O118)</f>
        <v>0</v>
      </c>
      <c r="GB118" s="19">
        <f>SUMIF($M118,REGISTER!$CU$61,'KORT 1'!$O118)</f>
        <v>0</v>
      </c>
      <c r="GC118" s="314">
        <f>SUMIF($M118,REGISTER!$CU$48,'KORT 1'!$O118)</f>
        <v>0</v>
      </c>
      <c r="GD118" s="136">
        <f>SUMIF($M118,REGISTER!$CU$49,'KORT 1'!$O118)</f>
        <v>0</v>
      </c>
      <c r="GE118" s="125">
        <f>SUMIF($M118,REGISTER!$CU$50,'KORT 1'!$O118)</f>
        <v>0</v>
      </c>
      <c r="GF118" s="19">
        <f>SUMIF($M118,REGISTER!$CU$49,'KORT 1'!$O118)</f>
        <v>0</v>
      </c>
      <c r="GG118" s="19">
        <f>SUMIF($M118,REGISTER!$CU$50,'KORT 1'!$O118)</f>
        <v>0</v>
      </c>
      <c r="GH118" s="19">
        <f>SUMIF($M118,REGISTER!$CU$51,'KORT 1'!$O118)</f>
        <v>0</v>
      </c>
      <c r="GI118" s="18">
        <f>SUMIF($M118,REGISTER!$CU$52,'KORT 1'!$O118)+SUMIF($M118,REGISTER!$CU$53,'KORT 1'!$O118)+SUMIF($M118,REGISTER!$CU$54,'KORT 1'!$O118)+SUMIF($M118,REGISTER!$CU$55,'KORT 1'!$O118)</f>
        <v>0</v>
      </c>
      <c r="GJ118" s="314"/>
      <c r="GK118" s="136"/>
      <c r="GL118" s="125"/>
      <c r="GM118" s="19">
        <f>SUMIF($M118,REGISTER!$CU$69,'KORT 1'!$O118)</f>
        <v>0</v>
      </c>
      <c r="GN118" s="19">
        <f>SUMIF($M118,REGISTER!$CU$70,'KORT 1'!$O118)</f>
        <v>0</v>
      </c>
      <c r="GO118" s="19">
        <f>SUMIF($M118,REGISTER!$CU$71,'KORT 1'!$O118)</f>
        <v>0</v>
      </c>
      <c r="GP118" s="325">
        <f>SUMIF($M118,REGISTER!$CU$72,'KORT 1'!$O118)+SUMIF($M118,REGISTER!$CU$73,'KORT 1'!$O118)+SUMIF($M118,REGISTER!$CU$74,'KORT 1'!$O118)+SUMIF($M118,REGISTER!$CU$75,'KORT 1'!$O118)</f>
        <v>0</v>
      </c>
      <c r="GQ118" s="326">
        <f>SUMIF($M118,REGISTER!$CU$39,'KORT 1'!$O43)</f>
        <v>0</v>
      </c>
      <c r="GR118" s="18">
        <f>+SUMIF($M118,REGISTER!$CU$40,'KORT 1'!$O43)</f>
        <v>0</v>
      </c>
      <c r="GS118" s="18">
        <f>SUMIF($M118,REGISTER!$CU$49,'KORT 1'!$O43)</f>
        <v>0</v>
      </c>
      <c r="GT118" s="18">
        <f>SUMIF($M118,REGISTER!$CU$50,'KORT 1'!$O43)</f>
        <v>0</v>
      </c>
      <c r="GU118" s="18">
        <f>SUMIF($M118,REGISTER!$CU$41,'KORT 1'!$O43)+SUMIF($M118,REGISTER!$CU$51,'KORT 1'!$O43)</f>
        <v>0</v>
      </c>
      <c r="GV118" s="18">
        <f>SUMIF($M118,REGISTER!$CU$42,'KORT 1'!$O43)+SUMIF($M118,REGISTER!$CU$52,'KORT 1'!$O43)</f>
        <v>0</v>
      </c>
      <c r="GW118" s="18">
        <f>SUMIF($M118,REGISTER!$CU$43,'KORT 1'!$O43)+SUMIF($M118,REGISTER!$CU$53,'KORT 1'!$O43)</f>
        <v>0</v>
      </c>
      <c r="GX118" s="18">
        <f>SUMIF($M118,REGISTER!$CU$44,'KORT 1'!$O43)+SUMIF($M118,REGISTER!$CU$54,'KORT 1'!$O43)</f>
        <v>0</v>
      </c>
      <c r="GY118" s="218">
        <f>SUMIF($M118,REGISTER!$CU$45,'KORT 1'!$O43)+SUMIF($M118,REGISTER!$CU$55,'KORT 1'!$O43)</f>
        <v>0</v>
      </c>
      <c r="GZ118" s="326">
        <f>SUMIF($M118,REGISTER!$CU$59,'KORT 1'!$O43)</f>
        <v>0</v>
      </c>
      <c r="HA118" s="18">
        <f>+SUMIF($M118,REGISTER!$CU$60,'KORT 1'!$O43)</f>
        <v>0</v>
      </c>
      <c r="HB118" s="18">
        <f>SUMIF($M118,REGISTER!$CU$69,'KORT 1'!$O43)</f>
        <v>0</v>
      </c>
      <c r="HC118" s="18">
        <f>SUMIF($M118,REGISTER!$CU$70,'KORT 1'!$O43)</f>
        <v>0</v>
      </c>
      <c r="HD118" s="18">
        <f>SUMIF($M118,REGISTER!$CU$61,'KORT 1'!$O43)+SUMIF($M118,REGISTER!$CU$71,'KORT 1'!$O43)</f>
        <v>0</v>
      </c>
      <c r="HE118" s="18">
        <f>SUMIF($M118,REGISTER!$CU$62,'KORT 1'!$O43)+SUMIF($M118,REGISTER!$CU$72,'KORT 1'!$O43)</f>
        <v>0</v>
      </c>
      <c r="HF118" s="18">
        <f>SUMIF($M118,REGISTER!$CU$63,'KORT 1'!$O43)+SUMIF($M118,REGISTER!$CU$73,'KORT 1'!$O43)</f>
        <v>0</v>
      </c>
      <c r="HG118" s="18">
        <f>SUMIF($M118,REGISTER!$CU$64,'KORT 1'!$O43)+SUMIF($M118,REGISTER!$CU$74,'KORT 1'!$O43)</f>
        <v>0</v>
      </c>
      <c r="HH118" s="218">
        <f>SUMIF($M118,REGISTER!$CU$65,'KORT 1'!$O43)+SUMIF($M118,REGISTER!$CU$75,'KORT 1'!$O43)</f>
        <v>0</v>
      </c>
      <c r="HI118" s="1"/>
    </row>
    <row r="119" spans="1:217" ht="12.95" customHeight="1">
      <c r="A119" s="17">
        <v>63</v>
      </c>
      <c r="B119" s="81"/>
      <c r="C119" s="32" t="s">
        <v>2</v>
      </c>
      <c r="D119" s="427" t="str">
        <f>IF(B119&gt;0,VLOOKUP(B119,RE,2,FALSE),"")</f>
        <v/>
      </c>
      <c r="E119" s="428"/>
      <c r="F119" s="428"/>
      <c r="G119" s="429"/>
      <c r="H119" s="130" t="str">
        <f t="shared" si="56"/>
        <v/>
      </c>
      <c r="I119" s="26">
        <f t="shared" si="57"/>
        <v>0</v>
      </c>
      <c r="J119" s="26">
        <f t="shared" si="58"/>
        <v>0</v>
      </c>
      <c r="K119" s="243"/>
      <c r="L119" s="26">
        <f>IF($B119="",0,VLOOKUP($B119,RE,22,FALSE))</f>
        <v>0</v>
      </c>
      <c r="M119" s="26">
        <f t="shared" si="60"/>
        <v>0</v>
      </c>
      <c r="N119" s="26">
        <f t="shared" si="61"/>
        <v>0</v>
      </c>
      <c r="O119" s="101">
        <f t="shared" si="70"/>
        <v>0</v>
      </c>
      <c r="P119" s="75">
        <f>IF(CS$70=1,0,IF(AND(CS119=1,$J119=1,$N119&gt;=13,CS$43&gt;=REGISTER!$CZ$25,CS$40&gt;0,SUM(CS$54:CS$60)&gt;0),1,0))</f>
        <v>0</v>
      </c>
      <c r="Q119" s="75">
        <f>IF(CT$70=1,0,IF(AND(CT119=1,$J119=1,$N119&gt;=13,CT$43&gt;=REGISTER!$CZ$25,CT$40&gt;0,SUM(CT$54:CT$60)&gt;0),1,0))</f>
        <v>0</v>
      </c>
      <c r="R119" s="75">
        <f>IF(CU$70=1,0,IF(AND(CU119=1,$J119=1,$N119&gt;=13,CU$43&gt;=REGISTER!$CZ$25,CU$40&gt;0,SUM(CU$54:CU$60)&gt;0),1,0))</f>
        <v>0</v>
      </c>
      <c r="S119" s="75">
        <f>IF(CV$70=1,0,IF(AND(CV119=1,$J119=1,$N119&gt;=13,CV$43&gt;=REGISTER!$CZ$25,CV$40&gt;0,SUM(CV$54:CV$60)&gt;0),1,0))</f>
        <v>0</v>
      </c>
      <c r="T119" s="75">
        <f>IF(CW$70=1,0,IF(AND(CW119=1,$J119=1,$N119&gt;=13,CW$43&gt;=REGISTER!$CZ$25,CW$40&gt;0,SUM(CW$54:CW$60)&gt;0),1,0))</f>
        <v>0</v>
      </c>
      <c r="U119" s="75">
        <f>IF(CX$70=1,0,IF(AND(CX119=1,$J119=1,$N119&gt;=13,CX$43&gt;=REGISTER!$CZ$25,CX$40&gt;0,SUM(CX$54:CX$60)&gt;0),1,0))</f>
        <v>0</v>
      </c>
      <c r="V119" s="75">
        <f>IF(CY$70=1,0,IF(AND(CY119=1,$J119=1,$N119&gt;=13,CY$43&gt;=REGISTER!$CZ$25,CY$40&gt;0,SUM(CY$54:CY$60)&gt;0),1,0))</f>
        <v>0</v>
      </c>
      <c r="W119" s="75">
        <f>IF(CZ$70=1,0,IF(AND(CZ119=1,$J119=1,$N119&gt;=13,CZ$43&gt;=REGISTER!$CZ$25,CZ$40&gt;0,SUM(CZ$54:CZ$60)&gt;0),1,0))</f>
        <v>0</v>
      </c>
      <c r="X119" s="75">
        <f>IF(DA$70=1,0,IF(AND(DA119=1,$J119=1,$N119&gt;=13,DA$43&gt;=REGISTER!$CZ$25,DA$40&gt;0,SUM(DA$54:DA$60)&gt;0),1,0))</f>
        <v>0</v>
      </c>
      <c r="Y119" s="75">
        <f>IF(DB$70=1,0,IF(AND(DB119=1,$J119=1,$N119&gt;=13,DB$43&gt;=REGISTER!$CZ$25,DB$40&gt;0,SUM(DB$54:DB$60)&gt;0),1,0))</f>
        <v>0</v>
      </c>
      <c r="Z119" s="75">
        <f>IF(DC$70=1,0,IF(AND(DC119=1,$J119=1,$N119&gt;=13,DC$43&gt;=REGISTER!$CZ$25,DC$40&gt;0,SUM(DC$54:DC$60)&gt;0),1,0))</f>
        <v>0</v>
      </c>
      <c r="AA119" s="75">
        <f>IF(DD$70=1,0,IF(AND(DD119=1,$J119=1,$N119&gt;=13,DD$43&gt;=REGISTER!$CZ$25,DD$40&gt;0,SUM(DD$54:DD$60)&gt;0),1,0))</f>
        <v>0</v>
      </c>
      <c r="AB119" s="75">
        <f>IF(DE$70=1,0,IF(AND(DE119=1,$J119=1,$N119&gt;=13,DE$43&gt;=REGISTER!$CZ$25,DE$40&gt;0,SUM(DE$54:DE$60)&gt;0),1,0))</f>
        <v>0</v>
      </c>
      <c r="AC119" s="75">
        <f>IF(DF$70=1,0,IF(AND(DF119=1,$J119=1,$N119&gt;=13,DF$43&gt;=REGISTER!$CZ$25,DF$40&gt;0,SUM(DF$54:DF$60)&gt;0),1,0))</f>
        <v>0</v>
      </c>
      <c r="AD119" s="75">
        <f>IF(DG$70=1,0,IF(AND(DG119=1,$J119=1,$N119&gt;=13,DG$43&gt;=REGISTER!$CZ$25,DG$40&gt;0,SUM(DG$54:DG$60)&gt;0),1,0))</f>
        <v>0</v>
      </c>
      <c r="AE119" s="75">
        <f>IF(DH$70=1,0,IF(AND(DH119=1,$J119=1,$N119&gt;=13,DH$43&gt;=REGISTER!$CZ$25,DH$40&gt;0,SUM(DH$54:DH$60)&gt;0),1,0))</f>
        <v>0</v>
      </c>
      <c r="AF119" s="75">
        <f>IF(DI$70=1,0,IF(AND(DI119=1,$J119=1,$N119&gt;=13,DI$43&gt;=REGISTER!$CZ$25,DI$40&gt;0,SUM(DI$54:DI$60)&gt;0),1,0))</f>
        <v>0</v>
      </c>
      <c r="AG119" s="75">
        <f>IF(DJ$70=1,0,IF(AND(DJ119=1,$J119=1,$N119&gt;=13,DJ$43&gt;=REGISTER!$CZ$25,DJ$40&gt;0,SUM(DJ$54:DJ$60)&gt;0),1,0))</f>
        <v>0</v>
      </c>
      <c r="AH119" s="75">
        <f>IF(DK$70=1,0,IF(AND(DK119=1,$J119=1,$N119&gt;=13,DK$43&gt;=REGISTER!$CZ$25,DK$40&gt;0,SUM(DK$54:DK$60)&gt;0),1,0))</f>
        <v>0</v>
      </c>
      <c r="AI119" s="75">
        <f>IF(DL$70=1,0,IF(AND(DL119=1,$J119=1,$N119&gt;=13,DL$43&gt;=REGISTER!$CZ$25,DL$40&gt;0,SUM(DL$54:DL$60)&gt;0),1,0))</f>
        <v>0</v>
      </c>
      <c r="AJ119" s="75">
        <f>IF(DM$70=1,0,IF(AND(DM119=1,$J119=1,$N119&gt;=13,DM$43&gt;=REGISTER!$CZ$25,DM$40&gt;0,SUM(DM$54:DM$60)&gt;0),1,0))</f>
        <v>0</v>
      </c>
      <c r="AK119" s="75">
        <f>IF(DN$70=1,0,IF(AND(DN119=1,$J119=1,$N119&gt;=13,DN$43&gt;=REGISTER!$CZ$25,DN$40&gt;0,SUM(DN$54:DN$60)&gt;0),1,0))</f>
        <v>0</v>
      </c>
      <c r="AL119" s="75">
        <f>IF(DO$70=1,0,IF(AND(DO119=1,$J119=1,$N119&gt;=13,DO$43&gt;=REGISTER!$CZ$25,DO$40&gt;0,SUM(DO$54:DO$60)&gt;0),1,0))</f>
        <v>0</v>
      </c>
      <c r="AM119" s="75">
        <f>IF(DP$70=1,0,IF(AND(DP119=1,$J119=1,$N119&gt;=13,DP$43&gt;=REGISTER!$CZ$25,DP$40&gt;0,SUM(DP$54:DP$60)&gt;0),1,0))</f>
        <v>0</v>
      </c>
      <c r="AN119" s="75">
        <f>IF(DQ$70=1,0,IF(AND(DQ119=1,$J119=1,$N119&gt;=13,DQ$43&gt;=REGISTER!$CZ$25,DQ$40&gt;0,SUM(DQ$54:DQ$60)&gt;0),1,0))</f>
        <v>0</v>
      </c>
      <c r="AO119" s="75">
        <f>IF(DR$70=1,0,IF(AND(DR119=1,$J119=1,$N119&gt;=13,DR$43&gt;=REGISTER!$CZ$25,DR$40&gt;0,SUM(DR$54:DR$60)&gt;0),1,0))</f>
        <v>0</v>
      </c>
      <c r="AP119" s="75">
        <f>IF(DS$70=1,0,IF(AND(DS119=1,$J119=1,$N119&gt;=13,DS$43&gt;=REGISTER!$CZ$25,DS$40&gt;0,SUM(DS$54:DS$60)&gt;0),1,0))</f>
        <v>0</v>
      </c>
      <c r="AQ119" s="75">
        <f>IF(DT$70=1,0,IF(AND(DT119=1,$J119=1,$N119&gt;=13,DT$43&gt;=REGISTER!$CZ$25,DT$40&gt;0,SUM(DT$54:DT$60)&gt;0),1,0))</f>
        <v>0</v>
      </c>
      <c r="AR119" s="75">
        <f>IF(DU$70=1,0,IF(AND(DU119=1,$J119=1,$N119&gt;=13,DU$43&gt;=REGISTER!$CZ$25,DU$40&gt;0,SUM(DU$54:DU$60)&gt;0),1,0))</f>
        <v>0</v>
      </c>
      <c r="AS119" s="75">
        <f>IF(DV$70=1,0,IF(AND(DV119=1,$J119=1,$N119&gt;=13,DV$43&gt;=REGISTER!$CZ$25,DV$40&gt;0,SUM(DV$54:DV$60)&gt;0),1,0))</f>
        <v>0</v>
      </c>
      <c r="AT119" s="75">
        <f>IF(DW$70=1,0,IF(AND(DW119=1,$J119=1,$N119&gt;=13,DW$43&gt;=REGISTER!$CZ$25,DW$40&gt;0,SUM(DW$54:DW$60)&gt;0),1,0))</f>
        <v>0</v>
      </c>
      <c r="AU119" s="75">
        <f>IF(DX$70=1,0,IF(AND(DX119=1,$J119=1,$N119&gt;=13,DX$43&gt;=REGISTER!$CZ$25,DX$40&gt;0,SUM(DX$54:DX$60)&gt;0),1,0))</f>
        <v>0</v>
      </c>
      <c r="AV119" s="75">
        <f>IF(DY$70=1,0,IF(AND(DY119=1,$J119=1,$N119&gt;=13,DY$43&gt;=REGISTER!$CZ$25,DY$40&gt;0,SUM(DY$54:DY$60)&gt;0),1,0))</f>
        <v>0</v>
      </c>
      <c r="AW119" s="75">
        <f>IF(DZ$70=1,0,IF(AND(DZ119=1,$J119=1,$N119&gt;=13,DZ$43&gt;=REGISTER!$CZ$25,DZ$40&gt;0,SUM(DZ$54:DZ$60)&gt;0),1,0))</f>
        <v>0</v>
      </c>
      <c r="AX119" s="75">
        <f>IF(EA$70=1,0,IF(AND(EA119=1,$J119=1,$N119&gt;=13,EA$43&gt;=REGISTER!$CZ$25,EA$40&gt;0,SUM(EA$54:EA$60)&gt;0),1,0))</f>
        <v>0</v>
      </c>
      <c r="AY119" s="75">
        <f>IF(EB$70=1,0,IF(AND(EB119=1,$J119=1,$N119&gt;=13,EB$43&gt;=REGISTER!$CZ$25,EB$40&gt;0,SUM(EB$54:EB$60)&gt;0),1,0))</f>
        <v>0</v>
      </c>
      <c r="AZ119" s="75">
        <f>IF(EC$70=1,0,IF(AND(EC119=1,$J119=1,$N119&gt;=13,EC$43&gt;=REGISTER!$CZ$25,EC$40&gt;0,SUM(EC$54:EC$60)&gt;0),1,0))</f>
        <v>0</v>
      </c>
      <c r="BA119" s="75">
        <f>IF(ED$70=1,0,IF(AND(ED119=1,$J119=1,$N119&gt;=13,ED$43&gt;=REGISTER!$CZ$25,ED$40&gt;0,SUM(ED$54:ED$60)&gt;0),1,0))</f>
        <v>0</v>
      </c>
      <c r="BB119" s="75">
        <f>IF(EE$70=1,0,IF(AND(EE119=1,$J119=1,$N119&gt;=13,EE$43&gt;=REGISTER!$CZ$25,EE$40&gt;0,SUM(EE$54:EE$60)&gt;0),1,0))</f>
        <v>0</v>
      </c>
      <c r="BC119" s="75">
        <f>IF(EF$70=1,0,IF(AND(EF119=1,$J119=1,$N119&gt;=13,EF$43&gt;=REGISTER!$CZ$25,EF$40&gt;0,SUM(EF$54:EF$60)&gt;0),1,0))</f>
        <v>0</v>
      </c>
      <c r="BD119" s="101">
        <f t="shared" si="71"/>
        <v>0</v>
      </c>
      <c r="BE119" s="124">
        <f t="shared" si="77"/>
        <v>0</v>
      </c>
      <c r="BF119" s="124">
        <f t="shared" si="77"/>
        <v>0</v>
      </c>
      <c r="BG119" s="124">
        <f t="shared" si="78"/>
        <v>0</v>
      </c>
      <c r="BH119" s="124">
        <f t="shared" si="78"/>
        <v>0</v>
      </c>
      <c r="BI119" s="124">
        <f t="shared" si="78"/>
        <v>0</v>
      </c>
      <c r="BJ119" s="124">
        <f t="shared" si="78"/>
        <v>0</v>
      </c>
      <c r="BK119" s="124">
        <f t="shared" si="78"/>
        <v>0</v>
      </c>
      <c r="BL119" s="124">
        <f t="shared" si="78"/>
        <v>0</v>
      </c>
      <c r="BM119" s="124">
        <f t="shared" si="78"/>
        <v>0</v>
      </c>
      <c r="BN119" s="124">
        <f t="shared" si="78"/>
        <v>0</v>
      </c>
      <c r="BO119" s="124">
        <f t="shared" si="78"/>
        <v>0</v>
      </c>
      <c r="BP119" s="124">
        <f t="shared" si="78"/>
        <v>0</v>
      </c>
      <c r="BQ119" s="124">
        <f t="shared" si="78"/>
        <v>0</v>
      </c>
      <c r="BR119" s="124">
        <f t="shared" si="78"/>
        <v>0</v>
      </c>
      <c r="BS119" s="124">
        <f t="shared" si="78"/>
        <v>0</v>
      </c>
      <c r="BT119" s="124">
        <f t="shared" si="78"/>
        <v>0</v>
      </c>
      <c r="BU119" s="124">
        <f t="shared" si="78"/>
        <v>0</v>
      </c>
      <c r="BV119" s="124">
        <f t="shared" si="78"/>
        <v>0</v>
      </c>
      <c r="BW119" s="124">
        <f t="shared" si="78"/>
        <v>0</v>
      </c>
      <c r="BX119" s="124">
        <f t="shared" si="78"/>
        <v>0</v>
      </c>
      <c r="BY119" s="124">
        <f t="shared" si="78"/>
        <v>0</v>
      </c>
      <c r="BZ119" s="124">
        <f t="shared" si="78"/>
        <v>0</v>
      </c>
      <c r="CA119" s="124">
        <f t="shared" si="78"/>
        <v>0</v>
      </c>
      <c r="CB119" s="124">
        <f t="shared" si="78"/>
        <v>0</v>
      </c>
      <c r="CC119" s="124">
        <f t="shared" si="78"/>
        <v>0</v>
      </c>
      <c r="CD119" s="124">
        <f t="shared" si="78"/>
        <v>0</v>
      </c>
      <c r="CE119" s="124">
        <f t="shared" si="78"/>
        <v>0</v>
      </c>
      <c r="CF119" s="124">
        <f t="shared" si="78"/>
        <v>0</v>
      </c>
      <c r="CG119" s="124">
        <f t="shared" si="78"/>
        <v>0</v>
      </c>
      <c r="CH119" s="124">
        <f t="shared" si="78"/>
        <v>0</v>
      </c>
      <c r="CI119" s="124">
        <f t="shared" si="78"/>
        <v>0</v>
      </c>
      <c r="CJ119" s="124">
        <f t="shared" si="78"/>
        <v>0</v>
      </c>
      <c r="CK119" s="124">
        <f t="shared" si="78"/>
        <v>0</v>
      </c>
      <c r="CL119" s="124">
        <f t="shared" si="78"/>
        <v>0</v>
      </c>
      <c r="CM119" s="124">
        <f t="shared" si="78"/>
        <v>0</v>
      </c>
      <c r="CN119" s="124">
        <f t="shared" si="78"/>
        <v>0</v>
      </c>
      <c r="CO119" s="124">
        <f t="shared" si="78"/>
        <v>0</v>
      </c>
      <c r="CP119" s="124">
        <f t="shared" si="78"/>
        <v>0</v>
      </c>
      <c r="CQ119" s="124">
        <f t="shared" si="78"/>
        <v>0</v>
      </c>
      <c r="CR119" s="124">
        <f t="shared" si="78"/>
        <v>0</v>
      </c>
      <c r="CS119" s="308"/>
      <c r="CT119" s="308"/>
      <c r="CU119" s="308"/>
      <c r="CV119" s="308"/>
      <c r="CW119" s="308"/>
      <c r="CX119" s="308"/>
      <c r="CY119" s="308"/>
      <c r="CZ119" s="308"/>
      <c r="DA119" s="308"/>
      <c r="DB119" s="308"/>
      <c r="DC119" s="308"/>
      <c r="DD119" s="308"/>
      <c r="DE119" s="308"/>
      <c r="DF119" s="308"/>
      <c r="DG119" s="308"/>
      <c r="DH119" s="308"/>
      <c r="DI119" s="308"/>
      <c r="DJ119" s="308"/>
      <c r="DK119" s="308"/>
      <c r="DL119" s="308"/>
      <c r="DM119" s="308"/>
      <c r="DN119" s="308"/>
      <c r="DO119" s="308"/>
      <c r="DP119" s="308"/>
      <c r="DQ119" s="308"/>
      <c r="DR119" s="308"/>
      <c r="DS119" s="308"/>
      <c r="DT119" s="308"/>
      <c r="DU119" s="308"/>
      <c r="DV119" s="308"/>
      <c r="DW119" s="308"/>
      <c r="DX119" s="308"/>
      <c r="DY119" s="308"/>
      <c r="DZ119" s="308"/>
      <c r="EA119" s="308"/>
      <c r="EB119" s="308"/>
      <c r="EC119" s="308"/>
      <c r="ED119" s="308"/>
      <c r="EE119" s="308"/>
      <c r="EF119" s="308"/>
      <c r="EG119" s="54">
        <f>IF(B119=0,0,IF(VLOOKUP(B119,RE,5,FALSE)=1,SUM(EM119:EZ119)+SUM(FA119:FD119)+SUM(FI119:FL119)-SUM(FC119,FD119,FK119,FL119),SUM(EM119:EZ119)+SUM(FA119:FD119)+SUM(FI119:FL119)))</f>
        <v>0</v>
      </c>
      <c r="EH119" s="136"/>
      <c r="EI119" s="358">
        <f>SUM(FQ119:GP119)+SUM(GU119:GY119)+SUM(HD119:HH119)</f>
        <v>0</v>
      </c>
      <c r="EJ119" s="344" t="str">
        <f t="shared" si="67"/>
        <v/>
      </c>
      <c r="EK119" s="345">
        <f t="shared" si="68"/>
        <v>0</v>
      </c>
      <c r="EL119" s="185"/>
      <c r="EM119" s="221"/>
      <c r="EN119" s="136"/>
      <c r="EO119" s="136"/>
      <c r="EP119" s="136"/>
      <c r="EQ119" s="136"/>
      <c r="ER119" s="136"/>
      <c r="ES119" s="136"/>
      <c r="ET119" s="19">
        <f>SUMIF($L119,REGISTER!$CU$15,'KORT 1'!$BD119)</f>
        <v>0</v>
      </c>
      <c r="EU119" s="19">
        <f>SUMIF($L119,REGISTER!$CU$16,'KORT 1'!$BD119)</f>
        <v>0</v>
      </c>
      <c r="EV119" s="218">
        <f>SUMIF($L119,REGISTER!$CU$17,'KORT 1'!$BD119)+SUMIF($L119,REGISTER!$CU$18,'KORT 1'!$BD119)+SUMIF($L119,REGISTER!$CU$19,'KORT 1'!$BD119)+SUMIF($L119,REGISTER!$CU$20,'KORT 1'!$BD119)</f>
        <v>0</v>
      </c>
      <c r="EW119" s="183"/>
      <c r="EX119" s="19">
        <f>SUMIF($L119,REGISTER!$CU$29,'KORT 1'!$BD119)</f>
        <v>0</v>
      </c>
      <c r="EY119" s="19">
        <f>SUMIF($L119,REGISTER!$CU$30,'KORT 1'!$BD119)</f>
        <v>0</v>
      </c>
      <c r="EZ119" s="218">
        <f>SUMIF($L119,REGISTER!$CU$31,'KORT 1'!$BD119)+SUMIF($L119,REGISTER!$CU$32,'KORT 1'!$BD119)+SUMIF($L119,REGISTER!$CU$33,'KORT 1'!$BD119)+SUMIF($L119,REGISTER!$CU$34,'KORT 1'!$BD119)</f>
        <v>0</v>
      </c>
      <c r="FA119" s="18">
        <f>SUMIF($L119,REGISTER!$CU$8,'KORT 1'!$BD44)</f>
        <v>0</v>
      </c>
      <c r="FB119" s="18">
        <f>SUMIF($L119,REGISTER!$CU$9,'KORT 1'!$BD44)</f>
        <v>0</v>
      </c>
      <c r="FC119" s="18">
        <f>+SUMIF($L119,REGISTER!$CU$15,'KORT 1'!$BD44)</f>
        <v>0</v>
      </c>
      <c r="FD119" s="18">
        <f>SUMIF($L119,REGISTER!$CU$16,'KORT 1'!$BD44)</f>
        <v>0</v>
      </c>
      <c r="FE119" s="18">
        <f>SUMIF($L119,REGISTER!$CU$10,'KORT 1'!$BD44)+SUMIF($L119,REGISTER!$CU$17,'KORT 1'!$BD44)</f>
        <v>0</v>
      </c>
      <c r="FF119" s="18">
        <f>SUMIF($L119,REGISTER!$CU$11,'KORT 1'!$BD44)+SUMIF($L119,REGISTER!$CU$18,'KORT 1'!$BD44)</f>
        <v>0</v>
      </c>
      <c r="FG119" s="18">
        <f>SUMIF($L119,REGISTER!$CU$12,'KORT 1'!$BD44)+SUMIF($L119,REGISTER!$CU$19,'KORT 1'!$BD44)</f>
        <v>0</v>
      </c>
      <c r="FH119" s="18">
        <f>SUMIF($L119,REGISTER!$CU$13,'KORT 1'!$BD44)+SUMIF($L119,REGISTER!$CU$20,'KORT 1'!$BD44)</f>
        <v>0</v>
      </c>
      <c r="FI119" s="18">
        <f>SUMIF($L119,REGISTER!$CU$22,'KORT 1'!$BD44)</f>
        <v>0</v>
      </c>
      <c r="FJ119" s="18">
        <f>SUMIF($L119,REGISTER!$CU$23,'KORT 1'!$BD44)+SUMIF($L119,REGISTER!$CU$30,'KORT 1'!$BD44)</f>
        <v>0</v>
      </c>
      <c r="FK119" s="18">
        <f>+SUMIF($L119,REGISTER!$CU$29,'KORT 1'!$BD44)</f>
        <v>0</v>
      </c>
      <c r="FL119" s="18">
        <f>+SUMIF($L119,REGISTER!$CU$30,'KORT 1'!$BD44)</f>
        <v>0</v>
      </c>
      <c r="FM119" s="18">
        <f>SUMIF($L119,REGISTER!$CU$24,'KORT 1'!$BD44)+SUMIF($L119,REGISTER!$CU$31,'KORT 1'!$BD44)</f>
        <v>0</v>
      </c>
      <c r="FN119" s="18">
        <f>SUMIF($L119,REGISTER!$CU$25,'KORT 1'!$BD44)+SUMIF($L119,REGISTER!$CU$32,'KORT 1'!$BD44)</f>
        <v>0</v>
      </c>
      <c r="FO119" s="18">
        <f>SUMIF($L119,REGISTER!$CU$26,'KORT 1'!$BD44)+SUMIF($L119,REGISTER!$CU$33,'KORT 1'!$BD44)</f>
        <v>0</v>
      </c>
      <c r="FP119" s="18">
        <f>SUMIF($L119,REGISTER!$CU$27,'KORT 1'!$BD44)+SUMIF($L119,REGISTER!$CU$34,'KORT 1'!$BD44)</f>
        <v>0</v>
      </c>
      <c r="FQ119" s="314">
        <f>SUMIF($M119,REGISTER!$CU$36,'KORT 1'!$O119)</f>
        <v>0</v>
      </c>
      <c r="FR119" s="136">
        <f>SUMIF($M119,REGISTER!$CU$37,'KORT 1'!$O119)</f>
        <v>0</v>
      </c>
      <c r="FS119" s="125">
        <f>SUMIF($M119,REGISTER!$CU$38,'KORT 1'!$O119)</f>
        <v>0</v>
      </c>
      <c r="FT119" s="19">
        <f>SUMIF($M119,REGISTER!$CU$39,'KORT 1'!$O119)</f>
        <v>0</v>
      </c>
      <c r="FU119" s="19">
        <f>SUMIF($M119,REGISTER!$CU$40,'KORT 1'!$O119)</f>
        <v>0</v>
      </c>
      <c r="FV119" s="19">
        <f>SUMIF($M119,REGISTER!$CU$41,'KORT 1'!$O119)</f>
        <v>0</v>
      </c>
      <c r="FW119" s="136">
        <f>SUMIF($M119,REGISTER!$CU$42,'KORT 1'!$O119)</f>
        <v>0</v>
      </c>
      <c r="FX119" s="136">
        <f>SUMIF($M119,REGISTER!$CU$43,'KORT 1'!$O119)</f>
        <v>0</v>
      </c>
      <c r="FY119" s="136">
        <f>SUMIF($M119,REGISTER!$CU$44,'KORT 1'!$O119)</f>
        <v>0</v>
      </c>
      <c r="FZ119" s="19">
        <f>SUMIF($M119,REGISTER!$CU$59,'KORT 1'!$O119)</f>
        <v>0</v>
      </c>
      <c r="GA119" s="19">
        <f>SUMIF($M119,REGISTER!$CU$60,'KORT 1'!$O119)</f>
        <v>0</v>
      </c>
      <c r="GB119" s="19">
        <f>SUMIF($M119,REGISTER!$CU$61,'KORT 1'!$O119)</f>
        <v>0</v>
      </c>
      <c r="GC119" s="314">
        <f>SUMIF($M119,REGISTER!$CU$48,'KORT 1'!$O119)</f>
        <v>0</v>
      </c>
      <c r="GD119" s="136">
        <f>SUMIF($M119,REGISTER!$CU$49,'KORT 1'!$O119)</f>
        <v>0</v>
      </c>
      <c r="GE119" s="125">
        <f>SUMIF($M119,REGISTER!$CU$50,'KORT 1'!$O119)</f>
        <v>0</v>
      </c>
      <c r="GF119" s="19">
        <f>SUMIF($M119,REGISTER!$CU$49,'KORT 1'!$O119)</f>
        <v>0</v>
      </c>
      <c r="GG119" s="19">
        <f>SUMIF($M119,REGISTER!$CU$50,'KORT 1'!$O119)</f>
        <v>0</v>
      </c>
      <c r="GH119" s="19">
        <f>SUMIF($M119,REGISTER!$CU$51,'KORT 1'!$O119)</f>
        <v>0</v>
      </c>
      <c r="GI119" s="18">
        <f>SUMIF($M119,REGISTER!$CU$52,'KORT 1'!$O119)+SUMIF($M119,REGISTER!$CU$53,'KORT 1'!$O119)+SUMIF($M119,REGISTER!$CU$54,'KORT 1'!$O119)+SUMIF($M119,REGISTER!$CU$55,'KORT 1'!$O119)</f>
        <v>0</v>
      </c>
      <c r="GJ119" s="314"/>
      <c r="GK119" s="136"/>
      <c r="GL119" s="125"/>
      <c r="GM119" s="19">
        <f>SUMIF($M119,REGISTER!$CU$69,'KORT 1'!$O119)</f>
        <v>0</v>
      </c>
      <c r="GN119" s="19">
        <f>SUMIF($M119,REGISTER!$CU$70,'KORT 1'!$O119)</f>
        <v>0</v>
      </c>
      <c r="GO119" s="19">
        <f>SUMIF($M119,REGISTER!$CU$71,'KORT 1'!$O119)</f>
        <v>0</v>
      </c>
      <c r="GP119" s="325">
        <f>SUMIF($M119,REGISTER!$CU$72,'KORT 1'!$O119)+SUMIF($M119,REGISTER!$CU$73,'KORT 1'!$O119)+SUMIF($M119,REGISTER!$CU$74,'KORT 1'!$O119)+SUMIF($M119,REGISTER!$CU$75,'KORT 1'!$O119)</f>
        <v>0</v>
      </c>
      <c r="GQ119" s="326">
        <f>SUMIF($M119,REGISTER!$CU$39,'KORT 1'!$O44)</f>
        <v>0</v>
      </c>
      <c r="GR119" s="18">
        <f>+SUMIF($M119,REGISTER!$CU$40,'KORT 1'!$O44)</f>
        <v>0</v>
      </c>
      <c r="GS119" s="18">
        <f>SUMIF($M119,REGISTER!$CU$49,'KORT 1'!$O44)</f>
        <v>0</v>
      </c>
      <c r="GT119" s="18">
        <f>SUMIF($M119,REGISTER!$CU$50,'KORT 1'!$O44)</f>
        <v>0</v>
      </c>
      <c r="GU119" s="18">
        <f>SUMIF($M119,REGISTER!$CU$41,'KORT 1'!$O44)+SUMIF($M119,REGISTER!$CU$51,'KORT 1'!$O44)</f>
        <v>0</v>
      </c>
      <c r="GV119" s="18">
        <f>SUMIF($M119,REGISTER!$CU$42,'KORT 1'!$O44)+SUMIF($M119,REGISTER!$CU$52,'KORT 1'!$O44)</f>
        <v>0</v>
      </c>
      <c r="GW119" s="18">
        <f>SUMIF($M119,REGISTER!$CU$43,'KORT 1'!$O44)+SUMIF($M119,REGISTER!$CU$53,'KORT 1'!$O44)</f>
        <v>0</v>
      </c>
      <c r="GX119" s="18">
        <f>SUMIF($M119,REGISTER!$CU$44,'KORT 1'!$O44)+SUMIF($M119,REGISTER!$CU$54,'KORT 1'!$O44)</f>
        <v>0</v>
      </c>
      <c r="GY119" s="218">
        <f>SUMIF($M119,REGISTER!$CU$45,'KORT 1'!$O44)+SUMIF($M119,REGISTER!$CU$55,'KORT 1'!$O44)</f>
        <v>0</v>
      </c>
      <c r="GZ119" s="326">
        <f>SUMIF($M119,REGISTER!$CU$59,'KORT 1'!$O44)</f>
        <v>0</v>
      </c>
      <c r="HA119" s="18">
        <f>+SUMIF($M119,REGISTER!$CU$60,'KORT 1'!$O44)</f>
        <v>0</v>
      </c>
      <c r="HB119" s="18">
        <f>SUMIF($M119,REGISTER!$CU$69,'KORT 1'!$O44)</f>
        <v>0</v>
      </c>
      <c r="HC119" s="18">
        <f>SUMIF($M119,REGISTER!$CU$70,'KORT 1'!$O44)</f>
        <v>0</v>
      </c>
      <c r="HD119" s="18">
        <f>SUMIF($M119,REGISTER!$CU$61,'KORT 1'!$O44)+SUMIF($M119,REGISTER!$CU$71,'KORT 1'!$O44)</f>
        <v>0</v>
      </c>
      <c r="HE119" s="18">
        <f>SUMIF($M119,REGISTER!$CU$62,'KORT 1'!$O44)+SUMIF($M119,REGISTER!$CU$72,'KORT 1'!$O44)</f>
        <v>0</v>
      </c>
      <c r="HF119" s="18">
        <f>SUMIF($M119,REGISTER!$CU$63,'KORT 1'!$O44)+SUMIF($M119,REGISTER!$CU$73,'KORT 1'!$O44)</f>
        <v>0</v>
      </c>
      <c r="HG119" s="18">
        <f>SUMIF($M119,REGISTER!$CU$64,'KORT 1'!$O44)+SUMIF($M119,REGISTER!$CU$74,'KORT 1'!$O44)</f>
        <v>0</v>
      </c>
      <c r="HH119" s="218">
        <f>SUMIF($M119,REGISTER!$CU$65,'KORT 1'!$O44)+SUMIF($M119,REGISTER!$CU$75,'KORT 1'!$O44)</f>
        <v>0</v>
      </c>
      <c r="HI119" s="1"/>
    </row>
    <row r="120" spans="1:217" ht="12.95" customHeight="1">
      <c r="A120" s="17">
        <v>64</v>
      </c>
      <c r="B120" s="81"/>
      <c r="C120" s="32" t="s">
        <v>2</v>
      </c>
      <c r="D120" s="427" t="str">
        <f>IF(B120&gt;0,VLOOKUP(B120,RE,2,FALSE),"")</f>
        <v/>
      </c>
      <c r="E120" s="428"/>
      <c r="F120" s="428"/>
      <c r="G120" s="429"/>
      <c r="H120" s="130" t="str">
        <f t="shared" si="56"/>
        <v/>
      </c>
      <c r="I120" s="26">
        <f t="shared" si="57"/>
        <v>0</v>
      </c>
      <c r="J120" s="26">
        <f t="shared" si="58"/>
        <v>0</v>
      </c>
      <c r="K120" s="243"/>
      <c r="L120" s="26">
        <f>IF($B120="",0,VLOOKUP($B120,RE,22,FALSE))</f>
        <v>0</v>
      </c>
      <c r="M120" s="26">
        <f t="shared" si="60"/>
        <v>0</v>
      </c>
      <c r="N120" s="26">
        <f t="shared" si="61"/>
        <v>0</v>
      </c>
      <c r="O120" s="101">
        <f t="shared" si="70"/>
        <v>0</v>
      </c>
      <c r="P120" s="75">
        <f>IF(CS$70=1,0,IF(AND(CS120=1,$J120=1,$N120&gt;=13,CS$43&gt;=REGISTER!$CZ$25,CS$40&gt;0,SUM(CS$54:CS$60)&gt;0),1,0))</f>
        <v>0</v>
      </c>
      <c r="Q120" s="75">
        <f>IF(CT$70=1,0,IF(AND(CT120=1,$J120=1,$N120&gt;=13,CT$43&gt;=REGISTER!$CZ$25,CT$40&gt;0,SUM(CT$54:CT$60)&gt;0),1,0))</f>
        <v>0</v>
      </c>
      <c r="R120" s="75">
        <f>IF(CU$70=1,0,IF(AND(CU120=1,$J120=1,$N120&gt;=13,CU$43&gt;=REGISTER!$CZ$25,CU$40&gt;0,SUM(CU$54:CU$60)&gt;0),1,0))</f>
        <v>0</v>
      </c>
      <c r="S120" s="75">
        <f>IF(CV$70=1,0,IF(AND(CV120=1,$J120=1,$N120&gt;=13,CV$43&gt;=REGISTER!$CZ$25,CV$40&gt;0,SUM(CV$54:CV$60)&gt;0),1,0))</f>
        <v>0</v>
      </c>
      <c r="T120" s="75">
        <f>IF(CW$70=1,0,IF(AND(CW120=1,$J120=1,$N120&gt;=13,CW$43&gt;=REGISTER!$CZ$25,CW$40&gt;0,SUM(CW$54:CW$60)&gt;0),1,0))</f>
        <v>0</v>
      </c>
      <c r="U120" s="75">
        <f>IF(CX$70=1,0,IF(AND(CX120=1,$J120=1,$N120&gt;=13,CX$43&gt;=REGISTER!$CZ$25,CX$40&gt;0,SUM(CX$54:CX$60)&gt;0),1,0))</f>
        <v>0</v>
      </c>
      <c r="V120" s="75">
        <f>IF(CY$70=1,0,IF(AND(CY120=1,$J120=1,$N120&gt;=13,CY$43&gt;=REGISTER!$CZ$25,CY$40&gt;0,SUM(CY$54:CY$60)&gt;0),1,0))</f>
        <v>0</v>
      </c>
      <c r="W120" s="75">
        <f>IF(CZ$70=1,0,IF(AND(CZ120=1,$J120=1,$N120&gt;=13,CZ$43&gt;=REGISTER!$CZ$25,CZ$40&gt;0,SUM(CZ$54:CZ$60)&gt;0),1,0))</f>
        <v>0</v>
      </c>
      <c r="X120" s="75">
        <f>IF(DA$70=1,0,IF(AND(DA120=1,$J120=1,$N120&gt;=13,DA$43&gt;=REGISTER!$CZ$25,DA$40&gt;0,SUM(DA$54:DA$60)&gt;0),1,0))</f>
        <v>0</v>
      </c>
      <c r="Y120" s="75">
        <f>IF(DB$70=1,0,IF(AND(DB120=1,$J120=1,$N120&gt;=13,DB$43&gt;=REGISTER!$CZ$25,DB$40&gt;0,SUM(DB$54:DB$60)&gt;0),1,0))</f>
        <v>0</v>
      </c>
      <c r="Z120" s="75">
        <f>IF(DC$70=1,0,IF(AND(DC120=1,$J120=1,$N120&gt;=13,DC$43&gt;=REGISTER!$CZ$25,DC$40&gt;0,SUM(DC$54:DC$60)&gt;0),1,0))</f>
        <v>0</v>
      </c>
      <c r="AA120" s="75">
        <f>IF(DD$70=1,0,IF(AND(DD120=1,$J120=1,$N120&gt;=13,DD$43&gt;=REGISTER!$CZ$25,DD$40&gt;0,SUM(DD$54:DD$60)&gt;0),1,0))</f>
        <v>0</v>
      </c>
      <c r="AB120" s="75">
        <f>IF(DE$70=1,0,IF(AND(DE120=1,$J120=1,$N120&gt;=13,DE$43&gt;=REGISTER!$CZ$25,DE$40&gt;0,SUM(DE$54:DE$60)&gt;0),1,0))</f>
        <v>0</v>
      </c>
      <c r="AC120" s="75">
        <f>IF(DF$70=1,0,IF(AND(DF120=1,$J120=1,$N120&gt;=13,DF$43&gt;=REGISTER!$CZ$25,DF$40&gt;0,SUM(DF$54:DF$60)&gt;0),1,0))</f>
        <v>0</v>
      </c>
      <c r="AD120" s="75">
        <f>IF(DG$70=1,0,IF(AND(DG120=1,$J120=1,$N120&gt;=13,DG$43&gt;=REGISTER!$CZ$25,DG$40&gt;0,SUM(DG$54:DG$60)&gt;0),1,0))</f>
        <v>0</v>
      </c>
      <c r="AE120" s="75">
        <f>IF(DH$70=1,0,IF(AND(DH120=1,$J120=1,$N120&gt;=13,DH$43&gt;=REGISTER!$CZ$25,DH$40&gt;0,SUM(DH$54:DH$60)&gt;0),1,0))</f>
        <v>0</v>
      </c>
      <c r="AF120" s="75">
        <f>IF(DI$70=1,0,IF(AND(DI120=1,$J120=1,$N120&gt;=13,DI$43&gt;=REGISTER!$CZ$25,DI$40&gt;0,SUM(DI$54:DI$60)&gt;0),1,0))</f>
        <v>0</v>
      </c>
      <c r="AG120" s="75">
        <f>IF(DJ$70=1,0,IF(AND(DJ120=1,$J120=1,$N120&gt;=13,DJ$43&gt;=REGISTER!$CZ$25,DJ$40&gt;0,SUM(DJ$54:DJ$60)&gt;0),1,0))</f>
        <v>0</v>
      </c>
      <c r="AH120" s="75">
        <f>IF(DK$70=1,0,IF(AND(DK120=1,$J120=1,$N120&gt;=13,DK$43&gt;=REGISTER!$CZ$25,DK$40&gt;0,SUM(DK$54:DK$60)&gt;0),1,0))</f>
        <v>0</v>
      </c>
      <c r="AI120" s="75">
        <f>IF(DL$70=1,0,IF(AND(DL120=1,$J120=1,$N120&gt;=13,DL$43&gt;=REGISTER!$CZ$25,DL$40&gt;0,SUM(DL$54:DL$60)&gt;0),1,0))</f>
        <v>0</v>
      </c>
      <c r="AJ120" s="75">
        <f>IF(DM$70=1,0,IF(AND(DM120=1,$J120=1,$N120&gt;=13,DM$43&gt;=REGISTER!$CZ$25,DM$40&gt;0,SUM(DM$54:DM$60)&gt;0),1,0))</f>
        <v>0</v>
      </c>
      <c r="AK120" s="75">
        <f>IF(DN$70=1,0,IF(AND(DN120=1,$J120=1,$N120&gt;=13,DN$43&gt;=REGISTER!$CZ$25,DN$40&gt;0,SUM(DN$54:DN$60)&gt;0),1,0))</f>
        <v>0</v>
      </c>
      <c r="AL120" s="75">
        <f>IF(DO$70=1,0,IF(AND(DO120=1,$J120=1,$N120&gt;=13,DO$43&gt;=REGISTER!$CZ$25,DO$40&gt;0,SUM(DO$54:DO$60)&gt;0),1,0))</f>
        <v>0</v>
      </c>
      <c r="AM120" s="75">
        <f>IF(DP$70=1,0,IF(AND(DP120=1,$J120=1,$N120&gt;=13,DP$43&gt;=REGISTER!$CZ$25,DP$40&gt;0,SUM(DP$54:DP$60)&gt;0),1,0))</f>
        <v>0</v>
      </c>
      <c r="AN120" s="75">
        <f>IF(DQ$70=1,0,IF(AND(DQ120=1,$J120=1,$N120&gt;=13,DQ$43&gt;=REGISTER!$CZ$25,DQ$40&gt;0,SUM(DQ$54:DQ$60)&gt;0),1,0))</f>
        <v>0</v>
      </c>
      <c r="AO120" s="75">
        <f>IF(DR$70=1,0,IF(AND(DR120=1,$J120=1,$N120&gt;=13,DR$43&gt;=REGISTER!$CZ$25,DR$40&gt;0,SUM(DR$54:DR$60)&gt;0),1,0))</f>
        <v>0</v>
      </c>
      <c r="AP120" s="75">
        <f>IF(DS$70=1,0,IF(AND(DS120=1,$J120=1,$N120&gt;=13,DS$43&gt;=REGISTER!$CZ$25,DS$40&gt;0,SUM(DS$54:DS$60)&gt;0),1,0))</f>
        <v>0</v>
      </c>
      <c r="AQ120" s="75">
        <f>IF(DT$70=1,0,IF(AND(DT120=1,$J120=1,$N120&gt;=13,DT$43&gt;=REGISTER!$CZ$25,DT$40&gt;0,SUM(DT$54:DT$60)&gt;0),1,0))</f>
        <v>0</v>
      </c>
      <c r="AR120" s="75">
        <f>IF(DU$70=1,0,IF(AND(DU120=1,$J120=1,$N120&gt;=13,DU$43&gt;=REGISTER!$CZ$25,DU$40&gt;0,SUM(DU$54:DU$60)&gt;0),1,0))</f>
        <v>0</v>
      </c>
      <c r="AS120" s="75">
        <f>IF(DV$70=1,0,IF(AND(DV120=1,$J120=1,$N120&gt;=13,DV$43&gt;=REGISTER!$CZ$25,DV$40&gt;0,SUM(DV$54:DV$60)&gt;0),1,0))</f>
        <v>0</v>
      </c>
      <c r="AT120" s="75">
        <f>IF(DW$70=1,0,IF(AND(DW120=1,$J120=1,$N120&gt;=13,DW$43&gt;=REGISTER!$CZ$25,DW$40&gt;0,SUM(DW$54:DW$60)&gt;0),1,0))</f>
        <v>0</v>
      </c>
      <c r="AU120" s="75">
        <f>IF(DX$70=1,0,IF(AND(DX120=1,$J120=1,$N120&gt;=13,DX$43&gt;=REGISTER!$CZ$25,DX$40&gt;0,SUM(DX$54:DX$60)&gt;0),1,0))</f>
        <v>0</v>
      </c>
      <c r="AV120" s="75">
        <f>IF(DY$70=1,0,IF(AND(DY120=1,$J120=1,$N120&gt;=13,DY$43&gt;=REGISTER!$CZ$25,DY$40&gt;0,SUM(DY$54:DY$60)&gt;0),1,0))</f>
        <v>0</v>
      </c>
      <c r="AW120" s="75">
        <f>IF(DZ$70=1,0,IF(AND(DZ120=1,$J120=1,$N120&gt;=13,DZ$43&gt;=REGISTER!$CZ$25,DZ$40&gt;0,SUM(DZ$54:DZ$60)&gt;0),1,0))</f>
        <v>0</v>
      </c>
      <c r="AX120" s="75">
        <f>IF(EA$70=1,0,IF(AND(EA120=1,$J120=1,$N120&gt;=13,EA$43&gt;=REGISTER!$CZ$25,EA$40&gt;0,SUM(EA$54:EA$60)&gt;0),1,0))</f>
        <v>0</v>
      </c>
      <c r="AY120" s="75">
        <f>IF(EB$70=1,0,IF(AND(EB120=1,$J120=1,$N120&gt;=13,EB$43&gt;=REGISTER!$CZ$25,EB$40&gt;0,SUM(EB$54:EB$60)&gt;0),1,0))</f>
        <v>0</v>
      </c>
      <c r="AZ120" s="75">
        <f>IF(EC$70=1,0,IF(AND(EC120=1,$J120=1,$N120&gt;=13,EC$43&gt;=REGISTER!$CZ$25,EC$40&gt;0,SUM(EC$54:EC$60)&gt;0),1,0))</f>
        <v>0</v>
      </c>
      <c r="BA120" s="75">
        <f>IF(ED$70=1,0,IF(AND(ED120=1,$J120=1,$N120&gt;=13,ED$43&gt;=REGISTER!$CZ$25,ED$40&gt;0,SUM(ED$54:ED$60)&gt;0),1,0))</f>
        <v>0</v>
      </c>
      <c r="BB120" s="75">
        <f>IF(EE$70=1,0,IF(AND(EE120=1,$J120=1,$N120&gt;=13,EE$43&gt;=REGISTER!$CZ$25,EE$40&gt;0,SUM(EE$54:EE$60)&gt;0),1,0))</f>
        <v>0</v>
      </c>
      <c r="BC120" s="75">
        <f>IF(EF$70=1,0,IF(AND(EF120=1,$J120=1,$N120&gt;=13,EF$43&gt;=REGISTER!$CZ$25,EF$40&gt;0,SUM(EF$54:EF$60)&gt;0),1,0))</f>
        <v>0</v>
      </c>
      <c r="BD120" s="101">
        <f t="shared" si="71"/>
        <v>0</v>
      </c>
      <c r="BE120" s="124">
        <f t="shared" si="77"/>
        <v>0</v>
      </c>
      <c r="BF120" s="124">
        <f t="shared" si="77"/>
        <v>0</v>
      </c>
      <c r="BG120" s="124">
        <f t="shared" si="78"/>
        <v>0</v>
      </c>
      <c r="BH120" s="124">
        <f t="shared" si="78"/>
        <v>0</v>
      </c>
      <c r="BI120" s="124">
        <f t="shared" si="78"/>
        <v>0</v>
      </c>
      <c r="BJ120" s="124">
        <f t="shared" si="78"/>
        <v>0</v>
      </c>
      <c r="BK120" s="124">
        <f t="shared" si="78"/>
        <v>0</v>
      </c>
      <c r="BL120" s="124">
        <f t="shared" si="78"/>
        <v>0</v>
      </c>
      <c r="BM120" s="124">
        <f t="shared" si="78"/>
        <v>0</v>
      </c>
      <c r="BN120" s="124">
        <f t="shared" si="78"/>
        <v>0</v>
      </c>
      <c r="BO120" s="124">
        <f t="shared" si="78"/>
        <v>0</v>
      </c>
      <c r="BP120" s="124">
        <f t="shared" si="78"/>
        <v>0</v>
      </c>
      <c r="BQ120" s="124">
        <f t="shared" si="78"/>
        <v>0</v>
      </c>
      <c r="BR120" s="124">
        <f t="shared" si="78"/>
        <v>0</v>
      </c>
      <c r="BS120" s="124">
        <f t="shared" si="78"/>
        <v>0</v>
      </c>
      <c r="BT120" s="124">
        <f t="shared" si="78"/>
        <v>0</v>
      </c>
      <c r="BU120" s="124">
        <f t="shared" si="78"/>
        <v>0</v>
      </c>
      <c r="BV120" s="124">
        <f t="shared" si="78"/>
        <v>0</v>
      </c>
      <c r="BW120" s="124">
        <f t="shared" si="78"/>
        <v>0</v>
      </c>
      <c r="BX120" s="124">
        <f t="shared" si="78"/>
        <v>0</v>
      </c>
      <c r="BY120" s="124">
        <f t="shared" si="78"/>
        <v>0</v>
      </c>
      <c r="BZ120" s="124">
        <f t="shared" si="78"/>
        <v>0</v>
      </c>
      <c r="CA120" s="124">
        <f t="shared" si="78"/>
        <v>0</v>
      </c>
      <c r="CB120" s="124">
        <f t="shared" si="78"/>
        <v>0</v>
      </c>
      <c r="CC120" s="124">
        <f t="shared" si="78"/>
        <v>0</v>
      </c>
      <c r="CD120" s="124">
        <f t="shared" si="78"/>
        <v>0</v>
      </c>
      <c r="CE120" s="124">
        <f t="shared" si="78"/>
        <v>0</v>
      </c>
      <c r="CF120" s="124">
        <f t="shared" si="78"/>
        <v>0</v>
      </c>
      <c r="CG120" s="124">
        <f t="shared" si="78"/>
        <v>0</v>
      </c>
      <c r="CH120" s="124">
        <f t="shared" si="78"/>
        <v>0</v>
      </c>
      <c r="CI120" s="124">
        <f t="shared" si="78"/>
        <v>0</v>
      </c>
      <c r="CJ120" s="124">
        <f t="shared" si="78"/>
        <v>0</v>
      </c>
      <c r="CK120" s="124">
        <f t="shared" si="78"/>
        <v>0</v>
      </c>
      <c r="CL120" s="124">
        <f t="shared" si="78"/>
        <v>0</v>
      </c>
      <c r="CM120" s="124">
        <f t="shared" si="78"/>
        <v>0</v>
      </c>
      <c r="CN120" s="124">
        <f t="shared" si="78"/>
        <v>0</v>
      </c>
      <c r="CO120" s="124">
        <f t="shared" si="78"/>
        <v>0</v>
      </c>
      <c r="CP120" s="124">
        <f t="shared" si="78"/>
        <v>0</v>
      </c>
      <c r="CQ120" s="124">
        <f t="shared" si="78"/>
        <v>0</v>
      </c>
      <c r="CR120" s="124">
        <f t="shared" si="78"/>
        <v>0</v>
      </c>
      <c r="CS120" s="308"/>
      <c r="CT120" s="308"/>
      <c r="CU120" s="308"/>
      <c r="CV120" s="308"/>
      <c r="CW120" s="308"/>
      <c r="CX120" s="308"/>
      <c r="CY120" s="308"/>
      <c r="CZ120" s="308"/>
      <c r="DA120" s="308"/>
      <c r="DB120" s="308"/>
      <c r="DC120" s="308"/>
      <c r="DD120" s="308"/>
      <c r="DE120" s="308"/>
      <c r="DF120" s="308"/>
      <c r="DG120" s="308"/>
      <c r="DH120" s="308"/>
      <c r="DI120" s="308"/>
      <c r="DJ120" s="308"/>
      <c r="DK120" s="308"/>
      <c r="DL120" s="308"/>
      <c r="DM120" s="308"/>
      <c r="DN120" s="308"/>
      <c r="DO120" s="308"/>
      <c r="DP120" s="308"/>
      <c r="DQ120" s="308"/>
      <c r="DR120" s="308"/>
      <c r="DS120" s="308"/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8"/>
      <c r="EF120" s="308"/>
      <c r="EG120" s="54">
        <f>IF(B120=0,0,IF(VLOOKUP(B120,RE,5,FALSE)=1,SUM(EM120:EZ120)+SUM(FA120:FD120)+SUM(FI120:FL120)-SUM(FC120,FD120,FK120,FL120),SUM(EM120:EZ120)+SUM(FA120:FD120)+SUM(FI120:FL120)))</f>
        <v>0</v>
      </c>
      <c r="EH120" s="136"/>
      <c r="EI120" s="358">
        <f>SUM(FQ120:GP120)+SUM(GU120:GY120)+SUM(HD120:HH120)</f>
        <v>0</v>
      </c>
      <c r="EJ120" s="344" t="str">
        <f t="shared" si="67"/>
        <v/>
      </c>
      <c r="EK120" s="345">
        <f t="shared" si="68"/>
        <v>0</v>
      </c>
      <c r="EL120" s="185"/>
      <c r="EM120" s="221"/>
      <c r="EN120" s="136"/>
      <c r="EO120" s="136"/>
      <c r="EP120" s="136"/>
      <c r="EQ120" s="136"/>
      <c r="ER120" s="136"/>
      <c r="ES120" s="136"/>
      <c r="ET120" s="19">
        <f>SUMIF($L120,REGISTER!$CU$15,'KORT 1'!$BD120)</f>
        <v>0</v>
      </c>
      <c r="EU120" s="19">
        <f>SUMIF($L120,REGISTER!$CU$16,'KORT 1'!$BD120)</f>
        <v>0</v>
      </c>
      <c r="EV120" s="218">
        <f>SUMIF($L120,REGISTER!$CU$17,'KORT 1'!$BD120)+SUMIF($L120,REGISTER!$CU$18,'KORT 1'!$BD120)+SUMIF($L120,REGISTER!$CU$19,'KORT 1'!$BD120)+SUMIF($L120,REGISTER!$CU$20,'KORT 1'!$BD120)</f>
        <v>0</v>
      </c>
      <c r="EW120" s="183"/>
      <c r="EX120" s="19">
        <f>SUMIF($L120,REGISTER!$CU$29,'KORT 1'!$BD120)</f>
        <v>0</v>
      </c>
      <c r="EY120" s="19">
        <f>SUMIF($L120,REGISTER!$CU$30,'KORT 1'!$BD120)</f>
        <v>0</v>
      </c>
      <c r="EZ120" s="218">
        <f>SUMIF($L120,REGISTER!$CU$31,'KORT 1'!$BD120)+SUMIF($L120,REGISTER!$CU$32,'KORT 1'!$BD120)+SUMIF($L120,REGISTER!$CU$33,'KORT 1'!$BD120)+SUMIF($L120,REGISTER!$CU$34,'KORT 1'!$BD120)</f>
        <v>0</v>
      </c>
      <c r="FA120" s="18">
        <f>SUMIF($L120,REGISTER!$CU$8,'KORT 1'!$BD45)</f>
        <v>0</v>
      </c>
      <c r="FB120" s="18">
        <f>SUMIF($L120,REGISTER!$CU$9,'KORT 1'!$BD45)</f>
        <v>0</v>
      </c>
      <c r="FC120" s="18">
        <f>+SUMIF($L120,REGISTER!$CU$15,'KORT 1'!$BD45)</f>
        <v>0</v>
      </c>
      <c r="FD120" s="18">
        <f>SUMIF($L120,REGISTER!$CU$16,'KORT 1'!$BD45)</f>
        <v>0</v>
      </c>
      <c r="FE120" s="18">
        <f>SUMIF($L120,REGISTER!$CU$10,'KORT 1'!$BD45)+SUMIF($L120,REGISTER!$CU$17,'KORT 1'!$BD45)</f>
        <v>0</v>
      </c>
      <c r="FF120" s="18">
        <f>SUMIF($L120,REGISTER!$CU$11,'KORT 1'!$BD45)+SUMIF($L120,REGISTER!$CU$18,'KORT 1'!$BD45)</f>
        <v>0</v>
      </c>
      <c r="FG120" s="18">
        <f>SUMIF($L120,REGISTER!$CU$12,'KORT 1'!$BD45)+SUMIF($L120,REGISTER!$CU$19,'KORT 1'!$BD45)</f>
        <v>0</v>
      </c>
      <c r="FH120" s="18">
        <f>SUMIF($L120,REGISTER!$CU$13,'KORT 1'!$BD45)+SUMIF($L120,REGISTER!$CU$20,'KORT 1'!$BD45)</f>
        <v>0</v>
      </c>
      <c r="FI120" s="18">
        <f>SUMIF($L120,REGISTER!$CU$22,'KORT 1'!$BD45)</f>
        <v>0</v>
      </c>
      <c r="FJ120" s="18">
        <f>SUMIF($L120,REGISTER!$CU$23,'KORT 1'!$BD45)+SUMIF($L120,REGISTER!$CU$30,'KORT 1'!$BD45)</f>
        <v>0</v>
      </c>
      <c r="FK120" s="18">
        <f>+SUMIF($L120,REGISTER!$CU$29,'KORT 1'!$BD45)</f>
        <v>0</v>
      </c>
      <c r="FL120" s="18">
        <f>+SUMIF($L120,REGISTER!$CU$30,'KORT 1'!$BD45)</f>
        <v>0</v>
      </c>
      <c r="FM120" s="18">
        <f>SUMIF($L120,REGISTER!$CU$24,'KORT 1'!$BD45)+SUMIF($L120,REGISTER!$CU$31,'KORT 1'!$BD45)</f>
        <v>0</v>
      </c>
      <c r="FN120" s="18">
        <f>SUMIF($L120,REGISTER!$CU$25,'KORT 1'!$BD45)+SUMIF($L120,REGISTER!$CU$32,'KORT 1'!$BD45)</f>
        <v>0</v>
      </c>
      <c r="FO120" s="18">
        <f>SUMIF($L120,REGISTER!$CU$26,'KORT 1'!$BD45)+SUMIF($L120,REGISTER!$CU$33,'KORT 1'!$BD45)</f>
        <v>0</v>
      </c>
      <c r="FP120" s="18">
        <f>SUMIF($L120,REGISTER!$CU$27,'KORT 1'!$BD45)+SUMIF($L120,REGISTER!$CU$34,'KORT 1'!$BD45)</f>
        <v>0</v>
      </c>
      <c r="FQ120" s="314">
        <f>SUMIF($M120,REGISTER!$CU$36,'KORT 1'!$O120)</f>
        <v>0</v>
      </c>
      <c r="FR120" s="136">
        <f>SUMIF($M120,REGISTER!$CU$37,'KORT 1'!$O120)</f>
        <v>0</v>
      </c>
      <c r="FS120" s="125">
        <f>SUMIF($M120,REGISTER!$CU$38,'KORT 1'!$O120)</f>
        <v>0</v>
      </c>
      <c r="FT120" s="19">
        <f>SUMIF($M120,REGISTER!$CU$39,'KORT 1'!$O120)</f>
        <v>0</v>
      </c>
      <c r="FU120" s="19">
        <f>SUMIF($M120,REGISTER!$CU$40,'KORT 1'!$O120)</f>
        <v>0</v>
      </c>
      <c r="FV120" s="19">
        <f>SUMIF($M120,REGISTER!$CU$41,'KORT 1'!$O120)</f>
        <v>0</v>
      </c>
      <c r="FW120" s="136">
        <f>SUMIF($M120,REGISTER!$CU$42,'KORT 1'!$O120)</f>
        <v>0</v>
      </c>
      <c r="FX120" s="136">
        <f>SUMIF($M120,REGISTER!$CU$43,'KORT 1'!$O120)</f>
        <v>0</v>
      </c>
      <c r="FY120" s="136">
        <f>SUMIF($M120,REGISTER!$CU$44,'KORT 1'!$O120)</f>
        <v>0</v>
      </c>
      <c r="FZ120" s="19">
        <f>SUMIF($M120,REGISTER!$CU$59,'KORT 1'!$O120)</f>
        <v>0</v>
      </c>
      <c r="GA120" s="19">
        <f>SUMIF($M120,REGISTER!$CU$60,'KORT 1'!$O120)</f>
        <v>0</v>
      </c>
      <c r="GB120" s="19">
        <f>SUMIF($M120,REGISTER!$CU$61,'KORT 1'!$O120)</f>
        <v>0</v>
      </c>
      <c r="GC120" s="314">
        <f>SUMIF($M120,REGISTER!$CU$48,'KORT 1'!$O120)</f>
        <v>0</v>
      </c>
      <c r="GD120" s="136">
        <f>SUMIF($M120,REGISTER!$CU$49,'KORT 1'!$O120)</f>
        <v>0</v>
      </c>
      <c r="GE120" s="125">
        <f>SUMIF($M120,REGISTER!$CU$50,'KORT 1'!$O120)</f>
        <v>0</v>
      </c>
      <c r="GF120" s="19">
        <f>SUMIF($M120,REGISTER!$CU$49,'KORT 1'!$O120)</f>
        <v>0</v>
      </c>
      <c r="GG120" s="19">
        <f>SUMIF($M120,REGISTER!$CU$50,'KORT 1'!$O120)</f>
        <v>0</v>
      </c>
      <c r="GH120" s="19">
        <f>SUMIF($M120,REGISTER!$CU$51,'KORT 1'!$O120)</f>
        <v>0</v>
      </c>
      <c r="GI120" s="18">
        <f>SUMIF($M120,REGISTER!$CU$52,'KORT 1'!$O120)+SUMIF($M120,REGISTER!$CU$53,'KORT 1'!$O120)+SUMIF($M120,REGISTER!$CU$54,'KORT 1'!$O120)+SUMIF($M120,REGISTER!$CU$55,'KORT 1'!$O120)</f>
        <v>0</v>
      </c>
      <c r="GJ120" s="314"/>
      <c r="GK120" s="136"/>
      <c r="GL120" s="125"/>
      <c r="GM120" s="19">
        <f>SUMIF($M120,REGISTER!$CU$69,'KORT 1'!$O120)</f>
        <v>0</v>
      </c>
      <c r="GN120" s="19">
        <f>SUMIF($M120,REGISTER!$CU$70,'KORT 1'!$O120)</f>
        <v>0</v>
      </c>
      <c r="GO120" s="19">
        <f>SUMIF($M120,REGISTER!$CU$71,'KORT 1'!$O120)</f>
        <v>0</v>
      </c>
      <c r="GP120" s="325">
        <f>SUMIF($M120,REGISTER!$CU$72,'KORT 1'!$O120)+SUMIF($M120,REGISTER!$CU$73,'KORT 1'!$O120)+SUMIF($M120,REGISTER!$CU$74,'KORT 1'!$O120)+SUMIF($M120,REGISTER!$CU$75,'KORT 1'!$O120)</f>
        <v>0</v>
      </c>
      <c r="GQ120" s="326">
        <f>SUMIF($M120,REGISTER!$CU$39,'KORT 1'!$O45)</f>
        <v>0</v>
      </c>
      <c r="GR120" s="18">
        <f>+SUMIF($M120,REGISTER!$CU$40,'KORT 1'!$O45)</f>
        <v>0</v>
      </c>
      <c r="GS120" s="18">
        <f>SUMIF($M120,REGISTER!$CU$49,'KORT 1'!$O45)</f>
        <v>0</v>
      </c>
      <c r="GT120" s="18">
        <f>SUMIF($M120,REGISTER!$CU$50,'KORT 1'!$O45)</f>
        <v>0</v>
      </c>
      <c r="GU120" s="18">
        <f>SUMIF($M120,REGISTER!$CU$41,'KORT 1'!$O45)+SUMIF($M120,REGISTER!$CU$51,'KORT 1'!$O45)</f>
        <v>0</v>
      </c>
      <c r="GV120" s="18">
        <f>SUMIF($M120,REGISTER!$CU$42,'KORT 1'!$O45)+SUMIF($M120,REGISTER!$CU$52,'KORT 1'!$O45)</f>
        <v>0</v>
      </c>
      <c r="GW120" s="18">
        <f>SUMIF($M120,REGISTER!$CU$43,'KORT 1'!$O45)+SUMIF($M120,REGISTER!$CU$53,'KORT 1'!$O45)</f>
        <v>0</v>
      </c>
      <c r="GX120" s="18">
        <f>SUMIF($M120,REGISTER!$CU$44,'KORT 1'!$O45)+SUMIF($M120,REGISTER!$CU$54,'KORT 1'!$O45)</f>
        <v>0</v>
      </c>
      <c r="GY120" s="218">
        <f>SUMIF($M120,REGISTER!$CU$45,'KORT 1'!$O45)+SUMIF($M120,REGISTER!$CU$55,'KORT 1'!$O45)</f>
        <v>0</v>
      </c>
      <c r="GZ120" s="326">
        <f>SUMIF($M120,REGISTER!$CU$59,'KORT 1'!$O45)</f>
        <v>0</v>
      </c>
      <c r="HA120" s="18">
        <f>+SUMIF($M120,REGISTER!$CU$60,'KORT 1'!$O45)</f>
        <v>0</v>
      </c>
      <c r="HB120" s="18">
        <f>SUMIF($M120,REGISTER!$CU$69,'KORT 1'!$O45)</f>
        <v>0</v>
      </c>
      <c r="HC120" s="18">
        <f>SUMIF($M120,REGISTER!$CU$70,'KORT 1'!$O45)</f>
        <v>0</v>
      </c>
      <c r="HD120" s="18">
        <f>SUMIF($M120,REGISTER!$CU$61,'KORT 1'!$O45)+SUMIF($M120,REGISTER!$CU$71,'KORT 1'!$O45)</f>
        <v>0</v>
      </c>
      <c r="HE120" s="18">
        <f>SUMIF($M120,REGISTER!$CU$62,'KORT 1'!$O45)+SUMIF($M120,REGISTER!$CU$72,'KORT 1'!$O45)</f>
        <v>0</v>
      </c>
      <c r="HF120" s="18">
        <f>SUMIF($M120,REGISTER!$CU$63,'KORT 1'!$O45)+SUMIF($M120,REGISTER!$CU$73,'KORT 1'!$O45)</f>
        <v>0</v>
      </c>
      <c r="HG120" s="18">
        <f>SUMIF($M120,REGISTER!$CU$64,'KORT 1'!$O45)+SUMIF($M120,REGISTER!$CU$74,'KORT 1'!$O45)</f>
        <v>0</v>
      </c>
      <c r="HH120" s="218">
        <f>SUMIF($M120,REGISTER!$CU$65,'KORT 1'!$O45)+SUMIF($M120,REGISTER!$CU$75,'KORT 1'!$O45)</f>
        <v>0</v>
      </c>
      <c r="HI120" s="1"/>
    </row>
    <row r="121" spans="1:217" ht="12.95" customHeight="1" thickBot="1">
      <c r="A121" s="63">
        <v>65</v>
      </c>
      <c r="B121" s="81"/>
      <c r="C121" s="256" t="s">
        <v>2</v>
      </c>
      <c r="D121" s="520" t="str">
        <f>IF(B121&gt;0,VLOOKUP(B121,RE,2,FALSE),"")</f>
        <v/>
      </c>
      <c r="E121" s="521"/>
      <c r="F121" s="521"/>
      <c r="G121" s="497"/>
      <c r="H121" s="257" t="str">
        <f t="shared" si="56"/>
        <v/>
      </c>
      <c r="I121" s="26">
        <f t="shared" si="57"/>
        <v>0</v>
      </c>
      <c r="J121" s="26">
        <f t="shared" si="58"/>
        <v>0</v>
      </c>
      <c r="K121" s="132"/>
      <c r="L121" s="26">
        <f>IF($B121="",0,VLOOKUP($B121,RE,22,FALSE))</f>
        <v>0</v>
      </c>
      <c r="M121" s="26">
        <f t="shared" si="60"/>
        <v>0</v>
      </c>
      <c r="N121" s="26">
        <f t="shared" si="61"/>
        <v>0</v>
      </c>
      <c r="O121" s="258">
        <f t="shared" si="70"/>
        <v>0</v>
      </c>
      <c r="P121" s="75">
        <f>IF(CS$70=1,0,IF(AND(CS121=1,$J121=1,$N121&gt;=13,CS$43&gt;=REGISTER!$CZ$25,CS$40&gt;0,SUM(CS$54:CS$60)&gt;0),1,0))</f>
        <v>0</v>
      </c>
      <c r="Q121" s="75">
        <f>IF(CT$70=1,0,IF(AND(CT121=1,$J121=1,$N121&gt;=13,CT$43&gt;=REGISTER!$CZ$25,CT$40&gt;0,SUM(CT$54:CT$60)&gt;0),1,0))</f>
        <v>0</v>
      </c>
      <c r="R121" s="75">
        <f>IF(CU$70=1,0,IF(AND(CU121=1,$J121=1,$N121&gt;=13,CU$43&gt;=REGISTER!$CZ$25,CU$40&gt;0,SUM(CU$54:CU$60)&gt;0),1,0))</f>
        <v>0</v>
      </c>
      <c r="S121" s="75">
        <f>IF(CV$70=1,0,IF(AND(CV121=1,$J121=1,$N121&gt;=13,CV$43&gt;=REGISTER!$CZ$25,CV$40&gt;0,SUM(CV$54:CV$60)&gt;0),1,0))</f>
        <v>0</v>
      </c>
      <c r="T121" s="75">
        <f>IF(CW$70=1,0,IF(AND(CW121=1,$J121=1,$N121&gt;=13,CW$43&gt;=REGISTER!$CZ$25,CW$40&gt;0,SUM(CW$54:CW$60)&gt;0),1,0))</f>
        <v>0</v>
      </c>
      <c r="U121" s="75">
        <f>IF(CX$70=1,0,IF(AND(CX121=1,$J121=1,$N121&gt;=13,CX$43&gt;=REGISTER!$CZ$25,CX$40&gt;0,SUM(CX$54:CX$60)&gt;0),1,0))</f>
        <v>0</v>
      </c>
      <c r="V121" s="75">
        <f>IF(CY$70=1,0,IF(AND(CY121=1,$J121=1,$N121&gt;=13,CY$43&gt;=REGISTER!$CZ$25,CY$40&gt;0,SUM(CY$54:CY$60)&gt;0),1,0))</f>
        <v>0</v>
      </c>
      <c r="W121" s="75">
        <f>IF(CZ$70=1,0,IF(AND(CZ121=1,$J121=1,$N121&gt;=13,CZ$43&gt;=REGISTER!$CZ$25,CZ$40&gt;0,SUM(CZ$54:CZ$60)&gt;0),1,0))</f>
        <v>0</v>
      </c>
      <c r="X121" s="75">
        <f>IF(DA$70=1,0,IF(AND(DA121=1,$J121=1,$N121&gt;=13,DA$43&gt;=REGISTER!$CZ$25,DA$40&gt;0,SUM(DA$54:DA$60)&gt;0),1,0))</f>
        <v>0</v>
      </c>
      <c r="Y121" s="75">
        <f>IF(DB$70=1,0,IF(AND(DB121=1,$J121=1,$N121&gt;=13,DB$43&gt;=REGISTER!$CZ$25,DB$40&gt;0,SUM(DB$54:DB$60)&gt;0),1,0))</f>
        <v>0</v>
      </c>
      <c r="Z121" s="75">
        <f>IF(DC$70=1,0,IF(AND(DC121=1,$J121=1,$N121&gt;=13,DC$43&gt;=REGISTER!$CZ$25,DC$40&gt;0,SUM(DC$54:DC$60)&gt;0),1,0))</f>
        <v>0</v>
      </c>
      <c r="AA121" s="75">
        <f>IF(DD$70=1,0,IF(AND(DD121=1,$J121=1,$N121&gt;=13,DD$43&gt;=REGISTER!$CZ$25,DD$40&gt;0,SUM(DD$54:DD$60)&gt;0),1,0))</f>
        <v>0</v>
      </c>
      <c r="AB121" s="75">
        <f>IF(DE$70=1,0,IF(AND(DE121=1,$J121=1,$N121&gt;=13,DE$43&gt;=REGISTER!$CZ$25,DE$40&gt;0,SUM(DE$54:DE$60)&gt;0),1,0))</f>
        <v>0</v>
      </c>
      <c r="AC121" s="75">
        <f>IF(DF$70=1,0,IF(AND(DF121=1,$J121=1,$N121&gt;=13,DF$43&gt;=REGISTER!$CZ$25,DF$40&gt;0,SUM(DF$54:DF$60)&gt;0),1,0))</f>
        <v>0</v>
      </c>
      <c r="AD121" s="75">
        <f>IF(DG$70=1,0,IF(AND(DG121=1,$J121=1,$N121&gt;=13,DG$43&gt;=REGISTER!$CZ$25,DG$40&gt;0,SUM(DG$54:DG$60)&gt;0),1,0))</f>
        <v>0</v>
      </c>
      <c r="AE121" s="75">
        <f>IF(DH$70=1,0,IF(AND(DH121=1,$J121=1,$N121&gt;=13,DH$43&gt;=REGISTER!$CZ$25,DH$40&gt;0,SUM(DH$54:DH$60)&gt;0),1,0))</f>
        <v>0</v>
      </c>
      <c r="AF121" s="75">
        <f>IF(DI$70=1,0,IF(AND(DI121=1,$J121=1,$N121&gt;=13,DI$43&gt;=REGISTER!$CZ$25,DI$40&gt;0,SUM(DI$54:DI$60)&gt;0),1,0))</f>
        <v>0</v>
      </c>
      <c r="AG121" s="75">
        <f>IF(DJ$70=1,0,IF(AND(DJ121=1,$J121=1,$N121&gt;=13,DJ$43&gt;=REGISTER!$CZ$25,DJ$40&gt;0,SUM(DJ$54:DJ$60)&gt;0),1,0))</f>
        <v>0</v>
      </c>
      <c r="AH121" s="75">
        <f>IF(DK$70=1,0,IF(AND(DK121=1,$J121=1,$N121&gt;=13,DK$43&gt;=REGISTER!$CZ$25,DK$40&gt;0,SUM(DK$54:DK$60)&gt;0),1,0))</f>
        <v>0</v>
      </c>
      <c r="AI121" s="75">
        <f>IF(DL$70=1,0,IF(AND(DL121=1,$J121=1,$N121&gt;=13,DL$43&gt;=REGISTER!$CZ$25,DL$40&gt;0,SUM(DL$54:DL$60)&gt;0),1,0))</f>
        <v>0</v>
      </c>
      <c r="AJ121" s="75">
        <f>IF(DM$70=1,0,IF(AND(DM121=1,$J121=1,$N121&gt;=13,DM$43&gt;=REGISTER!$CZ$25,DM$40&gt;0,SUM(DM$54:DM$60)&gt;0),1,0))</f>
        <v>0</v>
      </c>
      <c r="AK121" s="75">
        <f>IF(DN$70=1,0,IF(AND(DN121=1,$J121=1,$N121&gt;=13,DN$43&gt;=REGISTER!$CZ$25,DN$40&gt;0,SUM(DN$54:DN$60)&gt;0),1,0))</f>
        <v>0</v>
      </c>
      <c r="AL121" s="75">
        <f>IF(DO$70=1,0,IF(AND(DO121=1,$J121=1,$N121&gt;=13,DO$43&gt;=REGISTER!$CZ$25,DO$40&gt;0,SUM(DO$54:DO$60)&gt;0),1,0))</f>
        <v>0</v>
      </c>
      <c r="AM121" s="75">
        <f>IF(DP$70=1,0,IF(AND(DP121=1,$J121=1,$N121&gt;=13,DP$43&gt;=REGISTER!$CZ$25,DP$40&gt;0,SUM(DP$54:DP$60)&gt;0),1,0))</f>
        <v>0</v>
      </c>
      <c r="AN121" s="75">
        <f>IF(DQ$70=1,0,IF(AND(DQ121=1,$J121=1,$N121&gt;=13,DQ$43&gt;=REGISTER!$CZ$25,DQ$40&gt;0,SUM(DQ$54:DQ$60)&gt;0),1,0))</f>
        <v>0</v>
      </c>
      <c r="AO121" s="75">
        <f>IF(DR$70=1,0,IF(AND(DR121=1,$J121=1,$N121&gt;=13,DR$43&gt;=REGISTER!$CZ$25,DR$40&gt;0,SUM(DR$54:DR$60)&gt;0),1,0))</f>
        <v>0</v>
      </c>
      <c r="AP121" s="75">
        <f>IF(DS$70=1,0,IF(AND(DS121=1,$J121=1,$N121&gt;=13,DS$43&gt;=REGISTER!$CZ$25,DS$40&gt;0,SUM(DS$54:DS$60)&gt;0),1,0))</f>
        <v>0</v>
      </c>
      <c r="AQ121" s="75">
        <f>IF(DT$70=1,0,IF(AND(DT121=1,$J121=1,$N121&gt;=13,DT$43&gt;=REGISTER!$CZ$25,DT$40&gt;0,SUM(DT$54:DT$60)&gt;0),1,0))</f>
        <v>0</v>
      </c>
      <c r="AR121" s="75">
        <f>IF(DU$70=1,0,IF(AND(DU121=1,$J121=1,$N121&gt;=13,DU$43&gt;=REGISTER!$CZ$25,DU$40&gt;0,SUM(DU$54:DU$60)&gt;0),1,0))</f>
        <v>0</v>
      </c>
      <c r="AS121" s="75">
        <f>IF(DV$70=1,0,IF(AND(DV121=1,$J121=1,$N121&gt;=13,DV$43&gt;=REGISTER!$CZ$25,DV$40&gt;0,SUM(DV$54:DV$60)&gt;0),1,0))</f>
        <v>0</v>
      </c>
      <c r="AT121" s="75">
        <f>IF(DW$70=1,0,IF(AND(DW121=1,$J121=1,$N121&gt;=13,DW$43&gt;=REGISTER!$CZ$25,DW$40&gt;0,SUM(DW$54:DW$60)&gt;0),1,0))</f>
        <v>0</v>
      </c>
      <c r="AU121" s="75">
        <f>IF(DX$70=1,0,IF(AND(DX121=1,$J121=1,$N121&gt;=13,DX$43&gt;=REGISTER!$CZ$25,DX$40&gt;0,SUM(DX$54:DX$60)&gt;0),1,0))</f>
        <v>0</v>
      </c>
      <c r="AV121" s="75">
        <f>IF(DY$70=1,0,IF(AND(DY121=1,$J121=1,$N121&gt;=13,DY$43&gt;=REGISTER!$CZ$25,DY$40&gt;0,SUM(DY$54:DY$60)&gt;0),1,0))</f>
        <v>0</v>
      </c>
      <c r="AW121" s="75">
        <f>IF(DZ$70=1,0,IF(AND(DZ121=1,$J121=1,$N121&gt;=13,DZ$43&gt;=REGISTER!$CZ$25,DZ$40&gt;0,SUM(DZ$54:DZ$60)&gt;0),1,0))</f>
        <v>0</v>
      </c>
      <c r="AX121" s="75">
        <f>IF(EA$70=1,0,IF(AND(EA121=1,$J121=1,$N121&gt;=13,EA$43&gt;=REGISTER!$CZ$25,EA$40&gt;0,SUM(EA$54:EA$60)&gt;0),1,0))</f>
        <v>0</v>
      </c>
      <c r="AY121" s="75">
        <f>IF(EB$70=1,0,IF(AND(EB121=1,$J121=1,$N121&gt;=13,EB$43&gt;=REGISTER!$CZ$25,EB$40&gt;0,SUM(EB$54:EB$60)&gt;0),1,0))</f>
        <v>0</v>
      </c>
      <c r="AZ121" s="75">
        <f>IF(EC$70=1,0,IF(AND(EC121=1,$J121=1,$N121&gt;=13,EC$43&gt;=REGISTER!$CZ$25,EC$40&gt;0,SUM(EC$54:EC$60)&gt;0),1,0))</f>
        <v>0</v>
      </c>
      <c r="BA121" s="75">
        <f>IF(ED$70=1,0,IF(AND(ED121=1,$J121=1,$N121&gt;=13,ED$43&gt;=REGISTER!$CZ$25,ED$40&gt;0,SUM(ED$54:ED$60)&gt;0),1,0))</f>
        <v>0</v>
      </c>
      <c r="BB121" s="75">
        <f>IF(EE$70=1,0,IF(AND(EE121=1,$J121=1,$N121&gt;=13,EE$43&gt;=REGISTER!$CZ$25,EE$40&gt;0,SUM(EE$54:EE$60)&gt;0),1,0))</f>
        <v>0</v>
      </c>
      <c r="BC121" s="75">
        <f>IF(EF$70=1,0,IF(AND(EF121=1,$J121=1,$N121&gt;=13,EF$43&gt;=REGISTER!$CZ$25,EF$40&gt;0,SUM(EF$54:EF$60)&gt;0),1,0))</f>
        <v>0</v>
      </c>
      <c r="BD121" s="258">
        <f t="shared" si="71"/>
        <v>0</v>
      </c>
      <c r="BE121" s="259">
        <f t="shared" si="77"/>
        <v>0</v>
      </c>
      <c r="BF121" s="259">
        <f t="shared" si="77"/>
        <v>0</v>
      </c>
      <c r="BG121" s="259">
        <f t="shared" si="78"/>
        <v>0</v>
      </c>
      <c r="BH121" s="259">
        <f t="shared" si="78"/>
        <v>0</v>
      </c>
      <c r="BI121" s="259">
        <f t="shared" si="78"/>
        <v>0</v>
      </c>
      <c r="BJ121" s="259">
        <f t="shared" si="78"/>
        <v>0</v>
      </c>
      <c r="BK121" s="259">
        <f t="shared" si="78"/>
        <v>0</v>
      </c>
      <c r="BL121" s="259">
        <f t="shared" si="78"/>
        <v>0</v>
      </c>
      <c r="BM121" s="259">
        <f t="shared" si="78"/>
        <v>0</v>
      </c>
      <c r="BN121" s="259">
        <f t="shared" si="78"/>
        <v>0</v>
      </c>
      <c r="BO121" s="259">
        <f t="shared" si="78"/>
        <v>0</v>
      </c>
      <c r="BP121" s="259">
        <f t="shared" si="78"/>
        <v>0</v>
      </c>
      <c r="BQ121" s="259">
        <f t="shared" si="78"/>
        <v>0</v>
      </c>
      <c r="BR121" s="259">
        <f t="shared" si="78"/>
        <v>0</v>
      </c>
      <c r="BS121" s="259">
        <f t="shared" si="78"/>
        <v>0</v>
      </c>
      <c r="BT121" s="259">
        <f t="shared" si="78"/>
        <v>0</v>
      </c>
      <c r="BU121" s="259">
        <f t="shared" si="78"/>
        <v>0</v>
      </c>
      <c r="BV121" s="259">
        <f t="shared" si="78"/>
        <v>0</v>
      </c>
      <c r="BW121" s="259">
        <f t="shared" si="78"/>
        <v>0</v>
      </c>
      <c r="BX121" s="259">
        <f t="shared" si="78"/>
        <v>0</v>
      </c>
      <c r="BY121" s="259">
        <f t="shared" si="78"/>
        <v>0</v>
      </c>
      <c r="BZ121" s="259">
        <f t="shared" si="78"/>
        <v>0</v>
      </c>
      <c r="CA121" s="259">
        <f t="shared" si="78"/>
        <v>0</v>
      </c>
      <c r="CB121" s="259">
        <f t="shared" si="78"/>
        <v>0</v>
      </c>
      <c r="CC121" s="259">
        <f t="shared" si="78"/>
        <v>0</v>
      </c>
      <c r="CD121" s="259">
        <f t="shared" si="78"/>
        <v>0</v>
      </c>
      <c r="CE121" s="259">
        <f t="shared" si="78"/>
        <v>0</v>
      </c>
      <c r="CF121" s="259">
        <f t="shared" si="78"/>
        <v>0</v>
      </c>
      <c r="CG121" s="259">
        <f t="shared" si="78"/>
        <v>0</v>
      </c>
      <c r="CH121" s="259">
        <f t="shared" si="78"/>
        <v>0</v>
      </c>
      <c r="CI121" s="259">
        <f t="shared" si="78"/>
        <v>0</v>
      </c>
      <c r="CJ121" s="259">
        <f t="shared" si="78"/>
        <v>0</v>
      </c>
      <c r="CK121" s="259">
        <f t="shared" si="78"/>
        <v>0</v>
      </c>
      <c r="CL121" s="259">
        <f t="shared" si="78"/>
        <v>0</v>
      </c>
      <c r="CM121" s="259">
        <f t="shared" si="78"/>
        <v>0</v>
      </c>
      <c r="CN121" s="259">
        <f t="shared" si="78"/>
        <v>0</v>
      </c>
      <c r="CO121" s="259">
        <f t="shared" si="78"/>
        <v>0</v>
      </c>
      <c r="CP121" s="259">
        <f t="shared" si="78"/>
        <v>0</v>
      </c>
      <c r="CQ121" s="259">
        <f t="shared" si="78"/>
        <v>0</v>
      </c>
      <c r="CR121" s="259">
        <f t="shared" si="78"/>
        <v>0</v>
      </c>
      <c r="CS121" s="308"/>
      <c r="CT121" s="308"/>
      <c r="CU121" s="308"/>
      <c r="CV121" s="308"/>
      <c r="CW121" s="308"/>
      <c r="CX121" s="308"/>
      <c r="CY121" s="308"/>
      <c r="CZ121" s="308"/>
      <c r="DA121" s="308"/>
      <c r="DB121" s="308"/>
      <c r="DC121" s="308"/>
      <c r="DD121" s="308"/>
      <c r="DE121" s="308"/>
      <c r="DF121" s="308"/>
      <c r="DG121" s="308"/>
      <c r="DH121" s="308"/>
      <c r="DI121" s="308"/>
      <c r="DJ121" s="308"/>
      <c r="DK121" s="308"/>
      <c r="DL121" s="308"/>
      <c r="DM121" s="308"/>
      <c r="DN121" s="308"/>
      <c r="DO121" s="308"/>
      <c r="DP121" s="308"/>
      <c r="DQ121" s="308"/>
      <c r="DR121" s="308"/>
      <c r="DS121" s="308"/>
      <c r="DT121" s="308"/>
      <c r="DU121" s="308"/>
      <c r="DV121" s="308"/>
      <c r="DW121" s="308"/>
      <c r="DX121" s="308"/>
      <c r="DY121" s="308"/>
      <c r="DZ121" s="308"/>
      <c r="EA121" s="308"/>
      <c r="EB121" s="308"/>
      <c r="EC121" s="308"/>
      <c r="ED121" s="308"/>
      <c r="EE121" s="308"/>
      <c r="EF121" s="308"/>
      <c r="EG121" s="54">
        <f>IF(B121=0,0,IF(VLOOKUP(B121,RE,5,FALSE)=1,SUM(EM121:EZ121)+SUM(FA121:FD121)+SUM(FI121:FL121)-SUM(FC121,FD121,FK121,FL121),SUM(EM121:EZ121)+SUM(FA121:FD121)+SUM(FI121:FL121)))</f>
        <v>0</v>
      </c>
      <c r="EH121" s="136"/>
      <c r="EI121" s="358">
        <f>SUM(FQ121:GP121)+SUM(GU121:GY121)+SUM(HD121:HH121)</f>
        <v>0</v>
      </c>
      <c r="EJ121" s="347" t="str">
        <f t="shared" si="67"/>
        <v/>
      </c>
      <c r="EK121" s="348">
        <f t="shared" si="68"/>
        <v>0</v>
      </c>
      <c r="EL121" s="185"/>
      <c r="EM121" s="139"/>
      <c r="EN121" s="212"/>
      <c r="EO121" s="212"/>
      <c r="EP121" s="212"/>
      <c r="EQ121" s="212"/>
      <c r="ER121" s="212"/>
      <c r="ES121" s="212"/>
      <c r="ET121" s="19">
        <f>SUMIF($L121,REGISTER!$CU$15,'KORT 1'!$BD121)</f>
        <v>0</v>
      </c>
      <c r="EU121" s="19">
        <f>SUMIF($L121,REGISTER!$CU$16,'KORT 1'!$BD121)</f>
        <v>0</v>
      </c>
      <c r="EV121" s="218">
        <f>SUMIF($L121,REGISTER!$CU$17,'KORT 1'!$BD121)+SUMIF($L121,REGISTER!$CU$18,'KORT 1'!$BD121)+SUMIF($L121,REGISTER!$CU$19,'KORT 1'!$BD121)+SUMIF($L121,REGISTER!$CU$20,'KORT 1'!$BD121)</f>
        <v>0</v>
      </c>
      <c r="EW121" s="183"/>
      <c r="EX121" s="19">
        <f>SUMIF($L121,REGISTER!$CU$29,'KORT 1'!$BD121)</f>
        <v>0</v>
      </c>
      <c r="EY121" s="19">
        <f>SUMIF($L121,REGISTER!$CU$30,'KORT 1'!$BD121)</f>
        <v>0</v>
      </c>
      <c r="EZ121" s="218">
        <f>SUMIF($L121,REGISTER!$CU$31,'KORT 1'!$BD121)+SUMIF($L121,REGISTER!$CU$32,'KORT 1'!$BD121)+SUMIF($L121,REGISTER!$CU$33,'KORT 1'!$BD121)+SUMIF($L121,REGISTER!$CU$34,'KORT 1'!$BD121)</f>
        <v>0</v>
      </c>
      <c r="FA121" s="18">
        <f>SUMIF($L121,REGISTER!$CU$8,'KORT 1'!$BD46)</f>
        <v>0</v>
      </c>
      <c r="FB121" s="18">
        <f>SUMIF($L121,REGISTER!$CU$9,'KORT 1'!$BD46)</f>
        <v>0</v>
      </c>
      <c r="FC121" s="18">
        <f>+SUMIF($L121,REGISTER!$CU$15,'KORT 1'!$BD46)</f>
        <v>0</v>
      </c>
      <c r="FD121" s="18">
        <f>SUMIF($L121,REGISTER!$CU$16,'KORT 1'!$BD46)</f>
        <v>0</v>
      </c>
      <c r="FE121" s="18">
        <f>SUMIF($L121,REGISTER!$CU$10,'KORT 1'!$BD46)+SUMIF($L121,REGISTER!$CU$17,'KORT 1'!$BD46)</f>
        <v>0</v>
      </c>
      <c r="FF121" s="18">
        <f>SUMIF($L121,REGISTER!$CU$11,'KORT 1'!$BD46)+SUMIF($L121,REGISTER!$CU$18,'KORT 1'!$BD46)</f>
        <v>0</v>
      </c>
      <c r="FG121" s="18">
        <f>SUMIF($L121,REGISTER!$CU$12,'KORT 1'!$BD46)+SUMIF($L121,REGISTER!$CU$19,'KORT 1'!$BD46)</f>
        <v>0</v>
      </c>
      <c r="FH121" s="18">
        <f>SUMIF($L121,REGISTER!$CU$13,'KORT 1'!$BD46)+SUMIF($L121,REGISTER!$CU$20,'KORT 1'!$BD46)</f>
        <v>0</v>
      </c>
      <c r="FI121" s="18">
        <f>SUMIF($L121,REGISTER!$CU$22,'KORT 1'!$BD46)</f>
        <v>0</v>
      </c>
      <c r="FJ121" s="18">
        <f>SUMIF($L121,REGISTER!$CU$23,'KORT 1'!$BD46)+SUMIF($L121,REGISTER!$CU$30,'KORT 1'!$BD46)</f>
        <v>0</v>
      </c>
      <c r="FK121" s="18">
        <f>+SUMIF($L121,REGISTER!$CU$29,'KORT 1'!$BD46)</f>
        <v>0</v>
      </c>
      <c r="FL121" s="18">
        <f>+SUMIF($L121,REGISTER!$CU$30,'KORT 1'!$BD46)</f>
        <v>0</v>
      </c>
      <c r="FM121" s="18">
        <f>SUMIF($L121,REGISTER!$CU$24,'KORT 1'!$BD46)+SUMIF($L121,REGISTER!$CU$31,'KORT 1'!$BD46)</f>
        <v>0</v>
      </c>
      <c r="FN121" s="18">
        <f>SUMIF($L121,REGISTER!$CU$25,'KORT 1'!$BD46)+SUMIF($L121,REGISTER!$CU$32,'KORT 1'!$BD46)</f>
        <v>0</v>
      </c>
      <c r="FO121" s="18">
        <f>SUMIF($L121,REGISTER!$CU$26,'KORT 1'!$BD46)+SUMIF($L121,REGISTER!$CU$33,'KORT 1'!$BD46)</f>
        <v>0</v>
      </c>
      <c r="FP121" s="18">
        <f>SUMIF($L121,REGISTER!$CU$27,'KORT 1'!$BD46)+SUMIF($L121,REGISTER!$CU$34,'KORT 1'!$BD46)</f>
        <v>0</v>
      </c>
      <c r="FQ121" s="315">
        <f>SUMIF($M121,REGISTER!$CU$36,'KORT 1'!$O121)</f>
        <v>0</v>
      </c>
      <c r="FR121" s="212">
        <f>SUMIF($M121,REGISTER!$CU$37,'KORT 1'!$O121)</f>
        <v>0</v>
      </c>
      <c r="FS121" s="113">
        <f>SUMIF($M121,REGISTER!$CU$38,'KORT 1'!$O121)</f>
        <v>0</v>
      </c>
      <c r="FT121" s="19">
        <f>SUMIF($M121,REGISTER!$CU$39,'KORT 1'!$O121)</f>
        <v>0</v>
      </c>
      <c r="FU121" s="19">
        <f>SUMIF($M121,REGISTER!$CU$40,'KORT 1'!$O121)</f>
        <v>0</v>
      </c>
      <c r="FV121" s="19">
        <f>SUMIF($M121,REGISTER!$CU$41,'KORT 1'!$O121)</f>
        <v>0</v>
      </c>
      <c r="FW121" s="212">
        <f>SUMIF($M121,REGISTER!$CU$42,'KORT 1'!$O121)</f>
        <v>0</v>
      </c>
      <c r="FX121" s="212">
        <f>SUMIF($M121,REGISTER!$CU$43,'KORT 1'!$O121)</f>
        <v>0</v>
      </c>
      <c r="FY121" s="212">
        <f>SUMIF($M121,REGISTER!$CU$44,'KORT 1'!$O121)</f>
        <v>0</v>
      </c>
      <c r="FZ121" s="19">
        <f>SUMIF($M121,REGISTER!$CU$59,'KORT 1'!$O121)</f>
        <v>0</v>
      </c>
      <c r="GA121" s="19">
        <f>SUMIF($M121,REGISTER!$CU$60,'KORT 1'!$O121)</f>
        <v>0</v>
      </c>
      <c r="GB121" s="19">
        <f>SUMIF($M121,REGISTER!$CU$61,'KORT 1'!$O121)</f>
        <v>0</v>
      </c>
      <c r="GC121" s="315">
        <f>SUMIF($M121,REGISTER!$CU$48,'KORT 1'!$O121)</f>
        <v>0</v>
      </c>
      <c r="GD121" s="212">
        <f>SUMIF($M121,REGISTER!$CU$49,'KORT 1'!$O121)</f>
        <v>0</v>
      </c>
      <c r="GE121" s="113">
        <f>SUMIF($M121,REGISTER!$CU$50,'KORT 1'!$O121)</f>
        <v>0</v>
      </c>
      <c r="GF121" s="19">
        <f>SUMIF($M121,REGISTER!$CU$49,'KORT 1'!$O121)</f>
        <v>0</v>
      </c>
      <c r="GG121" s="19">
        <f>SUMIF($M121,REGISTER!$CU$50,'KORT 1'!$O121)</f>
        <v>0</v>
      </c>
      <c r="GH121" s="19">
        <f>SUMIF($M121,REGISTER!$CU$51,'KORT 1'!$O121)</f>
        <v>0</v>
      </c>
      <c r="GI121" s="18">
        <f>SUMIF($M121,REGISTER!$CU$52,'KORT 1'!$O121)+SUMIF($M121,REGISTER!$CU$53,'KORT 1'!$O121)+SUMIF($M121,REGISTER!$CU$54,'KORT 1'!$O121)+SUMIF($M121,REGISTER!$CU$55,'KORT 1'!$O121)</f>
        <v>0</v>
      </c>
      <c r="GJ121" s="315"/>
      <c r="GK121" s="212"/>
      <c r="GL121" s="113"/>
      <c r="GM121" s="19">
        <f>SUMIF($M121,REGISTER!$CU$69,'KORT 1'!$O121)</f>
        <v>0</v>
      </c>
      <c r="GN121" s="19">
        <f>SUMIF($M121,REGISTER!$CU$70,'KORT 1'!$O121)</f>
        <v>0</v>
      </c>
      <c r="GO121" s="19">
        <f>SUMIF($M121,REGISTER!$CU$71,'KORT 1'!$O121)</f>
        <v>0</v>
      </c>
      <c r="GP121" s="325">
        <f>SUMIF($M121,REGISTER!$CU$72,'KORT 1'!$O121)+SUMIF($M121,REGISTER!$CU$73,'KORT 1'!$O121)+SUMIF($M121,REGISTER!$CU$74,'KORT 1'!$O121)+SUMIF($M121,REGISTER!$CU$75,'KORT 1'!$O121)</f>
        <v>0</v>
      </c>
      <c r="GQ121" s="326">
        <f>SUMIF($M121,REGISTER!$CU$39,'KORT 1'!$O46)</f>
        <v>0</v>
      </c>
      <c r="GR121" s="18">
        <f>+SUMIF($M121,REGISTER!$CU$40,'KORT 1'!$O46)</f>
        <v>0</v>
      </c>
      <c r="GS121" s="18">
        <f>SUMIF($M121,REGISTER!$CU$49,'KORT 1'!$O46)</f>
        <v>0</v>
      </c>
      <c r="GT121" s="18">
        <f>SUMIF($M121,REGISTER!$CU$50,'KORT 1'!$O46)</f>
        <v>0</v>
      </c>
      <c r="GU121" s="18">
        <f>SUMIF($M121,REGISTER!$CU$41,'KORT 1'!$O46)+SUMIF($M121,REGISTER!$CU$51,'KORT 1'!$O46)</f>
        <v>0</v>
      </c>
      <c r="GV121" s="18">
        <f>SUMIF($M121,REGISTER!$CU$42,'KORT 1'!$O46)+SUMIF($M121,REGISTER!$CU$52,'KORT 1'!$O46)</f>
        <v>0</v>
      </c>
      <c r="GW121" s="18">
        <f>SUMIF($M121,REGISTER!$CU$43,'KORT 1'!$O46)+SUMIF($M121,REGISTER!$CU$53,'KORT 1'!$O46)</f>
        <v>0</v>
      </c>
      <c r="GX121" s="18">
        <f>SUMIF($M121,REGISTER!$CU$44,'KORT 1'!$O46)+SUMIF($M121,REGISTER!$CU$54,'KORT 1'!$O46)</f>
        <v>0</v>
      </c>
      <c r="GY121" s="218">
        <f>SUMIF($M121,REGISTER!$CU$45,'KORT 1'!$O46)+SUMIF($M121,REGISTER!$CU$55,'KORT 1'!$O46)</f>
        <v>0</v>
      </c>
      <c r="GZ121" s="326">
        <f>SUMIF($M121,REGISTER!$CU$59,'KORT 1'!$O46)</f>
        <v>0</v>
      </c>
      <c r="HA121" s="18">
        <f>+SUMIF($M121,REGISTER!$CU$60,'KORT 1'!$O46)</f>
        <v>0</v>
      </c>
      <c r="HB121" s="18">
        <f>SUMIF($M121,REGISTER!$CU$69,'KORT 1'!$O46)</f>
        <v>0</v>
      </c>
      <c r="HC121" s="18">
        <f>SUMIF($M121,REGISTER!$CU$70,'KORT 1'!$O46)</f>
        <v>0</v>
      </c>
      <c r="HD121" s="18">
        <f>SUMIF($M121,REGISTER!$CU$61,'KORT 1'!$O46)+SUMIF($M121,REGISTER!$CU$71,'KORT 1'!$O46)</f>
        <v>0</v>
      </c>
      <c r="HE121" s="18">
        <f>SUMIF($M121,REGISTER!$CU$62,'KORT 1'!$O46)+SUMIF($M121,REGISTER!$CU$72,'KORT 1'!$O46)</f>
        <v>0</v>
      </c>
      <c r="HF121" s="18">
        <f>SUMIF($M121,REGISTER!$CU$63,'KORT 1'!$O46)+SUMIF($M121,REGISTER!$CU$73,'KORT 1'!$O46)</f>
        <v>0</v>
      </c>
      <c r="HG121" s="18">
        <f>SUMIF($M121,REGISTER!$CU$64,'KORT 1'!$O46)+SUMIF($M121,REGISTER!$CU$74,'KORT 1'!$O46)</f>
        <v>0</v>
      </c>
      <c r="HH121" s="218">
        <f>SUMIF($M121,REGISTER!$CU$65,'KORT 1'!$O46)+SUMIF($M121,REGISTER!$CU$75,'KORT 1'!$O46)</f>
        <v>0</v>
      </c>
      <c r="HI121" s="1"/>
    </row>
    <row r="122" spans="1:217" ht="13.5" thickBot="1">
      <c r="A122" s="260"/>
      <c r="B122" s="261"/>
      <c r="C122" s="261"/>
      <c r="D122" s="261"/>
      <c r="E122" s="261"/>
      <c r="F122" s="261"/>
      <c r="G122" s="261"/>
      <c r="H122" s="261"/>
      <c r="I122" s="262"/>
      <c r="J122" s="262"/>
      <c r="K122" s="262"/>
      <c r="L122" s="262"/>
      <c r="M122" s="262"/>
      <c r="N122" s="262"/>
      <c r="O122" s="262"/>
      <c r="P122" s="262"/>
      <c r="Q122" s="262"/>
      <c r="R122" s="262"/>
      <c r="S122" s="262"/>
      <c r="T122" s="262"/>
      <c r="U122" s="262"/>
      <c r="V122" s="262"/>
      <c r="W122" s="262"/>
      <c r="X122" s="262"/>
      <c r="Y122" s="262"/>
      <c r="Z122" s="262"/>
      <c r="AA122" s="262"/>
      <c r="AB122" s="262"/>
      <c r="AC122" s="262"/>
      <c r="AD122" s="262"/>
      <c r="AE122" s="262"/>
      <c r="AF122" s="262"/>
      <c r="AG122" s="262"/>
      <c r="AH122" s="262"/>
      <c r="AI122" s="262"/>
      <c r="AJ122" s="262"/>
      <c r="AK122" s="262"/>
      <c r="AL122" s="262"/>
      <c r="AM122" s="262"/>
      <c r="AN122" s="262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62"/>
      <c r="BH122" s="262"/>
      <c r="BI122" s="262"/>
      <c r="BJ122" s="262"/>
      <c r="BK122" s="262"/>
      <c r="BL122" s="262"/>
      <c r="BM122" s="262"/>
      <c r="BN122" s="262"/>
      <c r="BO122" s="262"/>
      <c r="BP122" s="262"/>
      <c r="BQ122" s="262"/>
      <c r="BR122" s="262"/>
      <c r="BS122" s="262"/>
      <c r="BT122" s="262"/>
      <c r="BU122" s="262"/>
      <c r="BV122" s="262"/>
      <c r="BW122" s="262"/>
      <c r="BX122" s="262"/>
      <c r="BY122" s="262"/>
      <c r="BZ122" s="262"/>
      <c r="CA122" s="262"/>
      <c r="CB122" s="262"/>
      <c r="CC122" s="262"/>
      <c r="CD122" s="262"/>
      <c r="CE122" s="262"/>
      <c r="CF122" s="262"/>
      <c r="CG122" s="262"/>
      <c r="CH122" s="262"/>
      <c r="CI122" s="262"/>
      <c r="CJ122" s="262"/>
      <c r="CK122" s="262"/>
      <c r="CL122" s="262"/>
      <c r="CM122" s="262"/>
      <c r="CN122" s="262"/>
      <c r="CO122" s="262"/>
      <c r="CP122" s="262"/>
      <c r="CQ122" s="262"/>
      <c r="CR122" s="262"/>
      <c r="CS122" s="263"/>
      <c r="CT122" s="263"/>
      <c r="CU122" s="263"/>
      <c r="CV122" s="263"/>
      <c r="CW122" s="263"/>
      <c r="CX122" s="263"/>
      <c r="CY122" s="263"/>
      <c r="CZ122" s="263"/>
      <c r="DA122" s="263"/>
      <c r="DB122" s="263"/>
      <c r="DC122" s="263"/>
      <c r="DD122" s="263"/>
      <c r="DE122" s="263"/>
      <c r="DF122" s="263"/>
      <c r="DG122" s="263"/>
      <c r="DH122" s="263"/>
      <c r="DI122" s="263"/>
      <c r="DJ122" s="263"/>
      <c r="DK122" s="263"/>
      <c r="DL122" s="263"/>
      <c r="DM122" s="263"/>
      <c r="DN122" s="263"/>
      <c r="DO122" s="263"/>
      <c r="DP122" s="263"/>
      <c r="DQ122" s="263"/>
      <c r="DR122" s="264"/>
      <c r="DS122" s="264"/>
      <c r="DT122" s="264"/>
      <c r="DU122" s="264"/>
      <c r="DV122" s="264"/>
      <c r="DW122" s="264"/>
      <c r="DX122" s="264"/>
      <c r="DY122" s="264"/>
      <c r="DZ122" s="264"/>
      <c r="EA122" s="264"/>
      <c r="EB122" s="264"/>
      <c r="EC122" s="264"/>
      <c r="ED122" s="264"/>
      <c r="EE122" s="264"/>
      <c r="EF122" s="264"/>
      <c r="EG122" s="265"/>
      <c r="EH122" s="265"/>
      <c r="EI122" s="265"/>
      <c r="EJ122" s="265"/>
      <c r="EK122" s="266"/>
      <c r="EL122" s="333"/>
      <c r="EM122" s="110"/>
      <c r="EN122" s="110"/>
      <c r="EO122" s="110"/>
      <c r="EP122" s="110"/>
      <c r="EQ122" s="110"/>
      <c r="ER122" s="110"/>
      <c r="ES122" s="110"/>
      <c r="ET122" s="110"/>
      <c r="EU122" s="110"/>
      <c r="EV122" s="110"/>
      <c r="EW122" s="110"/>
      <c r="EX122" s="110"/>
      <c r="EY122" s="110"/>
      <c r="EZ122" s="110"/>
      <c r="FA122" s="110"/>
      <c r="FB122" s="110"/>
      <c r="FC122" s="110"/>
      <c r="FD122" s="110"/>
      <c r="FE122" s="110"/>
      <c r="FF122" s="110"/>
      <c r="FG122" s="110"/>
      <c r="FH122" s="110"/>
      <c r="FI122" s="110"/>
      <c r="FJ122" s="110"/>
      <c r="FK122" s="110"/>
      <c r="FL122" s="110"/>
      <c r="FM122" s="110"/>
      <c r="FN122" s="110"/>
      <c r="FO122" s="110"/>
      <c r="FP122" s="110"/>
      <c r="FQ122" s="110"/>
      <c r="FR122" s="110"/>
      <c r="FS122" s="110"/>
      <c r="FT122" s="110"/>
      <c r="FU122" s="110"/>
      <c r="FV122" s="110"/>
      <c r="FW122" s="316"/>
      <c r="FX122" s="316"/>
      <c r="FY122" s="316"/>
      <c r="FZ122" s="110"/>
      <c r="GA122" s="110"/>
      <c r="GB122" s="110"/>
      <c r="GC122" s="110"/>
      <c r="GD122" s="110"/>
      <c r="GE122" s="110"/>
      <c r="GF122" s="110"/>
      <c r="GG122" s="110"/>
      <c r="GH122" s="110"/>
      <c r="GI122" s="110"/>
      <c r="GJ122" s="110"/>
      <c r="GK122" s="110"/>
      <c r="GL122" s="110"/>
      <c r="GM122" s="110"/>
      <c r="GN122" s="110"/>
      <c r="GO122" s="110"/>
      <c r="GP122" s="110"/>
      <c r="GQ122" s="110"/>
      <c r="GR122" s="110"/>
      <c r="GS122" s="110"/>
      <c r="GT122" s="110"/>
      <c r="GU122" s="110">
        <f t="shared" ref="GU122:GZ122" si="79">SUM(GU90:GU121)</f>
        <v>0</v>
      </c>
      <c r="GV122" s="110">
        <f t="shared" si="79"/>
        <v>0</v>
      </c>
      <c r="GW122" s="110">
        <f t="shared" si="79"/>
        <v>0</v>
      </c>
      <c r="GX122" s="110">
        <f t="shared" si="79"/>
        <v>0</v>
      </c>
      <c r="GY122" s="110">
        <f t="shared" si="79"/>
        <v>0</v>
      </c>
      <c r="GZ122" s="110">
        <f t="shared" si="79"/>
        <v>0</v>
      </c>
      <c r="HA122" s="110"/>
      <c r="HB122" s="110"/>
      <c r="HC122" s="110"/>
      <c r="HD122" s="110">
        <f>SUM(HD90:HD121)</f>
        <v>0</v>
      </c>
      <c r="HE122" s="110">
        <f>SUM(HE90:HE121)</f>
        <v>0</v>
      </c>
      <c r="HF122" s="110">
        <f>SUM(HF90:HF121)</f>
        <v>0</v>
      </c>
      <c r="HG122" s="110">
        <f>SUM(HG90:HG121)</f>
        <v>0</v>
      </c>
      <c r="HH122" s="110">
        <f>SUM(HH90:HH121)</f>
        <v>0</v>
      </c>
      <c r="HI122" s="1"/>
    </row>
    <row r="123" spans="1:217">
      <c r="A123" s="162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1"/>
      <c r="BK123" s="151"/>
      <c r="BL123" s="151"/>
      <c r="BM123" s="151"/>
      <c r="BN123" s="151"/>
      <c r="BO123" s="151"/>
      <c r="BP123" s="151"/>
      <c r="BQ123" s="151"/>
      <c r="BR123" s="151"/>
      <c r="BS123" s="151"/>
      <c r="BT123" s="151"/>
      <c r="BU123" s="151"/>
      <c r="BV123" s="151"/>
      <c r="BW123" s="151"/>
      <c r="BX123" s="151"/>
      <c r="BY123" s="151"/>
      <c r="BZ123" s="151"/>
      <c r="CA123" s="151"/>
      <c r="CB123" s="151"/>
      <c r="CC123" s="151"/>
      <c r="CD123" s="151"/>
      <c r="CE123" s="151"/>
      <c r="CF123" s="151"/>
      <c r="CG123" s="151"/>
      <c r="CH123" s="151"/>
      <c r="CI123" s="151"/>
      <c r="CJ123" s="151"/>
      <c r="CK123" s="151"/>
      <c r="CL123" s="151"/>
      <c r="CM123" s="151"/>
      <c r="CN123" s="151"/>
      <c r="CO123" s="151"/>
      <c r="CP123" s="151"/>
      <c r="CQ123" s="151"/>
      <c r="CR123" s="151"/>
      <c r="CS123" s="151"/>
      <c r="CT123" s="151"/>
      <c r="CU123" s="151"/>
      <c r="CV123" s="151"/>
      <c r="CW123" s="151"/>
      <c r="CX123" s="151"/>
      <c r="CY123" s="151"/>
      <c r="CZ123" s="151"/>
      <c r="DA123" s="151"/>
      <c r="DB123" s="151"/>
      <c r="DC123" s="151"/>
      <c r="DD123" s="151"/>
      <c r="DE123" s="151"/>
      <c r="DF123" s="151"/>
      <c r="DG123" s="151"/>
      <c r="DH123" s="151"/>
      <c r="DI123" s="151"/>
      <c r="DJ123" s="151"/>
      <c r="DK123" s="151"/>
      <c r="DL123" s="151"/>
      <c r="DM123" s="151"/>
      <c r="DN123" s="151"/>
      <c r="DO123" s="151"/>
      <c r="DP123" s="151"/>
      <c r="DQ123" s="151"/>
      <c r="DR123" s="151"/>
      <c r="DS123" s="151"/>
      <c r="DT123" s="151"/>
      <c r="DU123" s="151"/>
      <c r="DV123" s="151"/>
      <c r="DW123" s="151"/>
      <c r="DX123" s="151"/>
      <c r="DY123" s="151"/>
      <c r="DZ123" s="151"/>
      <c r="EA123" s="151"/>
      <c r="EB123" s="151"/>
      <c r="EC123" s="151"/>
      <c r="ED123" s="151"/>
      <c r="EE123" s="151"/>
      <c r="EF123" s="151"/>
      <c r="EG123" s="151"/>
      <c r="EH123" s="151"/>
      <c r="EI123" s="151"/>
      <c r="EJ123" s="151"/>
      <c r="EK123" s="163"/>
      <c r="EM123" s="151"/>
      <c r="EN123" s="151"/>
      <c r="EO123" s="151"/>
      <c r="EP123" s="151"/>
      <c r="EQ123" s="151"/>
      <c r="ER123" s="151"/>
      <c r="ES123" s="151"/>
      <c r="ET123" s="151"/>
      <c r="EU123" s="151"/>
      <c r="EV123" s="151"/>
      <c r="EW123" s="151"/>
      <c r="EX123" s="151"/>
      <c r="EY123" s="151"/>
      <c r="EZ123" s="151"/>
      <c r="FA123" s="151"/>
      <c r="FB123" s="151"/>
      <c r="FC123" s="151"/>
      <c r="FD123" s="151"/>
      <c r="FE123" s="151"/>
      <c r="FF123" s="151"/>
      <c r="FG123" s="151"/>
      <c r="FH123" s="151"/>
      <c r="FI123" s="151"/>
      <c r="FJ123" s="151"/>
      <c r="FK123" s="151"/>
      <c r="FL123" s="151"/>
      <c r="FM123" s="151"/>
      <c r="FN123" s="151"/>
      <c r="FO123" s="151"/>
      <c r="FP123" s="151"/>
      <c r="FQ123" s="151"/>
      <c r="FR123" s="151"/>
      <c r="FS123" s="151"/>
      <c r="FT123" s="151"/>
      <c r="FU123" s="151"/>
      <c r="FV123" s="151"/>
      <c r="FW123" s="151"/>
      <c r="FX123" s="151"/>
      <c r="FY123" s="151"/>
      <c r="FZ123" s="151"/>
      <c r="GA123" s="151"/>
      <c r="GB123" s="151"/>
      <c r="GC123" s="151"/>
      <c r="GD123" s="151"/>
      <c r="GE123" s="151"/>
      <c r="GF123" s="151"/>
      <c r="GG123" s="151"/>
      <c r="GH123" s="151"/>
      <c r="GI123" s="151"/>
      <c r="GJ123" s="151"/>
      <c r="GK123" s="151"/>
      <c r="GL123" s="151"/>
      <c r="GM123" s="151"/>
      <c r="GN123" s="151"/>
      <c r="GO123" s="151"/>
      <c r="GP123" s="151"/>
      <c r="GQ123" s="151"/>
      <c r="GR123" s="151"/>
      <c r="GS123" s="151"/>
      <c r="GT123" s="151"/>
      <c r="GU123" s="151"/>
      <c r="GV123" s="151"/>
      <c r="GW123" s="151"/>
      <c r="GX123" s="151"/>
      <c r="GY123" s="151"/>
      <c r="GZ123" s="151"/>
      <c r="HA123" s="151"/>
      <c r="HB123" s="151"/>
      <c r="HC123" s="151"/>
      <c r="HD123" s="151"/>
      <c r="HE123" s="151"/>
      <c r="HF123" s="151"/>
      <c r="HG123" s="151"/>
      <c r="HH123" s="151"/>
      <c r="HI123" s="1"/>
    </row>
    <row r="124" spans="1:217" ht="18">
      <c r="A124" s="10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250" t="s">
        <v>80</v>
      </c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4"/>
      <c r="EH124" s="4"/>
      <c r="EI124" s="4"/>
      <c r="EJ124" s="4"/>
      <c r="EK124" s="6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1"/>
    </row>
    <row r="125" spans="1:217">
      <c r="A125" s="10"/>
      <c r="B125" s="4"/>
      <c r="C125" s="4"/>
      <c r="D125" s="4"/>
      <c r="E125" s="4"/>
      <c r="F125" s="4"/>
      <c r="G125" s="4"/>
      <c r="H125" s="469" t="s">
        <v>125</v>
      </c>
      <c r="I125" s="470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248" t="s">
        <v>130</v>
      </c>
      <c r="CT125" s="52"/>
      <c r="CU125" s="52"/>
      <c r="CV125" s="52"/>
      <c r="CW125" s="52"/>
      <c r="CX125" s="52"/>
      <c r="CY125" s="52"/>
      <c r="CZ125" s="52"/>
      <c r="DA125" s="52"/>
      <c r="DB125" s="52"/>
      <c r="DC125" s="52"/>
      <c r="DD125" s="52"/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4"/>
      <c r="EH125" s="4"/>
      <c r="EI125" s="4"/>
      <c r="EJ125" s="4"/>
      <c r="EK125" s="6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1"/>
    </row>
    <row r="126" spans="1:217">
      <c r="A126" s="10"/>
      <c r="B126" s="4"/>
      <c r="C126" s="4"/>
      <c r="D126" s="230" t="s">
        <v>104</v>
      </c>
      <c r="E126" s="4"/>
      <c r="F126" s="4"/>
      <c r="G126" s="4"/>
      <c r="H126" s="253" t="s">
        <v>10</v>
      </c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252" t="str">
        <f>IF(CS16=0,"",CS16)</f>
        <v/>
      </c>
      <c r="CT126" s="252" t="str">
        <f t="shared" ref="CT126:EF126" si="80">IF(CT16=0,"",CT16)</f>
        <v/>
      </c>
      <c r="CU126" s="252" t="str">
        <f t="shared" si="80"/>
        <v/>
      </c>
      <c r="CV126" s="252" t="str">
        <f t="shared" si="80"/>
        <v/>
      </c>
      <c r="CW126" s="252" t="str">
        <f t="shared" si="80"/>
        <v/>
      </c>
      <c r="CX126" s="252" t="str">
        <f t="shared" si="80"/>
        <v/>
      </c>
      <c r="CY126" s="252" t="str">
        <f t="shared" si="80"/>
        <v/>
      </c>
      <c r="CZ126" s="252" t="str">
        <f t="shared" si="80"/>
        <v/>
      </c>
      <c r="DA126" s="252" t="str">
        <f t="shared" si="80"/>
        <v/>
      </c>
      <c r="DB126" s="252" t="str">
        <f t="shared" si="80"/>
        <v/>
      </c>
      <c r="DC126" s="252" t="str">
        <f t="shared" si="80"/>
        <v/>
      </c>
      <c r="DD126" s="252" t="str">
        <f t="shared" si="80"/>
        <v/>
      </c>
      <c r="DE126" s="252" t="str">
        <f t="shared" si="80"/>
        <v/>
      </c>
      <c r="DF126" s="252" t="str">
        <f t="shared" si="80"/>
        <v/>
      </c>
      <c r="DG126" s="252" t="str">
        <f t="shared" si="80"/>
        <v/>
      </c>
      <c r="DH126" s="252" t="str">
        <f t="shared" si="80"/>
        <v/>
      </c>
      <c r="DI126" s="252" t="str">
        <f t="shared" si="80"/>
        <v/>
      </c>
      <c r="DJ126" s="252" t="str">
        <f t="shared" si="80"/>
        <v/>
      </c>
      <c r="DK126" s="252" t="str">
        <f t="shared" si="80"/>
        <v/>
      </c>
      <c r="DL126" s="252" t="str">
        <f t="shared" si="80"/>
        <v/>
      </c>
      <c r="DM126" s="252" t="str">
        <f t="shared" si="80"/>
        <v/>
      </c>
      <c r="DN126" s="252" t="str">
        <f t="shared" si="80"/>
        <v/>
      </c>
      <c r="DO126" s="252" t="str">
        <f t="shared" si="80"/>
        <v/>
      </c>
      <c r="DP126" s="252" t="str">
        <f t="shared" si="80"/>
        <v/>
      </c>
      <c r="DQ126" s="252" t="str">
        <f t="shared" si="80"/>
        <v/>
      </c>
      <c r="DR126" s="252" t="str">
        <f t="shared" si="80"/>
        <v/>
      </c>
      <c r="DS126" s="252" t="str">
        <f t="shared" si="80"/>
        <v/>
      </c>
      <c r="DT126" s="252" t="str">
        <f t="shared" si="80"/>
        <v/>
      </c>
      <c r="DU126" s="252" t="str">
        <f t="shared" si="80"/>
        <v/>
      </c>
      <c r="DV126" s="252" t="str">
        <f t="shared" si="80"/>
        <v/>
      </c>
      <c r="DW126" s="252" t="str">
        <f t="shared" si="80"/>
        <v/>
      </c>
      <c r="DX126" s="252" t="str">
        <f t="shared" si="80"/>
        <v/>
      </c>
      <c r="DY126" s="252" t="str">
        <f t="shared" si="80"/>
        <v/>
      </c>
      <c r="DZ126" s="252" t="str">
        <f t="shared" si="80"/>
        <v/>
      </c>
      <c r="EA126" s="252" t="str">
        <f t="shared" si="80"/>
        <v/>
      </c>
      <c r="EB126" s="252" t="str">
        <f t="shared" si="80"/>
        <v/>
      </c>
      <c r="EC126" s="252" t="str">
        <f t="shared" si="80"/>
        <v/>
      </c>
      <c r="ED126" s="252" t="str">
        <f t="shared" si="80"/>
        <v/>
      </c>
      <c r="EE126" s="252" t="str">
        <f t="shared" si="80"/>
        <v/>
      </c>
      <c r="EF126" s="252" t="str">
        <f t="shared" si="80"/>
        <v/>
      </c>
      <c r="EG126" s="4"/>
      <c r="EH126" s="4"/>
      <c r="EI126" s="4"/>
      <c r="EJ126" s="4"/>
      <c r="EK126" s="6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1"/>
    </row>
    <row r="127" spans="1:217">
      <c r="A127" s="10"/>
      <c r="B127" s="4"/>
      <c r="C127" s="4"/>
      <c r="D127" s="230" t="s">
        <v>9</v>
      </c>
      <c r="E127" s="4"/>
      <c r="F127" s="4"/>
      <c r="G127" s="4"/>
      <c r="H127" s="254" t="s">
        <v>11</v>
      </c>
      <c r="I127" s="255"/>
      <c r="J127" s="255"/>
      <c r="K127" s="255"/>
      <c r="L127" s="255"/>
      <c r="M127" s="255"/>
      <c r="N127" s="255"/>
      <c r="O127" s="255"/>
      <c r="P127" s="255"/>
      <c r="Q127" s="255"/>
      <c r="R127" s="255"/>
      <c r="S127" s="255"/>
      <c r="T127" s="255"/>
      <c r="U127" s="255"/>
      <c r="V127" s="255"/>
      <c r="W127" s="255"/>
      <c r="X127" s="255"/>
      <c r="Y127" s="255"/>
      <c r="Z127" s="255"/>
      <c r="AA127" s="255"/>
      <c r="AB127" s="255"/>
      <c r="AC127" s="255"/>
      <c r="AD127" s="255"/>
      <c r="AE127" s="255"/>
      <c r="AF127" s="255"/>
      <c r="AG127" s="255"/>
      <c r="AH127" s="255"/>
      <c r="AI127" s="255"/>
      <c r="AJ127" s="255"/>
      <c r="AK127" s="255"/>
      <c r="AL127" s="255"/>
      <c r="AM127" s="255"/>
      <c r="AN127" s="255"/>
      <c r="AO127" s="255"/>
      <c r="AP127" s="255"/>
      <c r="AQ127" s="255"/>
      <c r="AR127" s="255"/>
      <c r="AS127" s="255"/>
      <c r="AT127" s="255"/>
      <c r="AU127" s="255"/>
      <c r="AV127" s="255"/>
      <c r="AW127" s="255"/>
      <c r="AX127" s="255"/>
      <c r="AY127" s="255"/>
      <c r="AZ127" s="255"/>
      <c r="BA127" s="255"/>
      <c r="BB127" s="255"/>
      <c r="BC127" s="255"/>
      <c r="BD127" s="255"/>
      <c r="BE127" s="255"/>
      <c r="BF127" s="255"/>
      <c r="BG127" s="255"/>
      <c r="BH127" s="255"/>
      <c r="BI127" s="255"/>
      <c r="BJ127" s="255"/>
      <c r="BK127" s="255"/>
      <c r="BL127" s="255"/>
      <c r="BM127" s="255"/>
      <c r="BN127" s="255"/>
      <c r="BO127" s="255"/>
      <c r="BP127" s="255"/>
      <c r="BQ127" s="255"/>
      <c r="BR127" s="255"/>
      <c r="BS127" s="255"/>
      <c r="BT127" s="255"/>
      <c r="BU127" s="255"/>
      <c r="BV127" s="255"/>
      <c r="BW127" s="255"/>
      <c r="BX127" s="255"/>
      <c r="BY127" s="255"/>
      <c r="BZ127" s="255"/>
      <c r="CA127" s="255"/>
      <c r="CB127" s="255"/>
      <c r="CC127" s="255"/>
      <c r="CD127" s="255"/>
      <c r="CE127" s="255"/>
      <c r="CF127" s="255"/>
      <c r="CG127" s="255"/>
      <c r="CH127" s="255"/>
      <c r="CI127" s="255"/>
      <c r="CJ127" s="255"/>
      <c r="CK127" s="255"/>
      <c r="CL127" s="255"/>
      <c r="CM127" s="255"/>
      <c r="CN127" s="255"/>
      <c r="CO127" s="255"/>
      <c r="CP127" s="255"/>
      <c r="CQ127" s="255"/>
      <c r="CR127" s="255"/>
      <c r="CS127" s="213" t="str">
        <f>IF(CS17=0,"",CS17)</f>
        <v/>
      </c>
      <c r="CT127" s="213" t="str">
        <f t="shared" ref="CT127:EF127" si="81">IF(CT17=0,"",CT17)</f>
        <v/>
      </c>
      <c r="CU127" s="213" t="str">
        <f t="shared" si="81"/>
        <v/>
      </c>
      <c r="CV127" s="213" t="str">
        <f t="shared" si="81"/>
        <v/>
      </c>
      <c r="CW127" s="213" t="str">
        <f t="shared" si="81"/>
        <v/>
      </c>
      <c r="CX127" s="213" t="str">
        <f t="shared" si="81"/>
        <v/>
      </c>
      <c r="CY127" s="213" t="str">
        <f t="shared" si="81"/>
        <v/>
      </c>
      <c r="CZ127" s="213" t="str">
        <f t="shared" si="81"/>
        <v/>
      </c>
      <c r="DA127" s="213" t="str">
        <f t="shared" si="81"/>
        <v/>
      </c>
      <c r="DB127" s="213" t="str">
        <f t="shared" si="81"/>
        <v/>
      </c>
      <c r="DC127" s="213" t="str">
        <f t="shared" si="81"/>
        <v/>
      </c>
      <c r="DD127" s="213" t="str">
        <f t="shared" si="81"/>
        <v/>
      </c>
      <c r="DE127" s="213" t="str">
        <f t="shared" si="81"/>
        <v/>
      </c>
      <c r="DF127" s="213" t="str">
        <f t="shared" si="81"/>
        <v/>
      </c>
      <c r="DG127" s="213" t="str">
        <f t="shared" si="81"/>
        <v/>
      </c>
      <c r="DH127" s="213" t="str">
        <f t="shared" si="81"/>
        <v/>
      </c>
      <c r="DI127" s="213" t="str">
        <f t="shared" si="81"/>
        <v/>
      </c>
      <c r="DJ127" s="213" t="str">
        <f t="shared" si="81"/>
        <v/>
      </c>
      <c r="DK127" s="213" t="str">
        <f t="shared" si="81"/>
        <v/>
      </c>
      <c r="DL127" s="213" t="str">
        <f t="shared" si="81"/>
        <v/>
      </c>
      <c r="DM127" s="213" t="str">
        <f t="shared" si="81"/>
        <v/>
      </c>
      <c r="DN127" s="213" t="str">
        <f t="shared" si="81"/>
        <v/>
      </c>
      <c r="DO127" s="213" t="str">
        <f t="shared" si="81"/>
        <v/>
      </c>
      <c r="DP127" s="213" t="str">
        <f t="shared" si="81"/>
        <v/>
      </c>
      <c r="DQ127" s="213" t="str">
        <f t="shared" si="81"/>
        <v/>
      </c>
      <c r="DR127" s="213" t="str">
        <f t="shared" si="81"/>
        <v/>
      </c>
      <c r="DS127" s="213" t="str">
        <f t="shared" si="81"/>
        <v/>
      </c>
      <c r="DT127" s="213" t="str">
        <f t="shared" si="81"/>
        <v/>
      </c>
      <c r="DU127" s="213" t="str">
        <f t="shared" si="81"/>
        <v/>
      </c>
      <c r="DV127" s="213" t="str">
        <f t="shared" si="81"/>
        <v/>
      </c>
      <c r="DW127" s="213" t="str">
        <f t="shared" si="81"/>
        <v/>
      </c>
      <c r="DX127" s="213" t="str">
        <f t="shared" si="81"/>
        <v/>
      </c>
      <c r="DY127" s="213" t="str">
        <f t="shared" si="81"/>
        <v/>
      </c>
      <c r="DZ127" s="213" t="str">
        <f t="shared" si="81"/>
        <v/>
      </c>
      <c r="EA127" s="213" t="str">
        <f t="shared" si="81"/>
        <v/>
      </c>
      <c r="EB127" s="213" t="str">
        <f t="shared" si="81"/>
        <v/>
      </c>
      <c r="EC127" s="213" t="str">
        <f t="shared" si="81"/>
        <v/>
      </c>
      <c r="ED127" s="213" t="str">
        <f t="shared" si="81"/>
        <v/>
      </c>
      <c r="EE127" s="213" t="str">
        <f t="shared" si="81"/>
        <v/>
      </c>
      <c r="EF127" s="213" t="str">
        <f t="shared" si="81"/>
        <v/>
      </c>
      <c r="EG127" s="4"/>
      <c r="EH127" s="4"/>
      <c r="EI127" s="4"/>
      <c r="EJ127" s="4"/>
      <c r="EK127" s="6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1"/>
    </row>
    <row r="128" spans="1:217">
      <c r="A128" s="10"/>
      <c r="B128" s="4"/>
      <c r="C128" s="4"/>
      <c r="D128" s="230" t="s">
        <v>126</v>
      </c>
      <c r="E128" s="4"/>
      <c r="F128" s="4"/>
      <c r="G128" s="4"/>
      <c r="H128" s="254" t="s">
        <v>93</v>
      </c>
      <c r="I128" s="255"/>
      <c r="J128" s="255"/>
      <c r="K128" s="255"/>
      <c r="L128" s="255"/>
      <c r="M128" s="255"/>
      <c r="N128" s="255"/>
      <c r="O128" s="255"/>
      <c r="P128" s="255"/>
      <c r="Q128" s="255"/>
      <c r="R128" s="255"/>
      <c r="S128" s="255"/>
      <c r="T128" s="255"/>
      <c r="U128" s="255"/>
      <c r="V128" s="255"/>
      <c r="W128" s="255"/>
      <c r="X128" s="255"/>
      <c r="Y128" s="255"/>
      <c r="Z128" s="255"/>
      <c r="AA128" s="255"/>
      <c r="AB128" s="255"/>
      <c r="AC128" s="255"/>
      <c r="AD128" s="255"/>
      <c r="AE128" s="255"/>
      <c r="AF128" s="255"/>
      <c r="AG128" s="255"/>
      <c r="AH128" s="255"/>
      <c r="AI128" s="255"/>
      <c r="AJ128" s="255"/>
      <c r="AK128" s="255"/>
      <c r="AL128" s="255"/>
      <c r="AM128" s="255"/>
      <c r="AN128" s="255"/>
      <c r="AO128" s="255"/>
      <c r="AP128" s="255"/>
      <c r="AQ128" s="255"/>
      <c r="AR128" s="255"/>
      <c r="AS128" s="255"/>
      <c r="AT128" s="255"/>
      <c r="AU128" s="255"/>
      <c r="AV128" s="255"/>
      <c r="AW128" s="255"/>
      <c r="AX128" s="255"/>
      <c r="AY128" s="255"/>
      <c r="AZ128" s="255"/>
      <c r="BA128" s="255"/>
      <c r="BB128" s="255"/>
      <c r="BC128" s="255"/>
      <c r="BD128" s="255"/>
      <c r="BE128" s="255"/>
      <c r="BF128" s="255"/>
      <c r="BG128" s="255"/>
      <c r="BH128" s="255"/>
      <c r="BI128" s="255"/>
      <c r="BJ128" s="255"/>
      <c r="BK128" s="255"/>
      <c r="BL128" s="255"/>
      <c r="BM128" s="255"/>
      <c r="BN128" s="255"/>
      <c r="BO128" s="255"/>
      <c r="BP128" s="255"/>
      <c r="BQ128" s="255"/>
      <c r="BR128" s="255"/>
      <c r="BS128" s="255"/>
      <c r="BT128" s="255"/>
      <c r="BU128" s="255"/>
      <c r="BV128" s="255"/>
      <c r="BW128" s="255"/>
      <c r="BX128" s="255"/>
      <c r="BY128" s="255"/>
      <c r="BZ128" s="255"/>
      <c r="CA128" s="255"/>
      <c r="CB128" s="255"/>
      <c r="CC128" s="255"/>
      <c r="CD128" s="255"/>
      <c r="CE128" s="255"/>
      <c r="CF128" s="255"/>
      <c r="CG128" s="255"/>
      <c r="CH128" s="255"/>
      <c r="CI128" s="255"/>
      <c r="CJ128" s="255"/>
      <c r="CK128" s="255"/>
      <c r="CL128" s="255"/>
      <c r="CM128" s="255"/>
      <c r="CN128" s="255"/>
      <c r="CO128" s="255"/>
      <c r="CP128" s="255"/>
      <c r="CQ128" s="255"/>
      <c r="CR128" s="255"/>
      <c r="CS128" s="213">
        <f>CS46</f>
        <v>0</v>
      </c>
      <c r="CT128" s="213">
        <f t="shared" ref="CT128:EF128" si="82">CT46</f>
        <v>0</v>
      </c>
      <c r="CU128" s="213">
        <f t="shared" si="82"/>
        <v>0</v>
      </c>
      <c r="CV128" s="213">
        <f t="shared" si="82"/>
        <v>0</v>
      </c>
      <c r="CW128" s="213">
        <f t="shared" si="82"/>
        <v>0</v>
      </c>
      <c r="CX128" s="213">
        <f t="shared" si="82"/>
        <v>0</v>
      </c>
      <c r="CY128" s="213">
        <f t="shared" si="82"/>
        <v>0</v>
      </c>
      <c r="CZ128" s="213">
        <f t="shared" si="82"/>
        <v>0</v>
      </c>
      <c r="DA128" s="213">
        <f t="shared" si="82"/>
        <v>0</v>
      </c>
      <c r="DB128" s="213">
        <f t="shared" si="82"/>
        <v>0</v>
      </c>
      <c r="DC128" s="213">
        <f t="shared" si="82"/>
        <v>0</v>
      </c>
      <c r="DD128" s="213">
        <f t="shared" si="82"/>
        <v>0</v>
      </c>
      <c r="DE128" s="213">
        <f t="shared" si="82"/>
        <v>0</v>
      </c>
      <c r="DF128" s="213">
        <f t="shared" si="82"/>
        <v>0</v>
      </c>
      <c r="DG128" s="213">
        <f t="shared" si="82"/>
        <v>0</v>
      </c>
      <c r="DH128" s="213">
        <f t="shared" si="82"/>
        <v>0</v>
      </c>
      <c r="DI128" s="213">
        <f t="shared" si="82"/>
        <v>0</v>
      </c>
      <c r="DJ128" s="213">
        <f t="shared" si="82"/>
        <v>0</v>
      </c>
      <c r="DK128" s="213">
        <f t="shared" si="82"/>
        <v>0</v>
      </c>
      <c r="DL128" s="213">
        <f t="shared" si="82"/>
        <v>0</v>
      </c>
      <c r="DM128" s="213">
        <f t="shared" si="82"/>
        <v>0</v>
      </c>
      <c r="DN128" s="213">
        <f t="shared" si="82"/>
        <v>0</v>
      </c>
      <c r="DO128" s="213">
        <f t="shared" si="82"/>
        <v>0</v>
      </c>
      <c r="DP128" s="213">
        <f t="shared" si="82"/>
        <v>0</v>
      </c>
      <c r="DQ128" s="213">
        <f t="shared" si="82"/>
        <v>0</v>
      </c>
      <c r="DR128" s="213">
        <f t="shared" si="82"/>
        <v>0</v>
      </c>
      <c r="DS128" s="213">
        <f t="shared" si="82"/>
        <v>0</v>
      </c>
      <c r="DT128" s="213">
        <f t="shared" si="82"/>
        <v>0</v>
      </c>
      <c r="DU128" s="213">
        <f t="shared" si="82"/>
        <v>0</v>
      </c>
      <c r="DV128" s="213">
        <f t="shared" si="82"/>
        <v>0</v>
      </c>
      <c r="DW128" s="213">
        <f t="shared" si="82"/>
        <v>0</v>
      </c>
      <c r="DX128" s="213">
        <f t="shared" si="82"/>
        <v>0</v>
      </c>
      <c r="DY128" s="213">
        <f t="shared" si="82"/>
        <v>0</v>
      </c>
      <c r="DZ128" s="213">
        <f t="shared" si="82"/>
        <v>0</v>
      </c>
      <c r="EA128" s="213">
        <f t="shared" si="82"/>
        <v>0</v>
      </c>
      <c r="EB128" s="213">
        <f t="shared" si="82"/>
        <v>0</v>
      </c>
      <c r="EC128" s="213">
        <f t="shared" si="82"/>
        <v>0</v>
      </c>
      <c r="ED128" s="213">
        <f t="shared" si="82"/>
        <v>0</v>
      </c>
      <c r="EE128" s="213">
        <f t="shared" si="82"/>
        <v>0</v>
      </c>
      <c r="EF128" s="213">
        <f t="shared" si="82"/>
        <v>0</v>
      </c>
      <c r="EG128" s="4"/>
      <c r="EH128" s="4"/>
      <c r="EI128" s="4"/>
      <c r="EJ128" s="4"/>
      <c r="EK128" s="6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1"/>
    </row>
    <row r="129" spans="1:217">
      <c r="A129" s="10"/>
      <c r="B129" s="4"/>
      <c r="C129" s="4"/>
      <c r="D129" s="230" t="s">
        <v>127</v>
      </c>
      <c r="E129" s="4"/>
      <c r="F129" s="4"/>
      <c r="G129" s="4"/>
      <c r="H129" s="254" t="s">
        <v>93</v>
      </c>
      <c r="I129" s="255"/>
      <c r="J129" s="255"/>
      <c r="K129" s="255"/>
      <c r="L129" s="255"/>
      <c r="M129" s="255"/>
      <c r="N129" s="255"/>
      <c r="O129" s="255"/>
      <c r="P129" s="255"/>
      <c r="Q129" s="255"/>
      <c r="R129" s="255"/>
      <c r="S129" s="255"/>
      <c r="T129" s="255"/>
      <c r="U129" s="255"/>
      <c r="V129" s="255"/>
      <c r="W129" s="255"/>
      <c r="X129" s="255"/>
      <c r="Y129" s="255"/>
      <c r="Z129" s="255"/>
      <c r="AA129" s="255"/>
      <c r="AB129" s="255"/>
      <c r="AC129" s="255"/>
      <c r="AD129" s="255"/>
      <c r="AE129" s="255"/>
      <c r="AF129" s="255"/>
      <c r="AG129" s="255"/>
      <c r="AH129" s="255"/>
      <c r="AI129" s="255"/>
      <c r="AJ129" s="255"/>
      <c r="AK129" s="255"/>
      <c r="AL129" s="255"/>
      <c r="AM129" s="255"/>
      <c r="AN129" s="255"/>
      <c r="AO129" s="255"/>
      <c r="AP129" s="255"/>
      <c r="AQ129" s="255"/>
      <c r="AR129" s="255"/>
      <c r="AS129" s="255"/>
      <c r="AT129" s="255"/>
      <c r="AU129" s="255"/>
      <c r="AV129" s="255"/>
      <c r="AW129" s="255"/>
      <c r="AX129" s="255"/>
      <c r="AY129" s="255"/>
      <c r="AZ129" s="255"/>
      <c r="BA129" s="255"/>
      <c r="BB129" s="255"/>
      <c r="BC129" s="255"/>
      <c r="BD129" s="255"/>
      <c r="BE129" s="255"/>
      <c r="BF129" s="255"/>
      <c r="BG129" s="255"/>
      <c r="BH129" s="255"/>
      <c r="BI129" s="255"/>
      <c r="BJ129" s="255"/>
      <c r="BK129" s="255"/>
      <c r="BL129" s="255"/>
      <c r="BM129" s="255"/>
      <c r="BN129" s="255"/>
      <c r="BO129" s="255"/>
      <c r="BP129" s="255"/>
      <c r="BQ129" s="255"/>
      <c r="BR129" s="255"/>
      <c r="BS129" s="255"/>
      <c r="BT129" s="255"/>
      <c r="BU129" s="255"/>
      <c r="BV129" s="255"/>
      <c r="BW129" s="255"/>
      <c r="BX129" s="255"/>
      <c r="BY129" s="255"/>
      <c r="BZ129" s="255"/>
      <c r="CA129" s="255"/>
      <c r="CB129" s="255"/>
      <c r="CC129" s="255"/>
      <c r="CD129" s="255"/>
      <c r="CE129" s="255"/>
      <c r="CF129" s="255"/>
      <c r="CG129" s="255"/>
      <c r="CH129" s="255"/>
      <c r="CI129" s="255"/>
      <c r="CJ129" s="255"/>
      <c r="CK129" s="255"/>
      <c r="CL129" s="255"/>
      <c r="CM129" s="255"/>
      <c r="CN129" s="255"/>
      <c r="CO129" s="255"/>
      <c r="CP129" s="255"/>
      <c r="CQ129" s="255"/>
      <c r="CR129" s="255"/>
      <c r="CS129" s="213">
        <f>CS72</f>
        <v>0</v>
      </c>
      <c r="CT129" s="213">
        <f t="shared" ref="CT129:EF129" si="83">CT72</f>
        <v>0</v>
      </c>
      <c r="CU129" s="213">
        <f t="shared" si="83"/>
        <v>0</v>
      </c>
      <c r="CV129" s="213">
        <f t="shared" si="83"/>
        <v>0</v>
      </c>
      <c r="CW129" s="213">
        <f t="shared" si="83"/>
        <v>0</v>
      </c>
      <c r="CX129" s="213">
        <f t="shared" si="83"/>
        <v>0</v>
      </c>
      <c r="CY129" s="213">
        <f t="shared" si="83"/>
        <v>0</v>
      </c>
      <c r="CZ129" s="213">
        <f t="shared" si="83"/>
        <v>0</v>
      </c>
      <c r="DA129" s="213">
        <f t="shared" si="83"/>
        <v>0</v>
      </c>
      <c r="DB129" s="213">
        <f t="shared" si="83"/>
        <v>0</v>
      </c>
      <c r="DC129" s="213">
        <f t="shared" si="83"/>
        <v>0</v>
      </c>
      <c r="DD129" s="213">
        <f t="shared" si="83"/>
        <v>0</v>
      </c>
      <c r="DE129" s="213">
        <f t="shared" si="83"/>
        <v>0</v>
      </c>
      <c r="DF129" s="213">
        <f t="shared" si="83"/>
        <v>0</v>
      </c>
      <c r="DG129" s="213">
        <f t="shared" si="83"/>
        <v>0</v>
      </c>
      <c r="DH129" s="213">
        <f t="shared" si="83"/>
        <v>0</v>
      </c>
      <c r="DI129" s="213">
        <f t="shared" si="83"/>
        <v>0</v>
      </c>
      <c r="DJ129" s="213">
        <f t="shared" si="83"/>
        <v>0</v>
      </c>
      <c r="DK129" s="213">
        <f t="shared" si="83"/>
        <v>0</v>
      </c>
      <c r="DL129" s="213">
        <f t="shared" si="83"/>
        <v>0</v>
      </c>
      <c r="DM129" s="213">
        <f t="shared" si="83"/>
        <v>0</v>
      </c>
      <c r="DN129" s="213">
        <f t="shared" si="83"/>
        <v>0</v>
      </c>
      <c r="DO129" s="213">
        <f t="shared" si="83"/>
        <v>0</v>
      </c>
      <c r="DP129" s="213">
        <f t="shared" si="83"/>
        <v>0</v>
      </c>
      <c r="DQ129" s="213">
        <f t="shared" si="83"/>
        <v>0</v>
      </c>
      <c r="DR129" s="213">
        <f t="shared" si="83"/>
        <v>0</v>
      </c>
      <c r="DS129" s="213">
        <f t="shared" si="83"/>
        <v>0</v>
      </c>
      <c r="DT129" s="213">
        <f t="shared" si="83"/>
        <v>0</v>
      </c>
      <c r="DU129" s="213">
        <f t="shared" si="83"/>
        <v>0</v>
      </c>
      <c r="DV129" s="213">
        <f t="shared" si="83"/>
        <v>0</v>
      </c>
      <c r="DW129" s="213">
        <f t="shared" si="83"/>
        <v>0</v>
      </c>
      <c r="DX129" s="213">
        <f t="shared" si="83"/>
        <v>0</v>
      </c>
      <c r="DY129" s="213">
        <f t="shared" si="83"/>
        <v>0</v>
      </c>
      <c r="DZ129" s="213">
        <f t="shared" si="83"/>
        <v>0</v>
      </c>
      <c r="EA129" s="213">
        <f t="shared" si="83"/>
        <v>0</v>
      </c>
      <c r="EB129" s="213">
        <f t="shared" si="83"/>
        <v>0</v>
      </c>
      <c r="EC129" s="213">
        <f t="shared" si="83"/>
        <v>0</v>
      </c>
      <c r="ED129" s="213">
        <f t="shared" si="83"/>
        <v>0</v>
      </c>
      <c r="EE129" s="213">
        <f t="shared" si="83"/>
        <v>0</v>
      </c>
      <c r="EF129" s="213">
        <f t="shared" si="83"/>
        <v>0</v>
      </c>
      <c r="EG129" s="4"/>
      <c r="EH129" s="4"/>
      <c r="EI129" s="4"/>
      <c r="EJ129" s="4"/>
      <c r="EK129" s="6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1"/>
    </row>
    <row r="130" spans="1:217" ht="13.5" thickBot="1">
      <c r="A130" s="10"/>
      <c r="B130" s="4"/>
      <c r="C130" s="4"/>
      <c r="D130" s="230"/>
      <c r="E130" s="4"/>
      <c r="F130" s="4"/>
      <c r="G130" s="4"/>
      <c r="H130" s="47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51"/>
      <c r="EB130" s="251"/>
      <c r="EC130" s="251"/>
      <c r="ED130" s="251"/>
      <c r="EE130" s="251"/>
      <c r="EF130" s="251"/>
      <c r="EG130" s="4"/>
      <c r="EH130" s="4"/>
      <c r="EI130" s="4"/>
      <c r="EJ130" s="4"/>
      <c r="EK130" s="6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1"/>
    </row>
    <row r="131" spans="1:217" ht="18.75" thickBot="1">
      <c r="A131" s="162"/>
      <c r="B131" s="151"/>
      <c r="C131" s="151"/>
      <c r="D131" s="233" t="s">
        <v>81</v>
      </c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  <c r="AU131" s="151"/>
      <c r="AV131" s="151"/>
      <c r="AW131" s="151"/>
      <c r="AX131" s="151"/>
      <c r="AY131" s="151"/>
      <c r="AZ131" s="151"/>
      <c r="BA131" s="151"/>
      <c r="BB131" s="151"/>
      <c r="BC131" s="151"/>
      <c r="BD131" s="151"/>
      <c r="BE131" s="151"/>
      <c r="BF131" s="151"/>
      <c r="BG131" s="151"/>
      <c r="BH131" s="151"/>
      <c r="BI131" s="151"/>
      <c r="BJ131" s="151"/>
      <c r="BK131" s="151"/>
      <c r="BL131" s="151"/>
      <c r="BM131" s="151"/>
      <c r="BN131" s="151"/>
      <c r="BO131" s="151"/>
      <c r="BP131" s="151"/>
      <c r="BQ131" s="151"/>
      <c r="BR131" s="151"/>
      <c r="BS131" s="151"/>
      <c r="BT131" s="151"/>
      <c r="BU131" s="151"/>
      <c r="BV131" s="151"/>
      <c r="BW131" s="151"/>
      <c r="BX131" s="151"/>
      <c r="BY131" s="151"/>
      <c r="BZ131" s="151"/>
      <c r="CA131" s="151"/>
      <c r="CB131" s="151"/>
      <c r="CC131" s="151"/>
      <c r="CD131" s="151"/>
      <c r="CE131" s="151"/>
      <c r="CF131" s="151"/>
      <c r="CG131" s="151"/>
      <c r="CH131" s="151"/>
      <c r="CI131" s="151"/>
      <c r="CJ131" s="151"/>
      <c r="CK131" s="151"/>
      <c r="CL131" s="151"/>
      <c r="CM131" s="151"/>
      <c r="CN131" s="151"/>
      <c r="CO131" s="151"/>
      <c r="CP131" s="151"/>
      <c r="CQ131" s="151"/>
      <c r="CR131" s="151"/>
      <c r="CS131" s="151"/>
      <c r="CT131" s="151"/>
      <c r="CU131" s="151"/>
      <c r="CV131" s="151"/>
      <c r="CW131" s="151"/>
      <c r="CX131" s="151"/>
      <c r="CY131" s="151"/>
      <c r="CZ131" s="151"/>
      <c r="DA131" s="151"/>
      <c r="DB131" s="151"/>
      <c r="DC131" s="151"/>
      <c r="DD131" s="151"/>
      <c r="DE131" s="151"/>
      <c r="DF131" s="151"/>
      <c r="DG131" s="151"/>
      <c r="DH131" s="151"/>
      <c r="DI131" s="151"/>
      <c r="DJ131" s="151"/>
      <c r="DK131" s="151"/>
      <c r="DL131" s="151"/>
      <c r="DM131" s="151"/>
      <c r="DN131" s="151"/>
      <c r="DO131" s="151"/>
      <c r="DP131" s="151"/>
      <c r="DQ131" s="151"/>
      <c r="DR131" s="151"/>
      <c r="DS131" s="151"/>
      <c r="DT131" s="151"/>
      <c r="DU131" s="151"/>
      <c r="DV131" s="151"/>
      <c r="DW131" s="151"/>
      <c r="DX131" s="151"/>
      <c r="DY131" s="151"/>
      <c r="DZ131" s="151"/>
      <c r="EA131" s="151"/>
      <c r="EB131" s="151"/>
      <c r="EC131" s="151"/>
      <c r="ED131" s="151"/>
      <c r="EE131" s="151"/>
      <c r="EF131" s="151"/>
      <c r="EG131" s="151"/>
      <c r="EH131" s="151"/>
      <c r="EI131" s="151"/>
      <c r="EJ131" s="151"/>
      <c r="EK131" s="163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1"/>
    </row>
    <row r="132" spans="1:217" ht="13.5" thickBot="1">
      <c r="A132" s="10"/>
      <c r="B132" s="4"/>
      <c r="C132" s="4"/>
      <c r="D132" s="232" t="s">
        <v>122</v>
      </c>
      <c r="E132" s="4"/>
      <c r="F132" s="4"/>
      <c r="G132" s="517">
        <f>$D$6</f>
        <v>0</v>
      </c>
      <c r="H132" s="517"/>
      <c r="I132" s="517"/>
      <c r="J132" s="517"/>
      <c r="K132" s="517"/>
      <c r="L132" s="517"/>
      <c r="M132" s="517"/>
      <c r="N132" s="517"/>
      <c r="O132" s="517"/>
      <c r="P132" s="517"/>
      <c r="Q132" s="517"/>
      <c r="R132" s="517"/>
      <c r="S132" s="517"/>
      <c r="T132" s="517"/>
      <c r="U132" s="517"/>
      <c r="V132" s="517"/>
      <c r="W132" s="517"/>
      <c r="X132" s="517"/>
      <c r="Y132" s="517"/>
      <c r="Z132" s="517"/>
      <c r="AA132" s="517"/>
      <c r="AB132" s="517"/>
      <c r="AC132" s="517"/>
      <c r="AD132" s="517"/>
      <c r="AE132" s="517"/>
      <c r="AF132" s="517"/>
      <c r="AG132" s="517"/>
      <c r="AH132" s="517"/>
      <c r="AI132" s="517"/>
      <c r="AJ132" s="517"/>
      <c r="AK132" s="517"/>
      <c r="AL132" s="517"/>
      <c r="AM132" s="517"/>
      <c r="AN132" s="517"/>
      <c r="AO132" s="517"/>
      <c r="AP132" s="517"/>
      <c r="AQ132" s="517"/>
      <c r="AR132" s="517"/>
      <c r="AS132" s="517"/>
      <c r="AT132" s="517"/>
      <c r="AU132" s="517"/>
      <c r="AV132" s="517"/>
      <c r="AW132" s="517"/>
      <c r="AX132" s="517"/>
      <c r="AY132" s="517"/>
      <c r="AZ132" s="517"/>
      <c r="BA132" s="517"/>
      <c r="BB132" s="517"/>
      <c r="BC132" s="517"/>
      <c r="BD132" s="517"/>
      <c r="BE132" s="517"/>
      <c r="BF132" s="517"/>
      <c r="BG132" s="517"/>
      <c r="BH132" s="517"/>
      <c r="BI132" s="517"/>
      <c r="BJ132" s="517"/>
      <c r="BK132" s="517"/>
      <c r="BL132" s="517"/>
      <c r="BM132" s="517"/>
      <c r="BN132" s="517"/>
      <c r="BO132" s="517"/>
      <c r="BP132" s="517"/>
      <c r="BQ132" s="517"/>
      <c r="BR132" s="517"/>
      <c r="BS132" s="517"/>
      <c r="BT132" s="517"/>
      <c r="BU132" s="517"/>
      <c r="BV132" s="517"/>
      <c r="BW132" s="517"/>
      <c r="BX132" s="517"/>
      <c r="BY132" s="517"/>
      <c r="BZ132" s="517"/>
      <c r="CA132" s="517"/>
      <c r="CB132" s="517"/>
      <c r="CC132" s="517"/>
      <c r="CD132" s="517"/>
      <c r="CE132" s="517"/>
      <c r="CF132" s="517"/>
      <c r="CG132" s="517"/>
      <c r="CH132" s="517"/>
      <c r="CI132" s="517"/>
      <c r="CJ132" s="517"/>
      <c r="CK132" s="517"/>
      <c r="CL132" s="517"/>
      <c r="CM132" s="517"/>
      <c r="CN132" s="517"/>
      <c r="CO132" s="517"/>
      <c r="CP132" s="517"/>
      <c r="CQ132" s="517"/>
      <c r="CR132" s="517"/>
      <c r="CS132" s="517"/>
      <c r="CT132" s="517"/>
      <c r="CU132" s="517"/>
      <c r="CV132" s="517"/>
      <c r="CW132" s="517"/>
      <c r="CX132" s="517"/>
      <c r="CY132" s="517"/>
      <c r="CZ132" s="517"/>
      <c r="DA132" s="517"/>
      <c r="DB132" s="517"/>
      <c r="DC132" s="517"/>
      <c r="DD132" s="517"/>
      <c r="DE132" s="517"/>
      <c r="DF132" s="4"/>
      <c r="DG132" s="4"/>
      <c r="DH132" s="4"/>
      <c r="DI132" s="4"/>
      <c r="DJ132" s="4"/>
      <c r="DK132" s="232" t="s">
        <v>256</v>
      </c>
      <c r="DL132" s="232"/>
      <c r="DM132" s="232"/>
      <c r="DN132" s="4"/>
      <c r="DO132" s="4"/>
      <c r="DP132" s="4"/>
      <c r="DQ132" s="4"/>
      <c r="DR132" s="4"/>
      <c r="DS132" s="4"/>
      <c r="DT132" s="4"/>
      <c r="DU132" s="537">
        <f>$F$5</f>
        <v>0</v>
      </c>
      <c r="DV132" s="538"/>
      <c r="DW132" s="538"/>
      <c r="DX132" s="539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6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1"/>
    </row>
    <row r="133" spans="1:217" ht="18.75" thickBot="1">
      <c r="A133" s="10"/>
      <c r="B133" s="4"/>
      <c r="C133" s="4"/>
      <c r="D133" s="231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6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1"/>
    </row>
    <row r="134" spans="1:217" ht="13.5" thickBot="1">
      <c r="A134" s="10"/>
      <c r="B134" s="4"/>
      <c r="C134" s="4"/>
      <c r="D134" s="4" t="s">
        <v>13</v>
      </c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522">
        <f>G46</f>
        <v>0</v>
      </c>
      <c r="CT134" s="523"/>
      <c r="CU134" s="52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6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1"/>
    </row>
    <row r="135" spans="1:217" ht="13.5" thickBot="1">
      <c r="A135" s="10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150"/>
      <c r="CT135" s="150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6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1"/>
    </row>
    <row r="136" spans="1:217" ht="13.5" thickBot="1">
      <c r="A136" s="10"/>
      <c r="B136" s="4"/>
      <c r="C136" s="4"/>
      <c r="D136" s="4" t="s">
        <v>18</v>
      </c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13" t="s">
        <v>16</v>
      </c>
      <c r="CW136" s="414"/>
      <c r="CX136" s="414"/>
      <c r="CY136" s="414"/>
      <c r="CZ136" s="414"/>
      <c r="DA136" s="415"/>
      <c r="DH136" s="4"/>
      <c r="DI136" s="413" t="s">
        <v>17</v>
      </c>
      <c r="DJ136" s="414"/>
      <c r="DK136" s="414"/>
      <c r="DL136" s="414"/>
      <c r="DM136" s="414"/>
      <c r="DN136" s="415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6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1"/>
    </row>
    <row r="137" spans="1:217" ht="13.5" thickBot="1">
      <c r="A137" s="10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24" t="s">
        <v>39</v>
      </c>
      <c r="CW137" s="425"/>
      <c r="CX137" s="518" t="s">
        <v>40</v>
      </c>
      <c r="CY137" s="519"/>
      <c r="CZ137" s="424" t="s">
        <v>41</v>
      </c>
      <c r="DA137" s="425"/>
      <c r="DH137" s="4"/>
      <c r="DI137" s="424" t="s">
        <v>39</v>
      </c>
      <c r="DJ137" s="425"/>
      <c r="DK137" s="518" t="s">
        <v>40</v>
      </c>
      <c r="DL137" s="519"/>
      <c r="DM137" s="424" t="s">
        <v>41</v>
      </c>
      <c r="DN137" s="425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6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1"/>
    </row>
    <row r="138" spans="1:217" ht="13.5" thickBot="1">
      <c r="A138" s="10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09">
        <f>EM40</f>
        <v>0</v>
      </c>
      <c r="CW138" s="409"/>
      <c r="CX138" s="409">
        <f>EN40</f>
        <v>0</v>
      </c>
      <c r="CY138" s="409"/>
      <c r="CZ138" s="409">
        <f>EO40</f>
        <v>0</v>
      </c>
      <c r="DA138" s="409"/>
      <c r="DH138" s="4"/>
      <c r="DI138" s="409">
        <f>EP40</f>
        <v>0</v>
      </c>
      <c r="DJ138" s="409"/>
      <c r="DK138" s="409">
        <f>EQ40</f>
        <v>0</v>
      </c>
      <c r="DL138" s="409"/>
      <c r="DM138" s="409">
        <f>ER40</f>
        <v>0</v>
      </c>
      <c r="DN138" s="409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6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1"/>
    </row>
    <row r="139" spans="1:217" ht="13.5" thickBot="1">
      <c r="A139" s="10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6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1"/>
    </row>
    <row r="140" spans="1:217" ht="13.5" thickBot="1">
      <c r="A140" s="10"/>
      <c r="B140" s="4"/>
      <c r="C140" s="4"/>
      <c r="D140" s="4" t="s">
        <v>18</v>
      </c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13" t="s">
        <v>112</v>
      </c>
      <c r="CW140" s="414"/>
      <c r="CX140" s="414"/>
      <c r="CY140" s="414"/>
      <c r="CZ140" s="414"/>
      <c r="DA140" s="414"/>
      <c r="DB140" s="414"/>
      <c r="DC140" s="415"/>
      <c r="DI140" s="413" t="s">
        <v>113</v>
      </c>
      <c r="DJ140" s="414"/>
      <c r="DK140" s="414"/>
      <c r="DL140" s="414"/>
      <c r="DM140" s="414"/>
      <c r="DN140" s="414"/>
      <c r="DO140" s="414"/>
      <c r="DP140" s="415"/>
      <c r="DQ140" s="4"/>
      <c r="DR140" s="4"/>
      <c r="DS140" s="236" t="s">
        <v>114</v>
      </c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6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1"/>
    </row>
    <row r="141" spans="1:217" ht="13.5" thickBot="1">
      <c r="A141" s="10"/>
      <c r="B141" s="4"/>
      <c r="C141" s="4"/>
      <c r="D141" s="4" t="s">
        <v>82</v>
      </c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10" t="s">
        <v>39</v>
      </c>
      <c r="CW141" s="411"/>
      <c r="CX141" s="422" t="s">
        <v>40</v>
      </c>
      <c r="CY141" s="423"/>
      <c r="CZ141" s="410" t="s">
        <v>41</v>
      </c>
      <c r="DA141" s="525"/>
      <c r="DB141" s="424" t="s">
        <v>86</v>
      </c>
      <c r="DC141" s="425"/>
      <c r="DI141" s="410" t="s">
        <v>39</v>
      </c>
      <c r="DJ141" s="411"/>
      <c r="DK141" s="422" t="s">
        <v>40</v>
      </c>
      <c r="DL141" s="423"/>
      <c r="DM141" s="424" t="s">
        <v>41</v>
      </c>
      <c r="DN141" s="425"/>
      <c r="DO141" s="424" t="s">
        <v>86</v>
      </c>
      <c r="DP141" s="425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6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1"/>
    </row>
    <row r="142" spans="1:217" ht="13.5" thickBot="1">
      <c r="A142" s="10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09">
        <f>ES40</f>
        <v>0</v>
      </c>
      <c r="CW142" s="409"/>
      <c r="CX142" s="409">
        <f>ET40-FC40</f>
        <v>0</v>
      </c>
      <c r="CY142" s="409"/>
      <c r="CZ142" s="419">
        <f>EU40-FD40</f>
        <v>0</v>
      </c>
      <c r="DA142" s="420"/>
      <c r="DB142" s="409">
        <f>EV40</f>
        <v>0</v>
      </c>
      <c r="DC142" s="409"/>
      <c r="DI142" s="409">
        <f>EW40</f>
        <v>0</v>
      </c>
      <c r="DJ142" s="409"/>
      <c r="DK142" s="409">
        <f>EX40-FK40</f>
        <v>0</v>
      </c>
      <c r="DL142" s="409"/>
      <c r="DM142" s="419">
        <f>EY40-FL40</f>
        <v>0</v>
      </c>
      <c r="DN142" s="420"/>
      <c r="DO142" s="419">
        <f>EZ40</f>
        <v>0</v>
      </c>
      <c r="DP142" s="420"/>
      <c r="DQ142" s="4"/>
      <c r="DR142" s="4"/>
      <c r="DS142" s="4"/>
      <c r="DT142" s="4"/>
      <c r="DU142" s="537">
        <f>SUM(CV138:DN138)+SUM(CV142:DO142)+CV157+DI157</f>
        <v>0</v>
      </c>
      <c r="DV142" s="538"/>
      <c r="DW142" s="538"/>
      <c r="DX142" s="539"/>
      <c r="DY142" s="4"/>
      <c r="DZ142" s="4"/>
      <c r="EA142" s="4"/>
      <c r="EB142" s="230" t="s">
        <v>199</v>
      </c>
      <c r="EC142" s="4"/>
      <c r="ED142" s="4"/>
      <c r="EE142" s="522">
        <f>+CV157+DI157</f>
        <v>0</v>
      </c>
      <c r="EF142" s="523"/>
      <c r="EG142" s="524"/>
      <c r="EH142" s="4"/>
      <c r="EI142" s="230" t="s">
        <v>84</v>
      </c>
      <c r="EJ142" s="4"/>
      <c r="EK142" s="6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1"/>
    </row>
    <row r="143" spans="1:217" ht="13.5" thickBot="1">
      <c r="A143" s="10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6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1"/>
    </row>
    <row r="144" spans="1:217" ht="13.5" thickBot="1">
      <c r="A144" s="10"/>
      <c r="B144" s="4"/>
      <c r="C144" s="4"/>
      <c r="D144" s="368" t="s">
        <v>257</v>
      </c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13" t="s">
        <v>89</v>
      </c>
      <c r="CW144" s="414"/>
      <c r="CX144" s="414"/>
      <c r="CY144" s="414"/>
      <c r="CZ144" s="414"/>
      <c r="DA144" s="414"/>
      <c r="DB144" s="414"/>
      <c r="DC144" s="414"/>
      <c r="DD144" s="414"/>
      <c r="DE144" s="415"/>
      <c r="DI144" s="413" t="s">
        <v>88</v>
      </c>
      <c r="DJ144" s="414"/>
      <c r="DK144" s="414"/>
      <c r="DL144" s="414"/>
      <c r="DM144" s="414"/>
      <c r="DN144" s="414"/>
      <c r="DO144" s="414"/>
      <c r="DP144" s="414"/>
      <c r="DQ144" s="414"/>
      <c r="DR144" s="415"/>
      <c r="DS144" s="4"/>
      <c r="DT144" s="4"/>
      <c r="DU144" s="4"/>
      <c r="DV144" s="4"/>
      <c r="DW144" s="310"/>
      <c r="DX144" s="4"/>
      <c r="DY144" s="4"/>
      <c r="DZ144" s="4"/>
      <c r="EA144" s="4"/>
      <c r="EB144" s="310" t="s">
        <v>242</v>
      </c>
      <c r="EC144" s="4"/>
      <c r="ED144" s="4"/>
      <c r="EE144" s="4"/>
      <c r="EF144" s="4"/>
      <c r="EG144" s="4"/>
      <c r="EH144" s="4"/>
      <c r="EI144" s="4"/>
      <c r="EJ144" s="4"/>
      <c r="EK144" s="6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1"/>
    </row>
    <row r="145" spans="1:217" ht="13.5" hidden="1" customHeight="1" thickBot="1">
      <c r="A145" s="10"/>
      <c r="B145" s="4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410" t="s">
        <v>39</v>
      </c>
      <c r="CW145" s="525"/>
      <c r="CX145" s="526" t="s">
        <v>40</v>
      </c>
      <c r="CY145" s="519"/>
      <c r="CZ145" s="410" t="s">
        <v>41</v>
      </c>
      <c r="DA145" s="525"/>
      <c r="DB145" s="410" t="s">
        <v>83</v>
      </c>
      <c r="DC145" s="525"/>
      <c r="DD145" s="4"/>
      <c r="DE145" s="4"/>
      <c r="DI145" s="410" t="s">
        <v>39</v>
      </c>
      <c r="DJ145" s="525"/>
      <c r="DK145" s="279" t="s">
        <v>40</v>
      </c>
      <c r="DL145" s="280"/>
      <c r="DM145" s="283" t="s">
        <v>41</v>
      </c>
      <c r="DN145" s="284"/>
      <c r="DO145" s="283" t="s">
        <v>83</v>
      </c>
      <c r="DP145" s="284"/>
      <c r="DQ145" s="4"/>
      <c r="DR145" s="4"/>
      <c r="DS145" s="4"/>
      <c r="DT145" s="4"/>
      <c r="DU145" s="4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154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</row>
    <row r="146" spans="1:217" ht="13.5" hidden="1" customHeight="1" thickBot="1">
      <c r="A146" s="10"/>
      <c r="B146" s="4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412"/>
      <c r="CW146" s="412"/>
      <c r="CX146" s="412"/>
      <c r="CY146" s="412"/>
      <c r="CZ146" s="412"/>
      <c r="DA146" s="412"/>
      <c r="DB146" s="412"/>
      <c r="DC146" s="412"/>
      <c r="DD146" s="4"/>
      <c r="DE146" s="4"/>
      <c r="DI146" s="412"/>
      <c r="DJ146" s="412"/>
      <c r="DK146" s="285"/>
      <c r="DL146" s="285"/>
      <c r="DM146" s="285"/>
      <c r="DN146" s="285"/>
      <c r="DO146" s="285"/>
      <c r="DP146" s="285"/>
      <c r="DQ146" s="4"/>
      <c r="DR146" s="4"/>
      <c r="DS146" s="286"/>
      <c r="DT146" s="286"/>
      <c r="DU146" s="287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154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</row>
    <row r="147" spans="1:217" ht="13.5" hidden="1" customHeight="1" thickBot="1">
      <c r="A147" s="10"/>
      <c r="B147" s="4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154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</row>
    <row r="148" spans="1:217" ht="13.5" hidden="1" customHeight="1" thickBot="1">
      <c r="A148" s="10"/>
      <c r="B148" s="4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154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</row>
    <row r="149" spans="1:217" ht="13.5" hidden="1" customHeight="1" thickBot="1">
      <c r="A149" s="10"/>
      <c r="B149" s="4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154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</row>
    <row r="150" spans="1:217" ht="13.5" hidden="1" customHeight="1" thickBot="1">
      <c r="A150" s="10"/>
      <c r="B150" s="4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154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</row>
    <row r="151" spans="1:217" ht="13.5" hidden="1" customHeight="1" thickBot="1">
      <c r="A151" s="10"/>
      <c r="B151" s="4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154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</row>
    <row r="152" spans="1:217" ht="13.5" hidden="1" customHeight="1" thickBot="1">
      <c r="A152" s="10"/>
      <c r="B152" s="4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154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</row>
    <row r="153" spans="1:217" ht="13.5" hidden="1" customHeight="1" thickBot="1">
      <c r="A153" s="10"/>
      <c r="B153" s="4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154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</row>
    <row r="154" spans="1:217" ht="13.5" hidden="1" customHeight="1" thickBot="1">
      <c r="A154" s="10"/>
      <c r="B154" s="4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154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</row>
    <row r="155" spans="1:217" ht="13.5" hidden="1" customHeight="1" thickBot="1">
      <c r="A155" s="24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156"/>
      <c r="CW155" s="156"/>
      <c r="CX155" s="156"/>
      <c r="CY155" s="156"/>
      <c r="CZ155" s="156"/>
      <c r="DA155" s="156"/>
      <c r="DB155" s="156"/>
      <c r="DC155" s="156"/>
      <c r="DD155" s="156"/>
      <c r="DE155" s="156"/>
      <c r="DI155" s="156"/>
      <c r="DJ155" s="156"/>
      <c r="DK155" s="156"/>
      <c r="DL155" s="156"/>
      <c r="DM155" s="156"/>
      <c r="DN155" s="156"/>
      <c r="DO155" s="156"/>
      <c r="DP155" s="156"/>
      <c r="DQ155" s="156"/>
      <c r="DR155" s="156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29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</row>
    <row r="156" spans="1:217" ht="13.5" thickBot="1">
      <c r="A156" s="10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10" t="s">
        <v>85</v>
      </c>
      <c r="CW156" s="411"/>
      <c r="CX156" s="422" t="s">
        <v>67</v>
      </c>
      <c r="CY156" s="423"/>
      <c r="CZ156" s="410" t="s">
        <v>68</v>
      </c>
      <c r="DA156" s="525"/>
      <c r="DB156" s="410" t="s">
        <v>69</v>
      </c>
      <c r="DC156" s="525"/>
      <c r="DD156" s="424" t="s">
        <v>87</v>
      </c>
      <c r="DE156" s="425"/>
      <c r="DI156" s="410" t="s">
        <v>85</v>
      </c>
      <c r="DJ156" s="411"/>
      <c r="DK156" s="422" t="s">
        <v>67</v>
      </c>
      <c r="DL156" s="423"/>
      <c r="DM156" s="424" t="s">
        <v>68</v>
      </c>
      <c r="DN156" s="425"/>
      <c r="DO156" s="424" t="s">
        <v>69</v>
      </c>
      <c r="DP156" s="425"/>
      <c r="DQ156" s="281" t="s">
        <v>87</v>
      </c>
      <c r="DR156" s="282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6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1"/>
    </row>
    <row r="157" spans="1:217" ht="13.5" thickBot="1">
      <c r="A157" s="10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09">
        <f>SUM(FA40:FD40)</f>
        <v>0</v>
      </c>
      <c r="CW157" s="409"/>
      <c r="CX157" s="409">
        <f>FE40</f>
        <v>0</v>
      </c>
      <c r="CY157" s="409"/>
      <c r="CZ157" s="409">
        <f>FF40</f>
        <v>0</v>
      </c>
      <c r="DA157" s="409"/>
      <c r="DB157" s="409">
        <f>FG40</f>
        <v>0</v>
      </c>
      <c r="DC157" s="409"/>
      <c r="DD157" s="409">
        <f>FH40</f>
        <v>0</v>
      </c>
      <c r="DE157" s="409"/>
      <c r="DI157" s="409">
        <f>SUM(FI40:FL40)</f>
        <v>0</v>
      </c>
      <c r="DJ157" s="409"/>
      <c r="DK157" s="419">
        <f>FM40</f>
        <v>0</v>
      </c>
      <c r="DL157" s="420"/>
      <c r="DM157" s="419">
        <f>FN40</f>
        <v>0</v>
      </c>
      <c r="DN157" s="420"/>
      <c r="DO157" s="419">
        <f>FO40</f>
        <v>0</v>
      </c>
      <c r="DP157" s="420"/>
      <c r="DQ157" s="419">
        <f>FP40</f>
        <v>0</v>
      </c>
      <c r="DR157" s="420"/>
      <c r="DV157" s="4"/>
      <c r="DW157" s="4"/>
      <c r="DX157" s="4"/>
      <c r="DY157" s="4"/>
      <c r="DZ157" s="4"/>
      <c r="EA157" s="4"/>
      <c r="EB157" s="4"/>
      <c r="EC157" s="4"/>
      <c r="ED157" s="4"/>
      <c r="EE157" s="416">
        <f>DU142*8+CS134*24</f>
        <v>0</v>
      </c>
      <c r="EF157" s="417"/>
      <c r="EG157" s="418"/>
      <c r="EH157" s="4"/>
      <c r="EI157" s="4"/>
      <c r="EJ157" s="4"/>
      <c r="EK157" s="6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1"/>
    </row>
    <row r="158" spans="1:217" ht="13.5" thickBot="1">
      <c r="A158" s="10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6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1"/>
    </row>
    <row r="159" spans="1:217" ht="18.75" thickBot="1">
      <c r="A159" s="162"/>
      <c r="B159" s="151"/>
      <c r="C159" s="151"/>
      <c r="D159" s="233" t="s">
        <v>90</v>
      </c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  <c r="AC159" s="151"/>
      <c r="AD159" s="151"/>
      <c r="AE159" s="151"/>
      <c r="AF159" s="151"/>
      <c r="AG159" s="151"/>
      <c r="AH159" s="151"/>
      <c r="AI159" s="151"/>
      <c r="AJ159" s="151"/>
      <c r="AK159" s="151"/>
      <c r="AL159" s="151"/>
      <c r="AM159" s="151"/>
      <c r="AN159" s="151"/>
      <c r="AO159" s="151"/>
      <c r="AP159" s="151"/>
      <c r="AQ159" s="151"/>
      <c r="AR159" s="151"/>
      <c r="AS159" s="151"/>
      <c r="AT159" s="151"/>
      <c r="AU159" s="151"/>
      <c r="AV159" s="151"/>
      <c r="AW159" s="151"/>
      <c r="AX159" s="151"/>
      <c r="AY159" s="151"/>
      <c r="AZ159" s="151"/>
      <c r="BA159" s="151"/>
      <c r="BB159" s="151"/>
      <c r="BC159" s="151"/>
      <c r="BD159" s="151"/>
      <c r="BE159" s="151"/>
      <c r="BF159" s="151"/>
      <c r="BG159" s="151"/>
      <c r="BH159" s="151"/>
      <c r="BI159" s="151"/>
      <c r="BJ159" s="151"/>
      <c r="BK159" s="151"/>
      <c r="BL159" s="151"/>
      <c r="BM159" s="151"/>
      <c r="BN159" s="151"/>
      <c r="BO159" s="151"/>
      <c r="BP159" s="151"/>
      <c r="BQ159" s="151"/>
      <c r="BR159" s="151"/>
      <c r="BS159" s="151"/>
      <c r="BT159" s="151"/>
      <c r="BU159" s="151"/>
      <c r="BV159" s="151"/>
      <c r="BW159" s="151"/>
      <c r="BX159" s="151"/>
      <c r="BY159" s="151"/>
      <c r="BZ159" s="151"/>
      <c r="CA159" s="151"/>
      <c r="CB159" s="151"/>
      <c r="CC159" s="151"/>
      <c r="CD159" s="151"/>
      <c r="CE159" s="151"/>
      <c r="CF159" s="151"/>
      <c r="CG159" s="151"/>
      <c r="CH159" s="151"/>
      <c r="CI159" s="151"/>
      <c r="CJ159" s="151"/>
      <c r="CK159" s="151"/>
      <c r="CL159" s="151"/>
      <c r="CM159" s="151"/>
      <c r="CN159" s="151"/>
      <c r="CO159" s="151"/>
      <c r="CP159" s="151"/>
      <c r="CQ159" s="151"/>
      <c r="CR159" s="151"/>
      <c r="CS159" s="152"/>
      <c r="CT159" s="152"/>
      <c r="CU159" s="152"/>
      <c r="CV159" s="152"/>
      <c r="CW159" s="152"/>
      <c r="CX159" s="152"/>
      <c r="CY159" s="152"/>
      <c r="CZ159" s="152"/>
      <c r="DA159" s="152"/>
      <c r="DB159" s="152"/>
      <c r="DC159" s="152"/>
      <c r="DD159" s="152"/>
      <c r="DE159" s="152"/>
      <c r="DF159" s="152"/>
      <c r="DG159" s="152"/>
      <c r="DH159" s="152"/>
      <c r="DI159" s="152"/>
      <c r="DJ159" s="152"/>
      <c r="DK159" s="152"/>
      <c r="DL159" s="152"/>
      <c r="DM159" s="152"/>
      <c r="DN159" s="152"/>
      <c r="DO159" s="152"/>
      <c r="DP159" s="152"/>
      <c r="DQ159" s="152"/>
      <c r="DR159" s="152"/>
      <c r="DS159" s="152"/>
      <c r="DT159" s="152"/>
      <c r="DU159" s="152"/>
      <c r="DV159" s="152"/>
      <c r="DW159" s="152"/>
      <c r="DX159" s="152"/>
      <c r="DY159" s="152"/>
      <c r="DZ159" s="152"/>
      <c r="EA159" s="152"/>
      <c r="EB159" s="152"/>
      <c r="EC159" s="152"/>
      <c r="ED159" s="152"/>
      <c r="EE159" s="152"/>
      <c r="EF159" s="152"/>
      <c r="EG159" s="151"/>
      <c r="EH159" s="151"/>
      <c r="EI159" s="151"/>
      <c r="EJ159" s="151"/>
      <c r="EK159" s="163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1"/>
    </row>
    <row r="160" spans="1:217" ht="13.5" thickBot="1">
      <c r="A160" s="10"/>
      <c r="B160" s="4"/>
      <c r="C160" s="4"/>
      <c r="D160" s="232" t="s">
        <v>122</v>
      </c>
      <c r="E160" s="4"/>
      <c r="F160" s="4"/>
      <c r="G160" s="517">
        <f>$D$6</f>
        <v>0</v>
      </c>
      <c r="H160" s="517"/>
      <c r="I160" s="517"/>
      <c r="J160" s="517"/>
      <c r="K160" s="517"/>
      <c r="L160" s="517"/>
      <c r="M160" s="517"/>
      <c r="N160" s="517"/>
      <c r="O160" s="517"/>
      <c r="P160" s="517"/>
      <c r="Q160" s="517"/>
      <c r="R160" s="517"/>
      <c r="S160" s="517"/>
      <c r="T160" s="517"/>
      <c r="U160" s="517"/>
      <c r="V160" s="517"/>
      <c r="W160" s="517"/>
      <c r="X160" s="517"/>
      <c r="Y160" s="517"/>
      <c r="Z160" s="517"/>
      <c r="AA160" s="517"/>
      <c r="AB160" s="517"/>
      <c r="AC160" s="517"/>
      <c r="AD160" s="517"/>
      <c r="AE160" s="517"/>
      <c r="AF160" s="517"/>
      <c r="AG160" s="517"/>
      <c r="AH160" s="517"/>
      <c r="AI160" s="517"/>
      <c r="AJ160" s="517"/>
      <c r="AK160" s="517"/>
      <c r="AL160" s="517"/>
      <c r="AM160" s="517"/>
      <c r="AN160" s="517"/>
      <c r="AO160" s="517"/>
      <c r="AP160" s="517"/>
      <c r="AQ160" s="517"/>
      <c r="AR160" s="517"/>
      <c r="AS160" s="517"/>
      <c r="AT160" s="517"/>
      <c r="AU160" s="517"/>
      <c r="AV160" s="517"/>
      <c r="AW160" s="517"/>
      <c r="AX160" s="517"/>
      <c r="AY160" s="517"/>
      <c r="AZ160" s="517"/>
      <c r="BA160" s="517"/>
      <c r="BB160" s="517"/>
      <c r="BC160" s="517"/>
      <c r="BD160" s="517"/>
      <c r="BE160" s="517"/>
      <c r="BF160" s="517"/>
      <c r="BG160" s="517"/>
      <c r="BH160" s="517"/>
      <c r="BI160" s="517"/>
      <c r="BJ160" s="517"/>
      <c r="BK160" s="517"/>
      <c r="BL160" s="517"/>
      <c r="BM160" s="517"/>
      <c r="BN160" s="517"/>
      <c r="BO160" s="517"/>
      <c r="BP160" s="517"/>
      <c r="BQ160" s="517"/>
      <c r="BR160" s="517"/>
      <c r="BS160" s="517"/>
      <c r="BT160" s="517"/>
      <c r="BU160" s="517"/>
      <c r="BV160" s="517"/>
      <c r="BW160" s="517"/>
      <c r="BX160" s="517"/>
      <c r="BY160" s="517"/>
      <c r="BZ160" s="517"/>
      <c r="CA160" s="517"/>
      <c r="CB160" s="517"/>
      <c r="CC160" s="517"/>
      <c r="CD160" s="517"/>
      <c r="CE160" s="517"/>
      <c r="CF160" s="517"/>
      <c r="CG160" s="517"/>
      <c r="CH160" s="517"/>
      <c r="CI160" s="517"/>
      <c r="CJ160" s="517"/>
      <c r="CK160" s="517"/>
      <c r="CL160" s="517"/>
      <c r="CM160" s="517"/>
      <c r="CN160" s="517"/>
      <c r="CO160" s="517"/>
      <c r="CP160" s="517"/>
      <c r="CQ160" s="517"/>
      <c r="CR160" s="517"/>
      <c r="CS160" s="517"/>
      <c r="CT160" s="517"/>
      <c r="CU160" s="517"/>
      <c r="CV160" s="517"/>
      <c r="CW160" s="517"/>
      <c r="CX160" s="517"/>
      <c r="CY160" s="517"/>
      <c r="CZ160" s="517"/>
      <c r="DA160" s="517"/>
      <c r="DB160" s="517"/>
      <c r="DC160" s="517"/>
      <c r="DD160" s="517"/>
      <c r="DE160" s="517"/>
      <c r="DF160" s="52"/>
      <c r="DG160" s="52"/>
      <c r="DH160" s="52"/>
      <c r="DI160" s="52"/>
      <c r="DJ160" s="52"/>
      <c r="DK160" s="232" t="s">
        <v>256</v>
      </c>
      <c r="DL160" s="52"/>
      <c r="DM160" s="52"/>
      <c r="DN160" s="52"/>
      <c r="DO160" s="52"/>
      <c r="DP160" s="52"/>
      <c r="DQ160" s="52"/>
      <c r="DR160" s="52"/>
      <c r="DS160" s="52"/>
      <c r="DT160" s="52"/>
      <c r="DU160" s="534">
        <f>$F$5</f>
        <v>0</v>
      </c>
      <c r="DV160" s="535"/>
      <c r="DW160" s="535"/>
      <c r="DX160" s="536"/>
      <c r="DY160" s="52"/>
      <c r="DZ160" s="52"/>
      <c r="EA160" s="52"/>
      <c r="EB160" s="52"/>
      <c r="EC160" s="52"/>
      <c r="ED160" s="52"/>
      <c r="EE160" s="52"/>
      <c r="EF160" s="52"/>
      <c r="EG160" s="4"/>
      <c r="EH160" s="4"/>
      <c r="EI160" s="4"/>
      <c r="EJ160" s="4"/>
      <c r="EK160" s="6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1"/>
    </row>
    <row r="161" spans="1:217">
      <c r="A161" s="10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6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1"/>
    </row>
    <row r="162" spans="1:217">
      <c r="A162" s="10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540"/>
      <c r="CT162" s="540"/>
      <c r="CU162" s="540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6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1"/>
    </row>
    <row r="163" spans="1:217">
      <c r="A163" s="10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359"/>
      <c r="CT163" s="359"/>
      <c r="CU163" s="359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6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1"/>
    </row>
    <row r="164" spans="1:217" ht="13.5" thickBot="1">
      <c r="A164" s="10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150"/>
      <c r="CT164" s="150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6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1"/>
    </row>
    <row r="165" spans="1:217" ht="13.5" thickBot="1">
      <c r="A165" s="10"/>
      <c r="B165" s="4"/>
      <c r="C165" s="4"/>
      <c r="D165" s="4" t="s">
        <v>18</v>
      </c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13" t="s">
        <v>16</v>
      </c>
      <c r="CW165" s="414"/>
      <c r="CX165" s="414"/>
      <c r="CY165" s="414"/>
      <c r="CZ165" s="414"/>
      <c r="DA165" s="414"/>
      <c r="DB165" s="414"/>
      <c r="DC165" s="414"/>
      <c r="DD165" s="414"/>
      <c r="DE165" s="414"/>
      <c r="DF165" s="414"/>
      <c r="DG165" s="415"/>
      <c r="DJ165" s="413" t="s">
        <v>17</v>
      </c>
      <c r="DK165" s="414"/>
      <c r="DL165" s="414"/>
      <c r="DM165" s="414"/>
      <c r="DN165" s="414"/>
      <c r="DO165" s="414"/>
      <c r="DP165" s="414"/>
      <c r="DQ165" s="414"/>
      <c r="DR165" s="414"/>
      <c r="DS165" s="414"/>
      <c r="DT165" s="414"/>
      <c r="DU165" s="415"/>
      <c r="DV165" s="4"/>
      <c r="DW165" s="4"/>
      <c r="DX165" s="4"/>
      <c r="DY165" s="4"/>
      <c r="DZ165" s="4"/>
      <c r="EA165" s="236" t="s">
        <v>247</v>
      </c>
      <c r="EB165" s="4"/>
      <c r="EC165" s="4"/>
      <c r="ED165" s="4"/>
      <c r="EE165" s="4"/>
      <c r="EF165" s="4"/>
      <c r="EG165" s="4"/>
      <c r="EH165" s="4"/>
      <c r="EI165" s="4"/>
      <c r="EJ165" s="4"/>
      <c r="EK165" s="6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1"/>
    </row>
    <row r="166" spans="1:217" ht="13.5" thickBot="1">
      <c r="A166" s="10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562" t="s">
        <v>39</v>
      </c>
      <c r="CW166" s="563"/>
      <c r="CX166" s="563"/>
      <c r="CY166" s="562" t="s">
        <v>40</v>
      </c>
      <c r="CZ166" s="563"/>
      <c r="DA166" s="563"/>
      <c r="DB166" s="558" t="s">
        <v>41</v>
      </c>
      <c r="DC166" s="559"/>
      <c r="DD166" s="560"/>
      <c r="DE166" s="558" t="s">
        <v>78</v>
      </c>
      <c r="DF166" s="559"/>
      <c r="DG166" s="560"/>
      <c r="DH166" s="34"/>
      <c r="DI166" s="34"/>
      <c r="DJ166" s="562" t="s">
        <v>39</v>
      </c>
      <c r="DK166" s="563"/>
      <c r="DL166" s="563"/>
      <c r="DM166" s="562" t="s">
        <v>40</v>
      </c>
      <c r="DN166" s="563"/>
      <c r="DO166" s="563"/>
      <c r="DP166" s="558" t="s">
        <v>41</v>
      </c>
      <c r="DQ166" s="559"/>
      <c r="DR166" s="560"/>
      <c r="DS166" s="558" t="s">
        <v>78</v>
      </c>
      <c r="DT166" s="559"/>
      <c r="DU166" s="560"/>
      <c r="DV166" s="4"/>
      <c r="DW166" s="4"/>
      <c r="DX166" s="4"/>
      <c r="DY166" s="4"/>
      <c r="DZ166" s="4"/>
      <c r="EA166" s="236" t="s">
        <v>18</v>
      </c>
      <c r="EB166" s="4"/>
      <c r="EC166" s="4"/>
      <c r="ED166" s="4"/>
      <c r="EE166" s="4"/>
      <c r="EF166" s="4"/>
      <c r="EG166" s="4"/>
      <c r="EH166" s="4"/>
      <c r="EI166" s="4"/>
      <c r="EJ166" s="4"/>
      <c r="EK166" s="6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1"/>
    </row>
    <row r="167" spans="1:217" ht="13.5" thickBot="1">
      <c r="A167" s="10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555">
        <f>FR40+FS40+GD40+GE40</f>
        <v>0</v>
      </c>
      <c r="CW167" s="556"/>
      <c r="CX167" s="556"/>
      <c r="CY167" s="555">
        <f>FT40+GF40</f>
        <v>0</v>
      </c>
      <c r="CZ167" s="556"/>
      <c r="DA167" s="557"/>
      <c r="DB167" s="555">
        <f>FU40+GG40</f>
        <v>0</v>
      </c>
      <c r="DC167" s="556"/>
      <c r="DD167" s="557"/>
      <c r="DE167" s="555">
        <f>FV40+GH40</f>
        <v>0</v>
      </c>
      <c r="DF167" s="556"/>
      <c r="DG167" s="557"/>
      <c r="DJ167" s="555">
        <f>FX40+FY40+GK40+GL40</f>
        <v>0</v>
      </c>
      <c r="DK167" s="556"/>
      <c r="DL167" s="557"/>
      <c r="DM167" s="555">
        <f>FZ40+GM40</f>
        <v>0</v>
      </c>
      <c r="DN167" s="556"/>
      <c r="DO167" s="557"/>
      <c r="DP167" s="555">
        <f>GA40+GN40</f>
        <v>0</v>
      </c>
      <c r="DQ167" s="556"/>
      <c r="DR167" s="557"/>
      <c r="DS167" s="565">
        <f>+GB40+GO40</f>
        <v>0</v>
      </c>
      <c r="DT167" s="556"/>
      <c r="DU167" s="557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6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1"/>
    </row>
    <row r="168" spans="1:217" ht="13.5" thickBot="1">
      <c r="A168" s="10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361"/>
      <c r="CW168" s="361"/>
      <c r="CX168" s="361"/>
      <c r="CY168" s="361"/>
      <c r="CZ168" s="361"/>
      <c r="DA168" s="361"/>
      <c r="DB168" s="361"/>
      <c r="DC168" s="361"/>
      <c r="DD168" s="361"/>
      <c r="DE168" s="361"/>
      <c r="DF168" s="361"/>
      <c r="DG168" s="361"/>
      <c r="DJ168" s="361"/>
      <c r="DK168" s="361"/>
      <c r="DL168" s="361"/>
      <c r="DM168" s="361"/>
      <c r="DN168" s="361"/>
      <c r="DO168" s="361"/>
      <c r="DP168" s="361"/>
      <c r="DQ168" s="361"/>
      <c r="DR168" s="361"/>
      <c r="DS168" s="366"/>
      <c r="DT168" s="361"/>
      <c r="DU168" s="361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6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1"/>
    </row>
    <row r="169" spans="1:217" ht="13.5" thickBot="1">
      <c r="A169" s="10"/>
      <c r="B169" s="4"/>
      <c r="C169" s="4"/>
      <c r="D169" s="368" t="s">
        <v>258</v>
      </c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570" t="s">
        <v>89</v>
      </c>
      <c r="CW169" s="571"/>
      <c r="CX169" s="571"/>
      <c r="CY169" s="572"/>
      <c r="CZ169" s="361"/>
      <c r="DA169" s="361"/>
      <c r="DB169" s="361"/>
      <c r="DC169" s="361"/>
      <c r="DD169" s="361"/>
      <c r="DE169" s="361"/>
      <c r="DF169" s="361"/>
      <c r="DG169" s="361"/>
      <c r="DJ169" s="566" t="s">
        <v>88</v>
      </c>
      <c r="DK169" s="567"/>
      <c r="DL169" s="567"/>
      <c r="DM169" s="568"/>
      <c r="DN169" s="361"/>
      <c r="DO169" s="361"/>
      <c r="DP169" s="361"/>
      <c r="DQ169" s="361"/>
      <c r="DR169" s="361"/>
      <c r="DS169" s="366"/>
      <c r="DT169" s="361"/>
      <c r="DU169" s="361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6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1"/>
    </row>
    <row r="170" spans="1:217" ht="13.5" thickBot="1">
      <c r="A170" s="10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555">
        <f>SUM(GV40:GY40)</f>
        <v>0</v>
      </c>
      <c r="CW170" s="556"/>
      <c r="CX170" s="556"/>
      <c r="CY170" s="557"/>
      <c r="CZ170" s="361"/>
      <c r="DA170" s="361"/>
      <c r="DB170" s="361"/>
      <c r="DC170" s="361"/>
      <c r="DD170" s="361"/>
      <c r="DE170" s="361"/>
      <c r="DF170" s="361"/>
      <c r="DG170" s="361"/>
      <c r="DJ170" s="555">
        <f>SUM(HE40:HH40)</f>
        <v>0</v>
      </c>
      <c r="DK170" s="556"/>
      <c r="DL170" s="556"/>
      <c r="DM170" s="557"/>
      <c r="DN170" s="361"/>
      <c r="DO170" s="361"/>
      <c r="DP170" s="361"/>
      <c r="DQ170" s="361"/>
      <c r="DR170" s="361"/>
      <c r="DS170" s="366"/>
      <c r="DT170" s="361"/>
      <c r="DU170" s="361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6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1"/>
    </row>
    <row r="171" spans="1:217" ht="13.5" thickBot="1">
      <c r="A171" s="10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6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1"/>
    </row>
    <row r="172" spans="1:217" ht="13.5" thickBot="1">
      <c r="A172" s="10"/>
      <c r="B172" s="4"/>
      <c r="C172" s="4"/>
      <c r="D172" s="4" t="s">
        <v>18</v>
      </c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13" t="s">
        <v>254</v>
      </c>
      <c r="CW172" s="414"/>
      <c r="CX172" s="414"/>
      <c r="CY172" s="415"/>
      <c r="CZ172" s="349"/>
      <c r="DA172" s="332"/>
      <c r="DB172" s="332"/>
      <c r="DC172" s="332"/>
      <c r="DD172" s="332"/>
      <c r="DE172" s="332"/>
      <c r="DF172" s="332"/>
      <c r="DG172" s="332"/>
      <c r="DH172" s="332"/>
      <c r="DI172" s="350"/>
      <c r="DJ172" s="413" t="s">
        <v>253</v>
      </c>
      <c r="DK172" s="414"/>
      <c r="DL172" s="414"/>
      <c r="DM172" s="415"/>
      <c r="DN172" s="349"/>
      <c r="DO172" s="332"/>
      <c r="DP172" s="332"/>
      <c r="DQ172" s="332"/>
      <c r="DR172" s="332"/>
      <c r="DS172" s="332"/>
      <c r="DT172" s="332"/>
      <c r="DU172" s="332"/>
      <c r="DV172" s="332"/>
      <c r="DW172" s="332"/>
      <c r="DX172" s="4"/>
      <c r="DY172" s="4"/>
      <c r="DZ172" s="4"/>
      <c r="EA172" s="4"/>
      <c r="EB172" s="4"/>
      <c r="EC172" s="4"/>
      <c r="ED172" s="4"/>
      <c r="EE172" s="530">
        <f>SUM(CV167:DS167)+SUM(CV174:DW174)+CV170+DJ170</f>
        <v>0</v>
      </c>
      <c r="EF172" s="531"/>
      <c r="EG172" s="532"/>
      <c r="EH172" s="4"/>
      <c r="EI172" s="4"/>
      <c r="EJ172" s="4"/>
      <c r="EK172" s="6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1"/>
    </row>
    <row r="173" spans="1:217" ht="13.5" thickBot="1">
      <c r="A173" s="10"/>
      <c r="B173" s="4"/>
      <c r="C173" s="4"/>
      <c r="D173" s="4" t="s">
        <v>249</v>
      </c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24" t="s">
        <v>251</v>
      </c>
      <c r="CW173" s="546"/>
      <c r="CX173" s="546"/>
      <c r="CY173" s="425"/>
      <c r="CZ173" s="553"/>
      <c r="DA173" s="533"/>
      <c r="DB173" s="569"/>
      <c r="DC173" s="569"/>
      <c r="DD173" s="561"/>
      <c r="DE173" s="561"/>
      <c r="DF173" s="533"/>
      <c r="DG173" s="533"/>
      <c r="DH173" s="533"/>
      <c r="DI173" s="564"/>
      <c r="DJ173" s="424" t="s">
        <v>251</v>
      </c>
      <c r="DK173" s="546"/>
      <c r="DL173" s="546"/>
      <c r="DM173" s="425"/>
      <c r="DN173" s="553"/>
      <c r="DO173" s="533"/>
      <c r="DP173" s="533"/>
      <c r="DQ173" s="533"/>
      <c r="DR173" s="561"/>
      <c r="DS173" s="561"/>
      <c r="DT173" s="533"/>
      <c r="DU173" s="533"/>
      <c r="DV173" s="533"/>
      <c r="DW173" s="533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6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1"/>
    </row>
    <row r="174" spans="1:217" ht="13.5" thickBot="1">
      <c r="A174" s="10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555">
        <f>+GH40+GI40</f>
        <v>0</v>
      </c>
      <c r="CW174" s="556"/>
      <c r="CX174" s="556"/>
      <c r="CY174" s="557"/>
      <c r="CZ174" s="407"/>
      <c r="DA174" s="408"/>
      <c r="DB174" s="408"/>
      <c r="DC174" s="408"/>
      <c r="DD174" s="408"/>
      <c r="DE174" s="408"/>
      <c r="DF174" s="408"/>
      <c r="DG174" s="408"/>
      <c r="DH174" s="408"/>
      <c r="DI174" s="554"/>
      <c r="DJ174" s="555">
        <f>+GO40+GP40</f>
        <v>0</v>
      </c>
      <c r="DK174" s="556"/>
      <c r="DL174" s="556"/>
      <c r="DM174" s="557"/>
      <c r="DN174" s="407"/>
      <c r="DO174" s="408"/>
      <c r="DP174" s="408"/>
      <c r="DQ174" s="408"/>
      <c r="DR174" s="408"/>
      <c r="DS174" s="408"/>
      <c r="DT174" s="408"/>
      <c r="DU174" s="408"/>
      <c r="DV174" s="408"/>
      <c r="DW174" s="408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6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1"/>
    </row>
    <row r="175" spans="1:217">
      <c r="A175" s="10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06"/>
      <c r="CW175" s="406"/>
      <c r="CX175" s="406"/>
      <c r="CY175" s="406"/>
      <c r="CZ175" s="406"/>
      <c r="DA175" s="406"/>
      <c r="DB175" s="406"/>
      <c r="DC175" s="406"/>
      <c r="DD175" s="406"/>
      <c r="DE175" s="406"/>
      <c r="DF175" s="406"/>
      <c r="DG175" s="406"/>
      <c r="DH175" s="4"/>
      <c r="DI175" s="4"/>
      <c r="DJ175" s="406"/>
      <c r="DK175" s="406"/>
      <c r="DL175" s="406"/>
      <c r="DM175" s="406"/>
      <c r="DN175" s="406"/>
      <c r="DO175" s="406"/>
      <c r="DP175" s="406"/>
      <c r="DQ175" s="406"/>
      <c r="DR175" s="406"/>
      <c r="DS175" s="406"/>
      <c r="DT175" s="406"/>
      <c r="DU175" s="406"/>
      <c r="DV175" s="4"/>
      <c r="DW175" s="4"/>
      <c r="DX175" s="4"/>
      <c r="DY175" s="4"/>
      <c r="DZ175" s="4"/>
      <c r="EA175" s="4"/>
      <c r="EB175" s="310" t="s">
        <v>246</v>
      </c>
      <c r="EC175" s="4"/>
      <c r="ED175" s="4"/>
      <c r="EE175" s="4"/>
      <c r="EF175" s="4"/>
      <c r="EG175" s="4"/>
      <c r="EH175" s="4"/>
      <c r="EI175" s="4"/>
      <c r="EJ175" s="4"/>
      <c r="EK175" s="6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1"/>
    </row>
    <row r="176" spans="1:217" ht="13.5" thickBot="1">
      <c r="A176" s="10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332"/>
      <c r="CW176" s="332"/>
      <c r="CX176" s="331"/>
      <c r="CY176" s="331"/>
      <c r="CZ176" s="331"/>
      <c r="DA176" s="331"/>
      <c r="DB176" s="331"/>
      <c r="DC176" s="331"/>
      <c r="DD176" s="331"/>
      <c r="DE176" s="331"/>
      <c r="DF176" s="331"/>
      <c r="DG176" s="331"/>
      <c r="DH176" s="331"/>
      <c r="DI176" s="331"/>
      <c r="DJ176" s="331"/>
      <c r="DK176" s="331"/>
      <c r="DL176" s="331"/>
      <c r="DM176" s="331"/>
      <c r="DN176" s="331"/>
      <c r="DO176" s="331"/>
      <c r="DP176" s="331"/>
      <c r="DQ176" s="331"/>
      <c r="DR176" s="331"/>
      <c r="DS176" s="331"/>
      <c r="DT176" s="331"/>
      <c r="DU176" s="331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6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1"/>
    </row>
    <row r="177" spans="1:217" ht="13.5" thickBot="1">
      <c r="A177" s="10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356"/>
      <c r="CW177" s="356"/>
      <c r="CX177" s="360"/>
      <c r="CY177" s="360"/>
      <c r="CZ177" s="360"/>
      <c r="DA177" s="360"/>
      <c r="DB177" s="360"/>
      <c r="DC177" s="360"/>
      <c r="DD177" s="360"/>
      <c r="DE177" s="360"/>
      <c r="DF177" s="360"/>
      <c r="DG177" s="360"/>
      <c r="DH177" s="4"/>
      <c r="DI177" s="4"/>
      <c r="DJ177" s="360"/>
      <c r="DK177" s="360"/>
      <c r="DL177" s="360"/>
      <c r="DM177" s="360"/>
      <c r="DN177" s="360"/>
      <c r="DO177" s="360"/>
      <c r="DP177" s="360"/>
      <c r="DQ177" s="360"/>
      <c r="DR177" s="405"/>
      <c r="DS177" s="405"/>
      <c r="DT177" s="405"/>
      <c r="DU177" s="405"/>
      <c r="DV177" s="4"/>
      <c r="DW177" s="4"/>
      <c r="DX177" s="4"/>
      <c r="DY177" s="4"/>
      <c r="DZ177" s="4"/>
      <c r="EA177" s="4"/>
      <c r="EB177" s="4"/>
      <c r="EC177" s="4"/>
      <c r="ED177" s="4"/>
      <c r="EE177" s="527">
        <f>+CS162*0+EE172*7</f>
        <v>0</v>
      </c>
      <c r="EF177" s="528"/>
      <c r="EG177" s="529"/>
      <c r="EH177" s="4"/>
      <c r="EI177" s="4"/>
      <c r="EJ177" s="4"/>
      <c r="EK177" s="6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1"/>
    </row>
    <row r="178" spans="1:217">
      <c r="A178" s="10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332"/>
      <c r="CW178" s="150"/>
      <c r="CX178" s="150"/>
      <c r="CY178" s="150"/>
      <c r="CZ178" s="150"/>
      <c r="DA178" s="150"/>
      <c r="DB178" s="150"/>
      <c r="DC178" s="150"/>
      <c r="DD178" s="150"/>
      <c r="DE178" s="150"/>
      <c r="DF178" s="150"/>
      <c r="DG178" s="150"/>
      <c r="DH178" s="150"/>
      <c r="DI178" s="150"/>
      <c r="DJ178" s="150"/>
      <c r="DK178" s="150"/>
      <c r="DL178" s="150"/>
      <c r="DM178" s="150"/>
      <c r="DN178" s="150"/>
      <c r="DO178" s="150"/>
      <c r="DP178" s="150"/>
      <c r="DQ178" s="150"/>
      <c r="DR178" s="150"/>
      <c r="DS178" s="150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6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1"/>
    </row>
    <row r="179" spans="1:217" ht="13.5" thickBot="1">
      <c r="A179" s="155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  <c r="AC179" s="156"/>
      <c r="AD179" s="156"/>
      <c r="AE179" s="156"/>
      <c r="AF179" s="156"/>
      <c r="AG179" s="156"/>
      <c r="AH179" s="156"/>
      <c r="AI179" s="156"/>
      <c r="AJ179" s="156"/>
      <c r="AK179" s="156"/>
      <c r="AL179" s="156"/>
      <c r="AM179" s="156"/>
      <c r="AN179" s="156"/>
      <c r="AO179" s="156"/>
      <c r="AP179" s="156"/>
      <c r="AQ179" s="156"/>
      <c r="AR179" s="156"/>
      <c r="AS179" s="156"/>
      <c r="AT179" s="156"/>
      <c r="AU179" s="156"/>
      <c r="AV179" s="156"/>
      <c r="AW179" s="156"/>
      <c r="AX179" s="156"/>
      <c r="AY179" s="156"/>
      <c r="AZ179" s="156"/>
      <c r="BA179" s="156"/>
      <c r="BB179" s="156"/>
      <c r="BC179" s="156"/>
      <c r="BD179" s="156"/>
      <c r="BE179" s="156"/>
      <c r="BF179" s="156"/>
      <c r="BG179" s="156"/>
      <c r="BH179" s="156"/>
      <c r="BI179" s="156"/>
      <c r="BJ179" s="156"/>
      <c r="BK179" s="156"/>
      <c r="BL179" s="156"/>
      <c r="BM179" s="156"/>
      <c r="BN179" s="156"/>
      <c r="BO179" s="156"/>
      <c r="BP179" s="156"/>
      <c r="BQ179" s="156"/>
      <c r="BR179" s="156"/>
      <c r="BS179" s="156"/>
      <c r="BT179" s="156"/>
      <c r="BU179" s="156"/>
      <c r="BV179" s="156"/>
      <c r="BW179" s="156"/>
      <c r="BX179" s="156"/>
      <c r="BY179" s="156"/>
      <c r="BZ179" s="156"/>
      <c r="CA179" s="156"/>
      <c r="CB179" s="156"/>
      <c r="CC179" s="156"/>
      <c r="CD179" s="156"/>
      <c r="CE179" s="156"/>
      <c r="CF179" s="156"/>
      <c r="CG179" s="156"/>
      <c r="CH179" s="156"/>
      <c r="CI179" s="156"/>
      <c r="CJ179" s="156"/>
      <c r="CK179" s="156"/>
      <c r="CL179" s="156"/>
      <c r="CM179" s="156"/>
      <c r="CN179" s="156"/>
      <c r="CO179" s="156"/>
      <c r="CP179" s="156"/>
      <c r="CQ179" s="156"/>
      <c r="CR179" s="156"/>
      <c r="CS179" s="156"/>
      <c r="CT179" s="156"/>
      <c r="CU179" s="156"/>
      <c r="CV179" s="156"/>
      <c r="CW179" s="156"/>
      <c r="CX179" s="156"/>
      <c r="CY179" s="156"/>
      <c r="CZ179" s="156"/>
      <c r="DA179" s="156"/>
      <c r="DB179" s="156"/>
      <c r="DC179" s="156"/>
      <c r="DD179" s="156"/>
      <c r="DE179" s="156"/>
      <c r="DF179" s="156"/>
      <c r="DG179" s="156"/>
      <c r="DH179" s="156"/>
      <c r="DI179" s="156"/>
      <c r="DJ179" s="156"/>
      <c r="DK179" s="156"/>
      <c r="DL179" s="156"/>
      <c r="DM179" s="156"/>
      <c r="DN179" s="156"/>
      <c r="DO179" s="156"/>
      <c r="DP179" s="156"/>
      <c r="DQ179" s="156"/>
      <c r="DR179" s="156"/>
      <c r="DS179" s="156"/>
      <c r="DT179" s="156"/>
      <c r="DU179" s="156"/>
      <c r="DV179" s="156"/>
      <c r="DW179" s="156"/>
      <c r="DX179" s="156"/>
      <c r="DY179" s="156"/>
      <c r="DZ179" s="156"/>
      <c r="EA179" s="156"/>
      <c r="EB179" s="156"/>
      <c r="EC179" s="156"/>
      <c r="ED179" s="156"/>
      <c r="EE179" s="156"/>
      <c r="EF179" s="156"/>
      <c r="EG179" s="156"/>
      <c r="EH179" s="156"/>
      <c r="EI179" s="156"/>
      <c r="EJ179" s="156"/>
      <c r="EK179" s="157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156"/>
      <c r="GF179" s="156"/>
      <c r="GG179" s="156"/>
      <c r="GH179" s="156"/>
      <c r="GI179" s="156"/>
      <c r="GJ179" s="156"/>
      <c r="GK179" s="156"/>
      <c r="GL179" s="156"/>
      <c r="GM179" s="156"/>
      <c r="GN179" s="156"/>
      <c r="GO179" s="156"/>
      <c r="GP179" s="156"/>
      <c r="GQ179" s="156"/>
      <c r="GR179" s="156"/>
      <c r="GS179" s="156"/>
      <c r="GT179" s="156"/>
      <c r="GU179" s="156"/>
      <c r="GV179" s="156"/>
      <c r="GW179" s="156"/>
      <c r="GX179" s="156"/>
      <c r="GY179" s="156"/>
      <c r="GZ179" s="156"/>
      <c r="HA179" s="156"/>
      <c r="HB179" s="156"/>
      <c r="HC179" s="156"/>
      <c r="HD179" s="156"/>
      <c r="HE179" s="156"/>
      <c r="HF179" s="156"/>
      <c r="HG179" s="156"/>
      <c r="HH179" s="156"/>
      <c r="HI179" s="1"/>
    </row>
    <row r="180" spans="1:217" ht="12.75" hidden="1" customHeight="1">
      <c r="A180" s="2"/>
      <c r="B180" s="2"/>
      <c r="C180" s="2"/>
      <c r="D180" s="15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6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2"/>
      <c r="EH180" s="2"/>
      <c r="EI180" s="2"/>
      <c r="EJ180" s="2"/>
      <c r="EK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</row>
    <row r="181" spans="1:217" ht="12.75" hidden="1" customHeight="1">
      <c r="A181" s="2"/>
      <c r="B181" s="2"/>
      <c r="C181" s="2"/>
      <c r="D181" s="15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6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2"/>
      <c r="EH181" s="2"/>
      <c r="EI181" s="2"/>
      <c r="EJ181" s="2"/>
      <c r="EK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</row>
    <row r="182" spans="1:217" ht="12.75" hidden="1" customHeight="1">
      <c r="A182" s="2"/>
      <c r="B182" s="2"/>
      <c r="C182" s="2"/>
      <c r="D182" s="15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6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2"/>
      <c r="EH182" s="2"/>
      <c r="EI182" s="2"/>
      <c r="EJ182" s="2"/>
      <c r="EK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</row>
    <row r="183" spans="1:217" ht="12.75" hidden="1" customHeight="1">
      <c r="A183" s="2"/>
      <c r="B183" s="2"/>
      <c r="C183" s="2"/>
      <c r="D183" s="15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6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2"/>
      <c r="EH183" s="2"/>
      <c r="EI183" s="2"/>
      <c r="EJ183" s="2"/>
      <c r="EK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</row>
    <row r="184" spans="1:217" ht="12.75" hidden="1" customHeight="1">
      <c r="A184" s="2"/>
      <c r="B184" s="2"/>
      <c r="C184" s="2"/>
      <c r="D184" s="15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6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2"/>
      <c r="EH184" s="2"/>
      <c r="EI184" s="2"/>
      <c r="EJ184" s="2"/>
      <c r="EK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</row>
    <row r="185" spans="1:217" ht="12.75" hidden="1" customHeight="1">
      <c r="A185" s="2"/>
      <c r="B185" s="2"/>
      <c r="C185" s="2"/>
      <c r="D185" s="15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6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2"/>
      <c r="EH185" s="2"/>
      <c r="EI185" s="2"/>
      <c r="EJ185" s="2"/>
      <c r="EK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</row>
    <row r="186" spans="1:217" ht="12.75" hidden="1" customHeight="1">
      <c r="A186" s="2"/>
      <c r="B186" s="2"/>
      <c r="C186" s="2"/>
      <c r="D186" s="15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6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2"/>
      <c r="EH186" s="2"/>
      <c r="EI186" s="2"/>
      <c r="EJ186" s="2"/>
      <c r="EK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</row>
    <row r="187" spans="1:217" ht="13.5" hidden="1" customHeight="1" thickBot="1">
      <c r="A187" s="2"/>
      <c r="B187" s="2"/>
      <c r="C187" s="2"/>
      <c r="D187" s="24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156" t="s">
        <v>250</v>
      </c>
      <c r="CW187" s="156"/>
      <c r="CX187" s="156"/>
      <c r="CY187" s="156"/>
      <c r="CZ187" s="156"/>
      <c r="DA187" s="156"/>
      <c r="DB187" s="156"/>
      <c r="DC187" s="156"/>
      <c r="DD187" s="156"/>
      <c r="DE187" s="156"/>
      <c r="DF187" s="156"/>
      <c r="DG187" s="156"/>
      <c r="DH187" s="156"/>
      <c r="DI187" s="156"/>
      <c r="DJ187" s="156"/>
      <c r="DK187" s="156"/>
      <c r="DL187" s="156"/>
      <c r="DM187" s="156"/>
      <c r="DN187" s="156"/>
      <c r="DO187" s="156"/>
      <c r="DP187" s="156"/>
      <c r="DQ187" s="157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2"/>
      <c r="EH187" s="2"/>
      <c r="EI187" s="2"/>
      <c r="EJ187" s="2"/>
      <c r="EK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</row>
    <row r="188" spans="1:217" ht="13.5" hidden="1" customHeight="1" thickBot="1">
      <c r="A188" s="2"/>
      <c r="B188" s="2"/>
      <c r="C188" s="2"/>
      <c r="D188" s="10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351"/>
      <c r="CW188" s="352"/>
      <c r="CX188" s="353"/>
      <c r="CY188" s="354"/>
      <c r="CZ188" s="351"/>
      <c r="DA188" s="355"/>
      <c r="DB188" s="351"/>
      <c r="DC188" s="355"/>
      <c r="DD188" s="351"/>
      <c r="DE188" s="355"/>
      <c r="DF188" s="351"/>
      <c r="DG188" s="352"/>
      <c r="DH188" s="353"/>
      <c r="DI188" s="354"/>
      <c r="DJ188" s="351"/>
      <c r="DK188" s="355"/>
      <c r="DL188" s="351"/>
      <c r="DM188" s="355"/>
      <c r="DN188" s="424" t="s">
        <v>87</v>
      </c>
      <c r="DO188" s="425"/>
      <c r="DP188" s="4"/>
      <c r="DQ188" s="6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2"/>
      <c r="EH188" s="2"/>
      <c r="EI188" s="2"/>
      <c r="EJ188" s="2"/>
      <c r="EK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</row>
    <row r="189" spans="1:217" ht="13.5" hidden="1" customHeight="1" thickBot="1">
      <c r="A189" s="2"/>
      <c r="B189" s="2"/>
      <c r="C189" s="2"/>
      <c r="D189" s="10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12"/>
      <c r="CW189" s="412"/>
      <c r="CX189" s="412"/>
      <c r="CY189" s="412"/>
      <c r="CZ189" s="412"/>
      <c r="DA189" s="412"/>
      <c r="DB189" s="412"/>
      <c r="DC189" s="412"/>
      <c r="DD189" s="412"/>
      <c r="DE189" s="412"/>
      <c r="DF189" s="412"/>
      <c r="DG189" s="412"/>
      <c r="DH189" s="412"/>
      <c r="DI189" s="412"/>
      <c r="DJ189" s="412"/>
      <c r="DK189" s="412"/>
      <c r="DL189" s="412"/>
      <c r="DM189" s="412"/>
      <c r="DN189" s="412"/>
      <c r="DO189" s="412"/>
      <c r="DP189" s="4"/>
      <c r="DQ189" s="6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2"/>
      <c r="EH189" s="2"/>
      <c r="EI189" s="2"/>
      <c r="EJ189" s="2"/>
      <c r="EK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</row>
    <row r="190" spans="1:217" hidden="1">
      <c r="A190" s="2"/>
      <c r="B190" s="2"/>
      <c r="C190" s="2"/>
      <c r="D190" s="10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6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2"/>
      <c r="EH190" s="2"/>
      <c r="EI190" s="2"/>
      <c r="EJ190" s="2"/>
      <c r="EK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</row>
    <row r="191" spans="1:217" hidden="1">
      <c r="A191" s="2"/>
      <c r="B191" s="2"/>
      <c r="C191" s="2"/>
      <c r="D191" s="10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6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2"/>
      <c r="EH191" s="2"/>
      <c r="EI191" s="2"/>
      <c r="EJ191" s="2"/>
      <c r="EK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</row>
    <row r="192" spans="1:217" hidden="1">
      <c r="A192" s="2"/>
      <c r="B192" s="2"/>
      <c r="C192" s="2"/>
      <c r="D192" s="10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6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2"/>
      <c r="EH192" s="2"/>
      <c r="EI192" s="2"/>
      <c r="EJ192" s="2"/>
      <c r="EK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</row>
    <row r="193" spans="1:172" hidden="1">
      <c r="A193" s="2"/>
      <c r="B193" s="2"/>
      <c r="C193" s="2"/>
      <c r="D193" s="10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6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2"/>
      <c r="EH193" s="2"/>
      <c r="EI193" s="2"/>
      <c r="EJ193" s="2"/>
      <c r="EK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</row>
    <row r="194" spans="1:172" ht="13.5" hidden="1" thickBot="1">
      <c r="A194" s="2"/>
      <c r="B194" s="2"/>
      <c r="C194" s="2"/>
      <c r="D194" s="155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  <c r="AC194" s="156"/>
      <c r="AD194" s="156"/>
      <c r="AE194" s="156"/>
      <c r="AF194" s="156"/>
      <c r="AG194" s="156"/>
      <c r="AH194" s="156"/>
      <c r="AI194" s="156"/>
      <c r="AJ194" s="156"/>
      <c r="AK194" s="156"/>
      <c r="AL194" s="156"/>
      <c r="AM194" s="156"/>
      <c r="AN194" s="156"/>
      <c r="AO194" s="156"/>
      <c r="AP194" s="156"/>
      <c r="AQ194" s="156"/>
      <c r="AR194" s="156"/>
      <c r="AS194" s="156"/>
      <c r="AT194" s="156"/>
      <c r="AU194" s="156"/>
      <c r="AV194" s="156"/>
      <c r="AW194" s="156"/>
      <c r="AX194" s="156"/>
      <c r="AY194" s="156"/>
      <c r="AZ194" s="156"/>
      <c r="BA194" s="156"/>
      <c r="BB194" s="156"/>
      <c r="BC194" s="156"/>
      <c r="BD194" s="156"/>
      <c r="BE194" s="156"/>
      <c r="BF194" s="156"/>
      <c r="BG194" s="156"/>
      <c r="BH194" s="156"/>
      <c r="BI194" s="156"/>
      <c r="BJ194" s="156"/>
      <c r="BK194" s="156"/>
      <c r="BL194" s="156"/>
      <c r="BM194" s="156"/>
      <c r="BN194" s="156"/>
      <c r="BO194" s="156"/>
      <c r="BP194" s="156"/>
      <c r="BQ194" s="156"/>
      <c r="BR194" s="156"/>
      <c r="BS194" s="156"/>
      <c r="BT194" s="156"/>
      <c r="BU194" s="156"/>
      <c r="BV194" s="156"/>
      <c r="BW194" s="156"/>
      <c r="BX194" s="156"/>
      <c r="BY194" s="156"/>
      <c r="BZ194" s="156"/>
      <c r="CA194" s="156"/>
      <c r="CB194" s="156"/>
      <c r="CC194" s="156"/>
      <c r="CD194" s="156"/>
      <c r="CE194" s="156"/>
      <c r="CF194" s="156"/>
      <c r="CG194" s="156"/>
      <c r="CH194" s="156"/>
      <c r="CI194" s="156"/>
      <c r="CJ194" s="156"/>
      <c r="CK194" s="156"/>
      <c r="CL194" s="156"/>
      <c r="CM194" s="156"/>
      <c r="CN194" s="156"/>
      <c r="CO194" s="156"/>
      <c r="CP194" s="156"/>
      <c r="CQ194" s="156"/>
      <c r="CR194" s="156"/>
      <c r="CS194" s="156"/>
      <c r="CT194" s="156"/>
      <c r="CU194" s="156"/>
      <c r="CV194" s="156"/>
      <c r="CW194" s="156"/>
      <c r="CX194" s="156"/>
      <c r="CY194" s="156"/>
      <c r="CZ194" s="156"/>
      <c r="DA194" s="156"/>
      <c r="DB194" s="156"/>
      <c r="DC194" s="156"/>
      <c r="DD194" s="156"/>
      <c r="DE194" s="156"/>
      <c r="DF194" s="156"/>
      <c r="DG194" s="156"/>
      <c r="DH194" s="156"/>
      <c r="DI194" s="156"/>
      <c r="DJ194" s="156"/>
      <c r="DK194" s="156"/>
      <c r="DL194" s="156"/>
      <c r="DM194" s="156"/>
      <c r="DN194" s="156"/>
      <c r="DO194" s="156"/>
      <c r="DP194" s="156"/>
      <c r="DQ194" s="157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2"/>
      <c r="EH194" s="2"/>
      <c r="EI194" s="2"/>
      <c r="EJ194" s="2"/>
      <c r="EK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</row>
    <row r="195" spans="1:172"/>
    <row r="196" spans="1:172"/>
    <row r="197" spans="1:172"/>
    <row r="198" spans="1:172"/>
    <row r="199" spans="1:172"/>
    <row r="200" spans="1:172"/>
    <row r="201" spans="1:172"/>
    <row r="202" spans="1:172"/>
    <row r="203" spans="1:172"/>
    <row r="204" spans="1:172"/>
    <row r="205" spans="1:172"/>
    <row r="206" spans="1:172"/>
    <row r="207" spans="1:172"/>
    <row r="208" spans="1:172"/>
    <row r="209"/>
    <row r="210"/>
    <row r="211"/>
  </sheetData>
  <sheetProtection password="EF5A" sheet="1" objects="1" scenarios="1"/>
  <mergeCells count="306">
    <mergeCell ref="CV169:CY169"/>
    <mergeCell ref="CV173:CY173"/>
    <mergeCell ref="DB167:DD167"/>
    <mergeCell ref="DB166:DD166"/>
    <mergeCell ref="CV172:CY172"/>
    <mergeCell ref="CZ173:DA173"/>
    <mergeCell ref="C85:G85"/>
    <mergeCell ref="C86:G86"/>
    <mergeCell ref="C81:G81"/>
    <mergeCell ref="C82:G82"/>
    <mergeCell ref="C83:G83"/>
    <mergeCell ref="DJ174:DM174"/>
    <mergeCell ref="DH173:DI173"/>
    <mergeCell ref="DS166:DU166"/>
    <mergeCell ref="DN173:DO173"/>
    <mergeCell ref="DP167:DR167"/>
    <mergeCell ref="DS167:DU167"/>
    <mergeCell ref="DJ169:DM169"/>
    <mergeCell ref="DJ170:DM170"/>
    <mergeCell ref="DB173:DC173"/>
    <mergeCell ref="DD173:DE173"/>
    <mergeCell ref="CV166:CX166"/>
    <mergeCell ref="CY166:DA166"/>
    <mergeCell ref="DE167:DG167"/>
    <mergeCell ref="DJ172:DM172"/>
    <mergeCell ref="DJ173:DM173"/>
    <mergeCell ref="DE166:DG166"/>
    <mergeCell ref="CV167:CX167"/>
    <mergeCell ref="CY167:DA167"/>
    <mergeCell ref="CV170:CY170"/>
    <mergeCell ref="EG45:EI45"/>
    <mergeCell ref="EG46:EI46"/>
    <mergeCell ref="DU142:DX142"/>
    <mergeCell ref="EG72:EI72"/>
    <mergeCell ref="EG71:EI71"/>
    <mergeCell ref="DZ6:DZ11"/>
    <mergeCell ref="EA6:EA11"/>
    <mergeCell ref="EB6:EB11"/>
    <mergeCell ref="EC6:EC11"/>
    <mergeCell ref="CS162:CU162"/>
    <mergeCell ref="CX157:CY157"/>
    <mergeCell ref="FQ74:HD74"/>
    <mergeCell ref="FQ76:FV76"/>
    <mergeCell ref="DI140:DP140"/>
    <mergeCell ref="DI144:DR144"/>
    <mergeCell ref="DM142:DN142"/>
    <mergeCell ref="DO142:DP142"/>
    <mergeCell ref="DO141:DP141"/>
    <mergeCell ref="DM141:DN141"/>
    <mergeCell ref="EE142:EG142"/>
    <mergeCell ref="DI141:DJ141"/>
    <mergeCell ref="DB157:DC157"/>
    <mergeCell ref="CV189:CW189"/>
    <mergeCell ref="CX189:CY189"/>
    <mergeCell ref="CZ189:DA189"/>
    <mergeCell ref="DB189:DC189"/>
    <mergeCell ref="DU6:DU11"/>
    <mergeCell ref="DV6:DV11"/>
    <mergeCell ref="DU160:DX160"/>
    <mergeCell ref="CV165:DG165"/>
    <mergeCell ref="DU132:DX132"/>
    <mergeCell ref="CZ146:DA146"/>
    <mergeCell ref="DL189:DM189"/>
    <mergeCell ref="DN189:DO189"/>
    <mergeCell ref="DN188:DO188"/>
    <mergeCell ref="DD189:DE189"/>
    <mergeCell ref="DF189:DG189"/>
    <mergeCell ref="DH189:DI189"/>
    <mergeCell ref="DJ189:DK189"/>
    <mergeCell ref="CX146:CY146"/>
    <mergeCell ref="G160:DE160"/>
    <mergeCell ref="DD157:DE157"/>
    <mergeCell ref="DB146:DC146"/>
    <mergeCell ref="DD156:DE156"/>
    <mergeCell ref="CV157:CW157"/>
    <mergeCell ref="CZ157:DA157"/>
    <mergeCell ref="DK142:DL142"/>
    <mergeCell ref="DK156:DL156"/>
    <mergeCell ref="CV144:DE144"/>
    <mergeCell ref="EE177:EG177"/>
    <mergeCell ref="EE172:EG172"/>
    <mergeCell ref="DT174:DU174"/>
    <mergeCell ref="DV174:DW174"/>
    <mergeCell ref="DT173:DU173"/>
    <mergeCell ref="DV173:DW173"/>
    <mergeCell ref="CV146:CW146"/>
    <mergeCell ref="CV156:CW156"/>
    <mergeCell ref="CX156:CY156"/>
    <mergeCell ref="CZ156:DA156"/>
    <mergeCell ref="DB156:DC156"/>
    <mergeCell ref="CV175:DG175"/>
    <mergeCell ref="DH174:DI174"/>
    <mergeCell ref="CZ174:DA174"/>
    <mergeCell ref="DB174:DC174"/>
    <mergeCell ref="DD174:DE174"/>
    <mergeCell ref="DF174:DG174"/>
    <mergeCell ref="CV174:CY174"/>
    <mergeCell ref="DF173:DG173"/>
    <mergeCell ref="DP166:DR166"/>
    <mergeCell ref="DP173:DQ173"/>
    <mergeCell ref="CV140:DC140"/>
    <mergeCell ref="CV142:CW142"/>
    <mergeCell ref="CV141:CW141"/>
    <mergeCell ref="CX141:CY141"/>
    <mergeCell ref="CZ141:DA141"/>
    <mergeCell ref="DB141:DC141"/>
    <mergeCell ref="DB142:DC142"/>
    <mergeCell ref="DI145:DJ145"/>
    <mergeCell ref="CV145:CW145"/>
    <mergeCell ref="CX145:CY145"/>
    <mergeCell ref="CZ145:DA145"/>
    <mergeCell ref="DB145:DC145"/>
    <mergeCell ref="CX142:CY142"/>
    <mergeCell ref="CZ142:DA142"/>
    <mergeCell ref="DI142:DJ142"/>
    <mergeCell ref="CV138:CW138"/>
    <mergeCell ref="CV137:CW137"/>
    <mergeCell ref="DK137:DL137"/>
    <mergeCell ref="D118:G118"/>
    <mergeCell ref="D119:G119"/>
    <mergeCell ref="D120:G120"/>
    <mergeCell ref="DI136:DN136"/>
    <mergeCell ref="D121:G121"/>
    <mergeCell ref="CS134:CU134"/>
    <mergeCell ref="H125:I125"/>
    <mergeCell ref="CX138:CY138"/>
    <mergeCell ref="CZ138:DA138"/>
    <mergeCell ref="DI137:DJ137"/>
    <mergeCell ref="DM138:DN138"/>
    <mergeCell ref="DI138:DJ138"/>
    <mergeCell ref="DK138:DL138"/>
    <mergeCell ref="CX137:CY137"/>
    <mergeCell ref="CZ137:DA137"/>
    <mergeCell ref="C110:G110"/>
    <mergeCell ref="C111:G111"/>
    <mergeCell ref="C92:G92"/>
    <mergeCell ref="C93:G93"/>
    <mergeCell ref="C99:G99"/>
    <mergeCell ref="C100:G100"/>
    <mergeCell ref="C108:G108"/>
    <mergeCell ref="C109:G109"/>
    <mergeCell ref="C98:G98"/>
    <mergeCell ref="C106:G106"/>
    <mergeCell ref="C107:G107"/>
    <mergeCell ref="FQ11:HH11"/>
    <mergeCell ref="A12:G13"/>
    <mergeCell ref="CT6:CT11"/>
    <mergeCell ref="CU6:CU11"/>
    <mergeCell ref="EN9:ER10"/>
    <mergeCell ref="CS6:CS11"/>
    <mergeCell ref="CX6:CX11"/>
    <mergeCell ref="CY6:CY11"/>
    <mergeCell ref="CW6:CW11"/>
    <mergeCell ref="A11:B11"/>
    <mergeCell ref="EG11:EG17"/>
    <mergeCell ref="C105:G105"/>
    <mergeCell ref="C102:G102"/>
    <mergeCell ref="C103:G103"/>
    <mergeCell ref="C101:G101"/>
    <mergeCell ref="C24:G24"/>
    <mergeCell ref="C29:G29"/>
    <mergeCell ref="C20:G20"/>
    <mergeCell ref="C33:G33"/>
    <mergeCell ref="C23:G23"/>
    <mergeCell ref="C21:G21"/>
    <mergeCell ref="A72:F72"/>
    <mergeCell ref="A46:F46"/>
    <mergeCell ref="C30:G30"/>
    <mergeCell ref="D39:G39"/>
    <mergeCell ref="D38:G38"/>
    <mergeCell ref="C36:G36"/>
    <mergeCell ref="C37:G37"/>
    <mergeCell ref="C104:G104"/>
    <mergeCell ref="C31:G31"/>
    <mergeCell ref="C32:G32"/>
    <mergeCell ref="A40:G40"/>
    <mergeCell ref="A74:H74"/>
    <mergeCell ref="A41:F41"/>
    <mergeCell ref="C34:G34"/>
    <mergeCell ref="CS4:DQ4"/>
    <mergeCell ref="DE6:DE11"/>
    <mergeCell ref="CV6:CV11"/>
    <mergeCell ref="DL6:DL11"/>
    <mergeCell ref="DM6:DM11"/>
    <mergeCell ref="DN6:DN11"/>
    <mergeCell ref="CZ6:CZ11"/>
    <mergeCell ref="A9:G9"/>
    <mergeCell ref="C19:G19"/>
    <mergeCell ref="A5:E5"/>
    <mergeCell ref="D7:G7"/>
    <mergeCell ref="A4:H4"/>
    <mergeCell ref="F5:G5"/>
    <mergeCell ref="A6:C6"/>
    <mergeCell ref="H5:I5"/>
    <mergeCell ref="H6:H11"/>
    <mergeCell ref="A7:C7"/>
    <mergeCell ref="E8:G8"/>
    <mergeCell ref="D6:G6"/>
    <mergeCell ref="A8:D8"/>
    <mergeCell ref="A10:G10"/>
    <mergeCell ref="C95:G95"/>
    <mergeCell ref="A14:G17"/>
    <mergeCell ref="O18:BC18"/>
    <mergeCell ref="A18:G18"/>
    <mergeCell ref="C94:G94"/>
    <mergeCell ref="C22:G22"/>
    <mergeCell ref="C25:G25"/>
    <mergeCell ref="C26:G26"/>
    <mergeCell ref="C27:G27"/>
    <mergeCell ref="C28:G28"/>
    <mergeCell ref="C35:G35"/>
    <mergeCell ref="H77:I77"/>
    <mergeCell ref="C78:G78"/>
    <mergeCell ref="F77:G77"/>
    <mergeCell ref="H75:I75"/>
    <mergeCell ref="C79:G79"/>
    <mergeCell ref="A77:E77"/>
    <mergeCell ref="C91:G91"/>
    <mergeCell ref="C90:G90"/>
    <mergeCell ref="C80:G80"/>
    <mergeCell ref="C87:G87"/>
    <mergeCell ref="C88:G88"/>
    <mergeCell ref="C89:G89"/>
    <mergeCell ref="C84:G84"/>
    <mergeCell ref="EP18:ER18"/>
    <mergeCell ref="EI11:EI17"/>
    <mergeCell ref="DS6:DS11"/>
    <mergeCell ref="DT6:DT11"/>
    <mergeCell ref="EE6:EE11"/>
    <mergeCell ref="EF6:EF11"/>
    <mergeCell ref="BD18:CR18"/>
    <mergeCell ref="CS18:DQ18"/>
    <mergeCell ref="DQ6:DQ11"/>
    <mergeCell ref="ED6:ED11"/>
    <mergeCell ref="DW6:DW11"/>
    <mergeCell ref="DK6:DK11"/>
    <mergeCell ref="DX6:DX11"/>
    <mergeCell ref="DY6:DY11"/>
    <mergeCell ref="DR6:DR11"/>
    <mergeCell ref="DP6:DP11"/>
    <mergeCell ref="DB6:DB11"/>
    <mergeCell ref="DC6:DC11"/>
    <mergeCell ref="DD6:DD11"/>
    <mergeCell ref="EI2:EJ2"/>
    <mergeCell ref="C96:G96"/>
    <mergeCell ref="C97:G97"/>
    <mergeCell ref="HF74:HH74"/>
    <mergeCell ref="EG75:EG77"/>
    <mergeCell ref="EI75:EI77"/>
    <mergeCell ref="EP74:ER74"/>
    <mergeCell ref="EP76:ER76"/>
    <mergeCell ref="GZ76:HH76"/>
    <mergeCell ref="GQ76:GY76"/>
    <mergeCell ref="EN11:FP11"/>
    <mergeCell ref="FQ16:FV16"/>
    <mergeCell ref="FQ14:HH14"/>
    <mergeCell ref="EP16:ER16"/>
    <mergeCell ref="FW16:GB16"/>
    <mergeCell ref="GC16:GI16"/>
    <mergeCell ref="GJ16:GP16"/>
    <mergeCell ref="FQ13:HH13"/>
    <mergeCell ref="GQ16:GY16"/>
    <mergeCell ref="GZ16:HH16"/>
    <mergeCell ref="FW76:GB76"/>
    <mergeCell ref="GC76:GI76"/>
    <mergeCell ref="GJ76:GP76"/>
    <mergeCell ref="DA6:DA11"/>
    <mergeCell ref="EE157:EG157"/>
    <mergeCell ref="DK157:DL157"/>
    <mergeCell ref="DM157:DN157"/>
    <mergeCell ref="DO157:DP157"/>
    <mergeCell ref="DQ157:DR157"/>
    <mergeCell ref="DF6:DF11"/>
    <mergeCell ref="DK141:DL141"/>
    <mergeCell ref="DM156:DN156"/>
    <mergeCell ref="DO156:DP156"/>
    <mergeCell ref="DO6:DO11"/>
    <mergeCell ref="DH6:DH11"/>
    <mergeCell ref="DI6:DI11"/>
    <mergeCell ref="DJ6:DJ11"/>
    <mergeCell ref="DG6:DG11"/>
    <mergeCell ref="DM137:DN137"/>
    <mergeCell ref="CS74:DQ74"/>
    <mergeCell ref="G132:DE132"/>
    <mergeCell ref="CV136:DA136"/>
    <mergeCell ref="C116:G116"/>
    <mergeCell ref="C112:G112"/>
    <mergeCell ref="C115:G115"/>
    <mergeCell ref="C113:G113"/>
    <mergeCell ref="C114:G114"/>
    <mergeCell ref="D117:G117"/>
    <mergeCell ref="DR177:DS177"/>
    <mergeCell ref="DT177:DU177"/>
    <mergeCell ref="DJ175:DU175"/>
    <mergeCell ref="DN174:DO174"/>
    <mergeCell ref="DP174:DQ174"/>
    <mergeCell ref="DR174:DS174"/>
    <mergeCell ref="DI157:DJ157"/>
    <mergeCell ref="DI156:DJ156"/>
    <mergeCell ref="DI146:DJ146"/>
    <mergeCell ref="DJ165:DU165"/>
    <mergeCell ref="DR173:DS173"/>
    <mergeCell ref="DJ166:DL166"/>
    <mergeCell ref="DM166:DO166"/>
    <mergeCell ref="DJ167:DL167"/>
    <mergeCell ref="DM167:DO167"/>
  </mergeCells>
  <phoneticPr fontId="0" type="noConversion"/>
  <conditionalFormatting sqref="CS13:EF13">
    <cfRule type="expression" dxfId="29" priority="1" stopIfTrue="1">
      <formula>AND(CS12&gt;0,CS12&gt;=CS13)</formula>
    </cfRule>
  </conditionalFormatting>
  <conditionalFormatting sqref="CS19:EF39 CS78:EF121">
    <cfRule type="expression" dxfId="28" priority="2" stopIfTrue="1">
      <formula>AND($B19&gt;0)</formula>
    </cfRule>
    <cfRule type="expression" dxfId="27" priority="3" stopIfTrue="1">
      <formula>AND($B19=0)</formula>
    </cfRule>
  </conditionalFormatting>
  <conditionalFormatting sqref="B19">
    <cfRule type="expression" dxfId="26" priority="4" stopIfTrue="1">
      <formula>AND(B19&gt;0,OR(B19=(A2:$B$39),B19=($B$78:$B$121)))</formula>
    </cfRule>
  </conditionalFormatting>
  <conditionalFormatting sqref="CS46:EF46 CS128:EF129 CS72:EF72">
    <cfRule type="cellIs" dxfId="25" priority="5" stopIfTrue="1" operator="lessThan">
      <formula>3</formula>
    </cfRule>
  </conditionalFormatting>
  <conditionalFormatting sqref="H19">
    <cfRule type="expression" dxfId="24" priority="6" stopIfTrue="1">
      <formula>"om(register!$g$5&gt;0)"</formula>
    </cfRule>
  </conditionalFormatting>
  <conditionalFormatting sqref="B78">
    <cfRule type="expression" dxfId="23" priority="7" stopIfTrue="1">
      <formula>AND(B78&gt;0,OR(B78=($B$19:$B$39),B78=($B$79:$B$121)))</formula>
    </cfRule>
  </conditionalFormatting>
  <conditionalFormatting sqref="B20:B39">
    <cfRule type="expression" dxfId="22" priority="8" stopIfTrue="1">
      <formula>AND(B20&gt;0,OR(B20=(A2:$B$40),B20=($B$78:$B$121),B20=($B$19:B19)))</formula>
    </cfRule>
  </conditionalFormatting>
  <conditionalFormatting sqref="B79:B120">
    <cfRule type="expression" dxfId="21" priority="9" stopIfTrue="1">
      <formula>AND(B79&gt;0,OR(B79=($B$19:$B$39),B79=($B$78:B78),B79=($B2:$B$121)))</formula>
    </cfRule>
  </conditionalFormatting>
  <conditionalFormatting sqref="B121">
    <cfRule type="expression" dxfId="20" priority="10" stopIfTrue="1">
      <formula>AND(B121&gt;0,OR(B121=($B$19:$B$39),B121=($B$78:B120)))</formula>
    </cfRule>
  </conditionalFormatting>
  <dataValidations disablePrompts="1" count="8">
    <dataValidation type="whole" allowBlank="1" showInputMessage="1" showErrorMessage="1" sqref="CS17:EF17">
      <formula1>1</formula1>
      <formula2>31</formula2>
    </dataValidation>
    <dataValidation type="whole" allowBlank="1" showInputMessage="1" showErrorMessage="1" sqref="CS16:EF16">
      <formula1>1</formula1>
      <formula2>12</formula2>
    </dataValidation>
    <dataValidation type="whole" allowBlank="1" showInputMessage="1" showErrorMessage="1" error="REGISTRERA 1 FÖR NÄRVARO" sqref="CS19:EF37 CS78:EF116">
      <formula1>1</formula1>
      <formula2>1</formula2>
    </dataValidation>
    <dataValidation type="whole" allowBlank="1" showInputMessage="1" showErrorMessage="1" sqref="CS12:EF12">
      <formula1>0</formula1>
      <formula2>23</formula2>
    </dataValidation>
    <dataValidation type="whole" allowBlank="1" showInputMessage="1" showErrorMessage="1" sqref="CS13:EF13">
      <formula1>1</formula1>
      <formula2>24</formula2>
    </dataValidation>
    <dataValidation type="list" showDropDown="1" showInputMessage="1" showErrorMessage="1" error="ENDAST 1 OCH  X KAN REGISTRERAS_x000a_" prompt="REGISTRERA X OM LEDAREN ÄR I BIDRAGSBERÄTTIGAD ÅLDER OCH HAR VARIT LEDARE FÖR FLERA GRUPPER SAMMA DAG" sqref="CS38:EF39 CS117:EF121">
      <formula1>L</formula1>
    </dataValidation>
    <dataValidation type="whole" operator="equal" allowBlank="1" showInputMessage="1" showErrorMessage="1" prompt="REGISTRERA 1 FÖR SAMMANKOMST I EGEN ANLÄGGNING" sqref="BX14:CK14">
      <formula1>1</formula1>
    </dataValidation>
    <dataValidation allowBlank="1" showInputMessage="1" showErrorMessage="1" prompt="LEDAREN MÅSTE VARA FÖDD 1998 ELLER TIDIGARE" sqref="B38:B39 B117:B121"/>
  </dataValidations>
  <pageMargins left="0" right="0" top="0.59055118110236227" bottom="0" header="0.51181102362204722" footer="0"/>
  <pageSetup paperSize="9" scale="90" orientation="landscape" horizontalDpi="4294967293" verticalDpi="300" r:id="rId1"/>
  <headerFooter alignWithMargins="0">
    <oddFooter>&amp;LSIDA &amp;P&amp;C&amp;D&amp;Rcopyright MHäggström KONSULT AB</oddFooter>
  </headerFooter>
  <rowBreaks count="2" manualBreakCount="2">
    <brk id="73" max="110" man="1"/>
    <brk id="122" max="110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V211"/>
  <sheetViews>
    <sheetView showGridLines="0" showRowColHeaders="0" showZeros="0" zoomScaleNormal="100" workbookViewId="0">
      <selection activeCell="F5" sqref="F5:G5"/>
    </sheetView>
  </sheetViews>
  <sheetFormatPr defaultColWidth="0" defaultRowHeight="12.75" customHeight="1" zeroHeight="1"/>
  <cols>
    <col min="1" max="1" width="2.7109375" style="1" customWidth="1"/>
    <col min="2" max="2" width="3.7109375" style="1" customWidth="1"/>
    <col min="3" max="3" width="4.7109375" style="1" customWidth="1"/>
    <col min="4" max="4" width="2.42578125" style="1" customWidth="1"/>
    <col min="5" max="5" width="7.28515625" style="1" customWidth="1"/>
    <col min="6" max="6" width="2.42578125" style="1" customWidth="1"/>
    <col min="7" max="7" width="7.28515625" style="1" customWidth="1"/>
    <col min="8" max="8" width="7.5703125" style="1" customWidth="1"/>
    <col min="9" max="10" width="2.7109375" style="1" hidden="1" customWidth="1"/>
    <col min="11" max="12" width="6.7109375" style="1" hidden="1" customWidth="1"/>
    <col min="13" max="96" width="2.7109375" style="1" hidden="1" customWidth="1"/>
    <col min="97" max="136" width="2.42578125" style="1" customWidth="1"/>
    <col min="137" max="137" width="3.42578125" style="1" customWidth="1"/>
    <col min="138" max="138" width="2.7109375" style="1" customWidth="1"/>
    <col min="139" max="139" width="3.42578125" style="1" customWidth="1"/>
    <col min="140" max="140" width="5.7109375" style="1" customWidth="1"/>
    <col min="141" max="141" width="8.7109375" style="1" customWidth="1"/>
    <col min="142" max="142" width="8.7109375" style="4" customWidth="1"/>
    <col min="143" max="158" width="3.7109375" style="1" hidden="1" customWidth="1"/>
    <col min="159" max="159" width="5.140625" style="1" hidden="1" customWidth="1"/>
    <col min="160" max="160" width="5.5703125" style="1" hidden="1" customWidth="1"/>
    <col min="161" max="166" width="3.7109375" style="1" hidden="1" customWidth="1"/>
    <col min="167" max="167" width="5.140625" style="1" hidden="1" customWidth="1"/>
    <col min="168" max="168" width="5.5703125" style="1" hidden="1" customWidth="1"/>
    <col min="169" max="172" width="3.7109375" style="1" hidden="1" customWidth="1"/>
    <col min="173" max="200" width="3.7109375" style="2" hidden="1" customWidth="1"/>
    <col min="201" max="201" width="5.140625" style="2" hidden="1" customWidth="1"/>
    <col min="202" max="202" width="5.5703125" style="2" hidden="1" customWidth="1"/>
    <col min="203" max="209" width="3.7109375" style="2" hidden="1" customWidth="1"/>
    <col min="210" max="210" width="5.140625" style="2" hidden="1" customWidth="1"/>
    <col min="211" max="211" width="5.5703125" style="2" hidden="1" customWidth="1"/>
    <col min="212" max="216" width="3.7109375" style="2" hidden="1" customWidth="1"/>
    <col min="217" max="217" width="1.7109375" style="2" hidden="1" customWidth="1"/>
    <col min="218" max="16384" width="9.140625" style="2" hidden="1"/>
  </cols>
  <sheetData>
    <row r="1" spans="1:223"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</row>
    <row r="2" spans="1:223" ht="18">
      <c r="CS2" s="242" t="s">
        <v>255</v>
      </c>
      <c r="EI2" s="426">
        <f>C11</f>
        <v>2011</v>
      </c>
      <c r="EJ2" s="426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</row>
    <row r="3" spans="1:223" ht="13.5" thickBot="1"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</row>
    <row r="4" spans="1:223">
      <c r="A4" s="462"/>
      <c r="B4" s="463"/>
      <c r="C4" s="463"/>
      <c r="D4" s="463"/>
      <c r="E4" s="463"/>
      <c r="F4" s="463"/>
      <c r="G4" s="463"/>
      <c r="H4" s="46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487" t="s">
        <v>9</v>
      </c>
      <c r="CT4" s="487"/>
      <c r="CU4" s="487"/>
      <c r="CV4" s="487"/>
      <c r="CW4" s="487"/>
      <c r="CX4" s="487"/>
      <c r="CY4" s="487"/>
      <c r="CZ4" s="487"/>
      <c r="DA4" s="487"/>
      <c r="DB4" s="487"/>
      <c r="DC4" s="487"/>
      <c r="DD4" s="487"/>
      <c r="DE4" s="487"/>
      <c r="DF4" s="487"/>
      <c r="DG4" s="487"/>
      <c r="DH4" s="487"/>
      <c r="DI4" s="487"/>
      <c r="DJ4" s="487"/>
      <c r="DK4" s="487"/>
      <c r="DL4" s="487"/>
      <c r="DM4" s="487"/>
      <c r="DN4" s="487"/>
      <c r="DO4" s="487"/>
      <c r="DP4" s="487"/>
      <c r="DQ4" s="487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241"/>
      <c r="EH4" s="178"/>
      <c r="EI4" s="178"/>
      <c r="EJ4" s="178"/>
      <c r="EK4" s="179"/>
      <c r="EL4" s="331"/>
      <c r="EM4" s="331"/>
      <c r="EN4" s="331"/>
      <c r="EO4" s="331"/>
      <c r="EP4" s="331"/>
      <c r="EQ4" s="331"/>
      <c r="ER4" s="331"/>
      <c r="ES4" s="331"/>
      <c r="ET4" s="331"/>
      <c r="EU4" s="331"/>
      <c r="EV4" s="331"/>
      <c r="EW4" s="331"/>
      <c r="EX4" s="331"/>
      <c r="EY4" s="331"/>
      <c r="EZ4" s="331"/>
      <c r="FA4" s="331"/>
      <c r="FB4" s="331"/>
      <c r="FC4" s="331"/>
      <c r="FD4" s="331"/>
      <c r="FE4" s="331"/>
      <c r="FF4" s="331"/>
      <c r="FG4" s="331"/>
      <c r="FH4" s="331"/>
      <c r="FI4" s="331"/>
      <c r="FJ4" s="331"/>
      <c r="FK4" s="331"/>
      <c r="FL4" s="331"/>
      <c r="FM4" s="331"/>
      <c r="FN4" s="331"/>
      <c r="FO4" s="331"/>
      <c r="FP4" s="331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  <c r="HH4" s="56"/>
      <c r="HI4" s="4"/>
    </row>
    <row r="5" spans="1:223" ht="15.75" customHeight="1">
      <c r="A5" s="498" t="s">
        <v>256</v>
      </c>
      <c r="B5" s="499"/>
      <c r="C5" s="499"/>
      <c r="D5" s="499"/>
      <c r="E5" s="499"/>
      <c r="F5" s="464"/>
      <c r="G5" s="465"/>
      <c r="H5" s="469" t="s">
        <v>124</v>
      </c>
      <c r="I5" s="470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5">
        <v>1</v>
      </c>
      <c r="CT5" s="5">
        <v>2</v>
      </c>
      <c r="CU5" s="5">
        <v>3</v>
      </c>
      <c r="CV5" s="5">
        <v>4</v>
      </c>
      <c r="CW5" s="5">
        <v>5</v>
      </c>
      <c r="CX5" s="5">
        <v>6</v>
      </c>
      <c r="CY5" s="5">
        <v>7</v>
      </c>
      <c r="CZ5" s="5">
        <v>8</v>
      </c>
      <c r="DA5" s="5">
        <v>9</v>
      </c>
      <c r="DB5" s="5">
        <v>10</v>
      </c>
      <c r="DC5" s="5">
        <v>11</v>
      </c>
      <c r="DD5" s="5">
        <v>12</v>
      </c>
      <c r="DE5" s="5">
        <v>13</v>
      </c>
      <c r="DF5" s="5">
        <v>14</v>
      </c>
      <c r="DG5" s="5">
        <v>15</v>
      </c>
      <c r="DH5" s="5">
        <v>16</v>
      </c>
      <c r="DI5" s="5">
        <v>17</v>
      </c>
      <c r="DJ5" s="5">
        <v>18</v>
      </c>
      <c r="DK5" s="5">
        <v>19</v>
      </c>
      <c r="DL5" s="5">
        <v>20</v>
      </c>
      <c r="DM5" s="5">
        <v>21</v>
      </c>
      <c r="DN5" s="5">
        <v>22</v>
      </c>
      <c r="DO5" s="5">
        <v>23</v>
      </c>
      <c r="DP5" s="5">
        <v>24</v>
      </c>
      <c r="DQ5" s="5">
        <v>25</v>
      </c>
      <c r="DR5" s="5">
        <v>26</v>
      </c>
      <c r="DS5" s="5">
        <v>27</v>
      </c>
      <c r="DT5" s="5">
        <v>28</v>
      </c>
      <c r="DU5" s="5">
        <v>29</v>
      </c>
      <c r="DV5" s="5">
        <v>30</v>
      </c>
      <c r="DW5" s="5">
        <v>31</v>
      </c>
      <c r="DX5" s="5">
        <v>32</v>
      </c>
      <c r="DY5" s="5">
        <v>33</v>
      </c>
      <c r="DZ5" s="5">
        <v>34</v>
      </c>
      <c r="EA5" s="5">
        <v>35</v>
      </c>
      <c r="EB5" s="5">
        <v>36</v>
      </c>
      <c r="EC5" s="5">
        <v>37</v>
      </c>
      <c r="ED5" s="5">
        <v>38</v>
      </c>
      <c r="EE5" s="5">
        <v>39</v>
      </c>
      <c r="EF5" s="169">
        <v>40</v>
      </c>
      <c r="EG5" s="340"/>
      <c r="EH5" s="4"/>
      <c r="EI5" s="4"/>
      <c r="EJ5" s="4"/>
      <c r="EK5" s="6"/>
      <c r="EM5" s="4"/>
      <c r="EN5" s="164"/>
      <c r="EO5" s="164"/>
      <c r="EP5" s="164"/>
      <c r="EQ5" s="164"/>
      <c r="ER5" s="164"/>
      <c r="ES5" s="164"/>
      <c r="ET5" s="164"/>
      <c r="EU5" s="164"/>
      <c r="EV5" s="164"/>
      <c r="EW5" s="164"/>
      <c r="EX5" s="164"/>
      <c r="EY5" s="164"/>
      <c r="EZ5" s="164"/>
      <c r="FA5" s="164"/>
      <c r="FB5" s="164"/>
      <c r="FC5" s="164"/>
      <c r="FD5" s="164"/>
      <c r="FE5" s="164"/>
      <c r="FF5" s="164"/>
      <c r="FG5" s="164"/>
      <c r="FH5" s="164"/>
      <c r="FI5" s="164"/>
      <c r="FJ5" s="164"/>
      <c r="FK5" s="164"/>
      <c r="FL5" s="164"/>
      <c r="FM5" s="164"/>
      <c r="FN5" s="164"/>
      <c r="FO5" s="164"/>
      <c r="FP5" s="164"/>
      <c r="FQ5" s="164"/>
      <c r="FR5" s="164"/>
      <c r="FS5" s="164"/>
      <c r="FT5" s="164"/>
      <c r="FU5" s="164"/>
      <c r="FV5" s="164"/>
      <c r="FW5" s="164"/>
      <c r="FX5" s="164"/>
      <c r="FY5" s="164"/>
      <c r="FZ5" s="164"/>
      <c r="GA5" s="164"/>
      <c r="GB5" s="164"/>
      <c r="GC5" s="164"/>
      <c r="GD5" s="164"/>
      <c r="GE5" s="164"/>
      <c r="GF5" s="164"/>
      <c r="GG5" s="164"/>
      <c r="GH5" s="164"/>
      <c r="GI5" s="164"/>
      <c r="GJ5" s="164"/>
      <c r="GK5" s="164"/>
      <c r="GL5" s="164"/>
      <c r="GM5" s="164"/>
      <c r="GN5" s="164"/>
      <c r="GO5" s="164"/>
      <c r="GP5" s="164"/>
      <c r="GQ5" s="164"/>
      <c r="GR5" s="164"/>
      <c r="GS5" s="164"/>
      <c r="GT5" s="164"/>
      <c r="GU5" s="164"/>
      <c r="GV5" s="164"/>
      <c r="GW5" s="164"/>
      <c r="GX5" s="164"/>
      <c r="GY5" s="164"/>
      <c r="GZ5" s="164"/>
      <c r="HA5" s="164"/>
      <c r="HB5" s="164"/>
      <c r="HC5" s="164"/>
      <c r="HD5" s="164"/>
      <c r="HE5" s="164"/>
      <c r="HF5" s="164"/>
      <c r="HG5" s="164"/>
      <c r="HH5" s="164"/>
      <c r="HI5" s="4"/>
    </row>
    <row r="6" spans="1:223" ht="14.25" customHeight="1">
      <c r="A6" s="466" t="s">
        <v>0</v>
      </c>
      <c r="B6" s="467"/>
      <c r="C6" s="468"/>
      <c r="D6" s="479">
        <f>REGISTER!B3</f>
        <v>0</v>
      </c>
      <c r="E6" s="480"/>
      <c r="F6" s="480"/>
      <c r="G6" s="481"/>
      <c r="H6" s="471" t="s">
        <v>28</v>
      </c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421"/>
      <c r="CT6" s="421"/>
      <c r="CU6" s="421"/>
      <c r="CV6" s="421"/>
      <c r="CW6" s="421"/>
      <c r="CX6" s="421"/>
      <c r="CY6" s="421"/>
      <c r="CZ6" s="421"/>
      <c r="DA6" s="421"/>
      <c r="DB6" s="421"/>
      <c r="DC6" s="421"/>
      <c r="DD6" s="421"/>
      <c r="DE6" s="421"/>
      <c r="DF6" s="421"/>
      <c r="DG6" s="421"/>
      <c r="DH6" s="421"/>
      <c r="DI6" s="421"/>
      <c r="DJ6" s="421"/>
      <c r="DK6" s="421"/>
      <c r="DL6" s="421"/>
      <c r="DM6" s="421"/>
      <c r="DN6" s="421"/>
      <c r="DO6" s="421"/>
      <c r="DP6" s="421"/>
      <c r="DQ6" s="421"/>
      <c r="DR6" s="421"/>
      <c r="DS6" s="421"/>
      <c r="DT6" s="421"/>
      <c r="DU6" s="421"/>
      <c r="DV6" s="421"/>
      <c r="DW6" s="421"/>
      <c r="DX6" s="421"/>
      <c r="DY6" s="421"/>
      <c r="DZ6" s="421"/>
      <c r="EA6" s="421"/>
      <c r="EB6" s="421"/>
      <c r="EC6" s="421"/>
      <c r="ED6" s="421"/>
      <c r="EE6" s="421"/>
      <c r="EF6" s="445"/>
      <c r="EG6" s="237"/>
      <c r="EH6" s="8"/>
      <c r="EI6" s="192"/>
      <c r="EJ6" s="192"/>
      <c r="EK6" s="182"/>
      <c r="EL6" s="8"/>
      <c r="EM6" s="8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/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  <c r="FQ6" s="164"/>
      <c r="FR6" s="164"/>
      <c r="FS6" s="164"/>
      <c r="FT6" s="164"/>
      <c r="FU6" s="164"/>
      <c r="FV6" s="164"/>
      <c r="FW6" s="164"/>
      <c r="FX6" s="164"/>
      <c r="FY6" s="164"/>
      <c r="FZ6" s="164"/>
      <c r="GA6" s="164"/>
      <c r="GB6" s="164"/>
      <c r="GC6" s="164"/>
      <c r="GD6" s="164"/>
      <c r="GE6" s="164"/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64"/>
      <c r="GS6" s="164"/>
      <c r="GT6" s="164"/>
      <c r="GU6" s="164"/>
      <c r="GV6" s="164"/>
      <c r="GW6" s="164"/>
      <c r="GX6" s="164"/>
      <c r="GY6" s="164"/>
      <c r="GZ6" s="164"/>
      <c r="HA6" s="164"/>
      <c r="HB6" s="164"/>
      <c r="HC6" s="164"/>
      <c r="HD6" s="164"/>
      <c r="HE6" s="164"/>
      <c r="HF6" s="164"/>
      <c r="HG6" s="164"/>
      <c r="HH6" s="164"/>
      <c r="HI6" s="4"/>
    </row>
    <row r="7" spans="1:223" ht="14.25" customHeight="1">
      <c r="A7" s="474" t="s">
        <v>49</v>
      </c>
      <c r="B7" s="475"/>
      <c r="C7" s="475"/>
      <c r="D7" s="476"/>
      <c r="E7" s="477"/>
      <c r="F7" s="477"/>
      <c r="G7" s="478"/>
      <c r="H7" s="472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421"/>
      <c r="CT7" s="421"/>
      <c r="CU7" s="421"/>
      <c r="CV7" s="421"/>
      <c r="CW7" s="421"/>
      <c r="CX7" s="421"/>
      <c r="CY7" s="421"/>
      <c r="CZ7" s="421"/>
      <c r="DA7" s="421"/>
      <c r="DB7" s="421"/>
      <c r="DC7" s="421"/>
      <c r="DD7" s="421"/>
      <c r="DE7" s="421"/>
      <c r="DF7" s="421"/>
      <c r="DG7" s="421"/>
      <c r="DH7" s="421"/>
      <c r="DI7" s="421"/>
      <c r="DJ7" s="421"/>
      <c r="DK7" s="421"/>
      <c r="DL7" s="421"/>
      <c r="DM7" s="421"/>
      <c r="DN7" s="421"/>
      <c r="DO7" s="421"/>
      <c r="DP7" s="421"/>
      <c r="DQ7" s="421"/>
      <c r="DR7" s="421"/>
      <c r="DS7" s="421"/>
      <c r="DT7" s="421"/>
      <c r="DU7" s="421"/>
      <c r="DV7" s="421"/>
      <c r="DW7" s="421"/>
      <c r="DX7" s="421"/>
      <c r="DY7" s="421"/>
      <c r="DZ7" s="421"/>
      <c r="EA7" s="421"/>
      <c r="EB7" s="421"/>
      <c r="EC7" s="421"/>
      <c r="ED7" s="421"/>
      <c r="EE7" s="421"/>
      <c r="EF7" s="445"/>
      <c r="EG7" s="237"/>
      <c r="EH7" s="9"/>
      <c r="EI7" s="192"/>
      <c r="EJ7" s="192"/>
      <c r="EK7" s="175"/>
      <c r="EL7" s="9"/>
      <c r="EM7" s="9"/>
      <c r="EN7" s="164"/>
      <c r="EO7" s="164"/>
      <c r="EP7" s="164"/>
      <c r="EQ7" s="164"/>
      <c r="ER7" s="164"/>
      <c r="ES7" s="164"/>
      <c r="ET7" s="164"/>
      <c r="EU7" s="164"/>
      <c r="EV7" s="164"/>
      <c r="EW7" s="164"/>
      <c r="EX7" s="164"/>
      <c r="EY7" s="164"/>
      <c r="EZ7" s="164"/>
      <c r="FA7" s="164"/>
      <c r="FB7" s="164"/>
      <c r="FC7" s="164"/>
      <c r="FD7" s="164"/>
      <c r="FE7" s="164"/>
      <c r="FF7" s="164"/>
      <c r="FG7" s="164"/>
      <c r="FH7" s="164"/>
      <c r="FI7" s="164"/>
      <c r="FJ7" s="164"/>
      <c r="FK7" s="164"/>
      <c r="FL7" s="164"/>
      <c r="FM7" s="164"/>
      <c r="FN7" s="164"/>
      <c r="FO7" s="164"/>
      <c r="FP7" s="164"/>
      <c r="FQ7" s="164"/>
      <c r="FR7" s="164"/>
      <c r="FS7" s="164"/>
      <c r="FT7" s="164"/>
      <c r="FU7" s="164"/>
      <c r="FV7" s="164"/>
      <c r="FW7" s="164"/>
      <c r="FX7" s="164"/>
      <c r="FY7" s="164"/>
      <c r="FZ7" s="164"/>
      <c r="GA7" s="164"/>
      <c r="GB7" s="164"/>
      <c r="GC7" s="164"/>
      <c r="GD7" s="164"/>
      <c r="GE7" s="164"/>
      <c r="GF7" s="164"/>
      <c r="GG7" s="164"/>
      <c r="GH7" s="164"/>
      <c r="GI7" s="164"/>
      <c r="GJ7" s="164"/>
      <c r="GK7" s="164"/>
      <c r="GL7" s="164"/>
      <c r="GM7" s="164"/>
      <c r="GN7" s="164"/>
      <c r="GO7" s="164"/>
      <c r="GP7" s="164"/>
      <c r="GQ7" s="164"/>
      <c r="GR7" s="164"/>
      <c r="GS7" s="164"/>
      <c r="GT7" s="164"/>
      <c r="GU7" s="164"/>
      <c r="GV7" s="164"/>
      <c r="GW7" s="164"/>
      <c r="GX7" s="164"/>
      <c r="GY7" s="164"/>
      <c r="GZ7" s="164"/>
      <c r="HA7" s="164"/>
      <c r="HB7" s="164"/>
      <c r="HC7" s="164"/>
      <c r="HD7" s="164"/>
      <c r="HE7" s="164"/>
      <c r="HF7" s="164"/>
      <c r="HG7" s="164"/>
      <c r="HH7" s="164"/>
      <c r="HI7" s="4"/>
    </row>
    <row r="8" spans="1:223" ht="15" customHeight="1">
      <c r="A8" s="482" t="s">
        <v>1</v>
      </c>
      <c r="B8" s="483"/>
      <c r="C8" s="483"/>
      <c r="D8" s="484"/>
      <c r="E8" s="476"/>
      <c r="F8" s="477"/>
      <c r="G8" s="478"/>
      <c r="H8" s="472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421"/>
      <c r="CT8" s="421"/>
      <c r="CU8" s="421"/>
      <c r="CV8" s="421"/>
      <c r="CW8" s="421"/>
      <c r="CX8" s="421"/>
      <c r="CY8" s="421"/>
      <c r="CZ8" s="421"/>
      <c r="DA8" s="421"/>
      <c r="DB8" s="421"/>
      <c r="DC8" s="421"/>
      <c r="DD8" s="421"/>
      <c r="DE8" s="421"/>
      <c r="DF8" s="421"/>
      <c r="DG8" s="421"/>
      <c r="DH8" s="421"/>
      <c r="DI8" s="421"/>
      <c r="DJ8" s="421"/>
      <c r="DK8" s="421"/>
      <c r="DL8" s="421"/>
      <c r="DM8" s="421"/>
      <c r="DN8" s="421"/>
      <c r="DO8" s="421"/>
      <c r="DP8" s="421"/>
      <c r="DQ8" s="421"/>
      <c r="DR8" s="421"/>
      <c r="DS8" s="421"/>
      <c r="DT8" s="421"/>
      <c r="DU8" s="421"/>
      <c r="DV8" s="421"/>
      <c r="DW8" s="421"/>
      <c r="DX8" s="421"/>
      <c r="DY8" s="421"/>
      <c r="DZ8" s="421"/>
      <c r="EA8" s="421"/>
      <c r="EB8" s="421"/>
      <c r="EC8" s="421"/>
      <c r="ED8" s="421"/>
      <c r="EE8" s="421"/>
      <c r="EF8" s="445"/>
      <c r="EG8" s="237"/>
      <c r="EH8" s="9"/>
      <c r="EI8" s="192"/>
      <c r="EJ8" s="192"/>
      <c r="EK8" s="175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</row>
    <row r="9" spans="1:223" ht="14.25" customHeight="1">
      <c r="A9" s="488"/>
      <c r="B9" s="489"/>
      <c r="C9" s="489"/>
      <c r="D9" s="489"/>
      <c r="E9" s="489"/>
      <c r="F9" s="489"/>
      <c r="G9" s="490"/>
      <c r="H9" s="472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421"/>
      <c r="CT9" s="421"/>
      <c r="CU9" s="421"/>
      <c r="CV9" s="421"/>
      <c r="CW9" s="421"/>
      <c r="CX9" s="421"/>
      <c r="CY9" s="421"/>
      <c r="CZ9" s="421"/>
      <c r="DA9" s="421"/>
      <c r="DB9" s="421"/>
      <c r="DC9" s="421"/>
      <c r="DD9" s="421"/>
      <c r="DE9" s="421"/>
      <c r="DF9" s="421"/>
      <c r="DG9" s="421"/>
      <c r="DH9" s="421"/>
      <c r="DI9" s="421"/>
      <c r="DJ9" s="421"/>
      <c r="DK9" s="421"/>
      <c r="DL9" s="421"/>
      <c r="DM9" s="421"/>
      <c r="DN9" s="421"/>
      <c r="DO9" s="421"/>
      <c r="DP9" s="421"/>
      <c r="DQ9" s="421"/>
      <c r="DR9" s="421"/>
      <c r="DS9" s="421"/>
      <c r="DT9" s="421"/>
      <c r="DU9" s="421"/>
      <c r="DV9" s="421"/>
      <c r="DW9" s="421"/>
      <c r="DX9" s="421"/>
      <c r="DY9" s="421"/>
      <c r="DZ9" s="421"/>
      <c r="EA9" s="421"/>
      <c r="EB9" s="421"/>
      <c r="EC9" s="421"/>
      <c r="ED9" s="421"/>
      <c r="EE9" s="421"/>
      <c r="EF9" s="445"/>
      <c r="EG9" s="339" t="s">
        <v>93</v>
      </c>
      <c r="EH9" s="9"/>
      <c r="EI9" s="192"/>
      <c r="EJ9" s="192"/>
      <c r="EK9" s="175"/>
      <c r="EL9" s="9"/>
      <c r="EM9" s="9"/>
      <c r="EN9" s="512"/>
      <c r="EO9" s="512"/>
      <c r="EP9" s="512"/>
      <c r="EQ9" s="512"/>
      <c r="ER9" s="512"/>
      <c r="ES9" s="342"/>
      <c r="ET9" s="342"/>
      <c r="EU9" s="342"/>
      <c r="EV9" s="342"/>
      <c r="EW9" s="342"/>
      <c r="EX9" s="342"/>
      <c r="EY9" s="342"/>
      <c r="EZ9" s="342"/>
      <c r="FA9" s="342"/>
      <c r="FB9" s="342"/>
      <c r="FC9" s="342"/>
      <c r="FD9" s="342"/>
      <c r="FE9" s="342"/>
      <c r="FF9" s="342"/>
      <c r="FG9" s="342"/>
      <c r="FH9" s="342"/>
      <c r="FI9" s="342"/>
      <c r="FJ9" s="342"/>
      <c r="FK9" s="342"/>
      <c r="FL9" s="342"/>
      <c r="FM9" s="342"/>
      <c r="FN9" s="342"/>
      <c r="FO9" s="342"/>
      <c r="FP9" s="342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</row>
    <row r="10" spans="1:223" ht="13.5" thickBot="1">
      <c r="A10" s="485" t="s">
        <v>5</v>
      </c>
      <c r="B10" s="406"/>
      <c r="C10" s="406"/>
      <c r="D10" s="406"/>
      <c r="E10" s="406"/>
      <c r="F10" s="406"/>
      <c r="G10" s="486"/>
      <c r="H10" s="472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421"/>
      <c r="CT10" s="421"/>
      <c r="CU10" s="421"/>
      <c r="CV10" s="421"/>
      <c r="CW10" s="421"/>
      <c r="CX10" s="421"/>
      <c r="CY10" s="421"/>
      <c r="CZ10" s="421"/>
      <c r="DA10" s="421"/>
      <c r="DB10" s="421"/>
      <c r="DC10" s="421"/>
      <c r="DD10" s="421"/>
      <c r="DE10" s="421"/>
      <c r="DF10" s="421"/>
      <c r="DG10" s="421"/>
      <c r="DH10" s="421"/>
      <c r="DI10" s="421"/>
      <c r="DJ10" s="421"/>
      <c r="DK10" s="421"/>
      <c r="DL10" s="421"/>
      <c r="DM10" s="421"/>
      <c r="DN10" s="421"/>
      <c r="DO10" s="421"/>
      <c r="DP10" s="421"/>
      <c r="DQ10" s="421"/>
      <c r="DR10" s="421"/>
      <c r="DS10" s="421"/>
      <c r="DT10" s="421"/>
      <c r="DU10" s="421"/>
      <c r="DV10" s="421"/>
      <c r="DW10" s="421"/>
      <c r="DX10" s="421"/>
      <c r="DY10" s="421"/>
      <c r="DZ10" s="421"/>
      <c r="EA10" s="421"/>
      <c r="EB10" s="421"/>
      <c r="EC10" s="421"/>
      <c r="ED10" s="421"/>
      <c r="EE10" s="421"/>
      <c r="EF10" s="445"/>
      <c r="EG10" s="240" t="s">
        <v>91</v>
      </c>
      <c r="EH10" s="8"/>
      <c r="EI10" s="192"/>
      <c r="EJ10" s="192"/>
      <c r="EK10" s="182"/>
      <c r="EL10" s="8"/>
      <c r="EM10" s="8"/>
      <c r="EN10" s="512"/>
      <c r="EO10" s="512"/>
      <c r="EP10" s="512"/>
      <c r="EQ10" s="512"/>
      <c r="ER10" s="512"/>
      <c r="ES10" s="342"/>
      <c r="ET10" s="342"/>
      <c r="EU10" s="342"/>
      <c r="EV10" s="342"/>
      <c r="EW10" s="342"/>
      <c r="EX10" s="342"/>
      <c r="EY10" s="342"/>
      <c r="EZ10" s="342"/>
      <c r="FA10" s="342"/>
      <c r="FB10" s="342"/>
      <c r="FC10" s="342"/>
      <c r="FD10" s="342"/>
      <c r="FE10" s="342"/>
      <c r="FF10" s="342"/>
      <c r="FG10" s="342"/>
      <c r="FH10" s="342"/>
      <c r="FI10" s="342"/>
      <c r="FJ10" s="342"/>
      <c r="FK10" s="342"/>
      <c r="FL10" s="342"/>
      <c r="FM10" s="342"/>
      <c r="FN10" s="342"/>
      <c r="FO10" s="342"/>
      <c r="FP10" s="342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</row>
    <row r="11" spans="1:223" ht="13.5" customHeight="1" thickBot="1">
      <c r="A11" s="513" t="s">
        <v>4</v>
      </c>
      <c r="B11" s="514"/>
      <c r="C11" s="33">
        <f>YEAR(REGISTER!R6)</f>
        <v>2011</v>
      </c>
      <c r="D11" s="30"/>
      <c r="E11" s="180" t="s">
        <v>73</v>
      </c>
      <c r="F11" s="29"/>
      <c r="G11" s="181" t="s">
        <v>74</v>
      </c>
      <c r="H11" s="473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421"/>
      <c r="CT11" s="421"/>
      <c r="CU11" s="421"/>
      <c r="CV11" s="421"/>
      <c r="CW11" s="421"/>
      <c r="CX11" s="421"/>
      <c r="CY11" s="421"/>
      <c r="CZ11" s="421"/>
      <c r="DA11" s="421"/>
      <c r="DB11" s="421"/>
      <c r="DC11" s="421"/>
      <c r="DD11" s="421"/>
      <c r="DE11" s="421"/>
      <c r="DF11" s="421"/>
      <c r="DG11" s="421"/>
      <c r="DH11" s="421"/>
      <c r="DI11" s="421"/>
      <c r="DJ11" s="421"/>
      <c r="DK11" s="421"/>
      <c r="DL11" s="421"/>
      <c r="DM11" s="421"/>
      <c r="DN11" s="421"/>
      <c r="DO11" s="421"/>
      <c r="DP11" s="421"/>
      <c r="DQ11" s="421"/>
      <c r="DR11" s="421"/>
      <c r="DS11" s="421"/>
      <c r="DT11" s="421"/>
      <c r="DU11" s="421"/>
      <c r="DV11" s="421"/>
      <c r="DW11" s="421"/>
      <c r="DX11" s="421"/>
      <c r="DY11" s="421"/>
      <c r="DZ11" s="421"/>
      <c r="EA11" s="421"/>
      <c r="EB11" s="421"/>
      <c r="EC11" s="421"/>
      <c r="ED11" s="421"/>
      <c r="EE11" s="421"/>
      <c r="EF11" s="445"/>
      <c r="EG11" s="542" t="s">
        <v>37</v>
      </c>
      <c r="EH11" s="193"/>
      <c r="EI11" s="442" t="s">
        <v>38</v>
      </c>
      <c r="EJ11" s="192"/>
      <c r="EK11" s="182"/>
      <c r="EL11" s="8"/>
      <c r="EM11" s="8"/>
      <c r="EN11" s="438"/>
      <c r="EO11" s="438"/>
      <c r="EP11" s="438"/>
      <c r="EQ11" s="438"/>
      <c r="ER11" s="438"/>
      <c r="ES11" s="438"/>
      <c r="ET11" s="438"/>
      <c r="EU11" s="438"/>
      <c r="EV11" s="438"/>
      <c r="EW11" s="438"/>
      <c r="EX11" s="438"/>
      <c r="EY11" s="438"/>
      <c r="EZ11" s="438"/>
      <c r="FA11" s="438"/>
      <c r="FB11" s="438"/>
      <c r="FC11" s="438"/>
      <c r="FD11" s="438"/>
      <c r="FE11" s="438"/>
      <c r="FF11" s="438"/>
      <c r="FG11" s="438"/>
      <c r="FH11" s="438"/>
      <c r="FI11" s="438"/>
      <c r="FJ11" s="438"/>
      <c r="FK11" s="438"/>
      <c r="FL11" s="438"/>
      <c r="FM11" s="438"/>
      <c r="FN11" s="438"/>
      <c r="FO11" s="438"/>
      <c r="FP11" s="438"/>
      <c r="FQ11" s="438"/>
      <c r="FR11" s="438"/>
      <c r="FS11" s="438"/>
      <c r="FT11" s="438"/>
      <c r="FU11" s="438"/>
      <c r="FV11" s="438"/>
      <c r="FW11" s="438"/>
      <c r="FX11" s="438"/>
      <c r="FY11" s="438"/>
      <c r="FZ11" s="438"/>
      <c r="GA11" s="438"/>
      <c r="GB11" s="438"/>
      <c r="GC11" s="438"/>
      <c r="GD11" s="438"/>
      <c r="GE11" s="438"/>
      <c r="GF11" s="438"/>
      <c r="GG11" s="438"/>
      <c r="GH11" s="438"/>
      <c r="GI11" s="438"/>
      <c r="GJ11" s="438"/>
      <c r="GK11" s="438"/>
      <c r="GL11" s="438"/>
      <c r="GM11" s="438"/>
      <c r="GN11" s="438"/>
      <c r="GO11" s="438"/>
      <c r="GP11" s="438"/>
      <c r="GQ11" s="438"/>
      <c r="GR11" s="438"/>
      <c r="GS11" s="438"/>
      <c r="GT11" s="438"/>
      <c r="GU11" s="438"/>
      <c r="GV11" s="438"/>
      <c r="GW11" s="438"/>
      <c r="GX11" s="438"/>
      <c r="GY11" s="438"/>
      <c r="GZ11" s="438"/>
      <c r="HA11" s="438"/>
      <c r="HB11" s="438"/>
      <c r="HC11" s="438"/>
      <c r="HD11" s="438"/>
      <c r="HE11" s="438"/>
      <c r="HF11" s="438"/>
      <c r="HG11" s="438"/>
      <c r="HH11" s="438"/>
      <c r="HI11" s="4"/>
    </row>
    <row r="12" spans="1:223" ht="13.5" thickBot="1">
      <c r="A12" s="506" t="s">
        <v>3</v>
      </c>
      <c r="B12" s="507"/>
      <c r="C12" s="508"/>
      <c r="D12" s="508"/>
      <c r="E12" s="508"/>
      <c r="F12" s="508"/>
      <c r="G12" s="509"/>
      <c r="H12" s="363" t="s">
        <v>21</v>
      </c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91"/>
      <c r="EG12" s="543"/>
      <c r="EH12" s="194"/>
      <c r="EI12" s="443"/>
      <c r="EJ12" s="197"/>
      <c r="EK12" s="198"/>
      <c r="EL12" s="273"/>
      <c r="EM12" s="293"/>
      <c r="EN12" s="293"/>
      <c r="EO12" s="293"/>
      <c r="EP12" s="293"/>
      <c r="EQ12" s="293"/>
      <c r="ER12" s="293"/>
      <c r="ES12" s="293"/>
      <c r="ET12" s="293"/>
      <c r="EU12" s="293"/>
      <c r="EV12" s="293"/>
      <c r="EW12" s="293"/>
      <c r="EX12" s="293"/>
      <c r="EY12" s="293"/>
      <c r="EZ12" s="293"/>
      <c r="FA12" s="293"/>
      <c r="FB12" s="293"/>
      <c r="FC12" s="293"/>
      <c r="FD12" s="293"/>
      <c r="FE12" s="293"/>
      <c r="FF12" s="293"/>
      <c r="FG12" s="293"/>
      <c r="FH12" s="293"/>
      <c r="FI12" s="293"/>
      <c r="FJ12" s="293"/>
      <c r="FK12" s="293"/>
      <c r="FL12" s="293"/>
      <c r="FM12" s="293"/>
      <c r="FN12" s="293"/>
      <c r="FO12" s="293"/>
      <c r="FP12" s="293"/>
      <c r="FQ12" s="293"/>
      <c r="FR12" s="293"/>
      <c r="FS12" s="293"/>
      <c r="FT12" s="293"/>
      <c r="FU12" s="293"/>
      <c r="FV12" s="293"/>
      <c r="FW12" s="293"/>
      <c r="FX12" s="293"/>
      <c r="FY12" s="293"/>
      <c r="FZ12" s="293"/>
      <c r="GA12" s="293"/>
      <c r="GB12" s="293"/>
      <c r="GC12" s="293"/>
      <c r="GD12" s="293"/>
      <c r="GE12" s="293"/>
      <c r="GF12" s="293"/>
      <c r="GG12" s="293"/>
      <c r="GH12" s="293"/>
      <c r="GI12" s="293"/>
      <c r="GJ12" s="293"/>
      <c r="GK12" s="293"/>
      <c r="GL12" s="293"/>
      <c r="GM12" s="293"/>
      <c r="GN12" s="293"/>
      <c r="GO12" s="293"/>
      <c r="GP12" s="293"/>
      <c r="GQ12" s="293"/>
      <c r="GR12" s="293"/>
      <c r="GS12" s="293"/>
      <c r="GT12" s="293"/>
      <c r="GU12" s="293"/>
      <c r="GV12" s="293"/>
      <c r="GW12" s="293"/>
      <c r="GX12" s="293"/>
      <c r="GY12" s="293"/>
      <c r="GZ12" s="293"/>
      <c r="HA12" s="293"/>
      <c r="HB12" s="293"/>
      <c r="HC12" s="293"/>
      <c r="HD12" s="293"/>
      <c r="HE12" s="293"/>
      <c r="HF12" s="293"/>
      <c r="HG12" s="293"/>
      <c r="HH12" s="293"/>
      <c r="HI12" s="70"/>
    </row>
    <row r="13" spans="1:223" ht="13.5" thickBot="1">
      <c r="A13" s="510"/>
      <c r="B13" s="511"/>
      <c r="C13" s="511"/>
      <c r="D13" s="511"/>
      <c r="E13" s="511"/>
      <c r="F13" s="511"/>
      <c r="G13" s="511"/>
      <c r="H13" s="31" t="s">
        <v>22</v>
      </c>
      <c r="I13" s="365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91"/>
      <c r="EG13" s="543"/>
      <c r="EH13" s="194"/>
      <c r="EI13" s="443"/>
      <c r="EJ13" s="197"/>
      <c r="EK13" s="198"/>
      <c r="EL13" s="273"/>
      <c r="EM13" s="334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76"/>
      <c r="FQ13" s="440" t="s">
        <v>38</v>
      </c>
      <c r="FR13" s="440"/>
      <c r="FS13" s="440"/>
      <c r="FT13" s="440"/>
      <c r="FU13" s="440"/>
      <c r="FV13" s="440"/>
      <c r="FW13" s="440"/>
      <c r="FX13" s="440"/>
      <c r="FY13" s="440"/>
      <c r="FZ13" s="440"/>
      <c r="GA13" s="440"/>
      <c r="GB13" s="440"/>
      <c r="GC13" s="440"/>
      <c r="GD13" s="440"/>
      <c r="GE13" s="440"/>
      <c r="GF13" s="440"/>
      <c r="GG13" s="440"/>
      <c r="GH13" s="440"/>
      <c r="GI13" s="440"/>
      <c r="GJ13" s="440"/>
      <c r="GK13" s="440"/>
      <c r="GL13" s="440"/>
      <c r="GM13" s="440"/>
      <c r="GN13" s="440"/>
      <c r="GO13" s="440"/>
      <c r="GP13" s="440"/>
      <c r="GQ13" s="440"/>
      <c r="GR13" s="440"/>
      <c r="GS13" s="440"/>
      <c r="GT13" s="440"/>
      <c r="GU13" s="440"/>
      <c r="GV13" s="440"/>
      <c r="GW13" s="440"/>
      <c r="GX13" s="440"/>
      <c r="GY13" s="440"/>
      <c r="GZ13" s="440"/>
      <c r="HA13" s="440"/>
      <c r="HB13" s="440"/>
      <c r="HC13" s="440"/>
      <c r="HD13" s="440"/>
      <c r="HE13" s="440"/>
      <c r="HF13" s="440"/>
      <c r="HG13" s="440"/>
      <c r="HH13" s="440"/>
      <c r="HI13" s="170"/>
      <c r="HJ13" s="23"/>
    </row>
    <row r="14" spans="1:223">
      <c r="A14" s="451" t="s">
        <v>6</v>
      </c>
      <c r="B14" s="452"/>
      <c r="C14" s="452"/>
      <c r="D14" s="452"/>
      <c r="E14" s="452"/>
      <c r="F14" s="452"/>
      <c r="G14" s="452"/>
      <c r="H14" s="364"/>
      <c r="I14" s="278"/>
      <c r="J14" s="278"/>
      <c r="K14" s="278"/>
      <c r="L14" s="278"/>
      <c r="M14" s="278"/>
      <c r="N14" s="278"/>
      <c r="O14" s="278"/>
      <c r="P14" s="278"/>
      <c r="Q14" s="278"/>
      <c r="R14" s="278"/>
      <c r="S14" s="278"/>
      <c r="T14" s="278"/>
      <c r="U14" s="278"/>
      <c r="V14" s="278"/>
      <c r="W14" s="278"/>
      <c r="X14" s="278"/>
      <c r="Y14" s="278"/>
      <c r="Z14" s="278"/>
      <c r="AA14" s="278"/>
      <c r="AB14" s="278"/>
      <c r="AC14" s="278"/>
      <c r="AD14" s="278"/>
      <c r="AE14" s="278"/>
      <c r="AF14" s="278"/>
      <c r="AG14" s="278"/>
      <c r="AH14" s="278"/>
      <c r="AI14" s="278"/>
      <c r="AJ14" s="278"/>
      <c r="AK14" s="278"/>
      <c r="AL14" s="278"/>
      <c r="AM14" s="278"/>
      <c r="AN14" s="278"/>
      <c r="AO14" s="278"/>
      <c r="AP14" s="278"/>
      <c r="AQ14" s="278"/>
      <c r="AR14" s="278"/>
      <c r="AS14" s="278"/>
      <c r="AT14" s="278"/>
      <c r="AU14" s="278"/>
      <c r="AV14" s="278"/>
      <c r="AW14" s="278"/>
      <c r="AX14" s="278"/>
      <c r="AY14" s="278"/>
      <c r="AZ14" s="278"/>
      <c r="BA14" s="278"/>
      <c r="BB14" s="278"/>
      <c r="BC14" s="278"/>
      <c r="BD14" s="278"/>
      <c r="BE14" s="278"/>
      <c r="BF14" s="278"/>
      <c r="BG14" s="278"/>
      <c r="BH14" s="278"/>
      <c r="BI14" s="278"/>
      <c r="BJ14" s="278"/>
      <c r="BK14" s="278"/>
      <c r="BL14" s="278"/>
      <c r="BM14" s="278"/>
      <c r="BN14" s="278"/>
      <c r="BO14" s="278"/>
      <c r="BP14" s="278"/>
      <c r="BQ14" s="278"/>
      <c r="BR14" s="278"/>
      <c r="BS14" s="278"/>
      <c r="BT14" s="278"/>
      <c r="BU14" s="278"/>
      <c r="BV14" s="278"/>
      <c r="BW14" s="278"/>
      <c r="BX14" s="357"/>
      <c r="BY14" s="357"/>
      <c r="BZ14" s="357"/>
      <c r="CA14" s="357"/>
      <c r="CB14" s="357"/>
      <c r="CC14" s="357"/>
      <c r="CD14" s="357"/>
      <c r="CE14" s="357"/>
      <c r="CF14" s="357"/>
      <c r="CG14" s="357"/>
      <c r="CH14" s="357"/>
      <c r="CI14" s="357"/>
      <c r="CJ14" s="357"/>
      <c r="CK14" s="357"/>
      <c r="CL14" s="278"/>
      <c r="CM14" s="278"/>
      <c r="CN14" s="278"/>
      <c r="CO14" s="278"/>
      <c r="CP14" s="278"/>
      <c r="CQ14" s="278"/>
      <c r="CR14" s="278"/>
      <c r="CS14" s="362"/>
      <c r="CT14" s="362"/>
      <c r="CU14" s="362"/>
      <c r="CV14" s="362"/>
      <c r="CW14" s="362"/>
      <c r="CX14" s="362"/>
      <c r="CY14" s="362"/>
      <c r="CZ14" s="362"/>
      <c r="DA14" s="362"/>
      <c r="DB14" s="362"/>
      <c r="DC14" s="362"/>
      <c r="DD14" s="362"/>
      <c r="DE14" s="362"/>
      <c r="DF14" s="362"/>
      <c r="DG14" s="362"/>
      <c r="DH14" s="362"/>
      <c r="DI14" s="362"/>
      <c r="DJ14" s="362"/>
      <c r="DK14" s="362"/>
      <c r="DL14" s="362"/>
      <c r="DM14" s="362"/>
      <c r="DN14" s="362"/>
      <c r="DO14" s="362"/>
      <c r="DP14" s="362"/>
      <c r="DQ14" s="362"/>
      <c r="DR14" s="362"/>
      <c r="DS14" s="362"/>
      <c r="DT14" s="362"/>
      <c r="DU14" s="362"/>
      <c r="DV14" s="362"/>
      <c r="DW14" s="362"/>
      <c r="DX14" s="362"/>
      <c r="DY14" s="362"/>
      <c r="DZ14" s="362"/>
      <c r="EA14" s="362"/>
      <c r="EB14" s="362"/>
      <c r="EC14" s="362"/>
      <c r="ED14" s="362"/>
      <c r="EE14" s="362"/>
      <c r="EF14" s="362"/>
      <c r="EG14" s="544"/>
      <c r="EH14" s="194"/>
      <c r="EI14" s="443"/>
      <c r="EJ14" s="197"/>
      <c r="EK14" s="198"/>
      <c r="EL14" s="273"/>
      <c r="EM14" s="335"/>
      <c r="EN14" s="226"/>
      <c r="EO14" s="226"/>
      <c r="EP14" s="226"/>
      <c r="EQ14" s="226"/>
      <c r="ER14" s="226"/>
      <c r="ES14" s="215"/>
      <c r="ET14" s="215"/>
      <c r="EU14" s="215"/>
      <c r="EV14" s="215"/>
      <c r="EW14" s="215"/>
      <c r="EX14" s="215"/>
      <c r="EY14" s="215"/>
      <c r="EZ14" s="215"/>
      <c r="FA14" s="215"/>
      <c r="FB14" s="215"/>
      <c r="FC14" s="215"/>
      <c r="FD14" s="215"/>
      <c r="FE14" s="215"/>
      <c r="FF14" s="215"/>
      <c r="FG14" s="215"/>
      <c r="FH14" s="215"/>
      <c r="FI14" s="215"/>
      <c r="FJ14" s="215"/>
      <c r="FK14" s="215"/>
      <c r="FL14" s="215"/>
      <c r="FM14" s="215"/>
      <c r="FN14" s="215"/>
      <c r="FO14" s="215"/>
      <c r="FP14" s="227"/>
      <c r="FQ14" s="439"/>
      <c r="FR14" s="439"/>
      <c r="FS14" s="439"/>
      <c r="FT14" s="439"/>
      <c r="FU14" s="439"/>
      <c r="FV14" s="439"/>
      <c r="FW14" s="439"/>
      <c r="FX14" s="439"/>
      <c r="FY14" s="439"/>
      <c r="FZ14" s="439"/>
      <c r="GA14" s="439"/>
      <c r="GB14" s="439"/>
      <c r="GC14" s="439"/>
      <c r="GD14" s="439"/>
      <c r="GE14" s="439"/>
      <c r="GF14" s="439"/>
      <c r="GG14" s="439"/>
      <c r="GH14" s="439"/>
      <c r="GI14" s="439"/>
      <c r="GJ14" s="439"/>
      <c r="GK14" s="439"/>
      <c r="GL14" s="439"/>
      <c r="GM14" s="439"/>
      <c r="GN14" s="439"/>
      <c r="GO14" s="439"/>
      <c r="GP14" s="439"/>
      <c r="GQ14" s="439"/>
      <c r="GR14" s="439"/>
      <c r="GS14" s="439"/>
      <c r="GT14" s="439"/>
      <c r="GU14" s="439"/>
      <c r="GV14" s="439"/>
      <c r="GW14" s="439"/>
      <c r="GX14" s="439"/>
      <c r="GY14" s="439"/>
      <c r="GZ14" s="439"/>
      <c r="HA14" s="439"/>
      <c r="HB14" s="439"/>
      <c r="HC14" s="439"/>
      <c r="HD14" s="439"/>
      <c r="HE14" s="439"/>
      <c r="HF14" s="439"/>
      <c r="HG14" s="439"/>
      <c r="HH14" s="439"/>
      <c r="HI14" s="171"/>
      <c r="HJ14" s="23"/>
    </row>
    <row r="15" spans="1:223" ht="13.5" thickBot="1">
      <c r="A15" s="453"/>
      <c r="B15" s="454"/>
      <c r="C15" s="454"/>
      <c r="D15" s="454"/>
      <c r="E15" s="454"/>
      <c r="F15" s="454"/>
      <c r="G15" s="455"/>
      <c r="H15" s="300"/>
      <c r="I15" s="272"/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272"/>
      <c r="AG15" s="272"/>
      <c r="AH15" s="272"/>
      <c r="AI15" s="272"/>
      <c r="AJ15" s="272"/>
      <c r="AK15" s="272"/>
      <c r="AL15" s="272"/>
      <c r="AM15" s="272"/>
      <c r="AN15" s="272"/>
      <c r="AO15" s="272"/>
      <c r="AP15" s="272"/>
      <c r="AQ15" s="272"/>
      <c r="AR15" s="272"/>
      <c r="AS15" s="272"/>
      <c r="AT15" s="272"/>
      <c r="AU15" s="272"/>
      <c r="AV15" s="272"/>
      <c r="AW15" s="272"/>
      <c r="AX15" s="272"/>
      <c r="AY15" s="272"/>
      <c r="AZ15" s="272"/>
      <c r="BA15" s="272"/>
      <c r="BB15" s="272"/>
      <c r="BC15" s="272"/>
      <c r="BD15" s="272"/>
      <c r="BE15" s="272"/>
      <c r="BF15" s="272"/>
      <c r="BG15" s="272"/>
      <c r="BH15" s="272"/>
      <c r="BI15" s="272"/>
      <c r="BJ15" s="272"/>
      <c r="BK15" s="272"/>
      <c r="BL15" s="272"/>
      <c r="BM15" s="272"/>
      <c r="BN15" s="272"/>
      <c r="BO15" s="272"/>
      <c r="BP15" s="272"/>
      <c r="BQ15" s="272"/>
      <c r="BR15" s="272"/>
      <c r="BS15" s="272"/>
      <c r="BT15" s="272"/>
      <c r="BU15" s="272"/>
      <c r="BV15" s="272"/>
      <c r="BW15" s="272"/>
      <c r="BX15" s="272"/>
      <c r="BY15" s="272"/>
      <c r="BZ15" s="272"/>
      <c r="CA15" s="272"/>
      <c r="CB15" s="272"/>
      <c r="CC15" s="272"/>
      <c r="CD15" s="272"/>
      <c r="CE15" s="272"/>
      <c r="CF15" s="272"/>
      <c r="CG15" s="272"/>
      <c r="CH15" s="272"/>
      <c r="CI15" s="272"/>
      <c r="CJ15" s="272"/>
      <c r="CK15" s="272"/>
      <c r="CL15" s="272"/>
      <c r="CM15" s="272"/>
      <c r="CN15" s="272"/>
      <c r="CO15" s="272"/>
      <c r="CP15" s="272"/>
      <c r="CQ15" s="272"/>
      <c r="CR15" s="272"/>
      <c r="CS15" s="272"/>
      <c r="CT15" s="272"/>
      <c r="CU15" s="272"/>
      <c r="CV15" s="272"/>
      <c r="CW15" s="272"/>
      <c r="CX15" s="272"/>
      <c r="CY15" s="272"/>
      <c r="CZ15" s="272"/>
      <c r="DA15" s="272"/>
      <c r="DB15" s="272"/>
      <c r="DC15" s="272"/>
      <c r="DD15" s="272"/>
      <c r="DE15" s="272"/>
      <c r="DF15" s="272"/>
      <c r="DG15" s="272"/>
      <c r="DH15" s="272"/>
      <c r="DI15" s="272"/>
      <c r="DJ15" s="272"/>
      <c r="DK15" s="272"/>
      <c r="DL15" s="272"/>
      <c r="DM15" s="272"/>
      <c r="DN15" s="272"/>
      <c r="DO15" s="272"/>
      <c r="DP15" s="272"/>
      <c r="DQ15" s="272"/>
      <c r="DR15" s="272"/>
      <c r="DS15" s="272"/>
      <c r="DT15" s="272"/>
      <c r="DU15" s="272"/>
      <c r="DV15" s="272"/>
      <c r="DW15" s="272"/>
      <c r="DX15" s="272"/>
      <c r="DY15" s="272"/>
      <c r="DZ15" s="272"/>
      <c r="EA15" s="272"/>
      <c r="EB15" s="272"/>
      <c r="EC15" s="272"/>
      <c r="ED15" s="272"/>
      <c r="EE15" s="272"/>
      <c r="EF15" s="272"/>
      <c r="EG15" s="544"/>
      <c r="EH15" s="194"/>
      <c r="EI15" s="443"/>
      <c r="EJ15" s="199"/>
      <c r="EK15" s="200"/>
      <c r="EL15" s="273"/>
      <c r="EM15" s="336"/>
      <c r="EN15" s="274"/>
      <c r="EO15" s="274"/>
      <c r="EP15" s="274"/>
      <c r="EQ15" s="274"/>
      <c r="ER15" s="274"/>
      <c r="ES15" s="275"/>
      <c r="ET15" s="275"/>
      <c r="EU15" s="275"/>
      <c r="EV15" s="275"/>
      <c r="EW15" s="275"/>
      <c r="EX15" s="275"/>
      <c r="EY15" s="275"/>
      <c r="EZ15" s="275"/>
      <c r="FA15" s="275"/>
      <c r="FB15" s="275"/>
      <c r="FC15" s="275"/>
      <c r="FD15" s="275"/>
      <c r="FE15" s="275"/>
      <c r="FF15" s="275"/>
      <c r="FG15" s="275"/>
      <c r="FH15" s="275"/>
      <c r="FI15" s="275"/>
      <c r="FJ15" s="275"/>
      <c r="FK15" s="275"/>
      <c r="FL15" s="275"/>
      <c r="FM15" s="275"/>
      <c r="FN15" s="275"/>
      <c r="FO15" s="275"/>
      <c r="FP15" s="276"/>
      <c r="FQ15" s="275"/>
      <c r="FR15" s="275"/>
      <c r="FS15" s="275"/>
      <c r="FT15" s="275"/>
      <c r="FU15" s="275"/>
      <c r="FV15" s="275"/>
      <c r="FW15" s="277"/>
      <c r="FX15" s="277"/>
      <c r="FY15" s="277"/>
      <c r="FZ15" s="277"/>
      <c r="GA15" s="277"/>
      <c r="GB15" s="277"/>
      <c r="GC15" s="277"/>
      <c r="GD15" s="277"/>
      <c r="GE15" s="277"/>
      <c r="GF15" s="277"/>
      <c r="GG15" s="277"/>
      <c r="GH15" s="277"/>
      <c r="GI15" s="277"/>
      <c r="GJ15" s="277"/>
      <c r="GK15" s="277"/>
      <c r="GL15" s="277"/>
      <c r="GM15" s="277"/>
      <c r="GN15" s="277"/>
      <c r="GO15" s="277"/>
      <c r="GP15" s="277"/>
      <c r="GQ15" s="277"/>
      <c r="GR15" s="277"/>
      <c r="GS15" s="277"/>
      <c r="GT15" s="277"/>
      <c r="GU15" s="277"/>
      <c r="GV15" s="277"/>
      <c r="GW15" s="277"/>
      <c r="GX15" s="277"/>
      <c r="GY15" s="277"/>
      <c r="GZ15" s="277"/>
      <c r="HA15" s="277"/>
      <c r="HB15" s="277"/>
      <c r="HC15" s="277"/>
      <c r="HD15" s="277"/>
      <c r="HE15" s="277"/>
      <c r="HF15" s="277"/>
      <c r="HG15" s="277"/>
      <c r="HH15" s="277"/>
      <c r="HI15" s="171"/>
      <c r="HJ15" s="23"/>
    </row>
    <row r="16" spans="1:223">
      <c r="A16" s="453"/>
      <c r="B16" s="454"/>
      <c r="C16" s="454"/>
      <c r="D16" s="454"/>
      <c r="E16" s="454"/>
      <c r="F16" s="454"/>
      <c r="G16" s="455"/>
      <c r="H16" s="13" t="s">
        <v>10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543"/>
      <c r="EH16" s="195"/>
      <c r="EI16" s="443"/>
      <c r="EJ16" s="267" t="s">
        <v>95</v>
      </c>
      <c r="EK16" s="184"/>
      <c r="EL16" s="332"/>
      <c r="EM16" s="228" t="s">
        <v>89</v>
      </c>
      <c r="EN16" s="204"/>
      <c r="EO16" s="204"/>
      <c r="EP16" s="434" t="s">
        <v>88</v>
      </c>
      <c r="EQ16" s="396"/>
      <c r="ER16" s="396"/>
      <c r="ES16" s="203" t="s">
        <v>101</v>
      </c>
      <c r="ET16" s="204"/>
      <c r="EU16" s="204"/>
      <c r="EV16" s="186"/>
      <c r="EW16" s="203" t="s">
        <v>102</v>
      </c>
      <c r="EX16" s="204"/>
      <c r="EY16" s="204"/>
      <c r="EZ16" s="186"/>
      <c r="FA16" s="203" t="s">
        <v>198</v>
      </c>
      <c r="FB16" s="204"/>
      <c r="FC16" s="204"/>
      <c r="FD16" s="204"/>
      <c r="FE16" s="204"/>
      <c r="FF16" s="204"/>
      <c r="FG16" s="204"/>
      <c r="FH16" s="186"/>
      <c r="FI16" s="204" t="s">
        <v>197</v>
      </c>
      <c r="FJ16" s="204"/>
      <c r="FK16" s="204"/>
      <c r="FL16" s="204"/>
      <c r="FM16" s="204"/>
      <c r="FN16" s="204"/>
      <c r="FO16" s="204"/>
      <c r="FP16" s="205"/>
      <c r="FQ16" s="436" t="s">
        <v>89</v>
      </c>
      <c r="FR16" s="436"/>
      <c r="FS16" s="436"/>
      <c r="FT16" s="436"/>
      <c r="FU16" s="436"/>
      <c r="FV16" s="437"/>
      <c r="FW16" s="435" t="s">
        <v>88</v>
      </c>
      <c r="FX16" s="436"/>
      <c r="FY16" s="436"/>
      <c r="FZ16" s="436"/>
      <c r="GA16" s="436"/>
      <c r="GB16" s="437"/>
      <c r="GC16" s="435" t="s">
        <v>105</v>
      </c>
      <c r="GD16" s="436"/>
      <c r="GE16" s="436"/>
      <c r="GF16" s="436"/>
      <c r="GG16" s="436"/>
      <c r="GH16" s="436"/>
      <c r="GI16" s="437"/>
      <c r="GJ16" s="435" t="s">
        <v>106</v>
      </c>
      <c r="GK16" s="436"/>
      <c r="GL16" s="436"/>
      <c r="GM16" s="436"/>
      <c r="GN16" s="436"/>
      <c r="GO16" s="436"/>
      <c r="GP16" s="437"/>
      <c r="GQ16" s="435" t="s">
        <v>107</v>
      </c>
      <c r="GR16" s="436"/>
      <c r="GS16" s="436"/>
      <c r="GT16" s="436"/>
      <c r="GU16" s="436"/>
      <c r="GV16" s="436"/>
      <c r="GW16" s="436"/>
      <c r="GX16" s="436"/>
      <c r="GY16" s="437"/>
      <c r="GZ16" s="435" t="s">
        <v>108</v>
      </c>
      <c r="HA16" s="436"/>
      <c r="HB16" s="436"/>
      <c r="HC16" s="436"/>
      <c r="HD16" s="436"/>
      <c r="HE16" s="436"/>
      <c r="HF16" s="436"/>
      <c r="HG16" s="436"/>
      <c r="HH16" s="437"/>
      <c r="HI16" s="172"/>
      <c r="HJ16" s="23"/>
    </row>
    <row r="17" spans="1:218" ht="13.5" thickBot="1">
      <c r="A17" s="456"/>
      <c r="B17" s="457"/>
      <c r="C17" s="457"/>
      <c r="D17" s="457"/>
      <c r="E17" s="457"/>
      <c r="F17" s="457"/>
      <c r="G17" s="458"/>
      <c r="H17" s="13" t="s">
        <v>11</v>
      </c>
      <c r="I17" s="15"/>
      <c r="J17" s="15"/>
      <c r="K17" s="15"/>
      <c r="L17" s="15"/>
      <c r="M17" s="15"/>
      <c r="N17" s="15"/>
      <c r="O17" s="15"/>
      <c r="P17" s="15">
        <v>1</v>
      </c>
      <c r="Q17" s="15">
        <v>2</v>
      </c>
      <c r="R17" s="15">
        <v>3</v>
      </c>
      <c r="S17" s="15">
        <v>4</v>
      </c>
      <c r="T17" s="15">
        <v>5</v>
      </c>
      <c r="U17" s="15">
        <v>6</v>
      </c>
      <c r="V17" s="15">
        <v>7</v>
      </c>
      <c r="W17" s="15">
        <v>8</v>
      </c>
      <c r="X17" s="15">
        <v>9</v>
      </c>
      <c r="Y17" s="15">
        <v>10</v>
      </c>
      <c r="Z17" s="15">
        <v>11</v>
      </c>
      <c r="AA17" s="15">
        <v>12</v>
      </c>
      <c r="AB17" s="15">
        <v>13</v>
      </c>
      <c r="AC17" s="15">
        <v>14</v>
      </c>
      <c r="AD17" s="15">
        <v>15</v>
      </c>
      <c r="AE17" s="15">
        <v>16</v>
      </c>
      <c r="AF17" s="15">
        <v>17</v>
      </c>
      <c r="AG17" s="15">
        <v>18</v>
      </c>
      <c r="AH17" s="15">
        <v>19</v>
      </c>
      <c r="AI17" s="15">
        <v>20</v>
      </c>
      <c r="AJ17" s="15">
        <v>21</v>
      </c>
      <c r="AK17" s="15">
        <v>22</v>
      </c>
      <c r="AL17" s="15">
        <v>23</v>
      </c>
      <c r="AM17" s="15">
        <v>24</v>
      </c>
      <c r="AN17" s="15">
        <v>25</v>
      </c>
      <c r="AO17" s="15">
        <v>26</v>
      </c>
      <c r="AP17" s="15">
        <v>27</v>
      </c>
      <c r="AQ17" s="15">
        <v>28</v>
      </c>
      <c r="AR17" s="15">
        <v>29</v>
      </c>
      <c r="AS17" s="15">
        <v>30</v>
      </c>
      <c r="AT17" s="15">
        <v>31</v>
      </c>
      <c r="AU17" s="15">
        <v>32</v>
      </c>
      <c r="AV17" s="15">
        <v>33</v>
      </c>
      <c r="AW17" s="15">
        <v>34</v>
      </c>
      <c r="AX17" s="15">
        <v>35</v>
      </c>
      <c r="AY17" s="15">
        <v>36</v>
      </c>
      <c r="AZ17" s="15">
        <v>37</v>
      </c>
      <c r="BA17" s="15">
        <v>38</v>
      </c>
      <c r="BB17" s="15">
        <v>39</v>
      </c>
      <c r="BC17" s="15">
        <v>40</v>
      </c>
      <c r="BD17" s="15"/>
      <c r="BE17" s="15">
        <v>1</v>
      </c>
      <c r="BF17" s="15">
        <v>2</v>
      </c>
      <c r="BG17" s="15">
        <v>3</v>
      </c>
      <c r="BH17" s="15">
        <v>4</v>
      </c>
      <c r="BI17" s="15">
        <v>5</v>
      </c>
      <c r="BJ17" s="15">
        <v>6</v>
      </c>
      <c r="BK17" s="15">
        <v>7</v>
      </c>
      <c r="BL17" s="15">
        <v>8</v>
      </c>
      <c r="BM17" s="15">
        <v>9</v>
      </c>
      <c r="BN17" s="15">
        <v>10</v>
      </c>
      <c r="BO17" s="15">
        <v>11</v>
      </c>
      <c r="BP17" s="15">
        <v>12</v>
      </c>
      <c r="BQ17" s="15">
        <v>13</v>
      </c>
      <c r="BR17" s="15">
        <v>14</v>
      </c>
      <c r="BS17" s="15">
        <v>15</v>
      </c>
      <c r="BT17" s="15">
        <v>16</v>
      </c>
      <c r="BU17" s="15">
        <v>17</v>
      </c>
      <c r="BV17" s="15">
        <v>18</v>
      </c>
      <c r="BW17" s="15">
        <v>19</v>
      </c>
      <c r="BX17" s="15">
        <v>20</v>
      </c>
      <c r="BY17" s="15">
        <v>21</v>
      </c>
      <c r="BZ17" s="15">
        <v>22</v>
      </c>
      <c r="CA17" s="15">
        <v>23</v>
      </c>
      <c r="CB17" s="15">
        <v>24</v>
      </c>
      <c r="CC17" s="15">
        <v>25</v>
      </c>
      <c r="CD17" s="15">
        <v>26</v>
      </c>
      <c r="CE17" s="15">
        <v>27</v>
      </c>
      <c r="CF17" s="15">
        <v>28</v>
      </c>
      <c r="CG17" s="15">
        <v>29</v>
      </c>
      <c r="CH17" s="15">
        <v>30</v>
      </c>
      <c r="CI17" s="15">
        <v>31</v>
      </c>
      <c r="CJ17" s="15">
        <v>32</v>
      </c>
      <c r="CK17" s="15">
        <v>33</v>
      </c>
      <c r="CL17" s="15">
        <v>34</v>
      </c>
      <c r="CM17" s="15">
        <v>35</v>
      </c>
      <c r="CN17" s="15">
        <v>36</v>
      </c>
      <c r="CO17" s="15">
        <v>37</v>
      </c>
      <c r="CP17" s="15">
        <v>38</v>
      </c>
      <c r="CQ17" s="15">
        <v>39</v>
      </c>
      <c r="CR17" s="15">
        <v>40</v>
      </c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545"/>
      <c r="EH17" s="196"/>
      <c r="EI17" s="444"/>
      <c r="EJ17" s="268" t="s">
        <v>96</v>
      </c>
      <c r="EK17" s="201"/>
      <c r="EL17" s="140"/>
      <c r="EM17" s="337" t="s">
        <v>39</v>
      </c>
      <c r="EN17" s="145" t="s">
        <v>40</v>
      </c>
      <c r="EO17" s="146" t="s">
        <v>41</v>
      </c>
      <c r="EP17" s="147" t="s">
        <v>39</v>
      </c>
      <c r="EQ17" s="145" t="s">
        <v>40</v>
      </c>
      <c r="ER17" s="214" t="s">
        <v>41</v>
      </c>
      <c r="ES17" s="147" t="s">
        <v>39</v>
      </c>
      <c r="ET17" s="145" t="s">
        <v>40</v>
      </c>
      <c r="EU17" s="145" t="s">
        <v>41</v>
      </c>
      <c r="EV17" s="145" t="s">
        <v>71</v>
      </c>
      <c r="EW17" s="147" t="s">
        <v>39</v>
      </c>
      <c r="EX17" s="145" t="s">
        <v>40</v>
      </c>
      <c r="EY17" s="146" t="s">
        <v>41</v>
      </c>
      <c r="EZ17" s="146" t="s">
        <v>71</v>
      </c>
      <c r="FA17" s="146" t="s">
        <v>40</v>
      </c>
      <c r="FB17" s="146" t="s">
        <v>41</v>
      </c>
      <c r="FC17" s="146" t="s">
        <v>195</v>
      </c>
      <c r="FD17" s="146" t="s">
        <v>196</v>
      </c>
      <c r="FE17" s="146" t="s">
        <v>67</v>
      </c>
      <c r="FF17" s="146" t="s">
        <v>68</v>
      </c>
      <c r="FG17" s="146" t="s">
        <v>69</v>
      </c>
      <c r="FH17" s="146" t="s">
        <v>70</v>
      </c>
      <c r="FI17" s="146" t="s">
        <v>40</v>
      </c>
      <c r="FJ17" s="146" t="s">
        <v>41</v>
      </c>
      <c r="FK17" s="146" t="s">
        <v>195</v>
      </c>
      <c r="FL17" s="146" t="s">
        <v>196</v>
      </c>
      <c r="FM17" s="146" t="s">
        <v>67</v>
      </c>
      <c r="FN17" s="146" t="s">
        <v>68</v>
      </c>
      <c r="FO17" s="146" t="s">
        <v>69</v>
      </c>
      <c r="FP17" s="214" t="s">
        <v>70</v>
      </c>
      <c r="FQ17" s="149" t="s">
        <v>72</v>
      </c>
      <c r="FR17" s="148" t="s">
        <v>98</v>
      </c>
      <c r="FS17" s="148" t="s">
        <v>99</v>
      </c>
      <c r="FT17" s="148" t="s">
        <v>40</v>
      </c>
      <c r="FU17" s="148" t="s">
        <v>41</v>
      </c>
      <c r="FV17" s="148" t="s">
        <v>78</v>
      </c>
      <c r="FW17" s="148" t="s">
        <v>72</v>
      </c>
      <c r="FX17" s="148" t="s">
        <v>98</v>
      </c>
      <c r="FY17" s="148" t="s">
        <v>99</v>
      </c>
      <c r="FZ17" s="148" t="s">
        <v>40</v>
      </c>
      <c r="GA17" s="148" t="s">
        <v>41</v>
      </c>
      <c r="GB17" s="148" t="s">
        <v>78</v>
      </c>
      <c r="GC17" s="148" t="s">
        <v>72</v>
      </c>
      <c r="GD17" s="148" t="s">
        <v>98</v>
      </c>
      <c r="GE17" s="148" t="s">
        <v>99</v>
      </c>
      <c r="GF17" s="148" t="s">
        <v>40</v>
      </c>
      <c r="GG17" s="148" t="s">
        <v>41</v>
      </c>
      <c r="GH17" s="148" t="s">
        <v>78</v>
      </c>
      <c r="GI17" s="148" t="s">
        <v>79</v>
      </c>
      <c r="GJ17" s="148" t="s">
        <v>72</v>
      </c>
      <c r="GK17" s="148" t="s">
        <v>98</v>
      </c>
      <c r="GL17" s="148" t="s">
        <v>99</v>
      </c>
      <c r="GM17" s="148" t="s">
        <v>40</v>
      </c>
      <c r="GN17" s="148" t="s">
        <v>41</v>
      </c>
      <c r="GO17" s="148" t="s">
        <v>78</v>
      </c>
      <c r="GP17" s="148" t="s">
        <v>79</v>
      </c>
      <c r="GQ17" s="148" t="s">
        <v>40</v>
      </c>
      <c r="GR17" s="148" t="s">
        <v>41</v>
      </c>
      <c r="GS17" s="148" t="s">
        <v>195</v>
      </c>
      <c r="GT17" s="148" t="s">
        <v>196</v>
      </c>
      <c r="GU17" s="148" t="s">
        <v>78</v>
      </c>
      <c r="GV17" s="148" t="s">
        <v>103</v>
      </c>
      <c r="GW17" s="148" t="s">
        <v>68</v>
      </c>
      <c r="GX17" s="148" t="s">
        <v>69</v>
      </c>
      <c r="GY17" s="148" t="s">
        <v>70</v>
      </c>
      <c r="GZ17" s="148" t="s">
        <v>40</v>
      </c>
      <c r="HA17" s="148" t="s">
        <v>41</v>
      </c>
      <c r="HB17" s="148" t="s">
        <v>195</v>
      </c>
      <c r="HC17" s="148" t="s">
        <v>196</v>
      </c>
      <c r="HD17" s="148" t="s">
        <v>78</v>
      </c>
      <c r="HE17" s="148" t="s">
        <v>103</v>
      </c>
      <c r="HF17" s="148" t="s">
        <v>68</v>
      </c>
      <c r="HG17" s="148" t="s">
        <v>69</v>
      </c>
      <c r="HH17" s="148" t="s">
        <v>70</v>
      </c>
      <c r="HI17" s="173"/>
      <c r="HJ17" s="23"/>
    </row>
    <row r="18" spans="1:218">
      <c r="A18" s="459" t="s">
        <v>7</v>
      </c>
      <c r="B18" s="460"/>
      <c r="C18" s="460"/>
      <c r="D18" s="460"/>
      <c r="E18" s="460"/>
      <c r="F18" s="460"/>
      <c r="G18" s="460"/>
      <c r="H18" s="13" t="s">
        <v>8</v>
      </c>
      <c r="I18" s="14" t="s">
        <v>60</v>
      </c>
      <c r="J18" s="14" t="s">
        <v>57</v>
      </c>
      <c r="K18" s="14" t="s">
        <v>61</v>
      </c>
      <c r="L18" s="14"/>
      <c r="M18" s="14" t="s">
        <v>62</v>
      </c>
      <c r="N18" s="14" t="s">
        <v>63</v>
      </c>
      <c r="O18" s="446" t="s">
        <v>51</v>
      </c>
      <c r="P18" s="447"/>
      <c r="Q18" s="447"/>
      <c r="R18" s="447"/>
      <c r="S18" s="447"/>
      <c r="T18" s="447"/>
      <c r="U18" s="447"/>
      <c r="V18" s="447"/>
      <c r="W18" s="447"/>
      <c r="X18" s="447"/>
      <c r="Y18" s="447"/>
      <c r="Z18" s="447"/>
      <c r="AA18" s="447"/>
      <c r="AB18" s="447"/>
      <c r="AC18" s="447"/>
      <c r="AD18" s="447"/>
      <c r="AE18" s="447"/>
      <c r="AF18" s="447"/>
      <c r="AG18" s="447"/>
      <c r="AH18" s="447"/>
      <c r="AI18" s="447"/>
      <c r="AJ18" s="447"/>
      <c r="AK18" s="447"/>
      <c r="AL18" s="447"/>
      <c r="AM18" s="447"/>
      <c r="AN18" s="447"/>
      <c r="AO18" s="447"/>
      <c r="AP18" s="447"/>
      <c r="AQ18" s="447"/>
      <c r="AR18" s="447"/>
      <c r="AS18" s="447"/>
      <c r="AT18" s="447"/>
      <c r="AU18" s="447"/>
      <c r="AV18" s="447"/>
      <c r="AW18" s="447"/>
      <c r="AX18" s="447"/>
      <c r="AY18" s="447"/>
      <c r="AZ18" s="447"/>
      <c r="BA18" s="447"/>
      <c r="BB18" s="447"/>
      <c r="BC18" s="448"/>
      <c r="BD18" s="446" t="s">
        <v>50</v>
      </c>
      <c r="BE18" s="447"/>
      <c r="BF18" s="447"/>
      <c r="BG18" s="447"/>
      <c r="BH18" s="447"/>
      <c r="BI18" s="447"/>
      <c r="BJ18" s="447"/>
      <c r="BK18" s="447"/>
      <c r="BL18" s="447"/>
      <c r="BM18" s="447"/>
      <c r="BN18" s="447"/>
      <c r="BO18" s="447"/>
      <c r="BP18" s="447"/>
      <c r="BQ18" s="447"/>
      <c r="BR18" s="447"/>
      <c r="BS18" s="447"/>
      <c r="BT18" s="447"/>
      <c r="BU18" s="447"/>
      <c r="BV18" s="447"/>
      <c r="BW18" s="447"/>
      <c r="BX18" s="447"/>
      <c r="BY18" s="447"/>
      <c r="BZ18" s="447"/>
      <c r="CA18" s="447"/>
      <c r="CB18" s="447"/>
      <c r="CC18" s="447"/>
      <c r="CD18" s="447"/>
      <c r="CE18" s="447"/>
      <c r="CF18" s="447"/>
      <c r="CG18" s="447"/>
      <c r="CH18" s="447"/>
      <c r="CI18" s="447"/>
      <c r="CJ18" s="447"/>
      <c r="CK18" s="447"/>
      <c r="CL18" s="447"/>
      <c r="CM18" s="447"/>
      <c r="CN18" s="447"/>
      <c r="CO18" s="447"/>
      <c r="CP18" s="447"/>
      <c r="CQ18" s="447"/>
      <c r="CR18" s="448"/>
      <c r="CS18" s="449" t="s">
        <v>23</v>
      </c>
      <c r="CT18" s="450"/>
      <c r="CU18" s="450"/>
      <c r="CV18" s="450"/>
      <c r="CW18" s="450"/>
      <c r="CX18" s="450"/>
      <c r="CY18" s="450"/>
      <c r="CZ18" s="450"/>
      <c r="DA18" s="450"/>
      <c r="DB18" s="450"/>
      <c r="DC18" s="450"/>
      <c r="DD18" s="450"/>
      <c r="DE18" s="450"/>
      <c r="DF18" s="450"/>
      <c r="DG18" s="450"/>
      <c r="DH18" s="450"/>
      <c r="DI18" s="450"/>
      <c r="DJ18" s="450"/>
      <c r="DK18" s="450"/>
      <c r="DL18" s="450"/>
      <c r="DM18" s="450"/>
      <c r="DN18" s="450"/>
      <c r="DO18" s="450"/>
      <c r="DP18" s="450"/>
      <c r="DQ18" s="450"/>
      <c r="DR18" s="160"/>
      <c r="DS18" s="160"/>
      <c r="DT18" s="160"/>
      <c r="DU18" s="160"/>
      <c r="DV18" s="160"/>
      <c r="DW18" s="160"/>
      <c r="DX18" s="160"/>
      <c r="DY18" s="160"/>
      <c r="DZ18" s="160"/>
      <c r="EA18" s="160"/>
      <c r="EB18" s="160"/>
      <c r="EC18" s="160"/>
      <c r="ED18" s="160"/>
      <c r="EE18" s="160"/>
      <c r="EF18" s="160"/>
      <c r="EG18" s="174"/>
      <c r="EH18" s="159"/>
      <c r="EI18" s="86"/>
      <c r="EJ18" s="344" t="s">
        <v>94</v>
      </c>
      <c r="EK18" s="345" t="s">
        <v>65</v>
      </c>
      <c r="EL18" s="185"/>
      <c r="EM18" s="338"/>
      <c r="EN18" s="106"/>
      <c r="EO18" s="106"/>
      <c r="EP18" s="441"/>
      <c r="EQ18" s="441"/>
      <c r="ER18" s="441"/>
      <c r="ES18" s="86"/>
      <c r="ET18" s="86"/>
      <c r="EU18" s="86"/>
      <c r="EV18" s="86"/>
      <c r="EW18" s="86"/>
      <c r="EX18" s="86"/>
      <c r="EY18" s="86"/>
      <c r="EZ18" s="86"/>
      <c r="FA18" s="86"/>
      <c r="FB18" s="86"/>
      <c r="FC18" s="86"/>
      <c r="FD18" s="86"/>
      <c r="FE18" s="86"/>
      <c r="FF18" s="86"/>
      <c r="FG18" s="86"/>
      <c r="FH18" s="86"/>
      <c r="FI18" s="86"/>
      <c r="FJ18" s="86"/>
      <c r="FK18" s="86"/>
      <c r="FL18" s="86"/>
      <c r="FM18" s="86"/>
      <c r="FN18" s="86"/>
      <c r="FO18" s="86"/>
      <c r="FP18" s="177"/>
      <c r="FQ18" s="106"/>
      <c r="FR18" s="106"/>
      <c r="FS18" s="106"/>
      <c r="FT18" s="106"/>
      <c r="FU18" s="106"/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06"/>
      <c r="GH18" s="106"/>
      <c r="GI18" s="106"/>
      <c r="GJ18" s="106"/>
      <c r="GK18" s="106"/>
      <c r="GL18" s="106"/>
      <c r="GM18" s="106"/>
      <c r="GN18" s="106"/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06"/>
      <c r="HB18" s="106"/>
      <c r="HC18" s="106"/>
      <c r="HD18" s="106"/>
      <c r="HE18" s="106"/>
      <c r="HF18" s="106"/>
      <c r="HG18" s="106"/>
      <c r="HH18" s="106"/>
      <c r="HI18" s="4"/>
    </row>
    <row r="19" spans="1:218" ht="15.95" customHeight="1">
      <c r="A19" s="17">
        <v>1</v>
      </c>
      <c r="B19" s="81"/>
      <c r="C19" s="429" t="str">
        <f t="shared" ref="C19:C37" si="0">IF(B19&gt;0,VLOOKUP(B19,RE,2,FALSE),"")</f>
        <v/>
      </c>
      <c r="D19" s="461"/>
      <c r="E19" s="461"/>
      <c r="F19" s="461"/>
      <c r="G19" s="461"/>
      <c r="H19" s="130" t="str">
        <f t="shared" ref="H19:H39" si="1">IF(B19=0,"",IF(VLOOKUP(B19,RE,7,FALSE)&gt;0,VLOOKUP(B19,RE,7,FALSE),VLOOKUP(B19,RE,3,FALSE)))</f>
        <v/>
      </c>
      <c r="I19" s="26">
        <f t="shared" ref="I19:I39" si="2">IF($B19="",0,VLOOKUP($B19,RE,20,FALSE))</f>
        <v>0</v>
      </c>
      <c r="J19" s="26">
        <f t="shared" ref="J19:J39" si="3">IF($B19="",0,VLOOKUP($B19,RE,21,FALSE))</f>
        <v>0</v>
      </c>
      <c r="K19" s="26">
        <f t="shared" ref="K19:K37" si="4">IF($B19="",0,VLOOKUP($B19,RE,22,FALSE))</f>
        <v>0</v>
      </c>
      <c r="L19" s="132"/>
      <c r="M19" s="26">
        <f t="shared" ref="M19:M39" si="5">IF($B19="",0,VLOOKUP($B19,RE,23,FALSE))</f>
        <v>0</v>
      </c>
      <c r="N19" s="26">
        <f t="shared" ref="N19:N39" si="6">IF($B19="",0,VLOOKUP($B19,RE,19,FALSE))</f>
        <v>0</v>
      </c>
      <c r="O19" s="101">
        <f t="shared" ref="O19:O46" si="7">SUM(P19:BC19)</f>
        <v>0</v>
      </c>
      <c r="P19" s="75">
        <f>IF(CS$70=1,0,IF(AND(CS19=1,$J19=1,CS$43&gt;=REGISTER!$CZ$25,CS$40&gt;0,SUM(CS$54:CS$60)&gt;0),1,0))</f>
        <v>0</v>
      </c>
      <c r="Q19" s="75">
        <f>IF(CT$70=1,0,IF(AND(CT19=1,$J19=1,CT$43&gt;=REGISTER!$CZ$25,CT$40&gt;0,SUM(CT$54:CT$60)&gt;0),1,0))</f>
        <v>0</v>
      </c>
      <c r="R19" s="75">
        <f>IF(CU$70=1,0,IF(AND(CU19=1,$J19=1,CU$43&gt;=REGISTER!$CZ$25,CU$40&gt;0,SUM(CU$54:CU$60)&gt;0),1,0))</f>
        <v>0</v>
      </c>
      <c r="S19" s="75">
        <f>IF(CV$70=1,0,IF(AND(CV19=1,$J19=1,CV$43&gt;=REGISTER!$CZ$25,CV$40&gt;0,SUM(CV$54:CV$60)&gt;0),1,0))</f>
        <v>0</v>
      </c>
      <c r="T19" s="75">
        <f>IF(CW$70=1,0,IF(AND(CW19=1,$J19=1,CW$43&gt;=REGISTER!$CZ$25,CW$40&gt;0,SUM(CW$54:CW$60)&gt;0),1,0))</f>
        <v>0</v>
      </c>
      <c r="U19" s="75">
        <f>IF(CX$70=1,0,IF(AND(CX19=1,$J19=1,CX$43&gt;=REGISTER!$CZ$25,CX$40&gt;0,SUM(CX$54:CX$60)&gt;0),1,0))</f>
        <v>0</v>
      </c>
      <c r="V19" s="75">
        <f>IF(CY$70=1,0,IF(AND(CY19=1,$J19=1,CY$43&gt;=REGISTER!$CZ$25,CY$40&gt;0,SUM(CY$54:CY$60)&gt;0),1,0))</f>
        <v>0</v>
      </c>
      <c r="W19" s="75">
        <f>IF(CZ$70=1,0,IF(AND(CZ19=1,$J19=1,CZ$43&gt;=REGISTER!$CZ$25,CZ$40&gt;0,SUM(CZ$54:CZ$60)&gt;0),1,0))</f>
        <v>0</v>
      </c>
      <c r="X19" s="75">
        <f>IF(DA$70=1,0,IF(AND(DA19=1,$J19=1,DA$43&gt;=REGISTER!$CZ$25,DA$40&gt;0,SUM(DA$54:DA$60)&gt;0),1,0))</f>
        <v>0</v>
      </c>
      <c r="Y19" s="75">
        <f>IF(DB$70=1,0,IF(AND(DB19=1,$J19=1,DB$43&gt;=REGISTER!$CZ$25,DB$40&gt;0,SUM(DB$54:DB$60)&gt;0),1,0))</f>
        <v>0</v>
      </c>
      <c r="Z19" s="75">
        <f>IF(DC$70=1,0,IF(AND(DC19=1,$J19=1,DC$43&gt;=REGISTER!$CZ$25,DC$40&gt;0,SUM(DC$54:DC$60)&gt;0),1,0))</f>
        <v>0</v>
      </c>
      <c r="AA19" s="75">
        <f>IF(DD$70=1,0,IF(AND(DD19=1,$J19=1,DD$43&gt;=REGISTER!$CZ$25,DD$40&gt;0,SUM(DD$54:DD$60)&gt;0),1,0))</f>
        <v>0</v>
      </c>
      <c r="AB19" s="75">
        <f>IF(DE$70=1,0,IF(AND(DE19=1,$J19=1,DE$43&gt;=REGISTER!$CZ$25,DE$40&gt;0,SUM(DE$54:DE$60)&gt;0),1,0))</f>
        <v>0</v>
      </c>
      <c r="AC19" s="75">
        <f>IF(DF$70=1,0,IF(AND(DF19=1,$J19=1,DF$43&gt;=REGISTER!$CZ$25,DF$40&gt;0,SUM(DF$54:DF$60)&gt;0),1,0))</f>
        <v>0</v>
      </c>
      <c r="AD19" s="75">
        <f>IF(DG$70=1,0,IF(AND(DG19=1,$J19=1,DG$43&gt;=REGISTER!$CZ$25,DG$40&gt;0,SUM(DG$54:DG$60)&gt;0),1,0))</f>
        <v>0</v>
      </c>
      <c r="AE19" s="75">
        <f>IF(DH$70=1,0,IF(AND(DH19=1,$J19=1,DH$43&gt;=REGISTER!$CZ$25,DH$40&gt;0,SUM(DH$54:DH$60)&gt;0),1,0))</f>
        <v>0</v>
      </c>
      <c r="AF19" s="75">
        <f>IF(DI$70=1,0,IF(AND(DI19=1,$J19=1,DI$43&gt;=REGISTER!$CZ$25,DI$40&gt;0,SUM(DI$54:DI$60)&gt;0),1,0))</f>
        <v>0</v>
      </c>
      <c r="AG19" s="75">
        <f>IF(DJ$70=1,0,IF(AND(DJ19=1,$J19=1,DJ$43&gt;=REGISTER!$CZ$25,DJ$40&gt;0,SUM(DJ$54:DJ$60)&gt;0),1,0))</f>
        <v>0</v>
      </c>
      <c r="AH19" s="75">
        <f>IF(DK$70=1,0,IF(AND(DK19=1,$J19=1,DK$43&gt;=REGISTER!$CZ$25,DK$40&gt;0,SUM(DK$54:DK$60)&gt;0),1,0))</f>
        <v>0</v>
      </c>
      <c r="AI19" s="75">
        <f>IF(DL$70=1,0,IF(AND(DL19=1,$J19=1,DL$43&gt;=REGISTER!$CZ$25,DL$40&gt;0,SUM(DL$54:DL$60)&gt;0),1,0))</f>
        <v>0</v>
      </c>
      <c r="AJ19" s="75">
        <f>IF(DM$70=1,0,IF(AND(DM19=1,$J19=1,DM$43&gt;=REGISTER!$CZ$25,DM$40&gt;0,SUM(DM$54:DM$60)&gt;0),1,0))</f>
        <v>0</v>
      </c>
      <c r="AK19" s="75">
        <f>IF(DN$70=1,0,IF(AND(DN19=1,$J19=1,DN$43&gt;=REGISTER!$CZ$25,DN$40&gt;0,SUM(DN$54:DN$60)&gt;0),1,0))</f>
        <v>0</v>
      </c>
      <c r="AL19" s="75">
        <f>IF(DO$70=1,0,IF(AND(DO19=1,$J19=1,DO$43&gt;=REGISTER!$CZ$25,DO$40&gt;0,SUM(DO$54:DO$60)&gt;0),1,0))</f>
        <v>0</v>
      </c>
      <c r="AM19" s="75">
        <f>IF(DP$70=1,0,IF(AND(DP19=1,$J19=1,DP$43&gt;=REGISTER!$CZ$25,DP$40&gt;0,SUM(DP$54:DP$60)&gt;0),1,0))</f>
        <v>0</v>
      </c>
      <c r="AN19" s="75">
        <f>IF(DQ$70=1,0,IF(AND(DQ19=1,$J19=1,DQ$43&gt;=REGISTER!$CZ$25,DQ$40&gt;0,SUM(DQ$54:DQ$60)&gt;0),1,0))</f>
        <v>0</v>
      </c>
      <c r="AO19" s="75">
        <f>IF(DR$70=1,0,IF(AND(DR19=1,$J19=1,DR$43&gt;=REGISTER!$CZ$25,DR$40&gt;0,SUM(DR$54:DR$60)&gt;0),1,0))</f>
        <v>0</v>
      </c>
      <c r="AP19" s="75">
        <f>IF(DS$70=1,0,IF(AND(DS19=1,$J19=1,DS$43&gt;=REGISTER!$CZ$25,DS$40&gt;0,SUM(DS$54:DS$60)&gt;0),1,0))</f>
        <v>0</v>
      </c>
      <c r="AQ19" s="75">
        <f>IF(DT$70=1,0,IF(AND(DT19=1,$J19=1,DT$43&gt;=REGISTER!$CZ$25,DT$40&gt;0,SUM(DT$54:DT$60)&gt;0),1,0))</f>
        <v>0</v>
      </c>
      <c r="AR19" s="75">
        <f>IF(DU$70=1,0,IF(AND(DU19=1,$J19=1,DU$43&gt;=REGISTER!$CZ$25,DU$40&gt;0,SUM(DU$54:DU$60)&gt;0),1,0))</f>
        <v>0</v>
      </c>
      <c r="AS19" s="75">
        <f>IF(DV$70=1,0,IF(AND(DV19=1,$J19=1,DV$43&gt;=REGISTER!$CZ$25,DV$40&gt;0,SUM(DV$54:DV$60)&gt;0),1,0))</f>
        <v>0</v>
      </c>
      <c r="AT19" s="75">
        <f>IF(DW$70=1,0,IF(AND(DW19=1,$J19=1,DW$43&gt;=REGISTER!$CZ$25,DW$40&gt;0,SUM(DW$54:DW$60)&gt;0),1,0))</f>
        <v>0</v>
      </c>
      <c r="AU19" s="75">
        <f>IF(DX$70=1,0,IF(AND(DX19=1,$J19=1,DX$43&gt;=REGISTER!$CZ$25,DX$40&gt;0,SUM(DX$54:DX$60)&gt;0),1,0))</f>
        <v>0</v>
      </c>
      <c r="AV19" s="75">
        <f>IF(DY$70=1,0,IF(AND(DY19=1,$J19=1,DY$43&gt;=REGISTER!$CZ$25,DY$40&gt;0,SUM(DY$54:DY$60)&gt;0),1,0))</f>
        <v>0</v>
      </c>
      <c r="AW19" s="75">
        <f>IF(DZ$70=1,0,IF(AND(DZ19=1,$J19=1,DZ$43&gt;=REGISTER!$CZ$25,DZ$40&gt;0,SUM(DZ$54:DZ$60)&gt;0),1,0))</f>
        <v>0</v>
      </c>
      <c r="AX19" s="75">
        <f>IF(EA$70=1,0,IF(AND(EA19=1,$J19=1,EA$43&gt;=REGISTER!$CZ$25,EA$40&gt;0,SUM(EA$54:EA$60)&gt;0),1,0))</f>
        <v>0</v>
      </c>
      <c r="AY19" s="75">
        <f>IF(EB$70=1,0,IF(AND(EB19=1,$J19=1,EB$43&gt;=REGISTER!$CZ$25,EB$40&gt;0,SUM(EB$54:EB$60)&gt;0),1,0))</f>
        <v>0</v>
      </c>
      <c r="AZ19" s="75">
        <f>IF(EC$70=1,0,IF(AND(EC19=1,$J19=1,EC$43&gt;=REGISTER!$CZ$25,EC$40&gt;0,SUM(EC$54:EC$60)&gt;0),1,0))</f>
        <v>0</v>
      </c>
      <c r="BA19" s="75">
        <f>IF(ED$70=1,0,IF(AND(ED19=1,$J19=1,ED$43&gt;=REGISTER!$CZ$25,ED$40&gt;0,SUM(ED$54:ED$60)&gt;0),1,0))</f>
        <v>0</v>
      </c>
      <c r="BB19" s="75">
        <f>IF(EE$70=1,0,IF(AND(EE19=1,$J19=1,EE$43&gt;=REGISTER!$CZ$25,EE$40&gt;0,SUM(EE$54:EE$60)&gt;0),1,0))</f>
        <v>0</v>
      </c>
      <c r="BC19" s="75">
        <f>IF(EF$70=1,0,IF(AND(EF19=1,$J19=1,EF$43&gt;=REGISTER!$CZ$25,EF$40&gt;0,SUM(EF$54:EF$60)&gt;0),1,0))</f>
        <v>0</v>
      </c>
      <c r="BD19" s="101">
        <f t="shared" ref="BD19:BD46" si="8">SUM(BE19:CR19)</f>
        <v>0</v>
      </c>
      <c r="BE19" s="74">
        <f t="shared" ref="BE19:BT34" si="9">IF(AND($I19=1,CS19=1,CS$41&gt;2,CS$40&gt;0,SUM(CS$47:CS$53)&gt;0),1,0)</f>
        <v>0</v>
      </c>
      <c r="BF19" s="74">
        <f t="shared" si="9"/>
        <v>0</v>
      </c>
      <c r="BG19" s="74">
        <f t="shared" si="9"/>
        <v>0</v>
      </c>
      <c r="BH19" s="74">
        <f t="shared" si="9"/>
        <v>0</v>
      </c>
      <c r="BI19" s="74">
        <f t="shared" si="9"/>
        <v>0</v>
      </c>
      <c r="BJ19" s="74">
        <f t="shared" si="9"/>
        <v>0</v>
      </c>
      <c r="BK19" s="74">
        <f t="shared" si="9"/>
        <v>0</v>
      </c>
      <c r="BL19" s="74">
        <f t="shared" si="9"/>
        <v>0</v>
      </c>
      <c r="BM19" s="74">
        <f t="shared" si="9"/>
        <v>0</v>
      </c>
      <c r="BN19" s="74">
        <f t="shared" si="9"/>
        <v>0</v>
      </c>
      <c r="BO19" s="74">
        <f t="shared" si="9"/>
        <v>0</v>
      </c>
      <c r="BP19" s="74">
        <f t="shared" si="9"/>
        <v>0</v>
      </c>
      <c r="BQ19" s="74">
        <f t="shared" si="9"/>
        <v>0</v>
      </c>
      <c r="BR19" s="74">
        <f t="shared" si="9"/>
        <v>0</v>
      </c>
      <c r="BS19" s="74">
        <f t="shared" si="9"/>
        <v>0</v>
      </c>
      <c r="BT19" s="74">
        <f t="shared" si="9"/>
        <v>0</v>
      </c>
      <c r="BU19" s="74">
        <f t="shared" ref="BU19:CJ33" si="10">IF(AND($I19=1,DI19=1,DI$41&gt;2,DI$40&gt;0,SUM(DI$47:DI$53)&gt;0),1,0)</f>
        <v>0</v>
      </c>
      <c r="BV19" s="74">
        <f t="shared" si="10"/>
        <v>0</v>
      </c>
      <c r="BW19" s="74">
        <f t="shared" si="10"/>
        <v>0</v>
      </c>
      <c r="BX19" s="74">
        <f t="shared" si="10"/>
        <v>0</v>
      </c>
      <c r="BY19" s="74">
        <f t="shared" si="10"/>
        <v>0</v>
      </c>
      <c r="BZ19" s="74">
        <f t="shared" si="10"/>
        <v>0</v>
      </c>
      <c r="CA19" s="74">
        <f t="shared" si="10"/>
        <v>0</v>
      </c>
      <c r="CB19" s="74">
        <f t="shared" si="10"/>
        <v>0</v>
      </c>
      <c r="CC19" s="74">
        <f t="shared" si="10"/>
        <v>0</v>
      </c>
      <c r="CD19" s="74">
        <f t="shared" si="10"/>
        <v>0</v>
      </c>
      <c r="CE19" s="74">
        <f t="shared" si="10"/>
        <v>0</v>
      </c>
      <c r="CF19" s="74">
        <f t="shared" si="10"/>
        <v>0</v>
      </c>
      <c r="CG19" s="74">
        <f t="shared" si="10"/>
        <v>0</v>
      </c>
      <c r="CH19" s="74">
        <f t="shared" si="10"/>
        <v>0</v>
      </c>
      <c r="CI19" s="74">
        <f t="shared" si="10"/>
        <v>0</v>
      </c>
      <c r="CJ19" s="74">
        <f t="shared" si="10"/>
        <v>0</v>
      </c>
      <c r="CK19" s="74">
        <f t="shared" ref="CH19:CR34" si="11">IF(AND($I19=1,DY19=1,DY$41&gt;2,DY$40&gt;0,SUM(DY$47:DY$53)&gt;0),1,0)</f>
        <v>0</v>
      </c>
      <c r="CL19" s="74">
        <f t="shared" si="11"/>
        <v>0</v>
      </c>
      <c r="CM19" s="74">
        <f t="shared" si="11"/>
        <v>0</v>
      </c>
      <c r="CN19" s="74">
        <f t="shared" si="11"/>
        <v>0</v>
      </c>
      <c r="CO19" s="74">
        <f t="shared" si="11"/>
        <v>0</v>
      </c>
      <c r="CP19" s="74">
        <f t="shared" si="11"/>
        <v>0</v>
      </c>
      <c r="CQ19" s="74">
        <f t="shared" si="11"/>
        <v>0</v>
      </c>
      <c r="CR19" s="74">
        <f t="shared" si="11"/>
        <v>0</v>
      </c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54">
        <f t="shared" ref="EG19:EG37" si="12">SUM(EM19:EZ19)+SUM(FA19:FD19)+SUM(FI19:FL19)</f>
        <v>0</v>
      </c>
      <c r="EH19" s="183"/>
      <c r="EI19" s="97">
        <f t="shared" ref="EI19:EI37" si="13">SUM(FQ19:GP19)</f>
        <v>0</v>
      </c>
      <c r="EJ19" s="344" t="str">
        <f t="shared" ref="EJ19:EJ39" si="14">IF(OR(B19=0,H19=0),"",IF(AND(VLOOKUP(B19,RE,5,FALSE)=1,VLOOKUP(B19,RE,4,FALSE)=1),"KV FH",IF(AND(VLOOKUP(B19,RE,5,FALSE)=1,VLOOKUP(B19,RE,4,FALSE)=2),"M FH",IF(VLOOKUP(B19,RE,4,FALSE)=1,"KV",IF(VLOOKUP(B19,RE,4,FALSE)=2,"M")))))</f>
        <v/>
      </c>
      <c r="EK19" s="345">
        <f>IF(B19=0,0,N19)</f>
        <v>0</v>
      </c>
      <c r="EL19" s="185"/>
      <c r="EM19" s="102">
        <f>SUMIF($K19,REGISTER!$CU$7,'KORT 2'!$BD19)</f>
        <v>0</v>
      </c>
      <c r="EN19" s="19">
        <f>SUMIF($K19,REGISTER!$CU$8,'KORT 2'!$BD19)</f>
        <v>0</v>
      </c>
      <c r="EO19" s="20">
        <f>SUMIF($K19,REGISTER!$CU$9,'KORT 2'!$BD19)</f>
        <v>0</v>
      </c>
      <c r="EP19" s="17">
        <f>SUMIF($K19,REGISTER!$CU$21,'KORT 2'!$BD19)</f>
        <v>0</v>
      </c>
      <c r="EQ19" s="19">
        <f>SUMIF($K19,REGISTER!$CU$22,'KORT 2'!$BD19)</f>
        <v>0</v>
      </c>
      <c r="ER19" s="20">
        <f>SUMIF($K19,REGISTER!$CU$23,'KORT 2'!$BD19)</f>
        <v>0</v>
      </c>
      <c r="ES19" s="17">
        <f>SUMIF($K19,REGISTER!$CU$14,'KORT 2'!$BD19)</f>
        <v>0</v>
      </c>
      <c r="ET19" s="19">
        <f>SUMIF($K19,REGISTER!$CU$15,'KORT 2'!$BD19)</f>
        <v>0</v>
      </c>
      <c r="EU19" s="19">
        <f>SUMIF($K19,REGISTER!$CU$16,'KORT 2'!$BD19)</f>
        <v>0</v>
      </c>
      <c r="EV19" s="218">
        <f>SUMIF($K19,REGISTER!$CU$17,'KORT 2'!$BD19)+SUMIF($K19,REGISTER!$CU$18,'KORT 2'!$BD19)+SUMIF($K19,REGISTER!$CU$19,'KORT 2'!$BD19)+SUMIF($K19,REGISTER!$CU$20,'KORT 2'!$BD19)</f>
        <v>0</v>
      </c>
      <c r="EW19" s="103">
        <f>SUMIF($K19,REGISTER!$CU$28,'KORT 2'!$BD19)</f>
        <v>0</v>
      </c>
      <c r="EX19" s="19">
        <f>SUMIF($K19,REGISTER!$CU$29,'KORT 2'!$BD19)</f>
        <v>0</v>
      </c>
      <c r="EY19" s="19">
        <f>SUMIF($K19,REGISTER!$CU$30,'KORT 2'!$BD19)</f>
        <v>0</v>
      </c>
      <c r="EZ19" s="218">
        <f>SUMIF($K19,REGISTER!$CU$31,'KORT 2'!$BD19)+SUMIF($K19,REGISTER!$CU$32,'KORT 2'!$BD19)+SUMIF($K19,REGISTER!$CU$33,'KORT 2'!$BD19)+SUMIF($K19,REGISTER!$CU$34,'KORT 2'!$BD19)</f>
        <v>0</v>
      </c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234"/>
      <c r="FQ19" s="103">
        <f>SUMIF($M19,REGISTER!$CU$36,'KORT 2'!$O19)</f>
        <v>0</v>
      </c>
      <c r="FR19" s="19">
        <f>SUMIF($M19,REGISTER!$CU$37,'KORT 2'!$O19)</f>
        <v>0</v>
      </c>
      <c r="FS19" s="19">
        <f>SUMIF($M19,REGISTER!$CU$38,'KORT 2'!$O19)</f>
        <v>0</v>
      </c>
      <c r="FT19" s="19">
        <f>SUMIF($M19,REGISTER!$CU$39,'KORT 2'!$O19)</f>
        <v>0</v>
      </c>
      <c r="FU19" s="19">
        <f>SUMIF($M19,REGISTER!$CU$40,'KORT 2'!$O19)</f>
        <v>0</v>
      </c>
      <c r="FV19" s="19">
        <f>SUMIF($M19,REGISTER!$CU$41,'KORT 2'!$O19)</f>
        <v>0</v>
      </c>
      <c r="FW19" s="19">
        <f>SUMIF($M19,REGISTER!$CU$56,'KORT 2'!$O19)</f>
        <v>0</v>
      </c>
      <c r="FX19" s="19">
        <f>SUMIF($M19,REGISTER!$CU$57,'KORT 2'!$O19)</f>
        <v>0</v>
      </c>
      <c r="FY19" s="19">
        <f>SUMIF($M19,REGISTER!$CU$58,'KORT 2'!$O19)</f>
        <v>0</v>
      </c>
      <c r="FZ19" s="19">
        <f>SUMIF($M19,REGISTER!$CU$59,'KORT 2'!$O19)</f>
        <v>0</v>
      </c>
      <c r="GA19" s="19">
        <f>SUMIF($M19,REGISTER!$CU$60,'KORT 2'!$O19)</f>
        <v>0</v>
      </c>
      <c r="GB19" s="19">
        <f>SUMIF($M19,REGISTER!$CU$61,'KORT 2'!$O19)</f>
        <v>0</v>
      </c>
      <c r="GC19" s="19">
        <f>SUMIF($M19,REGISTER!$CU$46,'KORT 2'!$O19)</f>
        <v>0</v>
      </c>
      <c r="GD19" s="19">
        <f>SUMIF($M19,REGISTER!$CU$47,'KORT 2'!$O19)</f>
        <v>0</v>
      </c>
      <c r="GE19" s="19">
        <f>SUMIF($M19,REGISTER!$CU$48,'KORT 2'!$O19)</f>
        <v>0</v>
      </c>
      <c r="GF19" s="19">
        <f>SUMIF($M19,REGISTER!$CU$49,'KORT 2'!$O19)</f>
        <v>0</v>
      </c>
      <c r="GG19" s="19">
        <f>SUMIF($M19,REGISTER!$CU$50,'KORT 2'!$O19)</f>
        <v>0</v>
      </c>
      <c r="GH19" s="19">
        <f>SUMIF($M19,REGISTER!$CU$51,'KORT 2'!$O19)</f>
        <v>0</v>
      </c>
      <c r="GI19" s="18">
        <f>SUMIF($M19,REGISTER!$CU$52,'KORT 2'!$O19)+SUMIF($M19,REGISTER!$CU$53,'KORT 2'!$O19)+SUMIF($M19,REGISTER!$CU$54,'KORT 2'!$O19)+SUMIF($M19,REGISTER!$CU$55,'KORT 2'!$O19)</f>
        <v>0</v>
      </c>
      <c r="GJ19" s="19">
        <f>SUMIF($M19,REGISTER!$CU$66,'KORT 2'!$O19)</f>
        <v>0</v>
      </c>
      <c r="GK19" s="19">
        <f>SUMIF($M19,REGISTER!$CU$67,'KORT 2'!$O19)</f>
        <v>0</v>
      </c>
      <c r="GL19" s="19">
        <f>SUMIF($M19,REGISTER!$CU$68,'KORT 2'!$O19)</f>
        <v>0</v>
      </c>
      <c r="GM19" s="19">
        <f>SUMIF($M19,REGISTER!$CU$69,'KORT 2'!$O19)</f>
        <v>0</v>
      </c>
      <c r="GN19" s="19">
        <f>SUMIF($M19,REGISTER!$CU$70,'KORT 2'!$O19)</f>
        <v>0</v>
      </c>
      <c r="GO19" s="19">
        <f>SUMIF($M19,REGISTER!$CU$71,'KORT 2'!$O19)</f>
        <v>0</v>
      </c>
      <c r="GP19" s="18">
        <f>SUMIF($M19,REGISTER!$CU$72,'KORT 2'!$O19)+SUMIF($M19,REGISTER!$CU$73,'KORT 2'!$O19)+SUMIF($M19,REGISTER!$CU$74,'KORT 2'!$O19)+SUMIF($M19,REGISTER!$CU$75,'KORT 2'!$O19)</f>
        <v>0</v>
      </c>
      <c r="GQ19" s="211"/>
      <c r="GR19" s="211"/>
      <c r="GS19" s="211"/>
      <c r="GT19" s="211"/>
      <c r="GU19" s="211"/>
      <c r="GV19" s="211"/>
      <c r="GW19" s="211"/>
      <c r="GX19" s="211"/>
      <c r="GY19" s="211"/>
      <c r="GZ19" s="211"/>
      <c r="HA19" s="211"/>
      <c r="HB19" s="211"/>
      <c r="HC19" s="211"/>
      <c r="HD19" s="211"/>
      <c r="HE19" s="211"/>
      <c r="HF19" s="211"/>
      <c r="HG19" s="211"/>
      <c r="HH19" s="112"/>
      <c r="HI19" s="1"/>
    </row>
    <row r="20" spans="1:218" ht="15.95" customHeight="1">
      <c r="A20" s="17">
        <v>2</v>
      </c>
      <c r="B20" s="81"/>
      <c r="C20" s="429" t="str">
        <f t="shared" si="0"/>
        <v/>
      </c>
      <c r="D20" s="461"/>
      <c r="E20" s="461"/>
      <c r="F20" s="461"/>
      <c r="G20" s="461"/>
      <c r="H20" s="130" t="str">
        <f t="shared" si="1"/>
        <v/>
      </c>
      <c r="I20" s="26">
        <f t="shared" si="2"/>
        <v>0</v>
      </c>
      <c r="J20" s="26">
        <f t="shared" si="3"/>
        <v>0</v>
      </c>
      <c r="K20" s="26">
        <f t="shared" si="4"/>
        <v>0</v>
      </c>
      <c r="L20" s="133"/>
      <c r="M20" s="26">
        <f t="shared" si="5"/>
        <v>0</v>
      </c>
      <c r="N20" s="26">
        <f t="shared" si="6"/>
        <v>0</v>
      </c>
      <c r="O20" s="101">
        <f t="shared" si="7"/>
        <v>0</v>
      </c>
      <c r="P20" s="75">
        <f>IF(CS$70=1,0,IF(AND(CS20=1,$J20=1,CS$43&gt;=REGISTER!$CZ$25,CS$40&gt;0,SUM(CS$54:CS$60)&gt;0),1,0))</f>
        <v>0</v>
      </c>
      <c r="Q20" s="75">
        <f>IF(CT$70=1,0,IF(AND(CT20=1,$J20=1,CT$43&gt;=REGISTER!$CZ$25,CT$40&gt;0,SUM(CT$54:CT$60)&gt;0),1,0))</f>
        <v>0</v>
      </c>
      <c r="R20" s="75">
        <f>IF(CU$70=1,0,IF(AND(CU20=1,$J20=1,CU$43&gt;=REGISTER!$CZ$25,CU$40&gt;0,SUM(CU$54:CU$60)&gt;0),1,0))</f>
        <v>0</v>
      </c>
      <c r="S20" s="75">
        <f>IF(CV$70=1,0,IF(AND(CV20=1,$J20=1,CV$43&gt;=REGISTER!$CZ$25,CV$40&gt;0,SUM(CV$54:CV$60)&gt;0),1,0))</f>
        <v>0</v>
      </c>
      <c r="T20" s="75">
        <f>IF(CW$70=1,0,IF(AND(CW20=1,$J20=1,CW$43&gt;=REGISTER!$CZ$25,CW$40&gt;0,SUM(CW$54:CW$60)&gt;0),1,0))</f>
        <v>0</v>
      </c>
      <c r="U20" s="75">
        <f>IF(CX$70=1,0,IF(AND(CX20=1,$J20=1,CX$43&gt;=REGISTER!$CZ$25,CX$40&gt;0,SUM(CX$54:CX$60)&gt;0),1,0))</f>
        <v>0</v>
      </c>
      <c r="V20" s="75">
        <f>IF(CY$70=1,0,IF(AND(CY20=1,$J20=1,CY$43&gt;=REGISTER!$CZ$25,CY$40&gt;0,SUM(CY$54:CY$60)&gt;0),1,0))</f>
        <v>0</v>
      </c>
      <c r="W20" s="75">
        <f>IF(CZ$70=1,0,IF(AND(CZ20=1,$J20=1,CZ$43&gt;=REGISTER!$CZ$25,CZ$40&gt;0,SUM(CZ$54:CZ$60)&gt;0),1,0))</f>
        <v>0</v>
      </c>
      <c r="X20" s="75">
        <f>IF(DA$70=1,0,IF(AND(DA20=1,$J20=1,DA$43&gt;=REGISTER!$CZ$25,DA$40&gt;0,SUM(DA$54:DA$60)&gt;0),1,0))</f>
        <v>0</v>
      </c>
      <c r="Y20" s="75">
        <f>IF(DB$70=1,0,IF(AND(DB20=1,$J20=1,DB$43&gt;=REGISTER!$CZ$25,DB$40&gt;0,SUM(DB$54:DB$60)&gt;0),1,0))</f>
        <v>0</v>
      </c>
      <c r="Z20" s="75">
        <f>IF(DC$70=1,0,IF(AND(DC20=1,$J20=1,DC$43&gt;=REGISTER!$CZ$25,DC$40&gt;0,SUM(DC$54:DC$60)&gt;0),1,0))</f>
        <v>0</v>
      </c>
      <c r="AA20" s="75">
        <f>IF(DD$70=1,0,IF(AND(DD20=1,$J20=1,DD$43&gt;=REGISTER!$CZ$25,DD$40&gt;0,SUM(DD$54:DD$60)&gt;0),1,0))</f>
        <v>0</v>
      </c>
      <c r="AB20" s="75">
        <f>IF(DE$70=1,0,IF(AND(DE20=1,$J20=1,DE$43&gt;=REGISTER!$CZ$25,DE$40&gt;0,SUM(DE$54:DE$60)&gt;0),1,0))</f>
        <v>0</v>
      </c>
      <c r="AC20" s="75">
        <f>IF(DF$70=1,0,IF(AND(DF20=1,$J20=1,DF$43&gt;=REGISTER!$CZ$25,DF$40&gt;0,SUM(DF$54:DF$60)&gt;0),1,0))</f>
        <v>0</v>
      </c>
      <c r="AD20" s="75">
        <f>IF(DG$70=1,0,IF(AND(DG20=1,$J20=1,DG$43&gt;=REGISTER!$CZ$25,DG$40&gt;0,SUM(DG$54:DG$60)&gt;0),1,0))</f>
        <v>0</v>
      </c>
      <c r="AE20" s="75">
        <f>IF(DH$70=1,0,IF(AND(DH20=1,$J20=1,DH$43&gt;=REGISTER!$CZ$25,DH$40&gt;0,SUM(DH$54:DH$60)&gt;0),1,0))</f>
        <v>0</v>
      </c>
      <c r="AF20" s="75">
        <f>IF(DI$70=1,0,IF(AND(DI20=1,$J20=1,DI$43&gt;=REGISTER!$CZ$25,DI$40&gt;0,SUM(DI$54:DI$60)&gt;0),1,0))</f>
        <v>0</v>
      </c>
      <c r="AG20" s="75">
        <f>IF(DJ$70=1,0,IF(AND(DJ20=1,$J20=1,DJ$43&gt;=REGISTER!$CZ$25,DJ$40&gt;0,SUM(DJ$54:DJ$60)&gt;0),1,0))</f>
        <v>0</v>
      </c>
      <c r="AH20" s="75">
        <f>IF(DK$70=1,0,IF(AND(DK20=1,$J20=1,DK$43&gt;=REGISTER!$CZ$25,DK$40&gt;0,SUM(DK$54:DK$60)&gt;0),1,0))</f>
        <v>0</v>
      </c>
      <c r="AI20" s="75">
        <f>IF(DL$70=1,0,IF(AND(DL20=1,$J20=1,DL$43&gt;=REGISTER!$CZ$25,DL$40&gt;0,SUM(DL$54:DL$60)&gt;0),1,0))</f>
        <v>0</v>
      </c>
      <c r="AJ20" s="75">
        <f>IF(DM$70=1,0,IF(AND(DM20=1,$J20=1,DM$43&gt;=REGISTER!$CZ$25,DM$40&gt;0,SUM(DM$54:DM$60)&gt;0),1,0))</f>
        <v>0</v>
      </c>
      <c r="AK20" s="75">
        <f>IF(DN$70=1,0,IF(AND(DN20=1,$J20=1,DN$43&gt;=REGISTER!$CZ$25,DN$40&gt;0,SUM(DN$54:DN$60)&gt;0),1,0))</f>
        <v>0</v>
      </c>
      <c r="AL20" s="75">
        <f>IF(DO$70=1,0,IF(AND(DO20=1,$J20=1,DO$43&gt;=REGISTER!$CZ$25,DO$40&gt;0,SUM(DO$54:DO$60)&gt;0),1,0))</f>
        <v>0</v>
      </c>
      <c r="AM20" s="75">
        <f>IF(DP$70=1,0,IF(AND(DP20=1,$J20=1,DP$43&gt;=REGISTER!$CZ$25,DP$40&gt;0,SUM(DP$54:DP$60)&gt;0),1,0))</f>
        <v>0</v>
      </c>
      <c r="AN20" s="75">
        <f>IF(DQ$70=1,0,IF(AND(DQ20=1,$J20=1,DQ$43&gt;=REGISTER!$CZ$25,DQ$40&gt;0,SUM(DQ$54:DQ$60)&gt;0),1,0))</f>
        <v>0</v>
      </c>
      <c r="AO20" s="75">
        <f>IF(DR$70=1,0,IF(AND(DR20=1,$J20=1,DR$43&gt;=REGISTER!$CZ$25,DR$40&gt;0,SUM(DR$54:DR$60)&gt;0),1,0))</f>
        <v>0</v>
      </c>
      <c r="AP20" s="75">
        <f>IF(DS$70=1,0,IF(AND(DS20=1,$J20=1,DS$43&gt;=REGISTER!$CZ$25,DS$40&gt;0,SUM(DS$54:DS$60)&gt;0),1,0))</f>
        <v>0</v>
      </c>
      <c r="AQ20" s="75">
        <f>IF(DT$70=1,0,IF(AND(DT20=1,$J20=1,DT$43&gt;=REGISTER!$CZ$25,DT$40&gt;0,SUM(DT$54:DT$60)&gt;0),1,0))</f>
        <v>0</v>
      </c>
      <c r="AR20" s="75">
        <f>IF(DU$70=1,0,IF(AND(DU20=1,$J20=1,DU$43&gt;=REGISTER!$CZ$25,DU$40&gt;0,SUM(DU$54:DU$60)&gt;0),1,0))</f>
        <v>0</v>
      </c>
      <c r="AS20" s="75">
        <f>IF(DV$70=1,0,IF(AND(DV20=1,$J20=1,DV$43&gt;=REGISTER!$CZ$25,DV$40&gt;0,SUM(DV$54:DV$60)&gt;0),1,0))</f>
        <v>0</v>
      </c>
      <c r="AT20" s="75">
        <f>IF(DW$70=1,0,IF(AND(DW20=1,$J20=1,DW$43&gt;=REGISTER!$CZ$25,DW$40&gt;0,SUM(DW$54:DW$60)&gt;0),1,0))</f>
        <v>0</v>
      </c>
      <c r="AU20" s="75">
        <f>IF(DX$70=1,0,IF(AND(DX20=1,$J20=1,DX$43&gt;=REGISTER!$CZ$25,DX$40&gt;0,SUM(DX$54:DX$60)&gt;0),1,0))</f>
        <v>0</v>
      </c>
      <c r="AV20" s="75">
        <f>IF(DY$70=1,0,IF(AND(DY20=1,$J20=1,DY$43&gt;=REGISTER!$CZ$25,DY$40&gt;0,SUM(DY$54:DY$60)&gt;0),1,0))</f>
        <v>0</v>
      </c>
      <c r="AW20" s="75">
        <f>IF(DZ$70=1,0,IF(AND(DZ20=1,$J20=1,DZ$43&gt;=REGISTER!$CZ$25,DZ$40&gt;0,SUM(DZ$54:DZ$60)&gt;0),1,0))</f>
        <v>0</v>
      </c>
      <c r="AX20" s="75">
        <f>IF(EA$70=1,0,IF(AND(EA20=1,$J20=1,EA$43&gt;=REGISTER!$CZ$25,EA$40&gt;0,SUM(EA$54:EA$60)&gt;0),1,0))</f>
        <v>0</v>
      </c>
      <c r="AY20" s="75">
        <f>IF(EB$70=1,0,IF(AND(EB20=1,$J20=1,EB$43&gt;=REGISTER!$CZ$25,EB$40&gt;0,SUM(EB$54:EB$60)&gt;0),1,0))</f>
        <v>0</v>
      </c>
      <c r="AZ20" s="75">
        <f>IF(EC$70=1,0,IF(AND(EC20=1,$J20=1,EC$43&gt;=REGISTER!$CZ$25,EC$40&gt;0,SUM(EC$54:EC$60)&gt;0),1,0))</f>
        <v>0</v>
      </c>
      <c r="BA20" s="75">
        <f>IF(ED$70=1,0,IF(AND(ED20=1,$J20=1,ED$43&gt;=REGISTER!$CZ$25,ED$40&gt;0,SUM(ED$54:ED$60)&gt;0),1,0))</f>
        <v>0</v>
      </c>
      <c r="BB20" s="75">
        <f>IF(EE$70=1,0,IF(AND(EE20=1,$J20=1,EE$43&gt;=REGISTER!$CZ$25,EE$40&gt;0,SUM(EE$54:EE$60)&gt;0),1,0))</f>
        <v>0</v>
      </c>
      <c r="BC20" s="75">
        <f>IF(EF$70=1,0,IF(AND(EF20=1,$J20=1,EF$43&gt;=REGISTER!$CZ$25,EF$40&gt;0,SUM(EF$54:EF$60)&gt;0),1,0))</f>
        <v>0</v>
      </c>
      <c r="BD20" s="101">
        <f t="shared" si="8"/>
        <v>0</v>
      </c>
      <c r="BE20" s="74">
        <f t="shared" si="9"/>
        <v>0</v>
      </c>
      <c r="BF20" s="74">
        <f t="shared" si="9"/>
        <v>0</v>
      </c>
      <c r="BG20" s="74">
        <f t="shared" si="9"/>
        <v>0</v>
      </c>
      <c r="BH20" s="74">
        <f t="shared" si="9"/>
        <v>0</v>
      </c>
      <c r="BI20" s="74">
        <f t="shared" si="9"/>
        <v>0</v>
      </c>
      <c r="BJ20" s="74">
        <f t="shared" si="9"/>
        <v>0</v>
      </c>
      <c r="BK20" s="74">
        <f t="shared" si="9"/>
        <v>0</v>
      </c>
      <c r="BL20" s="74">
        <f t="shared" si="9"/>
        <v>0</v>
      </c>
      <c r="BM20" s="74">
        <f t="shared" si="9"/>
        <v>0</v>
      </c>
      <c r="BN20" s="74">
        <f t="shared" si="9"/>
        <v>0</v>
      </c>
      <c r="BO20" s="74">
        <f t="shared" si="9"/>
        <v>0</v>
      </c>
      <c r="BP20" s="74">
        <f t="shared" si="9"/>
        <v>0</v>
      </c>
      <c r="BQ20" s="74">
        <f t="shared" si="9"/>
        <v>0</v>
      </c>
      <c r="BR20" s="74">
        <f t="shared" si="9"/>
        <v>0</v>
      </c>
      <c r="BS20" s="74">
        <f t="shared" si="9"/>
        <v>0</v>
      </c>
      <c r="BT20" s="74">
        <f t="shared" si="9"/>
        <v>0</v>
      </c>
      <c r="BU20" s="74">
        <f t="shared" si="10"/>
        <v>0</v>
      </c>
      <c r="BV20" s="74">
        <f t="shared" si="10"/>
        <v>0</v>
      </c>
      <c r="BW20" s="74">
        <f t="shared" si="10"/>
        <v>0</v>
      </c>
      <c r="BX20" s="74">
        <f t="shared" si="10"/>
        <v>0</v>
      </c>
      <c r="BY20" s="74">
        <f t="shared" si="10"/>
        <v>0</v>
      </c>
      <c r="BZ20" s="74">
        <f t="shared" si="10"/>
        <v>0</v>
      </c>
      <c r="CA20" s="74">
        <f t="shared" si="10"/>
        <v>0</v>
      </c>
      <c r="CB20" s="74">
        <f t="shared" si="10"/>
        <v>0</v>
      </c>
      <c r="CC20" s="74">
        <f t="shared" si="10"/>
        <v>0</v>
      </c>
      <c r="CD20" s="74">
        <f t="shared" si="10"/>
        <v>0</v>
      </c>
      <c r="CE20" s="74">
        <f t="shared" si="10"/>
        <v>0</v>
      </c>
      <c r="CF20" s="74">
        <f t="shared" si="10"/>
        <v>0</v>
      </c>
      <c r="CG20" s="74">
        <f t="shared" si="10"/>
        <v>0</v>
      </c>
      <c r="CH20" s="74">
        <f t="shared" si="10"/>
        <v>0</v>
      </c>
      <c r="CI20" s="74">
        <f t="shared" si="10"/>
        <v>0</v>
      </c>
      <c r="CJ20" s="74">
        <f t="shared" si="10"/>
        <v>0</v>
      </c>
      <c r="CK20" s="74">
        <f t="shared" si="11"/>
        <v>0</v>
      </c>
      <c r="CL20" s="74">
        <f t="shared" si="11"/>
        <v>0</v>
      </c>
      <c r="CM20" s="74">
        <f t="shared" si="11"/>
        <v>0</v>
      </c>
      <c r="CN20" s="74">
        <f t="shared" si="11"/>
        <v>0</v>
      </c>
      <c r="CO20" s="74">
        <f t="shared" si="11"/>
        <v>0</v>
      </c>
      <c r="CP20" s="74">
        <f t="shared" si="11"/>
        <v>0</v>
      </c>
      <c r="CQ20" s="74">
        <f t="shared" si="11"/>
        <v>0</v>
      </c>
      <c r="CR20" s="74">
        <f t="shared" si="11"/>
        <v>0</v>
      </c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54">
        <f t="shared" si="12"/>
        <v>0</v>
      </c>
      <c r="EH20" s="136"/>
      <c r="EI20" s="97">
        <f t="shared" si="13"/>
        <v>0</v>
      </c>
      <c r="EJ20" s="344" t="str">
        <f t="shared" si="14"/>
        <v/>
      </c>
      <c r="EK20" s="345">
        <f t="shared" ref="EK20:EK39" si="15">IF(B20=0,0,N20)</f>
        <v>0</v>
      </c>
      <c r="EL20" s="185"/>
      <c r="EM20" s="102">
        <f>SUMIF($K20,REGISTER!$CU$7,'KORT 2'!$BD20)</f>
        <v>0</v>
      </c>
      <c r="EN20" s="19">
        <f>SUMIF($K20,REGISTER!$CU$8,'KORT 2'!$BD20)</f>
        <v>0</v>
      </c>
      <c r="EO20" s="20">
        <f>SUMIF($K20,REGISTER!$CU$9,'KORT 2'!$BD20)</f>
        <v>0</v>
      </c>
      <c r="EP20" s="17">
        <f>SUMIF($K20,REGISTER!$CU$21,'KORT 2'!$BD20)</f>
        <v>0</v>
      </c>
      <c r="EQ20" s="19">
        <f>SUMIF($K20,REGISTER!$CU$22,'KORT 2'!$BD20)</f>
        <v>0</v>
      </c>
      <c r="ER20" s="20">
        <f>SUMIF($K20,REGISTER!$CU$23,'KORT 2'!$BD20)</f>
        <v>0</v>
      </c>
      <c r="ES20" s="17">
        <f>SUMIF($K20,REGISTER!$CU$14,'KORT 2'!$BD20)</f>
        <v>0</v>
      </c>
      <c r="ET20" s="19">
        <f>SUMIF($K20,REGISTER!$CU$15,'KORT 2'!$BD20)</f>
        <v>0</v>
      </c>
      <c r="EU20" s="19">
        <f>SUMIF($K20,REGISTER!$CU$16,'KORT 2'!$BD20)</f>
        <v>0</v>
      </c>
      <c r="EV20" s="218">
        <f>SUMIF($K20,REGISTER!$CU$17,'KORT 2'!$BD20)+SUMIF($K20,REGISTER!$CU$18,'KORT 2'!$BD20)+SUMIF($K20,REGISTER!$CU$19,'KORT 2'!$BD20)+SUMIF($K20,REGISTER!$CU$20,'KORT 2'!$BD20)</f>
        <v>0</v>
      </c>
      <c r="EW20" s="103">
        <f>SUMIF($K20,REGISTER!$CU$28,'KORT 2'!$BD20)</f>
        <v>0</v>
      </c>
      <c r="EX20" s="19">
        <f>SUMIF($K20,REGISTER!$CU$29,'KORT 2'!$BD20)</f>
        <v>0</v>
      </c>
      <c r="EY20" s="19">
        <f>SUMIF($K20,REGISTER!$CU$30,'KORT 2'!$BD20)</f>
        <v>0</v>
      </c>
      <c r="EZ20" s="218">
        <f>SUMIF($K20,REGISTER!$CU$31,'KORT 2'!$BD20)+SUMIF($K20,REGISTER!$CU$32,'KORT 2'!$BD20)+SUMIF($K20,REGISTER!$CU$33,'KORT 2'!$BD20)+SUMIF($K20,REGISTER!$CU$34,'KORT 2'!$BD20)</f>
        <v>0</v>
      </c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234"/>
      <c r="FQ20" s="103">
        <f>SUMIF($M20,REGISTER!$CU$36,'KORT 2'!$O20)</f>
        <v>0</v>
      </c>
      <c r="FR20" s="19">
        <f>SUMIF($M20,REGISTER!$CU$37,'KORT 2'!$O20)</f>
        <v>0</v>
      </c>
      <c r="FS20" s="19">
        <f>SUMIF($M20,REGISTER!$CU$38,'KORT 2'!$O20)</f>
        <v>0</v>
      </c>
      <c r="FT20" s="19">
        <f>SUMIF($M20,REGISTER!$CU$39,'KORT 2'!$O20)</f>
        <v>0</v>
      </c>
      <c r="FU20" s="19">
        <f>SUMIF($M20,REGISTER!$CU$40,'KORT 2'!$O20)</f>
        <v>0</v>
      </c>
      <c r="FV20" s="19">
        <f>SUMIF($M20,REGISTER!$CU$41,'KORT 2'!$O20)</f>
        <v>0</v>
      </c>
      <c r="FW20" s="19">
        <f>SUMIF($M20,REGISTER!$CU$56,'KORT 2'!$O20)</f>
        <v>0</v>
      </c>
      <c r="FX20" s="19">
        <f>SUMIF($M20,REGISTER!$CU$57,'KORT 2'!$O20)</f>
        <v>0</v>
      </c>
      <c r="FY20" s="19">
        <f>SUMIF($M20,REGISTER!$CU$58,'KORT 2'!$O20)</f>
        <v>0</v>
      </c>
      <c r="FZ20" s="19">
        <f>SUMIF($M20,REGISTER!$CU$59,'KORT 2'!$O20)</f>
        <v>0</v>
      </c>
      <c r="GA20" s="19">
        <f>SUMIF($M20,REGISTER!$CU$60,'KORT 2'!$O20)</f>
        <v>0</v>
      </c>
      <c r="GB20" s="19">
        <f>SUMIF($M20,REGISTER!$CU$61,'KORT 2'!$O20)</f>
        <v>0</v>
      </c>
      <c r="GC20" s="19">
        <f>SUMIF($M20,REGISTER!$CU$46,'KORT 2'!$O20)</f>
        <v>0</v>
      </c>
      <c r="GD20" s="19">
        <f>SUMIF($M20,REGISTER!$CU$47,'KORT 2'!$O20)</f>
        <v>0</v>
      </c>
      <c r="GE20" s="19">
        <f>SUMIF($M20,REGISTER!$CU$48,'KORT 2'!$O20)</f>
        <v>0</v>
      </c>
      <c r="GF20" s="19">
        <f>SUMIF($M20,REGISTER!$CU$49,'KORT 2'!$O20)</f>
        <v>0</v>
      </c>
      <c r="GG20" s="19">
        <f>SUMIF($M20,REGISTER!$CU$50,'KORT 2'!$O20)</f>
        <v>0</v>
      </c>
      <c r="GH20" s="19">
        <f>SUMIF($M20,REGISTER!$CU$51,'KORT 2'!$O20)</f>
        <v>0</v>
      </c>
      <c r="GI20" s="18">
        <f>SUMIF($M20,REGISTER!$CU$52,'KORT 2'!$O20)+SUMIF($M20,REGISTER!$CU$53,'KORT 2'!$O20)+SUMIF($M20,REGISTER!$CU$54,'KORT 2'!$O20)+SUMIF($M20,REGISTER!$CU$55,'KORT 2'!$O20)</f>
        <v>0</v>
      </c>
      <c r="GJ20" s="19">
        <f>SUMIF($M20,REGISTER!$CU$66,'KORT 2'!$O20)</f>
        <v>0</v>
      </c>
      <c r="GK20" s="19">
        <f>SUMIF($M20,REGISTER!$CU$67,'KORT 2'!$O20)</f>
        <v>0</v>
      </c>
      <c r="GL20" s="19">
        <f>SUMIF($M20,REGISTER!$CU$68,'KORT 2'!$O20)</f>
        <v>0</v>
      </c>
      <c r="GM20" s="19">
        <f>SUMIF($M20,REGISTER!$CU$69,'KORT 2'!$O20)</f>
        <v>0</v>
      </c>
      <c r="GN20" s="19">
        <f>SUMIF($M20,REGISTER!$CU$70,'KORT 2'!$O20)</f>
        <v>0</v>
      </c>
      <c r="GO20" s="19">
        <f>SUMIF($M20,REGISTER!$CU$71,'KORT 2'!$O20)</f>
        <v>0</v>
      </c>
      <c r="GP20" s="18">
        <f>SUMIF($M20,REGISTER!$CU$72,'KORT 2'!$O20)+SUMIF($M20,REGISTER!$CU$73,'KORT 2'!$O20)+SUMIF($M20,REGISTER!$CU$74,'KORT 2'!$O20)+SUMIF($M20,REGISTER!$CU$75,'KORT 2'!$O20)</f>
        <v>0</v>
      </c>
      <c r="GQ20" s="136"/>
      <c r="GR20" s="136"/>
      <c r="GS20" s="136"/>
      <c r="GT20" s="136"/>
      <c r="GU20" s="136"/>
      <c r="GV20" s="136"/>
      <c r="GW20" s="136"/>
      <c r="GX20" s="136"/>
      <c r="GY20" s="136"/>
      <c r="GZ20" s="136"/>
      <c r="HA20" s="136"/>
      <c r="HB20" s="136"/>
      <c r="HC20" s="136"/>
      <c r="HD20" s="136"/>
      <c r="HE20" s="136"/>
      <c r="HF20" s="136"/>
      <c r="HG20" s="136"/>
      <c r="HH20" s="125"/>
      <c r="HI20" s="1"/>
    </row>
    <row r="21" spans="1:218" ht="15.95" customHeight="1">
      <c r="A21" s="17">
        <v>3</v>
      </c>
      <c r="B21" s="81"/>
      <c r="C21" s="429" t="str">
        <f t="shared" si="0"/>
        <v/>
      </c>
      <c r="D21" s="461"/>
      <c r="E21" s="461"/>
      <c r="F21" s="461"/>
      <c r="G21" s="461"/>
      <c r="H21" s="130" t="str">
        <f t="shared" si="1"/>
        <v/>
      </c>
      <c r="I21" s="26">
        <f t="shared" si="2"/>
        <v>0</v>
      </c>
      <c r="J21" s="26">
        <f t="shared" si="3"/>
        <v>0</v>
      </c>
      <c r="K21" s="26">
        <f t="shared" si="4"/>
        <v>0</v>
      </c>
      <c r="L21" s="133"/>
      <c r="M21" s="26">
        <f t="shared" si="5"/>
        <v>0</v>
      </c>
      <c r="N21" s="26">
        <f t="shared" si="6"/>
        <v>0</v>
      </c>
      <c r="O21" s="101">
        <f t="shared" si="7"/>
        <v>0</v>
      </c>
      <c r="P21" s="75">
        <f>IF(CS$70=1,0,IF(AND(CS21=1,$J21=1,CS$43&gt;=REGISTER!$CZ$25,CS$40&gt;0,SUM(CS$54:CS$60)&gt;0),1,0))</f>
        <v>0</v>
      </c>
      <c r="Q21" s="75">
        <f>IF(CT$70=1,0,IF(AND(CT21=1,$J21=1,CT$43&gt;=REGISTER!$CZ$25,CT$40&gt;0,SUM(CT$54:CT$60)&gt;0),1,0))</f>
        <v>0</v>
      </c>
      <c r="R21" s="75">
        <f>IF(CU$70=1,0,IF(AND(CU21=1,$J21=1,CU$43&gt;=REGISTER!$CZ$25,CU$40&gt;0,SUM(CU$54:CU$60)&gt;0),1,0))</f>
        <v>0</v>
      </c>
      <c r="S21" s="75">
        <f>IF(CV$70=1,0,IF(AND(CV21=1,$J21=1,CV$43&gt;=REGISTER!$CZ$25,CV$40&gt;0,SUM(CV$54:CV$60)&gt;0),1,0))</f>
        <v>0</v>
      </c>
      <c r="T21" s="75">
        <f>IF(CW$70=1,0,IF(AND(CW21=1,$J21=1,CW$43&gt;=REGISTER!$CZ$25,CW$40&gt;0,SUM(CW$54:CW$60)&gt;0),1,0))</f>
        <v>0</v>
      </c>
      <c r="U21" s="75">
        <f>IF(CX$70=1,0,IF(AND(CX21=1,$J21=1,CX$43&gt;=REGISTER!$CZ$25,CX$40&gt;0,SUM(CX$54:CX$60)&gt;0),1,0))</f>
        <v>0</v>
      </c>
      <c r="V21" s="75">
        <f>IF(CY$70=1,0,IF(AND(CY21=1,$J21=1,CY$43&gt;=REGISTER!$CZ$25,CY$40&gt;0,SUM(CY$54:CY$60)&gt;0),1,0))</f>
        <v>0</v>
      </c>
      <c r="W21" s="75">
        <f>IF(CZ$70=1,0,IF(AND(CZ21=1,$J21=1,CZ$43&gt;=REGISTER!$CZ$25,CZ$40&gt;0,SUM(CZ$54:CZ$60)&gt;0),1,0))</f>
        <v>0</v>
      </c>
      <c r="X21" s="75">
        <f>IF(DA$70=1,0,IF(AND(DA21=1,$J21=1,DA$43&gt;=REGISTER!$CZ$25,DA$40&gt;0,SUM(DA$54:DA$60)&gt;0),1,0))</f>
        <v>0</v>
      </c>
      <c r="Y21" s="75">
        <f>IF(DB$70=1,0,IF(AND(DB21=1,$J21=1,DB$43&gt;=REGISTER!$CZ$25,DB$40&gt;0,SUM(DB$54:DB$60)&gt;0),1,0))</f>
        <v>0</v>
      </c>
      <c r="Z21" s="75">
        <f>IF(DC$70=1,0,IF(AND(DC21=1,$J21=1,DC$43&gt;=REGISTER!$CZ$25,DC$40&gt;0,SUM(DC$54:DC$60)&gt;0),1,0))</f>
        <v>0</v>
      </c>
      <c r="AA21" s="75">
        <f>IF(DD$70=1,0,IF(AND(DD21=1,$J21=1,DD$43&gt;=REGISTER!$CZ$25,DD$40&gt;0,SUM(DD$54:DD$60)&gt;0),1,0))</f>
        <v>0</v>
      </c>
      <c r="AB21" s="75">
        <f>IF(DE$70=1,0,IF(AND(DE21=1,$J21=1,DE$43&gt;=REGISTER!$CZ$25,DE$40&gt;0,SUM(DE$54:DE$60)&gt;0),1,0))</f>
        <v>0</v>
      </c>
      <c r="AC21" s="75">
        <f>IF(DF$70=1,0,IF(AND(DF21=1,$J21=1,DF$43&gt;=REGISTER!$CZ$25,DF$40&gt;0,SUM(DF$54:DF$60)&gt;0),1,0))</f>
        <v>0</v>
      </c>
      <c r="AD21" s="75">
        <f>IF(DG$70=1,0,IF(AND(DG21=1,$J21=1,DG$43&gt;=REGISTER!$CZ$25,DG$40&gt;0,SUM(DG$54:DG$60)&gt;0),1,0))</f>
        <v>0</v>
      </c>
      <c r="AE21" s="75">
        <f>IF(DH$70=1,0,IF(AND(DH21=1,$J21=1,DH$43&gt;=REGISTER!$CZ$25,DH$40&gt;0,SUM(DH$54:DH$60)&gt;0),1,0))</f>
        <v>0</v>
      </c>
      <c r="AF21" s="75">
        <f>IF(DI$70=1,0,IF(AND(DI21=1,$J21=1,DI$43&gt;=REGISTER!$CZ$25,DI$40&gt;0,SUM(DI$54:DI$60)&gt;0),1,0))</f>
        <v>0</v>
      </c>
      <c r="AG21" s="75">
        <f>IF(DJ$70=1,0,IF(AND(DJ21=1,$J21=1,DJ$43&gt;=REGISTER!$CZ$25,DJ$40&gt;0,SUM(DJ$54:DJ$60)&gt;0),1,0))</f>
        <v>0</v>
      </c>
      <c r="AH21" s="75">
        <f>IF(DK$70=1,0,IF(AND(DK21=1,$J21=1,DK$43&gt;=REGISTER!$CZ$25,DK$40&gt;0,SUM(DK$54:DK$60)&gt;0),1,0))</f>
        <v>0</v>
      </c>
      <c r="AI21" s="75">
        <f>IF(DL$70=1,0,IF(AND(DL21=1,$J21=1,DL$43&gt;=REGISTER!$CZ$25,DL$40&gt;0,SUM(DL$54:DL$60)&gt;0),1,0))</f>
        <v>0</v>
      </c>
      <c r="AJ21" s="75">
        <f>IF(DM$70=1,0,IF(AND(DM21=1,$J21=1,DM$43&gt;=REGISTER!$CZ$25,DM$40&gt;0,SUM(DM$54:DM$60)&gt;0),1,0))</f>
        <v>0</v>
      </c>
      <c r="AK21" s="75">
        <f>IF(DN$70=1,0,IF(AND(DN21=1,$J21=1,DN$43&gt;=REGISTER!$CZ$25,DN$40&gt;0,SUM(DN$54:DN$60)&gt;0),1,0))</f>
        <v>0</v>
      </c>
      <c r="AL21" s="75">
        <f>IF(DO$70=1,0,IF(AND(DO21=1,$J21=1,DO$43&gt;=REGISTER!$CZ$25,DO$40&gt;0,SUM(DO$54:DO$60)&gt;0),1,0))</f>
        <v>0</v>
      </c>
      <c r="AM21" s="75">
        <f>IF(DP$70=1,0,IF(AND(DP21=1,$J21=1,DP$43&gt;=REGISTER!$CZ$25,DP$40&gt;0,SUM(DP$54:DP$60)&gt;0),1,0))</f>
        <v>0</v>
      </c>
      <c r="AN21" s="75">
        <f>IF(DQ$70=1,0,IF(AND(DQ21=1,$J21=1,DQ$43&gt;=REGISTER!$CZ$25,DQ$40&gt;0,SUM(DQ$54:DQ$60)&gt;0),1,0))</f>
        <v>0</v>
      </c>
      <c r="AO21" s="75">
        <f>IF(DR$70=1,0,IF(AND(DR21=1,$J21=1,DR$43&gt;=REGISTER!$CZ$25,DR$40&gt;0,SUM(DR$54:DR$60)&gt;0),1,0))</f>
        <v>0</v>
      </c>
      <c r="AP21" s="75">
        <f>IF(DS$70=1,0,IF(AND(DS21=1,$J21=1,DS$43&gt;=REGISTER!$CZ$25,DS$40&gt;0,SUM(DS$54:DS$60)&gt;0),1,0))</f>
        <v>0</v>
      </c>
      <c r="AQ21" s="75">
        <f>IF(DT$70=1,0,IF(AND(DT21=1,$J21=1,DT$43&gt;=REGISTER!$CZ$25,DT$40&gt;0,SUM(DT$54:DT$60)&gt;0),1,0))</f>
        <v>0</v>
      </c>
      <c r="AR21" s="75">
        <f>IF(DU$70=1,0,IF(AND(DU21=1,$J21=1,DU$43&gt;=REGISTER!$CZ$25,DU$40&gt;0,SUM(DU$54:DU$60)&gt;0),1,0))</f>
        <v>0</v>
      </c>
      <c r="AS21" s="75">
        <f>IF(DV$70=1,0,IF(AND(DV21=1,$J21=1,DV$43&gt;=REGISTER!$CZ$25,DV$40&gt;0,SUM(DV$54:DV$60)&gt;0),1,0))</f>
        <v>0</v>
      </c>
      <c r="AT21" s="75">
        <f>IF(DW$70=1,0,IF(AND(DW21=1,$J21=1,DW$43&gt;=REGISTER!$CZ$25,DW$40&gt;0,SUM(DW$54:DW$60)&gt;0),1,0))</f>
        <v>0</v>
      </c>
      <c r="AU21" s="75">
        <f>IF(DX$70=1,0,IF(AND(DX21=1,$J21=1,DX$43&gt;=REGISTER!$CZ$25,DX$40&gt;0,SUM(DX$54:DX$60)&gt;0),1,0))</f>
        <v>0</v>
      </c>
      <c r="AV21" s="75">
        <f>IF(DY$70=1,0,IF(AND(DY21=1,$J21=1,DY$43&gt;=REGISTER!$CZ$25,DY$40&gt;0,SUM(DY$54:DY$60)&gt;0),1,0))</f>
        <v>0</v>
      </c>
      <c r="AW21" s="75">
        <f>IF(DZ$70=1,0,IF(AND(DZ21=1,$J21=1,DZ$43&gt;=REGISTER!$CZ$25,DZ$40&gt;0,SUM(DZ$54:DZ$60)&gt;0),1,0))</f>
        <v>0</v>
      </c>
      <c r="AX21" s="75">
        <f>IF(EA$70=1,0,IF(AND(EA21=1,$J21=1,EA$43&gt;=REGISTER!$CZ$25,EA$40&gt;0,SUM(EA$54:EA$60)&gt;0),1,0))</f>
        <v>0</v>
      </c>
      <c r="AY21" s="75">
        <f>IF(EB$70=1,0,IF(AND(EB21=1,$J21=1,EB$43&gt;=REGISTER!$CZ$25,EB$40&gt;0,SUM(EB$54:EB$60)&gt;0),1,0))</f>
        <v>0</v>
      </c>
      <c r="AZ21" s="75">
        <f>IF(EC$70=1,0,IF(AND(EC21=1,$J21=1,EC$43&gt;=REGISTER!$CZ$25,EC$40&gt;0,SUM(EC$54:EC$60)&gt;0),1,0))</f>
        <v>0</v>
      </c>
      <c r="BA21" s="75">
        <f>IF(ED$70=1,0,IF(AND(ED21=1,$J21=1,ED$43&gt;=REGISTER!$CZ$25,ED$40&gt;0,SUM(ED$54:ED$60)&gt;0),1,0))</f>
        <v>0</v>
      </c>
      <c r="BB21" s="75">
        <f>IF(EE$70=1,0,IF(AND(EE21=1,$J21=1,EE$43&gt;=REGISTER!$CZ$25,EE$40&gt;0,SUM(EE$54:EE$60)&gt;0),1,0))</f>
        <v>0</v>
      </c>
      <c r="BC21" s="75">
        <f>IF(EF$70=1,0,IF(AND(EF21=1,$J21=1,EF$43&gt;=REGISTER!$CZ$25,EF$40&gt;0,SUM(EF$54:EF$60)&gt;0),1,0))</f>
        <v>0</v>
      </c>
      <c r="BD21" s="101">
        <f t="shared" si="8"/>
        <v>0</v>
      </c>
      <c r="BE21" s="74">
        <f t="shared" si="9"/>
        <v>0</v>
      </c>
      <c r="BF21" s="74">
        <f t="shared" si="9"/>
        <v>0</v>
      </c>
      <c r="BG21" s="74">
        <f t="shared" si="9"/>
        <v>0</v>
      </c>
      <c r="BH21" s="74">
        <f t="shared" si="9"/>
        <v>0</v>
      </c>
      <c r="BI21" s="74">
        <f t="shared" si="9"/>
        <v>0</v>
      </c>
      <c r="BJ21" s="74">
        <f t="shared" si="9"/>
        <v>0</v>
      </c>
      <c r="BK21" s="74">
        <f t="shared" si="9"/>
        <v>0</v>
      </c>
      <c r="BL21" s="74">
        <f t="shared" si="9"/>
        <v>0</v>
      </c>
      <c r="BM21" s="74">
        <f t="shared" si="9"/>
        <v>0</v>
      </c>
      <c r="BN21" s="74">
        <f t="shared" si="9"/>
        <v>0</v>
      </c>
      <c r="BO21" s="74">
        <f t="shared" si="9"/>
        <v>0</v>
      </c>
      <c r="BP21" s="74">
        <f t="shared" si="9"/>
        <v>0</v>
      </c>
      <c r="BQ21" s="74">
        <f t="shared" si="9"/>
        <v>0</v>
      </c>
      <c r="BR21" s="74">
        <f t="shared" si="9"/>
        <v>0</v>
      </c>
      <c r="BS21" s="74">
        <f t="shared" si="9"/>
        <v>0</v>
      </c>
      <c r="BT21" s="74">
        <f t="shared" si="9"/>
        <v>0</v>
      </c>
      <c r="BU21" s="74">
        <f t="shared" si="10"/>
        <v>0</v>
      </c>
      <c r="BV21" s="74">
        <f t="shared" si="10"/>
        <v>0</v>
      </c>
      <c r="BW21" s="74">
        <f t="shared" si="10"/>
        <v>0</v>
      </c>
      <c r="BX21" s="74">
        <f t="shared" si="10"/>
        <v>0</v>
      </c>
      <c r="BY21" s="74">
        <f t="shared" si="10"/>
        <v>0</v>
      </c>
      <c r="BZ21" s="74">
        <f t="shared" si="10"/>
        <v>0</v>
      </c>
      <c r="CA21" s="74">
        <f t="shared" si="10"/>
        <v>0</v>
      </c>
      <c r="CB21" s="74">
        <f t="shared" si="10"/>
        <v>0</v>
      </c>
      <c r="CC21" s="74">
        <f t="shared" si="10"/>
        <v>0</v>
      </c>
      <c r="CD21" s="74">
        <f t="shared" si="10"/>
        <v>0</v>
      </c>
      <c r="CE21" s="74">
        <f t="shared" si="10"/>
        <v>0</v>
      </c>
      <c r="CF21" s="74">
        <f t="shared" si="10"/>
        <v>0</v>
      </c>
      <c r="CG21" s="74">
        <f t="shared" si="10"/>
        <v>0</v>
      </c>
      <c r="CH21" s="74">
        <f t="shared" si="10"/>
        <v>0</v>
      </c>
      <c r="CI21" s="74">
        <f t="shared" si="10"/>
        <v>0</v>
      </c>
      <c r="CJ21" s="74">
        <f t="shared" si="10"/>
        <v>0</v>
      </c>
      <c r="CK21" s="74">
        <f t="shared" si="11"/>
        <v>0</v>
      </c>
      <c r="CL21" s="74">
        <f t="shared" si="11"/>
        <v>0</v>
      </c>
      <c r="CM21" s="74">
        <f t="shared" si="11"/>
        <v>0</v>
      </c>
      <c r="CN21" s="74">
        <f t="shared" si="11"/>
        <v>0</v>
      </c>
      <c r="CO21" s="74">
        <f t="shared" si="11"/>
        <v>0</v>
      </c>
      <c r="CP21" s="74">
        <f t="shared" si="11"/>
        <v>0</v>
      </c>
      <c r="CQ21" s="74">
        <f t="shared" si="11"/>
        <v>0</v>
      </c>
      <c r="CR21" s="74">
        <f t="shared" si="11"/>
        <v>0</v>
      </c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54">
        <f t="shared" si="12"/>
        <v>0</v>
      </c>
      <c r="EH21" s="136"/>
      <c r="EI21" s="97">
        <f t="shared" si="13"/>
        <v>0</v>
      </c>
      <c r="EJ21" s="344" t="str">
        <f t="shared" si="14"/>
        <v/>
      </c>
      <c r="EK21" s="345">
        <f t="shared" si="15"/>
        <v>0</v>
      </c>
      <c r="EL21" s="185"/>
      <c r="EM21" s="102">
        <f>SUMIF($K21,REGISTER!$CU$7,'KORT 2'!$BD21)</f>
        <v>0</v>
      </c>
      <c r="EN21" s="19">
        <f>SUMIF($K21,REGISTER!$CU$8,'KORT 2'!$BD21)</f>
        <v>0</v>
      </c>
      <c r="EO21" s="20">
        <f>SUMIF($K21,REGISTER!$CU$9,'KORT 2'!$BD21)</f>
        <v>0</v>
      </c>
      <c r="EP21" s="17">
        <f>SUMIF($K21,REGISTER!$CU$21,'KORT 2'!$BD21)</f>
        <v>0</v>
      </c>
      <c r="EQ21" s="19">
        <f>SUMIF($K21,REGISTER!$CU$22,'KORT 2'!$BD21)</f>
        <v>0</v>
      </c>
      <c r="ER21" s="20">
        <f>SUMIF($K21,REGISTER!$CU$23,'KORT 2'!$BD21)</f>
        <v>0</v>
      </c>
      <c r="ES21" s="17">
        <f>SUMIF($K21,REGISTER!$CU$14,'KORT 2'!$BD21)</f>
        <v>0</v>
      </c>
      <c r="ET21" s="19">
        <f>SUMIF($K21,REGISTER!$CU$15,'KORT 2'!$BD21)</f>
        <v>0</v>
      </c>
      <c r="EU21" s="19">
        <f>SUMIF($K21,REGISTER!$CU$16,'KORT 2'!$BD21)</f>
        <v>0</v>
      </c>
      <c r="EV21" s="218">
        <f>SUMIF($K21,REGISTER!$CU$17,'KORT 2'!$BD21)+SUMIF($K21,REGISTER!$CU$18,'KORT 2'!$BD21)+SUMIF($K21,REGISTER!$CU$19,'KORT 2'!$BD21)+SUMIF($K21,REGISTER!$CU$20,'KORT 2'!$BD21)</f>
        <v>0</v>
      </c>
      <c r="EW21" s="103">
        <f>SUMIF($K21,REGISTER!$CU$28,'KORT 2'!$BD21)</f>
        <v>0</v>
      </c>
      <c r="EX21" s="19">
        <f>SUMIF($K21,REGISTER!$CU$29,'KORT 2'!$BD21)</f>
        <v>0</v>
      </c>
      <c r="EY21" s="19">
        <f>SUMIF($K21,REGISTER!$CU$30,'KORT 2'!$BD21)</f>
        <v>0</v>
      </c>
      <c r="EZ21" s="218">
        <f>SUMIF($K21,REGISTER!$CU$31,'KORT 2'!$BD21)+SUMIF($K21,REGISTER!$CU$32,'KORT 2'!$BD21)+SUMIF($K21,REGISTER!$CU$33,'KORT 2'!$BD21)+SUMIF($K21,REGISTER!$CU$34,'KORT 2'!$BD21)</f>
        <v>0</v>
      </c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234"/>
      <c r="FQ21" s="103">
        <f>SUMIF($M21,REGISTER!$CU$36,'KORT 2'!$O21)</f>
        <v>0</v>
      </c>
      <c r="FR21" s="19">
        <f>SUMIF($M21,REGISTER!$CU$37,'KORT 2'!$O21)</f>
        <v>0</v>
      </c>
      <c r="FS21" s="19">
        <f>SUMIF($M21,REGISTER!$CU$38,'KORT 2'!$O21)</f>
        <v>0</v>
      </c>
      <c r="FT21" s="19">
        <f>SUMIF($M21,REGISTER!$CU$39,'KORT 2'!$O21)</f>
        <v>0</v>
      </c>
      <c r="FU21" s="19">
        <f>SUMIF($M21,REGISTER!$CU$40,'KORT 2'!$O21)</f>
        <v>0</v>
      </c>
      <c r="FV21" s="19">
        <f>SUMIF($M21,REGISTER!$CU$41,'KORT 2'!$O21)</f>
        <v>0</v>
      </c>
      <c r="FW21" s="19">
        <f>SUMIF($M21,REGISTER!$CU$56,'KORT 2'!$O21)</f>
        <v>0</v>
      </c>
      <c r="FX21" s="19">
        <f>SUMIF($M21,REGISTER!$CU$57,'KORT 2'!$O21)</f>
        <v>0</v>
      </c>
      <c r="FY21" s="19">
        <f>SUMIF($M21,REGISTER!$CU$58,'KORT 2'!$O21)</f>
        <v>0</v>
      </c>
      <c r="FZ21" s="19">
        <f>SUMIF($M21,REGISTER!$CU$59,'KORT 2'!$O21)</f>
        <v>0</v>
      </c>
      <c r="GA21" s="19">
        <f>SUMIF($M21,REGISTER!$CU$60,'KORT 2'!$O21)</f>
        <v>0</v>
      </c>
      <c r="GB21" s="19">
        <f>SUMIF($M21,REGISTER!$CU$61,'KORT 2'!$O21)</f>
        <v>0</v>
      </c>
      <c r="GC21" s="19">
        <f>SUMIF($M21,REGISTER!$CU$46,'KORT 2'!$O21)</f>
        <v>0</v>
      </c>
      <c r="GD21" s="19">
        <f>SUMIF($M21,REGISTER!$CU$47,'KORT 2'!$O21)</f>
        <v>0</v>
      </c>
      <c r="GE21" s="19">
        <f>SUMIF($M21,REGISTER!$CU$48,'KORT 2'!$O21)</f>
        <v>0</v>
      </c>
      <c r="GF21" s="19">
        <f>SUMIF($M21,REGISTER!$CU$49,'KORT 2'!$O21)</f>
        <v>0</v>
      </c>
      <c r="GG21" s="19">
        <f>SUMIF($M21,REGISTER!$CU$50,'KORT 2'!$O21)</f>
        <v>0</v>
      </c>
      <c r="GH21" s="19">
        <f>SUMIF($M21,REGISTER!$CU$51,'KORT 2'!$O21)</f>
        <v>0</v>
      </c>
      <c r="GI21" s="18">
        <f>SUMIF($M21,REGISTER!$CU$52,'KORT 2'!$O21)+SUMIF($M21,REGISTER!$CU$53,'KORT 2'!$O21)+SUMIF($M21,REGISTER!$CU$54,'KORT 2'!$O21)+SUMIF($M21,REGISTER!$CU$55,'KORT 2'!$O21)</f>
        <v>0</v>
      </c>
      <c r="GJ21" s="19">
        <f>SUMIF($M21,REGISTER!$CU$66,'KORT 2'!$O21)</f>
        <v>0</v>
      </c>
      <c r="GK21" s="19">
        <f>SUMIF($M21,REGISTER!$CU$67,'KORT 2'!$O21)</f>
        <v>0</v>
      </c>
      <c r="GL21" s="19">
        <f>SUMIF($M21,REGISTER!$CU$68,'KORT 2'!$O21)</f>
        <v>0</v>
      </c>
      <c r="GM21" s="19">
        <f>SUMIF($M21,REGISTER!$CU$69,'KORT 2'!$O21)</f>
        <v>0</v>
      </c>
      <c r="GN21" s="19">
        <f>SUMIF($M21,REGISTER!$CU$70,'KORT 2'!$O21)</f>
        <v>0</v>
      </c>
      <c r="GO21" s="19">
        <f>SUMIF($M21,REGISTER!$CU$71,'KORT 2'!$O21)</f>
        <v>0</v>
      </c>
      <c r="GP21" s="18">
        <f>SUMIF($M21,REGISTER!$CU$72,'KORT 2'!$O21)+SUMIF($M21,REGISTER!$CU$73,'KORT 2'!$O21)+SUMIF($M21,REGISTER!$CU$74,'KORT 2'!$O21)+SUMIF($M21,REGISTER!$CU$75,'KORT 2'!$O21)</f>
        <v>0</v>
      </c>
      <c r="GQ21" s="136"/>
      <c r="GR21" s="136"/>
      <c r="GS21" s="136"/>
      <c r="GT21" s="136"/>
      <c r="GU21" s="136"/>
      <c r="GV21" s="136"/>
      <c r="GW21" s="136"/>
      <c r="GX21" s="136"/>
      <c r="GY21" s="136"/>
      <c r="GZ21" s="136"/>
      <c r="HA21" s="136"/>
      <c r="HB21" s="136"/>
      <c r="HC21" s="136"/>
      <c r="HD21" s="136"/>
      <c r="HE21" s="136"/>
      <c r="HF21" s="136"/>
      <c r="HG21" s="136"/>
      <c r="HH21" s="125"/>
      <c r="HI21" s="1"/>
    </row>
    <row r="22" spans="1:218" ht="15.95" customHeight="1">
      <c r="A22" s="17">
        <v>4</v>
      </c>
      <c r="B22" s="81"/>
      <c r="C22" s="429" t="str">
        <f t="shared" si="0"/>
        <v/>
      </c>
      <c r="D22" s="461"/>
      <c r="E22" s="461"/>
      <c r="F22" s="461"/>
      <c r="G22" s="461"/>
      <c r="H22" s="130" t="str">
        <f t="shared" si="1"/>
        <v/>
      </c>
      <c r="I22" s="26">
        <f t="shared" si="2"/>
        <v>0</v>
      </c>
      <c r="J22" s="26">
        <f t="shared" si="3"/>
        <v>0</v>
      </c>
      <c r="K22" s="26">
        <f t="shared" si="4"/>
        <v>0</v>
      </c>
      <c r="L22" s="133"/>
      <c r="M22" s="26">
        <f t="shared" si="5"/>
        <v>0</v>
      </c>
      <c r="N22" s="26">
        <f t="shared" si="6"/>
        <v>0</v>
      </c>
      <c r="O22" s="101">
        <f t="shared" si="7"/>
        <v>0</v>
      </c>
      <c r="P22" s="75">
        <f>IF(CS$70=1,0,IF(AND(CS22=1,$J22=1,CS$43&gt;=REGISTER!$CZ$25,CS$40&gt;0,SUM(CS$54:CS$60)&gt;0),1,0))</f>
        <v>0</v>
      </c>
      <c r="Q22" s="75">
        <f>IF(CT$70=1,0,IF(AND(CT22=1,$J22=1,CT$43&gt;=REGISTER!$CZ$25,CT$40&gt;0,SUM(CT$54:CT$60)&gt;0),1,0))</f>
        <v>0</v>
      </c>
      <c r="R22" s="75">
        <f>IF(CU$70=1,0,IF(AND(CU22=1,$J22=1,CU$43&gt;=REGISTER!$CZ$25,CU$40&gt;0,SUM(CU$54:CU$60)&gt;0),1,0))</f>
        <v>0</v>
      </c>
      <c r="S22" s="75">
        <f>IF(CV$70=1,0,IF(AND(CV22=1,$J22=1,CV$43&gt;=REGISTER!$CZ$25,CV$40&gt;0,SUM(CV$54:CV$60)&gt;0),1,0))</f>
        <v>0</v>
      </c>
      <c r="T22" s="75">
        <f>IF(CW$70=1,0,IF(AND(CW22=1,$J22=1,CW$43&gt;=REGISTER!$CZ$25,CW$40&gt;0,SUM(CW$54:CW$60)&gt;0),1,0))</f>
        <v>0</v>
      </c>
      <c r="U22" s="75">
        <f>IF(CX$70=1,0,IF(AND(CX22=1,$J22=1,CX$43&gt;=REGISTER!$CZ$25,CX$40&gt;0,SUM(CX$54:CX$60)&gt;0),1,0))</f>
        <v>0</v>
      </c>
      <c r="V22" s="75">
        <f>IF(CY$70=1,0,IF(AND(CY22=1,$J22=1,CY$43&gt;=REGISTER!$CZ$25,CY$40&gt;0,SUM(CY$54:CY$60)&gt;0),1,0))</f>
        <v>0</v>
      </c>
      <c r="W22" s="75">
        <f>IF(CZ$70=1,0,IF(AND(CZ22=1,$J22=1,CZ$43&gt;=REGISTER!$CZ$25,CZ$40&gt;0,SUM(CZ$54:CZ$60)&gt;0),1,0))</f>
        <v>0</v>
      </c>
      <c r="X22" s="75">
        <f>IF(DA$70=1,0,IF(AND(DA22=1,$J22=1,DA$43&gt;=REGISTER!$CZ$25,DA$40&gt;0,SUM(DA$54:DA$60)&gt;0),1,0))</f>
        <v>0</v>
      </c>
      <c r="Y22" s="75">
        <f>IF(DB$70=1,0,IF(AND(DB22=1,$J22=1,DB$43&gt;=REGISTER!$CZ$25,DB$40&gt;0,SUM(DB$54:DB$60)&gt;0),1,0))</f>
        <v>0</v>
      </c>
      <c r="Z22" s="75">
        <f>IF(DC$70=1,0,IF(AND(DC22=1,$J22=1,DC$43&gt;=REGISTER!$CZ$25,DC$40&gt;0,SUM(DC$54:DC$60)&gt;0),1,0))</f>
        <v>0</v>
      </c>
      <c r="AA22" s="75">
        <f>IF(DD$70=1,0,IF(AND(DD22=1,$J22=1,DD$43&gt;=REGISTER!$CZ$25,DD$40&gt;0,SUM(DD$54:DD$60)&gt;0),1,0))</f>
        <v>0</v>
      </c>
      <c r="AB22" s="75">
        <f>IF(DE$70=1,0,IF(AND(DE22=1,$J22=1,DE$43&gt;=REGISTER!$CZ$25,DE$40&gt;0,SUM(DE$54:DE$60)&gt;0),1,0))</f>
        <v>0</v>
      </c>
      <c r="AC22" s="75">
        <f>IF(DF$70=1,0,IF(AND(DF22=1,$J22=1,DF$43&gt;=REGISTER!$CZ$25,DF$40&gt;0,SUM(DF$54:DF$60)&gt;0),1,0))</f>
        <v>0</v>
      </c>
      <c r="AD22" s="75">
        <f>IF(DG$70=1,0,IF(AND(DG22=1,$J22=1,DG$43&gt;=REGISTER!$CZ$25,DG$40&gt;0,SUM(DG$54:DG$60)&gt;0),1,0))</f>
        <v>0</v>
      </c>
      <c r="AE22" s="75">
        <f>IF(DH$70=1,0,IF(AND(DH22=1,$J22=1,DH$43&gt;=REGISTER!$CZ$25,DH$40&gt;0,SUM(DH$54:DH$60)&gt;0),1,0))</f>
        <v>0</v>
      </c>
      <c r="AF22" s="75">
        <f>IF(DI$70=1,0,IF(AND(DI22=1,$J22=1,DI$43&gt;=REGISTER!$CZ$25,DI$40&gt;0,SUM(DI$54:DI$60)&gt;0),1,0))</f>
        <v>0</v>
      </c>
      <c r="AG22" s="75">
        <f>IF(DJ$70=1,0,IF(AND(DJ22=1,$J22=1,DJ$43&gt;=REGISTER!$CZ$25,DJ$40&gt;0,SUM(DJ$54:DJ$60)&gt;0),1,0))</f>
        <v>0</v>
      </c>
      <c r="AH22" s="75">
        <f>IF(DK$70=1,0,IF(AND(DK22=1,$J22=1,DK$43&gt;=REGISTER!$CZ$25,DK$40&gt;0,SUM(DK$54:DK$60)&gt;0),1,0))</f>
        <v>0</v>
      </c>
      <c r="AI22" s="75">
        <f>IF(DL$70=1,0,IF(AND(DL22=1,$J22=1,DL$43&gt;=REGISTER!$CZ$25,DL$40&gt;0,SUM(DL$54:DL$60)&gt;0),1,0))</f>
        <v>0</v>
      </c>
      <c r="AJ22" s="75">
        <f>IF(DM$70=1,0,IF(AND(DM22=1,$J22=1,DM$43&gt;=REGISTER!$CZ$25,DM$40&gt;0,SUM(DM$54:DM$60)&gt;0),1,0))</f>
        <v>0</v>
      </c>
      <c r="AK22" s="75">
        <f>IF(DN$70=1,0,IF(AND(DN22=1,$J22=1,DN$43&gt;=REGISTER!$CZ$25,DN$40&gt;0,SUM(DN$54:DN$60)&gt;0),1,0))</f>
        <v>0</v>
      </c>
      <c r="AL22" s="75">
        <f>IF(DO$70=1,0,IF(AND(DO22=1,$J22=1,DO$43&gt;=REGISTER!$CZ$25,DO$40&gt;0,SUM(DO$54:DO$60)&gt;0),1,0))</f>
        <v>0</v>
      </c>
      <c r="AM22" s="75">
        <f>IF(DP$70=1,0,IF(AND(DP22=1,$J22=1,DP$43&gt;=REGISTER!$CZ$25,DP$40&gt;0,SUM(DP$54:DP$60)&gt;0),1,0))</f>
        <v>0</v>
      </c>
      <c r="AN22" s="75">
        <f>IF(DQ$70=1,0,IF(AND(DQ22=1,$J22=1,DQ$43&gt;=REGISTER!$CZ$25,DQ$40&gt;0,SUM(DQ$54:DQ$60)&gt;0),1,0))</f>
        <v>0</v>
      </c>
      <c r="AO22" s="75">
        <f>IF(DR$70=1,0,IF(AND(DR22=1,$J22=1,DR$43&gt;=REGISTER!$CZ$25,DR$40&gt;0,SUM(DR$54:DR$60)&gt;0),1,0))</f>
        <v>0</v>
      </c>
      <c r="AP22" s="75">
        <f>IF(DS$70=1,0,IF(AND(DS22=1,$J22=1,DS$43&gt;=REGISTER!$CZ$25,DS$40&gt;0,SUM(DS$54:DS$60)&gt;0),1,0))</f>
        <v>0</v>
      </c>
      <c r="AQ22" s="75">
        <f>IF(DT$70=1,0,IF(AND(DT22=1,$J22=1,DT$43&gt;=REGISTER!$CZ$25,DT$40&gt;0,SUM(DT$54:DT$60)&gt;0),1,0))</f>
        <v>0</v>
      </c>
      <c r="AR22" s="75">
        <f>IF(DU$70=1,0,IF(AND(DU22=1,$J22=1,DU$43&gt;=REGISTER!$CZ$25,DU$40&gt;0,SUM(DU$54:DU$60)&gt;0),1,0))</f>
        <v>0</v>
      </c>
      <c r="AS22" s="75">
        <f>IF(DV$70=1,0,IF(AND(DV22=1,$J22=1,DV$43&gt;=REGISTER!$CZ$25,DV$40&gt;0,SUM(DV$54:DV$60)&gt;0),1,0))</f>
        <v>0</v>
      </c>
      <c r="AT22" s="75">
        <f>IF(DW$70=1,0,IF(AND(DW22=1,$J22=1,DW$43&gt;=REGISTER!$CZ$25,DW$40&gt;0,SUM(DW$54:DW$60)&gt;0),1,0))</f>
        <v>0</v>
      </c>
      <c r="AU22" s="75">
        <f>IF(DX$70=1,0,IF(AND(DX22=1,$J22=1,DX$43&gt;=REGISTER!$CZ$25,DX$40&gt;0,SUM(DX$54:DX$60)&gt;0),1,0))</f>
        <v>0</v>
      </c>
      <c r="AV22" s="75">
        <f>IF(DY$70=1,0,IF(AND(DY22=1,$J22=1,DY$43&gt;=REGISTER!$CZ$25,DY$40&gt;0,SUM(DY$54:DY$60)&gt;0),1,0))</f>
        <v>0</v>
      </c>
      <c r="AW22" s="75">
        <f>IF(DZ$70=1,0,IF(AND(DZ22=1,$J22=1,DZ$43&gt;=REGISTER!$CZ$25,DZ$40&gt;0,SUM(DZ$54:DZ$60)&gt;0),1,0))</f>
        <v>0</v>
      </c>
      <c r="AX22" s="75">
        <f>IF(EA$70=1,0,IF(AND(EA22=1,$J22=1,EA$43&gt;=REGISTER!$CZ$25,EA$40&gt;0,SUM(EA$54:EA$60)&gt;0),1,0))</f>
        <v>0</v>
      </c>
      <c r="AY22" s="75">
        <f>IF(EB$70=1,0,IF(AND(EB22=1,$J22=1,EB$43&gt;=REGISTER!$CZ$25,EB$40&gt;0,SUM(EB$54:EB$60)&gt;0),1,0))</f>
        <v>0</v>
      </c>
      <c r="AZ22" s="75">
        <f>IF(EC$70=1,0,IF(AND(EC22=1,$J22=1,EC$43&gt;=REGISTER!$CZ$25,EC$40&gt;0,SUM(EC$54:EC$60)&gt;0),1,0))</f>
        <v>0</v>
      </c>
      <c r="BA22" s="75">
        <f>IF(ED$70=1,0,IF(AND(ED22=1,$J22=1,ED$43&gt;=REGISTER!$CZ$25,ED$40&gt;0,SUM(ED$54:ED$60)&gt;0),1,0))</f>
        <v>0</v>
      </c>
      <c r="BB22" s="75">
        <f>IF(EE$70=1,0,IF(AND(EE22=1,$J22=1,EE$43&gt;=REGISTER!$CZ$25,EE$40&gt;0,SUM(EE$54:EE$60)&gt;0),1,0))</f>
        <v>0</v>
      </c>
      <c r="BC22" s="75">
        <f>IF(EF$70=1,0,IF(AND(EF22=1,$J22=1,EF$43&gt;=REGISTER!$CZ$25,EF$40&gt;0,SUM(EF$54:EF$60)&gt;0),1,0))</f>
        <v>0</v>
      </c>
      <c r="BD22" s="101">
        <f t="shared" si="8"/>
        <v>0</v>
      </c>
      <c r="BE22" s="74">
        <f t="shared" si="9"/>
        <v>0</v>
      </c>
      <c r="BF22" s="74">
        <f t="shared" si="9"/>
        <v>0</v>
      </c>
      <c r="BG22" s="74">
        <f t="shared" si="9"/>
        <v>0</v>
      </c>
      <c r="BH22" s="74">
        <f t="shared" si="9"/>
        <v>0</v>
      </c>
      <c r="BI22" s="74">
        <f t="shared" si="9"/>
        <v>0</v>
      </c>
      <c r="BJ22" s="74">
        <f t="shared" si="9"/>
        <v>0</v>
      </c>
      <c r="BK22" s="74">
        <f t="shared" si="9"/>
        <v>0</v>
      </c>
      <c r="BL22" s="74">
        <f t="shared" si="9"/>
        <v>0</v>
      </c>
      <c r="BM22" s="74">
        <f t="shared" si="9"/>
        <v>0</v>
      </c>
      <c r="BN22" s="74">
        <f t="shared" si="9"/>
        <v>0</v>
      </c>
      <c r="BO22" s="74">
        <f t="shared" si="9"/>
        <v>0</v>
      </c>
      <c r="BP22" s="74">
        <f t="shared" si="9"/>
        <v>0</v>
      </c>
      <c r="BQ22" s="74">
        <f t="shared" si="9"/>
        <v>0</v>
      </c>
      <c r="BR22" s="74">
        <f t="shared" si="9"/>
        <v>0</v>
      </c>
      <c r="BS22" s="74">
        <f t="shared" si="9"/>
        <v>0</v>
      </c>
      <c r="BT22" s="74">
        <f t="shared" si="9"/>
        <v>0</v>
      </c>
      <c r="BU22" s="74">
        <f t="shared" si="10"/>
        <v>0</v>
      </c>
      <c r="BV22" s="74">
        <f t="shared" si="10"/>
        <v>0</v>
      </c>
      <c r="BW22" s="74">
        <f t="shared" si="10"/>
        <v>0</v>
      </c>
      <c r="BX22" s="74">
        <f t="shared" si="10"/>
        <v>0</v>
      </c>
      <c r="BY22" s="74">
        <f t="shared" si="10"/>
        <v>0</v>
      </c>
      <c r="BZ22" s="74">
        <f t="shared" si="10"/>
        <v>0</v>
      </c>
      <c r="CA22" s="74">
        <f t="shared" si="10"/>
        <v>0</v>
      </c>
      <c r="CB22" s="74">
        <f t="shared" si="10"/>
        <v>0</v>
      </c>
      <c r="CC22" s="74">
        <f t="shared" si="10"/>
        <v>0</v>
      </c>
      <c r="CD22" s="74">
        <f t="shared" si="10"/>
        <v>0</v>
      </c>
      <c r="CE22" s="74">
        <f t="shared" si="10"/>
        <v>0</v>
      </c>
      <c r="CF22" s="74">
        <f t="shared" si="10"/>
        <v>0</v>
      </c>
      <c r="CG22" s="74">
        <f t="shared" si="10"/>
        <v>0</v>
      </c>
      <c r="CH22" s="74">
        <f t="shared" si="10"/>
        <v>0</v>
      </c>
      <c r="CI22" s="74">
        <f t="shared" si="10"/>
        <v>0</v>
      </c>
      <c r="CJ22" s="74">
        <f t="shared" si="10"/>
        <v>0</v>
      </c>
      <c r="CK22" s="74">
        <f t="shared" si="11"/>
        <v>0</v>
      </c>
      <c r="CL22" s="74">
        <f t="shared" si="11"/>
        <v>0</v>
      </c>
      <c r="CM22" s="74">
        <f t="shared" si="11"/>
        <v>0</v>
      </c>
      <c r="CN22" s="74">
        <f t="shared" si="11"/>
        <v>0</v>
      </c>
      <c r="CO22" s="74">
        <f t="shared" si="11"/>
        <v>0</v>
      </c>
      <c r="CP22" s="74">
        <f t="shared" si="11"/>
        <v>0</v>
      </c>
      <c r="CQ22" s="74">
        <f t="shared" si="11"/>
        <v>0</v>
      </c>
      <c r="CR22" s="74">
        <f t="shared" si="11"/>
        <v>0</v>
      </c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54">
        <f t="shared" si="12"/>
        <v>0</v>
      </c>
      <c r="EH22" s="136"/>
      <c r="EI22" s="97">
        <f t="shared" si="13"/>
        <v>0</v>
      </c>
      <c r="EJ22" s="344" t="str">
        <f t="shared" si="14"/>
        <v/>
      </c>
      <c r="EK22" s="345">
        <f t="shared" si="15"/>
        <v>0</v>
      </c>
      <c r="EL22" s="185"/>
      <c r="EM22" s="102">
        <f>SUMIF($K22,REGISTER!$CU$7,'KORT 2'!$BD22)</f>
        <v>0</v>
      </c>
      <c r="EN22" s="19">
        <f>SUMIF($K22,REGISTER!$CU$8,'KORT 2'!$BD22)</f>
        <v>0</v>
      </c>
      <c r="EO22" s="20">
        <f>SUMIF($K22,REGISTER!$CU$9,'KORT 2'!$BD22)</f>
        <v>0</v>
      </c>
      <c r="EP22" s="17">
        <f>SUMIF($K22,REGISTER!$CU$21,'KORT 2'!$BD22)</f>
        <v>0</v>
      </c>
      <c r="EQ22" s="19">
        <f>SUMIF($K22,REGISTER!$CU$22,'KORT 2'!$BD22)</f>
        <v>0</v>
      </c>
      <c r="ER22" s="20">
        <f>SUMIF($K22,REGISTER!$CU$23,'KORT 2'!$BD22)</f>
        <v>0</v>
      </c>
      <c r="ES22" s="17">
        <f>SUMIF($K22,REGISTER!$CU$14,'KORT 2'!$BD22)</f>
        <v>0</v>
      </c>
      <c r="ET22" s="19">
        <f>SUMIF($K22,REGISTER!$CU$15,'KORT 2'!$BD22)</f>
        <v>0</v>
      </c>
      <c r="EU22" s="19">
        <f>SUMIF($K22,REGISTER!$CU$16,'KORT 2'!$BD22)</f>
        <v>0</v>
      </c>
      <c r="EV22" s="218">
        <f>SUMIF($K22,REGISTER!$CU$17,'KORT 2'!$BD22)+SUMIF($K22,REGISTER!$CU$18,'KORT 2'!$BD22)+SUMIF($K22,REGISTER!$CU$19,'KORT 2'!$BD22)+SUMIF($K22,REGISTER!$CU$20,'KORT 2'!$BD22)</f>
        <v>0</v>
      </c>
      <c r="EW22" s="103">
        <f>SUMIF($K22,REGISTER!$CU$28,'KORT 2'!$BD22)</f>
        <v>0</v>
      </c>
      <c r="EX22" s="19">
        <f>SUMIF($K22,REGISTER!$CU$29,'KORT 2'!$BD22)</f>
        <v>0</v>
      </c>
      <c r="EY22" s="19">
        <f>SUMIF($K22,REGISTER!$CU$30,'KORT 2'!$BD22)</f>
        <v>0</v>
      </c>
      <c r="EZ22" s="218">
        <f>SUMIF($K22,REGISTER!$CU$31,'KORT 2'!$BD22)+SUMIF($K22,REGISTER!$CU$32,'KORT 2'!$BD22)+SUMIF($K22,REGISTER!$CU$33,'KORT 2'!$BD22)+SUMIF($K22,REGISTER!$CU$34,'KORT 2'!$BD22)</f>
        <v>0</v>
      </c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234"/>
      <c r="FQ22" s="103">
        <f>SUMIF($M22,REGISTER!$CU$36,'KORT 2'!$O22)</f>
        <v>0</v>
      </c>
      <c r="FR22" s="19">
        <f>SUMIF($M22,REGISTER!$CU$37,'KORT 2'!$O22)</f>
        <v>0</v>
      </c>
      <c r="FS22" s="19">
        <f>SUMIF($M22,REGISTER!$CU$38,'KORT 2'!$O22)</f>
        <v>0</v>
      </c>
      <c r="FT22" s="19">
        <f>SUMIF($M22,REGISTER!$CU$39,'KORT 2'!$O22)</f>
        <v>0</v>
      </c>
      <c r="FU22" s="19">
        <f>SUMIF($M22,REGISTER!$CU$40,'KORT 2'!$O22)</f>
        <v>0</v>
      </c>
      <c r="FV22" s="19">
        <f>SUMIF($M22,REGISTER!$CU$41,'KORT 2'!$O22)</f>
        <v>0</v>
      </c>
      <c r="FW22" s="19">
        <f>SUMIF($M22,REGISTER!$CU$56,'KORT 2'!$O22)</f>
        <v>0</v>
      </c>
      <c r="FX22" s="19">
        <f>SUMIF($M22,REGISTER!$CU$57,'KORT 2'!$O22)</f>
        <v>0</v>
      </c>
      <c r="FY22" s="19">
        <f>SUMIF($M22,REGISTER!$CU$58,'KORT 2'!$O22)</f>
        <v>0</v>
      </c>
      <c r="FZ22" s="19">
        <f>SUMIF($M22,REGISTER!$CU$59,'KORT 2'!$O22)</f>
        <v>0</v>
      </c>
      <c r="GA22" s="19">
        <f>SUMIF($M22,REGISTER!$CU$60,'KORT 2'!$O22)</f>
        <v>0</v>
      </c>
      <c r="GB22" s="19">
        <f>SUMIF($M22,REGISTER!$CU$61,'KORT 2'!$O22)</f>
        <v>0</v>
      </c>
      <c r="GC22" s="19">
        <f>SUMIF($M22,REGISTER!$CU$46,'KORT 2'!$O22)</f>
        <v>0</v>
      </c>
      <c r="GD22" s="19">
        <f>SUMIF($M22,REGISTER!$CU$47,'KORT 2'!$O22)</f>
        <v>0</v>
      </c>
      <c r="GE22" s="19">
        <f>SUMIF($M22,REGISTER!$CU$48,'KORT 2'!$O22)</f>
        <v>0</v>
      </c>
      <c r="GF22" s="19">
        <f>SUMIF($M22,REGISTER!$CU$49,'KORT 2'!$O22)</f>
        <v>0</v>
      </c>
      <c r="GG22" s="19">
        <f>SUMIF($M22,REGISTER!$CU$50,'KORT 2'!$O22)</f>
        <v>0</v>
      </c>
      <c r="GH22" s="19">
        <f>SUMIF($M22,REGISTER!$CU$51,'KORT 2'!$O22)</f>
        <v>0</v>
      </c>
      <c r="GI22" s="18">
        <f>SUMIF($M22,REGISTER!$CU$52,'KORT 2'!$O22)+SUMIF($M22,REGISTER!$CU$53,'KORT 2'!$O22)+SUMIF($M22,REGISTER!$CU$54,'KORT 2'!$O22)+SUMIF($M22,REGISTER!$CU$55,'KORT 2'!$O22)</f>
        <v>0</v>
      </c>
      <c r="GJ22" s="19">
        <f>SUMIF($M22,REGISTER!$CU$66,'KORT 2'!$O22)</f>
        <v>0</v>
      </c>
      <c r="GK22" s="19">
        <f>SUMIF($M22,REGISTER!$CU$67,'KORT 2'!$O22)</f>
        <v>0</v>
      </c>
      <c r="GL22" s="19">
        <f>SUMIF($M22,REGISTER!$CU$68,'KORT 2'!$O22)</f>
        <v>0</v>
      </c>
      <c r="GM22" s="19">
        <f>SUMIF($M22,REGISTER!$CU$69,'KORT 2'!$O22)</f>
        <v>0</v>
      </c>
      <c r="GN22" s="19">
        <f>SUMIF($M22,REGISTER!$CU$70,'KORT 2'!$O22)</f>
        <v>0</v>
      </c>
      <c r="GO22" s="19">
        <f>SUMIF($M22,REGISTER!$CU$71,'KORT 2'!$O22)</f>
        <v>0</v>
      </c>
      <c r="GP22" s="18">
        <f>SUMIF($M22,REGISTER!$CU$72,'KORT 2'!$O22)+SUMIF($M22,REGISTER!$CU$73,'KORT 2'!$O22)+SUMIF($M22,REGISTER!$CU$74,'KORT 2'!$O22)+SUMIF($M22,REGISTER!$CU$75,'KORT 2'!$O22)</f>
        <v>0</v>
      </c>
      <c r="GQ22" s="136"/>
      <c r="GR22" s="136"/>
      <c r="GS22" s="136"/>
      <c r="GT22" s="136"/>
      <c r="GU22" s="136"/>
      <c r="GV22" s="136"/>
      <c r="GW22" s="136"/>
      <c r="GX22" s="136"/>
      <c r="GY22" s="136"/>
      <c r="GZ22" s="136"/>
      <c r="HA22" s="136"/>
      <c r="HB22" s="136"/>
      <c r="HC22" s="136"/>
      <c r="HD22" s="136"/>
      <c r="HE22" s="136"/>
      <c r="HF22" s="136"/>
      <c r="HG22" s="136"/>
      <c r="HH22" s="125"/>
      <c r="HI22" s="1"/>
    </row>
    <row r="23" spans="1:218" ht="15.95" customHeight="1">
      <c r="A23" s="17">
        <v>5</v>
      </c>
      <c r="B23" s="81"/>
      <c r="C23" s="429" t="str">
        <f t="shared" si="0"/>
        <v/>
      </c>
      <c r="D23" s="461"/>
      <c r="E23" s="461"/>
      <c r="F23" s="461"/>
      <c r="G23" s="461"/>
      <c r="H23" s="130" t="str">
        <f t="shared" si="1"/>
        <v/>
      </c>
      <c r="I23" s="26">
        <f t="shared" si="2"/>
        <v>0</v>
      </c>
      <c r="J23" s="26">
        <f t="shared" si="3"/>
        <v>0</v>
      </c>
      <c r="K23" s="26">
        <f t="shared" si="4"/>
        <v>0</v>
      </c>
      <c r="L23" s="133"/>
      <c r="M23" s="26">
        <f t="shared" si="5"/>
        <v>0</v>
      </c>
      <c r="N23" s="26">
        <f t="shared" si="6"/>
        <v>0</v>
      </c>
      <c r="O23" s="101">
        <f t="shared" si="7"/>
        <v>0</v>
      </c>
      <c r="P23" s="75">
        <f>IF(CS$70=1,0,IF(AND(CS23=1,$J23=1,CS$43&gt;=REGISTER!$CZ$25,CS$40&gt;0,SUM(CS$54:CS$60)&gt;0),1,0))</f>
        <v>0</v>
      </c>
      <c r="Q23" s="75">
        <f>IF(CT$70=1,0,IF(AND(CT23=1,$J23=1,CT$43&gt;=REGISTER!$CZ$25,CT$40&gt;0,SUM(CT$54:CT$60)&gt;0),1,0))</f>
        <v>0</v>
      </c>
      <c r="R23" s="75">
        <f>IF(CU$70=1,0,IF(AND(CU23=1,$J23=1,CU$43&gt;=REGISTER!$CZ$25,CU$40&gt;0,SUM(CU$54:CU$60)&gt;0),1,0))</f>
        <v>0</v>
      </c>
      <c r="S23" s="75">
        <f>IF(CV$70=1,0,IF(AND(CV23=1,$J23=1,CV$43&gt;=REGISTER!$CZ$25,CV$40&gt;0,SUM(CV$54:CV$60)&gt;0),1,0))</f>
        <v>0</v>
      </c>
      <c r="T23" s="75">
        <f>IF(CW$70=1,0,IF(AND(CW23=1,$J23=1,CW$43&gt;=REGISTER!$CZ$25,CW$40&gt;0,SUM(CW$54:CW$60)&gt;0),1,0))</f>
        <v>0</v>
      </c>
      <c r="U23" s="75">
        <f>IF(CX$70=1,0,IF(AND(CX23=1,$J23=1,CX$43&gt;=REGISTER!$CZ$25,CX$40&gt;0,SUM(CX$54:CX$60)&gt;0),1,0))</f>
        <v>0</v>
      </c>
      <c r="V23" s="75">
        <f>IF(CY$70=1,0,IF(AND(CY23=1,$J23=1,CY$43&gt;=REGISTER!$CZ$25,CY$40&gt;0,SUM(CY$54:CY$60)&gt;0),1,0))</f>
        <v>0</v>
      </c>
      <c r="W23" s="75">
        <f>IF(CZ$70=1,0,IF(AND(CZ23=1,$J23=1,CZ$43&gt;=REGISTER!$CZ$25,CZ$40&gt;0,SUM(CZ$54:CZ$60)&gt;0),1,0))</f>
        <v>0</v>
      </c>
      <c r="X23" s="75">
        <f>IF(DA$70=1,0,IF(AND(DA23=1,$J23=1,DA$43&gt;=REGISTER!$CZ$25,DA$40&gt;0,SUM(DA$54:DA$60)&gt;0),1,0))</f>
        <v>0</v>
      </c>
      <c r="Y23" s="75">
        <f>IF(DB$70=1,0,IF(AND(DB23=1,$J23=1,DB$43&gt;=REGISTER!$CZ$25,DB$40&gt;0,SUM(DB$54:DB$60)&gt;0),1,0))</f>
        <v>0</v>
      </c>
      <c r="Z23" s="75">
        <f>IF(DC$70=1,0,IF(AND(DC23=1,$J23=1,DC$43&gt;=REGISTER!$CZ$25,DC$40&gt;0,SUM(DC$54:DC$60)&gt;0),1,0))</f>
        <v>0</v>
      </c>
      <c r="AA23" s="75">
        <f>IF(DD$70=1,0,IF(AND(DD23=1,$J23=1,DD$43&gt;=REGISTER!$CZ$25,DD$40&gt;0,SUM(DD$54:DD$60)&gt;0),1,0))</f>
        <v>0</v>
      </c>
      <c r="AB23" s="75">
        <f>IF(DE$70=1,0,IF(AND(DE23=1,$J23=1,DE$43&gt;=REGISTER!$CZ$25,DE$40&gt;0,SUM(DE$54:DE$60)&gt;0),1,0))</f>
        <v>0</v>
      </c>
      <c r="AC23" s="75">
        <f>IF(DF$70=1,0,IF(AND(DF23=1,$J23=1,DF$43&gt;=REGISTER!$CZ$25,DF$40&gt;0,SUM(DF$54:DF$60)&gt;0),1,0))</f>
        <v>0</v>
      </c>
      <c r="AD23" s="75">
        <f>IF(DG$70=1,0,IF(AND(DG23=1,$J23=1,DG$43&gt;=REGISTER!$CZ$25,DG$40&gt;0,SUM(DG$54:DG$60)&gt;0),1,0))</f>
        <v>0</v>
      </c>
      <c r="AE23" s="75">
        <f>IF(DH$70=1,0,IF(AND(DH23=1,$J23=1,DH$43&gt;=REGISTER!$CZ$25,DH$40&gt;0,SUM(DH$54:DH$60)&gt;0),1,0))</f>
        <v>0</v>
      </c>
      <c r="AF23" s="75">
        <f>IF(DI$70=1,0,IF(AND(DI23=1,$J23=1,DI$43&gt;=REGISTER!$CZ$25,DI$40&gt;0,SUM(DI$54:DI$60)&gt;0),1,0))</f>
        <v>0</v>
      </c>
      <c r="AG23" s="75">
        <f>IF(DJ$70=1,0,IF(AND(DJ23=1,$J23=1,DJ$43&gt;=REGISTER!$CZ$25,DJ$40&gt;0,SUM(DJ$54:DJ$60)&gt;0),1,0))</f>
        <v>0</v>
      </c>
      <c r="AH23" s="75">
        <f>IF(DK$70=1,0,IF(AND(DK23=1,$J23=1,DK$43&gt;=REGISTER!$CZ$25,DK$40&gt;0,SUM(DK$54:DK$60)&gt;0),1,0))</f>
        <v>0</v>
      </c>
      <c r="AI23" s="75">
        <f>IF(DL$70=1,0,IF(AND(DL23=1,$J23=1,DL$43&gt;=REGISTER!$CZ$25,DL$40&gt;0,SUM(DL$54:DL$60)&gt;0),1,0))</f>
        <v>0</v>
      </c>
      <c r="AJ23" s="75">
        <f>IF(DM$70=1,0,IF(AND(DM23=1,$J23=1,DM$43&gt;=REGISTER!$CZ$25,DM$40&gt;0,SUM(DM$54:DM$60)&gt;0),1,0))</f>
        <v>0</v>
      </c>
      <c r="AK23" s="75">
        <f>IF(DN$70=1,0,IF(AND(DN23=1,$J23=1,DN$43&gt;=REGISTER!$CZ$25,DN$40&gt;0,SUM(DN$54:DN$60)&gt;0),1,0))</f>
        <v>0</v>
      </c>
      <c r="AL23" s="75">
        <f>IF(DO$70=1,0,IF(AND(DO23=1,$J23=1,DO$43&gt;=REGISTER!$CZ$25,DO$40&gt;0,SUM(DO$54:DO$60)&gt;0),1,0))</f>
        <v>0</v>
      </c>
      <c r="AM23" s="75">
        <f>IF(DP$70=1,0,IF(AND(DP23=1,$J23=1,DP$43&gt;=REGISTER!$CZ$25,DP$40&gt;0,SUM(DP$54:DP$60)&gt;0),1,0))</f>
        <v>0</v>
      </c>
      <c r="AN23" s="75">
        <f>IF(DQ$70=1,0,IF(AND(DQ23=1,$J23=1,DQ$43&gt;=REGISTER!$CZ$25,DQ$40&gt;0,SUM(DQ$54:DQ$60)&gt;0),1,0))</f>
        <v>0</v>
      </c>
      <c r="AO23" s="75">
        <f>IF(DR$70=1,0,IF(AND(DR23=1,$J23=1,DR$43&gt;=REGISTER!$CZ$25,DR$40&gt;0,SUM(DR$54:DR$60)&gt;0),1,0))</f>
        <v>0</v>
      </c>
      <c r="AP23" s="75">
        <f>IF(DS$70=1,0,IF(AND(DS23=1,$J23=1,DS$43&gt;=REGISTER!$CZ$25,DS$40&gt;0,SUM(DS$54:DS$60)&gt;0),1,0))</f>
        <v>0</v>
      </c>
      <c r="AQ23" s="75">
        <f>IF(DT$70=1,0,IF(AND(DT23=1,$J23=1,DT$43&gt;=REGISTER!$CZ$25,DT$40&gt;0,SUM(DT$54:DT$60)&gt;0),1,0))</f>
        <v>0</v>
      </c>
      <c r="AR23" s="75">
        <f>IF(DU$70=1,0,IF(AND(DU23=1,$J23=1,DU$43&gt;=REGISTER!$CZ$25,DU$40&gt;0,SUM(DU$54:DU$60)&gt;0),1,0))</f>
        <v>0</v>
      </c>
      <c r="AS23" s="75">
        <f>IF(DV$70=1,0,IF(AND(DV23=1,$J23=1,DV$43&gt;=REGISTER!$CZ$25,DV$40&gt;0,SUM(DV$54:DV$60)&gt;0),1,0))</f>
        <v>0</v>
      </c>
      <c r="AT23" s="75">
        <f>IF(DW$70=1,0,IF(AND(DW23=1,$J23=1,DW$43&gt;=REGISTER!$CZ$25,DW$40&gt;0,SUM(DW$54:DW$60)&gt;0),1,0))</f>
        <v>0</v>
      </c>
      <c r="AU23" s="75">
        <f>IF(DX$70=1,0,IF(AND(DX23=1,$J23=1,DX$43&gt;=REGISTER!$CZ$25,DX$40&gt;0,SUM(DX$54:DX$60)&gt;0),1,0))</f>
        <v>0</v>
      </c>
      <c r="AV23" s="75">
        <f>IF(DY$70=1,0,IF(AND(DY23=1,$J23=1,DY$43&gt;=REGISTER!$CZ$25,DY$40&gt;0,SUM(DY$54:DY$60)&gt;0),1,0))</f>
        <v>0</v>
      </c>
      <c r="AW23" s="75">
        <f>IF(DZ$70=1,0,IF(AND(DZ23=1,$J23=1,DZ$43&gt;=REGISTER!$CZ$25,DZ$40&gt;0,SUM(DZ$54:DZ$60)&gt;0),1,0))</f>
        <v>0</v>
      </c>
      <c r="AX23" s="75">
        <f>IF(EA$70=1,0,IF(AND(EA23=1,$J23=1,EA$43&gt;=REGISTER!$CZ$25,EA$40&gt;0,SUM(EA$54:EA$60)&gt;0),1,0))</f>
        <v>0</v>
      </c>
      <c r="AY23" s="75">
        <f>IF(EB$70=1,0,IF(AND(EB23=1,$J23=1,EB$43&gt;=REGISTER!$CZ$25,EB$40&gt;0,SUM(EB$54:EB$60)&gt;0),1,0))</f>
        <v>0</v>
      </c>
      <c r="AZ23" s="75">
        <f>IF(EC$70=1,0,IF(AND(EC23=1,$J23=1,EC$43&gt;=REGISTER!$CZ$25,EC$40&gt;0,SUM(EC$54:EC$60)&gt;0),1,0))</f>
        <v>0</v>
      </c>
      <c r="BA23" s="75">
        <f>IF(ED$70=1,0,IF(AND(ED23=1,$J23=1,ED$43&gt;=REGISTER!$CZ$25,ED$40&gt;0,SUM(ED$54:ED$60)&gt;0),1,0))</f>
        <v>0</v>
      </c>
      <c r="BB23" s="75">
        <f>IF(EE$70=1,0,IF(AND(EE23=1,$J23=1,EE$43&gt;=REGISTER!$CZ$25,EE$40&gt;0,SUM(EE$54:EE$60)&gt;0),1,0))</f>
        <v>0</v>
      </c>
      <c r="BC23" s="75">
        <f>IF(EF$70=1,0,IF(AND(EF23=1,$J23=1,EF$43&gt;=REGISTER!$CZ$25,EF$40&gt;0,SUM(EF$54:EF$60)&gt;0),1,0))</f>
        <v>0</v>
      </c>
      <c r="BD23" s="101">
        <f t="shared" si="8"/>
        <v>0</v>
      </c>
      <c r="BE23" s="74">
        <f t="shared" si="9"/>
        <v>0</v>
      </c>
      <c r="BF23" s="74">
        <f t="shared" si="9"/>
        <v>0</v>
      </c>
      <c r="BG23" s="74">
        <f t="shared" si="9"/>
        <v>0</v>
      </c>
      <c r="BH23" s="74">
        <f t="shared" si="9"/>
        <v>0</v>
      </c>
      <c r="BI23" s="74">
        <f t="shared" si="9"/>
        <v>0</v>
      </c>
      <c r="BJ23" s="74">
        <f t="shared" si="9"/>
        <v>0</v>
      </c>
      <c r="BK23" s="74">
        <f t="shared" si="9"/>
        <v>0</v>
      </c>
      <c r="BL23" s="74">
        <f t="shared" si="9"/>
        <v>0</v>
      </c>
      <c r="BM23" s="74">
        <f t="shared" si="9"/>
        <v>0</v>
      </c>
      <c r="BN23" s="74">
        <f t="shared" si="9"/>
        <v>0</v>
      </c>
      <c r="BO23" s="74">
        <f t="shared" si="9"/>
        <v>0</v>
      </c>
      <c r="BP23" s="74">
        <f t="shared" si="9"/>
        <v>0</v>
      </c>
      <c r="BQ23" s="74">
        <f t="shared" si="9"/>
        <v>0</v>
      </c>
      <c r="BR23" s="74">
        <f t="shared" si="9"/>
        <v>0</v>
      </c>
      <c r="BS23" s="74">
        <f t="shared" si="9"/>
        <v>0</v>
      </c>
      <c r="BT23" s="74">
        <f t="shared" si="9"/>
        <v>0</v>
      </c>
      <c r="BU23" s="74">
        <f t="shared" si="10"/>
        <v>0</v>
      </c>
      <c r="BV23" s="74">
        <f t="shared" si="10"/>
        <v>0</v>
      </c>
      <c r="BW23" s="74">
        <f t="shared" si="10"/>
        <v>0</v>
      </c>
      <c r="BX23" s="74">
        <f t="shared" si="10"/>
        <v>0</v>
      </c>
      <c r="BY23" s="74">
        <f t="shared" si="10"/>
        <v>0</v>
      </c>
      <c r="BZ23" s="74">
        <f t="shared" si="10"/>
        <v>0</v>
      </c>
      <c r="CA23" s="74">
        <f t="shared" si="10"/>
        <v>0</v>
      </c>
      <c r="CB23" s="74">
        <f t="shared" si="10"/>
        <v>0</v>
      </c>
      <c r="CC23" s="74">
        <f t="shared" si="10"/>
        <v>0</v>
      </c>
      <c r="CD23" s="74">
        <f t="shared" si="10"/>
        <v>0</v>
      </c>
      <c r="CE23" s="74">
        <f t="shared" si="10"/>
        <v>0</v>
      </c>
      <c r="CF23" s="74">
        <f t="shared" si="10"/>
        <v>0</v>
      </c>
      <c r="CG23" s="74">
        <f t="shared" si="10"/>
        <v>0</v>
      </c>
      <c r="CH23" s="74">
        <f t="shared" si="10"/>
        <v>0</v>
      </c>
      <c r="CI23" s="74">
        <f t="shared" si="10"/>
        <v>0</v>
      </c>
      <c r="CJ23" s="74">
        <f t="shared" si="10"/>
        <v>0</v>
      </c>
      <c r="CK23" s="74">
        <f t="shared" si="11"/>
        <v>0</v>
      </c>
      <c r="CL23" s="74">
        <f t="shared" si="11"/>
        <v>0</v>
      </c>
      <c r="CM23" s="74">
        <f t="shared" si="11"/>
        <v>0</v>
      </c>
      <c r="CN23" s="74">
        <f t="shared" si="11"/>
        <v>0</v>
      </c>
      <c r="CO23" s="74">
        <f t="shared" si="11"/>
        <v>0</v>
      </c>
      <c r="CP23" s="74">
        <f t="shared" si="11"/>
        <v>0</v>
      </c>
      <c r="CQ23" s="74">
        <f t="shared" si="11"/>
        <v>0</v>
      </c>
      <c r="CR23" s="74">
        <f t="shared" si="11"/>
        <v>0</v>
      </c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54">
        <f t="shared" si="12"/>
        <v>0</v>
      </c>
      <c r="EH23" s="136"/>
      <c r="EI23" s="97">
        <f t="shared" si="13"/>
        <v>0</v>
      </c>
      <c r="EJ23" s="344" t="str">
        <f t="shared" si="14"/>
        <v/>
      </c>
      <c r="EK23" s="345">
        <f t="shared" si="15"/>
        <v>0</v>
      </c>
      <c r="EL23" s="185"/>
      <c r="EM23" s="102">
        <f>SUMIF($K23,REGISTER!$CU$7,'KORT 2'!$BD23)</f>
        <v>0</v>
      </c>
      <c r="EN23" s="19">
        <f>SUMIF($K23,REGISTER!$CU$8,'KORT 2'!$BD23)</f>
        <v>0</v>
      </c>
      <c r="EO23" s="20">
        <f>SUMIF($K23,REGISTER!$CU$9,'KORT 2'!$BD23)</f>
        <v>0</v>
      </c>
      <c r="EP23" s="17">
        <f>SUMIF($K23,REGISTER!$CU$21,'KORT 2'!$BD23)</f>
        <v>0</v>
      </c>
      <c r="EQ23" s="19">
        <f>SUMIF($K23,REGISTER!$CU$22,'KORT 2'!$BD23)</f>
        <v>0</v>
      </c>
      <c r="ER23" s="20">
        <f>SUMIF($K23,REGISTER!$CU$23,'KORT 2'!$BD23)</f>
        <v>0</v>
      </c>
      <c r="ES23" s="17">
        <f>SUMIF($K23,REGISTER!$CU$14,'KORT 2'!$BD23)</f>
        <v>0</v>
      </c>
      <c r="ET23" s="19">
        <f>SUMIF($K23,REGISTER!$CU$15,'KORT 2'!$BD23)</f>
        <v>0</v>
      </c>
      <c r="EU23" s="19">
        <f>SUMIF($K23,REGISTER!$CU$16,'KORT 2'!$BD23)</f>
        <v>0</v>
      </c>
      <c r="EV23" s="218">
        <f>SUMIF($K23,REGISTER!$CU$17,'KORT 2'!$BD23)+SUMIF($K23,REGISTER!$CU$18,'KORT 2'!$BD23)+SUMIF($K23,REGISTER!$CU$19,'KORT 2'!$BD23)+SUMIF($K23,REGISTER!$CU$20,'KORT 2'!$BD23)</f>
        <v>0</v>
      </c>
      <c r="EW23" s="103">
        <f>SUMIF($K23,REGISTER!$CU$28,'KORT 2'!$BD23)</f>
        <v>0</v>
      </c>
      <c r="EX23" s="19">
        <f>SUMIF($K23,REGISTER!$CU$29,'KORT 2'!$BD23)</f>
        <v>0</v>
      </c>
      <c r="EY23" s="19">
        <f>SUMIF($K23,REGISTER!$CU$30,'KORT 2'!$BD23)</f>
        <v>0</v>
      </c>
      <c r="EZ23" s="218">
        <f>SUMIF($K23,REGISTER!$CU$31,'KORT 2'!$BD23)+SUMIF($K23,REGISTER!$CU$32,'KORT 2'!$BD23)+SUMIF($K23,REGISTER!$CU$33,'KORT 2'!$BD23)+SUMIF($K23,REGISTER!$CU$34,'KORT 2'!$BD23)</f>
        <v>0</v>
      </c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234"/>
      <c r="FQ23" s="103">
        <f>SUMIF($M23,REGISTER!$CU$36,'KORT 2'!$O23)</f>
        <v>0</v>
      </c>
      <c r="FR23" s="19">
        <f>SUMIF($M23,REGISTER!$CU$37,'KORT 2'!$O23)</f>
        <v>0</v>
      </c>
      <c r="FS23" s="19">
        <f>SUMIF($M23,REGISTER!$CU$38,'KORT 2'!$O23)</f>
        <v>0</v>
      </c>
      <c r="FT23" s="19">
        <f>SUMIF($M23,REGISTER!$CU$39,'KORT 2'!$O23)</f>
        <v>0</v>
      </c>
      <c r="FU23" s="19">
        <f>SUMIF($M23,REGISTER!$CU$40,'KORT 2'!$O23)</f>
        <v>0</v>
      </c>
      <c r="FV23" s="19">
        <f>SUMIF($M23,REGISTER!$CU$41,'KORT 2'!$O23)</f>
        <v>0</v>
      </c>
      <c r="FW23" s="19">
        <f>SUMIF($M23,REGISTER!$CU$56,'KORT 2'!$O23)</f>
        <v>0</v>
      </c>
      <c r="FX23" s="19">
        <f>SUMIF($M23,REGISTER!$CU$57,'KORT 2'!$O23)</f>
        <v>0</v>
      </c>
      <c r="FY23" s="19">
        <f>SUMIF($M23,REGISTER!$CU$58,'KORT 2'!$O23)</f>
        <v>0</v>
      </c>
      <c r="FZ23" s="19">
        <f>SUMIF($M23,REGISTER!$CU$59,'KORT 2'!$O23)</f>
        <v>0</v>
      </c>
      <c r="GA23" s="19">
        <f>SUMIF($M23,REGISTER!$CU$60,'KORT 2'!$O23)</f>
        <v>0</v>
      </c>
      <c r="GB23" s="19">
        <f>SUMIF($M23,REGISTER!$CU$61,'KORT 2'!$O23)</f>
        <v>0</v>
      </c>
      <c r="GC23" s="19">
        <f>SUMIF($M23,REGISTER!$CU$46,'KORT 2'!$O23)</f>
        <v>0</v>
      </c>
      <c r="GD23" s="19">
        <f>SUMIF($M23,REGISTER!$CU$47,'KORT 2'!$O23)</f>
        <v>0</v>
      </c>
      <c r="GE23" s="19">
        <f>SUMIF($M23,REGISTER!$CU$48,'KORT 2'!$O23)</f>
        <v>0</v>
      </c>
      <c r="GF23" s="19">
        <f>SUMIF($M23,REGISTER!$CU$49,'KORT 2'!$O23)</f>
        <v>0</v>
      </c>
      <c r="GG23" s="19">
        <f>SUMIF($M23,REGISTER!$CU$50,'KORT 2'!$O23)</f>
        <v>0</v>
      </c>
      <c r="GH23" s="19">
        <f>SUMIF($M23,REGISTER!$CU$51,'KORT 2'!$O23)</f>
        <v>0</v>
      </c>
      <c r="GI23" s="18">
        <f>SUMIF($M23,REGISTER!$CU$52,'KORT 2'!$O23)+SUMIF($M23,REGISTER!$CU$53,'KORT 2'!$O23)+SUMIF($M23,REGISTER!$CU$54,'KORT 2'!$O23)+SUMIF($M23,REGISTER!$CU$55,'KORT 2'!$O23)</f>
        <v>0</v>
      </c>
      <c r="GJ23" s="19">
        <f>SUMIF($M23,REGISTER!$CU$66,'KORT 2'!$O23)</f>
        <v>0</v>
      </c>
      <c r="GK23" s="19">
        <f>SUMIF($M23,REGISTER!$CU$67,'KORT 2'!$O23)</f>
        <v>0</v>
      </c>
      <c r="GL23" s="19">
        <f>SUMIF($M23,REGISTER!$CU$68,'KORT 2'!$O23)</f>
        <v>0</v>
      </c>
      <c r="GM23" s="19">
        <f>SUMIF($M23,REGISTER!$CU$69,'KORT 2'!$O23)</f>
        <v>0</v>
      </c>
      <c r="GN23" s="19">
        <f>SUMIF($M23,REGISTER!$CU$70,'KORT 2'!$O23)</f>
        <v>0</v>
      </c>
      <c r="GO23" s="19">
        <f>SUMIF($M23,REGISTER!$CU$71,'KORT 2'!$O23)</f>
        <v>0</v>
      </c>
      <c r="GP23" s="18">
        <f>SUMIF($M23,REGISTER!$CU$72,'KORT 2'!$O23)+SUMIF($M23,REGISTER!$CU$73,'KORT 2'!$O23)+SUMIF($M23,REGISTER!$CU$74,'KORT 2'!$O23)+SUMIF($M23,REGISTER!$CU$75,'KORT 2'!$O23)</f>
        <v>0</v>
      </c>
      <c r="GQ23" s="136"/>
      <c r="GR23" s="136"/>
      <c r="GS23" s="136"/>
      <c r="GT23" s="136"/>
      <c r="GU23" s="136"/>
      <c r="GV23" s="136"/>
      <c r="GW23" s="136"/>
      <c r="GX23" s="136"/>
      <c r="GY23" s="136"/>
      <c r="GZ23" s="136"/>
      <c r="HA23" s="136"/>
      <c r="HB23" s="136"/>
      <c r="HC23" s="136"/>
      <c r="HD23" s="136"/>
      <c r="HE23" s="136"/>
      <c r="HF23" s="136"/>
      <c r="HG23" s="136"/>
      <c r="HH23" s="125"/>
      <c r="HI23" s="1"/>
    </row>
    <row r="24" spans="1:218" ht="15.95" customHeight="1">
      <c r="A24" s="17">
        <v>6</v>
      </c>
      <c r="B24" s="81"/>
      <c r="C24" s="429" t="str">
        <f t="shared" si="0"/>
        <v/>
      </c>
      <c r="D24" s="461"/>
      <c r="E24" s="461"/>
      <c r="F24" s="461"/>
      <c r="G24" s="461"/>
      <c r="H24" s="130" t="str">
        <f t="shared" si="1"/>
        <v/>
      </c>
      <c r="I24" s="26">
        <f t="shared" si="2"/>
        <v>0</v>
      </c>
      <c r="J24" s="26">
        <f t="shared" si="3"/>
        <v>0</v>
      </c>
      <c r="K24" s="26">
        <f t="shared" si="4"/>
        <v>0</v>
      </c>
      <c r="L24" s="133"/>
      <c r="M24" s="26">
        <f t="shared" si="5"/>
        <v>0</v>
      </c>
      <c r="N24" s="26">
        <f t="shared" si="6"/>
        <v>0</v>
      </c>
      <c r="O24" s="101">
        <f t="shared" si="7"/>
        <v>0</v>
      </c>
      <c r="P24" s="75">
        <f>IF(CS$70=1,0,IF(AND(CS24=1,$J24=1,CS$43&gt;=REGISTER!$CZ$25,CS$40&gt;0,SUM(CS$54:CS$60)&gt;0),1,0))</f>
        <v>0</v>
      </c>
      <c r="Q24" s="75">
        <f>IF(CT$70=1,0,IF(AND(CT24=1,$J24=1,CT$43&gt;=REGISTER!$CZ$25,CT$40&gt;0,SUM(CT$54:CT$60)&gt;0),1,0))</f>
        <v>0</v>
      </c>
      <c r="R24" s="75">
        <f>IF(CU$70=1,0,IF(AND(CU24=1,$J24=1,CU$43&gt;=REGISTER!$CZ$25,CU$40&gt;0,SUM(CU$54:CU$60)&gt;0),1,0))</f>
        <v>0</v>
      </c>
      <c r="S24" s="75">
        <f>IF(CV$70=1,0,IF(AND(CV24=1,$J24=1,CV$43&gt;=REGISTER!$CZ$25,CV$40&gt;0,SUM(CV$54:CV$60)&gt;0),1,0))</f>
        <v>0</v>
      </c>
      <c r="T24" s="75">
        <f>IF(CW$70=1,0,IF(AND(CW24=1,$J24=1,CW$43&gt;=REGISTER!$CZ$25,CW$40&gt;0,SUM(CW$54:CW$60)&gt;0),1,0))</f>
        <v>0</v>
      </c>
      <c r="U24" s="75">
        <f>IF(CX$70=1,0,IF(AND(CX24=1,$J24=1,CX$43&gt;=REGISTER!$CZ$25,CX$40&gt;0,SUM(CX$54:CX$60)&gt;0),1,0))</f>
        <v>0</v>
      </c>
      <c r="V24" s="75">
        <f>IF(CY$70=1,0,IF(AND(CY24=1,$J24=1,CY$43&gt;=REGISTER!$CZ$25,CY$40&gt;0,SUM(CY$54:CY$60)&gt;0),1,0))</f>
        <v>0</v>
      </c>
      <c r="W24" s="75">
        <f>IF(CZ$70=1,0,IF(AND(CZ24=1,$J24=1,CZ$43&gt;=REGISTER!$CZ$25,CZ$40&gt;0,SUM(CZ$54:CZ$60)&gt;0),1,0))</f>
        <v>0</v>
      </c>
      <c r="X24" s="75">
        <f>IF(DA$70=1,0,IF(AND(DA24=1,$J24=1,DA$43&gt;=REGISTER!$CZ$25,DA$40&gt;0,SUM(DA$54:DA$60)&gt;0),1,0))</f>
        <v>0</v>
      </c>
      <c r="Y24" s="75">
        <f>IF(DB$70=1,0,IF(AND(DB24=1,$J24=1,DB$43&gt;=REGISTER!$CZ$25,DB$40&gt;0,SUM(DB$54:DB$60)&gt;0),1,0))</f>
        <v>0</v>
      </c>
      <c r="Z24" s="75">
        <f>IF(DC$70=1,0,IF(AND(DC24=1,$J24=1,DC$43&gt;=REGISTER!$CZ$25,DC$40&gt;0,SUM(DC$54:DC$60)&gt;0),1,0))</f>
        <v>0</v>
      </c>
      <c r="AA24" s="75">
        <f>IF(DD$70=1,0,IF(AND(DD24=1,$J24=1,DD$43&gt;=REGISTER!$CZ$25,DD$40&gt;0,SUM(DD$54:DD$60)&gt;0),1,0))</f>
        <v>0</v>
      </c>
      <c r="AB24" s="75">
        <f>IF(DE$70=1,0,IF(AND(DE24=1,$J24=1,DE$43&gt;=REGISTER!$CZ$25,DE$40&gt;0,SUM(DE$54:DE$60)&gt;0),1,0))</f>
        <v>0</v>
      </c>
      <c r="AC24" s="75">
        <f>IF(DF$70=1,0,IF(AND(DF24=1,$J24=1,DF$43&gt;=REGISTER!$CZ$25,DF$40&gt;0,SUM(DF$54:DF$60)&gt;0),1,0))</f>
        <v>0</v>
      </c>
      <c r="AD24" s="75">
        <f>IF(DG$70=1,0,IF(AND(DG24=1,$J24=1,DG$43&gt;=REGISTER!$CZ$25,DG$40&gt;0,SUM(DG$54:DG$60)&gt;0),1,0))</f>
        <v>0</v>
      </c>
      <c r="AE24" s="75">
        <f>IF(DH$70=1,0,IF(AND(DH24=1,$J24=1,DH$43&gt;=REGISTER!$CZ$25,DH$40&gt;0,SUM(DH$54:DH$60)&gt;0),1,0))</f>
        <v>0</v>
      </c>
      <c r="AF24" s="75">
        <f>IF(DI$70=1,0,IF(AND(DI24=1,$J24=1,DI$43&gt;=REGISTER!$CZ$25,DI$40&gt;0,SUM(DI$54:DI$60)&gt;0),1,0))</f>
        <v>0</v>
      </c>
      <c r="AG24" s="75">
        <f>IF(DJ$70=1,0,IF(AND(DJ24=1,$J24=1,DJ$43&gt;=REGISTER!$CZ$25,DJ$40&gt;0,SUM(DJ$54:DJ$60)&gt;0),1,0))</f>
        <v>0</v>
      </c>
      <c r="AH24" s="75">
        <f>IF(DK$70=1,0,IF(AND(DK24=1,$J24=1,DK$43&gt;=REGISTER!$CZ$25,DK$40&gt;0,SUM(DK$54:DK$60)&gt;0),1,0))</f>
        <v>0</v>
      </c>
      <c r="AI24" s="75">
        <f>IF(DL$70=1,0,IF(AND(DL24=1,$J24=1,DL$43&gt;=REGISTER!$CZ$25,DL$40&gt;0,SUM(DL$54:DL$60)&gt;0),1,0))</f>
        <v>0</v>
      </c>
      <c r="AJ24" s="75">
        <f>IF(DM$70=1,0,IF(AND(DM24=1,$J24=1,DM$43&gt;=REGISTER!$CZ$25,DM$40&gt;0,SUM(DM$54:DM$60)&gt;0),1,0))</f>
        <v>0</v>
      </c>
      <c r="AK24" s="75">
        <f>IF(DN$70=1,0,IF(AND(DN24=1,$J24=1,DN$43&gt;=REGISTER!$CZ$25,DN$40&gt;0,SUM(DN$54:DN$60)&gt;0),1,0))</f>
        <v>0</v>
      </c>
      <c r="AL24" s="75">
        <f>IF(DO$70=1,0,IF(AND(DO24=1,$J24=1,DO$43&gt;=REGISTER!$CZ$25,DO$40&gt;0,SUM(DO$54:DO$60)&gt;0),1,0))</f>
        <v>0</v>
      </c>
      <c r="AM24" s="75">
        <f>IF(DP$70=1,0,IF(AND(DP24=1,$J24=1,DP$43&gt;=REGISTER!$CZ$25,DP$40&gt;0,SUM(DP$54:DP$60)&gt;0),1,0))</f>
        <v>0</v>
      </c>
      <c r="AN24" s="75">
        <f>IF(DQ$70=1,0,IF(AND(DQ24=1,$J24=1,DQ$43&gt;=REGISTER!$CZ$25,DQ$40&gt;0,SUM(DQ$54:DQ$60)&gt;0),1,0))</f>
        <v>0</v>
      </c>
      <c r="AO24" s="75">
        <f>IF(DR$70=1,0,IF(AND(DR24=1,$J24=1,DR$43&gt;=REGISTER!$CZ$25,DR$40&gt;0,SUM(DR$54:DR$60)&gt;0),1,0))</f>
        <v>0</v>
      </c>
      <c r="AP24" s="75">
        <f>IF(DS$70=1,0,IF(AND(DS24=1,$J24=1,DS$43&gt;=REGISTER!$CZ$25,DS$40&gt;0,SUM(DS$54:DS$60)&gt;0),1,0))</f>
        <v>0</v>
      </c>
      <c r="AQ24" s="75">
        <f>IF(DT$70=1,0,IF(AND(DT24=1,$J24=1,DT$43&gt;=REGISTER!$CZ$25,DT$40&gt;0,SUM(DT$54:DT$60)&gt;0),1,0))</f>
        <v>0</v>
      </c>
      <c r="AR24" s="75">
        <f>IF(DU$70=1,0,IF(AND(DU24=1,$J24=1,DU$43&gt;=REGISTER!$CZ$25,DU$40&gt;0,SUM(DU$54:DU$60)&gt;0),1,0))</f>
        <v>0</v>
      </c>
      <c r="AS24" s="75">
        <f>IF(DV$70=1,0,IF(AND(DV24=1,$J24=1,DV$43&gt;=REGISTER!$CZ$25,DV$40&gt;0,SUM(DV$54:DV$60)&gt;0),1,0))</f>
        <v>0</v>
      </c>
      <c r="AT24" s="75">
        <f>IF(DW$70=1,0,IF(AND(DW24=1,$J24=1,DW$43&gt;=REGISTER!$CZ$25,DW$40&gt;0,SUM(DW$54:DW$60)&gt;0),1,0))</f>
        <v>0</v>
      </c>
      <c r="AU24" s="75">
        <f>IF(DX$70=1,0,IF(AND(DX24=1,$J24=1,DX$43&gt;=REGISTER!$CZ$25,DX$40&gt;0,SUM(DX$54:DX$60)&gt;0),1,0))</f>
        <v>0</v>
      </c>
      <c r="AV24" s="75">
        <f>IF(DY$70=1,0,IF(AND(DY24=1,$J24=1,DY$43&gt;=REGISTER!$CZ$25,DY$40&gt;0,SUM(DY$54:DY$60)&gt;0),1,0))</f>
        <v>0</v>
      </c>
      <c r="AW24" s="75">
        <f>IF(DZ$70=1,0,IF(AND(DZ24=1,$J24=1,DZ$43&gt;=REGISTER!$CZ$25,DZ$40&gt;0,SUM(DZ$54:DZ$60)&gt;0),1,0))</f>
        <v>0</v>
      </c>
      <c r="AX24" s="75">
        <f>IF(EA$70=1,0,IF(AND(EA24=1,$J24=1,EA$43&gt;=REGISTER!$CZ$25,EA$40&gt;0,SUM(EA$54:EA$60)&gt;0),1,0))</f>
        <v>0</v>
      </c>
      <c r="AY24" s="75">
        <f>IF(EB$70=1,0,IF(AND(EB24=1,$J24=1,EB$43&gt;=REGISTER!$CZ$25,EB$40&gt;0,SUM(EB$54:EB$60)&gt;0),1,0))</f>
        <v>0</v>
      </c>
      <c r="AZ24" s="75">
        <f>IF(EC$70=1,0,IF(AND(EC24=1,$J24=1,EC$43&gt;=REGISTER!$CZ$25,EC$40&gt;0,SUM(EC$54:EC$60)&gt;0),1,0))</f>
        <v>0</v>
      </c>
      <c r="BA24" s="75">
        <f>IF(ED$70=1,0,IF(AND(ED24=1,$J24=1,ED$43&gt;=REGISTER!$CZ$25,ED$40&gt;0,SUM(ED$54:ED$60)&gt;0),1,0))</f>
        <v>0</v>
      </c>
      <c r="BB24" s="75">
        <f>IF(EE$70=1,0,IF(AND(EE24=1,$J24=1,EE$43&gt;=REGISTER!$CZ$25,EE$40&gt;0,SUM(EE$54:EE$60)&gt;0),1,0))</f>
        <v>0</v>
      </c>
      <c r="BC24" s="75">
        <f>IF(EF$70=1,0,IF(AND(EF24=1,$J24=1,EF$43&gt;=REGISTER!$CZ$25,EF$40&gt;0,SUM(EF$54:EF$60)&gt;0),1,0))</f>
        <v>0</v>
      </c>
      <c r="BD24" s="101">
        <f t="shared" si="8"/>
        <v>0</v>
      </c>
      <c r="BE24" s="74">
        <f t="shared" si="9"/>
        <v>0</v>
      </c>
      <c r="BF24" s="74">
        <f t="shared" si="9"/>
        <v>0</v>
      </c>
      <c r="BG24" s="74">
        <f t="shared" si="9"/>
        <v>0</v>
      </c>
      <c r="BH24" s="74">
        <f t="shared" si="9"/>
        <v>0</v>
      </c>
      <c r="BI24" s="74">
        <f t="shared" si="9"/>
        <v>0</v>
      </c>
      <c r="BJ24" s="74">
        <f t="shared" si="9"/>
        <v>0</v>
      </c>
      <c r="BK24" s="74">
        <f t="shared" si="9"/>
        <v>0</v>
      </c>
      <c r="BL24" s="74">
        <f t="shared" si="9"/>
        <v>0</v>
      </c>
      <c r="BM24" s="74">
        <f t="shared" si="9"/>
        <v>0</v>
      </c>
      <c r="BN24" s="74">
        <f t="shared" si="9"/>
        <v>0</v>
      </c>
      <c r="BO24" s="74">
        <f t="shared" si="9"/>
        <v>0</v>
      </c>
      <c r="BP24" s="74">
        <f t="shared" si="9"/>
        <v>0</v>
      </c>
      <c r="BQ24" s="74">
        <f t="shared" si="9"/>
        <v>0</v>
      </c>
      <c r="BR24" s="74">
        <f t="shared" si="9"/>
        <v>0</v>
      </c>
      <c r="BS24" s="74">
        <f t="shared" si="9"/>
        <v>0</v>
      </c>
      <c r="BT24" s="74">
        <f t="shared" si="9"/>
        <v>0</v>
      </c>
      <c r="BU24" s="74">
        <f t="shared" si="10"/>
        <v>0</v>
      </c>
      <c r="BV24" s="74">
        <f t="shared" si="10"/>
        <v>0</v>
      </c>
      <c r="BW24" s="74">
        <f t="shared" si="10"/>
        <v>0</v>
      </c>
      <c r="BX24" s="74">
        <f t="shared" si="10"/>
        <v>0</v>
      </c>
      <c r="BY24" s="74">
        <f t="shared" si="10"/>
        <v>0</v>
      </c>
      <c r="BZ24" s="74">
        <f t="shared" si="10"/>
        <v>0</v>
      </c>
      <c r="CA24" s="74">
        <f t="shared" si="10"/>
        <v>0</v>
      </c>
      <c r="CB24" s="74">
        <f t="shared" si="10"/>
        <v>0</v>
      </c>
      <c r="CC24" s="74">
        <f t="shared" si="10"/>
        <v>0</v>
      </c>
      <c r="CD24" s="74">
        <f t="shared" si="10"/>
        <v>0</v>
      </c>
      <c r="CE24" s="74">
        <f t="shared" si="10"/>
        <v>0</v>
      </c>
      <c r="CF24" s="74">
        <f t="shared" si="10"/>
        <v>0</v>
      </c>
      <c r="CG24" s="74">
        <f t="shared" si="10"/>
        <v>0</v>
      </c>
      <c r="CH24" s="74">
        <f t="shared" si="10"/>
        <v>0</v>
      </c>
      <c r="CI24" s="74">
        <f t="shared" si="10"/>
        <v>0</v>
      </c>
      <c r="CJ24" s="74">
        <f t="shared" si="10"/>
        <v>0</v>
      </c>
      <c r="CK24" s="74">
        <f t="shared" si="11"/>
        <v>0</v>
      </c>
      <c r="CL24" s="74">
        <f t="shared" si="11"/>
        <v>0</v>
      </c>
      <c r="CM24" s="74">
        <f t="shared" si="11"/>
        <v>0</v>
      </c>
      <c r="CN24" s="74">
        <f t="shared" si="11"/>
        <v>0</v>
      </c>
      <c r="CO24" s="74">
        <f t="shared" si="11"/>
        <v>0</v>
      </c>
      <c r="CP24" s="74">
        <f t="shared" si="11"/>
        <v>0</v>
      </c>
      <c r="CQ24" s="74">
        <f t="shared" si="11"/>
        <v>0</v>
      </c>
      <c r="CR24" s="74">
        <f t="shared" si="11"/>
        <v>0</v>
      </c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54">
        <f t="shared" si="12"/>
        <v>0</v>
      </c>
      <c r="EH24" s="136"/>
      <c r="EI24" s="97">
        <f t="shared" si="13"/>
        <v>0</v>
      </c>
      <c r="EJ24" s="344" t="str">
        <f t="shared" si="14"/>
        <v/>
      </c>
      <c r="EK24" s="345">
        <f t="shared" si="15"/>
        <v>0</v>
      </c>
      <c r="EL24" s="185"/>
      <c r="EM24" s="102">
        <f>SUMIF($K24,REGISTER!$CU$7,'KORT 2'!$BD24)</f>
        <v>0</v>
      </c>
      <c r="EN24" s="19">
        <f>SUMIF($K24,REGISTER!$CU$8,'KORT 2'!$BD24)</f>
        <v>0</v>
      </c>
      <c r="EO24" s="20">
        <f>SUMIF($K24,REGISTER!$CU$9,'KORT 2'!$BD24)</f>
        <v>0</v>
      </c>
      <c r="EP24" s="17">
        <f>SUMIF($K24,REGISTER!$CU$21,'KORT 2'!$BD24)</f>
        <v>0</v>
      </c>
      <c r="EQ24" s="19">
        <f>SUMIF($K24,REGISTER!$CU$22,'KORT 2'!$BD24)</f>
        <v>0</v>
      </c>
      <c r="ER24" s="20">
        <f>SUMIF($K24,REGISTER!$CU$23,'KORT 2'!$BD24)</f>
        <v>0</v>
      </c>
      <c r="ES24" s="17">
        <f>SUMIF($K24,REGISTER!$CU$14,'KORT 2'!$BD24)</f>
        <v>0</v>
      </c>
      <c r="ET24" s="19">
        <f>SUMIF($K24,REGISTER!$CU$15,'KORT 2'!$BD24)</f>
        <v>0</v>
      </c>
      <c r="EU24" s="19">
        <f>SUMIF($K24,REGISTER!$CU$16,'KORT 2'!$BD24)</f>
        <v>0</v>
      </c>
      <c r="EV24" s="218">
        <f>SUMIF($K24,REGISTER!$CU$17,'KORT 2'!$BD24)+SUMIF($K24,REGISTER!$CU$18,'KORT 2'!$BD24)+SUMIF($K24,REGISTER!$CU$19,'KORT 2'!$BD24)+SUMIF($K24,REGISTER!$CU$20,'KORT 2'!$BD24)</f>
        <v>0</v>
      </c>
      <c r="EW24" s="103">
        <f>SUMIF($K24,REGISTER!$CU$28,'KORT 2'!$BD24)</f>
        <v>0</v>
      </c>
      <c r="EX24" s="19">
        <f>SUMIF($K24,REGISTER!$CU$29,'KORT 2'!$BD24)</f>
        <v>0</v>
      </c>
      <c r="EY24" s="19">
        <f>SUMIF($K24,REGISTER!$CU$30,'KORT 2'!$BD24)</f>
        <v>0</v>
      </c>
      <c r="EZ24" s="218">
        <f>SUMIF($K24,REGISTER!$CU$31,'KORT 2'!$BD24)+SUMIF($K24,REGISTER!$CU$32,'KORT 2'!$BD24)+SUMIF($K24,REGISTER!$CU$33,'KORT 2'!$BD24)+SUMIF($K24,REGISTER!$CU$34,'KORT 2'!$BD24)</f>
        <v>0</v>
      </c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234"/>
      <c r="FQ24" s="103">
        <f>SUMIF($M24,REGISTER!$CU$36,'KORT 2'!$O24)</f>
        <v>0</v>
      </c>
      <c r="FR24" s="19">
        <f>SUMIF($M24,REGISTER!$CU$37,'KORT 2'!$O24)</f>
        <v>0</v>
      </c>
      <c r="FS24" s="19">
        <f>SUMIF($M24,REGISTER!$CU$38,'KORT 2'!$O24)</f>
        <v>0</v>
      </c>
      <c r="FT24" s="19">
        <f>SUMIF($M24,REGISTER!$CU$39,'KORT 2'!$O24)</f>
        <v>0</v>
      </c>
      <c r="FU24" s="19">
        <f>SUMIF($M24,REGISTER!$CU$40,'KORT 2'!$O24)</f>
        <v>0</v>
      </c>
      <c r="FV24" s="19">
        <f>SUMIF($M24,REGISTER!$CU$41,'KORT 2'!$O24)</f>
        <v>0</v>
      </c>
      <c r="FW24" s="19">
        <f>SUMIF($M24,REGISTER!$CU$56,'KORT 2'!$O24)</f>
        <v>0</v>
      </c>
      <c r="FX24" s="19">
        <f>SUMIF($M24,REGISTER!$CU$57,'KORT 2'!$O24)</f>
        <v>0</v>
      </c>
      <c r="FY24" s="19">
        <f>SUMIF($M24,REGISTER!$CU$58,'KORT 2'!$O24)</f>
        <v>0</v>
      </c>
      <c r="FZ24" s="19">
        <f>SUMIF($M24,REGISTER!$CU$59,'KORT 2'!$O24)</f>
        <v>0</v>
      </c>
      <c r="GA24" s="19">
        <f>SUMIF($M24,REGISTER!$CU$60,'KORT 2'!$O24)</f>
        <v>0</v>
      </c>
      <c r="GB24" s="19">
        <f>SUMIF($M24,REGISTER!$CU$61,'KORT 2'!$O24)</f>
        <v>0</v>
      </c>
      <c r="GC24" s="19">
        <f>SUMIF($M24,REGISTER!$CU$46,'KORT 2'!$O24)</f>
        <v>0</v>
      </c>
      <c r="GD24" s="19">
        <f>SUMIF($M24,REGISTER!$CU$47,'KORT 2'!$O24)</f>
        <v>0</v>
      </c>
      <c r="GE24" s="19">
        <f>SUMIF($M24,REGISTER!$CU$48,'KORT 2'!$O24)</f>
        <v>0</v>
      </c>
      <c r="GF24" s="19">
        <f>SUMIF($M24,REGISTER!$CU$49,'KORT 2'!$O24)</f>
        <v>0</v>
      </c>
      <c r="GG24" s="19">
        <f>SUMIF($M24,REGISTER!$CU$50,'KORT 2'!$O24)</f>
        <v>0</v>
      </c>
      <c r="GH24" s="19">
        <f>SUMIF($M24,REGISTER!$CU$51,'KORT 2'!$O24)</f>
        <v>0</v>
      </c>
      <c r="GI24" s="18">
        <f>SUMIF($M24,REGISTER!$CU$52,'KORT 2'!$O24)+SUMIF($M24,REGISTER!$CU$53,'KORT 2'!$O24)+SUMIF($M24,REGISTER!$CU$54,'KORT 2'!$O24)+SUMIF($M24,REGISTER!$CU$55,'KORT 2'!$O24)</f>
        <v>0</v>
      </c>
      <c r="GJ24" s="19">
        <f>SUMIF($M24,REGISTER!$CU$66,'KORT 2'!$O24)</f>
        <v>0</v>
      </c>
      <c r="GK24" s="19">
        <f>SUMIF($M24,REGISTER!$CU$67,'KORT 2'!$O24)</f>
        <v>0</v>
      </c>
      <c r="GL24" s="19">
        <f>SUMIF($M24,REGISTER!$CU$68,'KORT 2'!$O24)</f>
        <v>0</v>
      </c>
      <c r="GM24" s="19">
        <f>SUMIF($M24,REGISTER!$CU$69,'KORT 2'!$O24)</f>
        <v>0</v>
      </c>
      <c r="GN24" s="19">
        <f>SUMIF($M24,REGISTER!$CU$70,'KORT 2'!$O24)</f>
        <v>0</v>
      </c>
      <c r="GO24" s="19">
        <f>SUMIF($M24,REGISTER!$CU$71,'KORT 2'!$O24)</f>
        <v>0</v>
      </c>
      <c r="GP24" s="18">
        <f>SUMIF($M24,REGISTER!$CU$72,'KORT 2'!$O24)+SUMIF($M24,REGISTER!$CU$73,'KORT 2'!$O24)+SUMIF($M24,REGISTER!$CU$74,'KORT 2'!$O24)+SUMIF($M24,REGISTER!$CU$75,'KORT 2'!$O24)</f>
        <v>0</v>
      </c>
      <c r="GQ24" s="136"/>
      <c r="GR24" s="136"/>
      <c r="GS24" s="136"/>
      <c r="GT24" s="136"/>
      <c r="GU24" s="136"/>
      <c r="GV24" s="136"/>
      <c r="GW24" s="136"/>
      <c r="GX24" s="136"/>
      <c r="GY24" s="136"/>
      <c r="GZ24" s="136"/>
      <c r="HA24" s="136"/>
      <c r="HB24" s="136"/>
      <c r="HC24" s="136"/>
      <c r="HD24" s="136"/>
      <c r="HE24" s="136"/>
      <c r="HF24" s="136"/>
      <c r="HG24" s="136"/>
      <c r="HH24" s="125"/>
      <c r="HI24" s="1"/>
    </row>
    <row r="25" spans="1:218" ht="15.95" customHeight="1">
      <c r="A25" s="17">
        <v>7</v>
      </c>
      <c r="B25" s="81"/>
      <c r="C25" s="429" t="str">
        <f t="shared" si="0"/>
        <v/>
      </c>
      <c r="D25" s="461"/>
      <c r="E25" s="461"/>
      <c r="F25" s="461"/>
      <c r="G25" s="461"/>
      <c r="H25" s="130" t="str">
        <f t="shared" si="1"/>
        <v/>
      </c>
      <c r="I25" s="26">
        <f t="shared" si="2"/>
        <v>0</v>
      </c>
      <c r="J25" s="26">
        <f t="shared" si="3"/>
        <v>0</v>
      </c>
      <c r="K25" s="26">
        <f t="shared" si="4"/>
        <v>0</v>
      </c>
      <c r="L25" s="133"/>
      <c r="M25" s="26">
        <f t="shared" si="5"/>
        <v>0</v>
      </c>
      <c r="N25" s="26">
        <f t="shared" si="6"/>
        <v>0</v>
      </c>
      <c r="O25" s="101">
        <f t="shared" si="7"/>
        <v>0</v>
      </c>
      <c r="P25" s="80">
        <f>IF((SUM(P$19:P24)+P$38+P$39+SUM(P$117:P$121))&gt;=REGISTER!$CZ$22,0,IF(CS$70=1,0,IF(AND(CS25=1,$J25=1,CS$43&gt;=REGISTER!$CZ$25,CS$40&gt;0,SUM(CS$54:CS$60)&gt;0),1,0)))</f>
        <v>0</v>
      </c>
      <c r="Q25" s="80">
        <f>IF((SUM(Q$19:Q24)+Q$38+Q$39+SUM(Q$117:Q$121))&gt;=REGISTER!$CZ$22,0,IF(CT$70=1,0,IF(AND(CT25=1,$J25=1,CT$43&gt;=REGISTER!$CZ$25,CT$40&gt;0,SUM(CT$54:CT$60)&gt;0),1,0)))</f>
        <v>0</v>
      </c>
      <c r="R25" s="80">
        <f>IF((SUM(R$19:R24)+R$38+R$39+SUM(R$117:R$121))&gt;=REGISTER!$CZ$22,0,IF(CU$70=1,0,IF(AND(CU25=1,$J25=1,CU$43&gt;=REGISTER!$CZ$25,CU$40&gt;0,SUM(CU$54:CU$60)&gt;0),1,0)))</f>
        <v>0</v>
      </c>
      <c r="S25" s="80">
        <f>IF((SUM(S$19:S24)+S$38+S$39+SUM(S$117:S$121))&gt;=REGISTER!$CZ$22,0,IF(CV$70=1,0,IF(AND(CV25=1,$J25=1,CV$43&gt;=REGISTER!$CZ$25,CV$40&gt;0,SUM(CV$54:CV$60)&gt;0),1,0)))</f>
        <v>0</v>
      </c>
      <c r="T25" s="80">
        <f>IF((SUM(T$19:T24)+T$38+T$39+SUM(T$117:T$121))&gt;=REGISTER!$CZ$22,0,IF(CW$70=1,0,IF(AND(CW25=1,$J25=1,CW$43&gt;=REGISTER!$CZ$25,CW$40&gt;0,SUM(CW$54:CW$60)&gt;0),1,0)))</f>
        <v>0</v>
      </c>
      <c r="U25" s="80">
        <f>IF((SUM(U$19:U24)+U$38+U$39+SUM(U$117:U$121))&gt;=REGISTER!$CZ$22,0,IF(CX$70=1,0,IF(AND(CX25=1,$J25=1,CX$43&gt;=REGISTER!$CZ$25,CX$40&gt;0,SUM(CX$54:CX$60)&gt;0),1,0)))</f>
        <v>0</v>
      </c>
      <c r="V25" s="80">
        <f>IF((SUM(V$19:V24)+V$38+V$39+SUM(V$117:V$121))&gt;=REGISTER!$CZ$22,0,IF(CY$70=1,0,IF(AND(CY25=1,$J25=1,CY$43&gt;=REGISTER!$CZ$25,CY$40&gt;0,SUM(CY$54:CY$60)&gt;0),1,0)))</f>
        <v>0</v>
      </c>
      <c r="W25" s="80">
        <f>IF((SUM(W$19:W24)+W$38+W$39+SUM(W$117:W$121))&gt;=REGISTER!$CZ$22,0,IF(CZ$70=1,0,IF(AND(CZ25=1,$J25=1,CZ$43&gt;=REGISTER!$CZ$25,CZ$40&gt;0,SUM(CZ$54:CZ$60)&gt;0),1,0)))</f>
        <v>0</v>
      </c>
      <c r="X25" s="80">
        <f>IF((SUM(X$19:X24)+X$38+X$39+SUM(X$117:X$121))&gt;=REGISTER!$CZ$22,0,IF(DA$70=1,0,IF(AND(DA25=1,$J25=1,DA$43&gt;=REGISTER!$CZ$25,DA$40&gt;0,SUM(DA$54:DA$60)&gt;0),1,0)))</f>
        <v>0</v>
      </c>
      <c r="Y25" s="80">
        <f>IF((SUM(Y$19:Y24)+Y$38+Y$39+SUM(Y$117:Y$121))&gt;=REGISTER!$CZ$22,0,IF(DB$70=1,0,IF(AND(DB25=1,$J25=1,DB$43&gt;=REGISTER!$CZ$25,DB$40&gt;0,SUM(DB$54:DB$60)&gt;0),1,0)))</f>
        <v>0</v>
      </c>
      <c r="Z25" s="80">
        <f>IF((SUM(Z$19:Z24)+Z$38+Z$39+SUM(Z$117:Z$121))&gt;=REGISTER!$CZ$22,0,IF(DC$70=1,0,IF(AND(DC25=1,$J25=1,DC$43&gt;=REGISTER!$CZ$25,DC$40&gt;0,SUM(DC$54:DC$60)&gt;0),1,0)))</f>
        <v>0</v>
      </c>
      <c r="AA25" s="80">
        <f>IF((SUM(AA$19:AA24)+AA$38+AA$39+SUM(AA$117:AA$121))&gt;=REGISTER!$CZ$22,0,IF(DD$70=1,0,IF(AND(DD25=1,$J25=1,DD$43&gt;=REGISTER!$CZ$25,DD$40&gt;0,SUM(DD$54:DD$60)&gt;0),1,0)))</f>
        <v>0</v>
      </c>
      <c r="AB25" s="80">
        <f>IF((SUM(AB$19:AB24)+AB$38+AB$39+SUM(AB$117:AB$121))&gt;=REGISTER!$CZ$22,0,IF(DE$70=1,0,IF(AND(DE25=1,$J25=1,DE$43&gt;=REGISTER!$CZ$25,DE$40&gt;0,SUM(DE$54:DE$60)&gt;0),1,0)))</f>
        <v>0</v>
      </c>
      <c r="AC25" s="80">
        <f>IF((SUM(AC$19:AC24)+AC$38+AC$39+SUM(AC$117:AC$121))&gt;=REGISTER!$CZ$22,0,IF(DF$70=1,0,IF(AND(DF25=1,$J25=1,DF$43&gt;=REGISTER!$CZ$25,DF$40&gt;0,SUM(DF$54:DF$60)&gt;0),1,0)))</f>
        <v>0</v>
      </c>
      <c r="AD25" s="80">
        <f>IF((SUM(AD$19:AD24)+AD$38+AD$39+SUM(AD$117:AD$121))&gt;=REGISTER!$CZ$22,0,IF(DG$70=1,0,IF(AND(DG25=1,$J25=1,DG$43&gt;=REGISTER!$CZ$25,DG$40&gt;0,SUM(DG$54:DG$60)&gt;0),1,0)))</f>
        <v>0</v>
      </c>
      <c r="AE25" s="80">
        <f>IF((SUM(AE$19:AE24)+AE$38+AE$39+SUM(AE$117:AE$121))&gt;=REGISTER!$CZ$22,0,IF(DH$70=1,0,IF(AND(DH25=1,$J25=1,DH$43&gt;=REGISTER!$CZ$25,DH$40&gt;0,SUM(DH$54:DH$60)&gt;0),1,0)))</f>
        <v>0</v>
      </c>
      <c r="AF25" s="80">
        <f>IF((SUM(AF$19:AF24)+AF$38+AF$39+SUM(AF$117:AF$121))&gt;=REGISTER!$CZ$22,0,IF(DI$70=1,0,IF(AND(DI25=1,$J25=1,DI$43&gt;=REGISTER!$CZ$25,DI$40&gt;0,SUM(DI$54:DI$60)&gt;0),1,0)))</f>
        <v>0</v>
      </c>
      <c r="AG25" s="80">
        <f>IF((SUM(AG$19:AG24)+AG$38+AG$39+SUM(AG$117:AG$121))&gt;=REGISTER!$CZ$22,0,IF(DJ$70=1,0,IF(AND(DJ25=1,$J25=1,DJ$43&gt;=REGISTER!$CZ$25,DJ$40&gt;0,SUM(DJ$54:DJ$60)&gt;0),1,0)))</f>
        <v>0</v>
      </c>
      <c r="AH25" s="80">
        <f>IF((SUM(AH$19:AH24)+AH$38+AH$39+SUM(AH$117:AH$121))&gt;=REGISTER!$CZ$22,0,IF(DK$70=1,0,IF(AND(DK25=1,$J25=1,DK$43&gt;=REGISTER!$CZ$25,DK$40&gt;0,SUM(DK$54:DK$60)&gt;0),1,0)))</f>
        <v>0</v>
      </c>
      <c r="AI25" s="80">
        <f>IF((SUM(AI$19:AI24)+AI$38+AI$39+SUM(AI$117:AI$121))&gt;=REGISTER!$CZ$22,0,IF(DL$70=1,0,IF(AND(DL25=1,$J25=1,DL$43&gt;=REGISTER!$CZ$25,DL$40&gt;0,SUM(DL$54:DL$60)&gt;0),1,0)))</f>
        <v>0</v>
      </c>
      <c r="AJ25" s="80">
        <f>IF((SUM(AJ$19:AJ24)+AJ$38+AJ$39+SUM(AJ$117:AJ$121))&gt;=REGISTER!$CZ$22,0,IF(DM$70=1,0,IF(AND(DM25=1,$J25=1,DM$43&gt;=REGISTER!$CZ$25,DM$40&gt;0,SUM(DM$54:DM$60)&gt;0),1,0)))</f>
        <v>0</v>
      </c>
      <c r="AK25" s="80">
        <f>IF((SUM(AK$19:AK24)+AK$38+AK$39+SUM(AK$117:AK$121))&gt;=REGISTER!$CZ$22,0,IF(DN$70=1,0,IF(AND(DN25=1,$J25=1,DN$43&gt;=REGISTER!$CZ$25,DN$40&gt;0,SUM(DN$54:DN$60)&gt;0),1,0)))</f>
        <v>0</v>
      </c>
      <c r="AL25" s="80">
        <f>IF((SUM(AL$19:AL24)+AL$38+AL$39+SUM(AL$117:AL$121))&gt;=REGISTER!$CZ$22,0,IF(DO$70=1,0,IF(AND(DO25=1,$J25=1,DO$43&gt;=REGISTER!$CZ$25,DO$40&gt;0,SUM(DO$54:DO$60)&gt;0),1,0)))</f>
        <v>0</v>
      </c>
      <c r="AM25" s="80">
        <f>IF((SUM(AM$19:AM24)+AM$38+AM$39+SUM(AM$117:AM$121))&gt;=REGISTER!$CZ$22,0,IF(DP$70=1,0,IF(AND(DP25=1,$J25=1,DP$43&gt;=REGISTER!$CZ$25,DP$40&gt;0,SUM(DP$54:DP$60)&gt;0),1,0)))</f>
        <v>0</v>
      </c>
      <c r="AN25" s="80">
        <f>IF((SUM(AN$19:AN24)+AN$38+AN$39+SUM(AN$117:AN$121))&gt;=REGISTER!$CZ$22,0,IF(DQ$70=1,0,IF(AND(DQ25=1,$J25=1,DQ$43&gt;=REGISTER!$CZ$25,DQ$40&gt;0,SUM(DQ$54:DQ$60)&gt;0),1,0)))</f>
        <v>0</v>
      </c>
      <c r="AO25" s="80">
        <f>IF((SUM(AO$19:AO24)+AO$38+AO$39+SUM(AO$117:AO$121))&gt;=REGISTER!$CZ$22,0,IF(DR$70=1,0,IF(AND(DR25=1,$J25=1,DR$43&gt;=REGISTER!$CZ$25,DR$40&gt;0,SUM(DR$54:DR$60)&gt;0),1,0)))</f>
        <v>0</v>
      </c>
      <c r="AP25" s="80">
        <f>IF((SUM(AP$19:AP24)+AP$38+AP$39+SUM(AP$117:AP$121))&gt;=REGISTER!$CZ$22,0,IF(DS$70=1,0,IF(AND(DS25=1,$J25=1,DS$43&gt;=REGISTER!$CZ$25,DS$40&gt;0,SUM(DS$54:DS$60)&gt;0),1,0)))</f>
        <v>0</v>
      </c>
      <c r="AQ25" s="80">
        <f>IF((SUM(AQ$19:AQ24)+AQ$38+AQ$39+SUM(AQ$117:AQ$121))&gt;=REGISTER!$CZ$22,0,IF(DT$70=1,0,IF(AND(DT25=1,$J25=1,DT$43&gt;=REGISTER!$CZ$25,DT$40&gt;0,SUM(DT$54:DT$60)&gt;0),1,0)))</f>
        <v>0</v>
      </c>
      <c r="AR25" s="80">
        <f>IF((SUM(AR$19:AR24)+AR$38+AR$39+SUM(AR$117:AR$121))&gt;=REGISTER!$CZ$22,0,IF(DU$70=1,0,IF(AND(DU25=1,$J25=1,DU$43&gt;=REGISTER!$CZ$25,DU$40&gt;0,SUM(DU$54:DU$60)&gt;0),1,0)))</f>
        <v>0</v>
      </c>
      <c r="AS25" s="80">
        <f>IF((SUM(AS$19:AS24)+AS$38+AS$39+SUM(AS$117:AS$121))&gt;=REGISTER!$CZ$22,0,IF(DV$70=1,0,IF(AND(DV25=1,$J25=1,DV$43&gt;=REGISTER!$CZ$25,DV$40&gt;0,SUM(DV$54:DV$60)&gt;0),1,0)))</f>
        <v>0</v>
      </c>
      <c r="AT25" s="80">
        <f>IF((SUM(AT$19:AT24)+AT$38+AT$39+SUM(AT$117:AT$121))&gt;=REGISTER!$CZ$22,0,IF(DW$70=1,0,IF(AND(DW25=1,$J25=1,DW$43&gt;=REGISTER!$CZ$25,DW$40&gt;0,SUM(DW$54:DW$60)&gt;0),1,0)))</f>
        <v>0</v>
      </c>
      <c r="AU25" s="80">
        <f>IF((SUM(AU$19:AU24)+AU$38+AU$39+SUM(AU$117:AU$121))&gt;=REGISTER!$CZ$22,0,IF(DX$70=1,0,IF(AND(DX25=1,$J25=1,DX$43&gt;=REGISTER!$CZ$25,DX$40&gt;0,SUM(DX$54:DX$60)&gt;0),1,0)))</f>
        <v>0</v>
      </c>
      <c r="AV25" s="80">
        <f>IF((SUM(AV$19:AV24)+AV$38+AV$39+SUM(AV$117:AV$121))&gt;=REGISTER!$CZ$22,0,IF(DY$70=1,0,IF(AND(DY25=1,$J25=1,DY$43&gt;=REGISTER!$CZ$25,DY$40&gt;0,SUM(DY$54:DY$60)&gt;0),1,0)))</f>
        <v>0</v>
      </c>
      <c r="AW25" s="80">
        <f>IF((SUM(AW$19:AW24)+AW$38+AW$39+SUM(AW$117:AW$121))&gt;=REGISTER!$CZ$22,0,IF(DZ$70=1,0,IF(AND(DZ25=1,$J25=1,DZ$43&gt;=REGISTER!$CZ$25,DZ$40&gt;0,SUM(DZ$54:DZ$60)&gt;0),1,0)))</f>
        <v>0</v>
      </c>
      <c r="AX25" s="80">
        <f>IF((SUM(AX$19:AX24)+AX$38+AX$39+SUM(AX$117:AX$121))&gt;=REGISTER!$CZ$22,0,IF(EA$70=1,0,IF(AND(EA25=1,$J25=1,EA$43&gt;=REGISTER!$CZ$25,EA$40&gt;0,SUM(EA$54:EA$60)&gt;0),1,0)))</f>
        <v>0</v>
      </c>
      <c r="AY25" s="80">
        <f>IF((SUM(AY$19:AY24)+AY$38+AY$39+SUM(AY$117:AY$121))&gt;=REGISTER!$CZ$22,0,IF(EB$70=1,0,IF(AND(EB25=1,$J25=1,EB$43&gt;=REGISTER!$CZ$25,EB$40&gt;0,SUM(EB$54:EB$60)&gt;0),1,0)))</f>
        <v>0</v>
      </c>
      <c r="AZ25" s="80">
        <f>IF((SUM(AZ$19:AZ24)+AZ$38+AZ$39+SUM(AZ$117:AZ$121))&gt;=REGISTER!$CZ$22,0,IF(EC$70=1,0,IF(AND(EC25=1,$J25=1,EC$43&gt;=REGISTER!$CZ$25,EC$40&gt;0,SUM(EC$54:EC$60)&gt;0),1,0)))</f>
        <v>0</v>
      </c>
      <c r="BA25" s="80">
        <f>IF((SUM(BA$19:BA24)+BA$38+BA$39+SUM(BA$117:BA$121))&gt;=REGISTER!$CZ$22,0,IF(ED$70=1,0,IF(AND(ED25=1,$J25=1,ED$43&gt;=REGISTER!$CZ$25,ED$40&gt;0,SUM(ED$54:ED$60)&gt;0),1,0)))</f>
        <v>0</v>
      </c>
      <c r="BB25" s="80">
        <f>IF((SUM(BB$19:BB24)+BB$38+BB$39+SUM(BB$117:BB$121))&gt;=REGISTER!$CZ$22,0,IF(EE$70=1,0,IF(AND(EE25=1,$J25=1,EE$43&gt;=REGISTER!$CZ$25,EE$40&gt;0,SUM(EE$54:EE$60)&gt;0),1,0)))</f>
        <v>0</v>
      </c>
      <c r="BC25" s="80">
        <f>IF((SUM(BC$19:BC24)+BC$38+BC$39+SUM(BC$117:BC$121))&gt;=REGISTER!$CZ$22,0,IF(EF$70=1,0,IF(AND(EF25=1,$J25=1,EF$43&gt;=REGISTER!$CZ$25,EF$40&gt;0,SUM(EF$54:EF$60)&gt;0),1,0)))</f>
        <v>0</v>
      </c>
      <c r="BD25" s="101">
        <f t="shared" si="8"/>
        <v>0</v>
      </c>
      <c r="BE25" s="74">
        <f t="shared" si="9"/>
        <v>0</v>
      </c>
      <c r="BF25" s="74">
        <f t="shared" si="9"/>
        <v>0</v>
      </c>
      <c r="BG25" s="74">
        <f t="shared" si="9"/>
        <v>0</v>
      </c>
      <c r="BH25" s="74">
        <f t="shared" si="9"/>
        <v>0</v>
      </c>
      <c r="BI25" s="74">
        <f t="shared" si="9"/>
        <v>0</v>
      </c>
      <c r="BJ25" s="74">
        <f t="shared" si="9"/>
        <v>0</v>
      </c>
      <c r="BK25" s="74">
        <f t="shared" si="9"/>
        <v>0</v>
      </c>
      <c r="BL25" s="74">
        <f t="shared" si="9"/>
        <v>0</v>
      </c>
      <c r="BM25" s="74">
        <f t="shared" si="9"/>
        <v>0</v>
      </c>
      <c r="BN25" s="74">
        <f t="shared" si="9"/>
        <v>0</v>
      </c>
      <c r="BO25" s="74">
        <f t="shared" si="9"/>
        <v>0</v>
      </c>
      <c r="BP25" s="74">
        <f t="shared" si="9"/>
        <v>0</v>
      </c>
      <c r="BQ25" s="74">
        <f t="shared" si="9"/>
        <v>0</v>
      </c>
      <c r="BR25" s="74">
        <f t="shared" si="9"/>
        <v>0</v>
      </c>
      <c r="BS25" s="74">
        <f t="shared" si="9"/>
        <v>0</v>
      </c>
      <c r="BT25" s="74">
        <f t="shared" si="9"/>
        <v>0</v>
      </c>
      <c r="BU25" s="74">
        <f t="shared" si="10"/>
        <v>0</v>
      </c>
      <c r="BV25" s="74">
        <f t="shared" si="10"/>
        <v>0</v>
      </c>
      <c r="BW25" s="74">
        <f t="shared" si="10"/>
        <v>0</v>
      </c>
      <c r="BX25" s="74">
        <f t="shared" si="10"/>
        <v>0</v>
      </c>
      <c r="BY25" s="74">
        <f t="shared" si="10"/>
        <v>0</v>
      </c>
      <c r="BZ25" s="74">
        <f t="shared" si="10"/>
        <v>0</v>
      </c>
      <c r="CA25" s="74">
        <f t="shared" si="10"/>
        <v>0</v>
      </c>
      <c r="CB25" s="74">
        <f t="shared" si="10"/>
        <v>0</v>
      </c>
      <c r="CC25" s="74">
        <f t="shared" si="10"/>
        <v>0</v>
      </c>
      <c r="CD25" s="74">
        <f t="shared" si="10"/>
        <v>0</v>
      </c>
      <c r="CE25" s="74">
        <f t="shared" si="10"/>
        <v>0</v>
      </c>
      <c r="CF25" s="74">
        <f t="shared" si="10"/>
        <v>0</v>
      </c>
      <c r="CG25" s="74">
        <f t="shared" si="10"/>
        <v>0</v>
      </c>
      <c r="CH25" s="74">
        <f t="shared" si="10"/>
        <v>0</v>
      </c>
      <c r="CI25" s="74">
        <f t="shared" si="10"/>
        <v>0</v>
      </c>
      <c r="CJ25" s="74">
        <f t="shared" si="10"/>
        <v>0</v>
      </c>
      <c r="CK25" s="74">
        <f t="shared" si="11"/>
        <v>0</v>
      </c>
      <c r="CL25" s="74">
        <f t="shared" si="11"/>
        <v>0</v>
      </c>
      <c r="CM25" s="74">
        <f t="shared" si="11"/>
        <v>0</v>
      </c>
      <c r="CN25" s="74">
        <f t="shared" si="11"/>
        <v>0</v>
      </c>
      <c r="CO25" s="74">
        <f t="shared" si="11"/>
        <v>0</v>
      </c>
      <c r="CP25" s="74">
        <f t="shared" si="11"/>
        <v>0</v>
      </c>
      <c r="CQ25" s="74">
        <f t="shared" si="11"/>
        <v>0</v>
      </c>
      <c r="CR25" s="74">
        <f t="shared" si="11"/>
        <v>0</v>
      </c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54">
        <f t="shared" si="12"/>
        <v>0</v>
      </c>
      <c r="EH25" s="136"/>
      <c r="EI25" s="97">
        <f t="shared" si="13"/>
        <v>0</v>
      </c>
      <c r="EJ25" s="344" t="str">
        <f t="shared" si="14"/>
        <v/>
      </c>
      <c r="EK25" s="345">
        <f t="shared" si="15"/>
        <v>0</v>
      </c>
      <c r="EL25" s="185"/>
      <c r="EM25" s="102">
        <f>SUMIF($K25,REGISTER!$CU$7,'KORT 2'!$BD25)</f>
        <v>0</v>
      </c>
      <c r="EN25" s="19">
        <f>SUMIF($K25,REGISTER!$CU$8,'KORT 2'!$BD25)</f>
        <v>0</v>
      </c>
      <c r="EO25" s="20">
        <f>SUMIF($K25,REGISTER!$CU$9,'KORT 2'!$BD25)</f>
        <v>0</v>
      </c>
      <c r="EP25" s="17">
        <f>SUMIF($K25,REGISTER!$CU$21,'KORT 2'!$BD25)</f>
        <v>0</v>
      </c>
      <c r="EQ25" s="19">
        <f>SUMIF($K25,REGISTER!$CU$22,'KORT 2'!$BD25)</f>
        <v>0</v>
      </c>
      <c r="ER25" s="20">
        <f>SUMIF($K25,REGISTER!$CU$23,'KORT 2'!$BD25)</f>
        <v>0</v>
      </c>
      <c r="ES25" s="17">
        <f>SUMIF($K25,REGISTER!$CU$14,'KORT 2'!$BD25)</f>
        <v>0</v>
      </c>
      <c r="ET25" s="19">
        <f>SUMIF($K25,REGISTER!$CU$15,'KORT 2'!$BD25)</f>
        <v>0</v>
      </c>
      <c r="EU25" s="19">
        <f>SUMIF($K25,REGISTER!$CU$16,'KORT 2'!$BD25)</f>
        <v>0</v>
      </c>
      <c r="EV25" s="218">
        <f>SUMIF($K25,REGISTER!$CU$17,'KORT 2'!$BD25)+SUMIF($K25,REGISTER!$CU$18,'KORT 2'!$BD25)+SUMIF($K25,REGISTER!$CU$19,'KORT 2'!$BD25)+SUMIF($K25,REGISTER!$CU$20,'KORT 2'!$BD25)</f>
        <v>0</v>
      </c>
      <c r="EW25" s="103">
        <f>SUMIF($K25,REGISTER!$CU$28,'KORT 2'!$BD25)</f>
        <v>0</v>
      </c>
      <c r="EX25" s="19">
        <f>SUMIF($K25,REGISTER!$CU$29,'KORT 2'!$BD25)</f>
        <v>0</v>
      </c>
      <c r="EY25" s="19">
        <f>SUMIF($K25,REGISTER!$CU$30,'KORT 2'!$BD25)</f>
        <v>0</v>
      </c>
      <c r="EZ25" s="218">
        <f>SUMIF($K25,REGISTER!$CU$31,'KORT 2'!$BD25)+SUMIF($K25,REGISTER!$CU$32,'KORT 2'!$BD25)+SUMIF($K25,REGISTER!$CU$33,'KORT 2'!$BD25)+SUMIF($K25,REGISTER!$CU$34,'KORT 2'!$BD25)</f>
        <v>0</v>
      </c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234"/>
      <c r="FQ25" s="103">
        <f>SUMIF($M25,REGISTER!$CU$36,'KORT 2'!$O25)</f>
        <v>0</v>
      </c>
      <c r="FR25" s="19">
        <f>SUMIF($M25,REGISTER!$CU$37,'KORT 2'!$O25)</f>
        <v>0</v>
      </c>
      <c r="FS25" s="19">
        <f>SUMIF($M25,REGISTER!$CU$38,'KORT 2'!$O25)</f>
        <v>0</v>
      </c>
      <c r="FT25" s="19">
        <f>SUMIF($M25,REGISTER!$CU$39,'KORT 2'!$O25)</f>
        <v>0</v>
      </c>
      <c r="FU25" s="19">
        <f>SUMIF($M25,REGISTER!$CU$40,'KORT 2'!$O25)</f>
        <v>0</v>
      </c>
      <c r="FV25" s="19">
        <f>SUMIF($M25,REGISTER!$CU$41,'KORT 2'!$O25)</f>
        <v>0</v>
      </c>
      <c r="FW25" s="19">
        <f>SUMIF($M25,REGISTER!$CU$56,'KORT 2'!$O25)</f>
        <v>0</v>
      </c>
      <c r="FX25" s="19">
        <f>SUMIF($M25,REGISTER!$CU$57,'KORT 2'!$O25)</f>
        <v>0</v>
      </c>
      <c r="FY25" s="19">
        <f>SUMIF($M25,REGISTER!$CU$58,'KORT 2'!$O25)</f>
        <v>0</v>
      </c>
      <c r="FZ25" s="19">
        <f>SUMIF($M25,REGISTER!$CU$59,'KORT 2'!$O25)</f>
        <v>0</v>
      </c>
      <c r="GA25" s="19">
        <f>SUMIF($M25,REGISTER!$CU$60,'KORT 2'!$O25)</f>
        <v>0</v>
      </c>
      <c r="GB25" s="19">
        <f>SUMIF($M25,REGISTER!$CU$61,'KORT 2'!$O25)</f>
        <v>0</v>
      </c>
      <c r="GC25" s="19">
        <f>SUMIF($M25,REGISTER!$CU$46,'KORT 2'!$O25)</f>
        <v>0</v>
      </c>
      <c r="GD25" s="19">
        <f>SUMIF($M25,REGISTER!$CU$47,'KORT 2'!$O25)</f>
        <v>0</v>
      </c>
      <c r="GE25" s="19">
        <f>SUMIF($M25,REGISTER!$CU$48,'KORT 2'!$O25)</f>
        <v>0</v>
      </c>
      <c r="GF25" s="19">
        <f>SUMIF($M25,REGISTER!$CU$49,'KORT 2'!$O25)</f>
        <v>0</v>
      </c>
      <c r="GG25" s="19">
        <f>SUMIF($M25,REGISTER!$CU$50,'KORT 2'!$O25)</f>
        <v>0</v>
      </c>
      <c r="GH25" s="19">
        <f>SUMIF($M25,REGISTER!$CU$51,'KORT 2'!$O25)</f>
        <v>0</v>
      </c>
      <c r="GI25" s="18">
        <f>SUMIF($M25,REGISTER!$CU$52,'KORT 2'!$O25)+SUMIF($M25,REGISTER!$CU$53,'KORT 2'!$O25)+SUMIF($M25,REGISTER!$CU$54,'KORT 2'!$O25)+SUMIF($M25,REGISTER!$CU$55,'KORT 2'!$O25)</f>
        <v>0</v>
      </c>
      <c r="GJ25" s="19">
        <f>SUMIF($M25,REGISTER!$CU$66,'KORT 2'!$O25)</f>
        <v>0</v>
      </c>
      <c r="GK25" s="19">
        <f>SUMIF($M25,REGISTER!$CU$67,'KORT 2'!$O25)</f>
        <v>0</v>
      </c>
      <c r="GL25" s="19">
        <f>SUMIF($M25,REGISTER!$CU$68,'KORT 2'!$O25)</f>
        <v>0</v>
      </c>
      <c r="GM25" s="19">
        <f>SUMIF($M25,REGISTER!$CU$69,'KORT 2'!$O25)</f>
        <v>0</v>
      </c>
      <c r="GN25" s="19">
        <f>SUMIF($M25,REGISTER!$CU$70,'KORT 2'!$O25)</f>
        <v>0</v>
      </c>
      <c r="GO25" s="19">
        <f>SUMIF($M25,REGISTER!$CU$71,'KORT 2'!$O25)</f>
        <v>0</v>
      </c>
      <c r="GP25" s="18">
        <f>SUMIF($M25,REGISTER!$CU$72,'KORT 2'!$O25)+SUMIF($M25,REGISTER!$CU$73,'KORT 2'!$O25)+SUMIF($M25,REGISTER!$CU$74,'KORT 2'!$O25)+SUMIF($M25,REGISTER!$CU$75,'KORT 2'!$O25)</f>
        <v>0</v>
      </c>
      <c r="GQ25" s="136"/>
      <c r="GR25" s="136"/>
      <c r="GS25" s="136"/>
      <c r="GT25" s="136"/>
      <c r="GU25" s="136"/>
      <c r="GV25" s="136"/>
      <c r="GW25" s="136"/>
      <c r="GX25" s="136"/>
      <c r="GY25" s="136"/>
      <c r="GZ25" s="136"/>
      <c r="HA25" s="136"/>
      <c r="HB25" s="136"/>
      <c r="HC25" s="136"/>
      <c r="HD25" s="136"/>
      <c r="HE25" s="136"/>
      <c r="HF25" s="136"/>
      <c r="HG25" s="136"/>
      <c r="HH25" s="125"/>
      <c r="HI25" s="1"/>
    </row>
    <row r="26" spans="1:218" ht="15.95" customHeight="1">
      <c r="A26" s="17">
        <v>8</v>
      </c>
      <c r="B26" s="81"/>
      <c r="C26" s="429" t="str">
        <f t="shared" si="0"/>
        <v/>
      </c>
      <c r="D26" s="461"/>
      <c r="E26" s="461"/>
      <c r="F26" s="461"/>
      <c r="G26" s="461"/>
      <c r="H26" s="130" t="str">
        <f t="shared" si="1"/>
        <v/>
      </c>
      <c r="I26" s="26">
        <f t="shared" si="2"/>
        <v>0</v>
      </c>
      <c r="J26" s="26">
        <f t="shared" si="3"/>
        <v>0</v>
      </c>
      <c r="K26" s="26">
        <f t="shared" si="4"/>
        <v>0</v>
      </c>
      <c r="L26" s="133"/>
      <c r="M26" s="26">
        <f t="shared" si="5"/>
        <v>0</v>
      </c>
      <c r="N26" s="26">
        <f t="shared" si="6"/>
        <v>0</v>
      </c>
      <c r="O26" s="101">
        <f t="shared" si="7"/>
        <v>0</v>
      </c>
      <c r="P26" s="80">
        <f>IF((SUM(P$19:P25)+P$38+P$39+SUM(P$117:P$121))&gt;=REGISTER!$CZ$22,0,IF(CS$70=1,0,IF(AND(CS26=1,$J26=1,CS$43&gt;=REGISTER!$CZ$25,CS$40&gt;0,SUM(CS$54:CS$60)&gt;0),1,0)))</f>
        <v>0</v>
      </c>
      <c r="Q26" s="80">
        <f>IF((SUM(Q$19:Q25)+Q$38+Q$39+SUM(Q$117:Q$121))&gt;=REGISTER!$CZ$22,0,IF(CT$70=1,0,IF(AND(CT26=1,$J26=1,CT$43&gt;=REGISTER!$CZ$25,CT$40&gt;0,SUM(CT$54:CT$60)&gt;0),1,0)))</f>
        <v>0</v>
      </c>
      <c r="R26" s="80">
        <f>IF((SUM(R$19:R25)+R$38+R$39+SUM(R$117:R$121))&gt;=REGISTER!$CZ$22,0,IF(CU$70=1,0,IF(AND(CU26=1,$J26=1,CU$43&gt;=REGISTER!$CZ$25,CU$40&gt;0,SUM(CU$54:CU$60)&gt;0),1,0)))</f>
        <v>0</v>
      </c>
      <c r="S26" s="80">
        <f>IF((SUM(S$19:S25)+S$38+S$39+SUM(S$117:S$121))&gt;=REGISTER!$CZ$22,0,IF(CV$70=1,0,IF(AND(CV26=1,$J26=1,CV$43&gt;=REGISTER!$CZ$25,CV$40&gt;0,SUM(CV$54:CV$60)&gt;0),1,0)))</f>
        <v>0</v>
      </c>
      <c r="T26" s="80">
        <f>IF((SUM(T$19:T25)+T$38+T$39+SUM(T$117:T$121))&gt;=REGISTER!$CZ$22,0,IF(CW$70=1,0,IF(AND(CW26=1,$J26=1,CW$43&gt;=REGISTER!$CZ$25,CW$40&gt;0,SUM(CW$54:CW$60)&gt;0),1,0)))</f>
        <v>0</v>
      </c>
      <c r="U26" s="80">
        <f>IF((SUM(U$19:U25)+U$38+U$39+SUM(U$117:U$121))&gt;=REGISTER!$CZ$22,0,IF(CX$70=1,0,IF(AND(CX26=1,$J26=1,CX$43&gt;=REGISTER!$CZ$25,CX$40&gt;0,SUM(CX$54:CX$60)&gt;0),1,0)))</f>
        <v>0</v>
      </c>
      <c r="V26" s="80">
        <f>IF((SUM(V$19:V25)+V$38+V$39+SUM(V$117:V$121))&gt;=REGISTER!$CZ$22,0,IF(CY$70=1,0,IF(AND(CY26=1,$J26=1,CY$43&gt;=REGISTER!$CZ$25,CY$40&gt;0,SUM(CY$54:CY$60)&gt;0),1,0)))</f>
        <v>0</v>
      </c>
      <c r="W26" s="80">
        <f>IF((SUM(W$19:W25)+W$38+W$39+SUM(W$117:W$121))&gt;=REGISTER!$CZ$22,0,IF(CZ$70=1,0,IF(AND(CZ26=1,$J26=1,CZ$43&gt;=REGISTER!$CZ$25,CZ$40&gt;0,SUM(CZ$54:CZ$60)&gt;0),1,0)))</f>
        <v>0</v>
      </c>
      <c r="X26" s="80">
        <f>IF((SUM(X$19:X25)+X$38+X$39+SUM(X$117:X$121))&gt;=REGISTER!$CZ$22,0,IF(DA$70=1,0,IF(AND(DA26=1,$J26=1,DA$43&gt;=REGISTER!$CZ$25,DA$40&gt;0,SUM(DA$54:DA$60)&gt;0),1,0)))</f>
        <v>0</v>
      </c>
      <c r="Y26" s="80">
        <f>IF((SUM(Y$19:Y25)+Y$38+Y$39+SUM(Y$117:Y$121))&gt;=REGISTER!$CZ$22,0,IF(DB$70=1,0,IF(AND(DB26=1,$J26=1,DB$43&gt;=REGISTER!$CZ$25,DB$40&gt;0,SUM(DB$54:DB$60)&gt;0),1,0)))</f>
        <v>0</v>
      </c>
      <c r="Z26" s="80">
        <f>IF((SUM(Z$19:Z25)+Z$38+Z$39+SUM(Z$117:Z$121))&gt;=REGISTER!$CZ$22,0,IF(DC$70=1,0,IF(AND(DC26=1,$J26=1,DC$43&gt;=REGISTER!$CZ$25,DC$40&gt;0,SUM(DC$54:DC$60)&gt;0),1,0)))</f>
        <v>0</v>
      </c>
      <c r="AA26" s="80">
        <f>IF((SUM(AA$19:AA25)+AA$38+AA$39+SUM(AA$117:AA$121))&gt;=REGISTER!$CZ$22,0,IF(DD$70=1,0,IF(AND(DD26=1,$J26=1,DD$43&gt;=REGISTER!$CZ$25,DD$40&gt;0,SUM(DD$54:DD$60)&gt;0),1,0)))</f>
        <v>0</v>
      </c>
      <c r="AB26" s="80">
        <f>IF((SUM(AB$19:AB25)+AB$38+AB$39+SUM(AB$117:AB$121))&gt;=REGISTER!$CZ$22,0,IF(DE$70=1,0,IF(AND(DE26=1,$J26=1,DE$43&gt;=REGISTER!$CZ$25,DE$40&gt;0,SUM(DE$54:DE$60)&gt;0),1,0)))</f>
        <v>0</v>
      </c>
      <c r="AC26" s="80">
        <f>IF((SUM(AC$19:AC25)+AC$38+AC$39+SUM(AC$117:AC$121))&gt;=REGISTER!$CZ$22,0,IF(DF$70=1,0,IF(AND(DF26=1,$J26=1,DF$43&gt;=REGISTER!$CZ$25,DF$40&gt;0,SUM(DF$54:DF$60)&gt;0),1,0)))</f>
        <v>0</v>
      </c>
      <c r="AD26" s="80">
        <f>IF((SUM(AD$19:AD25)+AD$38+AD$39+SUM(AD$117:AD$121))&gt;=REGISTER!$CZ$22,0,IF(DG$70=1,0,IF(AND(DG26=1,$J26=1,DG$43&gt;=REGISTER!$CZ$25,DG$40&gt;0,SUM(DG$54:DG$60)&gt;0),1,0)))</f>
        <v>0</v>
      </c>
      <c r="AE26" s="80">
        <f>IF((SUM(AE$19:AE25)+AE$38+AE$39+SUM(AE$117:AE$121))&gt;=REGISTER!$CZ$22,0,IF(DH$70=1,0,IF(AND(DH26=1,$J26=1,DH$43&gt;=REGISTER!$CZ$25,DH$40&gt;0,SUM(DH$54:DH$60)&gt;0),1,0)))</f>
        <v>0</v>
      </c>
      <c r="AF26" s="80">
        <f>IF((SUM(AF$19:AF25)+AF$38+AF$39+SUM(AF$117:AF$121))&gt;=REGISTER!$CZ$22,0,IF(DI$70=1,0,IF(AND(DI26=1,$J26=1,DI$43&gt;=REGISTER!$CZ$25,DI$40&gt;0,SUM(DI$54:DI$60)&gt;0),1,0)))</f>
        <v>0</v>
      </c>
      <c r="AG26" s="80">
        <f>IF((SUM(AG$19:AG25)+AG$38+AG$39+SUM(AG$117:AG$121))&gt;=REGISTER!$CZ$22,0,IF(DJ$70=1,0,IF(AND(DJ26=1,$J26=1,DJ$43&gt;=REGISTER!$CZ$25,DJ$40&gt;0,SUM(DJ$54:DJ$60)&gt;0),1,0)))</f>
        <v>0</v>
      </c>
      <c r="AH26" s="80">
        <f>IF((SUM(AH$19:AH25)+AH$38+AH$39+SUM(AH$117:AH$121))&gt;=REGISTER!$CZ$22,0,IF(DK$70=1,0,IF(AND(DK26=1,$J26=1,DK$43&gt;=REGISTER!$CZ$25,DK$40&gt;0,SUM(DK$54:DK$60)&gt;0),1,0)))</f>
        <v>0</v>
      </c>
      <c r="AI26" s="80">
        <f>IF((SUM(AI$19:AI25)+AI$38+AI$39+SUM(AI$117:AI$121))&gt;=REGISTER!$CZ$22,0,IF(DL$70=1,0,IF(AND(DL26=1,$J26=1,DL$43&gt;=REGISTER!$CZ$25,DL$40&gt;0,SUM(DL$54:DL$60)&gt;0),1,0)))</f>
        <v>0</v>
      </c>
      <c r="AJ26" s="80">
        <f>IF((SUM(AJ$19:AJ25)+AJ$38+AJ$39+SUM(AJ$117:AJ$121))&gt;=REGISTER!$CZ$22,0,IF(DM$70=1,0,IF(AND(DM26=1,$J26=1,DM$43&gt;=REGISTER!$CZ$25,DM$40&gt;0,SUM(DM$54:DM$60)&gt;0),1,0)))</f>
        <v>0</v>
      </c>
      <c r="AK26" s="80">
        <f>IF((SUM(AK$19:AK25)+AK$38+AK$39+SUM(AK$117:AK$121))&gt;=REGISTER!$CZ$22,0,IF(DN$70=1,0,IF(AND(DN26=1,$J26=1,DN$43&gt;=REGISTER!$CZ$25,DN$40&gt;0,SUM(DN$54:DN$60)&gt;0),1,0)))</f>
        <v>0</v>
      </c>
      <c r="AL26" s="80">
        <f>IF((SUM(AL$19:AL25)+AL$38+AL$39+SUM(AL$117:AL$121))&gt;=REGISTER!$CZ$22,0,IF(DO$70=1,0,IF(AND(DO26=1,$J26=1,DO$43&gt;=REGISTER!$CZ$25,DO$40&gt;0,SUM(DO$54:DO$60)&gt;0),1,0)))</f>
        <v>0</v>
      </c>
      <c r="AM26" s="80">
        <f>IF((SUM(AM$19:AM25)+AM$38+AM$39+SUM(AM$117:AM$121))&gt;=REGISTER!$CZ$22,0,IF(DP$70=1,0,IF(AND(DP26=1,$J26=1,DP$43&gt;=REGISTER!$CZ$25,DP$40&gt;0,SUM(DP$54:DP$60)&gt;0),1,0)))</f>
        <v>0</v>
      </c>
      <c r="AN26" s="80">
        <f>IF((SUM(AN$19:AN25)+AN$38+AN$39+SUM(AN$117:AN$121))&gt;=REGISTER!$CZ$22,0,IF(DQ$70=1,0,IF(AND(DQ26=1,$J26=1,DQ$43&gt;=REGISTER!$CZ$25,DQ$40&gt;0,SUM(DQ$54:DQ$60)&gt;0),1,0)))</f>
        <v>0</v>
      </c>
      <c r="AO26" s="80">
        <f>IF((SUM(AO$19:AO25)+AO$38+AO$39+SUM(AO$117:AO$121))&gt;=REGISTER!$CZ$22,0,IF(DR$70=1,0,IF(AND(DR26=1,$J26=1,DR$43&gt;=REGISTER!$CZ$25,DR$40&gt;0,SUM(DR$54:DR$60)&gt;0),1,0)))</f>
        <v>0</v>
      </c>
      <c r="AP26" s="80">
        <f>IF((SUM(AP$19:AP25)+AP$38+AP$39+SUM(AP$117:AP$121))&gt;=REGISTER!$CZ$22,0,IF(DS$70=1,0,IF(AND(DS26=1,$J26=1,DS$43&gt;=REGISTER!$CZ$25,DS$40&gt;0,SUM(DS$54:DS$60)&gt;0),1,0)))</f>
        <v>0</v>
      </c>
      <c r="AQ26" s="80">
        <f>IF((SUM(AQ$19:AQ25)+AQ$38+AQ$39+SUM(AQ$117:AQ$121))&gt;=REGISTER!$CZ$22,0,IF(DT$70=1,0,IF(AND(DT26=1,$J26=1,DT$43&gt;=REGISTER!$CZ$25,DT$40&gt;0,SUM(DT$54:DT$60)&gt;0),1,0)))</f>
        <v>0</v>
      </c>
      <c r="AR26" s="80">
        <f>IF((SUM(AR$19:AR25)+AR$38+AR$39+SUM(AR$117:AR$121))&gt;=REGISTER!$CZ$22,0,IF(DU$70=1,0,IF(AND(DU26=1,$J26=1,DU$43&gt;=REGISTER!$CZ$25,DU$40&gt;0,SUM(DU$54:DU$60)&gt;0),1,0)))</f>
        <v>0</v>
      </c>
      <c r="AS26" s="80">
        <f>IF((SUM(AS$19:AS25)+AS$38+AS$39+SUM(AS$117:AS$121))&gt;=REGISTER!$CZ$22,0,IF(DV$70=1,0,IF(AND(DV26=1,$J26=1,DV$43&gt;=REGISTER!$CZ$25,DV$40&gt;0,SUM(DV$54:DV$60)&gt;0),1,0)))</f>
        <v>0</v>
      </c>
      <c r="AT26" s="80">
        <f>IF((SUM(AT$19:AT25)+AT$38+AT$39+SUM(AT$117:AT$121))&gt;=REGISTER!$CZ$22,0,IF(DW$70=1,0,IF(AND(DW26=1,$J26=1,DW$43&gt;=REGISTER!$CZ$25,DW$40&gt;0,SUM(DW$54:DW$60)&gt;0),1,0)))</f>
        <v>0</v>
      </c>
      <c r="AU26" s="80">
        <f>IF((SUM(AU$19:AU25)+AU$38+AU$39+SUM(AU$117:AU$121))&gt;=REGISTER!$CZ$22,0,IF(DX$70=1,0,IF(AND(DX26=1,$J26=1,DX$43&gt;=REGISTER!$CZ$25,DX$40&gt;0,SUM(DX$54:DX$60)&gt;0),1,0)))</f>
        <v>0</v>
      </c>
      <c r="AV26" s="80">
        <f>IF((SUM(AV$19:AV25)+AV$38+AV$39+SUM(AV$117:AV$121))&gt;=REGISTER!$CZ$22,0,IF(DY$70=1,0,IF(AND(DY26=1,$J26=1,DY$43&gt;=REGISTER!$CZ$25,DY$40&gt;0,SUM(DY$54:DY$60)&gt;0),1,0)))</f>
        <v>0</v>
      </c>
      <c r="AW26" s="80">
        <f>IF((SUM(AW$19:AW25)+AW$38+AW$39+SUM(AW$117:AW$121))&gt;=REGISTER!$CZ$22,0,IF(DZ$70=1,0,IF(AND(DZ26=1,$J26=1,DZ$43&gt;=REGISTER!$CZ$25,DZ$40&gt;0,SUM(DZ$54:DZ$60)&gt;0),1,0)))</f>
        <v>0</v>
      </c>
      <c r="AX26" s="80">
        <f>IF((SUM(AX$19:AX25)+AX$38+AX$39+SUM(AX$117:AX$121))&gt;=REGISTER!$CZ$22,0,IF(EA$70=1,0,IF(AND(EA26=1,$J26=1,EA$43&gt;=REGISTER!$CZ$25,EA$40&gt;0,SUM(EA$54:EA$60)&gt;0),1,0)))</f>
        <v>0</v>
      </c>
      <c r="AY26" s="80">
        <f>IF((SUM(AY$19:AY25)+AY$38+AY$39+SUM(AY$117:AY$121))&gt;=REGISTER!$CZ$22,0,IF(EB$70=1,0,IF(AND(EB26=1,$J26=1,EB$43&gt;=REGISTER!$CZ$25,EB$40&gt;0,SUM(EB$54:EB$60)&gt;0),1,0)))</f>
        <v>0</v>
      </c>
      <c r="AZ26" s="80">
        <f>IF((SUM(AZ$19:AZ25)+AZ$38+AZ$39+SUM(AZ$117:AZ$121))&gt;=REGISTER!$CZ$22,0,IF(EC$70=1,0,IF(AND(EC26=1,$J26=1,EC$43&gt;=REGISTER!$CZ$25,EC$40&gt;0,SUM(EC$54:EC$60)&gt;0),1,0)))</f>
        <v>0</v>
      </c>
      <c r="BA26" s="80">
        <f>IF((SUM(BA$19:BA25)+BA$38+BA$39+SUM(BA$117:BA$121))&gt;=REGISTER!$CZ$22,0,IF(ED$70=1,0,IF(AND(ED26=1,$J26=1,ED$43&gt;=REGISTER!$CZ$25,ED$40&gt;0,SUM(ED$54:ED$60)&gt;0),1,0)))</f>
        <v>0</v>
      </c>
      <c r="BB26" s="80">
        <f>IF((SUM(BB$19:BB25)+BB$38+BB$39+SUM(BB$117:BB$121))&gt;=REGISTER!$CZ$22,0,IF(EE$70=1,0,IF(AND(EE26=1,$J26=1,EE$43&gt;=REGISTER!$CZ$25,EE$40&gt;0,SUM(EE$54:EE$60)&gt;0),1,0)))</f>
        <v>0</v>
      </c>
      <c r="BC26" s="80">
        <f>IF((SUM(BC$19:BC25)+BC$38+BC$39+SUM(BC$117:BC$121))&gt;=REGISTER!$CZ$22,0,IF(EF$70=1,0,IF(AND(EF26=1,$J26=1,EF$43&gt;=REGISTER!$CZ$25,EF$40&gt;0,SUM(EF$54:EF$60)&gt;0),1,0)))</f>
        <v>0</v>
      </c>
      <c r="BD26" s="101">
        <f t="shared" si="8"/>
        <v>0</v>
      </c>
      <c r="BE26" s="74">
        <f t="shared" si="9"/>
        <v>0</v>
      </c>
      <c r="BF26" s="74">
        <f t="shared" si="9"/>
        <v>0</v>
      </c>
      <c r="BG26" s="74">
        <f t="shared" si="9"/>
        <v>0</v>
      </c>
      <c r="BH26" s="74">
        <f t="shared" si="9"/>
        <v>0</v>
      </c>
      <c r="BI26" s="74">
        <f t="shared" si="9"/>
        <v>0</v>
      </c>
      <c r="BJ26" s="74">
        <f t="shared" si="9"/>
        <v>0</v>
      </c>
      <c r="BK26" s="74">
        <f t="shared" si="9"/>
        <v>0</v>
      </c>
      <c r="BL26" s="74">
        <f t="shared" si="9"/>
        <v>0</v>
      </c>
      <c r="BM26" s="74">
        <f t="shared" si="9"/>
        <v>0</v>
      </c>
      <c r="BN26" s="74">
        <f t="shared" si="9"/>
        <v>0</v>
      </c>
      <c r="BO26" s="74">
        <f t="shared" si="9"/>
        <v>0</v>
      </c>
      <c r="BP26" s="74">
        <f t="shared" si="9"/>
        <v>0</v>
      </c>
      <c r="BQ26" s="74">
        <f t="shared" si="9"/>
        <v>0</v>
      </c>
      <c r="BR26" s="74">
        <f t="shared" si="9"/>
        <v>0</v>
      </c>
      <c r="BS26" s="74">
        <f t="shared" si="9"/>
        <v>0</v>
      </c>
      <c r="BT26" s="74">
        <f t="shared" si="9"/>
        <v>0</v>
      </c>
      <c r="BU26" s="74">
        <f t="shared" si="10"/>
        <v>0</v>
      </c>
      <c r="BV26" s="74">
        <f t="shared" si="10"/>
        <v>0</v>
      </c>
      <c r="BW26" s="74">
        <f t="shared" si="10"/>
        <v>0</v>
      </c>
      <c r="BX26" s="74">
        <f t="shared" si="10"/>
        <v>0</v>
      </c>
      <c r="BY26" s="74">
        <f t="shared" si="10"/>
        <v>0</v>
      </c>
      <c r="BZ26" s="74">
        <f t="shared" si="10"/>
        <v>0</v>
      </c>
      <c r="CA26" s="74">
        <f t="shared" si="10"/>
        <v>0</v>
      </c>
      <c r="CB26" s="74">
        <f t="shared" si="10"/>
        <v>0</v>
      </c>
      <c r="CC26" s="74">
        <f t="shared" si="10"/>
        <v>0</v>
      </c>
      <c r="CD26" s="74">
        <f t="shared" si="10"/>
        <v>0</v>
      </c>
      <c r="CE26" s="74">
        <f t="shared" si="10"/>
        <v>0</v>
      </c>
      <c r="CF26" s="74">
        <f t="shared" si="10"/>
        <v>0</v>
      </c>
      <c r="CG26" s="74">
        <f t="shared" si="10"/>
        <v>0</v>
      </c>
      <c r="CH26" s="74">
        <f t="shared" si="11"/>
        <v>0</v>
      </c>
      <c r="CI26" s="74">
        <f t="shared" si="11"/>
        <v>0</v>
      </c>
      <c r="CJ26" s="74">
        <f t="shared" si="11"/>
        <v>0</v>
      </c>
      <c r="CK26" s="74">
        <f t="shared" si="11"/>
        <v>0</v>
      </c>
      <c r="CL26" s="74">
        <f t="shared" si="11"/>
        <v>0</v>
      </c>
      <c r="CM26" s="74">
        <f t="shared" si="11"/>
        <v>0</v>
      </c>
      <c r="CN26" s="74">
        <f t="shared" si="11"/>
        <v>0</v>
      </c>
      <c r="CO26" s="74">
        <f t="shared" si="11"/>
        <v>0</v>
      </c>
      <c r="CP26" s="74">
        <f t="shared" si="11"/>
        <v>0</v>
      </c>
      <c r="CQ26" s="74">
        <f t="shared" si="11"/>
        <v>0</v>
      </c>
      <c r="CR26" s="74">
        <f t="shared" si="11"/>
        <v>0</v>
      </c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54">
        <f t="shared" si="12"/>
        <v>0</v>
      </c>
      <c r="EH26" s="136"/>
      <c r="EI26" s="97">
        <f t="shared" si="13"/>
        <v>0</v>
      </c>
      <c r="EJ26" s="344" t="str">
        <f t="shared" si="14"/>
        <v/>
      </c>
      <c r="EK26" s="345">
        <f t="shared" si="15"/>
        <v>0</v>
      </c>
      <c r="EL26" s="185"/>
      <c r="EM26" s="102">
        <f>SUMIF($K26,REGISTER!$CU$7,'KORT 2'!$BD26)</f>
        <v>0</v>
      </c>
      <c r="EN26" s="19">
        <f>SUMIF($K26,REGISTER!$CU$8,'KORT 2'!$BD26)</f>
        <v>0</v>
      </c>
      <c r="EO26" s="20">
        <f>SUMIF($K26,REGISTER!$CU$9,'KORT 2'!$BD26)</f>
        <v>0</v>
      </c>
      <c r="EP26" s="17">
        <f>SUMIF($K26,REGISTER!$CU$21,'KORT 2'!$BD26)</f>
        <v>0</v>
      </c>
      <c r="EQ26" s="19">
        <f>SUMIF($K26,REGISTER!$CU$22,'KORT 2'!$BD26)</f>
        <v>0</v>
      </c>
      <c r="ER26" s="20">
        <f>SUMIF($K26,REGISTER!$CU$23,'KORT 2'!$BD26)</f>
        <v>0</v>
      </c>
      <c r="ES26" s="17">
        <f>SUMIF($K26,REGISTER!$CU$14,'KORT 2'!$BD26)</f>
        <v>0</v>
      </c>
      <c r="ET26" s="19">
        <f>SUMIF($K26,REGISTER!$CU$15,'KORT 2'!$BD26)</f>
        <v>0</v>
      </c>
      <c r="EU26" s="19">
        <f>SUMIF($K26,REGISTER!$CU$16,'KORT 2'!$BD26)</f>
        <v>0</v>
      </c>
      <c r="EV26" s="218">
        <f>SUMIF($K26,REGISTER!$CU$17,'KORT 2'!$BD26)+SUMIF($K26,REGISTER!$CU$18,'KORT 2'!$BD26)+SUMIF($K26,REGISTER!$CU$19,'KORT 2'!$BD26)+SUMIF($K26,REGISTER!$CU$20,'KORT 2'!$BD26)</f>
        <v>0</v>
      </c>
      <c r="EW26" s="103">
        <f>SUMIF($K26,REGISTER!$CU$28,'KORT 2'!$BD26)</f>
        <v>0</v>
      </c>
      <c r="EX26" s="19">
        <f>SUMIF($K26,REGISTER!$CU$29,'KORT 2'!$BD26)</f>
        <v>0</v>
      </c>
      <c r="EY26" s="19">
        <f>SUMIF($K26,REGISTER!$CU$30,'KORT 2'!$BD26)</f>
        <v>0</v>
      </c>
      <c r="EZ26" s="218">
        <f>SUMIF($K26,REGISTER!$CU$31,'KORT 2'!$BD26)+SUMIF($K26,REGISTER!$CU$32,'KORT 2'!$BD26)+SUMIF($K26,REGISTER!$CU$33,'KORT 2'!$BD26)+SUMIF($K26,REGISTER!$CU$34,'KORT 2'!$BD26)</f>
        <v>0</v>
      </c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234"/>
      <c r="FQ26" s="103">
        <f>SUMIF($M26,REGISTER!$CU$36,'KORT 2'!$O26)</f>
        <v>0</v>
      </c>
      <c r="FR26" s="19">
        <f>SUMIF($M26,REGISTER!$CU$37,'KORT 2'!$O26)</f>
        <v>0</v>
      </c>
      <c r="FS26" s="19">
        <f>SUMIF($M26,REGISTER!$CU$38,'KORT 2'!$O26)</f>
        <v>0</v>
      </c>
      <c r="FT26" s="19">
        <f>SUMIF($M26,REGISTER!$CU$39,'KORT 2'!$O26)</f>
        <v>0</v>
      </c>
      <c r="FU26" s="19">
        <f>SUMIF($M26,REGISTER!$CU$40,'KORT 2'!$O26)</f>
        <v>0</v>
      </c>
      <c r="FV26" s="19">
        <f>SUMIF($M26,REGISTER!$CU$41,'KORT 2'!$O26)</f>
        <v>0</v>
      </c>
      <c r="FW26" s="19">
        <f>SUMIF($M26,REGISTER!$CU$56,'KORT 2'!$O26)</f>
        <v>0</v>
      </c>
      <c r="FX26" s="19">
        <f>SUMIF($M26,REGISTER!$CU$57,'KORT 2'!$O26)</f>
        <v>0</v>
      </c>
      <c r="FY26" s="19">
        <f>SUMIF($M26,REGISTER!$CU$58,'KORT 2'!$O26)</f>
        <v>0</v>
      </c>
      <c r="FZ26" s="19">
        <f>SUMIF($M26,REGISTER!$CU$59,'KORT 2'!$O26)</f>
        <v>0</v>
      </c>
      <c r="GA26" s="19">
        <f>SUMIF($M26,REGISTER!$CU$60,'KORT 2'!$O26)</f>
        <v>0</v>
      </c>
      <c r="GB26" s="19">
        <f>SUMIF($M26,REGISTER!$CU$61,'KORT 2'!$O26)</f>
        <v>0</v>
      </c>
      <c r="GC26" s="19">
        <f>SUMIF($M26,REGISTER!$CU$46,'KORT 2'!$O26)</f>
        <v>0</v>
      </c>
      <c r="GD26" s="19">
        <f>SUMIF($M26,REGISTER!$CU$47,'KORT 2'!$O26)</f>
        <v>0</v>
      </c>
      <c r="GE26" s="19">
        <f>SUMIF($M26,REGISTER!$CU$48,'KORT 2'!$O26)</f>
        <v>0</v>
      </c>
      <c r="GF26" s="19">
        <f>SUMIF($M26,REGISTER!$CU$49,'KORT 2'!$O26)</f>
        <v>0</v>
      </c>
      <c r="GG26" s="19">
        <f>SUMIF($M26,REGISTER!$CU$50,'KORT 2'!$O26)</f>
        <v>0</v>
      </c>
      <c r="GH26" s="19">
        <f>SUMIF($M26,REGISTER!$CU$51,'KORT 2'!$O26)</f>
        <v>0</v>
      </c>
      <c r="GI26" s="18">
        <f>SUMIF($M26,REGISTER!$CU$52,'KORT 2'!$O26)+SUMIF($M26,REGISTER!$CU$53,'KORT 2'!$O26)+SUMIF($M26,REGISTER!$CU$54,'KORT 2'!$O26)+SUMIF($M26,REGISTER!$CU$55,'KORT 2'!$O26)</f>
        <v>0</v>
      </c>
      <c r="GJ26" s="19">
        <f>SUMIF($M26,REGISTER!$CU$66,'KORT 2'!$O26)</f>
        <v>0</v>
      </c>
      <c r="GK26" s="19">
        <f>SUMIF($M26,REGISTER!$CU$67,'KORT 2'!$O26)</f>
        <v>0</v>
      </c>
      <c r="GL26" s="19">
        <f>SUMIF($M26,REGISTER!$CU$68,'KORT 2'!$O26)</f>
        <v>0</v>
      </c>
      <c r="GM26" s="19">
        <f>SUMIF($M26,REGISTER!$CU$69,'KORT 2'!$O26)</f>
        <v>0</v>
      </c>
      <c r="GN26" s="19">
        <f>SUMIF($M26,REGISTER!$CU$70,'KORT 2'!$O26)</f>
        <v>0</v>
      </c>
      <c r="GO26" s="19">
        <f>SUMIF($M26,REGISTER!$CU$71,'KORT 2'!$O26)</f>
        <v>0</v>
      </c>
      <c r="GP26" s="18">
        <f>SUMIF($M26,REGISTER!$CU$72,'KORT 2'!$O26)+SUMIF($M26,REGISTER!$CU$73,'KORT 2'!$O26)+SUMIF($M26,REGISTER!$CU$74,'KORT 2'!$O26)+SUMIF($M26,REGISTER!$CU$75,'KORT 2'!$O26)</f>
        <v>0</v>
      </c>
      <c r="GQ26" s="136"/>
      <c r="GR26" s="136"/>
      <c r="GS26" s="136"/>
      <c r="GT26" s="136"/>
      <c r="GU26" s="136"/>
      <c r="GV26" s="136"/>
      <c r="GW26" s="136"/>
      <c r="GX26" s="136"/>
      <c r="GY26" s="136"/>
      <c r="GZ26" s="136"/>
      <c r="HA26" s="136"/>
      <c r="HB26" s="136"/>
      <c r="HC26" s="136"/>
      <c r="HD26" s="136"/>
      <c r="HE26" s="136"/>
      <c r="HF26" s="136"/>
      <c r="HG26" s="136"/>
      <c r="HH26" s="125"/>
      <c r="HI26" s="1"/>
    </row>
    <row r="27" spans="1:218" ht="15.95" customHeight="1">
      <c r="A27" s="17">
        <v>9</v>
      </c>
      <c r="B27" s="81"/>
      <c r="C27" s="429" t="str">
        <f t="shared" si="0"/>
        <v/>
      </c>
      <c r="D27" s="461"/>
      <c r="E27" s="461"/>
      <c r="F27" s="461"/>
      <c r="G27" s="461"/>
      <c r="H27" s="130" t="str">
        <f t="shared" si="1"/>
        <v/>
      </c>
      <c r="I27" s="26">
        <f t="shared" si="2"/>
        <v>0</v>
      </c>
      <c r="J27" s="26">
        <f t="shared" si="3"/>
        <v>0</v>
      </c>
      <c r="K27" s="26">
        <f t="shared" si="4"/>
        <v>0</v>
      </c>
      <c r="L27" s="133"/>
      <c r="M27" s="26">
        <f t="shared" si="5"/>
        <v>0</v>
      </c>
      <c r="N27" s="26">
        <f t="shared" si="6"/>
        <v>0</v>
      </c>
      <c r="O27" s="101">
        <f t="shared" si="7"/>
        <v>0</v>
      </c>
      <c r="P27" s="80">
        <f>IF((SUM(P$19:P26)+P$38+P$39+SUM(P$117:P$121))&gt;=REGISTER!$CZ$22,0,IF(CS$70=1,0,IF(AND(CS27=1,$J27=1,CS$43&gt;=REGISTER!$CZ$25,CS$40&gt;0,SUM(CS$54:CS$60)&gt;0),1,0)))</f>
        <v>0</v>
      </c>
      <c r="Q27" s="80">
        <f>IF((SUM(Q$19:Q26)+Q$38+Q$39+SUM(Q$117:Q$121))&gt;=REGISTER!$CZ$22,0,IF(CT$70=1,0,IF(AND(CT27=1,$J27=1,CT$43&gt;=REGISTER!$CZ$25,CT$40&gt;0,SUM(CT$54:CT$60)&gt;0),1,0)))</f>
        <v>0</v>
      </c>
      <c r="R27" s="80">
        <f>IF((SUM(R$19:R26)+R$38+R$39+SUM(R$117:R$121))&gt;=REGISTER!$CZ$22,0,IF(CU$70=1,0,IF(AND(CU27=1,$J27=1,CU$43&gt;=REGISTER!$CZ$25,CU$40&gt;0,SUM(CU$54:CU$60)&gt;0),1,0)))</f>
        <v>0</v>
      </c>
      <c r="S27" s="80">
        <f>IF((SUM(S$19:S26)+S$38+S$39+SUM(S$117:S$121))&gt;=REGISTER!$CZ$22,0,IF(CV$70=1,0,IF(AND(CV27=1,$J27=1,CV$43&gt;=REGISTER!$CZ$25,CV$40&gt;0,SUM(CV$54:CV$60)&gt;0),1,0)))</f>
        <v>0</v>
      </c>
      <c r="T27" s="80">
        <f>IF((SUM(T$19:T26)+T$38+T$39+SUM(T$117:T$121))&gt;=REGISTER!$CZ$22,0,IF(CW$70=1,0,IF(AND(CW27=1,$J27=1,CW$43&gt;=REGISTER!$CZ$25,CW$40&gt;0,SUM(CW$54:CW$60)&gt;0),1,0)))</f>
        <v>0</v>
      </c>
      <c r="U27" s="80">
        <f>IF((SUM(U$19:U26)+U$38+U$39+SUM(U$117:U$121))&gt;=REGISTER!$CZ$22,0,IF(CX$70=1,0,IF(AND(CX27=1,$J27=1,CX$43&gt;=REGISTER!$CZ$25,CX$40&gt;0,SUM(CX$54:CX$60)&gt;0),1,0)))</f>
        <v>0</v>
      </c>
      <c r="V27" s="80">
        <f>IF((SUM(V$19:V26)+V$38+V$39+SUM(V$117:V$121))&gt;=REGISTER!$CZ$22,0,IF(CY$70=1,0,IF(AND(CY27=1,$J27=1,CY$43&gt;=REGISTER!$CZ$25,CY$40&gt;0,SUM(CY$54:CY$60)&gt;0),1,0)))</f>
        <v>0</v>
      </c>
      <c r="W27" s="80">
        <f>IF((SUM(W$19:W26)+W$38+W$39+SUM(W$117:W$121))&gt;=REGISTER!$CZ$22,0,IF(CZ$70=1,0,IF(AND(CZ27=1,$J27=1,CZ$43&gt;=REGISTER!$CZ$25,CZ$40&gt;0,SUM(CZ$54:CZ$60)&gt;0),1,0)))</f>
        <v>0</v>
      </c>
      <c r="X27" s="80">
        <f>IF((SUM(X$19:X26)+X$38+X$39+SUM(X$117:X$121))&gt;=REGISTER!$CZ$22,0,IF(DA$70=1,0,IF(AND(DA27=1,$J27=1,DA$43&gt;=REGISTER!$CZ$25,DA$40&gt;0,SUM(DA$54:DA$60)&gt;0),1,0)))</f>
        <v>0</v>
      </c>
      <c r="Y27" s="80">
        <f>IF((SUM(Y$19:Y26)+Y$38+Y$39+SUM(Y$117:Y$121))&gt;=REGISTER!$CZ$22,0,IF(DB$70=1,0,IF(AND(DB27=1,$J27=1,DB$43&gt;=REGISTER!$CZ$25,DB$40&gt;0,SUM(DB$54:DB$60)&gt;0),1,0)))</f>
        <v>0</v>
      </c>
      <c r="Z27" s="80">
        <f>IF((SUM(Z$19:Z26)+Z$38+Z$39+SUM(Z$117:Z$121))&gt;=REGISTER!$CZ$22,0,IF(DC$70=1,0,IF(AND(DC27=1,$J27=1,DC$43&gt;=REGISTER!$CZ$25,DC$40&gt;0,SUM(DC$54:DC$60)&gt;0),1,0)))</f>
        <v>0</v>
      </c>
      <c r="AA27" s="80">
        <f>IF((SUM(AA$19:AA26)+AA$38+AA$39+SUM(AA$117:AA$121))&gt;=REGISTER!$CZ$22,0,IF(DD$70=1,0,IF(AND(DD27=1,$J27=1,DD$43&gt;=REGISTER!$CZ$25,DD$40&gt;0,SUM(DD$54:DD$60)&gt;0),1,0)))</f>
        <v>0</v>
      </c>
      <c r="AB27" s="80">
        <f>IF((SUM(AB$19:AB26)+AB$38+AB$39+SUM(AB$117:AB$121))&gt;=REGISTER!$CZ$22,0,IF(DE$70=1,0,IF(AND(DE27=1,$J27=1,DE$43&gt;=REGISTER!$CZ$25,DE$40&gt;0,SUM(DE$54:DE$60)&gt;0),1,0)))</f>
        <v>0</v>
      </c>
      <c r="AC27" s="80">
        <f>IF((SUM(AC$19:AC26)+AC$38+AC$39+SUM(AC$117:AC$121))&gt;=REGISTER!$CZ$22,0,IF(DF$70=1,0,IF(AND(DF27=1,$J27=1,DF$43&gt;=REGISTER!$CZ$25,DF$40&gt;0,SUM(DF$54:DF$60)&gt;0),1,0)))</f>
        <v>0</v>
      </c>
      <c r="AD27" s="80">
        <f>IF((SUM(AD$19:AD26)+AD$38+AD$39+SUM(AD$117:AD$121))&gt;=REGISTER!$CZ$22,0,IF(DG$70=1,0,IF(AND(DG27=1,$J27=1,DG$43&gt;=REGISTER!$CZ$25,DG$40&gt;0,SUM(DG$54:DG$60)&gt;0),1,0)))</f>
        <v>0</v>
      </c>
      <c r="AE27" s="80">
        <f>IF((SUM(AE$19:AE26)+AE$38+AE$39+SUM(AE$117:AE$121))&gt;=REGISTER!$CZ$22,0,IF(DH$70=1,0,IF(AND(DH27=1,$J27=1,DH$43&gt;=REGISTER!$CZ$25,DH$40&gt;0,SUM(DH$54:DH$60)&gt;0),1,0)))</f>
        <v>0</v>
      </c>
      <c r="AF27" s="80">
        <f>IF((SUM(AF$19:AF26)+AF$38+AF$39+SUM(AF$117:AF$121))&gt;=REGISTER!$CZ$22,0,IF(DI$70=1,0,IF(AND(DI27=1,$J27=1,DI$43&gt;=REGISTER!$CZ$25,DI$40&gt;0,SUM(DI$54:DI$60)&gt;0),1,0)))</f>
        <v>0</v>
      </c>
      <c r="AG27" s="80">
        <f>IF((SUM(AG$19:AG26)+AG$38+AG$39+SUM(AG$117:AG$121))&gt;=REGISTER!$CZ$22,0,IF(DJ$70=1,0,IF(AND(DJ27=1,$J27=1,DJ$43&gt;=REGISTER!$CZ$25,DJ$40&gt;0,SUM(DJ$54:DJ$60)&gt;0),1,0)))</f>
        <v>0</v>
      </c>
      <c r="AH27" s="80">
        <f>IF((SUM(AH$19:AH26)+AH$38+AH$39+SUM(AH$117:AH$121))&gt;=REGISTER!$CZ$22,0,IF(DK$70=1,0,IF(AND(DK27=1,$J27=1,DK$43&gt;=REGISTER!$CZ$25,DK$40&gt;0,SUM(DK$54:DK$60)&gt;0),1,0)))</f>
        <v>0</v>
      </c>
      <c r="AI27" s="80">
        <f>IF((SUM(AI$19:AI26)+AI$38+AI$39+SUM(AI$117:AI$121))&gt;=REGISTER!$CZ$22,0,IF(DL$70=1,0,IF(AND(DL27=1,$J27=1,DL$43&gt;=REGISTER!$CZ$25,DL$40&gt;0,SUM(DL$54:DL$60)&gt;0),1,0)))</f>
        <v>0</v>
      </c>
      <c r="AJ27" s="80">
        <f>IF((SUM(AJ$19:AJ26)+AJ$38+AJ$39+SUM(AJ$117:AJ$121))&gt;=REGISTER!$CZ$22,0,IF(DM$70=1,0,IF(AND(DM27=1,$J27=1,DM$43&gt;=REGISTER!$CZ$25,DM$40&gt;0,SUM(DM$54:DM$60)&gt;0),1,0)))</f>
        <v>0</v>
      </c>
      <c r="AK27" s="80">
        <f>IF((SUM(AK$19:AK26)+AK$38+AK$39+SUM(AK$117:AK$121))&gt;=REGISTER!$CZ$22,0,IF(DN$70=1,0,IF(AND(DN27=1,$J27=1,DN$43&gt;=REGISTER!$CZ$25,DN$40&gt;0,SUM(DN$54:DN$60)&gt;0),1,0)))</f>
        <v>0</v>
      </c>
      <c r="AL27" s="80">
        <f>IF((SUM(AL$19:AL26)+AL$38+AL$39+SUM(AL$117:AL$121))&gt;=REGISTER!$CZ$22,0,IF(DO$70=1,0,IF(AND(DO27=1,$J27=1,DO$43&gt;=REGISTER!$CZ$25,DO$40&gt;0,SUM(DO$54:DO$60)&gt;0),1,0)))</f>
        <v>0</v>
      </c>
      <c r="AM27" s="80">
        <f>IF((SUM(AM$19:AM26)+AM$38+AM$39+SUM(AM$117:AM$121))&gt;=REGISTER!$CZ$22,0,IF(DP$70=1,0,IF(AND(DP27=1,$J27=1,DP$43&gt;=REGISTER!$CZ$25,DP$40&gt;0,SUM(DP$54:DP$60)&gt;0),1,0)))</f>
        <v>0</v>
      </c>
      <c r="AN27" s="80">
        <f>IF((SUM(AN$19:AN26)+AN$38+AN$39+SUM(AN$117:AN$121))&gt;=REGISTER!$CZ$22,0,IF(DQ$70=1,0,IF(AND(DQ27=1,$J27=1,DQ$43&gt;=REGISTER!$CZ$25,DQ$40&gt;0,SUM(DQ$54:DQ$60)&gt;0),1,0)))</f>
        <v>0</v>
      </c>
      <c r="AO27" s="80">
        <f>IF((SUM(AO$19:AO26)+AO$38+AO$39+SUM(AO$117:AO$121))&gt;=REGISTER!$CZ$22,0,IF(DR$70=1,0,IF(AND(DR27=1,$J27=1,DR$43&gt;=REGISTER!$CZ$25,DR$40&gt;0,SUM(DR$54:DR$60)&gt;0),1,0)))</f>
        <v>0</v>
      </c>
      <c r="AP27" s="80">
        <f>IF((SUM(AP$19:AP26)+AP$38+AP$39+SUM(AP$117:AP$121))&gt;=REGISTER!$CZ$22,0,IF(DS$70=1,0,IF(AND(DS27=1,$J27=1,DS$43&gt;=REGISTER!$CZ$25,DS$40&gt;0,SUM(DS$54:DS$60)&gt;0),1,0)))</f>
        <v>0</v>
      </c>
      <c r="AQ27" s="80">
        <f>IF((SUM(AQ$19:AQ26)+AQ$38+AQ$39+SUM(AQ$117:AQ$121))&gt;=REGISTER!$CZ$22,0,IF(DT$70=1,0,IF(AND(DT27=1,$J27=1,DT$43&gt;=REGISTER!$CZ$25,DT$40&gt;0,SUM(DT$54:DT$60)&gt;0),1,0)))</f>
        <v>0</v>
      </c>
      <c r="AR27" s="80">
        <f>IF((SUM(AR$19:AR26)+AR$38+AR$39+SUM(AR$117:AR$121))&gt;=REGISTER!$CZ$22,0,IF(DU$70=1,0,IF(AND(DU27=1,$J27=1,DU$43&gt;=REGISTER!$CZ$25,DU$40&gt;0,SUM(DU$54:DU$60)&gt;0),1,0)))</f>
        <v>0</v>
      </c>
      <c r="AS27" s="80">
        <f>IF((SUM(AS$19:AS26)+AS$38+AS$39+SUM(AS$117:AS$121))&gt;=REGISTER!$CZ$22,0,IF(DV$70=1,0,IF(AND(DV27=1,$J27=1,DV$43&gt;=REGISTER!$CZ$25,DV$40&gt;0,SUM(DV$54:DV$60)&gt;0),1,0)))</f>
        <v>0</v>
      </c>
      <c r="AT27" s="80">
        <f>IF((SUM(AT$19:AT26)+AT$38+AT$39+SUM(AT$117:AT$121))&gt;=REGISTER!$CZ$22,0,IF(DW$70=1,0,IF(AND(DW27=1,$J27=1,DW$43&gt;=REGISTER!$CZ$25,DW$40&gt;0,SUM(DW$54:DW$60)&gt;0),1,0)))</f>
        <v>0</v>
      </c>
      <c r="AU27" s="80">
        <f>IF((SUM(AU$19:AU26)+AU$38+AU$39+SUM(AU$117:AU$121))&gt;=REGISTER!$CZ$22,0,IF(DX$70=1,0,IF(AND(DX27=1,$J27=1,DX$43&gt;=REGISTER!$CZ$25,DX$40&gt;0,SUM(DX$54:DX$60)&gt;0),1,0)))</f>
        <v>0</v>
      </c>
      <c r="AV27" s="80">
        <f>IF((SUM(AV$19:AV26)+AV$38+AV$39+SUM(AV$117:AV$121))&gt;=REGISTER!$CZ$22,0,IF(DY$70=1,0,IF(AND(DY27=1,$J27=1,DY$43&gt;=REGISTER!$CZ$25,DY$40&gt;0,SUM(DY$54:DY$60)&gt;0),1,0)))</f>
        <v>0</v>
      </c>
      <c r="AW27" s="80">
        <f>IF((SUM(AW$19:AW26)+AW$38+AW$39+SUM(AW$117:AW$121))&gt;=REGISTER!$CZ$22,0,IF(DZ$70=1,0,IF(AND(DZ27=1,$J27=1,DZ$43&gt;=REGISTER!$CZ$25,DZ$40&gt;0,SUM(DZ$54:DZ$60)&gt;0),1,0)))</f>
        <v>0</v>
      </c>
      <c r="AX27" s="80">
        <f>IF((SUM(AX$19:AX26)+AX$38+AX$39+SUM(AX$117:AX$121))&gt;=REGISTER!$CZ$22,0,IF(EA$70=1,0,IF(AND(EA27=1,$J27=1,EA$43&gt;=REGISTER!$CZ$25,EA$40&gt;0,SUM(EA$54:EA$60)&gt;0),1,0)))</f>
        <v>0</v>
      </c>
      <c r="AY27" s="80">
        <f>IF((SUM(AY$19:AY26)+AY$38+AY$39+SUM(AY$117:AY$121))&gt;=REGISTER!$CZ$22,0,IF(EB$70=1,0,IF(AND(EB27=1,$J27=1,EB$43&gt;=REGISTER!$CZ$25,EB$40&gt;0,SUM(EB$54:EB$60)&gt;0),1,0)))</f>
        <v>0</v>
      </c>
      <c r="AZ27" s="80">
        <f>IF((SUM(AZ$19:AZ26)+AZ$38+AZ$39+SUM(AZ$117:AZ$121))&gt;=REGISTER!$CZ$22,0,IF(EC$70=1,0,IF(AND(EC27=1,$J27=1,EC$43&gt;=REGISTER!$CZ$25,EC$40&gt;0,SUM(EC$54:EC$60)&gt;0),1,0)))</f>
        <v>0</v>
      </c>
      <c r="BA27" s="80">
        <f>IF((SUM(BA$19:BA26)+BA$38+BA$39+SUM(BA$117:BA$121))&gt;=REGISTER!$CZ$22,0,IF(ED$70=1,0,IF(AND(ED27=1,$J27=1,ED$43&gt;=REGISTER!$CZ$25,ED$40&gt;0,SUM(ED$54:ED$60)&gt;0),1,0)))</f>
        <v>0</v>
      </c>
      <c r="BB27" s="80">
        <f>IF((SUM(BB$19:BB26)+BB$38+BB$39+SUM(BB$117:BB$121))&gt;=REGISTER!$CZ$22,0,IF(EE$70=1,0,IF(AND(EE27=1,$J27=1,EE$43&gt;=REGISTER!$CZ$25,EE$40&gt;0,SUM(EE$54:EE$60)&gt;0),1,0)))</f>
        <v>0</v>
      </c>
      <c r="BC27" s="80">
        <f>IF((SUM(BC$19:BC26)+BC$38+BC$39+SUM(BC$117:BC$121))&gt;=REGISTER!$CZ$22,0,IF(EF$70=1,0,IF(AND(EF27=1,$J27=1,EF$43&gt;=REGISTER!$CZ$25,EF$40&gt;0,SUM(EF$54:EF$60)&gt;0),1,0)))</f>
        <v>0</v>
      </c>
      <c r="BD27" s="101">
        <f t="shared" si="8"/>
        <v>0</v>
      </c>
      <c r="BE27" s="74">
        <f t="shared" si="9"/>
        <v>0</v>
      </c>
      <c r="BF27" s="74">
        <f t="shared" si="9"/>
        <v>0</v>
      </c>
      <c r="BG27" s="74">
        <f t="shared" si="9"/>
        <v>0</v>
      </c>
      <c r="BH27" s="74">
        <f t="shared" si="9"/>
        <v>0</v>
      </c>
      <c r="BI27" s="74">
        <f t="shared" si="9"/>
        <v>0</v>
      </c>
      <c r="BJ27" s="74">
        <f t="shared" si="9"/>
        <v>0</v>
      </c>
      <c r="BK27" s="74">
        <f t="shared" si="9"/>
        <v>0</v>
      </c>
      <c r="BL27" s="74">
        <f t="shared" si="9"/>
        <v>0</v>
      </c>
      <c r="BM27" s="74">
        <f t="shared" si="9"/>
        <v>0</v>
      </c>
      <c r="BN27" s="74">
        <f t="shared" si="9"/>
        <v>0</v>
      </c>
      <c r="BO27" s="74">
        <f t="shared" si="9"/>
        <v>0</v>
      </c>
      <c r="BP27" s="74">
        <f t="shared" si="9"/>
        <v>0</v>
      </c>
      <c r="BQ27" s="74">
        <f t="shared" si="9"/>
        <v>0</v>
      </c>
      <c r="BR27" s="74">
        <f t="shared" si="9"/>
        <v>0</v>
      </c>
      <c r="BS27" s="74">
        <f t="shared" si="9"/>
        <v>0</v>
      </c>
      <c r="BT27" s="74">
        <f t="shared" si="9"/>
        <v>0</v>
      </c>
      <c r="BU27" s="74">
        <f t="shared" si="10"/>
        <v>0</v>
      </c>
      <c r="BV27" s="74">
        <f t="shared" si="10"/>
        <v>0</v>
      </c>
      <c r="BW27" s="74">
        <f t="shared" si="10"/>
        <v>0</v>
      </c>
      <c r="BX27" s="74">
        <f t="shared" si="10"/>
        <v>0</v>
      </c>
      <c r="BY27" s="74">
        <f t="shared" si="10"/>
        <v>0</v>
      </c>
      <c r="BZ27" s="74">
        <f t="shared" si="10"/>
        <v>0</v>
      </c>
      <c r="CA27" s="74">
        <f t="shared" si="10"/>
        <v>0</v>
      </c>
      <c r="CB27" s="74">
        <f t="shared" si="10"/>
        <v>0</v>
      </c>
      <c r="CC27" s="74">
        <f t="shared" si="10"/>
        <v>0</v>
      </c>
      <c r="CD27" s="74">
        <f t="shared" si="10"/>
        <v>0</v>
      </c>
      <c r="CE27" s="74">
        <f t="shared" si="10"/>
        <v>0</v>
      </c>
      <c r="CF27" s="74">
        <f t="shared" si="10"/>
        <v>0</v>
      </c>
      <c r="CG27" s="74">
        <f t="shared" si="10"/>
        <v>0</v>
      </c>
      <c r="CH27" s="74">
        <f t="shared" si="11"/>
        <v>0</v>
      </c>
      <c r="CI27" s="74">
        <f t="shared" si="11"/>
        <v>0</v>
      </c>
      <c r="CJ27" s="74">
        <f t="shared" si="11"/>
        <v>0</v>
      </c>
      <c r="CK27" s="74">
        <f t="shared" si="11"/>
        <v>0</v>
      </c>
      <c r="CL27" s="74">
        <f t="shared" si="11"/>
        <v>0</v>
      </c>
      <c r="CM27" s="74">
        <f t="shared" si="11"/>
        <v>0</v>
      </c>
      <c r="CN27" s="74">
        <f t="shared" si="11"/>
        <v>0</v>
      </c>
      <c r="CO27" s="74">
        <f t="shared" si="11"/>
        <v>0</v>
      </c>
      <c r="CP27" s="74">
        <f t="shared" si="11"/>
        <v>0</v>
      </c>
      <c r="CQ27" s="74">
        <f t="shared" si="11"/>
        <v>0</v>
      </c>
      <c r="CR27" s="74">
        <f t="shared" si="11"/>
        <v>0</v>
      </c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54">
        <f t="shared" si="12"/>
        <v>0</v>
      </c>
      <c r="EH27" s="136"/>
      <c r="EI27" s="97">
        <f t="shared" si="13"/>
        <v>0</v>
      </c>
      <c r="EJ27" s="344" t="str">
        <f t="shared" si="14"/>
        <v/>
      </c>
      <c r="EK27" s="345">
        <f t="shared" si="15"/>
        <v>0</v>
      </c>
      <c r="EL27" s="185"/>
      <c r="EM27" s="102">
        <f>SUMIF($K27,REGISTER!$CU$7,'KORT 2'!$BD27)</f>
        <v>0</v>
      </c>
      <c r="EN27" s="19">
        <f>SUMIF($K27,REGISTER!$CU$8,'KORT 2'!$BD27)</f>
        <v>0</v>
      </c>
      <c r="EO27" s="20">
        <f>SUMIF($K27,REGISTER!$CU$9,'KORT 2'!$BD27)</f>
        <v>0</v>
      </c>
      <c r="EP27" s="17">
        <f>SUMIF($K27,REGISTER!$CU$21,'KORT 2'!$BD27)</f>
        <v>0</v>
      </c>
      <c r="EQ27" s="19">
        <f>SUMIF($K27,REGISTER!$CU$22,'KORT 2'!$BD27)</f>
        <v>0</v>
      </c>
      <c r="ER27" s="20">
        <f>SUMIF($K27,REGISTER!$CU$23,'KORT 2'!$BD27)</f>
        <v>0</v>
      </c>
      <c r="ES27" s="17">
        <f>SUMIF($K27,REGISTER!$CU$14,'KORT 2'!$BD27)</f>
        <v>0</v>
      </c>
      <c r="ET27" s="19">
        <f>SUMIF($K27,REGISTER!$CU$15,'KORT 2'!$BD27)</f>
        <v>0</v>
      </c>
      <c r="EU27" s="19">
        <f>SUMIF($K27,REGISTER!$CU$16,'KORT 2'!$BD27)</f>
        <v>0</v>
      </c>
      <c r="EV27" s="218">
        <f>SUMIF($K27,REGISTER!$CU$17,'KORT 2'!$BD27)+SUMIF($K27,REGISTER!$CU$18,'KORT 2'!$BD27)+SUMIF($K27,REGISTER!$CU$19,'KORT 2'!$BD27)+SUMIF($K27,REGISTER!$CU$20,'KORT 2'!$BD27)</f>
        <v>0</v>
      </c>
      <c r="EW27" s="103">
        <f>SUMIF($K27,REGISTER!$CU$28,'KORT 2'!$BD27)</f>
        <v>0</v>
      </c>
      <c r="EX27" s="19">
        <f>SUMIF($K27,REGISTER!$CU$29,'KORT 2'!$BD27)</f>
        <v>0</v>
      </c>
      <c r="EY27" s="19">
        <f>SUMIF($K27,REGISTER!$CU$30,'KORT 2'!$BD27)</f>
        <v>0</v>
      </c>
      <c r="EZ27" s="218">
        <f>SUMIF($K27,REGISTER!$CU$31,'KORT 2'!$BD27)+SUMIF($K27,REGISTER!$CU$32,'KORT 2'!$BD27)+SUMIF($K27,REGISTER!$CU$33,'KORT 2'!$BD27)+SUMIF($K27,REGISTER!$CU$34,'KORT 2'!$BD27)</f>
        <v>0</v>
      </c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234"/>
      <c r="FQ27" s="103">
        <f>SUMIF($M27,REGISTER!$CU$36,'KORT 2'!$O27)</f>
        <v>0</v>
      </c>
      <c r="FR27" s="19">
        <f>SUMIF($M27,REGISTER!$CU$37,'KORT 2'!$O27)</f>
        <v>0</v>
      </c>
      <c r="FS27" s="19">
        <f>SUMIF($M27,REGISTER!$CU$38,'KORT 2'!$O27)</f>
        <v>0</v>
      </c>
      <c r="FT27" s="19">
        <f>SUMIF($M27,REGISTER!$CU$39,'KORT 2'!$O27)</f>
        <v>0</v>
      </c>
      <c r="FU27" s="19">
        <f>SUMIF($M27,REGISTER!$CU$40,'KORT 2'!$O27)</f>
        <v>0</v>
      </c>
      <c r="FV27" s="19">
        <f>SUMIF($M27,REGISTER!$CU$41,'KORT 2'!$O27)</f>
        <v>0</v>
      </c>
      <c r="FW27" s="19">
        <f>SUMIF($M27,REGISTER!$CU$56,'KORT 2'!$O27)</f>
        <v>0</v>
      </c>
      <c r="FX27" s="19">
        <f>SUMIF($M27,REGISTER!$CU$57,'KORT 2'!$O27)</f>
        <v>0</v>
      </c>
      <c r="FY27" s="19">
        <f>SUMIF($M27,REGISTER!$CU$58,'KORT 2'!$O27)</f>
        <v>0</v>
      </c>
      <c r="FZ27" s="19">
        <f>SUMIF($M27,REGISTER!$CU$59,'KORT 2'!$O27)</f>
        <v>0</v>
      </c>
      <c r="GA27" s="19">
        <f>SUMIF($M27,REGISTER!$CU$60,'KORT 2'!$O27)</f>
        <v>0</v>
      </c>
      <c r="GB27" s="19">
        <f>SUMIF($M27,REGISTER!$CU$61,'KORT 2'!$O27)</f>
        <v>0</v>
      </c>
      <c r="GC27" s="19">
        <f>SUMIF($M27,REGISTER!$CU$46,'KORT 2'!$O27)</f>
        <v>0</v>
      </c>
      <c r="GD27" s="19">
        <f>SUMIF($M27,REGISTER!$CU$47,'KORT 2'!$O27)</f>
        <v>0</v>
      </c>
      <c r="GE27" s="19">
        <f>SUMIF($M27,REGISTER!$CU$48,'KORT 2'!$O27)</f>
        <v>0</v>
      </c>
      <c r="GF27" s="19">
        <f>SUMIF($M27,REGISTER!$CU$49,'KORT 2'!$O27)</f>
        <v>0</v>
      </c>
      <c r="GG27" s="19">
        <f>SUMIF($M27,REGISTER!$CU$50,'KORT 2'!$O27)</f>
        <v>0</v>
      </c>
      <c r="GH27" s="19">
        <f>SUMIF($M27,REGISTER!$CU$51,'KORT 2'!$O27)</f>
        <v>0</v>
      </c>
      <c r="GI27" s="18">
        <f>SUMIF($M27,REGISTER!$CU$52,'KORT 2'!$O27)+SUMIF($M27,REGISTER!$CU$53,'KORT 2'!$O27)+SUMIF($M27,REGISTER!$CU$54,'KORT 2'!$O27)+SUMIF($M27,REGISTER!$CU$55,'KORT 2'!$O27)</f>
        <v>0</v>
      </c>
      <c r="GJ27" s="19">
        <f>SUMIF($M27,REGISTER!$CU$66,'KORT 2'!$O27)</f>
        <v>0</v>
      </c>
      <c r="GK27" s="19">
        <f>SUMIF($M27,REGISTER!$CU$67,'KORT 2'!$O27)</f>
        <v>0</v>
      </c>
      <c r="GL27" s="19">
        <f>SUMIF($M27,REGISTER!$CU$68,'KORT 2'!$O27)</f>
        <v>0</v>
      </c>
      <c r="GM27" s="19">
        <f>SUMIF($M27,REGISTER!$CU$69,'KORT 2'!$O27)</f>
        <v>0</v>
      </c>
      <c r="GN27" s="19">
        <f>SUMIF($M27,REGISTER!$CU$70,'KORT 2'!$O27)</f>
        <v>0</v>
      </c>
      <c r="GO27" s="19">
        <f>SUMIF($M27,REGISTER!$CU$71,'KORT 2'!$O27)</f>
        <v>0</v>
      </c>
      <c r="GP27" s="18">
        <f>SUMIF($M27,REGISTER!$CU$72,'KORT 2'!$O27)+SUMIF($M27,REGISTER!$CU$73,'KORT 2'!$O27)+SUMIF($M27,REGISTER!$CU$74,'KORT 2'!$O27)+SUMIF($M27,REGISTER!$CU$75,'KORT 2'!$O27)</f>
        <v>0</v>
      </c>
      <c r="GQ27" s="136"/>
      <c r="GR27" s="136"/>
      <c r="GS27" s="136"/>
      <c r="GT27" s="136"/>
      <c r="GU27" s="136"/>
      <c r="GV27" s="136"/>
      <c r="GW27" s="136"/>
      <c r="GX27" s="136"/>
      <c r="GY27" s="136"/>
      <c r="GZ27" s="136"/>
      <c r="HA27" s="136"/>
      <c r="HB27" s="136"/>
      <c r="HC27" s="136"/>
      <c r="HD27" s="136"/>
      <c r="HE27" s="136"/>
      <c r="HF27" s="136"/>
      <c r="HG27" s="136"/>
      <c r="HH27" s="125"/>
      <c r="HI27" s="1"/>
    </row>
    <row r="28" spans="1:218" ht="15.95" customHeight="1">
      <c r="A28" s="17">
        <v>10</v>
      </c>
      <c r="B28" s="81"/>
      <c r="C28" s="429" t="str">
        <f t="shared" si="0"/>
        <v/>
      </c>
      <c r="D28" s="461"/>
      <c r="E28" s="461"/>
      <c r="F28" s="461"/>
      <c r="G28" s="461"/>
      <c r="H28" s="130" t="str">
        <f t="shared" si="1"/>
        <v/>
      </c>
      <c r="I28" s="26">
        <f t="shared" si="2"/>
        <v>0</v>
      </c>
      <c r="J28" s="26">
        <f t="shared" si="3"/>
        <v>0</v>
      </c>
      <c r="K28" s="26">
        <f t="shared" si="4"/>
        <v>0</v>
      </c>
      <c r="L28" s="133"/>
      <c r="M28" s="26">
        <f t="shared" si="5"/>
        <v>0</v>
      </c>
      <c r="N28" s="26">
        <f t="shared" si="6"/>
        <v>0</v>
      </c>
      <c r="O28" s="101">
        <f t="shared" si="7"/>
        <v>0</v>
      </c>
      <c r="P28" s="80">
        <f>IF((SUM(P$19:P27)+P$38+P$39+SUM(P$117:P$121))&gt;=REGISTER!$CZ$22,0,IF(CS$70=1,0,IF(AND(CS28=1,$J28=1,CS$43&gt;=REGISTER!$CZ$25,CS$40&gt;0,SUM(CS$54:CS$60)&gt;0),1,0)))</f>
        <v>0</v>
      </c>
      <c r="Q28" s="80">
        <f>IF((SUM(Q$19:Q27)+Q$38+Q$39+SUM(Q$117:Q$121))&gt;=REGISTER!$CZ$22,0,IF(CT$70=1,0,IF(AND(CT28=1,$J28=1,CT$43&gt;=REGISTER!$CZ$25,CT$40&gt;0,SUM(CT$54:CT$60)&gt;0),1,0)))</f>
        <v>0</v>
      </c>
      <c r="R28" s="80">
        <f>IF((SUM(R$19:R27)+R$38+R$39+SUM(R$117:R$121))&gt;=REGISTER!$CZ$22,0,IF(CU$70=1,0,IF(AND(CU28=1,$J28=1,CU$43&gt;=REGISTER!$CZ$25,CU$40&gt;0,SUM(CU$54:CU$60)&gt;0),1,0)))</f>
        <v>0</v>
      </c>
      <c r="S28" s="80">
        <f>IF((SUM(S$19:S27)+S$38+S$39+SUM(S$117:S$121))&gt;=REGISTER!$CZ$22,0,IF(CV$70=1,0,IF(AND(CV28=1,$J28=1,CV$43&gt;=REGISTER!$CZ$25,CV$40&gt;0,SUM(CV$54:CV$60)&gt;0),1,0)))</f>
        <v>0</v>
      </c>
      <c r="T28" s="80">
        <f>IF((SUM(T$19:T27)+T$38+T$39+SUM(T$117:T$121))&gt;=REGISTER!$CZ$22,0,IF(CW$70=1,0,IF(AND(CW28=1,$J28=1,CW$43&gt;=REGISTER!$CZ$25,CW$40&gt;0,SUM(CW$54:CW$60)&gt;0),1,0)))</f>
        <v>0</v>
      </c>
      <c r="U28" s="80">
        <f>IF((SUM(U$19:U27)+U$38+U$39+SUM(U$117:U$121))&gt;=REGISTER!$CZ$22,0,IF(CX$70=1,0,IF(AND(CX28=1,$J28=1,CX$43&gt;=REGISTER!$CZ$25,CX$40&gt;0,SUM(CX$54:CX$60)&gt;0),1,0)))</f>
        <v>0</v>
      </c>
      <c r="V28" s="80">
        <f>IF((SUM(V$19:V27)+V$38+V$39+SUM(V$117:V$121))&gt;=REGISTER!$CZ$22,0,IF(CY$70=1,0,IF(AND(CY28=1,$J28=1,CY$43&gt;=REGISTER!$CZ$25,CY$40&gt;0,SUM(CY$54:CY$60)&gt;0),1,0)))</f>
        <v>0</v>
      </c>
      <c r="W28" s="80">
        <f>IF((SUM(W$19:W27)+W$38+W$39+SUM(W$117:W$121))&gt;=REGISTER!$CZ$22,0,IF(CZ$70=1,0,IF(AND(CZ28=1,$J28=1,CZ$43&gt;=REGISTER!$CZ$25,CZ$40&gt;0,SUM(CZ$54:CZ$60)&gt;0),1,0)))</f>
        <v>0</v>
      </c>
      <c r="X28" s="80">
        <f>IF((SUM(X$19:X27)+X$38+X$39+SUM(X$117:X$121))&gt;=REGISTER!$CZ$22,0,IF(DA$70=1,0,IF(AND(DA28=1,$J28=1,DA$43&gt;=REGISTER!$CZ$25,DA$40&gt;0,SUM(DA$54:DA$60)&gt;0),1,0)))</f>
        <v>0</v>
      </c>
      <c r="Y28" s="80">
        <f>IF((SUM(Y$19:Y27)+Y$38+Y$39+SUM(Y$117:Y$121))&gt;=REGISTER!$CZ$22,0,IF(DB$70=1,0,IF(AND(DB28=1,$J28=1,DB$43&gt;=REGISTER!$CZ$25,DB$40&gt;0,SUM(DB$54:DB$60)&gt;0),1,0)))</f>
        <v>0</v>
      </c>
      <c r="Z28" s="80">
        <f>IF((SUM(Z$19:Z27)+Z$38+Z$39+SUM(Z$117:Z$121))&gt;=REGISTER!$CZ$22,0,IF(DC$70=1,0,IF(AND(DC28=1,$J28=1,DC$43&gt;=REGISTER!$CZ$25,DC$40&gt;0,SUM(DC$54:DC$60)&gt;0),1,0)))</f>
        <v>0</v>
      </c>
      <c r="AA28" s="80">
        <f>IF((SUM(AA$19:AA27)+AA$38+AA$39+SUM(AA$117:AA$121))&gt;=REGISTER!$CZ$22,0,IF(DD$70=1,0,IF(AND(DD28=1,$J28=1,DD$43&gt;=REGISTER!$CZ$25,DD$40&gt;0,SUM(DD$54:DD$60)&gt;0),1,0)))</f>
        <v>0</v>
      </c>
      <c r="AB28" s="80">
        <f>IF((SUM(AB$19:AB27)+AB$38+AB$39+SUM(AB$117:AB$121))&gt;=REGISTER!$CZ$22,0,IF(DE$70=1,0,IF(AND(DE28=1,$J28=1,DE$43&gt;=REGISTER!$CZ$25,DE$40&gt;0,SUM(DE$54:DE$60)&gt;0),1,0)))</f>
        <v>0</v>
      </c>
      <c r="AC28" s="80">
        <f>IF((SUM(AC$19:AC27)+AC$38+AC$39+SUM(AC$117:AC$121))&gt;=REGISTER!$CZ$22,0,IF(DF$70=1,0,IF(AND(DF28=1,$J28=1,DF$43&gt;=REGISTER!$CZ$25,DF$40&gt;0,SUM(DF$54:DF$60)&gt;0),1,0)))</f>
        <v>0</v>
      </c>
      <c r="AD28" s="80">
        <f>IF((SUM(AD$19:AD27)+AD$38+AD$39+SUM(AD$117:AD$121))&gt;=REGISTER!$CZ$22,0,IF(DG$70=1,0,IF(AND(DG28=1,$J28=1,DG$43&gt;=REGISTER!$CZ$25,DG$40&gt;0,SUM(DG$54:DG$60)&gt;0),1,0)))</f>
        <v>0</v>
      </c>
      <c r="AE28" s="80">
        <f>IF((SUM(AE$19:AE27)+AE$38+AE$39+SUM(AE$117:AE$121))&gt;=REGISTER!$CZ$22,0,IF(DH$70=1,0,IF(AND(DH28=1,$J28=1,DH$43&gt;=REGISTER!$CZ$25,DH$40&gt;0,SUM(DH$54:DH$60)&gt;0),1,0)))</f>
        <v>0</v>
      </c>
      <c r="AF28" s="80">
        <f>IF((SUM(AF$19:AF27)+AF$38+AF$39+SUM(AF$117:AF$121))&gt;=REGISTER!$CZ$22,0,IF(DI$70=1,0,IF(AND(DI28=1,$J28=1,DI$43&gt;=REGISTER!$CZ$25,DI$40&gt;0,SUM(DI$54:DI$60)&gt;0),1,0)))</f>
        <v>0</v>
      </c>
      <c r="AG28" s="80">
        <f>IF((SUM(AG$19:AG27)+AG$38+AG$39+SUM(AG$117:AG$121))&gt;=REGISTER!$CZ$22,0,IF(DJ$70=1,0,IF(AND(DJ28=1,$J28=1,DJ$43&gt;=REGISTER!$CZ$25,DJ$40&gt;0,SUM(DJ$54:DJ$60)&gt;0),1,0)))</f>
        <v>0</v>
      </c>
      <c r="AH28" s="80">
        <f>IF((SUM(AH$19:AH27)+AH$38+AH$39+SUM(AH$117:AH$121))&gt;=REGISTER!$CZ$22,0,IF(DK$70=1,0,IF(AND(DK28=1,$J28=1,DK$43&gt;=REGISTER!$CZ$25,DK$40&gt;0,SUM(DK$54:DK$60)&gt;0),1,0)))</f>
        <v>0</v>
      </c>
      <c r="AI28" s="80">
        <f>IF((SUM(AI$19:AI27)+AI$38+AI$39+SUM(AI$117:AI$121))&gt;=REGISTER!$CZ$22,0,IF(DL$70=1,0,IF(AND(DL28=1,$J28=1,DL$43&gt;=REGISTER!$CZ$25,DL$40&gt;0,SUM(DL$54:DL$60)&gt;0),1,0)))</f>
        <v>0</v>
      </c>
      <c r="AJ28" s="80">
        <f>IF((SUM(AJ$19:AJ27)+AJ$38+AJ$39+SUM(AJ$117:AJ$121))&gt;=REGISTER!$CZ$22,0,IF(DM$70=1,0,IF(AND(DM28=1,$J28=1,DM$43&gt;=REGISTER!$CZ$25,DM$40&gt;0,SUM(DM$54:DM$60)&gt;0),1,0)))</f>
        <v>0</v>
      </c>
      <c r="AK28" s="80">
        <f>IF((SUM(AK$19:AK27)+AK$38+AK$39+SUM(AK$117:AK$121))&gt;=REGISTER!$CZ$22,0,IF(DN$70=1,0,IF(AND(DN28=1,$J28=1,DN$43&gt;=REGISTER!$CZ$25,DN$40&gt;0,SUM(DN$54:DN$60)&gt;0),1,0)))</f>
        <v>0</v>
      </c>
      <c r="AL28" s="80">
        <f>IF((SUM(AL$19:AL27)+AL$38+AL$39+SUM(AL$117:AL$121))&gt;=REGISTER!$CZ$22,0,IF(DO$70=1,0,IF(AND(DO28=1,$J28=1,DO$43&gt;=REGISTER!$CZ$25,DO$40&gt;0,SUM(DO$54:DO$60)&gt;0),1,0)))</f>
        <v>0</v>
      </c>
      <c r="AM28" s="80">
        <f>IF((SUM(AM$19:AM27)+AM$38+AM$39+SUM(AM$117:AM$121))&gt;=REGISTER!$CZ$22,0,IF(DP$70=1,0,IF(AND(DP28=1,$J28=1,DP$43&gt;=REGISTER!$CZ$25,DP$40&gt;0,SUM(DP$54:DP$60)&gt;0),1,0)))</f>
        <v>0</v>
      </c>
      <c r="AN28" s="80">
        <f>IF((SUM(AN$19:AN27)+AN$38+AN$39+SUM(AN$117:AN$121))&gt;=REGISTER!$CZ$22,0,IF(DQ$70=1,0,IF(AND(DQ28=1,$J28=1,DQ$43&gt;=REGISTER!$CZ$25,DQ$40&gt;0,SUM(DQ$54:DQ$60)&gt;0),1,0)))</f>
        <v>0</v>
      </c>
      <c r="AO28" s="80">
        <f>IF((SUM(AO$19:AO27)+AO$38+AO$39+SUM(AO$117:AO$121))&gt;=REGISTER!$CZ$22,0,IF(DR$70=1,0,IF(AND(DR28=1,$J28=1,DR$43&gt;=REGISTER!$CZ$25,DR$40&gt;0,SUM(DR$54:DR$60)&gt;0),1,0)))</f>
        <v>0</v>
      </c>
      <c r="AP28" s="80">
        <f>IF((SUM(AP$19:AP27)+AP$38+AP$39+SUM(AP$117:AP$121))&gt;=REGISTER!$CZ$22,0,IF(DS$70=1,0,IF(AND(DS28=1,$J28=1,DS$43&gt;=REGISTER!$CZ$25,DS$40&gt;0,SUM(DS$54:DS$60)&gt;0),1,0)))</f>
        <v>0</v>
      </c>
      <c r="AQ28" s="80">
        <f>IF((SUM(AQ$19:AQ27)+AQ$38+AQ$39+SUM(AQ$117:AQ$121))&gt;=REGISTER!$CZ$22,0,IF(DT$70=1,0,IF(AND(DT28=1,$J28=1,DT$43&gt;=REGISTER!$CZ$25,DT$40&gt;0,SUM(DT$54:DT$60)&gt;0),1,0)))</f>
        <v>0</v>
      </c>
      <c r="AR28" s="80">
        <f>IF((SUM(AR$19:AR27)+AR$38+AR$39+SUM(AR$117:AR$121))&gt;=REGISTER!$CZ$22,0,IF(DU$70=1,0,IF(AND(DU28=1,$J28=1,DU$43&gt;=REGISTER!$CZ$25,DU$40&gt;0,SUM(DU$54:DU$60)&gt;0),1,0)))</f>
        <v>0</v>
      </c>
      <c r="AS28" s="80">
        <f>IF((SUM(AS$19:AS27)+AS$38+AS$39+SUM(AS$117:AS$121))&gt;=REGISTER!$CZ$22,0,IF(DV$70=1,0,IF(AND(DV28=1,$J28=1,DV$43&gt;=REGISTER!$CZ$25,DV$40&gt;0,SUM(DV$54:DV$60)&gt;0),1,0)))</f>
        <v>0</v>
      </c>
      <c r="AT28" s="80">
        <f>IF((SUM(AT$19:AT27)+AT$38+AT$39+SUM(AT$117:AT$121))&gt;=REGISTER!$CZ$22,0,IF(DW$70=1,0,IF(AND(DW28=1,$J28=1,DW$43&gt;=REGISTER!$CZ$25,DW$40&gt;0,SUM(DW$54:DW$60)&gt;0),1,0)))</f>
        <v>0</v>
      </c>
      <c r="AU28" s="80">
        <f>IF((SUM(AU$19:AU27)+AU$38+AU$39+SUM(AU$117:AU$121))&gt;=REGISTER!$CZ$22,0,IF(DX$70=1,0,IF(AND(DX28=1,$J28=1,DX$43&gt;=REGISTER!$CZ$25,DX$40&gt;0,SUM(DX$54:DX$60)&gt;0),1,0)))</f>
        <v>0</v>
      </c>
      <c r="AV28" s="80">
        <f>IF((SUM(AV$19:AV27)+AV$38+AV$39+SUM(AV$117:AV$121))&gt;=REGISTER!$CZ$22,0,IF(DY$70=1,0,IF(AND(DY28=1,$J28=1,DY$43&gt;=REGISTER!$CZ$25,DY$40&gt;0,SUM(DY$54:DY$60)&gt;0),1,0)))</f>
        <v>0</v>
      </c>
      <c r="AW28" s="80">
        <f>IF((SUM(AW$19:AW27)+AW$38+AW$39+SUM(AW$117:AW$121))&gt;=REGISTER!$CZ$22,0,IF(DZ$70=1,0,IF(AND(DZ28=1,$J28=1,DZ$43&gt;=REGISTER!$CZ$25,DZ$40&gt;0,SUM(DZ$54:DZ$60)&gt;0),1,0)))</f>
        <v>0</v>
      </c>
      <c r="AX28" s="80">
        <f>IF((SUM(AX$19:AX27)+AX$38+AX$39+SUM(AX$117:AX$121))&gt;=REGISTER!$CZ$22,0,IF(EA$70=1,0,IF(AND(EA28=1,$J28=1,EA$43&gt;=REGISTER!$CZ$25,EA$40&gt;0,SUM(EA$54:EA$60)&gt;0),1,0)))</f>
        <v>0</v>
      </c>
      <c r="AY28" s="80">
        <f>IF((SUM(AY$19:AY27)+AY$38+AY$39+SUM(AY$117:AY$121))&gt;=REGISTER!$CZ$22,0,IF(EB$70=1,0,IF(AND(EB28=1,$J28=1,EB$43&gt;=REGISTER!$CZ$25,EB$40&gt;0,SUM(EB$54:EB$60)&gt;0),1,0)))</f>
        <v>0</v>
      </c>
      <c r="AZ28" s="80">
        <f>IF((SUM(AZ$19:AZ27)+AZ$38+AZ$39+SUM(AZ$117:AZ$121))&gt;=REGISTER!$CZ$22,0,IF(EC$70=1,0,IF(AND(EC28=1,$J28=1,EC$43&gt;=REGISTER!$CZ$25,EC$40&gt;0,SUM(EC$54:EC$60)&gt;0),1,0)))</f>
        <v>0</v>
      </c>
      <c r="BA28" s="80">
        <f>IF((SUM(BA$19:BA27)+BA$38+BA$39+SUM(BA$117:BA$121))&gt;=REGISTER!$CZ$22,0,IF(ED$70=1,0,IF(AND(ED28=1,$J28=1,ED$43&gt;=REGISTER!$CZ$25,ED$40&gt;0,SUM(ED$54:ED$60)&gt;0),1,0)))</f>
        <v>0</v>
      </c>
      <c r="BB28" s="80">
        <f>IF((SUM(BB$19:BB27)+BB$38+BB$39+SUM(BB$117:BB$121))&gt;=REGISTER!$CZ$22,0,IF(EE$70=1,0,IF(AND(EE28=1,$J28=1,EE$43&gt;=REGISTER!$CZ$25,EE$40&gt;0,SUM(EE$54:EE$60)&gt;0),1,0)))</f>
        <v>0</v>
      </c>
      <c r="BC28" s="80">
        <f>IF((SUM(BC$19:BC27)+BC$38+BC$39+SUM(BC$117:BC$121))&gt;=REGISTER!$CZ$22,0,IF(EF$70=1,0,IF(AND(EF28=1,$J28=1,EF$43&gt;=REGISTER!$CZ$25,EF$40&gt;0,SUM(EF$54:EF$60)&gt;0),1,0)))</f>
        <v>0</v>
      </c>
      <c r="BD28" s="101">
        <f t="shared" si="8"/>
        <v>0</v>
      </c>
      <c r="BE28" s="74">
        <f t="shared" si="9"/>
        <v>0</v>
      </c>
      <c r="BF28" s="74">
        <f t="shared" si="9"/>
        <v>0</v>
      </c>
      <c r="BG28" s="74">
        <f t="shared" si="9"/>
        <v>0</v>
      </c>
      <c r="BH28" s="74">
        <f t="shared" si="9"/>
        <v>0</v>
      </c>
      <c r="BI28" s="74">
        <f t="shared" si="9"/>
        <v>0</v>
      </c>
      <c r="BJ28" s="74">
        <f t="shared" si="9"/>
        <v>0</v>
      </c>
      <c r="BK28" s="74">
        <f t="shared" si="9"/>
        <v>0</v>
      </c>
      <c r="BL28" s="74">
        <f t="shared" si="9"/>
        <v>0</v>
      </c>
      <c r="BM28" s="74">
        <f t="shared" si="9"/>
        <v>0</v>
      </c>
      <c r="BN28" s="74">
        <f t="shared" si="9"/>
        <v>0</v>
      </c>
      <c r="BO28" s="74">
        <f t="shared" si="9"/>
        <v>0</v>
      </c>
      <c r="BP28" s="74">
        <f t="shared" si="9"/>
        <v>0</v>
      </c>
      <c r="BQ28" s="74">
        <f t="shared" si="9"/>
        <v>0</v>
      </c>
      <c r="BR28" s="74">
        <f t="shared" si="9"/>
        <v>0</v>
      </c>
      <c r="BS28" s="74">
        <f t="shared" si="9"/>
        <v>0</v>
      </c>
      <c r="BT28" s="74">
        <f t="shared" si="9"/>
        <v>0</v>
      </c>
      <c r="BU28" s="74">
        <f t="shared" si="10"/>
        <v>0</v>
      </c>
      <c r="BV28" s="74">
        <f t="shared" si="10"/>
        <v>0</v>
      </c>
      <c r="BW28" s="74">
        <f t="shared" si="10"/>
        <v>0</v>
      </c>
      <c r="BX28" s="74">
        <f t="shared" si="10"/>
        <v>0</v>
      </c>
      <c r="BY28" s="74">
        <f t="shared" si="10"/>
        <v>0</v>
      </c>
      <c r="BZ28" s="74">
        <f t="shared" si="10"/>
        <v>0</v>
      </c>
      <c r="CA28" s="74">
        <f t="shared" si="10"/>
        <v>0</v>
      </c>
      <c r="CB28" s="74">
        <f t="shared" si="10"/>
        <v>0</v>
      </c>
      <c r="CC28" s="74">
        <f t="shared" si="10"/>
        <v>0</v>
      </c>
      <c r="CD28" s="74">
        <f t="shared" si="10"/>
        <v>0</v>
      </c>
      <c r="CE28" s="74">
        <f t="shared" si="10"/>
        <v>0</v>
      </c>
      <c r="CF28" s="74">
        <f t="shared" si="10"/>
        <v>0</v>
      </c>
      <c r="CG28" s="74">
        <f t="shared" si="10"/>
        <v>0</v>
      </c>
      <c r="CH28" s="74">
        <f t="shared" si="11"/>
        <v>0</v>
      </c>
      <c r="CI28" s="74">
        <f t="shared" si="11"/>
        <v>0</v>
      </c>
      <c r="CJ28" s="74">
        <f t="shared" si="11"/>
        <v>0</v>
      </c>
      <c r="CK28" s="74">
        <f t="shared" si="11"/>
        <v>0</v>
      </c>
      <c r="CL28" s="74">
        <f t="shared" si="11"/>
        <v>0</v>
      </c>
      <c r="CM28" s="74">
        <f t="shared" si="11"/>
        <v>0</v>
      </c>
      <c r="CN28" s="74">
        <f t="shared" si="11"/>
        <v>0</v>
      </c>
      <c r="CO28" s="74">
        <f t="shared" si="11"/>
        <v>0</v>
      </c>
      <c r="CP28" s="74">
        <f t="shared" si="11"/>
        <v>0</v>
      </c>
      <c r="CQ28" s="74">
        <f t="shared" si="11"/>
        <v>0</v>
      </c>
      <c r="CR28" s="74">
        <f t="shared" si="11"/>
        <v>0</v>
      </c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54">
        <f t="shared" si="12"/>
        <v>0</v>
      </c>
      <c r="EH28" s="136"/>
      <c r="EI28" s="97">
        <f t="shared" si="13"/>
        <v>0</v>
      </c>
      <c r="EJ28" s="344" t="str">
        <f t="shared" si="14"/>
        <v/>
      </c>
      <c r="EK28" s="345">
        <f t="shared" si="15"/>
        <v>0</v>
      </c>
      <c r="EL28" s="185"/>
      <c r="EM28" s="102">
        <f>SUMIF($K28,REGISTER!$CU$7,'KORT 2'!$BD28)</f>
        <v>0</v>
      </c>
      <c r="EN28" s="19">
        <f>SUMIF($K28,REGISTER!$CU$8,'KORT 2'!$BD28)</f>
        <v>0</v>
      </c>
      <c r="EO28" s="20">
        <f>SUMIF($K28,REGISTER!$CU$9,'KORT 2'!$BD28)</f>
        <v>0</v>
      </c>
      <c r="EP28" s="17">
        <f>SUMIF($K28,REGISTER!$CU$21,'KORT 2'!$BD28)</f>
        <v>0</v>
      </c>
      <c r="EQ28" s="19">
        <f>SUMIF($K28,REGISTER!$CU$22,'KORT 2'!$BD28)</f>
        <v>0</v>
      </c>
      <c r="ER28" s="20">
        <f>SUMIF($K28,REGISTER!$CU$23,'KORT 2'!$BD28)</f>
        <v>0</v>
      </c>
      <c r="ES28" s="17">
        <f>SUMIF($K28,REGISTER!$CU$14,'KORT 2'!$BD28)</f>
        <v>0</v>
      </c>
      <c r="ET28" s="19">
        <f>SUMIF($K28,REGISTER!$CU$15,'KORT 2'!$BD28)</f>
        <v>0</v>
      </c>
      <c r="EU28" s="19">
        <f>SUMIF($K28,REGISTER!$CU$16,'KORT 2'!$BD28)</f>
        <v>0</v>
      </c>
      <c r="EV28" s="218">
        <f>SUMIF($K28,REGISTER!$CU$17,'KORT 2'!$BD28)+SUMIF($K28,REGISTER!$CU$18,'KORT 2'!$BD28)+SUMIF($K28,REGISTER!$CU$19,'KORT 2'!$BD28)+SUMIF($K28,REGISTER!$CU$20,'KORT 2'!$BD28)</f>
        <v>0</v>
      </c>
      <c r="EW28" s="103">
        <f>SUMIF($K28,REGISTER!$CU$28,'KORT 2'!$BD28)</f>
        <v>0</v>
      </c>
      <c r="EX28" s="19">
        <f>SUMIF($K28,REGISTER!$CU$29,'KORT 2'!$BD28)</f>
        <v>0</v>
      </c>
      <c r="EY28" s="19">
        <f>SUMIF($K28,REGISTER!$CU$30,'KORT 2'!$BD28)</f>
        <v>0</v>
      </c>
      <c r="EZ28" s="218">
        <f>SUMIF($K28,REGISTER!$CU$31,'KORT 2'!$BD28)+SUMIF($K28,REGISTER!$CU$32,'KORT 2'!$BD28)+SUMIF($K28,REGISTER!$CU$33,'KORT 2'!$BD28)+SUMIF($K28,REGISTER!$CU$34,'KORT 2'!$BD28)</f>
        <v>0</v>
      </c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234"/>
      <c r="FQ28" s="103">
        <f>SUMIF($M28,REGISTER!$CU$36,'KORT 2'!$O28)</f>
        <v>0</v>
      </c>
      <c r="FR28" s="19">
        <f>SUMIF($M28,REGISTER!$CU$37,'KORT 2'!$O28)</f>
        <v>0</v>
      </c>
      <c r="FS28" s="19">
        <f>SUMIF($M28,REGISTER!$CU$38,'KORT 2'!$O28)</f>
        <v>0</v>
      </c>
      <c r="FT28" s="19">
        <f>SUMIF($M28,REGISTER!$CU$39,'KORT 2'!$O28)</f>
        <v>0</v>
      </c>
      <c r="FU28" s="19">
        <f>SUMIF($M28,REGISTER!$CU$40,'KORT 2'!$O28)</f>
        <v>0</v>
      </c>
      <c r="FV28" s="19">
        <f>SUMIF($M28,REGISTER!$CU$41,'KORT 2'!$O28)</f>
        <v>0</v>
      </c>
      <c r="FW28" s="19">
        <f>SUMIF($M28,REGISTER!$CU$56,'KORT 2'!$O28)</f>
        <v>0</v>
      </c>
      <c r="FX28" s="19">
        <f>SUMIF($M28,REGISTER!$CU$57,'KORT 2'!$O28)</f>
        <v>0</v>
      </c>
      <c r="FY28" s="19">
        <f>SUMIF($M28,REGISTER!$CU$58,'KORT 2'!$O28)</f>
        <v>0</v>
      </c>
      <c r="FZ28" s="19">
        <f>SUMIF($M28,REGISTER!$CU$59,'KORT 2'!$O28)</f>
        <v>0</v>
      </c>
      <c r="GA28" s="19">
        <f>SUMIF($M28,REGISTER!$CU$60,'KORT 2'!$O28)</f>
        <v>0</v>
      </c>
      <c r="GB28" s="19">
        <f>SUMIF($M28,REGISTER!$CU$61,'KORT 2'!$O28)</f>
        <v>0</v>
      </c>
      <c r="GC28" s="19">
        <f>SUMIF($M28,REGISTER!$CU$46,'KORT 2'!$O28)</f>
        <v>0</v>
      </c>
      <c r="GD28" s="19">
        <f>SUMIF($M28,REGISTER!$CU$47,'KORT 2'!$O28)</f>
        <v>0</v>
      </c>
      <c r="GE28" s="19">
        <f>SUMIF($M28,REGISTER!$CU$48,'KORT 2'!$O28)</f>
        <v>0</v>
      </c>
      <c r="GF28" s="19">
        <f>SUMIF($M28,REGISTER!$CU$49,'KORT 2'!$O28)</f>
        <v>0</v>
      </c>
      <c r="GG28" s="19">
        <f>SUMIF($M28,REGISTER!$CU$50,'KORT 2'!$O28)</f>
        <v>0</v>
      </c>
      <c r="GH28" s="19">
        <f>SUMIF($M28,REGISTER!$CU$51,'KORT 2'!$O28)</f>
        <v>0</v>
      </c>
      <c r="GI28" s="18">
        <f>SUMIF($M28,REGISTER!$CU$52,'KORT 2'!$O28)+SUMIF($M28,REGISTER!$CU$53,'KORT 2'!$O28)+SUMIF($M28,REGISTER!$CU$54,'KORT 2'!$O28)+SUMIF($M28,REGISTER!$CU$55,'KORT 2'!$O28)</f>
        <v>0</v>
      </c>
      <c r="GJ28" s="19">
        <f>SUMIF($M28,REGISTER!$CU$66,'KORT 2'!$O28)</f>
        <v>0</v>
      </c>
      <c r="GK28" s="19">
        <f>SUMIF($M28,REGISTER!$CU$67,'KORT 2'!$O28)</f>
        <v>0</v>
      </c>
      <c r="GL28" s="19">
        <f>SUMIF($M28,REGISTER!$CU$68,'KORT 2'!$O28)</f>
        <v>0</v>
      </c>
      <c r="GM28" s="19">
        <f>SUMIF($M28,REGISTER!$CU$69,'KORT 2'!$O28)</f>
        <v>0</v>
      </c>
      <c r="GN28" s="19">
        <f>SUMIF($M28,REGISTER!$CU$70,'KORT 2'!$O28)</f>
        <v>0</v>
      </c>
      <c r="GO28" s="19">
        <f>SUMIF($M28,REGISTER!$CU$71,'KORT 2'!$O28)</f>
        <v>0</v>
      </c>
      <c r="GP28" s="18">
        <f>SUMIF($M28,REGISTER!$CU$72,'KORT 2'!$O28)+SUMIF($M28,REGISTER!$CU$73,'KORT 2'!$O28)+SUMIF($M28,REGISTER!$CU$74,'KORT 2'!$O28)+SUMIF($M28,REGISTER!$CU$75,'KORT 2'!$O28)</f>
        <v>0</v>
      </c>
      <c r="GQ28" s="136"/>
      <c r="GR28" s="136"/>
      <c r="GS28" s="136"/>
      <c r="GT28" s="136"/>
      <c r="GU28" s="136"/>
      <c r="GV28" s="136"/>
      <c r="GW28" s="136"/>
      <c r="GX28" s="136"/>
      <c r="GY28" s="136"/>
      <c r="GZ28" s="136"/>
      <c r="HA28" s="136"/>
      <c r="HB28" s="136"/>
      <c r="HC28" s="136"/>
      <c r="HD28" s="136"/>
      <c r="HE28" s="136"/>
      <c r="HF28" s="136"/>
      <c r="HG28" s="136"/>
      <c r="HH28" s="125"/>
      <c r="HI28" s="1"/>
    </row>
    <row r="29" spans="1:218" ht="15.95" customHeight="1">
      <c r="A29" s="17">
        <v>11</v>
      </c>
      <c r="B29" s="81"/>
      <c r="C29" s="429" t="str">
        <f t="shared" si="0"/>
        <v/>
      </c>
      <c r="D29" s="461"/>
      <c r="E29" s="461"/>
      <c r="F29" s="461"/>
      <c r="G29" s="461"/>
      <c r="H29" s="130" t="str">
        <f t="shared" si="1"/>
        <v/>
      </c>
      <c r="I29" s="26">
        <f t="shared" si="2"/>
        <v>0</v>
      </c>
      <c r="J29" s="26">
        <f t="shared" si="3"/>
        <v>0</v>
      </c>
      <c r="K29" s="26">
        <f t="shared" si="4"/>
        <v>0</v>
      </c>
      <c r="L29" s="133"/>
      <c r="M29" s="26">
        <f t="shared" si="5"/>
        <v>0</v>
      </c>
      <c r="N29" s="26">
        <f t="shared" si="6"/>
        <v>0</v>
      </c>
      <c r="O29" s="101">
        <f t="shared" si="7"/>
        <v>0</v>
      </c>
      <c r="P29" s="80">
        <f>IF((SUM(P$19:P28)+P$38+P$39+SUM(P$117:P$121))&gt;=REGISTER!$CZ$22,0,IF(CS$70=1,0,IF(AND(CS29=1,$J29=1,CS$43&gt;=REGISTER!$CZ$25,CS$40&gt;0,SUM(CS$54:CS$60)&gt;0),1,0)))</f>
        <v>0</v>
      </c>
      <c r="Q29" s="80">
        <f>IF((SUM(Q$19:Q28)+Q$38+Q$39+SUM(Q$117:Q$121))&gt;=REGISTER!$CZ$22,0,IF(CT$70=1,0,IF(AND(CT29=1,$J29=1,CT$43&gt;=REGISTER!$CZ$25,CT$40&gt;0,SUM(CT$54:CT$60)&gt;0),1,0)))</f>
        <v>0</v>
      </c>
      <c r="R29" s="80">
        <f>IF((SUM(R$19:R28)+R$38+R$39+SUM(R$117:R$121))&gt;=REGISTER!$CZ$22,0,IF(CU$70=1,0,IF(AND(CU29=1,$J29=1,CU$43&gt;=REGISTER!$CZ$25,CU$40&gt;0,SUM(CU$54:CU$60)&gt;0),1,0)))</f>
        <v>0</v>
      </c>
      <c r="S29" s="80">
        <f>IF((SUM(S$19:S28)+S$38+S$39+SUM(S$117:S$121))&gt;=REGISTER!$CZ$22,0,IF(CV$70=1,0,IF(AND(CV29=1,$J29=1,CV$43&gt;=REGISTER!$CZ$25,CV$40&gt;0,SUM(CV$54:CV$60)&gt;0),1,0)))</f>
        <v>0</v>
      </c>
      <c r="T29" s="80">
        <f>IF((SUM(T$19:T28)+T$38+T$39+SUM(T$117:T$121))&gt;=REGISTER!$CZ$22,0,IF(CW$70=1,0,IF(AND(CW29=1,$J29=1,CW$43&gt;=REGISTER!$CZ$25,CW$40&gt;0,SUM(CW$54:CW$60)&gt;0),1,0)))</f>
        <v>0</v>
      </c>
      <c r="U29" s="80">
        <f>IF((SUM(U$19:U28)+U$38+U$39+SUM(U$117:U$121))&gt;=REGISTER!$CZ$22,0,IF(CX$70=1,0,IF(AND(CX29=1,$J29=1,CX$43&gt;=REGISTER!$CZ$25,CX$40&gt;0,SUM(CX$54:CX$60)&gt;0),1,0)))</f>
        <v>0</v>
      </c>
      <c r="V29" s="80">
        <f>IF((SUM(V$19:V28)+V$38+V$39+SUM(V$117:V$121))&gt;=REGISTER!$CZ$22,0,IF(CY$70=1,0,IF(AND(CY29=1,$J29=1,CY$43&gt;=REGISTER!$CZ$25,CY$40&gt;0,SUM(CY$54:CY$60)&gt;0),1,0)))</f>
        <v>0</v>
      </c>
      <c r="W29" s="80">
        <f>IF((SUM(W$19:W28)+W$38+W$39+SUM(W$117:W$121))&gt;=REGISTER!$CZ$22,0,IF(CZ$70=1,0,IF(AND(CZ29=1,$J29=1,CZ$43&gt;=REGISTER!$CZ$25,CZ$40&gt;0,SUM(CZ$54:CZ$60)&gt;0),1,0)))</f>
        <v>0</v>
      </c>
      <c r="X29" s="80">
        <f>IF((SUM(X$19:X28)+X$38+X$39+SUM(X$117:X$121))&gt;=REGISTER!$CZ$22,0,IF(DA$70=1,0,IF(AND(DA29=1,$J29=1,DA$43&gt;=REGISTER!$CZ$25,DA$40&gt;0,SUM(DA$54:DA$60)&gt;0),1,0)))</f>
        <v>0</v>
      </c>
      <c r="Y29" s="80">
        <f>IF((SUM(Y$19:Y28)+Y$38+Y$39+SUM(Y$117:Y$121))&gt;=REGISTER!$CZ$22,0,IF(DB$70=1,0,IF(AND(DB29=1,$J29=1,DB$43&gt;=REGISTER!$CZ$25,DB$40&gt;0,SUM(DB$54:DB$60)&gt;0),1,0)))</f>
        <v>0</v>
      </c>
      <c r="Z29" s="80">
        <f>IF((SUM(Z$19:Z28)+Z$38+Z$39+SUM(Z$117:Z$121))&gt;=REGISTER!$CZ$22,0,IF(DC$70=1,0,IF(AND(DC29=1,$J29=1,DC$43&gt;=REGISTER!$CZ$25,DC$40&gt;0,SUM(DC$54:DC$60)&gt;0),1,0)))</f>
        <v>0</v>
      </c>
      <c r="AA29" s="80">
        <f>IF((SUM(AA$19:AA28)+AA$38+AA$39+SUM(AA$117:AA$121))&gt;=REGISTER!$CZ$22,0,IF(DD$70=1,0,IF(AND(DD29=1,$J29=1,DD$43&gt;=REGISTER!$CZ$25,DD$40&gt;0,SUM(DD$54:DD$60)&gt;0),1,0)))</f>
        <v>0</v>
      </c>
      <c r="AB29" s="80">
        <f>IF((SUM(AB$19:AB28)+AB$38+AB$39+SUM(AB$117:AB$121))&gt;=REGISTER!$CZ$22,0,IF(DE$70=1,0,IF(AND(DE29=1,$J29=1,DE$43&gt;=REGISTER!$CZ$25,DE$40&gt;0,SUM(DE$54:DE$60)&gt;0),1,0)))</f>
        <v>0</v>
      </c>
      <c r="AC29" s="80">
        <f>IF((SUM(AC$19:AC28)+AC$38+AC$39+SUM(AC$117:AC$121))&gt;=REGISTER!$CZ$22,0,IF(DF$70=1,0,IF(AND(DF29=1,$J29=1,DF$43&gt;=REGISTER!$CZ$25,DF$40&gt;0,SUM(DF$54:DF$60)&gt;0),1,0)))</f>
        <v>0</v>
      </c>
      <c r="AD29" s="80">
        <f>IF((SUM(AD$19:AD28)+AD$38+AD$39+SUM(AD$117:AD$121))&gt;=REGISTER!$CZ$22,0,IF(DG$70=1,0,IF(AND(DG29=1,$J29=1,DG$43&gt;=REGISTER!$CZ$25,DG$40&gt;0,SUM(DG$54:DG$60)&gt;0),1,0)))</f>
        <v>0</v>
      </c>
      <c r="AE29" s="80">
        <f>IF((SUM(AE$19:AE28)+AE$38+AE$39+SUM(AE$117:AE$121))&gt;=REGISTER!$CZ$22,0,IF(DH$70=1,0,IF(AND(DH29=1,$J29=1,DH$43&gt;=REGISTER!$CZ$25,DH$40&gt;0,SUM(DH$54:DH$60)&gt;0),1,0)))</f>
        <v>0</v>
      </c>
      <c r="AF29" s="80">
        <f>IF((SUM(AF$19:AF28)+AF$38+AF$39+SUM(AF$117:AF$121))&gt;=REGISTER!$CZ$22,0,IF(DI$70=1,0,IF(AND(DI29=1,$J29=1,DI$43&gt;=REGISTER!$CZ$25,DI$40&gt;0,SUM(DI$54:DI$60)&gt;0),1,0)))</f>
        <v>0</v>
      </c>
      <c r="AG29" s="80">
        <f>IF((SUM(AG$19:AG28)+AG$38+AG$39+SUM(AG$117:AG$121))&gt;=REGISTER!$CZ$22,0,IF(DJ$70=1,0,IF(AND(DJ29=1,$J29=1,DJ$43&gt;=REGISTER!$CZ$25,DJ$40&gt;0,SUM(DJ$54:DJ$60)&gt;0),1,0)))</f>
        <v>0</v>
      </c>
      <c r="AH29" s="80">
        <f>IF((SUM(AH$19:AH28)+AH$38+AH$39+SUM(AH$117:AH$121))&gt;=REGISTER!$CZ$22,0,IF(DK$70=1,0,IF(AND(DK29=1,$J29=1,DK$43&gt;=REGISTER!$CZ$25,DK$40&gt;0,SUM(DK$54:DK$60)&gt;0),1,0)))</f>
        <v>0</v>
      </c>
      <c r="AI29" s="80">
        <f>IF((SUM(AI$19:AI28)+AI$38+AI$39+SUM(AI$117:AI$121))&gt;=REGISTER!$CZ$22,0,IF(DL$70=1,0,IF(AND(DL29=1,$J29=1,DL$43&gt;=REGISTER!$CZ$25,DL$40&gt;0,SUM(DL$54:DL$60)&gt;0),1,0)))</f>
        <v>0</v>
      </c>
      <c r="AJ29" s="80">
        <f>IF((SUM(AJ$19:AJ28)+AJ$38+AJ$39+SUM(AJ$117:AJ$121))&gt;=REGISTER!$CZ$22,0,IF(DM$70=1,0,IF(AND(DM29=1,$J29=1,DM$43&gt;=REGISTER!$CZ$25,DM$40&gt;0,SUM(DM$54:DM$60)&gt;0),1,0)))</f>
        <v>0</v>
      </c>
      <c r="AK29" s="80">
        <f>IF((SUM(AK$19:AK28)+AK$38+AK$39+SUM(AK$117:AK$121))&gt;=REGISTER!$CZ$22,0,IF(DN$70=1,0,IF(AND(DN29=1,$J29=1,DN$43&gt;=REGISTER!$CZ$25,DN$40&gt;0,SUM(DN$54:DN$60)&gt;0),1,0)))</f>
        <v>0</v>
      </c>
      <c r="AL29" s="80">
        <f>IF((SUM(AL$19:AL28)+AL$38+AL$39+SUM(AL$117:AL$121))&gt;=REGISTER!$CZ$22,0,IF(DO$70=1,0,IF(AND(DO29=1,$J29=1,DO$43&gt;=REGISTER!$CZ$25,DO$40&gt;0,SUM(DO$54:DO$60)&gt;0),1,0)))</f>
        <v>0</v>
      </c>
      <c r="AM29" s="80">
        <f>IF((SUM(AM$19:AM28)+AM$38+AM$39+SUM(AM$117:AM$121))&gt;=REGISTER!$CZ$22,0,IF(DP$70=1,0,IF(AND(DP29=1,$J29=1,DP$43&gt;=REGISTER!$CZ$25,DP$40&gt;0,SUM(DP$54:DP$60)&gt;0),1,0)))</f>
        <v>0</v>
      </c>
      <c r="AN29" s="80">
        <f>IF((SUM(AN$19:AN28)+AN$38+AN$39+SUM(AN$117:AN$121))&gt;=REGISTER!$CZ$22,0,IF(DQ$70=1,0,IF(AND(DQ29=1,$J29=1,DQ$43&gt;=REGISTER!$CZ$25,DQ$40&gt;0,SUM(DQ$54:DQ$60)&gt;0),1,0)))</f>
        <v>0</v>
      </c>
      <c r="AO29" s="80">
        <f>IF((SUM(AO$19:AO28)+AO$38+AO$39+SUM(AO$117:AO$121))&gt;=REGISTER!$CZ$22,0,IF(DR$70=1,0,IF(AND(DR29=1,$J29=1,DR$43&gt;=REGISTER!$CZ$25,DR$40&gt;0,SUM(DR$54:DR$60)&gt;0),1,0)))</f>
        <v>0</v>
      </c>
      <c r="AP29" s="80">
        <f>IF((SUM(AP$19:AP28)+AP$38+AP$39+SUM(AP$117:AP$121))&gt;=REGISTER!$CZ$22,0,IF(DS$70=1,0,IF(AND(DS29=1,$J29=1,DS$43&gt;=REGISTER!$CZ$25,DS$40&gt;0,SUM(DS$54:DS$60)&gt;0),1,0)))</f>
        <v>0</v>
      </c>
      <c r="AQ29" s="80">
        <f>IF((SUM(AQ$19:AQ28)+AQ$38+AQ$39+SUM(AQ$117:AQ$121))&gt;=REGISTER!$CZ$22,0,IF(DT$70=1,0,IF(AND(DT29=1,$J29=1,DT$43&gt;=REGISTER!$CZ$25,DT$40&gt;0,SUM(DT$54:DT$60)&gt;0),1,0)))</f>
        <v>0</v>
      </c>
      <c r="AR29" s="80">
        <f>IF((SUM(AR$19:AR28)+AR$38+AR$39+SUM(AR$117:AR$121))&gt;=REGISTER!$CZ$22,0,IF(DU$70=1,0,IF(AND(DU29=1,$J29=1,DU$43&gt;=REGISTER!$CZ$25,DU$40&gt;0,SUM(DU$54:DU$60)&gt;0),1,0)))</f>
        <v>0</v>
      </c>
      <c r="AS29" s="80">
        <f>IF((SUM(AS$19:AS28)+AS$38+AS$39+SUM(AS$117:AS$121))&gt;=REGISTER!$CZ$22,0,IF(DV$70=1,0,IF(AND(DV29=1,$J29=1,DV$43&gt;=REGISTER!$CZ$25,DV$40&gt;0,SUM(DV$54:DV$60)&gt;0),1,0)))</f>
        <v>0</v>
      </c>
      <c r="AT29" s="80">
        <f>IF((SUM(AT$19:AT28)+AT$38+AT$39+SUM(AT$117:AT$121))&gt;=REGISTER!$CZ$22,0,IF(DW$70=1,0,IF(AND(DW29=1,$J29=1,DW$43&gt;=REGISTER!$CZ$25,DW$40&gt;0,SUM(DW$54:DW$60)&gt;0),1,0)))</f>
        <v>0</v>
      </c>
      <c r="AU29" s="80">
        <f>IF((SUM(AU$19:AU28)+AU$38+AU$39+SUM(AU$117:AU$121))&gt;=REGISTER!$CZ$22,0,IF(DX$70=1,0,IF(AND(DX29=1,$J29=1,DX$43&gt;=REGISTER!$CZ$25,DX$40&gt;0,SUM(DX$54:DX$60)&gt;0),1,0)))</f>
        <v>0</v>
      </c>
      <c r="AV29" s="80">
        <f>IF((SUM(AV$19:AV28)+AV$38+AV$39+SUM(AV$117:AV$121))&gt;=REGISTER!$CZ$22,0,IF(DY$70=1,0,IF(AND(DY29=1,$J29=1,DY$43&gt;=REGISTER!$CZ$25,DY$40&gt;0,SUM(DY$54:DY$60)&gt;0),1,0)))</f>
        <v>0</v>
      </c>
      <c r="AW29" s="80">
        <f>IF((SUM(AW$19:AW28)+AW$38+AW$39+SUM(AW$117:AW$121))&gt;=REGISTER!$CZ$22,0,IF(DZ$70=1,0,IF(AND(DZ29=1,$J29=1,DZ$43&gt;=REGISTER!$CZ$25,DZ$40&gt;0,SUM(DZ$54:DZ$60)&gt;0),1,0)))</f>
        <v>0</v>
      </c>
      <c r="AX29" s="80">
        <f>IF((SUM(AX$19:AX28)+AX$38+AX$39+SUM(AX$117:AX$121))&gt;=REGISTER!$CZ$22,0,IF(EA$70=1,0,IF(AND(EA29=1,$J29=1,EA$43&gt;=REGISTER!$CZ$25,EA$40&gt;0,SUM(EA$54:EA$60)&gt;0),1,0)))</f>
        <v>0</v>
      </c>
      <c r="AY29" s="80">
        <f>IF((SUM(AY$19:AY28)+AY$38+AY$39+SUM(AY$117:AY$121))&gt;=REGISTER!$CZ$22,0,IF(EB$70=1,0,IF(AND(EB29=1,$J29=1,EB$43&gt;=REGISTER!$CZ$25,EB$40&gt;0,SUM(EB$54:EB$60)&gt;0),1,0)))</f>
        <v>0</v>
      </c>
      <c r="AZ29" s="80">
        <f>IF((SUM(AZ$19:AZ28)+AZ$38+AZ$39+SUM(AZ$117:AZ$121))&gt;=REGISTER!$CZ$22,0,IF(EC$70=1,0,IF(AND(EC29=1,$J29=1,EC$43&gt;=REGISTER!$CZ$25,EC$40&gt;0,SUM(EC$54:EC$60)&gt;0),1,0)))</f>
        <v>0</v>
      </c>
      <c r="BA29" s="80">
        <f>IF((SUM(BA$19:BA28)+BA$38+BA$39+SUM(BA$117:BA$121))&gt;=REGISTER!$CZ$22,0,IF(ED$70=1,0,IF(AND(ED29=1,$J29=1,ED$43&gt;=REGISTER!$CZ$25,ED$40&gt;0,SUM(ED$54:ED$60)&gt;0),1,0)))</f>
        <v>0</v>
      </c>
      <c r="BB29" s="80">
        <f>IF((SUM(BB$19:BB28)+BB$38+BB$39+SUM(BB$117:BB$121))&gt;=REGISTER!$CZ$22,0,IF(EE$70=1,0,IF(AND(EE29=1,$J29=1,EE$43&gt;=REGISTER!$CZ$25,EE$40&gt;0,SUM(EE$54:EE$60)&gt;0),1,0)))</f>
        <v>0</v>
      </c>
      <c r="BC29" s="80">
        <f>IF((SUM(BC$19:BC28)+BC$38+BC$39+SUM(BC$117:BC$121))&gt;=REGISTER!$CZ$22,0,IF(EF$70=1,0,IF(AND(EF29=1,$J29=1,EF$43&gt;=REGISTER!$CZ$25,EF$40&gt;0,SUM(EF$54:EF$60)&gt;0),1,0)))</f>
        <v>0</v>
      </c>
      <c r="BD29" s="101">
        <f t="shared" si="8"/>
        <v>0</v>
      </c>
      <c r="BE29" s="74">
        <f t="shared" si="9"/>
        <v>0</v>
      </c>
      <c r="BF29" s="74">
        <f t="shared" si="9"/>
        <v>0</v>
      </c>
      <c r="BG29" s="74">
        <f t="shared" si="9"/>
        <v>0</v>
      </c>
      <c r="BH29" s="74">
        <f t="shared" si="9"/>
        <v>0</v>
      </c>
      <c r="BI29" s="74">
        <f t="shared" si="9"/>
        <v>0</v>
      </c>
      <c r="BJ29" s="74">
        <f t="shared" si="9"/>
        <v>0</v>
      </c>
      <c r="BK29" s="74">
        <f t="shared" si="9"/>
        <v>0</v>
      </c>
      <c r="BL29" s="74">
        <f t="shared" si="9"/>
        <v>0</v>
      </c>
      <c r="BM29" s="74">
        <f t="shared" si="9"/>
        <v>0</v>
      </c>
      <c r="BN29" s="74">
        <f t="shared" si="9"/>
        <v>0</v>
      </c>
      <c r="BO29" s="74">
        <f t="shared" si="9"/>
        <v>0</v>
      </c>
      <c r="BP29" s="74">
        <f t="shared" si="9"/>
        <v>0</v>
      </c>
      <c r="BQ29" s="74">
        <f t="shared" si="9"/>
        <v>0</v>
      </c>
      <c r="BR29" s="74">
        <f t="shared" si="9"/>
        <v>0</v>
      </c>
      <c r="BS29" s="74">
        <f t="shared" si="9"/>
        <v>0</v>
      </c>
      <c r="BT29" s="74">
        <f t="shared" si="9"/>
        <v>0</v>
      </c>
      <c r="BU29" s="74">
        <f t="shared" si="10"/>
        <v>0</v>
      </c>
      <c r="BV29" s="74">
        <f t="shared" si="10"/>
        <v>0</v>
      </c>
      <c r="BW29" s="74">
        <f t="shared" si="10"/>
        <v>0</v>
      </c>
      <c r="BX29" s="74">
        <f t="shared" si="10"/>
        <v>0</v>
      </c>
      <c r="BY29" s="74">
        <f t="shared" si="10"/>
        <v>0</v>
      </c>
      <c r="BZ29" s="74">
        <f t="shared" si="10"/>
        <v>0</v>
      </c>
      <c r="CA29" s="74">
        <f t="shared" si="10"/>
        <v>0</v>
      </c>
      <c r="CB29" s="74">
        <f t="shared" si="10"/>
        <v>0</v>
      </c>
      <c r="CC29" s="74">
        <f t="shared" si="10"/>
        <v>0</v>
      </c>
      <c r="CD29" s="74">
        <f t="shared" si="10"/>
        <v>0</v>
      </c>
      <c r="CE29" s="74">
        <f t="shared" si="10"/>
        <v>0</v>
      </c>
      <c r="CF29" s="74">
        <f t="shared" si="10"/>
        <v>0</v>
      </c>
      <c r="CG29" s="74">
        <f t="shared" si="10"/>
        <v>0</v>
      </c>
      <c r="CH29" s="74">
        <f t="shared" si="11"/>
        <v>0</v>
      </c>
      <c r="CI29" s="74">
        <f t="shared" si="11"/>
        <v>0</v>
      </c>
      <c r="CJ29" s="74">
        <f t="shared" si="11"/>
        <v>0</v>
      </c>
      <c r="CK29" s="74">
        <f t="shared" si="11"/>
        <v>0</v>
      </c>
      <c r="CL29" s="74">
        <f t="shared" si="11"/>
        <v>0</v>
      </c>
      <c r="CM29" s="74">
        <f t="shared" si="11"/>
        <v>0</v>
      </c>
      <c r="CN29" s="74">
        <f t="shared" si="11"/>
        <v>0</v>
      </c>
      <c r="CO29" s="74">
        <f t="shared" si="11"/>
        <v>0</v>
      </c>
      <c r="CP29" s="74">
        <f t="shared" si="11"/>
        <v>0</v>
      </c>
      <c r="CQ29" s="74">
        <f t="shared" si="11"/>
        <v>0</v>
      </c>
      <c r="CR29" s="74">
        <f t="shared" si="11"/>
        <v>0</v>
      </c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54">
        <f t="shared" si="12"/>
        <v>0</v>
      </c>
      <c r="EH29" s="136"/>
      <c r="EI29" s="97">
        <f t="shared" si="13"/>
        <v>0</v>
      </c>
      <c r="EJ29" s="344" t="str">
        <f t="shared" si="14"/>
        <v/>
      </c>
      <c r="EK29" s="345">
        <f t="shared" si="15"/>
        <v>0</v>
      </c>
      <c r="EL29" s="185"/>
      <c r="EM29" s="102">
        <f>SUMIF($K29,REGISTER!$CU$7,'KORT 2'!$BD29)</f>
        <v>0</v>
      </c>
      <c r="EN29" s="19">
        <f>SUMIF($K29,REGISTER!$CU$8,'KORT 2'!$BD29)</f>
        <v>0</v>
      </c>
      <c r="EO29" s="20">
        <f>SUMIF($K29,REGISTER!$CU$9,'KORT 2'!$BD29)</f>
        <v>0</v>
      </c>
      <c r="EP29" s="17">
        <f>SUMIF($K29,REGISTER!$CU$21,'KORT 2'!$BD29)</f>
        <v>0</v>
      </c>
      <c r="EQ29" s="19">
        <f>SUMIF($K29,REGISTER!$CU$22,'KORT 2'!$BD29)</f>
        <v>0</v>
      </c>
      <c r="ER29" s="20">
        <f>SUMIF($K29,REGISTER!$CU$23,'KORT 2'!$BD29)</f>
        <v>0</v>
      </c>
      <c r="ES29" s="17">
        <f>SUMIF($K29,REGISTER!$CU$14,'KORT 2'!$BD29)</f>
        <v>0</v>
      </c>
      <c r="ET29" s="19">
        <f>SUMIF($K29,REGISTER!$CU$15,'KORT 2'!$BD29)</f>
        <v>0</v>
      </c>
      <c r="EU29" s="19">
        <f>SUMIF($K29,REGISTER!$CU$16,'KORT 2'!$BD29)</f>
        <v>0</v>
      </c>
      <c r="EV29" s="218">
        <f>SUMIF($K29,REGISTER!$CU$17,'KORT 2'!$BD29)+SUMIF($K29,REGISTER!$CU$18,'KORT 2'!$BD29)+SUMIF($K29,REGISTER!$CU$19,'KORT 2'!$BD29)+SUMIF($K29,REGISTER!$CU$20,'KORT 2'!$BD29)</f>
        <v>0</v>
      </c>
      <c r="EW29" s="103">
        <f>SUMIF($K29,REGISTER!$CU$28,'KORT 2'!$BD29)</f>
        <v>0</v>
      </c>
      <c r="EX29" s="19">
        <f>SUMIF($K29,REGISTER!$CU$29,'KORT 2'!$BD29)</f>
        <v>0</v>
      </c>
      <c r="EY29" s="19">
        <f>SUMIF($K29,REGISTER!$CU$30,'KORT 2'!$BD29)</f>
        <v>0</v>
      </c>
      <c r="EZ29" s="218">
        <f>SUMIF($K29,REGISTER!$CU$31,'KORT 2'!$BD29)+SUMIF($K29,REGISTER!$CU$32,'KORT 2'!$BD29)+SUMIF($K29,REGISTER!$CU$33,'KORT 2'!$BD29)+SUMIF($K29,REGISTER!$CU$34,'KORT 2'!$BD29)</f>
        <v>0</v>
      </c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234"/>
      <c r="FQ29" s="103">
        <f>SUMIF($M29,REGISTER!$CU$36,'KORT 2'!$O29)</f>
        <v>0</v>
      </c>
      <c r="FR29" s="19">
        <f>SUMIF($M29,REGISTER!$CU$37,'KORT 2'!$O29)</f>
        <v>0</v>
      </c>
      <c r="FS29" s="19">
        <f>SUMIF($M29,REGISTER!$CU$38,'KORT 2'!$O29)</f>
        <v>0</v>
      </c>
      <c r="FT29" s="19">
        <f>SUMIF($M29,REGISTER!$CU$39,'KORT 2'!$O29)</f>
        <v>0</v>
      </c>
      <c r="FU29" s="19">
        <f>SUMIF($M29,REGISTER!$CU$40,'KORT 2'!$O29)</f>
        <v>0</v>
      </c>
      <c r="FV29" s="19">
        <f>SUMIF($M29,REGISTER!$CU$41,'KORT 2'!$O29)</f>
        <v>0</v>
      </c>
      <c r="FW29" s="19">
        <f>SUMIF($M29,REGISTER!$CU$56,'KORT 2'!$O29)</f>
        <v>0</v>
      </c>
      <c r="FX29" s="19">
        <f>SUMIF($M29,REGISTER!$CU$57,'KORT 2'!$O29)</f>
        <v>0</v>
      </c>
      <c r="FY29" s="19">
        <f>SUMIF($M29,REGISTER!$CU$58,'KORT 2'!$O29)</f>
        <v>0</v>
      </c>
      <c r="FZ29" s="19">
        <f>SUMIF($M29,REGISTER!$CU$59,'KORT 2'!$O29)</f>
        <v>0</v>
      </c>
      <c r="GA29" s="19">
        <f>SUMIF($M29,REGISTER!$CU$60,'KORT 2'!$O29)</f>
        <v>0</v>
      </c>
      <c r="GB29" s="19">
        <f>SUMIF($M29,REGISTER!$CU$61,'KORT 2'!$O29)</f>
        <v>0</v>
      </c>
      <c r="GC29" s="19">
        <f>SUMIF($M29,REGISTER!$CU$46,'KORT 2'!$O29)</f>
        <v>0</v>
      </c>
      <c r="GD29" s="19">
        <f>SUMIF($M29,REGISTER!$CU$47,'KORT 2'!$O29)</f>
        <v>0</v>
      </c>
      <c r="GE29" s="19">
        <f>SUMIF($M29,REGISTER!$CU$48,'KORT 2'!$O29)</f>
        <v>0</v>
      </c>
      <c r="GF29" s="19">
        <f>SUMIF($M29,REGISTER!$CU$49,'KORT 2'!$O29)</f>
        <v>0</v>
      </c>
      <c r="GG29" s="19">
        <f>SUMIF($M29,REGISTER!$CU$50,'KORT 2'!$O29)</f>
        <v>0</v>
      </c>
      <c r="GH29" s="19">
        <f>SUMIF($M29,REGISTER!$CU$51,'KORT 2'!$O29)</f>
        <v>0</v>
      </c>
      <c r="GI29" s="18">
        <f>SUMIF($M29,REGISTER!$CU$52,'KORT 2'!$O29)+SUMIF($M29,REGISTER!$CU$53,'KORT 2'!$O29)+SUMIF($M29,REGISTER!$CU$54,'KORT 2'!$O29)+SUMIF($M29,REGISTER!$CU$55,'KORT 2'!$O29)</f>
        <v>0</v>
      </c>
      <c r="GJ29" s="19">
        <f>SUMIF($M29,REGISTER!$CU$66,'KORT 2'!$O29)</f>
        <v>0</v>
      </c>
      <c r="GK29" s="19">
        <f>SUMIF($M29,REGISTER!$CU$67,'KORT 2'!$O29)</f>
        <v>0</v>
      </c>
      <c r="GL29" s="19">
        <f>SUMIF($M29,REGISTER!$CU$68,'KORT 2'!$O29)</f>
        <v>0</v>
      </c>
      <c r="GM29" s="19">
        <f>SUMIF($M29,REGISTER!$CU$69,'KORT 2'!$O29)</f>
        <v>0</v>
      </c>
      <c r="GN29" s="19">
        <f>SUMIF($M29,REGISTER!$CU$70,'KORT 2'!$O29)</f>
        <v>0</v>
      </c>
      <c r="GO29" s="19">
        <f>SUMIF($M29,REGISTER!$CU$71,'KORT 2'!$O29)</f>
        <v>0</v>
      </c>
      <c r="GP29" s="18">
        <f>SUMIF($M29,REGISTER!$CU$72,'KORT 2'!$O29)+SUMIF($M29,REGISTER!$CU$73,'KORT 2'!$O29)+SUMIF($M29,REGISTER!$CU$74,'KORT 2'!$O29)+SUMIF($M29,REGISTER!$CU$75,'KORT 2'!$O29)</f>
        <v>0</v>
      </c>
      <c r="GQ29" s="136"/>
      <c r="GR29" s="136"/>
      <c r="GS29" s="136"/>
      <c r="GT29" s="136"/>
      <c r="GU29" s="136"/>
      <c r="GV29" s="136"/>
      <c r="GW29" s="136"/>
      <c r="GX29" s="136"/>
      <c r="GY29" s="136"/>
      <c r="GZ29" s="136"/>
      <c r="HA29" s="136"/>
      <c r="HB29" s="136"/>
      <c r="HC29" s="136"/>
      <c r="HD29" s="136"/>
      <c r="HE29" s="136"/>
      <c r="HF29" s="136"/>
      <c r="HG29" s="136"/>
      <c r="HH29" s="125"/>
      <c r="HI29" s="1"/>
    </row>
    <row r="30" spans="1:218" ht="15.95" customHeight="1">
      <c r="A30" s="17">
        <v>12</v>
      </c>
      <c r="B30" s="81"/>
      <c r="C30" s="429" t="str">
        <f t="shared" si="0"/>
        <v/>
      </c>
      <c r="D30" s="461"/>
      <c r="E30" s="461"/>
      <c r="F30" s="461"/>
      <c r="G30" s="461"/>
      <c r="H30" s="130" t="str">
        <f t="shared" si="1"/>
        <v/>
      </c>
      <c r="I30" s="26">
        <f t="shared" si="2"/>
        <v>0</v>
      </c>
      <c r="J30" s="26">
        <f t="shared" si="3"/>
        <v>0</v>
      </c>
      <c r="K30" s="26">
        <f t="shared" si="4"/>
        <v>0</v>
      </c>
      <c r="L30" s="133"/>
      <c r="M30" s="26">
        <f t="shared" si="5"/>
        <v>0</v>
      </c>
      <c r="N30" s="26">
        <f t="shared" si="6"/>
        <v>0</v>
      </c>
      <c r="O30" s="101">
        <f t="shared" si="7"/>
        <v>0</v>
      </c>
      <c r="P30" s="80">
        <f>IF((SUM(P$19:P29)+P$38+P$39+SUM(P$117:P$121))&gt;=REGISTER!$CZ$22,0,IF(CS$70=1,0,IF(AND(CS30=1,$J30=1,CS$43&gt;=REGISTER!$CZ$25,CS$40&gt;0,SUM(CS$54:CS$60)&gt;0),1,0)))</f>
        <v>0</v>
      </c>
      <c r="Q30" s="80">
        <f>IF((SUM(Q$19:Q29)+Q$38+Q$39+SUM(Q$117:Q$121))&gt;=REGISTER!$CZ$22,0,IF(CT$70=1,0,IF(AND(CT30=1,$J30=1,CT$43&gt;=REGISTER!$CZ$25,CT$40&gt;0,SUM(CT$54:CT$60)&gt;0),1,0)))</f>
        <v>0</v>
      </c>
      <c r="R30" s="80">
        <f>IF((SUM(R$19:R29)+R$38+R$39+SUM(R$117:R$121))&gt;=REGISTER!$CZ$22,0,IF(CU$70=1,0,IF(AND(CU30=1,$J30=1,CU$43&gt;=REGISTER!$CZ$25,CU$40&gt;0,SUM(CU$54:CU$60)&gt;0),1,0)))</f>
        <v>0</v>
      </c>
      <c r="S30" s="80">
        <f>IF((SUM(S$19:S29)+S$38+S$39+SUM(S$117:S$121))&gt;=REGISTER!$CZ$22,0,IF(CV$70=1,0,IF(AND(CV30=1,$J30=1,CV$43&gt;=REGISTER!$CZ$25,CV$40&gt;0,SUM(CV$54:CV$60)&gt;0),1,0)))</f>
        <v>0</v>
      </c>
      <c r="T30" s="80">
        <f>IF((SUM(T$19:T29)+T$38+T$39+SUM(T$117:T$121))&gt;=REGISTER!$CZ$22,0,IF(CW$70=1,0,IF(AND(CW30=1,$J30=1,CW$43&gt;=REGISTER!$CZ$25,CW$40&gt;0,SUM(CW$54:CW$60)&gt;0),1,0)))</f>
        <v>0</v>
      </c>
      <c r="U30" s="80">
        <f>IF((SUM(U$19:U29)+U$38+U$39+SUM(U$117:U$121))&gt;=REGISTER!$CZ$22,0,IF(CX$70=1,0,IF(AND(CX30=1,$J30=1,CX$43&gt;=REGISTER!$CZ$25,CX$40&gt;0,SUM(CX$54:CX$60)&gt;0),1,0)))</f>
        <v>0</v>
      </c>
      <c r="V30" s="80">
        <f>IF((SUM(V$19:V29)+V$38+V$39+SUM(V$117:V$121))&gt;=REGISTER!$CZ$22,0,IF(CY$70=1,0,IF(AND(CY30=1,$J30=1,CY$43&gt;=REGISTER!$CZ$25,CY$40&gt;0,SUM(CY$54:CY$60)&gt;0),1,0)))</f>
        <v>0</v>
      </c>
      <c r="W30" s="80">
        <f>IF((SUM(W$19:W29)+W$38+W$39+SUM(W$117:W$121))&gt;=REGISTER!$CZ$22,0,IF(CZ$70=1,0,IF(AND(CZ30=1,$J30=1,CZ$43&gt;=REGISTER!$CZ$25,CZ$40&gt;0,SUM(CZ$54:CZ$60)&gt;0),1,0)))</f>
        <v>0</v>
      </c>
      <c r="X30" s="80">
        <f>IF((SUM(X$19:X29)+X$38+X$39+SUM(X$117:X$121))&gt;=REGISTER!$CZ$22,0,IF(DA$70=1,0,IF(AND(DA30=1,$J30=1,DA$43&gt;=REGISTER!$CZ$25,DA$40&gt;0,SUM(DA$54:DA$60)&gt;0),1,0)))</f>
        <v>0</v>
      </c>
      <c r="Y30" s="80">
        <f>IF((SUM(Y$19:Y29)+Y$38+Y$39+SUM(Y$117:Y$121))&gt;=REGISTER!$CZ$22,0,IF(DB$70=1,0,IF(AND(DB30=1,$J30=1,DB$43&gt;=REGISTER!$CZ$25,DB$40&gt;0,SUM(DB$54:DB$60)&gt;0),1,0)))</f>
        <v>0</v>
      </c>
      <c r="Z30" s="80">
        <f>IF((SUM(Z$19:Z29)+Z$38+Z$39+SUM(Z$117:Z$121))&gt;=REGISTER!$CZ$22,0,IF(DC$70=1,0,IF(AND(DC30=1,$J30=1,DC$43&gt;=REGISTER!$CZ$25,DC$40&gt;0,SUM(DC$54:DC$60)&gt;0),1,0)))</f>
        <v>0</v>
      </c>
      <c r="AA30" s="80">
        <f>IF((SUM(AA$19:AA29)+AA$38+AA$39+SUM(AA$117:AA$121))&gt;=REGISTER!$CZ$22,0,IF(DD$70=1,0,IF(AND(DD30=1,$J30=1,DD$43&gt;=REGISTER!$CZ$25,DD$40&gt;0,SUM(DD$54:DD$60)&gt;0),1,0)))</f>
        <v>0</v>
      </c>
      <c r="AB30" s="80">
        <f>IF((SUM(AB$19:AB29)+AB$38+AB$39+SUM(AB$117:AB$121))&gt;=REGISTER!$CZ$22,0,IF(DE$70=1,0,IF(AND(DE30=1,$J30=1,DE$43&gt;=REGISTER!$CZ$25,DE$40&gt;0,SUM(DE$54:DE$60)&gt;0),1,0)))</f>
        <v>0</v>
      </c>
      <c r="AC30" s="80">
        <f>IF((SUM(AC$19:AC29)+AC$38+AC$39+SUM(AC$117:AC$121))&gt;=REGISTER!$CZ$22,0,IF(DF$70=1,0,IF(AND(DF30=1,$J30=1,DF$43&gt;=REGISTER!$CZ$25,DF$40&gt;0,SUM(DF$54:DF$60)&gt;0),1,0)))</f>
        <v>0</v>
      </c>
      <c r="AD30" s="80">
        <f>IF((SUM(AD$19:AD29)+AD$38+AD$39+SUM(AD$117:AD$121))&gt;=REGISTER!$CZ$22,0,IF(DG$70=1,0,IF(AND(DG30=1,$J30=1,DG$43&gt;=REGISTER!$CZ$25,DG$40&gt;0,SUM(DG$54:DG$60)&gt;0),1,0)))</f>
        <v>0</v>
      </c>
      <c r="AE30" s="80">
        <f>IF((SUM(AE$19:AE29)+AE$38+AE$39+SUM(AE$117:AE$121))&gt;=REGISTER!$CZ$22,0,IF(DH$70=1,0,IF(AND(DH30=1,$J30=1,DH$43&gt;=REGISTER!$CZ$25,DH$40&gt;0,SUM(DH$54:DH$60)&gt;0),1,0)))</f>
        <v>0</v>
      </c>
      <c r="AF30" s="80">
        <f>IF((SUM(AF$19:AF29)+AF$38+AF$39+SUM(AF$117:AF$121))&gt;=REGISTER!$CZ$22,0,IF(DI$70=1,0,IF(AND(DI30=1,$J30=1,DI$43&gt;=REGISTER!$CZ$25,DI$40&gt;0,SUM(DI$54:DI$60)&gt;0),1,0)))</f>
        <v>0</v>
      </c>
      <c r="AG30" s="80">
        <f>IF((SUM(AG$19:AG29)+AG$38+AG$39+SUM(AG$117:AG$121))&gt;=REGISTER!$CZ$22,0,IF(DJ$70=1,0,IF(AND(DJ30=1,$J30=1,DJ$43&gt;=REGISTER!$CZ$25,DJ$40&gt;0,SUM(DJ$54:DJ$60)&gt;0),1,0)))</f>
        <v>0</v>
      </c>
      <c r="AH30" s="80">
        <f>IF((SUM(AH$19:AH29)+AH$38+AH$39+SUM(AH$117:AH$121))&gt;=REGISTER!$CZ$22,0,IF(DK$70=1,0,IF(AND(DK30=1,$J30=1,DK$43&gt;=REGISTER!$CZ$25,DK$40&gt;0,SUM(DK$54:DK$60)&gt;0),1,0)))</f>
        <v>0</v>
      </c>
      <c r="AI30" s="80">
        <f>IF((SUM(AI$19:AI29)+AI$38+AI$39+SUM(AI$117:AI$121))&gt;=REGISTER!$CZ$22,0,IF(DL$70=1,0,IF(AND(DL30=1,$J30=1,DL$43&gt;=REGISTER!$CZ$25,DL$40&gt;0,SUM(DL$54:DL$60)&gt;0),1,0)))</f>
        <v>0</v>
      </c>
      <c r="AJ30" s="80">
        <f>IF((SUM(AJ$19:AJ29)+AJ$38+AJ$39+SUM(AJ$117:AJ$121))&gt;=REGISTER!$CZ$22,0,IF(DM$70=1,0,IF(AND(DM30=1,$J30=1,DM$43&gt;=REGISTER!$CZ$25,DM$40&gt;0,SUM(DM$54:DM$60)&gt;0),1,0)))</f>
        <v>0</v>
      </c>
      <c r="AK30" s="80">
        <f>IF((SUM(AK$19:AK29)+AK$38+AK$39+SUM(AK$117:AK$121))&gt;=REGISTER!$CZ$22,0,IF(DN$70=1,0,IF(AND(DN30=1,$J30=1,DN$43&gt;=REGISTER!$CZ$25,DN$40&gt;0,SUM(DN$54:DN$60)&gt;0),1,0)))</f>
        <v>0</v>
      </c>
      <c r="AL30" s="80">
        <f>IF((SUM(AL$19:AL29)+AL$38+AL$39+SUM(AL$117:AL$121))&gt;=REGISTER!$CZ$22,0,IF(DO$70=1,0,IF(AND(DO30=1,$J30=1,DO$43&gt;=REGISTER!$CZ$25,DO$40&gt;0,SUM(DO$54:DO$60)&gt;0),1,0)))</f>
        <v>0</v>
      </c>
      <c r="AM30" s="80">
        <f>IF((SUM(AM$19:AM29)+AM$38+AM$39+SUM(AM$117:AM$121))&gt;=REGISTER!$CZ$22,0,IF(DP$70=1,0,IF(AND(DP30=1,$J30=1,DP$43&gt;=REGISTER!$CZ$25,DP$40&gt;0,SUM(DP$54:DP$60)&gt;0),1,0)))</f>
        <v>0</v>
      </c>
      <c r="AN30" s="80">
        <f>IF((SUM(AN$19:AN29)+AN$38+AN$39+SUM(AN$117:AN$121))&gt;=REGISTER!$CZ$22,0,IF(DQ$70=1,0,IF(AND(DQ30=1,$J30=1,DQ$43&gt;=REGISTER!$CZ$25,DQ$40&gt;0,SUM(DQ$54:DQ$60)&gt;0),1,0)))</f>
        <v>0</v>
      </c>
      <c r="AO30" s="80">
        <f>IF((SUM(AO$19:AO29)+AO$38+AO$39+SUM(AO$117:AO$121))&gt;=REGISTER!$CZ$22,0,IF(DR$70=1,0,IF(AND(DR30=1,$J30=1,DR$43&gt;=REGISTER!$CZ$25,DR$40&gt;0,SUM(DR$54:DR$60)&gt;0),1,0)))</f>
        <v>0</v>
      </c>
      <c r="AP30" s="80">
        <f>IF((SUM(AP$19:AP29)+AP$38+AP$39+SUM(AP$117:AP$121))&gt;=REGISTER!$CZ$22,0,IF(DS$70=1,0,IF(AND(DS30=1,$J30=1,DS$43&gt;=REGISTER!$CZ$25,DS$40&gt;0,SUM(DS$54:DS$60)&gt;0),1,0)))</f>
        <v>0</v>
      </c>
      <c r="AQ30" s="80">
        <f>IF((SUM(AQ$19:AQ29)+AQ$38+AQ$39+SUM(AQ$117:AQ$121))&gt;=REGISTER!$CZ$22,0,IF(DT$70=1,0,IF(AND(DT30=1,$J30=1,DT$43&gt;=REGISTER!$CZ$25,DT$40&gt;0,SUM(DT$54:DT$60)&gt;0),1,0)))</f>
        <v>0</v>
      </c>
      <c r="AR30" s="80">
        <f>IF((SUM(AR$19:AR29)+AR$38+AR$39+SUM(AR$117:AR$121))&gt;=REGISTER!$CZ$22,0,IF(DU$70=1,0,IF(AND(DU30=1,$J30=1,DU$43&gt;=REGISTER!$CZ$25,DU$40&gt;0,SUM(DU$54:DU$60)&gt;0),1,0)))</f>
        <v>0</v>
      </c>
      <c r="AS30" s="80">
        <f>IF((SUM(AS$19:AS29)+AS$38+AS$39+SUM(AS$117:AS$121))&gt;=REGISTER!$CZ$22,0,IF(DV$70=1,0,IF(AND(DV30=1,$J30=1,DV$43&gt;=REGISTER!$CZ$25,DV$40&gt;0,SUM(DV$54:DV$60)&gt;0),1,0)))</f>
        <v>0</v>
      </c>
      <c r="AT30" s="80">
        <f>IF((SUM(AT$19:AT29)+AT$38+AT$39+SUM(AT$117:AT$121))&gt;=REGISTER!$CZ$22,0,IF(DW$70=1,0,IF(AND(DW30=1,$J30=1,DW$43&gt;=REGISTER!$CZ$25,DW$40&gt;0,SUM(DW$54:DW$60)&gt;0),1,0)))</f>
        <v>0</v>
      </c>
      <c r="AU30" s="80">
        <f>IF((SUM(AU$19:AU29)+AU$38+AU$39+SUM(AU$117:AU$121))&gt;=REGISTER!$CZ$22,0,IF(DX$70=1,0,IF(AND(DX30=1,$J30=1,DX$43&gt;=REGISTER!$CZ$25,DX$40&gt;0,SUM(DX$54:DX$60)&gt;0),1,0)))</f>
        <v>0</v>
      </c>
      <c r="AV30" s="80">
        <f>IF((SUM(AV$19:AV29)+AV$38+AV$39+SUM(AV$117:AV$121))&gt;=REGISTER!$CZ$22,0,IF(DY$70=1,0,IF(AND(DY30=1,$J30=1,DY$43&gt;=REGISTER!$CZ$25,DY$40&gt;0,SUM(DY$54:DY$60)&gt;0),1,0)))</f>
        <v>0</v>
      </c>
      <c r="AW30" s="80">
        <f>IF((SUM(AW$19:AW29)+AW$38+AW$39+SUM(AW$117:AW$121))&gt;=REGISTER!$CZ$22,0,IF(DZ$70=1,0,IF(AND(DZ30=1,$J30=1,DZ$43&gt;=REGISTER!$CZ$25,DZ$40&gt;0,SUM(DZ$54:DZ$60)&gt;0),1,0)))</f>
        <v>0</v>
      </c>
      <c r="AX30" s="80">
        <f>IF((SUM(AX$19:AX29)+AX$38+AX$39+SUM(AX$117:AX$121))&gt;=REGISTER!$CZ$22,0,IF(EA$70=1,0,IF(AND(EA30=1,$J30=1,EA$43&gt;=REGISTER!$CZ$25,EA$40&gt;0,SUM(EA$54:EA$60)&gt;0),1,0)))</f>
        <v>0</v>
      </c>
      <c r="AY30" s="80">
        <f>IF((SUM(AY$19:AY29)+AY$38+AY$39+SUM(AY$117:AY$121))&gt;=REGISTER!$CZ$22,0,IF(EB$70=1,0,IF(AND(EB30=1,$J30=1,EB$43&gt;=REGISTER!$CZ$25,EB$40&gt;0,SUM(EB$54:EB$60)&gt;0),1,0)))</f>
        <v>0</v>
      </c>
      <c r="AZ30" s="80">
        <f>IF((SUM(AZ$19:AZ29)+AZ$38+AZ$39+SUM(AZ$117:AZ$121))&gt;=REGISTER!$CZ$22,0,IF(EC$70=1,0,IF(AND(EC30=1,$J30=1,EC$43&gt;=REGISTER!$CZ$25,EC$40&gt;0,SUM(EC$54:EC$60)&gt;0),1,0)))</f>
        <v>0</v>
      </c>
      <c r="BA30" s="80">
        <f>IF((SUM(BA$19:BA29)+BA$38+BA$39+SUM(BA$117:BA$121))&gt;=REGISTER!$CZ$22,0,IF(ED$70=1,0,IF(AND(ED30=1,$J30=1,ED$43&gt;=REGISTER!$CZ$25,ED$40&gt;0,SUM(ED$54:ED$60)&gt;0),1,0)))</f>
        <v>0</v>
      </c>
      <c r="BB30" s="80">
        <f>IF((SUM(BB$19:BB29)+BB$38+BB$39+SUM(BB$117:BB$121))&gt;=REGISTER!$CZ$22,0,IF(EE$70=1,0,IF(AND(EE30=1,$J30=1,EE$43&gt;=REGISTER!$CZ$25,EE$40&gt;0,SUM(EE$54:EE$60)&gt;0),1,0)))</f>
        <v>0</v>
      </c>
      <c r="BC30" s="80">
        <f>IF((SUM(BC$19:BC29)+BC$38+BC$39+SUM(BC$117:BC$121))&gt;=REGISTER!$CZ$22,0,IF(EF$70=1,0,IF(AND(EF30=1,$J30=1,EF$43&gt;=REGISTER!$CZ$25,EF$40&gt;0,SUM(EF$54:EF$60)&gt;0),1,0)))</f>
        <v>0</v>
      </c>
      <c r="BD30" s="101">
        <f t="shared" si="8"/>
        <v>0</v>
      </c>
      <c r="BE30" s="74">
        <f t="shared" si="9"/>
        <v>0</v>
      </c>
      <c r="BF30" s="74">
        <f t="shared" si="9"/>
        <v>0</v>
      </c>
      <c r="BG30" s="74">
        <f t="shared" si="9"/>
        <v>0</v>
      </c>
      <c r="BH30" s="74">
        <f t="shared" si="9"/>
        <v>0</v>
      </c>
      <c r="BI30" s="74">
        <f t="shared" si="9"/>
        <v>0</v>
      </c>
      <c r="BJ30" s="74">
        <f t="shared" si="9"/>
        <v>0</v>
      </c>
      <c r="BK30" s="74">
        <f t="shared" si="9"/>
        <v>0</v>
      </c>
      <c r="BL30" s="74">
        <f t="shared" si="9"/>
        <v>0</v>
      </c>
      <c r="BM30" s="74">
        <f t="shared" si="9"/>
        <v>0</v>
      </c>
      <c r="BN30" s="74">
        <f t="shared" si="9"/>
        <v>0</v>
      </c>
      <c r="BO30" s="74">
        <f t="shared" si="9"/>
        <v>0</v>
      </c>
      <c r="BP30" s="74">
        <f t="shared" si="9"/>
        <v>0</v>
      </c>
      <c r="BQ30" s="74">
        <f t="shared" si="9"/>
        <v>0</v>
      </c>
      <c r="BR30" s="74">
        <f t="shared" si="9"/>
        <v>0</v>
      </c>
      <c r="BS30" s="74">
        <f t="shared" si="9"/>
        <v>0</v>
      </c>
      <c r="BT30" s="74">
        <f t="shared" si="9"/>
        <v>0</v>
      </c>
      <c r="BU30" s="74">
        <f t="shared" si="10"/>
        <v>0</v>
      </c>
      <c r="BV30" s="74">
        <f t="shared" si="10"/>
        <v>0</v>
      </c>
      <c r="BW30" s="74">
        <f t="shared" si="10"/>
        <v>0</v>
      </c>
      <c r="BX30" s="74">
        <f t="shared" si="10"/>
        <v>0</v>
      </c>
      <c r="BY30" s="74">
        <f t="shared" si="10"/>
        <v>0</v>
      </c>
      <c r="BZ30" s="74">
        <f t="shared" si="10"/>
        <v>0</v>
      </c>
      <c r="CA30" s="74">
        <f t="shared" si="10"/>
        <v>0</v>
      </c>
      <c r="CB30" s="74">
        <f t="shared" si="10"/>
        <v>0</v>
      </c>
      <c r="CC30" s="74">
        <f t="shared" si="10"/>
        <v>0</v>
      </c>
      <c r="CD30" s="74">
        <f t="shared" si="10"/>
        <v>0</v>
      </c>
      <c r="CE30" s="74">
        <f t="shared" si="10"/>
        <v>0</v>
      </c>
      <c r="CF30" s="74">
        <f t="shared" si="10"/>
        <v>0</v>
      </c>
      <c r="CG30" s="74">
        <f t="shared" si="10"/>
        <v>0</v>
      </c>
      <c r="CH30" s="74">
        <f t="shared" si="11"/>
        <v>0</v>
      </c>
      <c r="CI30" s="74">
        <f t="shared" si="11"/>
        <v>0</v>
      </c>
      <c r="CJ30" s="74">
        <f t="shared" si="11"/>
        <v>0</v>
      </c>
      <c r="CK30" s="74">
        <f t="shared" si="11"/>
        <v>0</v>
      </c>
      <c r="CL30" s="74">
        <f t="shared" si="11"/>
        <v>0</v>
      </c>
      <c r="CM30" s="74">
        <f t="shared" si="11"/>
        <v>0</v>
      </c>
      <c r="CN30" s="74">
        <f t="shared" si="11"/>
        <v>0</v>
      </c>
      <c r="CO30" s="74">
        <f t="shared" si="11"/>
        <v>0</v>
      </c>
      <c r="CP30" s="74">
        <f t="shared" si="11"/>
        <v>0</v>
      </c>
      <c r="CQ30" s="74">
        <f t="shared" si="11"/>
        <v>0</v>
      </c>
      <c r="CR30" s="74">
        <f t="shared" si="11"/>
        <v>0</v>
      </c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54">
        <f t="shared" si="12"/>
        <v>0</v>
      </c>
      <c r="EH30" s="136"/>
      <c r="EI30" s="97">
        <f t="shared" si="13"/>
        <v>0</v>
      </c>
      <c r="EJ30" s="344" t="str">
        <f t="shared" si="14"/>
        <v/>
      </c>
      <c r="EK30" s="345">
        <f t="shared" si="15"/>
        <v>0</v>
      </c>
      <c r="EL30" s="185"/>
      <c r="EM30" s="102">
        <f>SUMIF($K30,REGISTER!$CU$7,'KORT 2'!$BD30)</f>
        <v>0</v>
      </c>
      <c r="EN30" s="19">
        <f>SUMIF($K30,REGISTER!$CU$8,'KORT 2'!$BD30)</f>
        <v>0</v>
      </c>
      <c r="EO30" s="20">
        <f>SUMIF($K30,REGISTER!$CU$9,'KORT 2'!$BD30)</f>
        <v>0</v>
      </c>
      <c r="EP30" s="17">
        <f>SUMIF($K30,REGISTER!$CU$21,'KORT 2'!$BD30)</f>
        <v>0</v>
      </c>
      <c r="EQ30" s="19">
        <f>SUMIF($K30,REGISTER!$CU$22,'KORT 2'!$BD30)</f>
        <v>0</v>
      </c>
      <c r="ER30" s="20">
        <f>SUMIF($K30,REGISTER!$CU$23,'KORT 2'!$BD30)</f>
        <v>0</v>
      </c>
      <c r="ES30" s="17">
        <f>SUMIF($K30,REGISTER!$CU$14,'KORT 2'!$BD30)</f>
        <v>0</v>
      </c>
      <c r="ET30" s="19">
        <f>SUMIF($K30,REGISTER!$CU$15,'KORT 2'!$BD30)</f>
        <v>0</v>
      </c>
      <c r="EU30" s="19">
        <f>SUMIF($K30,REGISTER!$CU$16,'KORT 2'!$BD30)</f>
        <v>0</v>
      </c>
      <c r="EV30" s="218">
        <f>SUMIF($K30,REGISTER!$CU$17,'KORT 2'!$BD30)+SUMIF($K30,REGISTER!$CU$18,'KORT 2'!$BD30)+SUMIF($K30,REGISTER!$CU$19,'KORT 2'!$BD30)+SUMIF($K30,REGISTER!$CU$20,'KORT 2'!$BD30)</f>
        <v>0</v>
      </c>
      <c r="EW30" s="103">
        <f>SUMIF($K30,REGISTER!$CU$28,'KORT 2'!$BD30)</f>
        <v>0</v>
      </c>
      <c r="EX30" s="19">
        <f>SUMIF($K30,REGISTER!$CU$29,'KORT 2'!$BD30)</f>
        <v>0</v>
      </c>
      <c r="EY30" s="19">
        <f>SUMIF($K30,REGISTER!$CU$30,'KORT 2'!$BD30)</f>
        <v>0</v>
      </c>
      <c r="EZ30" s="218">
        <f>SUMIF($K30,REGISTER!$CU$31,'KORT 2'!$BD30)+SUMIF($K30,REGISTER!$CU$32,'KORT 2'!$BD30)+SUMIF($K30,REGISTER!$CU$33,'KORT 2'!$BD30)+SUMIF($K30,REGISTER!$CU$34,'KORT 2'!$BD30)</f>
        <v>0</v>
      </c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234"/>
      <c r="FQ30" s="103">
        <f>SUMIF($M30,REGISTER!$CU$36,'KORT 2'!$O30)</f>
        <v>0</v>
      </c>
      <c r="FR30" s="19">
        <f>SUMIF($M30,REGISTER!$CU$37,'KORT 2'!$O30)</f>
        <v>0</v>
      </c>
      <c r="FS30" s="19">
        <f>SUMIF($M30,REGISTER!$CU$38,'KORT 2'!$O30)</f>
        <v>0</v>
      </c>
      <c r="FT30" s="19">
        <f>SUMIF($M30,REGISTER!$CU$39,'KORT 2'!$O30)</f>
        <v>0</v>
      </c>
      <c r="FU30" s="19">
        <f>SUMIF($M30,REGISTER!$CU$40,'KORT 2'!$O30)</f>
        <v>0</v>
      </c>
      <c r="FV30" s="19">
        <f>SUMIF($M30,REGISTER!$CU$41,'KORT 2'!$O30)</f>
        <v>0</v>
      </c>
      <c r="FW30" s="19">
        <f>SUMIF($M30,REGISTER!$CU$56,'KORT 2'!$O30)</f>
        <v>0</v>
      </c>
      <c r="FX30" s="19">
        <f>SUMIF($M30,REGISTER!$CU$57,'KORT 2'!$O30)</f>
        <v>0</v>
      </c>
      <c r="FY30" s="19">
        <f>SUMIF($M30,REGISTER!$CU$58,'KORT 2'!$O30)</f>
        <v>0</v>
      </c>
      <c r="FZ30" s="19">
        <f>SUMIF($M30,REGISTER!$CU$59,'KORT 2'!$O30)</f>
        <v>0</v>
      </c>
      <c r="GA30" s="19">
        <f>SUMIF($M30,REGISTER!$CU$60,'KORT 2'!$O30)</f>
        <v>0</v>
      </c>
      <c r="GB30" s="19">
        <f>SUMIF($M30,REGISTER!$CU$61,'KORT 2'!$O30)</f>
        <v>0</v>
      </c>
      <c r="GC30" s="19">
        <f>SUMIF($M30,REGISTER!$CU$46,'KORT 2'!$O30)</f>
        <v>0</v>
      </c>
      <c r="GD30" s="19">
        <f>SUMIF($M30,REGISTER!$CU$47,'KORT 2'!$O30)</f>
        <v>0</v>
      </c>
      <c r="GE30" s="19">
        <f>SUMIF($M30,REGISTER!$CU$48,'KORT 2'!$O30)</f>
        <v>0</v>
      </c>
      <c r="GF30" s="19">
        <f>SUMIF($M30,REGISTER!$CU$49,'KORT 2'!$O30)</f>
        <v>0</v>
      </c>
      <c r="GG30" s="19">
        <f>SUMIF($M30,REGISTER!$CU$50,'KORT 2'!$O30)</f>
        <v>0</v>
      </c>
      <c r="GH30" s="19">
        <f>SUMIF($M30,REGISTER!$CU$51,'KORT 2'!$O30)</f>
        <v>0</v>
      </c>
      <c r="GI30" s="18">
        <f>SUMIF($M30,REGISTER!$CU$52,'KORT 2'!$O30)+SUMIF($M30,REGISTER!$CU$53,'KORT 2'!$O30)+SUMIF($M30,REGISTER!$CU$54,'KORT 2'!$O30)+SUMIF($M30,REGISTER!$CU$55,'KORT 2'!$O30)</f>
        <v>0</v>
      </c>
      <c r="GJ30" s="19">
        <f>SUMIF($M30,REGISTER!$CU$66,'KORT 2'!$O30)</f>
        <v>0</v>
      </c>
      <c r="GK30" s="19">
        <f>SUMIF($M30,REGISTER!$CU$67,'KORT 2'!$O30)</f>
        <v>0</v>
      </c>
      <c r="GL30" s="19">
        <f>SUMIF($M30,REGISTER!$CU$68,'KORT 2'!$O30)</f>
        <v>0</v>
      </c>
      <c r="GM30" s="19">
        <f>SUMIF($M30,REGISTER!$CU$69,'KORT 2'!$O30)</f>
        <v>0</v>
      </c>
      <c r="GN30" s="19">
        <f>SUMIF($M30,REGISTER!$CU$70,'KORT 2'!$O30)</f>
        <v>0</v>
      </c>
      <c r="GO30" s="19">
        <f>SUMIF($M30,REGISTER!$CU$71,'KORT 2'!$O30)</f>
        <v>0</v>
      </c>
      <c r="GP30" s="18">
        <f>SUMIF($M30,REGISTER!$CU$72,'KORT 2'!$O30)+SUMIF($M30,REGISTER!$CU$73,'KORT 2'!$O30)+SUMIF($M30,REGISTER!$CU$74,'KORT 2'!$O30)+SUMIF($M30,REGISTER!$CU$75,'KORT 2'!$O30)</f>
        <v>0</v>
      </c>
      <c r="GQ30" s="136"/>
      <c r="GR30" s="136"/>
      <c r="GS30" s="136"/>
      <c r="GT30" s="136"/>
      <c r="GU30" s="136"/>
      <c r="GV30" s="136"/>
      <c r="GW30" s="136"/>
      <c r="GX30" s="136"/>
      <c r="GY30" s="136"/>
      <c r="GZ30" s="136"/>
      <c r="HA30" s="136"/>
      <c r="HB30" s="136"/>
      <c r="HC30" s="136"/>
      <c r="HD30" s="136"/>
      <c r="HE30" s="136"/>
      <c r="HF30" s="136"/>
      <c r="HG30" s="136"/>
      <c r="HH30" s="125"/>
      <c r="HI30" s="1"/>
    </row>
    <row r="31" spans="1:218" ht="15.95" customHeight="1">
      <c r="A31" s="17">
        <v>13</v>
      </c>
      <c r="B31" s="81"/>
      <c r="C31" s="429" t="str">
        <f t="shared" si="0"/>
        <v/>
      </c>
      <c r="D31" s="461"/>
      <c r="E31" s="461"/>
      <c r="F31" s="461"/>
      <c r="G31" s="461"/>
      <c r="H31" s="130" t="str">
        <f t="shared" si="1"/>
        <v/>
      </c>
      <c r="I31" s="26">
        <f t="shared" si="2"/>
        <v>0</v>
      </c>
      <c r="J31" s="26">
        <f t="shared" si="3"/>
        <v>0</v>
      </c>
      <c r="K31" s="26">
        <f t="shared" si="4"/>
        <v>0</v>
      </c>
      <c r="L31" s="133"/>
      <c r="M31" s="26">
        <f t="shared" si="5"/>
        <v>0</v>
      </c>
      <c r="N31" s="26">
        <f t="shared" si="6"/>
        <v>0</v>
      </c>
      <c r="O31" s="101">
        <f t="shared" si="7"/>
        <v>0</v>
      </c>
      <c r="P31" s="80">
        <f>IF((SUM(P$19:P30)+P$38+P$39+SUM(P$117:P$121))&gt;=REGISTER!$CZ$22,0,IF(CS$70=1,0,IF(AND(CS31=1,$J31=1,CS$43&gt;=REGISTER!$CZ$25,CS$40&gt;0,SUM(CS$54:CS$60)&gt;0),1,0)))</f>
        <v>0</v>
      </c>
      <c r="Q31" s="80">
        <f>IF((SUM(Q$19:Q30)+Q$38+Q$39+SUM(Q$117:Q$121))&gt;=REGISTER!$CZ$22,0,IF(CT$70=1,0,IF(AND(CT31=1,$J31=1,CT$43&gt;=REGISTER!$CZ$25,CT$40&gt;0,SUM(CT$54:CT$60)&gt;0),1,0)))</f>
        <v>0</v>
      </c>
      <c r="R31" s="80">
        <f>IF((SUM(R$19:R30)+R$38+R$39+SUM(R$117:R$121))&gt;=REGISTER!$CZ$22,0,IF(CU$70=1,0,IF(AND(CU31=1,$J31=1,CU$43&gt;=REGISTER!$CZ$25,CU$40&gt;0,SUM(CU$54:CU$60)&gt;0),1,0)))</f>
        <v>0</v>
      </c>
      <c r="S31" s="80">
        <f>IF((SUM(S$19:S30)+S$38+S$39+SUM(S$117:S$121))&gt;=REGISTER!$CZ$22,0,IF(CV$70=1,0,IF(AND(CV31=1,$J31=1,CV$43&gt;=REGISTER!$CZ$25,CV$40&gt;0,SUM(CV$54:CV$60)&gt;0),1,0)))</f>
        <v>0</v>
      </c>
      <c r="T31" s="80">
        <f>IF((SUM(T$19:T30)+T$38+T$39+SUM(T$117:T$121))&gt;=REGISTER!$CZ$22,0,IF(CW$70=1,0,IF(AND(CW31=1,$J31=1,CW$43&gt;=REGISTER!$CZ$25,CW$40&gt;0,SUM(CW$54:CW$60)&gt;0),1,0)))</f>
        <v>0</v>
      </c>
      <c r="U31" s="80">
        <f>IF((SUM(U$19:U30)+U$38+U$39+SUM(U$117:U$121))&gt;=REGISTER!$CZ$22,0,IF(CX$70=1,0,IF(AND(CX31=1,$J31=1,CX$43&gt;=REGISTER!$CZ$25,CX$40&gt;0,SUM(CX$54:CX$60)&gt;0),1,0)))</f>
        <v>0</v>
      </c>
      <c r="V31" s="80">
        <f>IF((SUM(V$19:V30)+V$38+V$39+SUM(V$117:V$121))&gt;=REGISTER!$CZ$22,0,IF(CY$70=1,0,IF(AND(CY31=1,$J31=1,CY$43&gt;=REGISTER!$CZ$25,CY$40&gt;0,SUM(CY$54:CY$60)&gt;0),1,0)))</f>
        <v>0</v>
      </c>
      <c r="W31" s="80">
        <f>IF((SUM(W$19:W30)+W$38+W$39+SUM(W$117:W$121))&gt;=REGISTER!$CZ$22,0,IF(CZ$70=1,0,IF(AND(CZ31=1,$J31=1,CZ$43&gt;=REGISTER!$CZ$25,CZ$40&gt;0,SUM(CZ$54:CZ$60)&gt;0),1,0)))</f>
        <v>0</v>
      </c>
      <c r="X31" s="80">
        <f>IF((SUM(X$19:X30)+X$38+X$39+SUM(X$117:X$121))&gt;=REGISTER!$CZ$22,0,IF(DA$70=1,0,IF(AND(DA31=1,$J31=1,DA$43&gt;=REGISTER!$CZ$25,DA$40&gt;0,SUM(DA$54:DA$60)&gt;0),1,0)))</f>
        <v>0</v>
      </c>
      <c r="Y31" s="80">
        <f>IF((SUM(Y$19:Y30)+Y$38+Y$39+SUM(Y$117:Y$121))&gt;=REGISTER!$CZ$22,0,IF(DB$70=1,0,IF(AND(DB31=1,$J31=1,DB$43&gt;=REGISTER!$CZ$25,DB$40&gt;0,SUM(DB$54:DB$60)&gt;0),1,0)))</f>
        <v>0</v>
      </c>
      <c r="Z31" s="80">
        <f>IF((SUM(Z$19:Z30)+Z$38+Z$39+SUM(Z$117:Z$121))&gt;=REGISTER!$CZ$22,0,IF(DC$70=1,0,IF(AND(DC31=1,$J31=1,DC$43&gt;=REGISTER!$CZ$25,DC$40&gt;0,SUM(DC$54:DC$60)&gt;0),1,0)))</f>
        <v>0</v>
      </c>
      <c r="AA31" s="80">
        <f>IF((SUM(AA$19:AA30)+AA$38+AA$39+SUM(AA$117:AA$121))&gt;=REGISTER!$CZ$22,0,IF(DD$70=1,0,IF(AND(DD31=1,$J31=1,DD$43&gt;=REGISTER!$CZ$25,DD$40&gt;0,SUM(DD$54:DD$60)&gt;0),1,0)))</f>
        <v>0</v>
      </c>
      <c r="AB31" s="80">
        <f>IF((SUM(AB$19:AB30)+AB$38+AB$39+SUM(AB$117:AB$121))&gt;=REGISTER!$CZ$22,0,IF(DE$70=1,0,IF(AND(DE31=1,$J31=1,DE$43&gt;=REGISTER!$CZ$25,DE$40&gt;0,SUM(DE$54:DE$60)&gt;0),1,0)))</f>
        <v>0</v>
      </c>
      <c r="AC31" s="80">
        <f>IF((SUM(AC$19:AC30)+AC$38+AC$39+SUM(AC$117:AC$121))&gt;=REGISTER!$CZ$22,0,IF(DF$70=1,0,IF(AND(DF31=1,$J31=1,DF$43&gt;=REGISTER!$CZ$25,DF$40&gt;0,SUM(DF$54:DF$60)&gt;0),1,0)))</f>
        <v>0</v>
      </c>
      <c r="AD31" s="80">
        <f>IF((SUM(AD$19:AD30)+AD$38+AD$39+SUM(AD$117:AD$121))&gt;=REGISTER!$CZ$22,0,IF(DG$70=1,0,IF(AND(DG31=1,$J31=1,DG$43&gt;=REGISTER!$CZ$25,DG$40&gt;0,SUM(DG$54:DG$60)&gt;0),1,0)))</f>
        <v>0</v>
      </c>
      <c r="AE31" s="80">
        <f>IF((SUM(AE$19:AE30)+AE$38+AE$39+SUM(AE$117:AE$121))&gt;=REGISTER!$CZ$22,0,IF(DH$70=1,0,IF(AND(DH31=1,$J31=1,DH$43&gt;=REGISTER!$CZ$25,DH$40&gt;0,SUM(DH$54:DH$60)&gt;0),1,0)))</f>
        <v>0</v>
      </c>
      <c r="AF31" s="80">
        <f>IF((SUM(AF$19:AF30)+AF$38+AF$39+SUM(AF$117:AF$121))&gt;=REGISTER!$CZ$22,0,IF(DI$70=1,0,IF(AND(DI31=1,$J31=1,DI$43&gt;=REGISTER!$CZ$25,DI$40&gt;0,SUM(DI$54:DI$60)&gt;0),1,0)))</f>
        <v>0</v>
      </c>
      <c r="AG31" s="80">
        <f>IF((SUM(AG$19:AG30)+AG$38+AG$39+SUM(AG$117:AG$121))&gt;=REGISTER!$CZ$22,0,IF(DJ$70=1,0,IF(AND(DJ31=1,$J31=1,DJ$43&gt;=REGISTER!$CZ$25,DJ$40&gt;0,SUM(DJ$54:DJ$60)&gt;0),1,0)))</f>
        <v>0</v>
      </c>
      <c r="AH31" s="80">
        <f>IF((SUM(AH$19:AH30)+AH$38+AH$39+SUM(AH$117:AH$121))&gt;=REGISTER!$CZ$22,0,IF(DK$70=1,0,IF(AND(DK31=1,$J31=1,DK$43&gt;=REGISTER!$CZ$25,DK$40&gt;0,SUM(DK$54:DK$60)&gt;0),1,0)))</f>
        <v>0</v>
      </c>
      <c r="AI31" s="80">
        <f>IF((SUM(AI$19:AI30)+AI$38+AI$39+SUM(AI$117:AI$121))&gt;=REGISTER!$CZ$22,0,IF(DL$70=1,0,IF(AND(DL31=1,$J31=1,DL$43&gt;=REGISTER!$CZ$25,DL$40&gt;0,SUM(DL$54:DL$60)&gt;0),1,0)))</f>
        <v>0</v>
      </c>
      <c r="AJ31" s="80">
        <f>IF((SUM(AJ$19:AJ30)+AJ$38+AJ$39+SUM(AJ$117:AJ$121))&gt;=REGISTER!$CZ$22,0,IF(DM$70=1,0,IF(AND(DM31=1,$J31=1,DM$43&gt;=REGISTER!$CZ$25,DM$40&gt;0,SUM(DM$54:DM$60)&gt;0),1,0)))</f>
        <v>0</v>
      </c>
      <c r="AK31" s="80">
        <f>IF((SUM(AK$19:AK30)+AK$38+AK$39+SUM(AK$117:AK$121))&gt;=REGISTER!$CZ$22,0,IF(DN$70=1,0,IF(AND(DN31=1,$J31=1,DN$43&gt;=REGISTER!$CZ$25,DN$40&gt;0,SUM(DN$54:DN$60)&gt;0),1,0)))</f>
        <v>0</v>
      </c>
      <c r="AL31" s="80">
        <f>IF((SUM(AL$19:AL30)+AL$38+AL$39+SUM(AL$117:AL$121))&gt;=REGISTER!$CZ$22,0,IF(DO$70=1,0,IF(AND(DO31=1,$J31=1,DO$43&gt;=REGISTER!$CZ$25,DO$40&gt;0,SUM(DO$54:DO$60)&gt;0),1,0)))</f>
        <v>0</v>
      </c>
      <c r="AM31" s="80">
        <f>IF((SUM(AM$19:AM30)+AM$38+AM$39+SUM(AM$117:AM$121))&gt;=REGISTER!$CZ$22,0,IF(DP$70=1,0,IF(AND(DP31=1,$J31=1,DP$43&gt;=REGISTER!$CZ$25,DP$40&gt;0,SUM(DP$54:DP$60)&gt;0),1,0)))</f>
        <v>0</v>
      </c>
      <c r="AN31" s="80">
        <f>IF((SUM(AN$19:AN30)+AN$38+AN$39+SUM(AN$117:AN$121))&gt;=REGISTER!$CZ$22,0,IF(DQ$70=1,0,IF(AND(DQ31=1,$J31=1,DQ$43&gt;=REGISTER!$CZ$25,DQ$40&gt;0,SUM(DQ$54:DQ$60)&gt;0),1,0)))</f>
        <v>0</v>
      </c>
      <c r="AO31" s="80">
        <f>IF((SUM(AO$19:AO30)+AO$38+AO$39+SUM(AO$117:AO$121))&gt;=REGISTER!$CZ$22,0,IF(DR$70=1,0,IF(AND(DR31=1,$J31=1,DR$43&gt;=REGISTER!$CZ$25,DR$40&gt;0,SUM(DR$54:DR$60)&gt;0),1,0)))</f>
        <v>0</v>
      </c>
      <c r="AP31" s="80">
        <f>IF((SUM(AP$19:AP30)+AP$38+AP$39+SUM(AP$117:AP$121))&gt;=REGISTER!$CZ$22,0,IF(DS$70=1,0,IF(AND(DS31=1,$J31=1,DS$43&gt;=REGISTER!$CZ$25,DS$40&gt;0,SUM(DS$54:DS$60)&gt;0),1,0)))</f>
        <v>0</v>
      </c>
      <c r="AQ31" s="80">
        <f>IF((SUM(AQ$19:AQ30)+AQ$38+AQ$39+SUM(AQ$117:AQ$121))&gt;=REGISTER!$CZ$22,0,IF(DT$70=1,0,IF(AND(DT31=1,$J31=1,DT$43&gt;=REGISTER!$CZ$25,DT$40&gt;0,SUM(DT$54:DT$60)&gt;0),1,0)))</f>
        <v>0</v>
      </c>
      <c r="AR31" s="80">
        <f>IF((SUM(AR$19:AR30)+AR$38+AR$39+SUM(AR$117:AR$121))&gt;=REGISTER!$CZ$22,0,IF(DU$70=1,0,IF(AND(DU31=1,$J31=1,DU$43&gt;=REGISTER!$CZ$25,DU$40&gt;0,SUM(DU$54:DU$60)&gt;0),1,0)))</f>
        <v>0</v>
      </c>
      <c r="AS31" s="80">
        <f>IF((SUM(AS$19:AS30)+AS$38+AS$39+SUM(AS$117:AS$121))&gt;=REGISTER!$CZ$22,0,IF(DV$70=1,0,IF(AND(DV31=1,$J31=1,DV$43&gt;=REGISTER!$CZ$25,DV$40&gt;0,SUM(DV$54:DV$60)&gt;0),1,0)))</f>
        <v>0</v>
      </c>
      <c r="AT31" s="80">
        <f>IF((SUM(AT$19:AT30)+AT$38+AT$39+SUM(AT$117:AT$121))&gt;=REGISTER!$CZ$22,0,IF(DW$70=1,0,IF(AND(DW31=1,$J31=1,DW$43&gt;=REGISTER!$CZ$25,DW$40&gt;0,SUM(DW$54:DW$60)&gt;0),1,0)))</f>
        <v>0</v>
      </c>
      <c r="AU31" s="80">
        <f>IF((SUM(AU$19:AU30)+AU$38+AU$39+SUM(AU$117:AU$121))&gt;=REGISTER!$CZ$22,0,IF(DX$70=1,0,IF(AND(DX31=1,$J31=1,DX$43&gt;=REGISTER!$CZ$25,DX$40&gt;0,SUM(DX$54:DX$60)&gt;0),1,0)))</f>
        <v>0</v>
      </c>
      <c r="AV31" s="80">
        <f>IF((SUM(AV$19:AV30)+AV$38+AV$39+SUM(AV$117:AV$121))&gt;=REGISTER!$CZ$22,0,IF(DY$70=1,0,IF(AND(DY31=1,$J31=1,DY$43&gt;=REGISTER!$CZ$25,DY$40&gt;0,SUM(DY$54:DY$60)&gt;0),1,0)))</f>
        <v>0</v>
      </c>
      <c r="AW31" s="80">
        <f>IF((SUM(AW$19:AW30)+AW$38+AW$39+SUM(AW$117:AW$121))&gt;=REGISTER!$CZ$22,0,IF(DZ$70=1,0,IF(AND(DZ31=1,$J31=1,DZ$43&gt;=REGISTER!$CZ$25,DZ$40&gt;0,SUM(DZ$54:DZ$60)&gt;0),1,0)))</f>
        <v>0</v>
      </c>
      <c r="AX31" s="80">
        <f>IF((SUM(AX$19:AX30)+AX$38+AX$39+SUM(AX$117:AX$121))&gt;=REGISTER!$CZ$22,0,IF(EA$70=1,0,IF(AND(EA31=1,$J31=1,EA$43&gt;=REGISTER!$CZ$25,EA$40&gt;0,SUM(EA$54:EA$60)&gt;0),1,0)))</f>
        <v>0</v>
      </c>
      <c r="AY31" s="80">
        <f>IF((SUM(AY$19:AY30)+AY$38+AY$39+SUM(AY$117:AY$121))&gt;=REGISTER!$CZ$22,0,IF(EB$70=1,0,IF(AND(EB31=1,$J31=1,EB$43&gt;=REGISTER!$CZ$25,EB$40&gt;0,SUM(EB$54:EB$60)&gt;0),1,0)))</f>
        <v>0</v>
      </c>
      <c r="AZ31" s="80">
        <f>IF((SUM(AZ$19:AZ30)+AZ$38+AZ$39+SUM(AZ$117:AZ$121))&gt;=REGISTER!$CZ$22,0,IF(EC$70=1,0,IF(AND(EC31=1,$J31=1,EC$43&gt;=REGISTER!$CZ$25,EC$40&gt;0,SUM(EC$54:EC$60)&gt;0),1,0)))</f>
        <v>0</v>
      </c>
      <c r="BA31" s="80">
        <f>IF((SUM(BA$19:BA30)+BA$38+BA$39+SUM(BA$117:BA$121))&gt;=REGISTER!$CZ$22,0,IF(ED$70=1,0,IF(AND(ED31=1,$J31=1,ED$43&gt;=REGISTER!$CZ$25,ED$40&gt;0,SUM(ED$54:ED$60)&gt;0),1,0)))</f>
        <v>0</v>
      </c>
      <c r="BB31" s="80">
        <f>IF((SUM(BB$19:BB30)+BB$38+BB$39+SUM(BB$117:BB$121))&gt;=REGISTER!$CZ$22,0,IF(EE$70=1,0,IF(AND(EE31=1,$J31=1,EE$43&gt;=REGISTER!$CZ$25,EE$40&gt;0,SUM(EE$54:EE$60)&gt;0),1,0)))</f>
        <v>0</v>
      </c>
      <c r="BC31" s="80">
        <f>IF((SUM(BC$19:BC30)+BC$38+BC$39+SUM(BC$117:BC$121))&gt;=REGISTER!$CZ$22,0,IF(EF$70=1,0,IF(AND(EF31=1,$J31=1,EF$43&gt;=REGISTER!$CZ$25,EF$40&gt;0,SUM(EF$54:EF$60)&gt;0),1,0)))</f>
        <v>0</v>
      </c>
      <c r="BD31" s="101">
        <f t="shared" si="8"/>
        <v>0</v>
      </c>
      <c r="BE31" s="74">
        <f t="shared" si="9"/>
        <v>0</v>
      </c>
      <c r="BF31" s="74">
        <f t="shared" si="9"/>
        <v>0</v>
      </c>
      <c r="BG31" s="74">
        <f t="shared" si="9"/>
        <v>0</v>
      </c>
      <c r="BH31" s="74">
        <f t="shared" si="9"/>
        <v>0</v>
      </c>
      <c r="BI31" s="74">
        <f t="shared" si="9"/>
        <v>0</v>
      </c>
      <c r="BJ31" s="74">
        <f t="shared" si="9"/>
        <v>0</v>
      </c>
      <c r="BK31" s="74">
        <f t="shared" si="9"/>
        <v>0</v>
      </c>
      <c r="BL31" s="74">
        <f t="shared" si="9"/>
        <v>0</v>
      </c>
      <c r="BM31" s="74">
        <f t="shared" si="9"/>
        <v>0</v>
      </c>
      <c r="BN31" s="74">
        <f t="shared" si="9"/>
        <v>0</v>
      </c>
      <c r="BO31" s="74">
        <f t="shared" si="9"/>
        <v>0</v>
      </c>
      <c r="BP31" s="74">
        <f t="shared" si="9"/>
        <v>0</v>
      </c>
      <c r="BQ31" s="74">
        <f t="shared" si="9"/>
        <v>0</v>
      </c>
      <c r="BR31" s="74">
        <f t="shared" si="9"/>
        <v>0</v>
      </c>
      <c r="BS31" s="74">
        <f t="shared" si="9"/>
        <v>0</v>
      </c>
      <c r="BT31" s="74">
        <f t="shared" si="9"/>
        <v>0</v>
      </c>
      <c r="BU31" s="74">
        <f t="shared" si="10"/>
        <v>0</v>
      </c>
      <c r="BV31" s="74">
        <f t="shared" si="10"/>
        <v>0</v>
      </c>
      <c r="BW31" s="74">
        <f t="shared" si="10"/>
        <v>0</v>
      </c>
      <c r="BX31" s="74">
        <f t="shared" si="10"/>
        <v>0</v>
      </c>
      <c r="BY31" s="74">
        <f t="shared" si="10"/>
        <v>0</v>
      </c>
      <c r="BZ31" s="74">
        <f t="shared" si="10"/>
        <v>0</v>
      </c>
      <c r="CA31" s="74">
        <f t="shared" si="10"/>
        <v>0</v>
      </c>
      <c r="CB31" s="74">
        <f t="shared" si="10"/>
        <v>0</v>
      </c>
      <c r="CC31" s="74">
        <f t="shared" si="10"/>
        <v>0</v>
      </c>
      <c r="CD31" s="74">
        <f t="shared" si="10"/>
        <v>0</v>
      </c>
      <c r="CE31" s="74">
        <f t="shared" si="10"/>
        <v>0</v>
      </c>
      <c r="CF31" s="74">
        <f t="shared" si="10"/>
        <v>0</v>
      </c>
      <c r="CG31" s="74">
        <f t="shared" si="10"/>
        <v>0</v>
      </c>
      <c r="CH31" s="74">
        <f t="shared" si="11"/>
        <v>0</v>
      </c>
      <c r="CI31" s="74">
        <f t="shared" si="11"/>
        <v>0</v>
      </c>
      <c r="CJ31" s="74">
        <f t="shared" si="11"/>
        <v>0</v>
      </c>
      <c r="CK31" s="74">
        <f t="shared" si="11"/>
        <v>0</v>
      </c>
      <c r="CL31" s="74">
        <f t="shared" si="11"/>
        <v>0</v>
      </c>
      <c r="CM31" s="74">
        <f t="shared" si="11"/>
        <v>0</v>
      </c>
      <c r="CN31" s="74">
        <f t="shared" si="11"/>
        <v>0</v>
      </c>
      <c r="CO31" s="74">
        <f t="shared" si="11"/>
        <v>0</v>
      </c>
      <c r="CP31" s="74">
        <f t="shared" si="11"/>
        <v>0</v>
      </c>
      <c r="CQ31" s="74">
        <f t="shared" si="11"/>
        <v>0</v>
      </c>
      <c r="CR31" s="74">
        <f t="shared" si="11"/>
        <v>0</v>
      </c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54">
        <f t="shared" si="12"/>
        <v>0</v>
      </c>
      <c r="EH31" s="136"/>
      <c r="EI31" s="97">
        <f t="shared" si="13"/>
        <v>0</v>
      </c>
      <c r="EJ31" s="344" t="str">
        <f t="shared" si="14"/>
        <v/>
      </c>
      <c r="EK31" s="345">
        <f t="shared" si="15"/>
        <v>0</v>
      </c>
      <c r="EL31" s="185"/>
      <c r="EM31" s="102">
        <f>SUMIF($K31,REGISTER!$CU$7,'KORT 2'!$BD31)</f>
        <v>0</v>
      </c>
      <c r="EN31" s="19">
        <f>SUMIF($K31,REGISTER!$CU$8,'KORT 2'!$BD31)</f>
        <v>0</v>
      </c>
      <c r="EO31" s="20">
        <f>SUMIF($K31,REGISTER!$CU$9,'KORT 2'!$BD31)</f>
        <v>0</v>
      </c>
      <c r="EP31" s="17">
        <f>SUMIF($K31,REGISTER!$CU$21,'KORT 2'!$BD31)</f>
        <v>0</v>
      </c>
      <c r="EQ31" s="19">
        <f>SUMIF($K31,REGISTER!$CU$22,'KORT 2'!$BD31)</f>
        <v>0</v>
      </c>
      <c r="ER31" s="20">
        <f>SUMIF($K31,REGISTER!$CU$23,'KORT 2'!$BD31)</f>
        <v>0</v>
      </c>
      <c r="ES31" s="17">
        <f>SUMIF($K31,REGISTER!$CU$14,'KORT 2'!$BD31)</f>
        <v>0</v>
      </c>
      <c r="ET31" s="19">
        <f>SUMIF($K31,REGISTER!$CU$15,'KORT 2'!$BD31)</f>
        <v>0</v>
      </c>
      <c r="EU31" s="19">
        <f>SUMIF($K31,REGISTER!$CU$16,'KORT 2'!$BD31)</f>
        <v>0</v>
      </c>
      <c r="EV31" s="218">
        <f>SUMIF($K31,REGISTER!$CU$17,'KORT 2'!$BD31)+SUMIF($K31,REGISTER!$CU$18,'KORT 2'!$BD31)+SUMIF($K31,REGISTER!$CU$19,'KORT 2'!$BD31)+SUMIF($K31,REGISTER!$CU$20,'KORT 2'!$BD31)</f>
        <v>0</v>
      </c>
      <c r="EW31" s="103">
        <f>SUMIF($K31,REGISTER!$CU$28,'KORT 2'!$BD31)</f>
        <v>0</v>
      </c>
      <c r="EX31" s="19">
        <f>SUMIF($K31,REGISTER!$CU$29,'KORT 2'!$BD31)</f>
        <v>0</v>
      </c>
      <c r="EY31" s="19">
        <f>SUMIF($K31,REGISTER!$CU$30,'KORT 2'!$BD31)</f>
        <v>0</v>
      </c>
      <c r="EZ31" s="218">
        <f>SUMIF($K31,REGISTER!$CU$31,'KORT 2'!$BD31)+SUMIF($K31,REGISTER!$CU$32,'KORT 2'!$BD31)+SUMIF($K31,REGISTER!$CU$33,'KORT 2'!$BD31)+SUMIF($K31,REGISTER!$CU$34,'KORT 2'!$BD31)</f>
        <v>0</v>
      </c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234"/>
      <c r="FQ31" s="103">
        <f>SUMIF($M31,REGISTER!$CU$36,'KORT 2'!$O31)</f>
        <v>0</v>
      </c>
      <c r="FR31" s="19">
        <f>SUMIF($M31,REGISTER!$CU$37,'KORT 2'!$O31)</f>
        <v>0</v>
      </c>
      <c r="FS31" s="19">
        <f>SUMIF($M31,REGISTER!$CU$38,'KORT 2'!$O31)</f>
        <v>0</v>
      </c>
      <c r="FT31" s="19">
        <f>SUMIF($M31,REGISTER!$CU$39,'KORT 2'!$O31)</f>
        <v>0</v>
      </c>
      <c r="FU31" s="19">
        <f>SUMIF($M31,REGISTER!$CU$40,'KORT 2'!$O31)</f>
        <v>0</v>
      </c>
      <c r="FV31" s="19">
        <f>SUMIF($M31,REGISTER!$CU$41,'KORT 2'!$O31)</f>
        <v>0</v>
      </c>
      <c r="FW31" s="19">
        <f>SUMIF($M31,REGISTER!$CU$56,'KORT 2'!$O31)</f>
        <v>0</v>
      </c>
      <c r="FX31" s="19">
        <f>SUMIF($M31,REGISTER!$CU$57,'KORT 2'!$O31)</f>
        <v>0</v>
      </c>
      <c r="FY31" s="19">
        <f>SUMIF($M31,REGISTER!$CU$58,'KORT 2'!$O31)</f>
        <v>0</v>
      </c>
      <c r="FZ31" s="19">
        <f>SUMIF($M31,REGISTER!$CU$59,'KORT 2'!$O31)</f>
        <v>0</v>
      </c>
      <c r="GA31" s="19">
        <f>SUMIF($M31,REGISTER!$CU$60,'KORT 2'!$O31)</f>
        <v>0</v>
      </c>
      <c r="GB31" s="19">
        <f>SUMIF($M31,REGISTER!$CU$61,'KORT 2'!$O31)</f>
        <v>0</v>
      </c>
      <c r="GC31" s="19">
        <f>SUMIF($M31,REGISTER!$CU$46,'KORT 2'!$O31)</f>
        <v>0</v>
      </c>
      <c r="GD31" s="19">
        <f>SUMIF($M31,REGISTER!$CU$47,'KORT 2'!$O31)</f>
        <v>0</v>
      </c>
      <c r="GE31" s="19">
        <f>SUMIF($M31,REGISTER!$CU$48,'KORT 2'!$O31)</f>
        <v>0</v>
      </c>
      <c r="GF31" s="19">
        <f>SUMIF($M31,REGISTER!$CU$49,'KORT 2'!$O31)</f>
        <v>0</v>
      </c>
      <c r="GG31" s="19">
        <f>SUMIF($M31,REGISTER!$CU$50,'KORT 2'!$O31)</f>
        <v>0</v>
      </c>
      <c r="GH31" s="19">
        <f>SUMIF($M31,REGISTER!$CU$51,'KORT 2'!$O31)</f>
        <v>0</v>
      </c>
      <c r="GI31" s="18">
        <f>SUMIF($M31,REGISTER!$CU$52,'KORT 2'!$O31)+SUMIF($M31,REGISTER!$CU$53,'KORT 2'!$O31)+SUMIF($M31,REGISTER!$CU$54,'KORT 2'!$O31)+SUMIF($M31,REGISTER!$CU$55,'KORT 2'!$O31)</f>
        <v>0</v>
      </c>
      <c r="GJ31" s="19">
        <f>SUMIF($M31,REGISTER!$CU$66,'KORT 2'!$O31)</f>
        <v>0</v>
      </c>
      <c r="GK31" s="19">
        <f>SUMIF($M31,REGISTER!$CU$67,'KORT 2'!$O31)</f>
        <v>0</v>
      </c>
      <c r="GL31" s="19">
        <f>SUMIF($M31,REGISTER!$CU$68,'KORT 2'!$O31)</f>
        <v>0</v>
      </c>
      <c r="GM31" s="19">
        <f>SUMIF($M31,REGISTER!$CU$69,'KORT 2'!$O31)</f>
        <v>0</v>
      </c>
      <c r="GN31" s="19">
        <f>SUMIF($M31,REGISTER!$CU$70,'KORT 2'!$O31)</f>
        <v>0</v>
      </c>
      <c r="GO31" s="19">
        <f>SUMIF($M31,REGISTER!$CU$71,'KORT 2'!$O31)</f>
        <v>0</v>
      </c>
      <c r="GP31" s="18">
        <f>SUMIF($M31,REGISTER!$CU$72,'KORT 2'!$O31)+SUMIF($M31,REGISTER!$CU$73,'KORT 2'!$O31)+SUMIF($M31,REGISTER!$CU$74,'KORT 2'!$O31)+SUMIF($M31,REGISTER!$CU$75,'KORT 2'!$O31)</f>
        <v>0</v>
      </c>
      <c r="GQ31" s="136"/>
      <c r="GR31" s="136"/>
      <c r="GS31" s="136"/>
      <c r="GT31" s="136"/>
      <c r="GU31" s="136"/>
      <c r="GV31" s="136"/>
      <c r="GW31" s="136"/>
      <c r="GX31" s="136"/>
      <c r="GY31" s="136"/>
      <c r="GZ31" s="136"/>
      <c r="HA31" s="136"/>
      <c r="HB31" s="136"/>
      <c r="HC31" s="136"/>
      <c r="HD31" s="136"/>
      <c r="HE31" s="136"/>
      <c r="HF31" s="136"/>
      <c r="HG31" s="136"/>
      <c r="HH31" s="125"/>
      <c r="HI31" s="1"/>
    </row>
    <row r="32" spans="1:218" ht="15.95" customHeight="1">
      <c r="A32" s="17">
        <v>14</v>
      </c>
      <c r="B32" s="81"/>
      <c r="C32" s="429" t="str">
        <f t="shared" si="0"/>
        <v/>
      </c>
      <c r="D32" s="461"/>
      <c r="E32" s="461"/>
      <c r="F32" s="461"/>
      <c r="G32" s="461"/>
      <c r="H32" s="130" t="str">
        <f t="shared" si="1"/>
        <v/>
      </c>
      <c r="I32" s="26">
        <f t="shared" si="2"/>
        <v>0</v>
      </c>
      <c r="J32" s="26">
        <f t="shared" si="3"/>
        <v>0</v>
      </c>
      <c r="K32" s="26">
        <f t="shared" si="4"/>
        <v>0</v>
      </c>
      <c r="L32" s="133"/>
      <c r="M32" s="26">
        <f t="shared" si="5"/>
        <v>0</v>
      </c>
      <c r="N32" s="26">
        <f t="shared" si="6"/>
        <v>0</v>
      </c>
      <c r="O32" s="101">
        <f t="shared" si="7"/>
        <v>0</v>
      </c>
      <c r="P32" s="80">
        <f>IF((SUM(P$19:P31)+P$38+P$39+SUM(P$117:P$121))&gt;=REGISTER!$CZ$22,0,IF(CS$70=1,0,IF(AND(CS32=1,$J32=1,CS$43&gt;=REGISTER!$CZ$25,CS$40&gt;0,SUM(CS$54:CS$60)&gt;0),1,0)))</f>
        <v>0</v>
      </c>
      <c r="Q32" s="80">
        <f>IF((SUM(Q$19:Q31)+Q$38+Q$39+SUM(Q$117:Q$121))&gt;=REGISTER!$CZ$22,0,IF(CT$70=1,0,IF(AND(CT32=1,$J32=1,CT$43&gt;=REGISTER!$CZ$25,CT$40&gt;0,SUM(CT$54:CT$60)&gt;0),1,0)))</f>
        <v>0</v>
      </c>
      <c r="R32" s="80">
        <f>IF((SUM(R$19:R31)+R$38+R$39+SUM(R$117:R$121))&gt;=REGISTER!$CZ$22,0,IF(CU$70=1,0,IF(AND(CU32=1,$J32=1,CU$43&gt;=REGISTER!$CZ$25,CU$40&gt;0,SUM(CU$54:CU$60)&gt;0),1,0)))</f>
        <v>0</v>
      </c>
      <c r="S32" s="80">
        <f>IF((SUM(S$19:S31)+S$38+S$39+SUM(S$117:S$121))&gt;=REGISTER!$CZ$22,0,IF(CV$70=1,0,IF(AND(CV32=1,$J32=1,CV$43&gt;=REGISTER!$CZ$25,CV$40&gt;0,SUM(CV$54:CV$60)&gt;0),1,0)))</f>
        <v>0</v>
      </c>
      <c r="T32" s="80">
        <f>IF((SUM(T$19:T31)+T$38+T$39+SUM(T$117:T$121))&gt;=REGISTER!$CZ$22,0,IF(CW$70=1,0,IF(AND(CW32=1,$J32=1,CW$43&gt;=REGISTER!$CZ$25,CW$40&gt;0,SUM(CW$54:CW$60)&gt;0),1,0)))</f>
        <v>0</v>
      </c>
      <c r="U32" s="80">
        <f>IF((SUM(U$19:U31)+U$38+U$39+SUM(U$117:U$121))&gt;=REGISTER!$CZ$22,0,IF(CX$70=1,0,IF(AND(CX32=1,$J32=1,CX$43&gt;=REGISTER!$CZ$25,CX$40&gt;0,SUM(CX$54:CX$60)&gt;0),1,0)))</f>
        <v>0</v>
      </c>
      <c r="V32" s="80">
        <f>IF((SUM(V$19:V31)+V$38+V$39+SUM(V$117:V$121))&gt;=REGISTER!$CZ$22,0,IF(CY$70=1,0,IF(AND(CY32=1,$J32=1,CY$43&gt;=REGISTER!$CZ$25,CY$40&gt;0,SUM(CY$54:CY$60)&gt;0),1,0)))</f>
        <v>0</v>
      </c>
      <c r="W32" s="80">
        <f>IF((SUM(W$19:W31)+W$38+W$39+SUM(W$117:W$121))&gt;=REGISTER!$CZ$22,0,IF(CZ$70=1,0,IF(AND(CZ32=1,$J32=1,CZ$43&gt;=REGISTER!$CZ$25,CZ$40&gt;0,SUM(CZ$54:CZ$60)&gt;0),1,0)))</f>
        <v>0</v>
      </c>
      <c r="X32" s="80">
        <f>IF((SUM(X$19:X31)+X$38+X$39+SUM(X$117:X$121))&gt;=REGISTER!$CZ$22,0,IF(DA$70=1,0,IF(AND(DA32=1,$J32=1,DA$43&gt;=REGISTER!$CZ$25,DA$40&gt;0,SUM(DA$54:DA$60)&gt;0),1,0)))</f>
        <v>0</v>
      </c>
      <c r="Y32" s="80">
        <f>IF((SUM(Y$19:Y31)+Y$38+Y$39+SUM(Y$117:Y$121))&gt;=REGISTER!$CZ$22,0,IF(DB$70=1,0,IF(AND(DB32=1,$J32=1,DB$43&gt;=REGISTER!$CZ$25,DB$40&gt;0,SUM(DB$54:DB$60)&gt;0),1,0)))</f>
        <v>0</v>
      </c>
      <c r="Z32" s="80">
        <f>IF((SUM(Z$19:Z31)+Z$38+Z$39+SUM(Z$117:Z$121))&gt;=REGISTER!$CZ$22,0,IF(DC$70=1,0,IF(AND(DC32=1,$J32=1,DC$43&gt;=REGISTER!$CZ$25,DC$40&gt;0,SUM(DC$54:DC$60)&gt;0),1,0)))</f>
        <v>0</v>
      </c>
      <c r="AA32" s="80">
        <f>IF((SUM(AA$19:AA31)+AA$38+AA$39+SUM(AA$117:AA$121))&gt;=REGISTER!$CZ$22,0,IF(DD$70=1,0,IF(AND(DD32=1,$J32=1,DD$43&gt;=REGISTER!$CZ$25,DD$40&gt;0,SUM(DD$54:DD$60)&gt;0),1,0)))</f>
        <v>0</v>
      </c>
      <c r="AB32" s="80">
        <f>IF((SUM(AB$19:AB31)+AB$38+AB$39+SUM(AB$117:AB$121))&gt;=REGISTER!$CZ$22,0,IF(DE$70=1,0,IF(AND(DE32=1,$J32=1,DE$43&gt;=REGISTER!$CZ$25,DE$40&gt;0,SUM(DE$54:DE$60)&gt;0),1,0)))</f>
        <v>0</v>
      </c>
      <c r="AC32" s="80">
        <f>IF((SUM(AC$19:AC31)+AC$38+AC$39+SUM(AC$117:AC$121))&gt;=REGISTER!$CZ$22,0,IF(DF$70=1,0,IF(AND(DF32=1,$J32=1,DF$43&gt;=REGISTER!$CZ$25,DF$40&gt;0,SUM(DF$54:DF$60)&gt;0),1,0)))</f>
        <v>0</v>
      </c>
      <c r="AD32" s="80">
        <f>IF((SUM(AD$19:AD31)+AD$38+AD$39+SUM(AD$117:AD$121))&gt;=REGISTER!$CZ$22,0,IF(DG$70=1,0,IF(AND(DG32=1,$J32=1,DG$43&gt;=REGISTER!$CZ$25,DG$40&gt;0,SUM(DG$54:DG$60)&gt;0),1,0)))</f>
        <v>0</v>
      </c>
      <c r="AE32" s="80">
        <f>IF((SUM(AE$19:AE31)+AE$38+AE$39+SUM(AE$117:AE$121))&gt;=REGISTER!$CZ$22,0,IF(DH$70=1,0,IF(AND(DH32=1,$J32=1,DH$43&gt;=REGISTER!$CZ$25,DH$40&gt;0,SUM(DH$54:DH$60)&gt;0),1,0)))</f>
        <v>0</v>
      </c>
      <c r="AF32" s="80">
        <f>IF((SUM(AF$19:AF31)+AF$38+AF$39+SUM(AF$117:AF$121))&gt;=REGISTER!$CZ$22,0,IF(DI$70=1,0,IF(AND(DI32=1,$J32=1,DI$43&gt;=REGISTER!$CZ$25,DI$40&gt;0,SUM(DI$54:DI$60)&gt;0),1,0)))</f>
        <v>0</v>
      </c>
      <c r="AG32" s="80">
        <f>IF((SUM(AG$19:AG31)+AG$38+AG$39+SUM(AG$117:AG$121))&gt;=REGISTER!$CZ$22,0,IF(DJ$70=1,0,IF(AND(DJ32=1,$J32=1,DJ$43&gt;=REGISTER!$CZ$25,DJ$40&gt;0,SUM(DJ$54:DJ$60)&gt;0),1,0)))</f>
        <v>0</v>
      </c>
      <c r="AH32" s="80">
        <f>IF((SUM(AH$19:AH31)+AH$38+AH$39+SUM(AH$117:AH$121))&gt;=REGISTER!$CZ$22,0,IF(DK$70=1,0,IF(AND(DK32=1,$J32=1,DK$43&gt;=REGISTER!$CZ$25,DK$40&gt;0,SUM(DK$54:DK$60)&gt;0),1,0)))</f>
        <v>0</v>
      </c>
      <c r="AI32" s="80">
        <f>IF((SUM(AI$19:AI31)+AI$38+AI$39+SUM(AI$117:AI$121))&gt;=REGISTER!$CZ$22,0,IF(DL$70=1,0,IF(AND(DL32=1,$J32=1,DL$43&gt;=REGISTER!$CZ$25,DL$40&gt;0,SUM(DL$54:DL$60)&gt;0),1,0)))</f>
        <v>0</v>
      </c>
      <c r="AJ32" s="80">
        <f>IF((SUM(AJ$19:AJ31)+AJ$38+AJ$39+SUM(AJ$117:AJ$121))&gt;=REGISTER!$CZ$22,0,IF(DM$70=1,0,IF(AND(DM32=1,$J32=1,DM$43&gt;=REGISTER!$CZ$25,DM$40&gt;0,SUM(DM$54:DM$60)&gt;0),1,0)))</f>
        <v>0</v>
      </c>
      <c r="AK32" s="80">
        <f>IF((SUM(AK$19:AK31)+AK$38+AK$39+SUM(AK$117:AK$121))&gt;=REGISTER!$CZ$22,0,IF(DN$70=1,0,IF(AND(DN32=1,$J32=1,DN$43&gt;=REGISTER!$CZ$25,DN$40&gt;0,SUM(DN$54:DN$60)&gt;0),1,0)))</f>
        <v>0</v>
      </c>
      <c r="AL32" s="80">
        <f>IF((SUM(AL$19:AL31)+AL$38+AL$39+SUM(AL$117:AL$121))&gt;=REGISTER!$CZ$22,0,IF(DO$70=1,0,IF(AND(DO32=1,$J32=1,DO$43&gt;=REGISTER!$CZ$25,DO$40&gt;0,SUM(DO$54:DO$60)&gt;0),1,0)))</f>
        <v>0</v>
      </c>
      <c r="AM32" s="80">
        <f>IF((SUM(AM$19:AM31)+AM$38+AM$39+SUM(AM$117:AM$121))&gt;=REGISTER!$CZ$22,0,IF(DP$70=1,0,IF(AND(DP32=1,$J32=1,DP$43&gt;=REGISTER!$CZ$25,DP$40&gt;0,SUM(DP$54:DP$60)&gt;0),1,0)))</f>
        <v>0</v>
      </c>
      <c r="AN32" s="80">
        <f>IF((SUM(AN$19:AN31)+AN$38+AN$39+SUM(AN$117:AN$121))&gt;=REGISTER!$CZ$22,0,IF(DQ$70=1,0,IF(AND(DQ32=1,$J32=1,DQ$43&gt;=REGISTER!$CZ$25,DQ$40&gt;0,SUM(DQ$54:DQ$60)&gt;0),1,0)))</f>
        <v>0</v>
      </c>
      <c r="AO32" s="80">
        <f>IF((SUM(AO$19:AO31)+AO$38+AO$39+SUM(AO$117:AO$121))&gt;=REGISTER!$CZ$22,0,IF(DR$70=1,0,IF(AND(DR32=1,$J32=1,DR$43&gt;=REGISTER!$CZ$25,DR$40&gt;0,SUM(DR$54:DR$60)&gt;0),1,0)))</f>
        <v>0</v>
      </c>
      <c r="AP32" s="80">
        <f>IF((SUM(AP$19:AP31)+AP$38+AP$39+SUM(AP$117:AP$121))&gt;=REGISTER!$CZ$22,0,IF(DS$70=1,0,IF(AND(DS32=1,$J32=1,DS$43&gt;=REGISTER!$CZ$25,DS$40&gt;0,SUM(DS$54:DS$60)&gt;0),1,0)))</f>
        <v>0</v>
      </c>
      <c r="AQ32" s="80">
        <f>IF((SUM(AQ$19:AQ31)+AQ$38+AQ$39+SUM(AQ$117:AQ$121))&gt;=REGISTER!$CZ$22,0,IF(DT$70=1,0,IF(AND(DT32=1,$J32=1,DT$43&gt;=REGISTER!$CZ$25,DT$40&gt;0,SUM(DT$54:DT$60)&gt;0),1,0)))</f>
        <v>0</v>
      </c>
      <c r="AR32" s="80">
        <f>IF((SUM(AR$19:AR31)+AR$38+AR$39+SUM(AR$117:AR$121))&gt;=REGISTER!$CZ$22,0,IF(DU$70=1,0,IF(AND(DU32=1,$J32=1,DU$43&gt;=REGISTER!$CZ$25,DU$40&gt;0,SUM(DU$54:DU$60)&gt;0),1,0)))</f>
        <v>0</v>
      </c>
      <c r="AS32" s="80">
        <f>IF((SUM(AS$19:AS31)+AS$38+AS$39+SUM(AS$117:AS$121))&gt;=REGISTER!$CZ$22,0,IF(DV$70=1,0,IF(AND(DV32=1,$J32=1,DV$43&gt;=REGISTER!$CZ$25,DV$40&gt;0,SUM(DV$54:DV$60)&gt;0),1,0)))</f>
        <v>0</v>
      </c>
      <c r="AT32" s="80">
        <f>IF((SUM(AT$19:AT31)+AT$38+AT$39+SUM(AT$117:AT$121))&gt;=REGISTER!$CZ$22,0,IF(DW$70=1,0,IF(AND(DW32=1,$J32=1,DW$43&gt;=REGISTER!$CZ$25,DW$40&gt;0,SUM(DW$54:DW$60)&gt;0),1,0)))</f>
        <v>0</v>
      </c>
      <c r="AU32" s="80">
        <f>IF((SUM(AU$19:AU31)+AU$38+AU$39+SUM(AU$117:AU$121))&gt;=REGISTER!$CZ$22,0,IF(DX$70=1,0,IF(AND(DX32=1,$J32=1,DX$43&gt;=REGISTER!$CZ$25,DX$40&gt;0,SUM(DX$54:DX$60)&gt;0),1,0)))</f>
        <v>0</v>
      </c>
      <c r="AV32" s="80">
        <f>IF((SUM(AV$19:AV31)+AV$38+AV$39+SUM(AV$117:AV$121))&gt;=REGISTER!$CZ$22,0,IF(DY$70=1,0,IF(AND(DY32=1,$J32=1,DY$43&gt;=REGISTER!$CZ$25,DY$40&gt;0,SUM(DY$54:DY$60)&gt;0),1,0)))</f>
        <v>0</v>
      </c>
      <c r="AW32" s="80">
        <f>IF((SUM(AW$19:AW31)+AW$38+AW$39+SUM(AW$117:AW$121))&gt;=REGISTER!$CZ$22,0,IF(DZ$70=1,0,IF(AND(DZ32=1,$J32=1,DZ$43&gt;=REGISTER!$CZ$25,DZ$40&gt;0,SUM(DZ$54:DZ$60)&gt;0),1,0)))</f>
        <v>0</v>
      </c>
      <c r="AX32" s="80">
        <f>IF((SUM(AX$19:AX31)+AX$38+AX$39+SUM(AX$117:AX$121))&gt;=REGISTER!$CZ$22,0,IF(EA$70=1,0,IF(AND(EA32=1,$J32=1,EA$43&gt;=REGISTER!$CZ$25,EA$40&gt;0,SUM(EA$54:EA$60)&gt;0),1,0)))</f>
        <v>0</v>
      </c>
      <c r="AY32" s="80">
        <f>IF((SUM(AY$19:AY31)+AY$38+AY$39+SUM(AY$117:AY$121))&gt;=REGISTER!$CZ$22,0,IF(EB$70=1,0,IF(AND(EB32=1,$J32=1,EB$43&gt;=REGISTER!$CZ$25,EB$40&gt;0,SUM(EB$54:EB$60)&gt;0),1,0)))</f>
        <v>0</v>
      </c>
      <c r="AZ32" s="80">
        <f>IF((SUM(AZ$19:AZ31)+AZ$38+AZ$39+SUM(AZ$117:AZ$121))&gt;=REGISTER!$CZ$22,0,IF(EC$70=1,0,IF(AND(EC32=1,$J32=1,EC$43&gt;=REGISTER!$CZ$25,EC$40&gt;0,SUM(EC$54:EC$60)&gt;0),1,0)))</f>
        <v>0</v>
      </c>
      <c r="BA32" s="80">
        <f>IF((SUM(BA$19:BA31)+BA$38+BA$39+SUM(BA$117:BA$121))&gt;=REGISTER!$CZ$22,0,IF(ED$70=1,0,IF(AND(ED32=1,$J32=1,ED$43&gt;=REGISTER!$CZ$25,ED$40&gt;0,SUM(ED$54:ED$60)&gt;0),1,0)))</f>
        <v>0</v>
      </c>
      <c r="BB32" s="80">
        <f>IF((SUM(BB$19:BB31)+BB$38+BB$39+SUM(BB$117:BB$121))&gt;=REGISTER!$CZ$22,0,IF(EE$70=1,0,IF(AND(EE32=1,$J32=1,EE$43&gt;=REGISTER!$CZ$25,EE$40&gt;0,SUM(EE$54:EE$60)&gt;0),1,0)))</f>
        <v>0</v>
      </c>
      <c r="BC32" s="80">
        <f>IF((SUM(BC$19:BC31)+BC$38+BC$39+SUM(BC$117:BC$121))&gt;=REGISTER!$CZ$22,0,IF(EF$70=1,0,IF(AND(EF32=1,$J32=1,EF$43&gt;=REGISTER!$CZ$25,EF$40&gt;0,SUM(EF$54:EF$60)&gt;0),1,0)))</f>
        <v>0</v>
      </c>
      <c r="BD32" s="101">
        <f t="shared" si="8"/>
        <v>0</v>
      </c>
      <c r="BE32" s="74">
        <f t="shared" si="9"/>
        <v>0</v>
      </c>
      <c r="BF32" s="74">
        <f t="shared" si="9"/>
        <v>0</v>
      </c>
      <c r="BG32" s="74">
        <f t="shared" si="9"/>
        <v>0</v>
      </c>
      <c r="BH32" s="74">
        <f t="shared" si="9"/>
        <v>0</v>
      </c>
      <c r="BI32" s="74">
        <f t="shared" si="9"/>
        <v>0</v>
      </c>
      <c r="BJ32" s="74">
        <f t="shared" si="9"/>
        <v>0</v>
      </c>
      <c r="BK32" s="74">
        <f t="shared" si="9"/>
        <v>0</v>
      </c>
      <c r="BL32" s="74">
        <f t="shared" si="9"/>
        <v>0</v>
      </c>
      <c r="BM32" s="74">
        <f t="shared" si="9"/>
        <v>0</v>
      </c>
      <c r="BN32" s="74">
        <f t="shared" si="9"/>
        <v>0</v>
      </c>
      <c r="BO32" s="74">
        <f t="shared" si="9"/>
        <v>0</v>
      </c>
      <c r="BP32" s="74">
        <f t="shared" si="9"/>
        <v>0</v>
      </c>
      <c r="BQ32" s="74">
        <f t="shared" si="9"/>
        <v>0</v>
      </c>
      <c r="BR32" s="74">
        <f t="shared" si="9"/>
        <v>0</v>
      </c>
      <c r="BS32" s="74">
        <f t="shared" si="9"/>
        <v>0</v>
      </c>
      <c r="BT32" s="74">
        <f t="shared" si="9"/>
        <v>0</v>
      </c>
      <c r="BU32" s="74">
        <f t="shared" si="10"/>
        <v>0</v>
      </c>
      <c r="BV32" s="74">
        <f t="shared" si="10"/>
        <v>0</v>
      </c>
      <c r="BW32" s="74">
        <f t="shared" si="10"/>
        <v>0</v>
      </c>
      <c r="BX32" s="74">
        <f t="shared" si="10"/>
        <v>0</v>
      </c>
      <c r="BY32" s="74">
        <f t="shared" si="10"/>
        <v>0</v>
      </c>
      <c r="BZ32" s="74">
        <f t="shared" si="10"/>
        <v>0</v>
      </c>
      <c r="CA32" s="74">
        <f t="shared" si="10"/>
        <v>0</v>
      </c>
      <c r="CB32" s="74">
        <f t="shared" si="10"/>
        <v>0</v>
      </c>
      <c r="CC32" s="74">
        <f t="shared" si="10"/>
        <v>0</v>
      </c>
      <c r="CD32" s="74">
        <f t="shared" si="10"/>
        <v>0</v>
      </c>
      <c r="CE32" s="74">
        <f t="shared" si="10"/>
        <v>0</v>
      </c>
      <c r="CF32" s="74">
        <f t="shared" si="10"/>
        <v>0</v>
      </c>
      <c r="CG32" s="74">
        <f t="shared" si="10"/>
        <v>0</v>
      </c>
      <c r="CH32" s="74">
        <f t="shared" si="11"/>
        <v>0</v>
      </c>
      <c r="CI32" s="74">
        <f t="shared" si="11"/>
        <v>0</v>
      </c>
      <c r="CJ32" s="74">
        <f t="shared" si="11"/>
        <v>0</v>
      </c>
      <c r="CK32" s="74">
        <f t="shared" si="11"/>
        <v>0</v>
      </c>
      <c r="CL32" s="74">
        <f t="shared" si="11"/>
        <v>0</v>
      </c>
      <c r="CM32" s="74">
        <f t="shared" si="11"/>
        <v>0</v>
      </c>
      <c r="CN32" s="74">
        <f t="shared" si="11"/>
        <v>0</v>
      </c>
      <c r="CO32" s="74">
        <f t="shared" si="11"/>
        <v>0</v>
      </c>
      <c r="CP32" s="74">
        <f t="shared" si="11"/>
        <v>0</v>
      </c>
      <c r="CQ32" s="74">
        <f t="shared" si="11"/>
        <v>0</v>
      </c>
      <c r="CR32" s="74">
        <f t="shared" si="11"/>
        <v>0</v>
      </c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54">
        <f t="shared" si="12"/>
        <v>0</v>
      </c>
      <c r="EH32" s="136"/>
      <c r="EI32" s="97">
        <f t="shared" si="13"/>
        <v>0</v>
      </c>
      <c r="EJ32" s="344" t="str">
        <f t="shared" si="14"/>
        <v/>
      </c>
      <c r="EK32" s="345">
        <f t="shared" si="15"/>
        <v>0</v>
      </c>
      <c r="EL32" s="185"/>
      <c r="EM32" s="102">
        <f>SUMIF($K32,REGISTER!$CU$7,'KORT 2'!$BD32)</f>
        <v>0</v>
      </c>
      <c r="EN32" s="19">
        <f>SUMIF($K32,REGISTER!$CU$8,'KORT 2'!$BD32)</f>
        <v>0</v>
      </c>
      <c r="EO32" s="20">
        <f>SUMIF($K32,REGISTER!$CU$9,'KORT 2'!$BD32)</f>
        <v>0</v>
      </c>
      <c r="EP32" s="17">
        <f>SUMIF($K32,REGISTER!$CU$21,'KORT 2'!$BD32)</f>
        <v>0</v>
      </c>
      <c r="EQ32" s="19">
        <f>SUMIF($K32,REGISTER!$CU$22,'KORT 2'!$BD32)</f>
        <v>0</v>
      </c>
      <c r="ER32" s="20">
        <f>SUMIF($K32,REGISTER!$CU$23,'KORT 2'!$BD32)</f>
        <v>0</v>
      </c>
      <c r="ES32" s="17">
        <f>SUMIF($K32,REGISTER!$CU$14,'KORT 2'!$BD32)</f>
        <v>0</v>
      </c>
      <c r="ET32" s="19">
        <f>SUMIF($K32,REGISTER!$CU$15,'KORT 2'!$BD32)</f>
        <v>0</v>
      </c>
      <c r="EU32" s="19">
        <f>SUMIF($K32,REGISTER!$CU$16,'KORT 2'!$BD32)</f>
        <v>0</v>
      </c>
      <c r="EV32" s="218">
        <f>SUMIF($K32,REGISTER!$CU$17,'KORT 2'!$BD32)+SUMIF($K32,REGISTER!$CU$18,'KORT 2'!$BD32)+SUMIF($K32,REGISTER!$CU$19,'KORT 2'!$BD32)+SUMIF($K32,REGISTER!$CU$20,'KORT 2'!$BD32)</f>
        <v>0</v>
      </c>
      <c r="EW32" s="103">
        <f>SUMIF($K32,REGISTER!$CU$28,'KORT 2'!$BD32)</f>
        <v>0</v>
      </c>
      <c r="EX32" s="19">
        <f>SUMIF($K32,REGISTER!$CU$29,'KORT 2'!$BD32)</f>
        <v>0</v>
      </c>
      <c r="EY32" s="19">
        <f>SUMIF($K32,REGISTER!$CU$30,'KORT 2'!$BD32)</f>
        <v>0</v>
      </c>
      <c r="EZ32" s="218">
        <f>SUMIF($K32,REGISTER!$CU$31,'KORT 2'!$BD32)+SUMIF($K32,REGISTER!$CU$32,'KORT 2'!$BD32)+SUMIF($K32,REGISTER!$CU$33,'KORT 2'!$BD32)+SUMIF($K32,REGISTER!$CU$34,'KORT 2'!$BD32)</f>
        <v>0</v>
      </c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234"/>
      <c r="FQ32" s="103">
        <f>SUMIF($M32,REGISTER!$CU$36,'KORT 2'!$O32)</f>
        <v>0</v>
      </c>
      <c r="FR32" s="19">
        <f>SUMIF($M32,REGISTER!$CU$37,'KORT 2'!$O32)</f>
        <v>0</v>
      </c>
      <c r="FS32" s="19">
        <f>SUMIF($M32,REGISTER!$CU$38,'KORT 2'!$O32)</f>
        <v>0</v>
      </c>
      <c r="FT32" s="19">
        <f>SUMIF($M32,REGISTER!$CU$39,'KORT 2'!$O32)</f>
        <v>0</v>
      </c>
      <c r="FU32" s="19">
        <f>SUMIF($M32,REGISTER!$CU$40,'KORT 2'!$O32)</f>
        <v>0</v>
      </c>
      <c r="FV32" s="19">
        <f>SUMIF($M32,REGISTER!$CU$41,'KORT 2'!$O32)</f>
        <v>0</v>
      </c>
      <c r="FW32" s="19">
        <f>SUMIF($M32,REGISTER!$CU$56,'KORT 2'!$O32)</f>
        <v>0</v>
      </c>
      <c r="FX32" s="19">
        <f>SUMIF($M32,REGISTER!$CU$57,'KORT 2'!$O32)</f>
        <v>0</v>
      </c>
      <c r="FY32" s="19">
        <f>SUMIF($M32,REGISTER!$CU$58,'KORT 2'!$O32)</f>
        <v>0</v>
      </c>
      <c r="FZ32" s="19">
        <f>SUMIF($M32,REGISTER!$CU$59,'KORT 2'!$O32)</f>
        <v>0</v>
      </c>
      <c r="GA32" s="19">
        <f>SUMIF($M32,REGISTER!$CU$60,'KORT 2'!$O32)</f>
        <v>0</v>
      </c>
      <c r="GB32" s="19">
        <f>SUMIF($M32,REGISTER!$CU$61,'KORT 2'!$O32)</f>
        <v>0</v>
      </c>
      <c r="GC32" s="19">
        <f>SUMIF($M32,REGISTER!$CU$46,'KORT 2'!$O32)</f>
        <v>0</v>
      </c>
      <c r="GD32" s="19">
        <f>SUMIF($M32,REGISTER!$CU$47,'KORT 2'!$O32)</f>
        <v>0</v>
      </c>
      <c r="GE32" s="19">
        <f>SUMIF($M32,REGISTER!$CU$48,'KORT 2'!$O32)</f>
        <v>0</v>
      </c>
      <c r="GF32" s="19">
        <f>SUMIF($M32,REGISTER!$CU$49,'KORT 2'!$O32)</f>
        <v>0</v>
      </c>
      <c r="GG32" s="19">
        <f>SUMIF($M32,REGISTER!$CU$50,'KORT 2'!$O32)</f>
        <v>0</v>
      </c>
      <c r="GH32" s="19">
        <f>SUMIF($M32,REGISTER!$CU$51,'KORT 2'!$O32)</f>
        <v>0</v>
      </c>
      <c r="GI32" s="18">
        <f>SUMIF($M32,REGISTER!$CU$52,'KORT 2'!$O32)+SUMIF($M32,REGISTER!$CU$53,'KORT 2'!$O32)+SUMIF($M32,REGISTER!$CU$54,'KORT 2'!$O32)+SUMIF($M32,REGISTER!$CU$55,'KORT 2'!$O32)</f>
        <v>0</v>
      </c>
      <c r="GJ32" s="19">
        <f>SUMIF($M32,REGISTER!$CU$66,'KORT 2'!$O32)</f>
        <v>0</v>
      </c>
      <c r="GK32" s="19">
        <f>SUMIF($M32,REGISTER!$CU$67,'KORT 2'!$O32)</f>
        <v>0</v>
      </c>
      <c r="GL32" s="19">
        <f>SUMIF($M32,REGISTER!$CU$68,'KORT 2'!$O32)</f>
        <v>0</v>
      </c>
      <c r="GM32" s="19">
        <f>SUMIF($M32,REGISTER!$CU$69,'KORT 2'!$O32)</f>
        <v>0</v>
      </c>
      <c r="GN32" s="19">
        <f>SUMIF($M32,REGISTER!$CU$70,'KORT 2'!$O32)</f>
        <v>0</v>
      </c>
      <c r="GO32" s="19">
        <f>SUMIF($M32,REGISTER!$CU$71,'KORT 2'!$O32)</f>
        <v>0</v>
      </c>
      <c r="GP32" s="18">
        <f>SUMIF($M32,REGISTER!$CU$72,'KORT 2'!$O32)+SUMIF($M32,REGISTER!$CU$73,'KORT 2'!$O32)+SUMIF($M32,REGISTER!$CU$74,'KORT 2'!$O32)+SUMIF($M32,REGISTER!$CU$75,'KORT 2'!$O32)</f>
        <v>0</v>
      </c>
      <c r="GQ32" s="136"/>
      <c r="GR32" s="136"/>
      <c r="GS32" s="136"/>
      <c r="GT32" s="136"/>
      <c r="GU32" s="136"/>
      <c r="GV32" s="136"/>
      <c r="GW32" s="136"/>
      <c r="GX32" s="136"/>
      <c r="GY32" s="136"/>
      <c r="GZ32" s="136"/>
      <c r="HA32" s="136"/>
      <c r="HB32" s="136"/>
      <c r="HC32" s="136"/>
      <c r="HD32" s="136"/>
      <c r="HE32" s="136"/>
      <c r="HF32" s="136"/>
      <c r="HG32" s="136"/>
      <c r="HH32" s="125"/>
      <c r="HI32" s="1"/>
    </row>
    <row r="33" spans="1:256" ht="15.95" customHeight="1">
      <c r="A33" s="17">
        <v>15</v>
      </c>
      <c r="B33" s="81"/>
      <c r="C33" s="429" t="str">
        <f t="shared" si="0"/>
        <v/>
      </c>
      <c r="D33" s="461"/>
      <c r="E33" s="461"/>
      <c r="F33" s="461"/>
      <c r="G33" s="461"/>
      <c r="H33" s="130" t="str">
        <f t="shared" si="1"/>
        <v/>
      </c>
      <c r="I33" s="26">
        <f t="shared" si="2"/>
        <v>0</v>
      </c>
      <c r="J33" s="26">
        <f t="shared" si="3"/>
        <v>0</v>
      </c>
      <c r="K33" s="26">
        <f t="shared" si="4"/>
        <v>0</v>
      </c>
      <c r="L33" s="133"/>
      <c r="M33" s="26">
        <f t="shared" si="5"/>
        <v>0</v>
      </c>
      <c r="N33" s="26">
        <f t="shared" si="6"/>
        <v>0</v>
      </c>
      <c r="O33" s="101">
        <f t="shared" si="7"/>
        <v>0</v>
      </c>
      <c r="P33" s="80">
        <f>IF((SUM(P$19:P32)+P$38+P$39+SUM(P$117:P$121))&gt;=REGISTER!$CZ$22,0,IF(CS$70=1,0,IF(AND(CS33=1,$J33=1,CS$43&gt;=REGISTER!$CZ$25,CS$40&gt;0,SUM(CS$54:CS$60)&gt;0),1,0)))</f>
        <v>0</v>
      </c>
      <c r="Q33" s="80">
        <f>IF((SUM(Q$19:Q32)+Q$38+Q$39+SUM(Q$117:Q$121))&gt;=REGISTER!$CZ$22,0,IF(CT$70=1,0,IF(AND(CT33=1,$J33=1,CT$43&gt;=REGISTER!$CZ$25,CT$40&gt;0,SUM(CT$54:CT$60)&gt;0),1,0)))</f>
        <v>0</v>
      </c>
      <c r="R33" s="80">
        <f>IF((SUM(R$19:R32)+R$38+R$39+SUM(R$117:R$121))&gt;=REGISTER!$CZ$22,0,IF(CU$70=1,0,IF(AND(CU33=1,$J33=1,CU$43&gt;=REGISTER!$CZ$25,CU$40&gt;0,SUM(CU$54:CU$60)&gt;0),1,0)))</f>
        <v>0</v>
      </c>
      <c r="S33" s="80">
        <f>IF((SUM(S$19:S32)+S$38+S$39+SUM(S$117:S$121))&gt;=REGISTER!$CZ$22,0,IF(CV$70=1,0,IF(AND(CV33=1,$J33=1,CV$43&gt;=REGISTER!$CZ$25,CV$40&gt;0,SUM(CV$54:CV$60)&gt;0),1,0)))</f>
        <v>0</v>
      </c>
      <c r="T33" s="80">
        <f>IF((SUM(T$19:T32)+T$38+T$39+SUM(T$117:T$121))&gt;=REGISTER!$CZ$22,0,IF(CW$70=1,0,IF(AND(CW33=1,$J33=1,CW$43&gt;=REGISTER!$CZ$25,CW$40&gt;0,SUM(CW$54:CW$60)&gt;0),1,0)))</f>
        <v>0</v>
      </c>
      <c r="U33" s="80">
        <f>IF((SUM(U$19:U32)+U$38+U$39+SUM(U$117:U$121))&gt;=REGISTER!$CZ$22,0,IF(CX$70=1,0,IF(AND(CX33=1,$J33=1,CX$43&gt;=REGISTER!$CZ$25,CX$40&gt;0,SUM(CX$54:CX$60)&gt;0),1,0)))</f>
        <v>0</v>
      </c>
      <c r="V33" s="80">
        <f>IF((SUM(V$19:V32)+V$38+V$39+SUM(V$117:V$121))&gt;=REGISTER!$CZ$22,0,IF(CY$70=1,0,IF(AND(CY33=1,$J33=1,CY$43&gt;=REGISTER!$CZ$25,CY$40&gt;0,SUM(CY$54:CY$60)&gt;0),1,0)))</f>
        <v>0</v>
      </c>
      <c r="W33" s="80">
        <f>IF((SUM(W$19:W32)+W$38+W$39+SUM(W$117:W$121))&gt;=REGISTER!$CZ$22,0,IF(CZ$70=1,0,IF(AND(CZ33=1,$J33=1,CZ$43&gt;=REGISTER!$CZ$25,CZ$40&gt;0,SUM(CZ$54:CZ$60)&gt;0),1,0)))</f>
        <v>0</v>
      </c>
      <c r="X33" s="80">
        <f>IF((SUM(X$19:X32)+X$38+X$39+SUM(X$117:X$121))&gt;=REGISTER!$CZ$22,0,IF(DA$70=1,0,IF(AND(DA33=1,$J33=1,DA$43&gt;=REGISTER!$CZ$25,DA$40&gt;0,SUM(DA$54:DA$60)&gt;0),1,0)))</f>
        <v>0</v>
      </c>
      <c r="Y33" s="80">
        <f>IF((SUM(Y$19:Y32)+Y$38+Y$39+SUM(Y$117:Y$121))&gt;=REGISTER!$CZ$22,0,IF(DB$70=1,0,IF(AND(DB33=1,$J33=1,DB$43&gt;=REGISTER!$CZ$25,DB$40&gt;0,SUM(DB$54:DB$60)&gt;0),1,0)))</f>
        <v>0</v>
      </c>
      <c r="Z33" s="80">
        <f>IF((SUM(Z$19:Z32)+Z$38+Z$39+SUM(Z$117:Z$121))&gt;=REGISTER!$CZ$22,0,IF(DC$70=1,0,IF(AND(DC33=1,$J33=1,DC$43&gt;=REGISTER!$CZ$25,DC$40&gt;0,SUM(DC$54:DC$60)&gt;0),1,0)))</f>
        <v>0</v>
      </c>
      <c r="AA33" s="80">
        <f>IF((SUM(AA$19:AA32)+AA$38+AA$39+SUM(AA$117:AA$121))&gt;=REGISTER!$CZ$22,0,IF(DD$70=1,0,IF(AND(DD33=1,$J33=1,DD$43&gt;=REGISTER!$CZ$25,DD$40&gt;0,SUM(DD$54:DD$60)&gt;0),1,0)))</f>
        <v>0</v>
      </c>
      <c r="AB33" s="80">
        <f>IF((SUM(AB$19:AB32)+AB$38+AB$39+SUM(AB$117:AB$121))&gt;=REGISTER!$CZ$22,0,IF(DE$70=1,0,IF(AND(DE33=1,$J33=1,DE$43&gt;=REGISTER!$CZ$25,DE$40&gt;0,SUM(DE$54:DE$60)&gt;0),1,0)))</f>
        <v>0</v>
      </c>
      <c r="AC33" s="80">
        <f>IF((SUM(AC$19:AC32)+AC$38+AC$39+SUM(AC$117:AC$121))&gt;=REGISTER!$CZ$22,0,IF(DF$70=1,0,IF(AND(DF33=1,$J33=1,DF$43&gt;=REGISTER!$CZ$25,DF$40&gt;0,SUM(DF$54:DF$60)&gt;0),1,0)))</f>
        <v>0</v>
      </c>
      <c r="AD33" s="80">
        <f>IF((SUM(AD$19:AD32)+AD$38+AD$39+SUM(AD$117:AD$121))&gt;=REGISTER!$CZ$22,0,IF(DG$70=1,0,IF(AND(DG33=1,$J33=1,DG$43&gt;=REGISTER!$CZ$25,DG$40&gt;0,SUM(DG$54:DG$60)&gt;0),1,0)))</f>
        <v>0</v>
      </c>
      <c r="AE33" s="80">
        <f>IF((SUM(AE$19:AE32)+AE$38+AE$39+SUM(AE$117:AE$121))&gt;=REGISTER!$CZ$22,0,IF(DH$70=1,0,IF(AND(DH33=1,$J33=1,DH$43&gt;=REGISTER!$CZ$25,DH$40&gt;0,SUM(DH$54:DH$60)&gt;0),1,0)))</f>
        <v>0</v>
      </c>
      <c r="AF33" s="80">
        <f>IF((SUM(AF$19:AF32)+AF$38+AF$39+SUM(AF$117:AF$121))&gt;=REGISTER!$CZ$22,0,IF(DI$70=1,0,IF(AND(DI33=1,$J33=1,DI$43&gt;=REGISTER!$CZ$25,DI$40&gt;0,SUM(DI$54:DI$60)&gt;0),1,0)))</f>
        <v>0</v>
      </c>
      <c r="AG33" s="80">
        <f>IF((SUM(AG$19:AG32)+AG$38+AG$39+SUM(AG$117:AG$121))&gt;=REGISTER!$CZ$22,0,IF(DJ$70=1,0,IF(AND(DJ33=1,$J33=1,DJ$43&gt;=REGISTER!$CZ$25,DJ$40&gt;0,SUM(DJ$54:DJ$60)&gt;0),1,0)))</f>
        <v>0</v>
      </c>
      <c r="AH33" s="80">
        <f>IF((SUM(AH$19:AH32)+AH$38+AH$39+SUM(AH$117:AH$121))&gt;=REGISTER!$CZ$22,0,IF(DK$70=1,0,IF(AND(DK33=1,$J33=1,DK$43&gt;=REGISTER!$CZ$25,DK$40&gt;0,SUM(DK$54:DK$60)&gt;0),1,0)))</f>
        <v>0</v>
      </c>
      <c r="AI33" s="80">
        <f>IF((SUM(AI$19:AI32)+AI$38+AI$39+SUM(AI$117:AI$121))&gt;=REGISTER!$CZ$22,0,IF(DL$70=1,0,IF(AND(DL33=1,$J33=1,DL$43&gt;=REGISTER!$CZ$25,DL$40&gt;0,SUM(DL$54:DL$60)&gt;0),1,0)))</f>
        <v>0</v>
      </c>
      <c r="AJ33" s="80">
        <f>IF((SUM(AJ$19:AJ32)+AJ$38+AJ$39+SUM(AJ$117:AJ$121))&gt;=REGISTER!$CZ$22,0,IF(DM$70=1,0,IF(AND(DM33=1,$J33=1,DM$43&gt;=REGISTER!$CZ$25,DM$40&gt;0,SUM(DM$54:DM$60)&gt;0),1,0)))</f>
        <v>0</v>
      </c>
      <c r="AK33" s="80">
        <f>IF((SUM(AK$19:AK32)+AK$38+AK$39+SUM(AK$117:AK$121))&gt;=REGISTER!$CZ$22,0,IF(DN$70=1,0,IF(AND(DN33=1,$J33=1,DN$43&gt;=REGISTER!$CZ$25,DN$40&gt;0,SUM(DN$54:DN$60)&gt;0),1,0)))</f>
        <v>0</v>
      </c>
      <c r="AL33" s="80">
        <f>IF((SUM(AL$19:AL32)+AL$38+AL$39+SUM(AL$117:AL$121))&gt;=REGISTER!$CZ$22,0,IF(DO$70=1,0,IF(AND(DO33=1,$J33=1,DO$43&gt;=REGISTER!$CZ$25,DO$40&gt;0,SUM(DO$54:DO$60)&gt;0),1,0)))</f>
        <v>0</v>
      </c>
      <c r="AM33" s="80">
        <f>IF((SUM(AM$19:AM32)+AM$38+AM$39+SUM(AM$117:AM$121))&gt;=REGISTER!$CZ$22,0,IF(DP$70=1,0,IF(AND(DP33=1,$J33=1,DP$43&gt;=REGISTER!$CZ$25,DP$40&gt;0,SUM(DP$54:DP$60)&gt;0),1,0)))</f>
        <v>0</v>
      </c>
      <c r="AN33" s="80">
        <f>IF((SUM(AN$19:AN32)+AN$38+AN$39+SUM(AN$117:AN$121))&gt;=REGISTER!$CZ$22,0,IF(DQ$70=1,0,IF(AND(DQ33=1,$J33=1,DQ$43&gt;=REGISTER!$CZ$25,DQ$40&gt;0,SUM(DQ$54:DQ$60)&gt;0),1,0)))</f>
        <v>0</v>
      </c>
      <c r="AO33" s="80">
        <f>IF((SUM(AO$19:AO32)+AO$38+AO$39+SUM(AO$117:AO$121))&gt;=REGISTER!$CZ$22,0,IF(DR$70=1,0,IF(AND(DR33=1,$J33=1,DR$43&gt;=REGISTER!$CZ$25,DR$40&gt;0,SUM(DR$54:DR$60)&gt;0),1,0)))</f>
        <v>0</v>
      </c>
      <c r="AP33" s="80">
        <f>IF((SUM(AP$19:AP32)+AP$38+AP$39+SUM(AP$117:AP$121))&gt;=REGISTER!$CZ$22,0,IF(DS$70=1,0,IF(AND(DS33=1,$J33=1,DS$43&gt;=REGISTER!$CZ$25,DS$40&gt;0,SUM(DS$54:DS$60)&gt;0),1,0)))</f>
        <v>0</v>
      </c>
      <c r="AQ33" s="80">
        <f>IF((SUM(AQ$19:AQ32)+AQ$38+AQ$39+SUM(AQ$117:AQ$121))&gt;=REGISTER!$CZ$22,0,IF(DT$70=1,0,IF(AND(DT33=1,$J33=1,DT$43&gt;=REGISTER!$CZ$25,DT$40&gt;0,SUM(DT$54:DT$60)&gt;0),1,0)))</f>
        <v>0</v>
      </c>
      <c r="AR33" s="80">
        <f>IF((SUM(AR$19:AR32)+AR$38+AR$39+SUM(AR$117:AR$121))&gt;=REGISTER!$CZ$22,0,IF(DU$70=1,0,IF(AND(DU33=1,$J33=1,DU$43&gt;=REGISTER!$CZ$25,DU$40&gt;0,SUM(DU$54:DU$60)&gt;0),1,0)))</f>
        <v>0</v>
      </c>
      <c r="AS33" s="80">
        <f>IF((SUM(AS$19:AS32)+AS$38+AS$39+SUM(AS$117:AS$121))&gt;=REGISTER!$CZ$22,0,IF(DV$70=1,0,IF(AND(DV33=1,$J33=1,DV$43&gt;=REGISTER!$CZ$25,DV$40&gt;0,SUM(DV$54:DV$60)&gt;0),1,0)))</f>
        <v>0</v>
      </c>
      <c r="AT33" s="80">
        <f>IF((SUM(AT$19:AT32)+AT$38+AT$39+SUM(AT$117:AT$121))&gt;=REGISTER!$CZ$22,0,IF(DW$70=1,0,IF(AND(DW33=1,$J33=1,DW$43&gt;=REGISTER!$CZ$25,DW$40&gt;0,SUM(DW$54:DW$60)&gt;0),1,0)))</f>
        <v>0</v>
      </c>
      <c r="AU33" s="80">
        <f>IF((SUM(AU$19:AU32)+AU$38+AU$39+SUM(AU$117:AU$121))&gt;=REGISTER!$CZ$22,0,IF(DX$70=1,0,IF(AND(DX33=1,$J33=1,DX$43&gt;=REGISTER!$CZ$25,DX$40&gt;0,SUM(DX$54:DX$60)&gt;0),1,0)))</f>
        <v>0</v>
      </c>
      <c r="AV33" s="80">
        <f>IF((SUM(AV$19:AV32)+AV$38+AV$39+SUM(AV$117:AV$121))&gt;=REGISTER!$CZ$22,0,IF(DY$70=1,0,IF(AND(DY33=1,$J33=1,DY$43&gt;=REGISTER!$CZ$25,DY$40&gt;0,SUM(DY$54:DY$60)&gt;0),1,0)))</f>
        <v>0</v>
      </c>
      <c r="AW33" s="80">
        <f>IF((SUM(AW$19:AW32)+AW$38+AW$39+SUM(AW$117:AW$121))&gt;=REGISTER!$CZ$22,0,IF(DZ$70=1,0,IF(AND(DZ33=1,$J33=1,DZ$43&gt;=REGISTER!$CZ$25,DZ$40&gt;0,SUM(DZ$54:DZ$60)&gt;0),1,0)))</f>
        <v>0</v>
      </c>
      <c r="AX33" s="80">
        <f>IF((SUM(AX$19:AX32)+AX$38+AX$39+SUM(AX$117:AX$121))&gt;=REGISTER!$CZ$22,0,IF(EA$70=1,0,IF(AND(EA33=1,$J33=1,EA$43&gt;=REGISTER!$CZ$25,EA$40&gt;0,SUM(EA$54:EA$60)&gt;0),1,0)))</f>
        <v>0</v>
      </c>
      <c r="AY33" s="80">
        <f>IF((SUM(AY$19:AY32)+AY$38+AY$39+SUM(AY$117:AY$121))&gt;=REGISTER!$CZ$22,0,IF(EB$70=1,0,IF(AND(EB33=1,$J33=1,EB$43&gt;=REGISTER!$CZ$25,EB$40&gt;0,SUM(EB$54:EB$60)&gt;0),1,0)))</f>
        <v>0</v>
      </c>
      <c r="AZ33" s="80">
        <f>IF((SUM(AZ$19:AZ32)+AZ$38+AZ$39+SUM(AZ$117:AZ$121))&gt;=REGISTER!$CZ$22,0,IF(EC$70=1,0,IF(AND(EC33=1,$J33=1,EC$43&gt;=REGISTER!$CZ$25,EC$40&gt;0,SUM(EC$54:EC$60)&gt;0),1,0)))</f>
        <v>0</v>
      </c>
      <c r="BA33" s="80">
        <f>IF((SUM(BA$19:BA32)+BA$38+BA$39+SUM(BA$117:BA$121))&gt;=REGISTER!$CZ$22,0,IF(ED$70=1,0,IF(AND(ED33=1,$J33=1,ED$43&gt;=REGISTER!$CZ$25,ED$40&gt;0,SUM(ED$54:ED$60)&gt;0),1,0)))</f>
        <v>0</v>
      </c>
      <c r="BB33" s="80">
        <f>IF((SUM(BB$19:BB32)+BB$38+BB$39+SUM(BB$117:BB$121))&gt;=REGISTER!$CZ$22,0,IF(EE$70=1,0,IF(AND(EE33=1,$J33=1,EE$43&gt;=REGISTER!$CZ$25,EE$40&gt;0,SUM(EE$54:EE$60)&gt;0),1,0)))</f>
        <v>0</v>
      </c>
      <c r="BC33" s="80">
        <f>IF((SUM(BC$19:BC32)+BC$38+BC$39+SUM(BC$117:BC$121))&gt;=REGISTER!$CZ$22,0,IF(EF$70=1,0,IF(AND(EF33=1,$J33=1,EF$43&gt;=REGISTER!$CZ$25,EF$40&gt;0,SUM(EF$54:EF$60)&gt;0),1,0)))</f>
        <v>0</v>
      </c>
      <c r="BD33" s="101">
        <f t="shared" si="8"/>
        <v>0</v>
      </c>
      <c r="BE33" s="74">
        <f t="shared" si="9"/>
        <v>0</v>
      </c>
      <c r="BF33" s="74">
        <f t="shared" si="9"/>
        <v>0</v>
      </c>
      <c r="BG33" s="74">
        <f t="shared" si="9"/>
        <v>0</v>
      </c>
      <c r="BH33" s="74">
        <f t="shared" si="9"/>
        <v>0</v>
      </c>
      <c r="BI33" s="74">
        <f t="shared" si="9"/>
        <v>0</v>
      </c>
      <c r="BJ33" s="74">
        <f t="shared" si="9"/>
        <v>0</v>
      </c>
      <c r="BK33" s="74">
        <f t="shared" si="9"/>
        <v>0</v>
      </c>
      <c r="BL33" s="74">
        <f t="shared" si="9"/>
        <v>0</v>
      </c>
      <c r="BM33" s="74">
        <f t="shared" si="9"/>
        <v>0</v>
      </c>
      <c r="BN33" s="74">
        <f t="shared" si="9"/>
        <v>0</v>
      </c>
      <c r="BO33" s="74">
        <f t="shared" si="9"/>
        <v>0</v>
      </c>
      <c r="BP33" s="74">
        <f t="shared" si="9"/>
        <v>0</v>
      </c>
      <c r="BQ33" s="74">
        <f t="shared" si="9"/>
        <v>0</v>
      </c>
      <c r="BR33" s="74">
        <f t="shared" si="9"/>
        <v>0</v>
      </c>
      <c r="BS33" s="74">
        <f t="shared" si="9"/>
        <v>0</v>
      </c>
      <c r="BT33" s="74">
        <f t="shared" si="9"/>
        <v>0</v>
      </c>
      <c r="BU33" s="74">
        <f t="shared" si="10"/>
        <v>0</v>
      </c>
      <c r="BV33" s="74">
        <f t="shared" si="10"/>
        <v>0</v>
      </c>
      <c r="BW33" s="74">
        <f t="shared" si="10"/>
        <v>0</v>
      </c>
      <c r="BX33" s="74">
        <f t="shared" si="10"/>
        <v>0</v>
      </c>
      <c r="BY33" s="74">
        <f t="shared" si="10"/>
        <v>0</v>
      </c>
      <c r="BZ33" s="74">
        <f t="shared" si="10"/>
        <v>0</v>
      </c>
      <c r="CA33" s="74">
        <f t="shared" si="10"/>
        <v>0</v>
      </c>
      <c r="CB33" s="74">
        <f t="shared" si="10"/>
        <v>0</v>
      </c>
      <c r="CC33" s="74">
        <f t="shared" si="10"/>
        <v>0</v>
      </c>
      <c r="CD33" s="74">
        <f t="shared" si="10"/>
        <v>0</v>
      </c>
      <c r="CE33" s="74">
        <f t="shared" si="10"/>
        <v>0</v>
      </c>
      <c r="CF33" s="74">
        <f t="shared" si="10"/>
        <v>0</v>
      </c>
      <c r="CG33" s="74">
        <f t="shared" si="10"/>
        <v>0</v>
      </c>
      <c r="CH33" s="74">
        <f t="shared" si="11"/>
        <v>0</v>
      </c>
      <c r="CI33" s="74">
        <f t="shared" si="11"/>
        <v>0</v>
      </c>
      <c r="CJ33" s="74">
        <f t="shared" si="11"/>
        <v>0</v>
      </c>
      <c r="CK33" s="74">
        <f t="shared" si="11"/>
        <v>0</v>
      </c>
      <c r="CL33" s="74">
        <f t="shared" si="11"/>
        <v>0</v>
      </c>
      <c r="CM33" s="74">
        <f t="shared" si="11"/>
        <v>0</v>
      </c>
      <c r="CN33" s="74">
        <f t="shared" si="11"/>
        <v>0</v>
      </c>
      <c r="CO33" s="74">
        <f t="shared" si="11"/>
        <v>0</v>
      </c>
      <c r="CP33" s="74">
        <f t="shared" si="11"/>
        <v>0</v>
      </c>
      <c r="CQ33" s="74">
        <f t="shared" si="11"/>
        <v>0</v>
      </c>
      <c r="CR33" s="74">
        <f t="shared" si="11"/>
        <v>0</v>
      </c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54">
        <f t="shared" si="12"/>
        <v>0</v>
      </c>
      <c r="EH33" s="136"/>
      <c r="EI33" s="97">
        <f t="shared" si="13"/>
        <v>0</v>
      </c>
      <c r="EJ33" s="344" t="str">
        <f t="shared" si="14"/>
        <v/>
      </c>
      <c r="EK33" s="345">
        <f t="shared" si="15"/>
        <v>0</v>
      </c>
      <c r="EL33" s="185"/>
      <c r="EM33" s="102">
        <f>SUMIF($K33,REGISTER!$CU$7,'KORT 2'!$BD33)</f>
        <v>0</v>
      </c>
      <c r="EN33" s="19">
        <f>SUMIF($K33,REGISTER!$CU$8,'KORT 2'!$BD33)</f>
        <v>0</v>
      </c>
      <c r="EO33" s="20">
        <f>SUMIF($K33,REGISTER!$CU$9,'KORT 2'!$BD33)</f>
        <v>0</v>
      </c>
      <c r="EP33" s="17">
        <f>SUMIF($K33,REGISTER!$CU$21,'KORT 2'!$BD33)</f>
        <v>0</v>
      </c>
      <c r="EQ33" s="19">
        <f>SUMIF($K33,REGISTER!$CU$22,'KORT 2'!$BD33)</f>
        <v>0</v>
      </c>
      <c r="ER33" s="20">
        <f>SUMIF($K33,REGISTER!$CU$23,'KORT 2'!$BD33)</f>
        <v>0</v>
      </c>
      <c r="ES33" s="17">
        <f>SUMIF($K33,REGISTER!$CU$14,'KORT 2'!$BD33)</f>
        <v>0</v>
      </c>
      <c r="ET33" s="19">
        <f>SUMIF($K33,REGISTER!$CU$15,'KORT 2'!$BD33)</f>
        <v>0</v>
      </c>
      <c r="EU33" s="19">
        <f>SUMIF($K33,REGISTER!$CU$16,'KORT 2'!$BD33)</f>
        <v>0</v>
      </c>
      <c r="EV33" s="218">
        <f>SUMIF($K33,REGISTER!$CU$17,'KORT 2'!$BD33)+SUMIF($K33,REGISTER!$CU$18,'KORT 2'!$BD33)+SUMIF($K33,REGISTER!$CU$19,'KORT 2'!$BD33)+SUMIF($K33,REGISTER!$CU$20,'KORT 2'!$BD33)</f>
        <v>0</v>
      </c>
      <c r="EW33" s="103">
        <f>SUMIF($K33,REGISTER!$CU$28,'KORT 2'!$BD33)</f>
        <v>0</v>
      </c>
      <c r="EX33" s="19">
        <f>SUMIF($K33,REGISTER!$CU$29,'KORT 2'!$BD33)</f>
        <v>0</v>
      </c>
      <c r="EY33" s="19">
        <f>SUMIF($K33,REGISTER!$CU$30,'KORT 2'!$BD33)</f>
        <v>0</v>
      </c>
      <c r="EZ33" s="218">
        <f>SUMIF($K33,REGISTER!$CU$31,'KORT 2'!$BD33)+SUMIF($K33,REGISTER!$CU$32,'KORT 2'!$BD33)+SUMIF($K33,REGISTER!$CU$33,'KORT 2'!$BD33)+SUMIF($K33,REGISTER!$CU$34,'KORT 2'!$BD33)</f>
        <v>0</v>
      </c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234"/>
      <c r="FQ33" s="103">
        <f>SUMIF($M33,REGISTER!$CU$36,'KORT 2'!$O33)</f>
        <v>0</v>
      </c>
      <c r="FR33" s="19">
        <f>SUMIF($M33,REGISTER!$CU$37,'KORT 2'!$O33)</f>
        <v>0</v>
      </c>
      <c r="FS33" s="19">
        <f>SUMIF($M33,REGISTER!$CU$38,'KORT 2'!$O33)</f>
        <v>0</v>
      </c>
      <c r="FT33" s="19">
        <f>SUMIF($M33,REGISTER!$CU$39,'KORT 2'!$O33)</f>
        <v>0</v>
      </c>
      <c r="FU33" s="19">
        <f>SUMIF($M33,REGISTER!$CU$40,'KORT 2'!$O33)</f>
        <v>0</v>
      </c>
      <c r="FV33" s="19">
        <f>SUMIF($M33,REGISTER!$CU$41,'KORT 2'!$O33)</f>
        <v>0</v>
      </c>
      <c r="FW33" s="19">
        <f>SUMIF($M33,REGISTER!$CU$56,'KORT 2'!$O33)</f>
        <v>0</v>
      </c>
      <c r="FX33" s="19">
        <f>SUMIF($M33,REGISTER!$CU$57,'KORT 2'!$O33)</f>
        <v>0</v>
      </c>
      <c r="FY33" s="19">
        <f>SUMIF($M33,REGISTER!$CU$58,'KORT 2'!$O33)</f>
        <v>0</v>
      </c>
      <c r="FZ33" s="19">
        <f>SUMIF($M33,REGISTER!$CU$59,'KORT 2'!$O33)</f>
        <v>0</v>
      </c>
      <c r="GA33" s="19">
        <f>SUMIF($M33,REGISTER!$CU$60,'KORT 2'!$O33)</f>
        <v>0</v>
      </c>
      <c r="GB33" s="19">
        <f>SUMIF($M33,REGISTER!$CU$61,'KORT 2'!$O33)</f>
        <v>0</v>
      </c>
      <c r="GC33" s="19">
        <f>SUMIF($M33,REGISTER!$CU$46,'KORT 2'!$O33)</f>
        <v>0</v>
      </c>
      <c r="GD33" s="19">
        <f>SUMIF($M33,REGISTER!$CU$47,'KORT 2'!$O33)</f>
        <v>0</v>
      </c>
      <c r="GE33" s="19">
        <f>SUMIF($M33,REGISTER!$CU$48,'KORT 2'!$O33)</f>
        <v>0</v>
      </c>
      <c r="GF33" s="19">
        <f>SUMIF($M33,REGISTER!$CU$49,'KORT 2'!$O33)</f>
        <v>0</v>
      </c>
      <c r="GG33" s="19">
        <f>SUMIF($M33,REGISTER!$CU$50,'KORT 2'!$O33)</f>
        <v>0</v>
      </c>
      <c r="GH33" s="19">
        <f>SUMIF($M33,REGISTER!$CU$51,'KORT 2'!$O33)</f>
        <v>0</v>
      </c>
      <c r="GI33" s="18">
        <f>SUMIF($M33,REGISTER!$CU$52,'KORT 2'!$O33)+SUMIF($M33,REGISTER!$CU$53,'KORT 2'!$O33)+SUMIF($M33,REGISTER!$CU$54,'KORT 2'!$O33)+SUMIF($M33,REGISTER!$CU$55,'KORT 2'!$O33)</f>
        <v>0</v>
      </c>
      <c r="GJ33" s="19">
        <f>SUMIF($M33,REGISTER!$CU$66,'KORT 2'!$O33)</f>
        <v>0</v>
      </c>
      <c r="GK33" s="19">
        <f>SUMIF($M33,REGISTER!$CU$67,'KORT 2'!$O33)</f>
        <v>0</v>
      </c>
      <c r="GL33" s="19">
        <f>SUMIF($M33,REGISTER!$CU$68,'KORT 2'!$O33)</f>
        <v>0</v>
      </c>
      <c r="GM33" s="19">
        <f>SUMIF($M33,REGISTER!$CU$69,'KORT 2'!$O33)</f>
        <v>0</v>
      </c>
      <c r="GN33" s="19">
        <f>SUMIF($M33,REGISTER!$CU$70,'KORT 2'!$O33)</f>
        <v>0</v>
      </c>
      <c r="GO33" s="19">
        <f>SUMIF($M33,REGISTER!$CU$71,'KORT 2'!$O33)</f>
        <v>0</v>
      </c>
      <c r="GP33" s="18">
        <f>SUMIF($M33,REGISTER!$CU$72,'KORT 2'!$O33)+SUMIF($M33,REGISTER!$CU$73,'KORT 2'!$O33)+SUMIF($M33,REGISTER!$CU$74,'KORT 2'!$O33)+SUMIF($M33,REGISTER!$CU$75,'KORT 2'!$O33)</f>
        <v>0</v>
      </c>
      <c r="GQ33" s="136"/>
      <c r="GR33" s="136"/>
      <c r="GS33" s="136"/>
      <c r="GT33" s="136"/>
      <c r="GU33" s="136"/>
      <c r="GV33" s="136"/>
      <c r="GW33" s="136"/>
      <c r="GX33" s="136"/>
      <c r="GY33" s="136"/>
      <c r="GZ33" s="136"/>
      <c r="HA33" s="136"/>
      <c r="HB33" s="136"/>
      <c r="HC33" s="136"/>
      <c r="HD33" s="136"/>
      <c r="HE33" s="136"/>
      <c r="HF33" s="136"/>
      <c r="HG33" s="136"/>
      <c r="HH33" s="125"/>
      <c r="HI33" s="1"/>
    </row>
    <row r="34" spans="1:256" ht="15.95" customHeight="1">
      <c r="A34" s="17">
        <v>16</v>
      </c>
      <c r="B34" s="81"/>
      <c r="C34" s="429" t="str">
        <f t="shared" si="0"/>
        <v/>
      </c>
      <c r="D34" s="461"/>
      <c r="E34" s="461"/>
      <c r="F34" s="461"/>
      <c r="G34" s="461"/>
      <c r="H34" s="130" t="str">
        <f t="shared" si="1"/>
        <v/>
      </c>
      <c r="I34" s="26">
        <f t="shared" si="2"/>
        <v>0</v>
      </c>
      <c r="J34" s="26">
        <f t="shared" si="3"/>
        <v>0</v>
      </c>
      <c r="K34" s="26">
        <f t="shared" si="4"/>
        <v>0</v>
      </c>
      <c r="L34" s="133"/>
      <c r="M34" s="26">
        <f t="shared" si="5"/>
        <v>0</v>
      </c>
      <c r="N34" s="26">
        <f t="shared" si="6"/>
        <v>0</v>
      </c>
      <c r="O34" s="101">
        <f t="shared" si="7"/>
        <v>0</v>
      </c>
      <c r="P34" s="80">
        <f>IF((SUM(P$19:P33)+P$38+P$39+SUM(P$117:P$121))&gt;=REGISTER!$CZ$22,0,IF(CS$70=1,0,IF(AND(CS34=1,$J34=1,CS$43&gt;=REGISTER!$CZ$25,CS$40&gt;0,SUM(CS$54:CS$60)&gt;0),1,0)))</f>
        <v>0</v>
      </c>
      <c r="Q34" s="80">
        <f>IF((SUM(Q$19:Q33)+Q$38+Q$39+SUM(Q$117:Q$121))&gt;=REGISTER!$CZ$22,0,IF(CT$70=1,0,IF(AND(CT34=1,$J34=1,CT$43&gt;=REGISTER!$CZ$25,CT$40&gt;0,SUM(CT$54:CT$60)&gt;0),1,0)))</f>
        <v>0</v>
      </c>
      <c r="R34" s="80">
        <f>IF((SUM(R$19:R33)+R$38+R$39+SUM(R$117:R$121))&gt;=REGISTER!$CZ$22,0,IF(CU$70=1,0,IF(AND(CU34=1,$J34=1,CU$43&gt;=REGISTER!$CZ$25,CU$40&gt;0,SUM(CU$54:CU$60)&gt;0),1,0)))</f>
        <v>0</v>
      </c>
      <c r="S34" s="80">
        <f>IF((SUM(S$19:S33)+S$38+S$39+SUM(S$117:S$121))&gt;=REGISTER!$CZ$22,0,IF(CV$70=1,0,IF(AND(CV34=1,$J34=1,CV$43&gt;=REGISTER!$CZ$25,CV$40&gt;0,SUM(CV$54:CV$60)&gt;0),1,0)))</f>
        <v>0</v>
      </c>
      <c r="T34" s="80">
        <f>IF((SUM(T$19:T33)+T$38+T$39+SUM(T$117:T$121))&gt;=REGISTER!$CZ$22,0,IF(CW$70=1,0,IF(AND(CW34=1,$J34=1,CW$43&gt;=REGISTER!$CZ$25,CW$40&gt;0,SUM(CW$54:CW$60)&gt;0),1,0)))</f>
        <v>0</v>
      </c>
      <c r="U34" s="80">
        <f>IF((SUM(U$19:U33)+U$38+U$39+SUM(U$117:U$121))&gt;=REGISTER!$CZ$22,0,IF(CX$70=1,0,IF(AND(CX34=1,$J34=1,CX$43&gt;=REGISTER!$CZ$25,CX$40&gt;0,SUM(CX$54:CX$60)&gt;0),1,0)))</f>
        <v>0</v>
      </c>
      <c r="V34" s="80">
        <f>IF((SUM(V$19:V33)+V$38+V$39+SUM(V$117:V$121))&gt;=REGISTER!$CZ$22,0,IF(CY$70=1,0,IF(AND(CY34=1,$J34=1,CY$43&gt;=REGISTER!$CZ$25,CY$40&gt;0,SUM(CY$54:CY$60)&gt;0),1,0)))</f>
        <v>0</v>
      </c>
      <c r="W34" s="80">
        <f>IF((SUM(W$19:W33)+W$38+W$39+SUM(W$117:W$121))&gt;=REGISTER!$CZ$22,0,IF(CZ$70=1,0,IF(AND(CZ34=1,$J34=1,CZ$43&gt;=REGISTER!$CZ$25,CZ$40&gt;0,SUM(CZ$54:CZ$60)&gt;0),1,0)))</f>
        <v>0</v>
      </c>
      <c r="X34" s="80">
        <f>IF((SUM(X$19:X33)+X$38+X$39+SUM(X$117:X$121))&gt;=REGISTER!$CZ$22,0,IF(DA$70=1,0,IF(AND(DA34=1,$J34=1,DA$43&gt;=REGISTER!$CZ$25,DA$40&gt;0,SUM(DA$54:DA$60)&gt;0),1,0)))</f>
        <v>0</v>
      </c>
      <c r="Y34" s="80">
        <f>IF((SUM(Y$19:Y33)+Y$38+Y$39+SUM(Y$117:Y$121))&gt;=REGISTER!$CZ$22,0,IF(DB$70=1,0,IF(AND(DB34=1,$J34=1,DB$43&gt;=REGISTER!$CZ$25,DB$40&gt;0,SUM(DB$54:DB$60)&gt;0),1,0)))</f>
        <v>0</v>
      </c>
      <c r="Z34" s="80">
        <f>IF((SUM(Z$19:Z33)+Z$38+Z$39+SUM(Z$117:Z$121))&gt;=REGISTER!$CZ$22,0,IF(DC$70=1,0,IF(AND(DC34=1,$J34=1,DC$43&gt;=REGISTER!$CZ$25,DC$40&gt;0,SUM(DC$54:DC$60)&gt;0),1,0)))</f>
        <v>0</v>
      </c>
      <c r="AA34" s="80">
        <f>IF((SUM(AA$19:AA33)+AA$38+AA$39+SUM(AA$117:AA$121))&gt;=REGISTER!$CZ$22,0,IF(DD$70=1,0,IF(AND(DD34=1,$J34=1,DD$43&gt;=REGISTER!$CZ$25,DD$40&gt;0,SUM(DD$54:DD$60)&gt;0),1,0)))</f>
        <v>0</v>
      </c>
      <c r="AB34" s="80">
        <f>IF((SUM(AB$19:AB33)+AB$38+AB$39+SUM(AB$117:AB$121))&gt;=REGISTER!$CZ$22,0,IF(DE$70=1,0,IF(AND(DE34=1,$J34=1,DE$43&gt;=REGISTER!$CZ$25,DE$40&gt;0,SUM(DE$54:DE$60)&gt;0),1,0)))</f>
        <v>0</v>
      </c>
      <c r="AC34" s="80">
        <f>IF((SUM(AC$19:AC33)+AC$38+AC$39+SUM(AC$117:AC$121))&gt;=REGISTER!$CZ$22,0,IF(DF$70=1,0,IF(AND(DF34=1,$J34=1,DF$43&gt;=REGISTER!$CZ$25,DF$40&gt;0,SUM(DF$54:DF$60)&gt;0),1,0)))</f>
        <v>0</v>
      </c>
      <c r="AD34" s="80">
        <f>IF((SUM(AD$19:AD33)+AD$38+AD$39+SUM(AD$117:AD$121))&gt;=REGISTER!$CZ$22,0,IF(DG$70=1,0,IF(AND(DG34=1,$J34=1,DG$43&gt;=REGISTER!$CZ$25,DG$40&gt;0,SUM(DG$54:DG$60)&gt;0),1,0)))</f>
        <v>0</v>
      </c>
      <c r="AE34" s="80">
        <f>IF((SUM(AE$19:AE33)+AE$38+AE$39+SUM(AE$117:AE$121))&gt;=REGISTER!$CZ$22,0,IF(DH$70=1,0,IF(AND(DH34=1,$J34=1,DH$43&gt;=REGISTER!$CZ$25,DH$40&gt;0,SUM(DH$54:DH$60)&gt;0),1,0)))</f>
        <v>0</v>
      </c>
      <c r="AF34" s="80">
        <f>IF((SUM(AF$19:AF33)+AF$38+AF$39+SUM(AF$117:AF$121))&gt;=REGISTER!$CZ$22,0,IF(DI$70=1,0,IF(AND(DI34=1,$J34=1,DI$43&gt;=REGISTER!$CZ$25,DI$40&gt;0,SUM(DI$54:DI$60)&gt;0),1,0)))</f>
        <v>0</v>
      </c>
      <c r="AG34" s="80">
        <f>IF((SUM(AG$19:AG33)+AG$38+AG$39+SUM(AG$117:AG$121))&gt;=REGISTER!$CZ$22,0,IF(DJ$70=1,0,IF(AND(DJ34=1,$J34=1,DJ$43&gt;=REGISTER!$CZ$25,DJ$40&gt;0,SUM(DJ$54:DJ$60)&gt;0),1,0)))</f>
        <v>0</v>
      </c>
      <c r="AH34" s="80">
        <f>IF((SUM(AH$19:AH33)+AH$38+AH$39+SUM(AH$117:AH$121))&gt;=REGISTER!$CZ$22,0,IF(DK$70=1,0,IF(AND(DK34=1,$J34=1,DK$43&gt;=REGISTER!$CZ$25,DK$40&gt;0,SUM(DK$54:DK$60)&gt;0),1,0)))</f>
        <v>0</v>
      </c>
      <c r="AI34" s="80">
        <f>IF((SUM(AI$19:AI33)+AI$38+AI$39+SUM(AI$117:AI$121))&gt;=REGISTER!$CZ$22,0,IF(DL$70=1,0,IF(AND(DL34=1,$J34=1,DL$43&gt;=REGISTER!$CZ$25,DL$40&gt;0,SUM(DL$54:DL$60)&gt;0),1,0)))</f>
        <v>0</v>
      </c>
      <c r="AJ34" s="80">
        <f>IF((SUM(AJ$19:AJ33)+AJ$38+AJ$39+SUM(AJ$117:AJ$121))&gt;=REGISTER!$CZ$22,0,IF(DM$70=1,0,IF(AND(DM34=1,$J34=1,DM$43&gt;=REGISTER!$CZ$25,DM$40&gt;0,SUM(DM$54:DM$60)&gt;0),1,0)))</f>
        <v>0</v>
      </c>
      <c r="AK34" s="80">
        <f>IF((SUM(AK$19:AK33)+AK$38+AK$39+SUM(AK$117:AK$121))&gt;=REGISTER!$CZ$22,0,IF(DN$70=1,0,IF(AND(DN34=1,$J34=1,DN$43&gt;=REGISTER!$CZ$25,DN$40&gt;0,SUM(DN$54:DN$60)&gt;0),1,0)))</f>
        <v>0</v>
      </c>
      <c r="AL34" s="80">
        <f>IF((SUM(AL$19:AL33)+AL$38+AL$39+SUM(AL$117:AL$121))&gt;=REGISTER!$CZ$22,0,IF(DO$70=1,0,IF(AND(DO34=1,$J34=1,DO$43&gt;=REGISTER!$CZ$25,DO$40&gt;0,SUM(DO$54:DO$60)&gt;0),1,0)))</f>
        <v>0</v>
      </c>
      <c r="AM34" s="80">
        <f>IF((SUM(AM$19:AM33)+AM$38+AM$39+SUM(AM$117:AM$121))&gt;=REGISTER!$CZ$22,0,IF(DP$70=1,0,IF(AND(DP34=1,$J34=1,DP$43&gt;=REGISTER!$CZ$25,DP$40&gt;0,SUM(DP$54:DP$60)&gt;0),1,0)))</f>
        <v>0</v>
      </c>
      <c r="AN34" s="80">
        <f>IF((SUM(AN$19:AN33)+AN$38+AN$39+SUM(AN$117:AN$121))&gt;=REGISTER!$CZ$22,0,IF(DQ$70=1,0,IF(AND(DQ34=1,$J34=1,DQ$43&gt;=REGISTER!$CZ$25,DQ$40&gt;0,SUM(DQ$54:DQ$60)&gt;0),1,0)))</f>
        <v>0</v>
      </c>
      <c r="AO34" s="80">
        <f>IF((SUM(AO$19:AO33)+AO$38+AO$39+SUM(AO$117:AO$121))&gt;=REGISTER!$CZ$22,0,IF(DR$70=1,0,IF(AND(DR34=1,$J34=1,DR$43&gt;=REGISTER!$CZ$25,DR$40&gt;0,SUM(DR$54:DR$60)&gt;0),1,0)))</f>
        <v>0</v>
      </c>
      <c r="AP34" s="80">
        <f>IF((SUM(AP$19:AP33)+AP$38+AP$39+SUM(AP$117:AP$121))&gt;=REGISTER!$CZ$22,0,IF(DS$70=1,0,IF(AND(DS34=1,$J34=1,DS$43&gt;=REGISTER!$CZ$25,DS$40&gt;0,SUM(DS$54:DS$60)&gt;0),1,0)))</f>
        <v>0</v>
      </c>
      <c r="AQ34" s="80">
        <f>IF((SUM(AQ$19:AQ33)+AQ$38+AQ$39+SUM(AQ$117:AQ$121))&gt;=REGISTER!$CZ$22,0,IF(DT$70=1,0,IF(AND(DT34=1,$J34=1,DT$43&gt;=REGISTER!$CZ$25,DT$40&gt;0,SUM(DT$54:DT$60)&gt;0),1,0)))</f>
        <v>0</v>
      </c>
      <c r="AR34" s="80">
        <f>IF((SUM(AR$19:AR33)+AR$38+AR$39+SUM(AR$117:AR$121))&gt;=REGISTER!$CZ$22,0,IF(DU$70=1,0,IF(AND(DU34=1,$J34=1,DU$43&gt;=REGISTER!$CZ$25,DU$40&gt;0,SUM(DU$54:DU$60)&gt;0),1,0)))</f>
        <v>0</v>
      </c>
      <c r="AS34" s="80">
        <f>IF((SUM(AS$19:AS33)+AS$38+AS$39+SUM(AS$117:AS$121))&gt;=REGISTER!$CZ$22,0,IF(DV$70=1,0,IF(AND(DV34=1,$J34=1,DV$43&gt;=REGISTER!$CZ$25,DV$40&gt;0,SUM(DV$54:DV$60)&gt;0),1,0)))</f>
        <v>0</v>
      </c>
      <c r="AT34" s="80">
        <f>IF((SUM(AT$19:AT33)+AT$38+AT$39+SUM(AT$117:AT$121))&gt;=REGISTER!$CZ$22,0,IF(DW$70=1,0,IF(AND(DW34=1,$J34=1,DW$43&gt;=REGISTER!$CZ$25,DW$40&gt;0,SUM(DW$54:DW$60)&gt;0),1,0)))</f>
        <v>0</v>
      </c>
      <c r="AU34" s="80">
        <f>IF((SUM(AU$19:AU33)+AU$38+AU$39+SUM(AU$117:AU$121))&gt;=REGISTER!$CZ$22,0,IF(DX$70=1,0,IF(AND(DX34=1,$J34=1,DX$43&gt;=REGISTER!$CZ$25,DX$40&gt;0,SUM(DX$54:DX$60)&gt;0),1,0)))</f>
        <v>0</v>
      </c>
      <c r="AV34" s="80">
        <f>IF((SUM(AV$19:AV33)+AV$38+AV$39+SUM(AV$117:AV$121))&gt;=REGISTER!$CZ$22,0,IF(DY$70=1,0,IF(AND(DY34=1,$J34=1,DY$43&gt;=REGISTER!$CZ$25,DY$40&gt;0,SUM(DY$54:DY$60)&gt;0),1,0)))</f>
        <v>0</v>
      </c>
      <c r="AW34" s="80">
        <f>IF((SUM(AW$19:AW33)+AW$38+AW$39+SUM(AW$117:AW$121))&gt;=REGISTER!$CZ$22,0,IF(DZ$70=1,0,IF(AND(DZ34=1,$J34=1,DZ$43&gt;=REGISTER!$CZ$25,DZ$40&gt;0,SUM(DZ$54:DZ$60)&gt;0),1,0)))</f>
        <v>0</v>
      </c>
      <c r="AX34" s="80">
        <f>IF((SUM(AX$19:AX33)+AX$38+AX$39+SUM(AX$117:AX$121))&gt;=REGISTER!$CZ$22,0,IF(EA$70=1,0,IF(AND(EA34=1,$J34=1,EA$43&gt;=REGISTER!$CZ$25,EA$40&gt;0,SUM(EA$54:EA$60)&gt;0),1,0)))</f>
        <v>0</v>
      </c>
      <c r="AY34" s="80">
        <f>IF((SUM(AY$19:AY33)+AY$38+AY$39+SUM(AY$117:AY$121))&gt;=REGISTER!$CZ$22,0,IF(EB$70=1,0,IF(AND(EB34=1,$J34=1,EB$43&gt;=REGISTER!$CZ$25,EB$40&gt;0,SUM(EB$54:EB$60)&gt;0),1,0)))</f>
        <v>0</v>
      </c>
      <c r="AZ34" s="80">
        <f>IF((SUM(AZ$19:AZ33)+AZ$38+AZ$39+SUM(AZ$117:AZ$121))&gt;=REGISTER!$CZ$22,0,IF(EC$70=1,0,IF(AND(EC34=1,$J34=1,EC$43&gt;=REGISTER!$CZ$25,EC$40&gt;0,SUM(EC$54:EC$60)&gt;0),1,0)))</f>
        <v>0</v>
      </c>
      <c r="BA34" s="80">
        <f>IF((SUM(BA$19:BA33)+BA$38+BA$39+SUM(BA$117:BA$121))&gt;=REGISTER!$CZ$22,0,IF(ED$70=1,0,IF(AND(ED34=1,$J34=1,ED$43&gt;=REGISTER!$CZ$25,ED$40&gt;0,SUM(ED$54:ED$60)&gt;0),1,0)))</f>
        <v>0</v>
      </c>
      <c r="BB34" s="80">
        <f>IF((SUM(BB$19:BB33)+BB$38+BB$39+SUM(BB$117:BB$121))&gt;=REGISTER!$CZ$22,0,IF(EE$70=1,0,IF(AND(EE34=1,$J34=1,EE$43&gt;=REGISTER!$CZ$25,EE$40&gt;0,SUM(EE$54:EE$60)&gt;0),1,0)))</f>
        <v>0</v>
      </c>
      <c r="BC34" s="80">
        <f>IF((SUM(BC$19:BC33)+BC$38+BC$39+SUM(BC$117:BC$121))&gt;=REGISTER!$CZ$22,0,IF(EF$70=1,0,IF(AND(EF34=1,$J34=1,EF$43&gt;=REGISTER!$CZ$25,EF$40&gt;0,SUM(EF$54:EF$60)&gt;0),1,0)))</f>
        <v>0</v>
      </c>
      <c r="BD34" s="101">
        <f t="shared" si="8"/>
        <v>0</v>
      </c>
      <c r="BE34" s="74">
        <f t="shared" si="9"/>
        <v>0</v>
      </c>
      <c r="BF34" s="74">
        <f t="shared" si="9"/>
        <v>0</v>
      </c>
      <c r="BG34" s="74">
        <f t="shared" si="9"/>
        <v>0</v>
      </c>
      <c r="BH34" s="74">
        <f t="shared" si="9"/>
        <v>0</v>
      </c>
      <c r="BI34" s="74">
        <f t="shared" si="9"/>
        <v>0</v>
      </c>
      <c r="BJ34" s="74">
        <f t="shared" si="9"/>
        <v>0</v>
      </c>
      <c r="BK34" s="74">
        <f t="shared" si="9"/>
        <v>0</v>
      </c>
      <c r="BL34" s="74">
        <f t="shared" si="9"/>
        <v>0</v>
      </c>
      <c r="BM34" s="74">
        <f t="shared" si="9"/>
        <v>0</v>
      </c>
      <c r="BN34" s="74">
        <f t="shared" si="9"/>
        <v>0</v>
      </c>
      <c r="BO34" s="74">
        <f t="shared" si="9"/>
        <v>0</v>
      </c>
      <c r="BP34" s="74">
        <f t="shared" si="9"/>
        <v>0</v>
      </c>
      <c r="BQ34" s="74">
        <f t="shared" si="9"/>
        <v>0</v>
      </c>
      <c r="BR34" s="74">
        <f t="shared" si="9"/>
        <v>0</v>
      </c>
      <c r="BS34" s="74">
        <f t="shared" si="9"/>
        <v>0</v>
      </c>
      <c r="BT34" s="74">
        <f t="shared" ref="BT34:CG37" si="16">IF(AND($I34=1,DH34=1,DH$41&gt;2,DH$40&gt;0,SUM(DH$47:DH$53)&gt;0),1,0)</f>
        <v>0</v>
      </c>
      <c r="BU34" s="74">
        <f t="shared" si="16"/>
        <v>0</v>
      </c>
      <c r="BV34" s="74">
        <f t="shared" si="16"/>
        <v>0</v>
      </c>
      <c r="BW34" s="74">
        <f t="shared" si="16"/>
        <v>0</v>
      </c>
      <c r="BX34" s="74">
        <f t="shared" si="16"/>
        <v>0</v>
      </c>
      <c r="BY34" s="74">
        <f t="shared" si="16"/>
        <v>0</v>
      </c>
      <c r="BZ34" s="74">
        <f t="shared" si="16"/>
        <v>0</v>
      </c>
      <c r="CA34" s="74">
        <f t="shared" si="16"/>
        <v>0</v>
      </c>
      <c r="CB34" s="74">
        <f t="shared" si="16"/>
        <v>0</v>
      </c>
      <c r="CC34" s="74">
        <f t="shared" si="16"/>
        <v>0</v>
      </c>
      <c r="CD34" s="74">
        <f t="shared" si="16"/>
        <v>0</v>
      </c>
      <c r="CE34" s="74">
        <f t="shared" si="16"/>
        <v>0</v>
      </c>
      <c r="CF34" s="74">
        <f t="shared" si="16"/>
        <v>0</v>
      </c>
      <c r="CG34" s="74">
        <f t="shared" si="16"/>
        <v>0</v>
      </c>
      <c r="CH34" s="74">
        <f t="shared" si="11"/>
        <v>0</v>
      </c>
      <c r="CI34" s="74">
        <f t="shared" si="11"/>
        <v>0</v>
      </c>
      <c r="CJ34" s="74">
        <f t="shared" si="11"/>
        <v>0</v>
      </c>
      <c r="CK34" s="74">
        <f t="shared" si="11"/>
        <v>0</v>
      </c>
      <c r="CL34" s="74">
        <f t="shared" si="11"/>
        <v>0</v>
      </c>
      <c r="CM34" s="74">
        <f t="shared" si="11"/>
        <v>0</v>
      </c>
      <c r="CN34" s="74">
        <f t="shared" si="11"/>
        <v>0</v>
      </c>
      <c r="CO34" s="74">
        <f t="shared" si="11"/>
        <v>0</v>
      </c>
      <c r="CP34" s="74">
        <f t="shared" si="11"/>
        <v>0</v>
      </c>
      <c r="CQ34" s="74">
        <f t="shared" si="11"/>
        <v>0</v>
      </c>
      <c r="CR34" s="74">
        <f t="shared" si="11"/>
        <v>0</v>
      </c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54">
        <f t="shared" si="12"/>
        <v>0</v>
      </c>
      <c r="EH34" s="136"/>
      <c r="EI34" s="97">
        <f t="shared" si="13"/>
        <v>0</v>
      </c>
      <c r="EJ34" s="344" t="str">
        <f t="shared" si="14"/>
        <v/>
      </c>
      <c r="EK34" s="345">
        <f t="shared" si="15"/>
        <v>0</v>
      </c>
      <c r="EL34" s="185"/>
      <c r="EM34" s="102">
        <f>SUMIF($K34,REGISTER!$CU$7,'KORT 2'!$BD34)</f>
        <v>0</v>
      </c>
      <c r="EN34" s="19">
        <f>SUMIF($K34,REGISTER!$CU$8,'KORT 2'!$BD34)</f>
        <v>0</v>
      </c>
      <c r="EO34" s="20">
        <f>SUMIF($K34,REGISTER!$CU$9,'KORT 2'!$BD34)</f>
        <v>0</v>
      </c>
      <c r="EP34" s="17">
        <f>SUMIF($K34,REGISTER!$CU$21,'KORT 2'!$BD34)</f>
        <v>0</v>
      </c>
      <c r="EQ34" s="19">
        <f>SUMIF($K34,REGISTER!$CU$22,'KORT 2'!$BD34)</f>
        <v>0</v>
      </c>
      <c r="ER34" s="20">
        <f>SUMIF($K34,REGISTER!$CU$23,'KORT 2'!$BD34)</f>
        <v>0</v>
      </c>
      <c r="ES34" s="17">
        <f>SUMIF($K34,REGISTER!$CU$14,'KORT 2'!$BD34)</f>
        <v>0</v>
      </c>
      <c r="ET34" s="19">
        <f>SUMIF($K34,REGISTER!$CU$15,'KORT 2'!$BD34)</f>
        <v>0</v>
      </c>
      <c r="EU34" s="19">
        <f>SUMIF($K34,REGISTER!$CU$16,'KORT 2'!$BD34)</f>
        <v>0</v>
      </c>
      <c r="EV34" s="218">
        <f>SUMIF($K34,REGISTER!$CU$17,'KORT 2'!$BD34)+SUMIF($K34,REGISTER!$CU$18,'KORT 2'!$BD34)+SUMIF($K34,REGISTER!$CU$19,'KORT 2'!$BD34)+SUMIF($K34,REGISTER!$CU$20,'KORT 2'!$BD34)</f>
        <v>0</v>
      </c>
      <c r="EW34" s="103">
        <f>SUMIF($K34,REGISTER!$CU$28,'KORT 2'!$BD34)</f>
        <v>0</v>
      </c>
      <c r="EX34" s="19">
        <f>SUMIF($K34,REGISTER!$CU$29,'KORT 2'!$BD34)</f>
        <v>0</v>
      </c>
      <c r="EY34" s="19">
        <f>SUMIF($K34,REGISTER!$CU$30,'KORT 2'!$BD34)</f>
        <v>0</v>
      </c>
      <c r="EZ34" s="218">
        <f>SUMIF($K34,REGISTER!$CU$31,'KORT 2'!$BD34)+SUMIF($K34,REGISTER!$CU$32,'KORT 2'!$BD34)+SUMIF($K34,REGISTER!$CU$33,'KORT 2'!$BD34)+SUMIF($K34,REGISTER!$CU$34,'KORT 2'!$BD34)</f>
        <v>0</v>
      </c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234"/>
      <c r="FQ34" s="103">
        <f>SUMIF($M34,REGISTER!$CU$36,'KORT 2'!$O34)</f>
        <v>0</v>
      </c>
      <c r="FR34" s="19">
        <f>SUMIF($M34,REGISTER!$CU$37,'KORT 2'!$O34)</f>
        <v>0</v>
      </c>
      <c r="FS34" s="19">
        <f>SUMIF($M34,REGISTER!$CU$38,'KORT 2'!$O34)</f>
        <v>0</v>
      </c>
      <c r="FT34" s="19">
        <f>SUMIF($M34,REGISTER!$CU$39,'KORT 2'!$O34)</f>
        <v>0</v>
      </c>
      <c r="FU34" s="19">
        <f>SUMIF($M34,REGISTER!$CU$40,'KORT 2'!$O34)</f>
        <v>0</v>
      </c>
      <c r="FV34" s="19">
        <f>SUMIF($M34,REGISTER!$CU$41,'KORT 2'!$O34)</f>
        <v>0</v>
      </c>
      <c r="FW34" s="19">
        <f>SUMIF($M34,REGISTER!$CU$56,'KORT 2'!$O34)</f>
        <v>0</v>
      </c>
      <c r="FX34" s="19">
        <f>SUMIF($M34,REGISTER!$CU$57,'KORT 2'!$O34)</f>
        <v>0</v>
      </c>
      <c r="FY34" s="19">
        <f>SUMIF($M34,REGISTER!$CU$58,'KORT 2'!$O34)</f>
        <v>0</v>
      </c>
      <c r="FZ34" s="19">
        <f>SUMIF($M34,REGISTER!$CU$59,'KORT 2'!$O34)</f>
        <v>0</v>
      </c>
      <c r="GA34" s="19">
        <f>SUMIF($M34,REGISTER!$CU$60,'KORT 2'!$O34)</f>
        <v>0</v>
      </c>
      <c r="GB34" s="19">
        <f>SUMIF($M34,REGISTER!$CU$61,'KORT 2'!$O34)</f>
        <v>0</v>
      </c>
      <c r="GC34" s="19">
        <f>SUMIF($M34,REGISTER!$CU$46,'KORT 2'!$O34)</f>
        <v>0</v>
      </c>
      <c r="GD34" s="19">
        <f>SUMIF($M34,REGISTER!$CU$47,'KORT 2'!$O34)</f>
        <v>0</v>
      </c>
      <c r="GE34" s="19">
        <f>SUMIF($M34,REGISTER!$CU$48,'KORT 2'!$O34)</f>
        <v>0</v>
      </c>
      <c r="GF34" s="19">
        <f>SUMIF($M34,REGISTER!$CU$49,'KORT 2'!$O34)</f>
        <v>0</v>
      </c>
      <c r="GG34" s="19">
        <f>SUMIF($M34,REGISTER!$CU$50,'KORT 2'!$O34)</f>
        <v>0</v>
      </c>
      <c r="GH34" s="19">
        <f>SUMIF($M34,REGISTER!$CU$51,'KORT 2'!$O34)</f>
        <v>0</v>
      </c>
      <c r="GI34" s="18">
        <f>SUMIF($M34,REGISTER!$CU$52,'KORT 2'!$O34)+SUMIF($M34,REGISTER!$CU$53,'KORT 2'!$O34)+SUMIF($M34,REGISTER!$CU$54,'KORT 2'!$O34)+SUMIF($M34,REGISTER!$CU$55,'KORT 2'!$O34)</f>
        <v>0</v>
      </c>
      <c r="GJ34" s="19">
        <f>SUMIF($M34,REGISTER!$CU$66,'KORT 2'!$O34)</f>
        <v>0</v>
      </c>
      <c r="GK34" s="19">
        <f>SUMIF($M34,REGISTER!$CU$67,'KORT 2'!$O34)</f>
        <v>0</v>
      </c>
      <c r="GL34" s="19">
        <f>SUMIF($M34,REGISTER!$CU$68,'KORT 2'!$O34)</f>
        <v>0</v>
      </c>
      <c r="GM34" s="19">
        <f>SUMIF($M34,REGISTER!$CU$69,'KORT 2'!$O34)</f>
        <v>0</v>
      </c>
      <c r="GN34" s="19">
        <f>SUMIF($M34,REGISTER!$CU$70,'KORT 2'!$O34)</f>
        <v>0</v>
      </c>
      <c r="GO34" s="19">
        <f>SUMIF($M34,REGISTER!$CU$71,'KORT 2'!$O34)</f>
        <v>0</v>
      </c>
      <c r="GP34" s="18">
        <f>SUMIF($M34,REGISTER!$CU$72,'KORT 2'!$O34)+SUMIF($M34,REGISTER!$CU$73,'KORT 2'!$O34)+SUMIF($M34,REGISTER!$CU$74,'KORT 2'!$O34)+SUMIF($M34,REGISTER!$CU$75,'KORT 2'!$O34)</f>
        <v>0</v>
      </c>
      <c r="GQ34" s="136"/>
      <c r="GR34" s="136"/>
      <c r="GS34" s="136"/>
      <c r="GT34" s="136"/>
      <c r="GU34" s="136"/>
      <c r="GV34" s="136"/>
      <c r="GW34" s="136"/>
      <c r="GX34" s="136"/>
      <c r="GY34" s="136"/>
      <c r="GZ34" s="136"/>
      <c r="HA34" s="136"/>
      <c r="HB34" s="136"/>
      <c r="HC34" s="136"/>
      <c r="HD34" s="136"/>
      <c r="HE34" s="136"/>
      <c r="HF34" s="136"/>
      <c r="HG34" s="136"/>
      <c r="HH34" s="125"/>
      <c r="HI34" s="1"/>
    </row>
    <row r="35" spans="1:256" ht="15.95" customHeight="1">
      <c r="A35" s="17">
        <v>17</v>
      </c>
      <c r="B35" s="81"/>
      <c r="C35" s="429" t="str">
        <f t="shared" si="0"/>
        <v/>
      </c>
      <c r="D35" s="461"/>
      <c r="E35" s="461"/>
      <c r="F35" s="461"/>
      <c r="G35" s="461"/>
      <c r="H35" s="130" t="str">
        <f t="shared" si="1"/>
        <v/>
      </c>
      <c r="I35" s="26">
        <f t="shared" si="2"/>
        <v>0</v>
      </c>
      <c r="J35" s="26">
        <f t="shared" si="3"/>
        <v>0</v>
      </c>
      <c r="K35" s="26">
        <f t="shared" si="4"/>
        <v>0</v>
      </c>
      <c r="L35" s="133"/>
      <c r="M35" s="26">
        <f t="shared" si="5"/>
        <v>0</v>
      </c>
      <c r="N35" s="26">
        <f t="shared" si="6"/>
        <v>0</v>
      </c>
      <c r="O35" s="101">
        <f t="shared" si="7"/>
        <v>0</v>
      </c>
      <c r="P35" s="80">
        <f>IF((SUM(P$19:P34)+P$38+P$39+SUM(P$117:P$121))&gt;=REGISTER!$CZ$22,0,IF(CS$70=1,0,IF(AND(CS35=1,$J35=1,CS$43&gt;=REGISTER!$CZ$25,CS$40&gt;0,SUM(CS$54:CS$60)&gt;0),1,0)))</f>
        <v>0</v>
      </c>
      <c r="Q35" s="80">
        <f>IF((SUM(Q$19:Q34)+Q$38+Q$39+SUM(Q$117:Q$121))&gt;=REGISTER!$CZ$22,0,IF(CT$70=1,0,IF(AND(CT35=1,$J35=1,CT$43&gt;=REGISTER!$CZ$25,CT$40&gt;0,SUM(CT$54:CT$60)&gt;0),1,0)))</f>
        <v>0</v>
      </c>
      <c r="R35" s="80">
        <f>IF((SUM(R$19:R34)+R$38+R$39+SUM(R$117:R$121))&gt;=REGISTER!$CZ$22,0,IF(CU$70=1,0,IF(AND(CU35=1,$J35=1,CU$43&gt;=REGISTER!$CZ$25,CU$40&gt;0,SUM(CU$54:CU$60)&gt;0),1,0)))</f>
        <v>0</v>
      </c>
      <c r="S35" s="80">
        <f>IF((SUM(S$19:S34)+S$38+S$39+SUM(S$117:S$121))&gt;=REGISTER!$CZ$22,0,IF(CV$70=1,0,IF(AND(CV35=1,$J35=1,CV$43&gt;=REGISTER!$CZ$25,CV$40&gt;0,SUM(CV$54:CV$60)&gt;0),1,0)))</f>
        <v>0</v>
      </c>
      <c r="T35" s="80">
        <f>IF((SUM(T$19:T34)+T$38+T$39+SUM(T$117:T$121))&gt;=REGISTER!$CZ$22,0,IF(CW$70=1,0,IF(AND(CW35=1,$J35=1,CW$43&gt;=REGISTER!$CZ$25,CW$40&gt;0,SUM(CW$54:CW$60)&gt;0),1,0)))</f>
        <v>0</v>
      </c>
      <c r="U35" s="80">
        <f>IF((SUM(U$19:U34)+U$38+U$39+SUM(U$117:U$121))&gt;=REGISTER!$CZ$22,0,IF(CX$70=1,0,IF(AND(CX35=1,$J35=1,CX$43&gt;=REGISTER!$CZ$25,CX$40&gt;0,SUM(CX$54:CX$60)&gt;0),1,0)))</f>
        <v>0</v>
      </c>
      <c r="V35" s="80">
        <f>IF((SUM(V$19:V34)+V$38+V$39+SUM(V$117:V$121))&gt;=REGISTER!$CZ$22,0,IF(CY$70=1,0,IF(AND(CY35=1,$J35=1,CY$43&gt;=REGISTER!$CZ$25,CY$40&gt;0,SUM(CY$54:CY$60)&gt;0),1,0)))</f>
        <v>0</v>
      </c>
      <c r="W35" s="80">
        <f>IF((SUM(W$19:W34)+W$38+W$39+SUM(W$117:W$121))&gt;=REGISTER!$CZ$22,0,IF(CZ$70=1,0,IF(AND(CZ35=1,$J35=1,CZ$43&gt;=REGISTER!$CZ$25,CZ$40&gt;0,SUM(CZ$54:CZ$60)&gt;0),1,0)))</f>
        <v>0</v>
      </c>
      <c r="X35" s="80">
        <f>IF((SUM(X$19:X34)+X$38+X$39+SUM(X$117:X$121))&gt;=REGISTER!$CZ$22,0,IF(DA$70=1,0,IF(AND(DA35=1,$J35=1,DA$43&gt;=REGISTER!$CZ$25,DA$40&gt;0,SUM(DA$54:DA$60)&gt;0),1,0)))</f>
        <v>0</v>
      </c>
      <c r="Y35" s="80">
        <f>IF((SUM(Y$19:Y34)+Y$38+Y$39+SUM(Y$117:Y$121))&gt;=REGISTER!$CZ$22,0,IF(DB$70=1,0,IF(AND(DB35=1,$J35=1,DB$43&gt;=REGISTER!$CZ$25,DB$40&gt;0,SUM(DB$54:DB$60)&gt;0),1,0)))</f>
        <v>0</v>
      </c>
      <c r="Z35" s="80">
        <f>IF((SUM(Z$19:Z34)+Z$38+Z$39+SUM(Z$117:Z$121))&gt;=REGISTER!$CZ$22,0,IF(DC$70=1,0,IF(AND(DC35=1,$J35=1,DC$43&gt;=REGISTER!$CZ$25,DC$40&gt;0,SUM(DC$54:DC$60)&gt;0),1,0)))</f>
        <v>0</v>
      </c>
      <c r="AA35" s="80">
        <f>IF((SUM(AA$19:AA34)+AA$38+AA$39+SUM(AA$117:AA$121))&gt;=REGISTER!$CZ$22,0,IF(DD$70=1,0,IF(AND(DD35=1,$J35=1,DD$43&gt;=REGISTER!$CZ$25,DD$40&gt;0,SUM(DD$54:DD$60)&gt;0),1,0)))</f>
        <v>0</v>
      </c>
      <c r="AB35" s="80">
        <f>IF((SUM(AB$19:AB34)+AB$38+AB$39+SUM(AB$117:AB$121))&gt;=REGISTER!$CZ$22,0,IF(DE$70=1,0,IF(AND(DE35=1,$J35=1,DE$43&gt;=REGISTER!$CZ$25,DE$40&gt;0,SUM(DE$54:DE$60)&gt;0),1,0)))</f>
        <v>0</v>
      </c>
      <c r="AC35" s="80">
        <f>IF((SUM(AC$19:AC34)+AC$38+AC$39+SUM(AC$117:AC$121))&gt;=REGISTER!$CZ$22,0,IF(DF$70=1,0,IF(AND(DF35=1,$J35=1,DF$43&gt;=REGISTER!$CZ$25,DF$40&gt;0,SUM(DF$54:DF$60)&gt;0),1,0)))</f>
        <v>0</v>
      </c>
      <c r="AD35" s="80">
        <f>IF((SUM(AD$19:AD34)+AD$38+AD$39+SUM(AD$117:AD$121))&gt;=REGISTER!$CZ$22,0,IF(DG$70=1,0,IF(AND(DG35=1,$J35=1,DG$43&gt;=REGISTER!$CZ$25,DG$40&gt;0,SUM(DG$54:DG$60)&gt;0),1,0)))</f>
        <v>0</v>
      </c>
      <c r="AE35" s="80">
        <f>IF((SUM(AE$19:AE34)+AE$38+AE$39+SUM(AE$117:AE$121))&gt;=REGISTER!$CZ$22,0,IF(DH$70=1,0,IF(AND(DH35=1,$J35=1,DH$43&gt;=REGISTER!$CZ$25,DH$40&gt;0,SUM(DH$54:DH$60)&gt;0),1,0)))</f>
        <v>0</v>
      </c>
      <c r="AF35" s="80">
        <f>IF((SUM(AF$19:AF34)+AF$38+AF$39+SUM(AF$117:AF$121))&gt;=REGISTER!$CZ$22,0,IF(DI$70=1,0,IF(AND(DI35=1,$J35=1,DI$43&gt;=REGISTER!$CZ$25,DI$40&gt;0,SUM(DI$54:DI$60)&gt;0),1,0)))</f>
        <v>0</v>
      </c>
      <c r="AG35" s="80">
        <f>IF((SUM(AG$19:AG34)+AG$38+AG$39+SUM(AG$117:AG$121))&gt;=REGISTER!$CZ$22,0,IF(DJ$70=1,0,IF(AND(DJ35=1,$J35=1,DJ$43&gt;=REGISTER!$CZ$25,DJ$40&gt;0,SUM(DJ$54:DJ$60)&gt;0),1,0)))</f>
        <v>0</v>
      </c>
      <c r="AH35" s="80">
        <f>IF((SUM(AH$19:AH34)+AH$38+AH$39+SUM(AH$117:AH$121))&gt;=REGISTER!$CZ$22,0,IF(DK$70=1,0,IF(AND(DK35=1,$J35=1,DK$43&gt;=REGISTER!$CZ$25,DK$40&gt;0,SUM(DK$54:DK$60)&gt;0),1,0)))</f>
        <v>0</v>
      </c>
      <c r="AI35" s="80">
        <f>IF((SUM(AI$19:AI34)+AI$38+AI$39+SUM(AI$117:AI$121))&gt;=REGISTER!$CZ$22,0,IF(DL$70=1,0,IF(AND(DL35=1,$J35=1,DL$43&gt;=REGISTER!$CZ$25,DL$40&gt;0,SUM(DL$54:DL$60)&gt;0),1,0)))</f>
        <v>0</v>
      </c>
      <c r="AJ35" s="80">
        <f>IF((SUM(AJ$19:AJ34)+AJ$38+AJ$39+SUM(AJ$117:AJ$121))&gt;=REGISTER!$CZ$22,0,IF(DM$70=1,0,IF(AND(DM35=1,$J35=1,DM$43&gt;=REGISTER!$CZ$25,DM$40&gt;0,SUM(DM$54:DM$60)&gt;0),1,0)))</f>
        <v>0</v>
      </c>
      <c r="AK35" s="80">
        <f>IF((SUM(AK$19:AK34)+AK$38+AK$39+SUM(AK$117:AK$121))&gt;=REGISTER!$CZ$22,0,IF(DN$70=1,0,IF(AND(DN35=1,$J35=1,DN$43&gt;=REGISTER!$CZ$25,DN$40&gt;0,SUM(DN$54:DN$60)&gt;0),1,0)))</f>
        <v>0</v>
      </c>
      <c r="AL35" s="80">
        <f>IF((SUM(AL$19:AL34)+AL$38+AL$39+SUM(AL$117:AL$121))&gt;=REGISTER!$CZ$22,0,IF(DO$70=1,0,IF(AND(DO35=1,$J35=1,DO$43&gt;=REGISTER!$CZ$25,DO$40&gt;0,SUM(DO$54:DO$60)&gt;0),1,0)))</f>
        <v>0</v>
      </c>
      <c r="AM35" s="80">
        <f>IF((SUM(AM$19:AM34)+AM$38+AM$39+SUM(AM$117:AM$121))&gt;=REGISTER!$CZ$22,0,IF(DP$70=1,0,IF(AND(DP35=1,$J35=1,DP$43&gt;=REGISTER!$CZ$25,DP$40&gt;0,SUM(DP$54:DP$60)&gt;0),1,0)))</f>
        <v>0</v>
      </c>
      <c r="AN35" s="80">
        <f>IF((SUM(AN$19:AN34)+AN$38+AN$39+SUM(AN$117:AN$121))&gt;=REGISTER!$CZ$22,0,IF(DQ$70=1,0,IF(AND(DQ35=1,$J35=1,DQ$43&gt;=REGISTER!$CZ$25,DQ$40&gt;0,SUM(DQ$54:DQ$60)&gt;0),1,0)))</f>
        <v>0</v>
      </c>
      <c r="AO35" s="80">
        <f>IF((SUM(AO$19:AO34)+AO$38+AO$39+SUM(AO$117:AO$121))&gt;=REGISTER!$CZ$22,0,IF(DR$70=1,0,IF(AND(DR35=1,$J35=1,DR$43&gt;=REGISTER!$CZ$25,DR$40&gt;0,SUM(DR$54:DR$60)&gt;0),1,0)))</f>
        <v>0</v>
      </c>
      <c r="AP35" s="80">
        <f>IF((SUM(AP$19:AP34)+AP$38+AP$39+SUM(AP$117:AP$121))&gt;=REGISTER!$CZ$22,0,IF(DS$70=1,0,IF(AND(DS35=1,$J35=1,DS$43&gt;=REGISTER!$CZ$25,DS$40&gt;0,SUM(DS$54:DS$60)&gt;0),1,0)))</f>
        <v>0</v>
      </c>
      <c r="AQ35" s="80">
        <f>IF((SUM(AQ$19:AQ34)+AQ$38+AQ$39+SUM(AQ$117:AQ$121))&gt;=REGISTER!$CZ$22,0,IF(DT$70=1,0,IF(AND(DT35=1,$J35=1,DT$43&gt;=REGISTER!$CZ$25,DT$40&gt;0,SUM(DT$54:DT$60)&gt;0),1,0)))</f>
        <v>0</v>
      </c>
      <c r="AR35" s="80">
        <f>IF((SUM(AR$19:AR34)+AR$38+AR$39+SUM(AR$117:AR$121))&gt;=REGISTER!$CZ$22,0,IF(DU$70=1,0,IF(AND(DU35=1,$J35=1,DU$43&gt;=REGISTER!$CZ$25,DU$40&gt;0,SUM(DU$54:DU$60)&gt;0),1,0)))</f>
        <v>0</v>
      </c>
      <c r="AS35" s="80">
        <f>IF((SUM(AS$19:AS34)+AS$38+AS$39+SUM(AS$117:AS$121))&gt;=REGISTER!$CZ$22,0,IF(DV$70=1,0,IF(AND(DV35=1,$J35=1,DV$43&gt;=REGISTER!$CZ$25,DV$40&gt;0,SUM(DV$54:DV$60)&gt;0),1,0)))</f>
        <v>0</v>
      </c>
      <c r="AT35" s="80">
        <f>IF((SUM(AT$19:AT34)+AT$38+AT$39+SUM(AT$117:AT$121))&gt;=REGISTER!$CZ$22,0,IF(DW$70=1,0,IF(AND(DW35=1,$J35=1,DW$43&gt;=REGISTER!$CZ$25,DW$40&gt;0,SUM(DW$54:DW$60)&gt;0),1,0)))</f>
        <v>0</v>
      </c>
      <c r="AU35" s="80">
        <f>IF((SUM(AU$19:AU34)+AU$38+AU$39+SUM(AU$117:AU$121))&gt;=REGISTER!$CZ$22,0,IF(DX$70=1,0,IF(AND(DX35=1,$J35=1,DX$43&gt;=REGISTER!$CZ$25,DX$40&gt;0,SUM(DX$54:DX$60)&gt;0),1,0)))</f>
        <v>0</v>
      </c>
      <c r="AV35" s="80">
        <f>IF((SUM(AV$19:AV34)+AV$38+AV$39+SUM(AV$117:AV$121))&gt;=REGISTER!$CZ$22,0,IF(DY$70=1,0,IF(AND(DY35=1,$J35=1,DY$43&gt;=REGISTER!$CZ$25,DY$40&gt;0,SUM(DY$54:DY$60)&gt;0),1,0)))</f>
        <v>0</v>
      </c>
      <c r="AW35" s="80">
        <f>IF((SUM(AW$19:AW34)+AW$38+AW$39+SUM(AW$117:AW$121))&gt;=REGISTER!$CZ$22,0,IF(DZ$70=1,0,IF(AND(DZ35=1,$J35=1,DZ$43&gt;=REGISTER!$CZ$25,DZ$40&gt;0,SUM(DZ$54:DZ$60)&gt;0),1,0)))</f>
        <v>0</v>
      </c>
      <c r="AX35" s="80">
        <f>IF((SUM(AX$19:AX34)+AX$38+AX$39+SUM(AX$117:AX$121))&gt;=REGISTER!$CZ$22,0,IF(EA$70=1,0,IF(AND(EA35=1,$J35=1,EA$43&gt;=REGISTER!$CZ$25,EA$40&gt;0,SUM(EA$54:EA$60)&gt;0),1,0)))</f>
        <v>0</v>
      </c>
      <c r="AY35" s="80">
        <f>IF((SUM(AY$19:AY34)+AY$38+AY$39+SUM(AY$117:AY$121))&gt;=REGISTER!$CZ$22,0,IF(EB$70=1,0,IF(AND(EB35=1,$J35=1,EB$43&gt;=REGISTER!$CZ$25,EB$40&gt;0,SUM(EB$54:EB$60)&gt;0),1,0)))</f>
        <v>0</v>
      </c>
      <c r="AZ35" s="80">
        <f>IF((SUM(AZ$19:AZ34)+AZ$38+AZ$39+SUM(AZ$117:AZ$121))&gt;=REGISTER!$CZ$22,0,IF(EC$70=1,0,IF(AND(EC35=1,$J35=1,EC$43&gt;=REGISTER!$CZ$25,EC$40&gt;0,SUM(EC$54:EC$60)&gt;0),1,0)))</f>
        <v>0</v>
      </c>
      <c r="BA35" s="80">
        <f>IF((SUM(BA$19:BA34)+BA$38+BA$39+SUM(BA$117:BA$121))&gt;=REGISTER!$CZ$22,0,IF(ED$70=1,0,IF(AND(ED35=1,$J35=1,ED$43&gt;=REGISTER!$CZ$25,ED$40&gt;0,SUM(ED$54:ED$60)&gt;0),1,0)))</f>
        <v>0</v>
      </c>
      <c r="BB35" s="80">
        <f>IF((SUM(BB$19:BB34)+BB$38+BB$39+SUM(BB$117:BB$121))&gt;=REGISTER!$CZ$22,0,IF(EE$70=1,0,IF(AND(EE35=1,$J35=1,EE$43&gt;=REGISTER!$CZ$25,EE$40&gt;0,SUM(EE$54:EE$60)&gt;0),1,0)))</f>
        <v>0</v>
      </c>
      <c r="BC35" s="80">
        <f>IF((SUM(BC$19:BC34)+BC$38+BC$39+SUM(BC$117:BC$121))&gt;=REGISTER!$CZ$22,0,IF(EF$70=1,0,IF(AND(EF35=1,$J35=1,EF$43&gt;=REGISTER!$CZ$25,EF$40&gt;0,SUM(EF$54:EF$60)&gt;0),1,0)))</f>
        <v>0</v>
      </c>
      <c r="BD35" s="101">
        <f t="shared" si="8"/>
        <v>0</v>
      </c>
      <c r="BE35" s="74">
        <f t="shared" ref="BE35:BS37" si="17">IF(AND($I35=1,CS35=1,CS$41&gt;2,CS$40&gt;0,SUM(CS$47:CS$53)&gt;0),1,0)</f>
        <v>0</v>
      </c>
      <c r="BF35" s="74">
        <f t="shared" si="17"/>
        <v>0</v>
      </c>
      <c r="BG35" s="74">
        <f t="shared" si="17"/>
        <v>0</v>
      </c>
      <c r="BH35" s="74">
        <f t="shared" si="17"/>
        <v>0</v>
      </c>
      <c r="BI35" s="74">
        <f t="shared" si="17"/>
        <v>0</v>
      </c>
      <c r="BJ35" s="74">
        <f t="shared" si="17"/>
        <v>0</v>
      </c>
      <c r="BK35" s="74">
        <f t="shared" si="17"/>
        <v>0</v>
      </c>
      <c r="BL35" s="74">
        <f t="shared" si="17"/>
        <v>0</v>
      </c>
      <c r="BM35" s="74">
        <f t="shared" si="17"/>
        <v>0</v>
      </c>
      <c r="BN35" s="74">
        <f t="shared" si="17"/>
        <v>0</v>
      </c>
      <c r="BO35" s="74">
        <f t="shared" si="17"/>
        <v>0</v>
      </c>
      <c r="BP35" s="74">
        <f t="shared" si="17"/>
        <v>0</v>
      </c>
      <c r="BQ35" s="74">
        <f t="shared" si="17"/>
        <v>0</v>
      </c>
      <c r="BR35" s="74">
        <f t="shared" si="17"/>
        <v>0</v>
      </c>
      <c r="BS35" s="74">
        <f t="shared" si="17"/>
        <v>0</v>
      </c>
      <c r="BT35" s="74">
        <f t="shared" si="16"/>
        <v>0</v>
      </c>
      <c r="BU35" s="74">
        <f t="shared" si="16"/>
        <v>0</v>
      </c>
      <c r="BV35" s="74">
        <f t="shared" si="16"/>
        <v>0</v>
      </c>
      <c r="BW35" s="74">
        <f t="shared" si="16"/>
        <v>0</v>
      </c>
      <c r="BX35" s="74">
        <f t="shared" si="16"/>
        <v>0</v>
      </c>
      <c r="BY35" s="74">
        <f t="shared" si="16"/>
        <v>0</v>
      </c>
      <c r="BZ35" s="74">
        <f t="shared" si="16"/>
        <v>0</v>
      </c>
      <c r="CA35" s="74">
        <f t="shared" si="16"/>
        <v>0</v>
      </c>
      <c r="CB35" s="74">
        <f t="shared" si="16"/>
        <v>0</v>
      </c>
      <c r="CC35" s="74">
        <f t="shared" si="16"/>
        <v>0</v>
      </c>
      <c r="CD35" s="74">
        <f t="shared" si="16"/>
        <v>0</v>
      </c>
      <c r="CE35" s="74">
        <f t="shared" si="16"/>
        <v>0</v>
      </c>
      <c r="CF35" s="74">
        <f t="shared" si="16"/>
        <v>0</v>
      </c>
      <c r="CG35" s="74">
        <f t="shared" si="16"/>
        <v>0</v>
      </c>
      <c r="CH35" s="74">
        <f t="shared" ref="CH35:CR37" si="18">IF(AND($I35=1,DV35=1,DV$41&gt;2,DV$40&gt;0,SUM(DV$47:DV$53)&gt;0),1,0)</f>
        <v>0</v>
      </c>
      <c r="CI35" s="74">
        <f t="shared" si="18"/>
        <v>0</v>
      </c>
      <c r="CJ35" s="74">
        <f t="shared" si="18"/>
        <v>0</v>
      </c>
      <c r="CK35" s="74">
        <f t="shared" si="18"/>
        <v>0</v>
      </c>
      <c r="CL35" s="74">
        <f t="shared" si="18"/>
        <v>0</v>
      </c>
      <c r="CM35" s="74">
        <f t="shared" si="18"/>
        <v>0</v>
      </c>
      <c r="CN35" s="74">
        <f t="shared" si="18"/>
        <v>0</v>
      </c>
      <c r="CO35" s="74">
        <f t="shared" si="18"/>
        <v>0</v>
      </c>
      <c r="CP35" s="74">
        <f t="shared" si="18"/>
        <v>0</v>
      </c>
      <c r="CQ35" s="74">
        <f t="shared" si="18"/>
        <v>0</v>
      </c>
      <c r="CR35" s="74">
        <f t="shared" si="18"/>
        <v>0</v>
      </c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54">
        <f t="shared" si="12"/>
        <v>0</v>
      </c>
      <c r="EH35" s="136"/>
      <c r="EI35" s="97">
        <f t="shared" si="13"/>
        <v>0</v>
      </c>
      <c r="EJ35" s="344" t="str">
        <f t="shared" si="14"/>
        <v/>
      </c>
      <c r="EK35" s="345">
        <f t="shared" si="15"/>
        <v>0</v>
      </c>
      <c r="EL35" s="185"/>
      <c r="EM35" s="102">
        <f>SUMIF($K35,REGISTER!$CU$7,'KORT 2'!$BD35)</f>
        <v>0</v>
      </c>
      <c r="EN35" s="19">
        <f>SUMIF($K35,REGISTER!$CU$8,'KORT 2'!$BD35)</f>
        <v>0</v>
      </c>
      <c r="EO35" s="20">
        <f>SUMIF($K35,REGISTER!$CU$9,'KORT 2'!$BD35)</f>
        <v>0</v>
      </c>
      <c r="EP35" s="17">
        <f>SUMIF($K35,REGISTER!$CU$21,'KORT 2'!$BD35)</f>
        <v>0</v>
      </c>
      <c r="EQ35" s="19">
        <f>SUMIF($K35,REGISTER!$CU$22,'KORT 2'!$BD35)</f>
        <v>0</v>
      </c>
      <c r="ER35" s="20">
        <f>SUMIF($K35,REGISTER!$CU$23,'KORT 2'!$BD35)</f>
        <v>0</v>
      </c>
      <c r="ES35" s="17">
        <f>SUMIF($K35,REGISTER!$CU$14,'KORT 2'!$BD35)</f>
        <v>0</v>
      </c>
      <c r="ET35" s="19">
        <f>SUMIF($K35,REGISTER!$CU$15,'KORT 2'!$BD35)</f>
        <v>0</v>
      </c>
      <c r="EU35" s="19">
        <f>SUMIF($K35,REGISTER!$CU$16,'KORT 2'!$BD35)</f>
        <v>0</v>
      </c>
      <c r="EV35" s="218">
        <f>SUMIF($K35,REGISTER!$CU$17,'KORT 2'!$BD35)+SUMIF($K35,REGISTER!$CU$18,'KORT 2'!$BD35)+SUMIF($K35,REGISTER!$CU$19,'KORT 2'!$BD35)+SUMIF($K35,REGISTER!$CU$20,'KORT 2'!$BD35)</f>
        <v>0</v>
      </c>
      <c r="EW35" s="103">
        <f>SUMIF($K35,REGISTER!$CU$28,'KORT 2'!$BD35)</f>
        <v>0</v>
      </c>
      <c r="EX35" s="19">
        <f>SUMIF($K35,REGISTER!$CU$29,'KORT 2'!$BD35)</f>
        <v>0</v>
      </c>
      <c r="EY35" s="19">
        <f>SUMIF($K35,REGISTER!$CU$30,'KORT 2'!$BD35)</f>
        <v>0</v>
      </c>
      <c r="EZ35" s="218">
        <f>SUMIF($K35,REGISTER!$CU$31,'KORT 2'!$BD35)+SUMIF($K35,REGISTER!$CU$32,'KORT 2'!$BD35)+SUMIF($K35,REGISTER!$CU$33,'KORT 2'!$BD35)+SUMIF($K35,REGISTER!$CU$34,'KORT 2'!$BD35)</f>
        <v>0</v>
      </c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234"/>
      <c r="FQ35" s="103">
        <f>SUMIF($M35,REGISTER!$CU$36,'KORT 2'!$O35)</f>
        <v>0</v>
      </c>
      <c r="FR35" s="19">
        <f>SUMIF($M35,REGISTER!$CU$37,'KORT 2'!$O35)</f>
        <v>0</v>
      </c>
      <c r="FS35" s="19">
        <f>SUMIF($M35,REGISTER!$CU$38,'KORT 2'!$O35)</f>
        <v>0</v>
      </c>
      <c r="FT35" s="19">
        <f>SUMIF($M35,REGISTER!$CU$39,'KORT 2'!$O35)</f>
        <v>0</v>
      </c>
      <c r="FU35" s="19">
        <f>SUMIF($M35,REGISTER!$CU$40,'KORT 2'!$O35)</f>
        <v>0</v>
      </c>
      <c r="FV35" s="19">
        <f>SUMIF($M35,REGISTER!$CU$41,'KORT 2'!$O35)</f>
        <v>0</v>
      </c>
      <c r="FW35" s="19">
        <f>SUMIF($M35,REGISTER!$CU$56,'KORT 2'!$O35)</f>
        <v>0</v>
      </c>
      <c r="FX35" s="19">
        <f>SUMIF($M35,REGISTER!$CU$57,'KORT 2'!$O35)</f>
        <v>0</v>
      </c>
      <c r="FY35" s="19">
        <f>SUMIF($M35,REGISTER!$CU$58,'KORT 2'!$O35)</f>
        <v>0</v>
      </c>
      <c r="FZ35" s="19">
        <f>SUMIF($M35,REGISTER!$CU$59,'KORT 2'!$O35)</f>
        <v>0</v>
      </c>
      <c r="GA35" s="19">
        <f>SUMIF($M35,REGISTER!$CU$60,'KORT 2'!$O35)</f>
        <v>0</v>
      </c>
      <c r="GB35" s="19">
        <f>SUMIF($M35,REGISTER!$CU$61,'KORT 2'!$O35)</f>
        <v>0</v>
      </c>
      <c r="GC35" s="19">
        <f>SUMIF($M35,REGISTER!$CU$46,'KORT 2'!$O35)</f>
        <v>0</v>
      </c>
      <c r="GD35" s="19">
        <f>SUMIF($M35,REGISTER!$CU$47,'KORT 2'!$O35)</f>
        <v>0</v>
      </c>
      <c r="GE35" s="19">
        <f>SUMIF($M35,REGISTER!$CU$48,'KORT 2'!$O35)</f>
        <v>0</v>
      </c>
      <c r="GF35" s="19">
        <f>SUMIF($M35,REGISTER!$CU$49,'KORT 2'!$O35)</f>
        <v>0</v>
      </c>
      <c r="GG35" s="19">
        <f>SUMIF($M35,REGISTER!$CU$50,'KORT 2'!$O35)</f>
        <v>0</v>
      </c>
      <c r="GH35" s="19">
        <f>SUMIF($M35,REGISTER!$CU$51,'KORT 2'!$O35)</f>
        <v>0</v>
      </c>
      <c r="GI35" s="18">
        <f>SUMIF($M35,REGISTER!$CU$52,'KORT 2'!$O35)+SUMIF($M35,REGISTER!$CU$53,'KORT 2'!$O35)+SUMIF($M35,REGISTER!$CU$54,'KORT 2'!$O35)+SUMIF($M35,REGISTER!$CU$55,'KORT 2'!$O35)</f>
        <v>0</v>
      </c>
      <c r="GJ35" s="19">
        <f>SUMIF($M35,REGISTER!$CU$66,'KORT 2'!$O35)</f>
        <v>0</v>
      </c>
      <c r="GK35" s="19">
        <f>SUMIF($M35,REGISTER!$CU$67,'KORT 2'!$O35)</f>
        <v>0</v>
      </c>
      <c r="GL35" s="19">
        <f>SUMIF($M35,REGISTER!$CU$68,'KORT 2'!$O35)</f>
        <v>0</v>
      </c>
      <c r="GM35" s="19">
        <f>SUMIF($M35,REGISTER!$CU$69,'KORT 2'!$O35)</f>
        <v>0</v>
      </c>
      <c r="GN35" s="19">
        <f>SUMIF($M35,REGISTER!$CU$70,'KORT 2'!$O35)</f>
        <v>0</v>
      </c>
      <c r="GO35" s="19">
        <f>SUMIF($M35,REGISTER!$CU$71,'KORT 2'!$O35)</f>
        <v>0</v>
      </c>
      <c r="GP35" s="18">
        <f>SUMIF($M35,REGISTER!$CU$72,'KORT 2'!$O35)+SUMIF($M35,REGISTER!$CU$73,'KORT 2'!$O35)+SUMIF($M35,REGISTER!$CU$74,'KORT 2'!$O35)+SUMIF($M35,REGISTER!$CU$75,'KORT 2'!$O35)</f>
        <v>0</v>
      </c>
      <c r="GQ35" s="136"/>
      <c r="GR35" s="136"/>
      <c r="GS35" s="136"/>
      <c r="GT35" s="136"/>
      <c r="GU35" s="136"/>
      <c r="GV35" s="136"/>
      <c r="GW35" s="136"/>
      <c r="GX35" s="136"/>
      <c r="GY35" s="136"/>
      <c r="GZ35" s="136"/>
      <c r="HA35" s="136"/>
      <c r="HB35" s="136"/>
      <c r="HC35" s="136"/>
      <c r="HD35" s="136"/>
      <c r="HE35" s="136"/>
      <c r="HF35" s="136"/>
      <c r="HG35" s="136"/>
      <c r="HH35" s="125"/>
      <c r="HI35" s="1"/>
    </row>
    <row r="36" spans="1:256" ht="15.95" customHeight="1">
      <c r="A36" s="17">
        <v>18</v>
      </c>
      <c r="B36" s="81"/>
      <c r="C36" s="429" t="str">
        <f t="shared" si="0"/>
        <v/>
      </c>
      <c r="D36" s="461"/>
      <c r="E36" s="461"/>
      <c r="F36" s="461"/>
      <c r="G36" s="461"/>
      <c r="H36" s="130" t="str">
        <f t="shared" si="1"/>
        <v/>
      </c>
      <c r="I36" s="26">
        <f t="shared" si="2"/>
        <v>0</v>
      </c>
      <c r="J36" s="26">
        <f t="shared" si="3"/>
        <v>0</v>
      </c>
      <c r="K36" s="26">
        <f t="shared" si="4"/>
        <v>0</v>
      </c>
      <c r="L36" s="133"/>
      <c r="M36" s="26">
        <f t="shared" si="5"/>
        <v>0</v>
      </c>
      <c r="N36" s="26">
        <f t="shared" si="6"/>
        <v>0</v>
      </c>
      <c r="O36" s="101">
        <f t="shared" si="7"/>
        <v>0</v>
      </c>
      <c r="P36" s="80">
        <f>IF((SUM(P$19:P35)+P$38+P$39+SUM(P$117:P$121))&gt;=REGISTER!$CZ$22,0,IF(CS$70=1,0,IF(AND(CS36=1,$J36=1,CS$43&gt;=REGISTER!$CZ$25,CS$40&gt;0,SUM(CS$54:CS$60)&gt;0),1,0)))</f>
        <v>0</v>
      </c>
      <c r="Q36" s="80">
        <f>IF((SUM(Q$19:Q35)+Q$38+Q$39+SUM(Q$117:Q$121))&gt;=REGISTER!$CZ$22,0,IF(CT$70=1,0,IF(AND(CT36=1,$J36=1,CT$43&gt;=REGISTER!$CZ$25,CT$40&gt;0,SUM(CT$54:CT$60)&gt;0),1,0)))</f>
        <v>0</v>
      </c>
      <c r="R36" s="80">
        <f>IF((SUM(R$19:R35)+R$38+R$39+SUM(R$117:R$121))&gt;=REGISTER!$CZ$22,0,IF(CU$70=1,0,IF(AND(CU36=1,$J36=1,CU$43&gt;=REGISTER!$CZ$25,CU$40&gt;0,SUM(CU$54:CU$60)&gt;0),1,0)))</f>
        <v>0</v>
      </c>
      <c r="S36" s="80">
        <f>IF((SUM(S$19:S35)+S$38+S$39+SUM(S$117:S$121))&gt;=REGISTER!$CZ$22,0,IF(CV$70=1,0,IF(AND(CV36=1,$J36=1,CV$43&gt;=REGISTER!$CZ$25,CV$40&gt;0,SUM(CV$54:CV$60)&gt;0),1,0)))</f>
        <v>0</v>
      </c>
      <c r="T36" s="80">
        <f>IF((SUM(T$19:T35)+T$38+T$39+SUM(T$117:T$121))&gt;=REGISTER!$CZ$22,0,IF(CW$70=1,0,IF(AND(CW36=1,$J36=1,CW$43&gt;=REGISTER!$CZ$25,CW$40&gt;0,SUM(CW$54:CW$60)&gt;0),1,0)))</f>
        <v>0</v>
      </c>
      <c r="U36" s="80">
        <f>IF((SUM(U$19:U35)+U$38+U$39+SUM(U$117:U$121))&gt;=REGISTER!$CZ$22,0,IF(CX$70=1,0,IF(AND(CX36=1,$J36=1,CX$43&gt;=REGISTER!$CZ$25,CX$40&gt;0,SUM(CX$54:CX$60)&gt;0),1,0)))</f>
        <v>0</v>
      </c>
      <c r="V36" s="80">
        <f>IF((SUM(V$19:V35)+V$38+V$39+SUM(V$117:V$121))&gt;=REGISTER!$CZ$22,0,IF(CY$70=1,0,IF(AND(CY36=1,$J36=1,CY$43&gt;=REGISTER!$CZ$25,CY$40&gt;0,SUM(CY$54:CY$60)&gt;0),1,0)))</f>
        <v>0</v>
      </c>
      <c r="W36" s="80">
        <f>IF((SUM(W$19:W35)+W$38+W$39+SUM(W$117:W$121))&gt;=REGISTER!$CZ$22,0,IF(CZ$70=1,0,IF(AND(CZ36=1,$J36=1,CZ$43&gt;=REGISTER!$CZ$25,CZ$40&gt;0,SUM(CZ$54:CZ$60)&gt;0),1,0)))</f>
        <v>0</v>
      </c>
      <c r="X36" s="80">
        <f>IF((SUM(X$19:X35)+X$38+X$39+SUM(X$117:X$121))&gt;=REGISTER!$CZ$22,0,IF(DA$70=1,0,IF(AND(DA36=1,$J36=1,DA$43&gt;=REGISTER!$CZ$25,DA$40&gt;0,SUM(DA$54:DA$60)&gt;0),1,0)))</f>
        <v>0</v>
      </c>
      <c r="Y36" s="80">
        <f>IF((SUM(Y$19:Y35)+Y$38+Y$39+SUM(Y$117:Y$121))&gt;=REGISTER!$CZ$22,0,IF(DB$70=1,0,IF(AND(DB36=1,$J36=1,DB$43&gt;=REGISTER!$CZ$25,DB$40&gt;0,SUM(DB$54:DB$60)&gt;0),1,0)))</f>
        <v>0</v>
      </c>
      <c r="Z36" s="80">
        <f>IF((SUM(Z$19:Z35)+Z$38+Z$39+SUM(Z$117:Z$121))&gt;=REGISTER!$CZ$22,0,IF(DC$70=1,0,IF(AND(DC36=1,$J36=1,DC$43&gt;=REGISTER!$CZ$25,DC$40&gt;0,SUM(DC$54:DC$60)&gt;0),1,0)))</f>
        <v>0</v>
      </c>
      <c r="AA36" s="80">
        <f>IF((SUM(AA$19:AA35)+AA$38+AA$39+SUM(AA$117:AA$121))&gt;=REGISTER!$CZ$22,0,IF(DD$70=1,0,IF(AND(DD36=1,$J36=1,DD$43&gt;=REGISTER!$CZ$25,DD$40&gt;0,SUM(DD$54:DD$60)&gt;0),1,0)))</f>
        <v>0</v>
      </c>
      <c r="AB36" s="80">
        <f>IF((SUM(AB$19:AB35)+AB$38+AB$39+SUM(AB$117:AB$121))&gt;=REGISTER!$CZ$22,0,IF(DE$70=1,0,IF(AND(DE36=1,$J36=1,DE$43&gt;=REGISTER!$CZ$25,DE$40&gt;0,SUM(DE$54:DE$60)&gt;0),1,0)))</f>
        <v>0</v>
      </c>
      <c r="AC36" s="80">
        <f>IF((SUM(AC$19:AC35)+AC$38+AC$39+SUM(AC$117:AC$121))&gt;=REGISTER!$CZ$22,0,IF(DF$70=1,0,IF(AND(DF36=1,$J36=1,DF$43&gt;=REGISTER!$CZ$25,DF$40&gt;0,SUM(DF$54:DF$60)&gt;0),1,0)))</f>
        <v>0</v>
      </c>
      <c r="AD36" s="80">
        <f>IF((SUM(AD$19:AD35)+AD$38+AD$39+SUM(AD$117:AD$121))&gt;=REGISTER!$CZ$22,0,IF(DG$70=1,0,IF(AND(DG36=1,$J36=1,DG$43&gt;=REGISTER!$CZ$25,DG$40&gt;0,SUM(DG$54:DG$60)&gt;0),1,0)))</f>
        <v>0</v>
      </c>
      <c r="AE36" s="80">
        <f>IF((SUM(AE$19:AE35)+AE$38+AE$39+SUM(AE$117:AE$121))&gt;=REGISTER!$CZ$22,0,IF(DH$70=1,0,IF(AND(DH36=1,$J36=1,DH$43&gt;=REGISTER!$CZ$25,DH$40&gt;0,SUM(DH$54:DH$60)&gt;0),1,0)))</f>
        <v>0</v>
      </c>
      <c r="AF36" s="80">
        <f>IF((SUM(AF$19:AF35)+AF$38+AF$39+SUM(AF$117:AF$121))&gt;=REGISTER!$CZ$22,0,IF(DI$70=1,0,IF(AND(DI36=1,$J36=1,DI$43&gt;=REGISTER!$CZ$25,DI$40&gt;0,SUM(DI$54:DI$60)&gt;0),1,0)))</f>
        <v>0</v>
      </c>
      <c r="AG36" s="80">
        <f>IF((SUM(AG$19:AG35)+AG$38+AG$39+SUM(AG$117:AG$121))&gt;=REGISTER!$CZ$22,0,IF(DJ$70=1,0,IF(AND(DJ36=1,$J36=1,DJ$43&gt;=REGISTER!$CZ$25,DJ$40&gt;0,SUM(DJ$54:DJ$60)&gt;0),1,0)))</f>
        <v>0</v>
      </c>
      <c r="AH36" s="80">
        <f>IF((SUM(AH$19:AH35)+AH$38+AH$39+SUM(AH$117:AH$121))&gt;=REGISTER!$CZ$22,0,IF(DK$70=1,0,IF(AND(DK36=1,$J36=1,DK$43&gt;=REGISTER!$CZ$25,DK$40&gt;0,SUM(DK$54:DK$60)&gt;0),1,0)))</f>
        <v>0</v>
      </c>
      <c r="AI36" s="80">
        <f>IF((SUM(AI$19:AI35)+AI$38+AI$39+SUM(AI$117:AI$121))&gt;=REGISTER!$CZ$22,0,IF(DL$70=1,0,IF(AND(DL36=1,$J36=1,DL$43&gt;=REGISTER!$CZ$25,DL$40&gt;0,SUM(DL$54:DL$60)&gt;0),1,0)))</f>
        <v>0</v>
      </c>
      <c r="AJ36" s="80">
        <f>IF((SUM(AJ$19:AJ35)+AJ$38+AJ$39+SUM(AJ$117:AJ$121))&gt;=REGISTER!$CZ$22,0,IF(DM$70=1,0,IF(AND(DM36=1,$J36=1,DM$43&gt;=REGISTER!$CZ$25,DM$40&gt;0,SUM(DM$54:DM$60)&gt;0),1,0)))</f>
        <v>0</v>
      </c>
      <c r="AK36" s="80">
        <f>IF((SUM(AK$19:AK35)+AK$38+AK$39+SUM(AK$117:AK$121))&gt;=REGISTER!$CZ$22,0,IF(DN$70=1,0,IF(AND(DN36=1,$J36=1,DN$43&gt;=REGISTER!$CZ$25,DN$40&gt;0,SUM(DN$54:DN$60)&gt;0),1,0)))</f>
        <v>0</v>
      </c>
      <c r="AL36" s="80">
        <f>IF((SUM(AL$19:AL35)+AL$38+AL$39+SUM(AL$117:AL$121))&gt;=REGISTER!$CZ$22,0,IF(DO$70=1,0,IF(AND(DO36=1,$J36=1,DO$43&gt;=REGISTER!$CZ$25,DO$40&gt;0,SUM(DO$54:DO$60)&gt;0),1,0)))</f>
        <v>0</v>
      </c>
      <c r="AM36" s="80">
        <f>IF((SUM(AM$19:AM35)+AM$38+AM$39+SUM(AM$117:AM$121))&gt;=REGISTER!$CZ$22,0,IF(DP$70=1,0,IF(AND(DP36=1,$J36=1,DP$43&gt;=REGISTER!$CZ$25,DP$40&gt;0,SUM(DP$54:DP$60)&gt;0),1,0)))</f>
        <v>0</v>
      </c>
      <c r="AN36" s="80">
        <f>IF((SUM(AN$19:AN35)+AN$38+AN$39+SUM(AN$117:AN$121))&gt;=REGISTER!$CZ$22,0,IF(DQ$70=1,0,IF(AND(DQ36=1,$J36=1,DQ$43&gt;=REGISTER!$CZ$25,DQ$40&gt;0,SUM(DQ$54:DQ$60)&gt;0),1,0)))</f>
        <v>0</v>
      </c>
      <c r="AO36" s="80">
        <f>IF((SUM(AO$19:AO35)+AO$38+AO$39+SUM(AO$117:AO$121))&gt;=REGISTER!$CZ$22,0,IF(DR$70=1,0,IF(AND(DR36=1,$J36=1,DR$43&gt;=REGISTER!$CZ$25,DR$40&gt;0,SUM(DR$54:DR$60)&gt;0),1,0)))</f>
        <v>0</v>
      </c>
      <c r="AP36" s="80">
        <f>IF((SUM(AP$19:AP35)+AP$38+AP$39+SUM(AP$117:AP$121))&gt;=REGISTER!$CZ$22,0,IF(DS$70=1,0,IF(AND(DS36=1,$J36=1,DS$43&gt;=REGISTER!$CZ$25,DS$40&gt;0,SUM(DS$54:DS$60)&gt;0),1,0)))</f>
        <v>0</v>
      </c>
      <c r="AQ36" s="80">
        <f>IF((SUM(AQ$19:AQ35)+AQ$38+AQ$39+SUM(AQ$117:AQ$121))&gt;=REGISTER!$CZ$22,0,IF(DT$70=1,0,IF(AND(DT36=1,$J36=1,DT$43&gt;=REGISTER!$CZ$25,DT$40&gt;0,SUM(DT$54:DT$60)&gt;0),1,0)))</f>
        <v>0</v>
      </c>
      <c r="AR36" s="80">
        <f>IF((SUM(AR$19:AR35)+AR$38+AR$39+SUM(AR$117:AR$121))&gt;=REGISTER!$CZ$22,0,IF(DU$70=1,0,IF(AND(DU36=1,$J36=1,DU$43&gt;=REGISTER!$CZ$25,DU$40&gt;0,SUM(DU$54:DU$60)&gt;0),1,0)))</f>
        <v>0</v>
      </c>
      <c r="AS36" s="80">
        <f>IF((SUM(AS$19:AS35)+AS$38+AS$39+SUM(AS$117:AS$121))&gt;=REGISTER!$CZ$22,0,IF(DV$70=1,0,IF(AND(DV36=1,$J36=1,DV$43&gt;=REGISTER!$CZ$25,DV$40&gt;0,SUM(DV$54:DV$60)&gt;0),1,0)))</f>
        <v>0</v>
      </c>
      <c r="AT36" s="80">
        <f>IF((SUM(AT$19:AT35)+AT$38+AT$39+SUM(AT$117:AT$121))&gt;=REGISTER!$CZ$22,0,IF(DW$70=1,0,IF(AND(DW36=1,$J36=1,DW$43&gt;=REGISTER!$CZ$25,DW$40&gt;0,SUM(DW$54:DW$60)&gt;0),1,0)))</f>
        <v>0</v>
      </c>
      <c r="AU36" s="80">
        <f>IF((SUM(AU$19:AU35)+AU$38+AU$39+SUM(AU$117:AU$121))&gt;=REGISTER!$CZ$22,0,IF(DX$70=1,0,IF(AND(DX36=1,$J36=1,DX$43&gt;=REGISTER!$CZ$25,DX$40&gt;0,SUM(DX$54:DX$60)&gt;0),1,0)))</f>
        <v>0</v>
      </c>
      <c r="AV36" s="80">
        <f>IF((SUM(AV$19:AV35)+AV$38+AV$39+SUM(AV$117:AV$121))&gt;=REGISTER!$CZ$22,0,IF(DY$70=1,0,IF(AND(DY36=1,$J36=1,DY$43&gt;=REGISTER!$CZ$25,DY$40&gt;0,SUM(DY$54:DY$60)&gt;0),1,0)))</f>
        <v>0</v>
      </c>
      <c r="AW36" s="80">
        <f>IF((SUM(AW$19:AW35)+AW$38+AW$39+SUM(AW$117:AW$121))&gt;=REGISTER!$CZ$22,0,IF(DZ$70=1,0,IF(AND(DZ36=1,$J36=1,DZ$43&gt;=REGISTER!$CZ$25,DZ$40&gt;0,SUM(DZ$54:DZ$60)&gt;0),1,0)))</f>
        <v>0</v>
      </c>
      <c r="AX36" s="80">
        <f>IF((SUM(AX$19:AX35)+AX$38+AX$39+SUM(AX$117:AX$121))&gt;=REGISTER!$CZ$22,0,IF(EA$70=1,0,IF(AND(EA36=1,$J36=1,EA$43&gt;=REGISTER!$CZ$25,EA$40&gt;0,SUM(EA$54:EA$60)&gt;0),1,0)))</f>
        <v>0</v>
      </c>
      <c r="AY36" s="80">
        <f>IF((SUM(AY$19:AY35)+AY$38+AY$39+SUM(AY$117:AY$121))&gt;=REGISTER!$CZ$22,0,IF(EB$70=1,0,IF(AND(EB36=1,$J36=1,EB$43&gt;=REGISTER!$CZ$25,EB$40&gt;0,SUM(EB$54:EB$60)&gt;0),1,0)))</f>
        <v>0</v>
      </c>
      <c r="AZ36" s="80">
        <f>IF((SUM(AZ$19:AZ35)+AZ$38+AZ$39+SUM(AZ$117:AZ$121))&gt;=REGISTER!$CZ$22,0,IF(EC$70=1,0,IF(AND(EC36=1,$J36=1,EC$43&gt;=REGISTER!$CZ$25,EC$40&gt;0,SUM(EC$54:EC$60)&gt;0),1,0)))</f>
        <v>0</v>
      </c>
      <c r="BA36" s="80">
        <f>IF((SUM(BA$19:BA35)+BA$38+BA$39+SUM(BA$117:BA$121))&gt;=REGISTER!$CZ$22,0,IF(ED$70=1,0,IF(AND(ED36=1,$J36=1,ED$43&gt;=REGISTER!$CZ$25,ED$40&gt;0,SUM(ED$54:ED$60)&gt;0),1,0)))</f>
        <v>0</v>
      </c>
      <c r="BB36" s="80">
        <f>IF((SUM(BB$19:BB35)+BB$38+BB$39+SUM(BB$117:BB$121))&gt;=REGISTER!$CZ$22,0,IF(EE$70=1,0,IF(AND(EE36=1,$J36=1,EE$43&gt;=REGISTER!$CZ$25,EE$40&gt;0,SUM(EE$54:EE$60)&gt;0),1,0)))</f>
        <v>0</v>
      </c>
      <c r="BC36" s="80">
        <f>IF((SUM(BC$19:BC35)+BC$38+BC$39+SUM(BC$117:BC$121))&gt;=REGISTER!$CZ$22,0,IF(EF$70=1,0,IF(AND(EF36=1,$J36=1,EF$43&gt;=REGISTER!$CZ$25,EF$40&gt;0,SUM(EF$54:EF$60)&gt;0),1,0)))</f>
        <v>0</v>
      </c>
      <c r="BD36" s="101">
        <f t="shared" si="8"/>
        <v>0</v>
      </c>
      <c r="BE36" s="74">
        <f t="shared" si="17"/>
        <v>0</v>
      </c>
      <c r="BF36" s="74">
        <f t="shared" si="17"/>
        <v>0</v>
      </c>
      <c r="BG36" s="74">
        <f t="shared" si="17"/>
        <v>0</v>
      </c>
      <c r="BH36" s="74">
        <f t="shared" si="17"/>
        <v>0</v>
      </c>
      <c r="BI36" s="74">
        <f t="shared" si="17"/>
        <v>0</v>
      </c>
      <c r="BJ36" s="74">
        <f t="shared" si="17"/>
        <v>0</v>
      </c>
      <c r="BK36" s="74">
        <f t="shared" si="17"/>
        <v>0</v>
      </c>
      <c r="BL36" s="74">
        <f t="shared" si="17"/>
        <v>0</v>
      </c>
      <c r="BM36" s="74">
        <f t="shared" si="17"/>
        <v>0</v>
      </c>
      <c r="BN36" s="74">
        <f t="shared" si="17"/>
        <v>0</v>
      </c>
      <c r="BO36" s="74">
        <f t="shared" si="17"/>
        <v>0</v>
      </c>
      <c r="BP36" s="74">
        <f t="shared" si="17"/>
        <v>0</v>
      </c>
      <c r="BQ36" s="74">
        <f t="shared" si="17"/>
        <v>0</v>
      </c>
      <c r="BR36" s="74">
        <f t="shared" si="17"/>
        <v>0</v>
      </c>
      <c r="BS36" s="74">
        <f t="shared" si="17"/>
        <v>0</v>
      </c>
      <c r="BT36" s="74">
        <f t="shared" si="16"/>
        <v>0</v>
      </c>
      <c r="BU36" s="74">
        <f t="shared" si="16"/>
        <v>0</v>
      </c>
      <c r="BV36" s="74">
        <f t="shared" si="16"/>
        <v>0</v>
      </c>
      <c r="BW36" s="74">
        <f t="shared" si="16"/>
        <v>0</v>
      </c>
      <c r="BX36" s="74">
        <f t="shared" si="16"/>
        <v>0</v>
      </c>
      <c r="BY36" s="74">
        <f t="shared" si="16"/>
        <v>0</v>
      </c>
      <c r="BZ36" s="74">
        <f t="shared" si="16"/>
        <v>0</v>
      </c>
      <c r="CA36" s="74">
        <f t="shared" si="16"/>
        <v>0</v>
      </c>
      <c r="CB36" s="74">
        <f t="shared" si="16"/>
        <v>0</v>
      </c>
      <c r="CC36" s="74">
        <f t="shared" si="16"/>
        <v>0</v>
      </c>
      <c r="CD36" s="74">
        <f t="shared" si="16"/>
        <v>0</v>
      </c>
      <c r="CE36" s="74">
        <f t="shared" si="16"/>
        <v>0</v>
      </c>
      <c r="CF36" s="74">
        <f t="shared" si="16"/>
        <v>0</v>
      </c>
      <c r="CG36" s="74">
        <f t="shared" si="16"/>
        <v>0</v>
      </c>
      <c r="CH36" s="74">
        <f t="shared" si="18"/>
        <v>0</v>
      </c>
      <c r="CI36" s="74">
        <f t="shared" si="18"/>
        <v>0</v>
      </c>
      <c r="CJ36" s="74">
        <f t="shared" si="18"/>
        <v>0</v>
      </c>
      <c r="CK36" s="74">
        <f t="shared" si="18"/>
        <v>0</v>
      </c>
      <c r="CL36" s="74">
        <f t="shared" si="18"/>
        <v>0</v>
      </c>
      <c r="CM36" s="74">
        <f t="shared" si="18"/>
        <v>0</v>
      </c>
      <c r="CN36" s="74">
        <f t="shared" si="18"/>
        <v>0</v>
      </c>
      <c r="CO36" s="74">
        <f t="shared" si="18"/>
        <v>0</v>
      </c>
      <c r="CP36" s="74">
        <f t="shared" si="18"/>
        <v>0</v>
      </c>
      <c r="CQ36" s="74">
        <f t="shared" si="18"/>
        <v>0</v>
      </c>
      <c r="CR36" s="74">
        <f t="shared" si="18"/>
        <v>0</v>
      </c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54">
        <f t="shared" si="12"/>
        <v>0</v>
      </c>
      <c r="EH36" s="136"/>
      <c r="EI36" s="97">
        <f t="shared" si="13"/>
        <v>0</v>
      </c>
      <c r="EJ36" s="344" t="str">
        <f t="shared" si="14"/>
        <v/>
      </c>
      <c r="EK36" s="345">
        <f t="shared" si="15"/>
        <v>0</v>
      </c>
      <c r="EL36" s="185"/>
      <c r="EM36" s="102">
        <f>SUMIF($K36,REGISTER!$CU$7,'KORT 2'!$BD36)</f>
        <v>0</v>
      </c>
      <c r="EN36" s="19">
        <f>SUMIF($K36,REGISTER!$CU$8,'KORT 2'!$BD36)</f>
        <v>0</v>
      </c>
      <c r="EO36" s="20">
        <f>SUMIF($K36,REGISTER!$CU$9,'KORT 2'!$BD36)</f>
        <v>0</v>
      </c>
      <c r="EP36" s="17">
        <f>SUMIF($K36,REGISTER!$CU$21,'KORT 2'!$BD36)</f>
        <v>0</v>
      </c>
      <c r="EQ36" s="19">
        <f>SUMIF($K36,REGISTER!$CU$22,'KORT 2'!$BD36)</f>
        <v>0</v>
      </c>
      <c r="ER36" s="20">
        <f>SUMIF($K36,REGISTER!$CU$23,'KORT 2'!$BD36)</f>
        <v>0</v>
      </c>
      <c r="ES36" s="17">
        <f>SUMIF($K36,REGISTER!$CU$14,'KORT 2'!$BD36)</f>
        <v>0</v>
      </c>
      <c r="ET36" s="19">
        <f>SUMIF($K36,REGISTER!$CU$15,'KORT 2'!$BD36)</f>
        <v>0</v>
      </c>
      <c r="EU36" s="19">
        <f>SUMIF($K36,REGISTER!$CU$16,'KORT 2'!$BD36)</f>
        <v>0</v>
      </c>
      <c r="EV36" s="218">
        <f>SUMIF($K36,REGISTER!$CU$17,'KORT 2'!$BD36)+SUMIF($K36,REGISTER!$CU$18,'KORT 2'!$BD36)+SUMIF($K36,REGISTER!$CU$19,'KORT 2'!$BD36)+SUMIF($K36,REGISTER!$CU$20,'KORT 2'!$BD36)</f>
        <v>0</v>
      </c>
      <c r="EW36" s="103">
        <f>SUMIF($K36,REGISTER!$CU$28,'KORT 2'!$BD36)</f>
        <v>0</v>
      </c>
      <c r="EX36" s="19">
        <f>SUMIF($K36,REGISTER!$CU$29,'KORT 2'!$BD36)</f>
        <v>0</v>
      </c>
      <c r="EY36" s="19">
        <f>SUMIF($K36,REGISTER!$CU$30,'KORT 2'!$BD36)</f>
        <v>0</v>
      </c>
      <c r="EZ36" s="218">
        <f>SUMIF($K36,REGISTER!$CU$31,'KORT 2'!$BD36)+SUMIF($K36,REGISTER!$CU$32,'KORT 2'!$BD36)+SUMIF($K36,REGISTER!$CU$33,'KORT 2'!$BD36)+SUMIF($K36,REGISTER!$CU$34,'KORT 2'!$BD36)</f>
        <v>0</v>
      </c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234"/>
      <c r="FQ36" s="103">
        <f>SUMIF($M36,REGISTER!$CU$36,'KORT 2'!$O36)</f>
        <v>0</v>
      </c>
      <c r="FR36" s="19">
        <f>SUMIF($M36,REGISTER!$CU$37,'KORT 2'!$O36)</f>
        <v>0</v>
      </c>
      <c r="FS36" s="19">
        <f>SUMIF($M36,REGISTER!$CU$38,'KORT 2'!$O36)</f>
        <v>0</v>
      </c>
      <c r="FT36" s="19">
        <f>SUMIF($M36,REGISTER!$CU$39,'KORT 2'!$O36)</f>
        <v>0</v>
      </c>
      <c r="FU36" s="19">
        <f>SUMIF($M36,REGISTER!$CU$40,'KORT 2'!$O36)</f>
        <v>0</v>
      </c>
      <c r="FV36" s="19">
        <f>SUMIF($M36,REGISTER!$CU$41,'KORT 2'!$O36)</f>
        <v>0</v>
      </c>
      <c r="FW36" s="19">
        <f>SUMIF($M36,REGISTER!$CU$56,'KORT 2'!$O36)</f>
        <v>0</v>
      </c>
      <c r="FX36" s="19">
        <f>SUMIF($M36,REGISTER!$CU$57,'KORT 2'!$O36)</f>
        <v>0</v>
      </c>
      <c r="FY36" s="19">
        <f>SUMIF($M36,REGISTER!$CU$58,'KORT 2'!$O36)</f>
        <v>0</v>
      </c>
      <c r="FZ36" s="19">
        <f>SUMIF($M36,REGISTER!$CU$59,'KORT 2'!$O36)</f>
        <v>0</v>
      </c>
      <c r="GA36" s="19">
        <f>SUMIF($M36,REGISTER!$CU$60,'KORT 2'!$O36)</f>
        <v>0</v>
      </c>
      <c r="GB36" s="19">
        <f>SUMIF($M36,REGISTER!$CU$61,'KORT 2'!$O36)</f>
        <v>0</v>
      </c>
      <c r="GC36" s="19">
        <f>SUMIF($M36,REGISTER!$CU$46,'KORT 2'!$O36)</f>
        <v>0</v>
      </c>
      <c r="GD36" s="19">
        <f>SUMIF($M36,REGISTER!$CU$47,'KORT 2'!$O36)</f>
        <v>0</v>
      </c>
      <c r="GE36" s="19">
        <f>SUMIF($M36,REGISTER!$CU$48,'KORT 2'!$O36)</f>
        <v>0</v>
      </c>
      <c r="GF36" s="19">
        <f>SUMIF($M36,REGISTER!$CU$49,'KORT 2'!$O36)</f>
        <v>0</v>
      </c>
      <c r="GG36" s="19">
        <f>SUMIF($M36,REGISTER!$CU$50,'KORT 2'!$O36)</f>
        <v>0</v>
      </c>
      <c r="GH36" s="19">
        <f>SUMIF($M36,REGISTER!$CU$51,'KORT 2'!$O36)</f>
        <v>0</v>
      </c>
      <c r="GI36" s="18">
        <f>SUMIF($M36,REGISTER!$CU$52,'KORT 2'!$O36)+SUMIF($M36,REGISTER!$CU$53,'KORT 2'!$O36)+SUMIF($M36,REGISTER!$CU$54,'KORT 2'!$O36)+SUMIF($M36,REGISTER!$CU$55,'KORT 2'!$O36)</f>
        <v>0</v>
      </c>
      <c r="GJ36" s="19">
        <f>SUMIF($M36,REGISTER!$CU$66,'KORT 2'!$O36)</f>
        <v>0</v>
      </c>
      <c r="GK36" s="19">
        <f>SUMIF($M36,REGISTER!$CU$67,'KORT 2'!$O36)</f>
        <v>0</v>
      </c>
      <c r="GL36" s="19">
        <f>SUMIF($M36,REGISTER!$CU$68,'KORT 2'!$O36)</f>
        <v>0</v>
      </c>
      <c r="GM36" s="19">
        <f>SUMIF($M36,REGISTER!$CU$69,'KORT 2'!$O36)</f>
        <v>0</v>
      </c>
      <c r="GN36" s="19">
        <f>SUMIF($M36,REGISTER!$CU$70,'KORT 2'!$O36)</f>
        <v>0</v>
      </c>
      <c r="GO36" s="19">
        <f>SUMIF($M36,REGISTER!$CU$71,'KORT 2'!$O36)</f>
        <v>0</v>
      </c>
      <c r="GP36" s="18">
        <f>SUMIF($M36,REGISTER!$CU$72,'KORT 2'!$O36)+SUMIF($M36,REGISTER!$CU$73,'KORT 2'!$O36)+SUMIF($M36,REGISTER!$CU$74,'KORT 2'!$O36)+SUMIF($M36,REGISTER!$CU$75,'KORT 2'!$O36)</f>
        <v>0</v>
      </c>
      <c r="GQ36" s="136"/>
      <c r="GR36" s="136"/>
      <c r="GS36" s="136"/>
      <c r="GT36" s="136"/>
      <c r="GU36" s="136"/>
      <c r="GV36" s="136"/>
      <c r="GW36" s="136"/>
      <c r="GX36" s="136"/>
      <c r="GY36" s="136"/>
      <c r="GZ36" s="136"/>
      <c r="HA36" s="136"/>
      <c r="HB36" s="136"/>
      <c r="HC36" s="136"/>
      <c r="HD36" s="136"/>
      <c r="HE36" s="136"/>
      <c r="HF36" s="136"/>
      <c r="HG36" s="136"/>
      <c r="HH36" s="125"/>
      <c r="HI36" s="1"/>
    </row>
    <row r="37" spans="1:256" ht="15.95" customHeight="1">
      <c r="A37" s="17">
        <v>19</v>
      </c>
      <c r="B37" s="81"/>
      <c r="C37" s="429" t="str">
        <f t="shared" si="0"/>
        <v/>
      </c>
      <c r="D37" s="461"/>
      <c r="E37" s="461"/>
      <c r="F37" s="461"/>
      <c r="G37" s="461"/>
      <c r="H37" s="130" t="str">
        <f t="shared" si="1"/>
        <v/>
      </c>
      <c r="I37" s="26">
        <f t="shared" si="2"/>
        <v>0</v>
      </c>
      <c r="J37" s="26">
        <f t="shared" si="3"/>
        <v>0</v>
      </c>
      <c r="K37" s="26">
        <f t="shared" si="4"/>
        <v>0</v>
      </c>
      <c r="L37" s="134"/>
      <c r="M37" s="26">
        <f t="shared" si="5"/>
        <v>0</v>
      </c>
      <c r="N37" s="26">
        <f t="shared" si="6"/>
        <v>0</v>
      </c>
      <c r="O37" s="101">
        <f t="shared" si="7"/>
        <v>0</v>
      </c>
      <c r="P37" s="80">
        <f>IF((SUM(P$19:P36)+P$38+P$39+SUM(P$117:P$121))&gt;=REGISTER!$CZ$22,0,IF(CS$70=1,0,IF(AND(CS37=1,$J37=1,CS$43&gt;=REGISTER!$CZ$25,CS$40&gt;0,SUM(CS$54:CS$60)&gt;0),1,0)))</f>
        <v>0</v>
      </c>
      <c r="Q37" s="80">
        <f>IF((SUM(Q$19:Q36)+Q$38+Q$39+SUM(Q$117:Q$121))&gt;=REGISTER!$CZ$22,0,IF(CT$70=1,0,IF(AND(CT37=1,$J37=1,CT$43&gt;=REGISTER!$CZ$25,CT$40&gt;0,SUM(CT$54:CT$60)&gt;0),1,0)))</f>
        <v>0</v>
      </c>
      <c r="R37" s="80">
        <f>IF((SUM(R$19:R36)+R$38+R$39+SUM(R$117:R$121))&gt;=REGISTER!$CZ$22,0,IF(CU$70=1,0,IF(AND(CU37=1,$J37=1,CU$43&gt;=REGISTER!$CZ$25,CU$40&gt;0,SUM(CU$54:CU$60)&gt;0),1,0)))</f>
        <v>0</v>
      </c>
      <c r="S37" s="80">
        <f>IF((SUM(S$19:S36)+S$38+S$39+SUM(S$117:S$121))&gt;=REGISTER!$CZ$22,0,IF(CV$70=1,0,IF(AND(CV37=1,$J37=1,CV$43&gt;=REGISTER!$CZ$25,CV$40&gt;0,SUM(CV$54:CV$60)&gt;0),1,0)))</f>
        <v>0</v>
      </c>
      <c r="T37" s="80">
        <f>IF((SUM(T$19:T36)+T$38+T$39+SUM(T$117:T$121))&gt;=REGISTER!$CZ$22,0,IF(CW$70=1,0,IF(AND(CW37=1,$J37=1,CW$43&gt;=REGISTER!$CZ$25,CW$40&gt;0,SUM(CW$54:CW$60)&gt;0),1,0)))</f>
        <v>0</v>
      </c>
      <c r="U37" s="80">
        <f>IF((SUM(U$19:U36)+U$38+U$39+SUM(U$117:U$121))&gt;=REGISTER!$CZ$22,0,IF(CX$70=1,0,IF(AND(CX37=1,$J37=1,CX$43&gt;=REGISTER!$CZ$25,CX$40&gt;0,SUM(CX$54:CX$60)&gt;0),1,0)))</f>
        <v>0</v>
      </c>
      <c r="V37" s="80">
        <f>IF((SUM(V$19:V36)+V$38+V$39+SUM(V$117:V$121))&gt;=REGISTER!$CZ$22,0,IF(CY$70=1,0,IF(AND(CY37=1,$J37=1,CY$43&gt;=REGISTER!$CZ$25,CY$40&gt;0,SUM(CY$54:CY$60)&gt;0),1,0)))</f>
        <v>0</v>
      </c>
      <c r="W37" s="80">
        <f>IF((SUM(W$19:W36)+W$38+W$39+SUM(W$117:W$121))&gt;=REGISTER!$CZ$22,0,IF(CZ$70=1,0,IF(AND(CZ37=1,$J37=1,CZ$43&gt;=REGISTER!$CZ$25,CZ$40&gt;0,SUM(CZ$54:CZ$60)&gt;0),1,0)))</f>
        <v>0</v>
      </c>
      <c r="X37" s="80">
        <f>IF((SUM(X$19:X36)+X$38+X$39+SUM(X$117:X$121))&gt;=REGISTER!$CZ$22,0,IF(DA$70=1,0,IF(AND(DA37=1,$J37=1,DA$43&gt;=REGISTER!$CZ$25,DA$40&gt;0,SUM(DA$54:DA$60)&gt;0),1,0)))</f>
        <v>0</v>
      </c>
      <c r="Y37" s="80">
        <f>IF((SUM(Y$19:Y36)+Y$38+Y$39+SUM(Y$117:Y$121))&gt;=REGISTER!$CZ$22,0,IF(DB$70=1,0,IF(AND(DB37=1,$J37=1,DB$43&gt;=REGISTER!$CZ$25,DB$40&gt;0,SUM(DB$54:DB$60)&gt;0),1,0)))</f>
        <v>0</v>
      </c>
      <c r="Z37" s="80">
        <f>IF((SUM(Z$19:Z36)+Z$38+Z$39+SUM(Z$117:Z$121))&gt;=REGISTER!$CZ$22,0,IF(DC$70=1,0,IF(AND(DC37=1,$J37=1,DC$43&gt;=REGISTER!$CZ$25,DC$40&gt;0,SUM(DC$54:DC$60)&gt;0),1,0)))</f>
        <v>0</v>
      </c>
      <c r="AA37" s="80">
        <f>IF((SUM(AA$19:AA36)+AA$38+AA$39+SUM(AA$117:AA$121))&gt;=REGISTER!$CZ$22,0,IF(DD$70=1,0,IF(AND(DD37=1,$J37=1,DD$43&gt;=REGISTER!$CZ$25,DD$40&gt;0,SUM(DD$54:DD$60)&gt;0),1,0)))</f>
        <v>0</v>
      </c>
      <c r="AB37" s="80">
        <f>IF((SUM(AB$19:AB36)+AB$38+AB$39+SUM(AB$117:AB$121))&gt;=REGISTER!$CZ$22,0,IF(DE$70=1,0,IF(AND(DE37=1,$J37=1,DE$43&gt;=REGISTER!$CZ$25,DE$40&gt;0,SUM(DE$54:DE$60)&gt;0),1,0)))</f>
        <v>0</v>
      </c>
      <c r="AC37" s="80">
        <f>IF((SUM(AC$19:AC36)+AC$38+AC$39+SUM(AC$117:AC$121))&gt;=REGISTER!$CZ$22,0,IF(DF$70=1,0,IF(AND(DF37=1,$J37=1,DF$43&gt;=REGISTER!$CZ$25,DF$40&gt;0,SUM(DF$54:DF$60)&gt;0),1,0)))</f>
        <v>0</v>
      </c>
      <c r="AD37" s="80">
        <f>IF((SUM(AD$19:AD36)+AD$38+AD$39+SUM(AD$117:AD$121))&gt;=REGISTER!$CZ$22,0,IF(DG$70=1,0,IF(AND(DG37=1,$J37=1,DG$43&gt;=REGISTER!$CZ$25,DG$40&gt;0,SUM(DG$54:DG$60)&gt;0),1,0)))</f>
        <v>0</v>
      </c>
      <c r="AE37" s="80">
        <f>IF((SUM(AE$19:AE36)+AE$38+AE$39+SUM(AE$117:AE$121))&gt;=REGISTER!$CZ$22,0,IF(DH$70=1,0,IF(AND(DH37=1,$J37=1,DH$43&gt;=REGISTER!$CZ$25,DH$40&gt;0,SUM(DH$54:DH$60)&gt;0),1,0)))</f>
        <v>0</v>
      </c>
      <c r="AF37" s="80">
        <f>IF((SUM(AF$19:AF36)+AF$38+AF$39+SUM(AF$117:AF$121))&gt;=REGISTER!$CZ$22,0,IF(DI$70=1,0,IF(AND(DI37=1,$J37=1,DI$43&gt;=REGISTER!$CZ$25,DI$40&gt;0,SUM(DI$54:DI$60)&gt;0),1,0)))</f>
        <v>0</v>
      </c>
      <c r="AG37" s="80">
        <f>IF((SUM(AG$19:AG36)+AG$38+AG$39+SUM(AG$117:AG$121))&gt;=REGISTER!$CZ$22,0,IF(DJ$70=1,0,IF(AND(DJ37=1,$J37=1,DJ$43&gt;=REGISTER!$CZ$25,DJ$40&gt;0,SUM(DJ$54:DJ$60)&gt;0),1,0)))</f>
        <v>0</v>
      </c>
      <c r="AH37" s="80">
        <f>IF((SUM(AH$19:AH36)+AH$38+AH$39+SUM(AH$117:AH$121))&gt;=REGISTER!$CZ$22,0,IF(DK$70=1,0,IF(AND(DK37=1,$J37=1,DK$43&gt;=REGISTER!$CZ$25,DK$40&gt;0,SUM(DK$54:DK$60)&gt;0),1,0)))</f>
        <v>0</v>
      </c>
      <c r="AI37" s="80">
        <f>IF((SUM(AI$19:AI36)+AI$38+AI$39+SUM(AI$117:AI$121))&gt;=REGISTER!$CZ$22,0,IF(DL$70=1,0,IF(AND(DL37=1,$J37=1,DL$43&gt;=REGISTER!$CZ$25,DL$40&gt;0,SUM(DL$54:DL$60)&gt;0),1,0)))</f>
        <v>0</v>
      </c>
      <c r="AJ37" s="80">
        <f>IF((SUM(AJ$19:AJ36)+AJ$38+AJ$39+SUM(AJ$117:AJ$121))&gt;=REGISTER!$CZ$22,0,IF(DM$70=1,0,IF(AND(DM37=1,$J37=1,DM$43&gt;=REGISTER!$CZ$25,DM$40&gt;0,SUM(DM$54:DM$60)&gt;0),1,0)))</f>
        <v>0</v>
      </c>
      <c r="AK37" s="80">
        <f>IF((SUM(AK$19:AK36)+AK$38+AK$39+SUM(AK$117:AK$121))&gt;=REGISTER!$CZ$22,0,IF(DN$70=1,0,IF(AND(DN37=1,$J37=1,DN$43&gt;=REGISTER!$CZ$25,DN$40&gt;0,SUM(DN$54:DN$60)&gt;0),1,0)))</f>
        <v>0</v>
      </c>
      <c r="AL37" s="80">
        <f>IF((SUM(AL$19:AL36)+AL$38+AL$39+SUM(AL$117:AL$121))&gt;=REGISTER!$CZ$22,0,IF(DO$70=1,0,IF(AND(DO37=1,$J37=1,DO$43&gt;=REGISTER!$CZ$25,DO$40&gt;0,SUM(DO$54:DO$60)&gt;0),1,0)))</f>
        <v>0</v>
      </c>
      <c r="AM37" s="80">
        <f>IF((SUM(AM$19:AM36)+AM$38+AM$39+SUM(AM$117:AM$121))&gt;=REGISTER!$CZ$22,0,IF(DP$70=1,0,IF(AND(DP37=1,$J37=1,DP$43&gt;=REGISTER!$CZ$25,DP$40&gt;0,SUM(DP$54:DP$60)&gt;0),1,0)))</f>
        <v>0</v>
      </c>
      <c r="AN37" s="80">
        <f>IF((SUM(AN$19:AN36)+AN$38+AN$39+SUM(AN$117:AN$121))&gt;=REGISTER!$CZ$22,0,IF(DQ$70=1,0,IF(AND(DQ37=1,$J37=1,DQ$43&gt;=REGISTER!$CZ$25,DQ$40&gt;0,SUM(DQ$54:DQ$60)&gt;0),1,0)))</f>
        <v>0</v>
      </c>
      <c r="AO37" s="80">
        <f>IF((SUM(AO$19:AO36)+AO$38+AO$39+SUM(AO$117:AO$121))&gt;=REGISTER!$CZ$22,0,IF(DR$70=1,0,IF(AND(DR37=1,$J37=1,DR$43&gt;=REGISTER!$CZ$25,DR$40&gt;0,SUM(DR$54:DR$60)&gt;0),1,0)))</f>
        <v>0</v>
      </c>
      <c r="AP37" s="80">
        <f>IF((SUM(AP$19:AP36)+AP$38+AP$39+SUM(AP$117:AP$121))&gt;=REGISTER!$CZ$22,0,IF(DS$70=1,0,IF(AND(DS37=1,$J37=1,DS$43&gt;=REGISTER!$CZ$25,DS$40&gt;0,SUM(DS$54:DS$60)&gt;0),1,0)))</f>
        <v>0</v>
      </c>
      <c r="AQ37" s="80">
        <f>IF((SUM(AQ$19:AQ36)+AQ$38+AQ$39+SUM(AQ$117:AQ$121))&gt;=REGISTER!$CZ$22,0,IF(DT$70=1,0,IF(AND(DT37=1,$J37=1,DT$43&gt;=REGISTER!$CZ$25,DT$40&gt;0,SUM(DT$54:DT$60)&gt;0),1,0)))</f>
        <v>0</v>
      </c>
      <c r="AR37" s="80">
        <f>IF((SUM(AR$19:AR36)+AR$38+AR$39+SUM(AR$117:AR$121))&gt;=REGISTER!$CZ$22,0,IF(DU$70=1,0,IF(AND(DU37=1,$J37=1,DU$43&gt;=REGISTER!$CZ$25,DU$40&gt;0,SUM(DU$54:DU$60)&gt;0),1,0)))</f>
        <v>0</v>
      </c>
      <c r="AS37" s="80">
        <f>IF((SUM(AS$19:AS36)+AS$38+AS$39+SUM(AS$117:AS$121))&gt;=REGISTER!$CZ$22,0,IF(DV$70=1,0,IF(AND(DV37=1,$J37=1,DV$43&gt;=REGISTER!$CZ$25,DV$40&gt;0,SUM(DV$54:DV$60)&gt;0),1,0)))</f>
        <v>0</v>
      </c>
      <c r="AT37" s="80">
        <f>IF((SUM(AT$19:AT36)+AT$38+AT$39+SUM(AT$117:AT$121))&gt;=REGISTER!$CZ$22,0,IF(DW$70=1,0,IF(AND(DW37=1,$J37=1,DW$43&gt;=REGISTER!$CZ$25,DW$40&gt;0,SUM(DW$54:DW$60)&gt;0),1,0)))</f>
        <v>0</v>
      </c>
      <c r="AU37" s="80">
        <f>IF((SUM(AU$19:AU36)+AU$38+AU$39+SUM(AU$117:AU$121))&gt;=REGISTER!$CZ$22,0,IF(DX$70=1,0,IF(AND(DX37=1,$J37=1,DX$43&gt;=REGISTER!$CZ$25,DX$40&gt;0,SUM(DX$54:DX$60)&gt;0),1,0)))</f>
        <v>0</v>
      </c>
      <c r="AV37" s="80">
        <f>IF((SUM(AV$19:AV36)+AV$38+AV$39+SUM(AV$117:AV$121))&gt;=REGISTER!$CZ$22,0,IF(DY$70=1,0,IF(AND(DY37=1,$J37=1,DY$43&gt;=REGISTER!$CZ$25,DY$40&gt;0,SUM(DY$54:DY$60)&gt;0),1,0)))</f>
        <v>0</v>
      </c>
      <c r="AW37" s="80">
        <f>IF((SUM(AW$19:AW36)+AW$38+AW$39+SUM(AW$117:AW$121))&gt;=REGISTER!$CZ$22,0,IF(DZ$70=1,0,IF(AND(DZ37=1,$J37=1,DZ$43&gt;=REGISTER!$CZ$25,DZ$40&gt;0,SUM(DZ$54:DZ$60)&gt;0),1,0)))</f>
        <v>0</v>
      </c>
      <c r="AX37" s="80">
        <f>IF((SUM(AX$19:AX36)+AX$38+AX$39+SUM(AX$117:AX$121))&gt;=REGISTER!$CZ$22,0,IF(EA$70=1,0,IF(AND(EA37=1,$J37=1,EA$43&gt;=REGISTER!$CZ$25,EA$40&gt;0,SUM(EA$54:EA$60)&gt;0),1,0)))</f>
        <v>0</v>
      </c>
      <c r="AY37" s="80">
        <f>IF((SUM(AY$19:AY36)+AY$38+AY$39+SUM(AY$117:AY$121))&gt;=REGISTER!$CZ$22,0,IF(EB$70=1,0,IF(AND(EB37=1,$J37=1,EB$43&gt;=REGISTER!$CZ$25,EB$40&gt;0,SUM(EB$54:EB$60)&gt;0),1,0)))</f>
        <v>0</v>
      </c>
      <c r="AZ37" s="80">
        <f>IF((SUM(AZ$19:AZ36)+AZ$38+AZ$39+SUM(AZ$117:AZ$121))&gt;=REGISTER!$CZ$22,0,IF(EC$70=1,0,IF(AND(EC37=1,$J37=1,EC$43&gt;=REGISTER!$CZ$25,EC$40&gt;0,SUM(EC$54:EC$60)&gt;0),1,0)))</f>
        <v>0</v>
      </c>
      <c r="BA37" s="80">
        <f>IF((SUM(BA$19:BA36)+BA$38+BA$39+SUM(BA$117:BA$121))&gt;=REGISTER!$CZ$22,0,IF(ED$70=1,0,IF(AND(ED37=1,$J37=1,ED$43&gt;=REGISTER!$CZ$25,ED$40&gt;0,SUM(ED$54:ED$60)&gt;0),1,0)))</f>
        <v>0</v>
      </c>
      <c r="BB37" s="80">
        <f>IF((SUM(BB$19:BB36)+BB$38+BB$39+SUM(BB$117:BB$121))&gt;=REGISTER!$CZ$22,0,IF(EE$70=1,0,IF(AND(EE37=1,$J37=1,EE$43&gt;=REGISTER!$CZ$25,EE$40&gt;0,SUM(EE$54:EE$60)&gt;0),1,0)))</f>
        <v>0</v>
      </c>
      <c r="BC37" s="80">
        <f>IF((SUM(BC$19:BC36)+BC$38+BC$39+SUM(BC$117:BC$121))&gt;=REGISTER!$CZ$22,0,IF(EF$70=1,0,IF(AND(EF37=1,$J37=1,EF$43&gt;=REGISTER!$CZ$25,EF$40&gt;0,SUM(EF$54:EF$60)&gt;0),1,0)))</f>
        <v>0</v>
      </c>
      <c r="BD37" s="101">
        <f t="shared" si="8"/>
        <v>0</v>
      </c>
      <c r="BE37" s="74">
        <f t="shared" si="17"/>
        <v>0</v>
      </c>
      <c r="BF37" s="74">
        <f t="shared" si="17"/>
        <v>0</v>
      </c>
      <c r="BG37" s="74">
        <f t="shared" si="17"/>
        <v>0</v>
      </c>
      <c r="BH37" s="74">
        <f t="shared" si="17"/>
        <v>0</v>
      </c>
      <c r="BI37" s="74">
        <f t="shared" si="17"/>
        <v>0</v>
      </c>
      <c r="BJ37" s="74">
        <f t="shared" si="17"/>
        <v>0</v>
      </c>
      <c r="BK37" s="74">
        <f t="shared" si="17"/>
        <v>0</v>
      </c>
      <c r="BL37" s="74">
        <f t="shared" si="17"/>
        <v>0</v>
      </c>
      <c r="BM37" s="74">
        <f t="shared" si="17"/>
        <v>0</v>
      </c>
      <c r="BN37" s="74">
        <f t="shared" si="17"/>
        <v>0</v>
      </c>
      <c r="BO37" s="74">
        <f t="shared" si="17"/>
        <v>0</v>
      </c>
      <c r="BP37" s="74">
        <f t="shared" si="17"/>
        <v>0</v>
      </c>
      <c r="BQ37" s="74">
        <f t="shared" si="17"/>
        <v>0</v>
      </c>
      <c r="BR37" s="74">
        <f t="shared" si="17"/>
        <v>0</v>
      </c>
      <c r="BS37" s="74">
        <f t="shared" si="17"/>
        <v>0</v>
      </c>
      <c r="BT37" s="74">
        <f t="shared" si="16"/>
        <v>0</v>
      </c>
      <c r="BU37" s="74">
        <f t="shared" si="16"/>
        <v>0</v>
      </c>
      <c r="BV37" s="74">
        <f t="shared" si="16"/>
        <v>0</v>
      </c>
      <c r="BW37" s="74">
        <f t="shared" si="16"/>
        <v>0</v>
      </c>
      <c r="BX37" s="74">
        <f t="shared" si="16"/>
        <v>0</v>
      </c>
      <c r="BY37" s="74">
        <f t="shared" si="16"/>
        <v>0</v>
      </c>
      <c r="BZ37" s="74">
        <f t="shared" si="16"/>
        <v>0</v>
      </c>
      <c r="CA37" s="74">
        <f t="shared" si="16"/>
        <v>0</v>
      </c>
      <c r="CB37" s="74">
        <f t="shared" si="16"/>
        <v>0</v>
      </c>
      <c r="CC37" s="74">
        <f t="shared" si="16"/>
        <v>0</v>
      </c>
      <c r="CD37" s="74">
        <f t="shared" si="16"/>
        <v>0</v>
      </c>
      <c r="CE37" s="74">
        <f t="shared" si="16"/>
        <v>0</v>
      </c>
      <c r="CF37" s="74">
        <f t="shared" si="16"/>
        <v>0</v>
      </c>
      <c r="CG37" s="74">
        <f t="shared" si="16"/>
        <v>0</v>
      </c>
      <c r="CH37" s="74">
        <f t="shared" si="18"/>
        <v>0</v>
      </c>
      <c r="CI37" s="74">
        <f t="shared" si="18"/>
        <v>0</v>
      </c>
      <c r="CJ37" s="74">
        <f t="shared" si="18"/>
        <v>0</v>
      </c>
      <c r="CK37" s="74">
        <f t="shared" si="18"/>
        <v>0</v>
      </c>
      <c r="CL37" s="74">
        <f t="shared" si="18"/>
        <v>0</v>
      </c>
      <c r="CM37" s="74">
        <f t="shared" si="18"/>
        <v>0</v>
      </c>
      <c r="CN37" s="74">
        <f t="shared" si="18"/>
        <v>0</v>
      </c>
      <c r="CO37" s="74">
        <f t="shared" si="18"/>
        <v>0</v>
      </c>
      <c r="CP37" s="74">
        <f t="shared" si="18"/>
        <v>0</v>
      </c>
      <c r="CQ37" s="74">
        <f t="shared" si="18"/>
        <v>0</v>
      </c>
      <c r="CR37" s="74">
        <f t="shared" si="18"/>
        <v>0</v>
      </c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54">
        <f t="shared" si="12"/>
        <v>0</v>
      </c>
      <c r="EH37" s="136"/>
      <c r="EI37" s="97">
        <f t="shared" si="13"/>
        <v>0</v>
      </c>
      <c r="EJ37" s="344" t="str">
        <f t="shared" si="14"/>
        <v/>
      </c>
      <c r="EK37" s="345">
        <f t="shared" si="15"/>
        <v>0</v>
      </c>
      <c r="EL37" s="185"/>
      <c r="EM37" s="102">
        <f>SUMIF($K37,REGISTER!$CU$7,'KORT 2'!$BD37)</f>
        <v>0</v>
      </c>
      <c r="EN37" s="19">
        <f>SUMIF($K37,REGISTER!$CU$8,'KORT 2'!$BD37)</f>
        <v>0</v>
      </c>
      <c r="EO37" s="20">
        <f>SUMIF($K37,REGISTER!$CU$9,'KORT 2'!$BD37)</f>
        <v>0</v>
      </c>
      <c r="EP37" s="17">
        <f>SUMIF($K37,REGISTER!$CU$21,'KORT 2'!$BD37)</f>
        <v>0</v>
      </c>
      <c r="EQ37" s="19">
        <f>SUMIF($K37,REGISTER!$CU$22,'KORT 2'!$BD37)</f>
        <v>0</v>
      </c>
      <c r="ER37" s="20">
        <f>SUMIF($K37,REGISTER!$CU$23,'KORT 2'!$BD37)</f>
        <v>0</v>
      </c>
      <c r="ES37" s="17">
        <f>SUMIF($K37,REGISTER!$CU$14,'KORT 2'!$BD37)</f>
        <v>0</v>
      </c>
      <c r="ET37" s="19">
        <f>SUMIF($K37,REGISTER!$CU$15,'KORT 2'!$BD37)</f>
        <v>0</v>
      </c>
      <c r="EU37" s="19">
        <f>SUMIF($K37,REGISTER!$CU$16,'KORT 2'!$BD37)</f>
        <v>0</v>
      </c>
      <c r="EV37" s="218">
        <f>SUMIF($K37,REGISTER!$CU$17,'KORT 2'!$BD37)+SUMIF($K37,REGISTER!$CU$18,'KORT 2'!$BD37)+SUMIF($K37,REGISTER!$CU$19,'KORT 2'!$BD37)+SUMIF($K37,REGISTER!$CU$20,'KORT 2'!$BD37)</f>
        <v>0</v>
      </c>
      <c r="EW37" s="103">
        <f>SUMIF($K37,REGISTER!$CU$28,'KORT 2'!$BD37)</f>
        <v>0</v>
      </c>
      <c r="EX37" s="19">
        <f>SUMIF($K37,REGISTER!$CU$29,'KORT 2'!$BD37)</f>
        <v>0</v>
      </c>
      <c r="EY37" s="19">
        <f>SUMIF($K37,REGISTER!$CU$30,'KORT 2'!$BD37)</f>
        <v>0</v>
      </c>
      <c r="EZ37" s="218">
        <f>SUMIF($K37,REGISTER!$CU$31,'KORT 2'!$BD37)+SUMIF($K37,REGISTER!$CU$32,'KORT 2'!$BD37)+SUMIF($K37,REGISTER!$CU$33,'KORT 2'!$BD37)+SUMIF($K37,REGISTER!$CU$34,'KORT 2'!$BD37)</f>
        <v>0</v>
      </c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234"/>
      <c r="FQ37" s="103">
        <f>SUMIF($M37,REGISTER!$CU$36,'KORT 2'!$O37)</f>
        <v>0</v>
      </c>
      <c r="FR37" s="19">
        <f>SUMIF($M37,REGISTER!$CU$37,'KORT 2'!$O37)</f>
        <v>0</v>
      </c>
      <c r="FS37" s="19">
        <f>SUMIF($M37,REGISTER!$CU$38,'KORT 2'!$O37)</f>
        <v>0</v>
      </c>
      <c r="FT37" s="19">
        <f>SUMIF($M37,REGISTER!$CU$39,'KORT 2'!$O37)</f>
        <v>0</v>
      </c>
      <c r="FU37" s="19">
        <f>SUMIF($M37,REGISTER!$CU$40,'KORT 2'!$O37)</f>
        <v>0</v>
      </c>
      <c r="FV37" s="19">
        <f>SUMIF($M37,REGISTER!$CU$41,'KORT 2'!$O37)</f>
        <v>0</v>
      </c>
      <c r="FW37" s="19">
        <f>SUMIF($M37,REGISTER!$CU$56,'KORT 2'!$O37)</f>
        <v>0</v>
      </c>
      <c r="FX37" s="19">
        <f>SUMIF($M37,REGISTER!$CU$57,'KORT 2'!$O37)</f>
        <v>0</v>
      </c>
      <c r="FY37" s="19">
        <f>SUMIF($M37,REGISTER!$CU$58,'KORT 2'!$O37)</f>
        <v>0</v>
      </c>
      <c r="FZ37" s="19">
        <f>SUMIF($M37,REGISTER!$CU$59,'KORT 2'!$O37)</f>
        <v>0</v>
      </c>
      <c r="GA37" s="19">
        <f>SUMIF($M37,REGISTER!$CU$60,'KORT 2'!$O37)</f>
        <v>0</v>
      </c>
      <c r="GB37" s="19">
        <f>SUMIF($M37,REGISTER!$CU$61,'KORT 2'!$O37)</f>
        <v>0</v>
      </c>
      <c r="GC37" s="19">
        <f>SUMIF($M37,REGISTER!$CU$46,'KORT 2'!$O37)</f>
        <v>0</v>
      </c>
      <c r="GD37" s="19">
        <f>SUMIF($M37,REGISTER!$CU$47,'KORT 2'!$O37)</f>
        <v>0</v>
      </c>
      <c r="GE37" s="19">
        <f>SUMIF($M37,REGISTER!$CU$48,'KORT 2'!$O37)</f>
        <v>0</v>
      </c>
      <c r="GF37" s="19">
        <f>SUMIF($M37,REGISTER!$CU$49,'KORT 2'!$O37)</f>
        <v>0</v>
      </c>
      <c r="GG37" s="19">
        <f>SUMIF($M37,REGISTER!$CU$50,'KORT 2'!$O37)</f>
        <v>0</v>
      </c>
      <c r="GH37" s="19">
        <f>SUMIF($M37,REGISTER!$CU$51,'KORT 2'!$O37)</f>
        <v>0</v>
      </c>
      <c r="GI37" s="18">
        <f>SUMIF($M37,REGISTER!$CU$52,'KORT 2'!$O37)+SUMIF($M37,REGISTER!$CU$53,'KORT 2'!$O37)+SUMIF($M37,REGISTER!$CU$54,'KORT 2'!$O37)+SUMIF($M37,REGISTER!$CU$55,'KORT 2'!$O37)</f>
        <v>0</v>
      </c>
      <c r="GJ37" s="19">
        <f>SUMIF($M37,REGISTER!$CU$66,'KORT 2'!$O37)</f>
        <v>0</v>
      </c>
      <c r="GK37" s="19">
        <f>SUMIF($M37,REGISTER!$CU$67,'KORT 2'!$O37)</f>
        <v>0</v>
      </c>
      <c r="GL37" s="19">
        <f>SUMIF($M37,REGISTER!$CU$68,'KORT 2'!$O37)</f>
        <v>0</v>
      </c>
      <c r="GM37" s="19">
        <f>SUMIF($M37,REGISTER!$CU$69,'KORT 2'!$O37)</f>
        <v>0</v>
      </c>
      <c r="GN37" s="19">
        <f>SUMIF($M37,REGISTER!$CU$70,'KORT 2'!$O37)</f>
        <v>0</v>
      </c>
      <c r="GO37" s="19">
        <f>SUMIF($M37,REGISTER!$CU$71,'KORT 2'!$O37)</f>
        <v>0</v>
      </c>
      <c r="GP37" s="18">
        <f>SUMIF($M37,REGISTER!$CU$72,'KORT 2'!$O37)+SUMIF($M37,REGISTER!$CU$73,'KORT 2'!$O37)+SUMIF($M37,REGISTER!$CU$74,'KORT 2'!$O37)+SUMIF($M37,REGISTER!$CU$75,'KORT 2'!$O37)</f>
        <v>0</v>
      </c>
      <c r="GQ37" s="216"/>
      <c r="GR37" s="216"/>
      <c r="GS37" s="216"/>
      <c r="GT37" s="216"/>
      <c r="GU37" s="216"/>
      <c r="GV37" s="216"/>
      <c r="GW37" s="216"/>
      <c r="GX37" s="216"/>
      <c r="GY37" s="216"/>
      <c r="GZ37" s="216"/>
      <c r="HA37" s="216"/>
      <c r="HB37" s="216"/>
      <c r="HC37" s="216"/>
      <c r="HD37" s="216"/>
      <c r="HE37" s="216"/>
      <c r="HF37" s="216"/>
      <c r="HG37" s="216"/>
      <c r="HH37" s="217"/>
      <c r="HI37" s="1"/>
    </row>
    <row r="38" spans="1:256" ht="15.95" customHeight="1">
      <c r="A38" s="17">
        <v>20</v>
      </c>
      <c r="B38" s="81"/>
      <c r="C38" s="32" t="s">
        <v>2</v>
      </c>
      <c r="D38" s="427" t="str">
        <f>IF(B38&gt;0,VLOOKUP(B38,RE,2,FALSE),"")</f>
        <v/>
      </c>
      <c r="E38" s="428"/>
      <c r="F38" s="428"/>
      <c r="G38" s="429"/>
      <c r="H38" s="130" t="str">
        <f t="shared" si="1"/>
        <v/>
      </c>
      <c r="I38" s="26">
        <f t="shared" si="2"/>
        <v>0</v>
      </c>
      <c r="J38" s="26">
        <f t="shared" si="3"/>
        <v>0</v>
      </c>
      <c r="K38" s="243"/>
      <c r="L38" s="26">
        <f>IF($B38="",0,VLOOKUP($B38,RE,22,FALSE))</f>
        <v>0</v>
      </c>
      <c r="M38" s="26">
        <f t="shared" si="5"/>
        <v>0</v>
      </c>
      <c r="N38" s="26">
        <f t="shared" si="6"/>
        <v>0</v>
      </c>
      <c r="O38" s="101">
        <f t="shared" si="7"/>
        <v>0</v>
      </c>
      <c r="P38" s="75">
        <f>IF(CS$70=1,0,IF(AND(CS38=1,$J38=1,$N38&gt;=13,CS$43&gt;=REGISTER!$CZ$25,CS$40&gt;0,SUM(CS$54:CS$60)&gt;0),1,0))</f>
        <v>0</v>
      </c>
      <c r="Q38" s="75">
        <f>IF(CT$70=1,0,IF(AND(CT38=1,$J38=1,$N38&gt;=13,CT$43&gt;=REGISTER!$CZ$25,CT$40&gt;0,SUM(CT$54:CT$60)&gt;0),1,0))</f>
        <v>0</v>
      </c>
      <c r="R38" s="75">
        <f>IF(CU$70=1,0,IF(AND(CU38=1,$J38=1,$N38&gt;=13,CU$43&gt;=REGISTER!$CZ$25,CU$40&gt;0,SUM(CU$54:CU$60)&gt;0),1,0))</f>
        <v>0</v>
      </c>
      <c r="S38" s="75">
        <f>IF(CV$70=1,0,IF(AND(CV38=1,$J38=1,$N38&gt;=13,CV$43&gt;=REGISTER!$CZ$25,CV$40&gt;0,SUM(CV$54:CV$60)&gt;0),1,0))</f>
        <v>0</v>
      </c>
      <c r="T38" s="75">
        <f>IF(CW$70=1,0,IF(AND(CW38=1,$J38=1,$N38&gt;=13,CW$43&gt;=REGISTER!$CZ$25,CW$40&gt;0,SUM(CW$54:CW$60)&gt;0),1,0))</f>
        <v>0</v>
      </c>
      <c r="U38" s="75">
        <f>IF(CX$70=1,0,IF(AND(CX38=1,$J38=1,$N38&gt;=13,CX$43&gt;=REGISTER!$CZ$25,CX$40&gt;0,SUM(CX$54:CX$60)&gt;0),1,0))</f>
        <v>0</v>
      </c>
      <c r="V38" s="75">
        <f>IF(CY$70=1,0,IF(AND(CY38=1,$J38=1,$N38&gt;=13,CY$43&gt;=REGISTER!$CZ$25,CY$40&gt;0,SUM(CY$54:CY$60)&gt;0),1,0))</f>
        <v>0</v>
      </c>
      <c r="W38" s="75">
        <f>IF(CZ$70=1,0,IF(AND(CZ38=1,$J38=1,$N38&gt;=13,CZ$43&gt;=REGISTER!$CZ$25,CZ$40&gt;0,SUM(CZ$54:CZ$60)&gt;0),1,0))</f>
        <v>0</v>
      </c>
      <c r="X38" s="75">
        <f>IF(DA$70=1,0,IF(AND(DA38=1,$J38=1,$N38&gt;=13,DA$43&gt;=REGISTER!$CZ$25,DA$40&gt;0,SUM(DA$54:DA$60)&gt;0),1,0))</f>
        <v>0</v>
      </c>
      <c r="Y38" s="75">
        <f>IF(DB$70=1,0,IF(AND(DB38=1,$J38=1,$N38&gt;=13,DB$43&gt;=REGISTER!$CZ$25,DB$40&gt;0,SUM(DB$54:DB$60)&gt;0),1,0))</f>
        <v>0</v>
      </c>
      <c r="Z38" s="75">
        <f>IF(DC$70=1,0,IF(AND(DC38=1,$J38=1,$N38&gt;=13,DC$43&gt;=REGISTER!$CZ$25,DC$40&gt;0,SUM(DC$54:DC$60)&gt;0),1,0))</f>
        <v>0</v>
      </c>
      <c r="AA38" s="75">
        <f>IF(DD$70=1,0,IF(AND(DD38=1,$J38=1,$N38&gt;=13,DD$43&gt;=REGISTER!$CZ$25,DD$40&gt;0,SUM(DD$54:DD$60)&gt;0),1,0))</f>
        <v>0</v>
      </c>
      <c r="AB38" s="75">
        <f>IF(DE$70=1,0,IF(AND(DE38=1,$J38=1,$N38&gt;=13,DE$43&gt;=REGISTER!$CZ$25,DE$40&gt;0,SUM(DE$54:DE$60)&gt;0),1,0))</f>
        <v>0</v>
      </c>
      <c r="AC38" s="75">
        <f>IF(DF$70=1,0,IF(AND(DF38=1,$J38=1,$N38&gt;=13,DF$43&gt;=REGISTER!$CZ$25,DF$40&gt;0,SUM(DF$54:DF$60)&gt;0),1,0))</f>
        <v>0</v>
      </c>
      <c r="AD38" s="75">
        <f>IF(DG$70=1,0,IF(AND(DG38=1,$J38=1,$N38&gt;=13,DG$43&gt;=REGISTER!$CZ$25,DG$40&gt;0,SUM(DG$54:DG$60)&gt;0),1,0))</f>
        <v>0</v>
      </c>
      <c r="AE38" s="75">
        <f>IF(DH$70=1,0,IF(AND(DH38=1,$J38=1,$N38&gt;=13,DH$43&gt;=REGISTER!$CZ$25,DH$40&gt;0,SUM(DH$54:DH$60)&gt;0),1,0))</f>
        <v>0</v>
      </c>
      <c r="AF38" s="75">
        <f>IF(DI$70=1,0,IF(AND(DI38=1,$J38=1,$N38&gt;=13,DI$43&gt;=REGISTER!$CZ$25,DI$40&gt;0,SUM(DI$54:DI$60)&gt;0),1,0))</f>
        <v>0</v>
      </c>
      <c r="AG38" s="75">
        <f>IF(DJ$70=1,0,IF(AND(DJ38=1,$J38=1,$N38&gt;=13,DJ$43&gt;=REGISTER!$CZ$25,DJ$40&gt;0,SUM(DJ$54:DJ$60)&gt;0),1,0))</f>
        <v>0</v>
      </c>
      <c r="AH38" s="75">
        <f>IF(DK$70=1,0,IF(AND(DK38=1,$J38=1,$N38&gt;=13,DK$43&gt;=REGISTER!$CZ$25,DK$40&gt;0,SUM(DK$54:DK$60)&gt;0),1,0))</f>
        <v>0</v>
      </c>
      <c r="AI38" s="75">
        <f>IF(DL$70=1,0,IF(AND(DL38=1,$J38=1,$N38&gt;=13,DL$43&gt;=REGISTER!$CZ$25,DL$40&gt;0,SUM(DL$54:DL$60)&gt;0),1,0))</f>
        <v>0</v>
      </c>
      <c r="AJ38" s="75">
        <f>IF(DM$70=1,0,IF(AND(DM38=1,$J38=1,$N38&gt;=13,DM$43&gt;=REGISTER!$CZ$25,DM$40&gt;0,SUM(DM$54:DM$60)&gt;0),1,0))</f>
        <v>0</v>
      </c>
      <c r="AK38" s="75">
        <f>IF(DN$70=1,0,IF(AND(DN38=1,$J38=1,$N38&gt;=13,DN$43&gt;=REGISTER!$CZ$25,DN$40&gt;0,SUM(DN$54:DN$60)&gt;0),1,0))</f>
        <v>0</v>
      </c>
      <c r="AL38" s="75">
        <f>IF(DO$70=1,0,IF(AND(DO38=1,$J38=1,$N38&gt;=13,DO$43&gt;=REGISTER!$CZ$25,DO$40&gt;0,SUM(DO$54:DO$60)&gt;0),1,0))</f>
        <v>0</v>
      </c>
      <c r="AM38" s="75">
        <f>IF(DP$70=1,0,IF(AND(DP38=1,$J38=1,$N38&gt;=13,DP$43&gt;=REGISTER!$CZ$25,DP$40&gt;0,SUM(DP$54:DP$60)&gt;0),1,0))</f>
        <v>0</v>
      </c>
      <c r="AN38" s="75">
        <f>IF(DQ$70=1,0,IF(AND(DQ38=1,$J38=1,$N38&gt;=13,DQ$43&gt;=REGISTER!$CZ$25,DQ$40&gt;0,SUM(DQ$54:DQ$60)&gt;0),1,0))</f>
        <v>0</v>
      </c>
      <c r="AO38" s="75">
        <f>IF(DR$70=1,0,IF(AND(DR38=1,$J38=1,$N38&gt;=13,DR$43&gt;=REGISTER!$CZ$25,DR$40&gt;0,SUM(DR$54:DR$60)&gt;0),1,0))</f>
        <v>0</v>
      </c>
      <c r="AP38" s="75">
        <f>IF(DS$70=1,0,IF(AND(DS38=1,$J38=1,$N38&gt;=13,DS$43&gt;=REGISTER!$CZ$25,DS$40&gt;0,SUM(DS$54:DS$60)&gt;0),1,0))</f>
        <v>0</v>
      </c>
      <c r="AQ38" s="75">
        <f>IF(DT$70=1,0,IF(AND(DT38=1,$J38=1,$N38&gt;=13,DT$43&gt;=REGISTER!$CZ$25,DT$40&gt;0,SUM(DT$54:DT$60)&gt;0),1,0))</f>
        <v>0</v>
      </c>
      <c r="AR38" s="75">
        <f>IF(DU$70=1,0,IF(AND(DU38=1,$J38=1,$N38&gt;=13,DU$43&gt;=REGISTER!$CZ$25,DU$40&gt;0,SUM(DU$54:DU$60)&gt;0),1,0))</f>
        <v>0</v>
      </c>
      <c r="AS38" s="75">
        <f>IF(DV$70=1,0,IF(AND(DV38=1,$J38=1,$N38&gt;=13,DV$43&gt;=REGISTER!$CZ$25,DV$40&gt;0,SUM(DV$54:DV$60)&gt;0),1,0))</f>
        <v>0</v>
      </c>
      <c r="AT38" s="75">
        <f>IF(DW$70=1,0,IF(AND(DW38=1,$J38=1,$N38&gt;=13,DW$43&gt;=REGISTER!$CZ$25,DW$40&gt;0,SUM(DW$54:DW$60)&gt;0),1,0))</f>
        <v>0</v>
      </c>
      <c r="AU38" s="75">
        <f>IF(DX$70=1,0,IF(AND(DX38=1,$J38=1,$N38&gt;=13,DX$43&gt;=REGISTER!$CZ$25,DX$40&gt;0,SUM(DX$54:DX$60)&gt;0),1,0))</f>
        <v>0</v>
      </c>
      <c r="AV38" s="75">
        <f>IF(DY$70=1,0,IF(AND(DY38=1,$J38=1,$N38&gt;=13,DY$43&gt;=REGISTER!$CZ$25,DY$40&gt;0,SUM(DY$54:DY$60)&gt;0),1,0))</f>
        <v>0</v>
      </c>
      <c r="AW38" s="75">
        <f>IF(DZ$70=1,0,IF(AND(DZ38=1,$J38=1,$N38&gt;=13,DZ$43&gt;=REGISTER!$CZ$25,DZ$40&gt;0,SUM(DZ$54:DZ$60)&gt;0),1,0))</f>
        <v>0</v>
      </c>
      <c r="AX38" s="75">
        <f>IF(EA$70=1,0,IF(AND(EA38=1,$J38=1,$N38&gt;=13,EA$43&gt;=REGISTER!$CZ$25,EA$40&gt;0,SUM(EA$54:EA$60)&gt;0),1,0))</f>
        <v>0</v>
      </c>
      <c r="AY38" s="75">
        <f>IF(EB$70=1,0,IF(AND(EB38=1,$J38=1,$N38&gt;=13,EB$43&gt;=REGISTER!$CZ$25,EB$40&gt;0,SUM(EB$54:EB$60)&gt;0),1,0))</f>
        <v>0</v>
      </c>
      <c r="AZ38" s="75">
        <f>IF(EC$70=1,0,IF(AND(EC38=1,$J38=1,$N38&gt;=13,EC$43&gt;=REGISTER!$CZ$25,EC$40&gt;0,SUM(EC$54:EC$60)&gt;0),1,0))</f>
        <v>0</v>
      </c>
      <c r="BA38" s="75">
        <f>IF(ED$70=1,0,IF(AND(ED38=1,$J38=1,$N38&gt;=13,ED$43&gt;=REGISTER!$CZ$25,ED$40&gt;0,SUM(ED$54:ED$60)&gt;0),1,0))</f>
        <v>0</v>
      </c>
      <c r="BB38" s="75">
        <f>IF(EE$70=1,0,IF(AND(EE38=1,$J38=1,$N38&gt;=13,EE$43&gt;=REGISTER!$CZ$25,EE$40&gt;0,SUM(EE$54:EE$60)&gt;0),1,0))</f>
        <v>0</v>
      </c>
      <c r="BC38" s="75">
        <f>IF(EF$70=1,0,IF(AND(EF38=1,$J38=1,$N38&gt;=13,EF$43&gt;=REGISTER!$CZ$25,EF$40&gt;0,SUM(EF$54:EF$60)&gt;0),1,0))</f>
        <v>0</v>
      </c>
      <c r="BD38" s="101">
        <f t="shared" si="8"/>
        <v>0</v>
      </c>
      <c r="BE38" s="124">
        <f>IF(AND($I38=1,CS38=1,$N38&gt;=13,CS$41&gt;2,CS$40&gt;0,SUM(CS$47:CS$53)&gt;0),1,0)</f>
        <v>0</v>
      </c>
      <c r="BF38" s="124">
        <f>IF(AND($I38=1,CT38=1,$N38&gt;=13,CT$41&gt;2,CT$40&gt;0,SUM(CT$47:CT$53)&gt;0),1,0)</f>
        <v>0</v>
      </c>
      <c r="BG38" s="124">
        <f t="shared" ref="BG38:BV39" si="19">IF(AND($I38=1,CU38=1,$N38&gt;=13,CU$41&gt;2,CU$40&gt;0,SUM(CU$47:CU$53)&gt;0),1,0)</f>
        <v>0</v>
      </c>
      <c r="BH38" s="124">
        <f t="shared" si="19"/>
        <v>0</v>
      </c>
      <c r="BI38" s="124">
        <f t="shared" si="19"/>
        <v>0</v>
      </c>
      <c r="BJ38" s="124">
        <f t="shared" si="19"/>
        <v>0</v>
      </c>
      <c r="BK38" s="124">
        <f t="shared" si="19"/>
        <v>0</v>
      </c>
      <c r="BL38" s="124">
        <f t="shared" si="19"/>
        <v>0</v>
      </c>
      <c r="BM38" s="124">
        <f t="shared" si="19"/>
        <v>0</v>
      </c>
      <c r="BN38" s="124">
        <f t="shared" si="19"/>
        <v>0</v>
      </c>
      <c r="BO38" s="124">
        <f t="shared" si="19"/>
        <v>0</v>
      </c>
      <c r="BP38" s="124">
        <f t="shared" si="19"/>
        <v>0</v>
      </c>
      <c r="BQ38" s="124">
        <f t="shared" si="19"/>
        <v>0</v>
      </c>
      <c r="BR38" s="124">
        <f t="shared" si="19"/>
        <v>0</v>
      </c>
      <c r="BS38" s="124">
        <f t="shared" si="19"/>
        <v>0</v>
      </c>
      <c r="BT38" s="124">
        <f t="shared" si="19"/>
        <v>0</v>
      </c>
      <c r="BU38" s="124">
        <f t="shared" si="19"/>
        <v>0</v>
      </c>
      <c r="BV38" s="124">
        <f t="shared" si="19"/>
        <v>0</v>
      </c>
      <c r="BW38" s="124">
        <f t="shared" ref="BW38:CL39" si="20">IF(AND($I38=1,DK38=1,$N38&gt;=13,DK$41&gt;2,DK$40&gt;0,SUM(DK$47:DK$53)&gt;0),1,0)</f>
        <v>0</v>
      </c>
      <c r="BX38" s="124">
        <f t="shared" si="20"/>
        <v>0</v>
      </c>
      <c r="BY38" s="124">
        <f t="shared" si="20"/>
        <v>0</v>
      </c>
      <c r="BZ38" s="124">
        <f t="shared" si="20"/>
        <v>0</v>
      </c>
      <c r="CA38" s="124">
        <f t="shared" si="20"/>
        <v>0</v>
      </c>
      <c r="CB38" s="124">
        <f t="shared" si="20"/>
        <v>0</v>
      </c>
      <c r="CC38" s="124">
        <f t="shared" si="20"/>
        <v>0</v>
      </c>
      <c r="CD38" s="124">
        <f t="shared" si="20"/>
        <v>0</v>
      </c>
      <c r="CE38" s="124">
        <f t="shared" si="20"/>
        <v>0</v>
      </c>
      <c r="CF38" s="124">
        <f t="shared" si="20"/>
        <v>0</v>
      </c>
      <c r="CG38" s="124">
        <f t="shared" si="20"/>
        <v>0</v>
      </c>
      <c r="CH38" s="124">
        <f t="shared" si="20"/>
        <v>0</v>
      </c>
      <c r="CI38" s="124">
        <f t="shared" si="20"/>
        <v>0</v>
      </c>
      <c r="CJ38" s="124">
        <f t="shared" si="20"/>
        <v>0</v>
      </c>
      <c r="CK38" s="124">
        <f t="shared" si="20"/>
        <v>0</v>
      </c>
      <c r="CL38" s="124">
        <f t="shared" si="20"/>
        <v>0</v>
      </c>
      <c r="CM38" s="124">
        <f t="shared" ref="CM38:CR39" si="21">IF(AND($I38=1,EA38=1,$N38&gt;=13,EA$41&gt;2,EA$40&gt;0,SUM(EA$47:EA$53)&gt;0),1,0)</f>
        <v>0</v>
      </c>
      <c r="CN38" s="124">
        <f t="shared" si="21"/>
        <v>0</v>
      </c>
      <c r="CO38" s="124">
        <f t="shared" si="21"/>
        <v>0</v>
      </c>
      <c r="CP38" s="124">
        <f t="shared" si="21"/>
        <v>0</v>
      </c>
      <c r="CQ38" s="124">
        <f t="shared" si="21"/>
        <v>0</v>
      </c>
      <c r="CR38" s="124">
        <f t="shared" si="21"/>
        <v>0</v>
      </c>
      <c r="CS38" s="308"/>
      <c r="CT38" s="308"/>
      <c r="CU38" s="308"/>
      <c r="CV38" s="308"/>
      <c r="CW38" s="308"/>
      <c r="CX38" s="308"/>
      <c r="CY38" s="308"/>
      <c r="CZ38" s="308"/>
      <c r="DA38" s="308"/>
      <c r="DB38" s="308"/>
      <c r="DC38" s="308"/>
      <c r="DD38" s="308"/>
      <c r="DE38" s="308"/>
      <c r="DF38" s="308"/>
      <c r="DG38" s="308"/>
      <c r="DH38" s="308"/>
      <c r="DI38" s="308"/>
      <c r="DJ38" s="308"/>
      <c r="DK38" s="308"/>
      <c r="DL38" s="308"/>
      <c r="DM38" s="308"/>
      <c r="DN38" s="308"/>
      <c r="DO38" s="308"/>
      <c r="DP38" s="308"/>
      <c r="DQ38" s="308"/>
      <c r="DR38" s="308"/>
      <c r="DS38" s="308"/>
      <c r="DT38" s="308"/>
      <c r="DU38" s="308"/>
      <c r="DV38" s="308"/>
      <c r="DW38" s="308"/>
      <c r="DX38" s="308"/>
      <c r="DY38" s="308"/>
      <c r="DZ38" s="308"/>
      <c r="EA38" s="308"/>
      <c r="EB38" s="308"/>
      <c r="EC38" s="308"/>
      <c r="ED38" s="308"/>
      <c r="EE38" s="308"/>
      <c r="EF38" s="308"/>
      <c r="EG38" s="54">
        <f>IF(B38=0,0,IF(VLOOKUP(B38,RE,5,FALSE)=1,SUM(EM38:EZ38)+SUM(FA38:FD38)+SUM(FI38:FL38)-SUM(FC38,FD38,FK38,FL38),SUM(EM38:EZ38)+SUM(FA38:FD38)+SUM(FI38:FL38)))</f>
        <v>0</v>
      </c>
      <c r="EH38" s="125"/>
      <c r="EI38" s="358">
        <f>SUM(FQ38:GP38)+SUM(GU38:GY38)+SUM(HD38:HH38)</f>
        <v>0</v>
      </c>
      <c r="EJ38" s="344" t="str">
        <f t="shared" si="14"/>
        <v/>
      </c>
      <c r="EK38" s="345">
        <f t="shared" si="15"/>
        <v>0</v>
      </c>
      <c r="EL38" s="185"/>
      <c r="EM38" s="138"/>
      <c r="EN38" s="211"/>
      <c r="EO38" s="211"/>
      <c r="EP38" s="211"/>
      <c r="EQ38" s="211"/>
      <c r="ER38" s="211"/>
      <c r="ES38" s="112"/>
      <c r="ET38" s="19">
        <f>SUMIF($L38,REGISTER!$CU$15,'KORT 2'!$BD38)</f>
        <v>0</v>
      </c>
      <c r="EU38" s="19">
        <f>SUMIF($L38,REGISTER!$CU$16,'KORT 2'!$BD38)</f>
        <v>0</v>
      </c>
      <c r="EV38" s="218">
        <f>SUMIF($L38,REGISTER!$CU$17,'KORT 2'!$BD38)+SUMIF($L38,REGISTER!$CU$18,'KORT 2'!$BD38)+SUMIF($L38,REGISTER!$CU$19,'KORT 2'!$BD38)+SUMIF($L38,REGISTER!$CU$20,'KORT 2'!$BD38)</f>
        <v>0</v>
      </c>
      <c r="EW38" s="183"/>
      <c r="EX38" s="19">
        <f>SUMIF($L38,REGISTER!$CU$29,'KORT 2'!$BD38)</f>
        <v>0</v>
      </c>
      <c r="EY38" s="19">
        <f>SUMIF($L38,REGISTER!$CU$30,'KORT 2'!$BD38)</f>
        <v>0</v>
      </c>
      <c r="EZ38" s="218">
        <f>SUMIF($L38,REGISTER!$CU$31,'KORT 2'!$BD38)+SUMIF($L38,REGISTER!$CU$32,'KORT 2'!$BD38)+SUMIF($L38,REGISTER!$CU$33,'KORT 2'!$BD38)+SUMIF($L38,REGISTER!$CU$34,'KORT 2'!$BD38)</f>
        <v>0</v>
      </c>
      <c r="FA38" s="18">
        <f>SUMIF($L38,REGISTER!$CU$8,'KORT 2'!$BD40)</f>
        <v>0</v>
      </c>
      <c r="FB38" s="18">
        <f>SUMIF($L38,REGISTER!$CU$9,'KORT 2'!$BD40)</f>
        <v>0</v>
      </c>
      <c r="FC38" s="18">
        <f>+SUMIF($L38,REGISTER!$CU$15,'KORT 2'!$BD40)</f>
        <v>0</v>
      </c>
      <c r="FD38" s="18">
        <f>+SUMIF($L38,REGISTER!$CU$16,'KORT 2'!$BD40)</f>
        <v>0</v>
      </c>
      <c r="FE38" s="18">
        <f>SUMIF($L38,REGISTER!$CU$10,'KORT 2'!$BD40)+SUMIF($L38,REGISTER!$CU$17,'KORT 2'!$BD40)</f>
        <v>0</v>
      </c>
      <c r="FF38" s="18">
        <f>SUMIF($L38,REGISTER!$CU$11,'KORT 2'!$BD40)+SUMIF($L38,REGISTER!$CU$18,'KORT 2'!$BD40)</f>
        <v>0</v>
      </c>
      <c r="FG38" s="18">
        <f>SUMIF($L38,REGISTER!$CU$12,'KORT 2'!$BD40)+SUMIF($L38,REGISTER!$CU$19,'KORT 2'!$BD40)</f>
        <v>0</v>
      </c>
      <c r="FH38" s="218">
        <f>SUMIF($L38,REGISTER!$CU$13,'KORT 2'!$BD40)+SUMIF($L38,REGISTER!$CU$20,'KORT 2'!$BD40)</f>
        <v>0</v>
      </c>
      <c r="FI38" s="306">
        <f>SUMIF($L38,REGISTER!$CU$22,'KORT 2'!$BD40)</f>
        <v>0</v>
      </c>
      <c r="FJ38" s="18">
        <f>SUMIF($L38,REGISTER!$CU$23,'KORT 2'!$BD40)</f>
        <v>0</v>
      </c>
      <c r="FK38" s="306">
        <f>SUMIF($L38,REGISTER!$CU$29,'KORT 2'!$BD40)</f>
        <v>0</v>
      </c>
      <c r="FL38" s="306">
        <f>SUMIF($L38,REGISTER!$CU$30,'KORT 2'!$BD40)</f>
        <v>0</v>
      </c>
      <c r="FM38" s="18">
        <f>SUMIF($L38,REGISTER!$CU$24,'KORT 2'!$BD40)+SUMIF($L38,REGISTER!$CU$31,'KORT 2'!$BD40)</f>
        <v>0</v>
      </c>
      <c r="FN38" s="18">
        <f>SUMIF($L38,REGISTER!$CU$25,'KORT 2'!$BD40)+SUMIF($L38,REGISTER!$CU$32,'KORT 2'!$BD40)</f>
        <v>0</v>
      </c>
      <c r="FO38" s="18">
        <f>SUMIF($L38,REGISTER!$CU$26,'KORT 2'!$BD40)+SUMIF($L38,REGISTER!$CU$33,'KORT 2'!$BD40)</f>
        <v>0</v>
      </c>
      <c r="FP38" s="18">
        <f>SUMIF($L38,REGISTER!$CU$27,'KORT 2'!$BD40)+SUMIF($L38,REGISTER!$CU$34,'KORT 2'!$BD40)</f>
        <v>0</v>
      </c>
      <c r="FQ38" s="211"/>
      <c r="FR38" s="211"/>
      <c r="FS38" s="211"/>
      <c r="FT38" s="19">
        <f>SUMIF($M38,REGISTER!$CU$39,'KORT 2'!$O38)</f>
        <v>0</v>
      </c>
      <c r="FU38" s="19">
        <f>SUMIF($M38,REGISTER!$CU$40,'KORT 2'!$O38)</f>
        <v>0</v>
      </c>
      <c r="FV38" s="19">
        <f>SUMIF($M38,REGISTER!$CU$41,'KORT 2'!$O38)</f>
        <v>0</v>
      </c>
      <c r="FW38" s="211"/>
      <c r="FX38" s="211"/>
      <c r="FY38" s="211"/>
      <c r="FZ38" s="19">
        <f>SUMIF($M38,REGISTER!$CU$59,'KORT 2'!$O38)</f>
        <v>0</v>
      </c>
      <c r="GA38" s="19">
        <f>SUMIF($M38,REGISTER!$CU$60,'KORT 2'!$O38)</f>
        <v>0</v>
      </c>
      <c r="GB38" s="19">
        <f>SUMIF($M38,REGISTER!$CU$61,'KORT 2'!$O38)</f>
        <v>0</v>
      </c>
      <c r="GC38" s="211"/>
      <c r="GD38" s="211"/>
      <c r="GE38" s="211"/>
      <c r="GF38" s="19">
        <f>SUMIF($M38,REGISTER!$CU$49,'KORT 2'!$O38)</f>
        <v>0</v>
      </c>
      <c r="GG38" s="19">
        <f>SUMIF($M38,REGISTER!$CU$50,'KORT 2'!$O38)</f>
        <v>0</v>
      </c>
      <c r="GH38" s="19">
        <f>SUMIF($M38,REGISTER!$CU$51,'KORT 2'!$O38)</f>
        <v>0</v>
      </c>
      <c r="GI38" s="18">
        <f>SUMIF($M38,REGISTER!$CU$52,'KORT 2'!$O38)+SUMIF($M38,REGISTER!$CU$53,'KORT 2'!$O38)+SUMIF($M38,REGISTER!$CU$54,'KORT 2'!$O38)+SUMIF($M38,REGISTER!$CU$55,'KORT 2'!$O38)</f>
        <v>0</v>
      </c>
      <c r="GJ38" s="211"/>
      <c r="GK38" s="211"/>
      <c r="GL38" s="211"/>
      <c r="GM38" s="19">
        <f>SUMIF($M38,REGISTER!$CU$69,'KORT 2'!$O38)</f>
        <v>0</v>
      </c>
      <c r="GN38" s="19">
        <f>SUMIF($M38,REGISTER!$CU$70,'KORT 2'!$O38)</f>
        <v>0</v>
      </c>
      <c r="GO38" s="19">
        <f>SUMIF($M38,REGISTER!$CU$71,'KORT 2'!$O38)</f>
        <v>0</v>
      </c>
      <c r="GP38" s="325">
        <f>SUMIF($M38,REGISTER!$CU$72,'KORT 2'!$O38)+SUMIF($M38,REGISTER!$CU$73,'KORT 2'!$O38)+SUMIF($M38,REGISTER!$CU$74,'KORT 2'!$O38)+SUMIF($M38,REGISTER!$CU$75,'KORT 2'!$O38)</f>
        <v>0</v>
      </c>
      <c r="GQ38" s="326">
        <f>SUMIF($M38,REGISTER!$CU$39,'KORT 2'!$O40)</f>
        <v>0</v>
      </c>
      <c r="GR38" s="18">
        <f>+SUMIF($M38,REGISTER!$CU$40,'KORT 2'!$O40)</f>
        <v>0</v>
      </c>
      <c r="GS38" s="18">
        <f>SUMIF($M38,REGISTER!$CU$49,'KORT 2'!$O40)</f>
        <v>0</v>
      </c>
      <c r="GT38" s="18">
        <f>SUMIF($M38,REGISTER!$CU$50,'KORT 2'!$O40)</f>
        <v>0</v>
      </c>
      <c r="GU38" s="18">
        <f>SUMIF($M38,REGISTER!$CU$41,'KORT 2'!$O40)+SUMIF($M38,REGISTER!$CU$51,'KORT 2'!$O40)</f>
        <v>0</v>
      </c>
      <c r="GV38" s="18">
        <f>SUMIF($M38,REGISTER!$CU$42,'KORT 2'!$O40)+SUMIF($M38,REGISTER!$CU$52,'KORT 2'!$O40)</f>
        <v>0</v>
      </c>
      <c r="GW38" s="18">
        <f>SUMIF($M38,REGISTER!$CU$43,'KORT 2'!$O40)+SUMIF($M38,REGISTER!$CU$53,'KORT 2'!$O40)</f>
        <v>0</v>
      </c>
      <c r="GX38" s="18">
        <f>SUMIF($M38,REGISTER!$CU$44,'KORT 2'!$O40)+SUMIF($M38,REGISTER!$CU$54,'KORT 2'!$O40)</f>
        <v>0</v>
      </c>
      <c r="GY38" s="218">
        <f>SUMIF($M38,REGISTER!$CU$45,'KORT 2'!$O40)+SUMIF($M38,REGISTER!$CU$55,'KORT 2'!$O40)</f>
        <v>0</v>
      </c>
      <c r="GZ38" s="326">
        <f>SUMIF($M38,REGISTER!$CU$59,'KORT 2'!$O40)</f>
        <v>0</v>
      </c>
      <c r="HA38" s="18">
        <f>+SUMIF($M38,REGISTER!$CU$60,'KORT 2'!$O40)</f>
        <v>0</v>
      </c>
      <c r="HB38" s="18">
        <f>SUMIF($M38,REGISTER!$CU$69,'KORT 2'!$O40)</f>
        <v>0</v>
      </c>
      <c r="HC38" s="18">
        <f>SUMIF($M38,REGISTER!$CU$70,'KORT 2'!$O40)</f>
        <v>0</v>
      </c>
      <c r="HD38" s="18">
        <f>SUMIF($M38,REGISTER!$CU$61,'KORT 2'!$O40)+SUMIF($M38,REGISTER!$CU$71,'KORT 2'!$O40)</f>
        <v>0</v>
      </c>
      <c r="HE38" s="18">
        <f>SUMIF($M38,REGISTER!$CU$62,'KORT 2'!$O40)+SUMIF($M38,REGISTER!$CU$72,'KORT 2'!$O40)</f>
        <v>0</v>
      </c>
      <c r="HF38" s="18">
        <f>SUMIF($M38,REGISTER!$CU$63,'KORT 2'!$O40)+SUMIF($M38,REGISTER!$CU$73,'KORT 2'!$O40)</f>
        <v>0</v>
      </c>
      <c r="HG38" s="18">
        <f>SUMIF($M38,REGISTER!$CU$64,'KORT 2'!$O40)+SUMIF($M38,REGISTER!$CU$74,'KORT 2'!$O40)</f>
        <v>0</v>
      </c>
      <c r="HH38" s="218">
        <f>SUMIF($M38,REGISTER!$CU$65,'KORT 2'!$O40)+SUMIF($M38,REGISTER!$CU$75,'KORT 2'!$O40)</f>
        <v>0</v>
      </c>
      <c r="HI38" s="1"/>
    </row>
    <row r="39" spans="1:256" ht="15.95" customHeight="1" thickBot="1">
      <c r="A39" s="63">
        <v>21</v>
      </c>
      <c r="B39" s="81"/>
      <c r="C39" s="32" t="s">
        <v>2</v>
      </c>
      <c r="D39" s="427" t="str">
        <f>IF(B39&gt;0,VLOOKUP(B39,RE,2,FALSE),"")</f>
        <v/>
      </c>
      <c r="E39" s="428"/>
      <c r="F39" s="428"/>
      <c r="G39" s="497"/>
      <c r="H39" s="130" t="str">
        <f t="shared" si="1"/>
        <v/>
      </c>
      <c r="I39" s="26">
        <f t="shared" si="2"/>
        <v>0</v>
      </c>
      <c r="J39" s="26">
        <f t="shared" si="3"/>
        <v>0</v>
      </c>
      <c r="K39" s="243"/>
      <c r="L39" s="26">
        <f>IF($B39="",0,VLOOKUP($B39,RE,22,FALSE))</f>
        <v>0</v>
      </c>
      <c r="M39" s="26">
        <f t="shared" si="5"/>
        <v>0</v>
      </c>
      <c r="N39" s="26">
        <f t="shared" si="6"/>
        <v>0</v>
      </c>
      <c r="O39" s="101">
        <f t="shared" si="7"/>
        <v>0</v>
      </c>
      <c r="P39" s="75">
        <f>IF(CS$70=1,0,IF(AND(CS39=1,$J39=1,$N39&gt;=13,CS$43&gt;=REGISTER!$CZ$25,CS$40&gt;0,SUM(CS$54:CS$60)&gt;0),1,0))</f>
        <v>0</v>
      </c>
      <c r="Q39" s="75">
        <f>IF(CT$70=1,0,IF(AND(CT39=1,$J39=1,$N39&gt;=13,CT$43&gt;=REGISTER!$CZ$25,CT$40&gt;0,SUM(CT$54:CT$60)&gt;0),1,0))</f>
        <v>0</v>
      </c>
      <c r="R39" s="75">
        <f>IF(CU$70=1,0,IF(AND(CU39=1,$J39=1,$N39&gt;=13,CU$43&gt;=REGISTER!$CZ$25,CU$40&gt;0,SUM(CU$54:CU$60)&gt;0),1,0))</f>
        <v>0</v>
      </c>
      <c r="S39" s="75">
        <f>IF(CV$70=1,0,IF(AND(CV39=1,$J39=1,$N39&gt;=13,CV$43&gt;=REGISTER!$CZ$25,CV$40&gt;0,SUM(CV$54:CV$60)&gt;0),1,0))</f>
        <v>0</v>
      </c>
      <c r="T39" s="75">
        <f>IF(CW$70=1,0,IF(AND(CW39=1,$J39=1,$N39&gt;=13,CW$43&gt;=REGISTER!$CZ$25,CW$40&gt;0,SUM(CW$54:CW$60)&gt;0),1,0))</f>
        <v>0</v>
      </c>
      <c r="U39" s="75">
        <f>IF(CX$70=1,0,IF(AND(CX39=1,$J39=1,$N39&gt;=13,CX$43&gt;=REGISTER!$CZ$25,CX$40&gt;0,SUM(CX$54:CX$60)&gt;0),1,0))</f>
        <v>0</v>
      </c>
      <c r="V39" s="75">
        <f>IF(CY$70=1,0,IF(AND(CY39=1,$J39=1,$N39&gt;=13,CY$43&gt;=REGISTER!$CZ$25,CY$40&gt;0,SUM(CY$54:CY$60)&gt;0),1,0))</f>
        <v>0</v>
      </c>
      <c r="W39" s="75">
        <f>IF(CZ$70=1,0,IF(AND(CZ39=1,$J39=1,$N39&gt;=13,CZ$43&gt;=REGISTER!$CZ$25,CZ$40&gt;0,SUM(CZ$54:CZ$60)&gt;0),1,0))</f>
        <v>0</v>
      </c>
      <c r="X39" s="75">
        <f>IF(DA$70=1,0,IF(AND(DA39=1,$J39=1,$N39&gt;=13,DA$43&gt;=REGISTER!$CZ$25,DA$40&gt;0,SUM(DA$54:DA$60)&gt;0),1,0))</f>
        <v>0</v>
      </c>
      <c r="Y39" s="75">
        <f>IF(DB$70=1,0,IF(AND(DB39=1,$J39=1,$N39&gt;=13,DB$43&gt;=REGISTER!$CZ$25,DB$40&gt;0,SUM(DB$54:DB$60)&gt;0),1,0))</f>
        <v>0</v>
      </c>
      <c r="Z39" s="75">
        <f>IF(DC$70=1,0,IF(AND(DC39=1,$J39=1,$N39&gt;=13,DC$43&gt;=REGISTER!$CZ$25,DC$40&gt;0,SUM(DC$54:DC$60)&gt;0),1,0))</f>
        <v>0</v>
      </c>
      <c r="AA39" s="75">
        <f>IF(DD$70=1,0,IF(AND(DD39=1,$J39=1,$N39&gt;=13,DD$43&gt;=REGISTER!$CZ$25,DD$40&gt;0,SUM(DD$54:DD$60)&gt;0),1,0))</f>
        <v>0</v>
      </c>
      <c r="AB39" s="75">
        <f>IF(DE$70=1,0,IF(AND(DE39=1,$J39=1,$N39&gt;=13,DE$43&gt;=REGISTER!$CZ$25,DE$40&gt;0,SUM(DE$54:DE$60)&gt;0),1,0))</f>
        <v>0</v>
      </c>
      <c r="AC39" s="75">
        <f>IF(DF$70=1,0,IF(AND(DF39=1,$J39=1,$N39&gt;=13,DF$43&gt;=REGISTER!$CZ$25,DF$40&gt;0,SUM(DF$54:DF$60)&gt;0),1,0))</f>
        <v>0</v>
      </c>
      <c r="AD39" s="75">
        <f>IF(DG$70=1,0,IF(AND(DG39=1,$J39=1,$N39&gt;=13,DG$43&gt;=REGISTER!$CZ$25,DG$40&gt;0,SUM(DG$54:DG$60)&gt;0),1,0))</f>
        <v>0</v>
      </c>
      <c r="AE39" s="75">
        <f>IF(DH$70=1,0,IF(AND(DH39=1,$J39=1,$N39&gt;=13,DH$43&gt;=REGISTER!$CZ$25,DH$40&gt;0,SUM(DH$54:DH$60)&gt;0),1,0))</f>
        <v>0</v>
      </c>
      <c r="AF39" s="75">
        <f>IF(DI$70=1,0,IF(AND(DI39=1,$J39=1,$N39&gt;=13,DI$43&gt;=REGISTER!$CZ$25,DI$40&gt;0,SUM(DI$54:DI$60)&gt;0),1,0))</f>
        <v>0</v>
      </c>
      <c r="AG39" s="75">
        <f>IF(DJ$70=1,0,IF(AND(DJ39=1,$J39=1,$N39&gt;=13,DJ$43&gt;=REGISTER!$CZ$25,DJ$40&gt;0,SUM(DJ$54:DJ$60)&gt;0),1,0))</f>
        <v>0</v>
      </c>
      <c r="AH39" s="75">
        <f>IF(DK$70=1,0,IF(AND(DK39=1,$J39=1,$N39&gt;=13,DK$43&gt;=REGISTER!$CZ$25,DK$40&gt;0,SUM(DK$54:DK$60)&gt;0),1,0))</f>
        <v>0</v>
      </c>
      <c r="AI39" s="75">
        <f>IF(DL$70=1,0,IF(AND(DL39=1,$J39=1,$N39&gt;=13,DL$43&gt;=REGISTER!$CZ$25,DL$40&gt;0,SUM(DL$54:DL$60)&gt;0),1,0))</f>
        <v>0</v>
      </c>
      <c r="AJ39" s="75">
        <f>IF(DM$70=1,0,IF(AND(DM39=1,$J39=1,$N39&gt;=13,DM$43&gt;=REGISTER!$CZ$25,DM$40&gt;0,SUM(DM$54:DM$60)&gt;0),1,0))</f>
        <v>0</v>
      </c>
      <c r="AK39" s="75">
        <f>IF(DN$70=1,0,IF(AND(DN39=1,$J39=1,$N39&gt;=13,DN$43&gt;=REGISTER!$CZ$25,DN$40&gt;0,SUM(DN$54:DN$60)&gt;0),1,0))</f>
        <v>0</v>
      </c>
      <c r="AL39" s="75">
        <f>IF(DO$70=1,0,IF(AND(DO39=1,$J39=1,$N39&gt;=13,DO$43&gt;=REGISTER!$CZ$25,DO$40&gt;0,SUM(DO$54:DO$60)&gt;0),1,0))</f>
        <v>0</v>
      </c>
      <c r="AM39" s="75">
        <f>IF(DP$70=1,0,IF(AND(DP39=1,$J39=1,$N39&gt;=13,DP$43&gt;=REGISTER!$CZ$25,DP$40&gt;0,SUM(DP$54:DP$60)&gt;0),1,0))</f>
        <v>0</v>
      </c>
      <c r="AN39" s="75">
        <f>IF(DQ$70=1,0,IF(AND(DQ39=1,$J39=1,$N39&gt;=13,DQ$43&gt;=REGISTER!$CZ$25,DQ$40&gt;0,SUM(DQ$54:DQ$60)&gt;0),1,0))</f>
        <v>0</v>
      </c>
      <c r="AO39" s="75">
        <f>IF(DR$70=1,0,IF(AND(DR39=1,$J39=1,$N39&gt;=13,DR$43&gt;=REGISTER!$CZ$25,DR$40&gt;0,SUM(DR$54:DR$60)&gt;0),1,0))</f>
        <v>0</v>
      </c>
      <c r="AP39" s="75">
        <f>IF(DS$70=1,0,IF(AND(DS39=1,$J39=1,$N39&gt;=13,DS$43&gt;=REGISTER!$CZ$25,DS$40&gt;0,SUM(DS$54:DS$60)&gt;0),1,0))</f>
        <v>0</v>
      </c>
      <c r="AQ39" s="75">
        <f>IF(DT$70=1,0,IF(AND(DT39=1,$J39=1,$N39&gt;=13,DT$43&gt;=REGISTER!$CZ$25,DT$40&gt;0,SUM(DT$54:DT$60)&gt;0),1,0))</f>
        <v>0</v>
      </c>
      <c r="AR39" s="75">
        <f>IF(DU$70=1,0,IF(AND(DU39=1,$J39=1,$N39&gt;=13,DU$43&gt;=REGISTER!$CZ$25,DU$40&gt;0,SUM(DU$54:DU$60)&gt;0),1,0))</f>
        <v>0</v>
      </c>
      <c r="AS39" s="75">
        <f>IF(DV$70=1,0,IF(AND(DV39=1,$J39=1,$N39&gt;=13,DV$43&gt;=REGISTER!$CZ$25,DV$40&gt;0,SUM(DV$54:DV$60)&gt;0),1,0))</f>
        <v>0</v>
      </c>
      <c r="AT39" s="75">
        <f>IF(DW$70=1,0,IF(AND(DW39=1,$J39=1,$N39&gt;=13,DW$43&gt;=REGISTER!$CZ$25,DW$40&gt;0,SUM(DW$54:DW$60)&gt;0),1,0))</f>
        <v>0</v>
      </c>
      <c r="AU39" s="75">
        <f>IF(DX$70=1,0,IF(AND(DX39=1,$J39=1,$N39&gt;=13,DX$43&gt;=REGISTER!$CZ$25,DX$40&gt;0,SUM(DX$54:DX$60)&gt;0),1,0))</f>
        <v>0</v>
      </c>
      <c r="AV39" s="75">
        <f>IF(DY$70=1,0,IF(AND(DY39=1,$J39=1,$N39&gt;=13,DY$43&gt;=REGISTER!$CZ$25,DY$40&gt;0,SUM(DY$54:DY$60)&gt;0),1,0))</f>
        <v>0</v>
      </c>
      <c r="AW39" s="75">
        <f>IF(DZ$70=1,0,IF(AND(DZ39=1,$J39=1,$N39&gt;=13,DZ$43&gt;=REGISTER!$CZ$25,DZ$40&gt;0,SUM(DZ$54:DZ$60)&gt;0),1,0))</f>
        <v>0</v>
      </c>
      <c r="AX39" s="75">
        <f>IF(EA$70=1,0,IF(AND(EA39=1,$J39=1,$N39&gt;=13,EA$43&gt;=REGISTER!$CZ$25,EA$40&gt;0,SUM(EA$54:EA$60)&gt;0),1,0))</f>
        <v>0</v>
      </c>
      <c r="AY39" s="75">
        <f>IF(EB$70=1,0,IF(AND(EB39=1,$J39=1,$N39&gt;=13,EB$43&gt;=REGISTER!$CZ$25,EB$40&gt;0,SUM(EB$54:EB$60)&gt;0),1,0))</f>
        <v>0</v>
      </c>
      <c r="AZ39" s="75">
        <f>IF(EC$70=1,0,IF(AND(EC39=1,$J39=1,$N39&gt;=13,EC$43&gt;=REGISTER!$CZ$25,EC$40&gt;0,SUM(EC$54:EC$60)&gt;0),1,0))</f>
        <v>0</v>
      </c>
      <c r="BA39" s="75">
        <f>IF(ED$70=1,0,IF(AND(ED39=1,$J39=1,$N39&gt;=13,ED$43&gt;=REGISTER!$CZ$25,ED$40&gt;0,SUM(ED$54:ED$60)&gt;0),1,0))</f>
        <v>0</v>
      </c>
      <c r="BB39" s="75">
        <f>IF(EE$70=1,0,IF(AND(EE39=1,$J39=1,$N39&gt;=13,EE$43&gt;=REGISTER!$CZ$25,EE$40&gt;0,SUM(EE$54:EE$60)&gt;0),1,0))</f>
        <v>0</v>
      </c>
      <c r="BC39" s="75">
        <f>IF(EF$70=1,0,IF(AND(EF39=1,$J39=1,$N39&gt;=13,EF$43&gt;=REGISTER!$CZ$25,EF$40&gt;0,SUM(EF$54:EF$60)&gt;0),1,0))</f>
        <v>0</v>
      </c>
      <c r="BD39" s="101">
        <f t="shared" si="8"/>
        <v>0</v>
      </c>
      <c r="BE39" s="124">
        <f>IF(AND($I39=1,CS39=1,$N39&gt;=13,CS$41&gt;2,CS$40&gt;0,SUM(CS$47:CS$53)&gt;0),1,0)</f>
        <v>0</v>
      </c>
      <c r="BF39" s="124">
        <f>IF(AND($I39=1,CT39=1,$N39&gt;=13,CT$41&gt;2,CT$40&gt;0,SUM(CT$47:CT$53)&gt;0),1,0)</f>
        <v>0</v>
      </c>
      <c r="BG39" s="124">
        <f t="shared" si="19"/>
        <v>0</v>
      </c>
      <c r="BH39" s="124">
        <f t="shared" si="19"/>
        <v>0</v>
      </c>
      <c r="BI39" s="124">
        <f t="shared" si="19"/>
        <v>0</v>
      </c>
      <c r="BJ39" s="124">
        <f t="shared" si="19"/>
        <v>0</v>
      </c>
      <c r="BK39" s="124">
        <f t="shared" si="19"/>
        <v>0</v>
      </c>
      <c r="BL39" s="124">
        <f t="shared" si="19"/>
        <v>0</v>
      </c>
      <c r="BM39" s="124">
        <f t="shared" si="19"/>
        <v>0</v>
      </c>
      <c r="BN39" s="124">
        <f t="shared" si="19"/>
        <v>0</v>
      </c>
      <c r="BO39" s="124">
        <f t="shared" si="19"/>
        <v>0</v>
      </c>
      <c r="BP39" s="124">
        <f t="shared" si="19"/>
        <v>0</v>
      </c>
      <c r="BQ39" s="124">
        <f t="shared" si="19"/>
        <v>0</v>
      </c>
      <c r="BR39" s="124">
        <f t="shared" si="19"/>
        <v>0</v>
      </c>
      <c r="BS39" s="124">
        <f t="shared" si="19"/>
        <v>0</v>
      </c>
      <c r="BT39" s="124">
        <f t="shared" si="19"/>
        <v>0</v>
      </c>
      <c r="BU39" s="124">
        <f t="shared" si="19"/>
        <v>0</v>
      </c>
      <c r="BV39" s="124">
        <f t="shared" si="19"/>
        <v>0</v>
      </c>
      <c r="BW39" s="124">
        <f t="shared" si="20"/>
        <v>0</v>
      </c>
      <c r="BX39" s="124">
        <f t="shared" si="20"/>
        <v>0</v>
      </c>
      <c r="BY39" s="124">
        <f t="shared" si="20"/>
        <v>0</v>
      </c>
      <c r="BZ39" s="124">
        <f t="shared" si="20"/>
        <v>0</v>
      </c>
      <c r="CA39" s="124">
        <f t="shared" si="20"/>
        <v>0</v>
      </c>
      <c r="CB39" s="124">
        <f t="shared" si="20"/>
        <v>0</v>
      </c>
      <c r="CC39" s="124">
        <f t="shared" si="20"/>
        <v>0</v>
      </c>
      <c r="CD39" s="124">
        <f t="shared" si="20"/>
        <v>0</v>
      </c>
      <c r="CE39" s="124">
        <f t="shared" si="20"/>
        <v>0</v>
      </c>
      <c r="CF39" s="124">
        <f t="shared" si="20"/>
        <v>0</v>
      </c>
      <c r="CG39" s="124">
        <f t="shared" si="20"/>
        <v>0</v>
      </c>
      <c r="CH39" s="124">
        <f t="shared" si="20"/>
        <v>0</v>
      </c>
      <c r="CI39" s="124">
        <f t="shared" si="20"/>
        <v>0</v>
      </c>
      <c r="CJ39" s="124">
        <f t="shared" si="20"/>
        <v>0</v>
      </c>
      <c r="CK39" s="124">
        <f t="shared" si="20"/>
        <v>0</v>
      </c>
      <c r="CL39" s="124">
        <f t="shared" si="20"/>
        <v>0</v>
      </c>
      <c r="CM39" s="124">
        <f t="shared" si="21"/>
        <v>0</v>
      </c>
      <c r="CN39" s="124">
        <f t="shared" si="21"/>
        <v>0</v>
      </c>
      <c r="CO39" s="124">
        <f t="shared" si="21"/>
        <v>0</v>
      </c>
      <c r="CP39" s="124">
        <f t="shared" si="21"/>
        <v>0</v>
      </c>
      <c r="CQ39" s="124">
        <f t="shared" si="21"/>
        <v>0</v>
      </c>
      <c r="CR39" s="124">
        <f t="shared" si="21"/>
        <v>0</v>
      </c>
      <c r="CS39" s="308"/>
      <c r="CT39" s="308"/>
      <c r="CU39" s="308"/>
      <c r="CV39" s="308"/>
      <c r="CW39" s="308"/>
      <c r="CX39" s="308"/>
      <c r="CY39" s="308"/>
      <c r="CZ39" s="308"/>
      <c r="DA39" s="308"/>
      <c r="DB39" s="308"/>
      <c r="DC39" s="308"/>
      <c r="DD39" s="308"/>
      <c r="DE39" s="308"/>
      <c r="DF39" s="308"/>
      <c r="DG39" s="308"/>
      <c r="DH39" s="308"/>
      <c r="DI39" s="308"/>
      <c r="DJ39" s="308"/>
      <c r="DK39" s="308"/>
      <c r="DL39" s="308"/>
      <c r="DM39" s="308"/>
      <c r="DN39" s="308"/>
      <c r="DO39" s="308"/>
      <c r="DP39" s="308"/>
      <c r="DQ39" s="308"/>
      <c r="DR39" s="308"/>
      <c r="DS39" s="308"/>
      <c r="DT39" s="308"/>
      <c r="DU39" s="308"/>
      <c r="DV39" s="308"/>
      <c r="DW39" s="308"/>
      <c r="DX39" s="308"/>
      <c r="DY39" s="308"/>
      <c r="DZ39" s="308"/>
      <c r="EA39" s="308"/>
      <c r="EB39" s="308"/>
      <c r="EC39" s="308"/>
      <c r="ED39" s="308"/>
      <c r="EE39" s="308"/>
      <c r="EF39" s="308"/>
      <c r="EG39" s="54">
        <f>IF(B39=0,0,IF(VLOOKUP(B39,RE,5,FALSE)=1,SUM(EM39:EZ39)+SUM(FA39:FD39)+SUM(FI39:FL39)-SUM(FC39,FD39,FK39,FL39),SUM(EM39:EZ39)+SUM(FA39:FD39)+SUM(FI39:FL39)))</f>
        <v>0</v>
      </c>
      <c r="EH39" s="113"/>
      <c r="EI39" s="358">
        <f>SUM(FQ39:GP39)+SUM(GU39:GY39)+SUM(HD39:HH39)</f>
        <v>0</v>
      </c>
      <c r="EJ39" s="344" t="str">
        <f t="shared" si="14"/>
        <v/>
      </c>
      <c r="EK39" s="345">
        <f t="shared" si="15"/>
        <v>0</v>
      </c>
      <c r="EL39" s="185"/>
      <c r="EM39" s="139"/>
      <c r="EN39" s="212"/>
      <c r="EO39" s="212"/>
      <c r="EP39" s="212"/>
      <c r="EQ39" s="212"/>
      <c r="ER39" s="212"/>
      <c r="ES39" s="113"/>
      <c r="ET39" s="19">
        <f>SUMIF($L39,REGISTER!$CU$15,'KORT 2'!$BD39)</f>
        <v>0</v>
      </c>
      <c r="EU39" s="19">
        <f>SUMIF($L39,REGISTER!$CU$16,'KORT 2'!$BD39)</f>
        <v>0</v>
      </c>
      <c r="EV39" s="218">
        <f>SUMIF($L39,REGISTER!$CU$17,'KORT 2'!$BD39)+SUMIF($L39,REGISTER!$CU$18,'KORT 2'!$BD39)+SUMIF($L39,REGISTER!$CU$19,'KORT 2'!$BD39)+SUMIF($L39,REGISTER!$CU$20,'KORT 2'!$BD39)</f>
        <v>0</v>
      </c>
      <c r="EW39" s="183"/>
      <c r="EX39" s="19">
        <f>SUMIF($L39,REGISTER!$CU$29,'KORT 2'!$BD39)</f>
        <v>0</v>
      </c>
      <c r="EY39" s="19">
        <f>SUMIF($L39,REGISTER!$CU$30,'KORT 2'!$BD39)</f>
        <v>0</v>
      </c>
      <c r="EZ39" s="218">
        <f>SUMIF($L39,REGISTER!$CU$31,'KORT 2'!$BD39)+SUMIF($L39,REGISTER!$CU$32,'KORT 2'!$BD39)+SUMIF($L39,REGISTER!$CU$33,'KORT 2'!$BD39)+SUMIF($L39,REGISTER!$CU$34,'KORT 2'!$BD39)</f>
        <v>0</v>
      </c>
      <c r="FA39" s="18">
        <f>SUMIF($L39,REGISTER!$CU$8,'KORT 2'!$BD41)+SUMIF($L39,REGISTER!$CU$15,'KORT 2'!$BD41)</f>
        <v>0</v>
      </c>
      <c r="FB39" s="18">
        <f>SUMIF($L39,REGISTER!$CU$9,'KORT 2'!$BD41)+SUMIF($L39,REGISTER!$CU$16,'KORT 2'!$BD41)</f>
        <v>0</v>
      </c>
      <c r="FC39" s="18">
        <f>+SUMIF($L39,REGISTER!$CU$15,'KORT 2'!$BD41)</f>
        <v>0</v>
      </c>
      <c r="FD39" s="18">
        <f>+SUMIF($L39,REGISTER!$CU$16,'KORT 2'!$BD41)</f>
        <v>0</v>
      </c>
      <c r="FE39" s="18">
        <f>SUMIF($L39,REGISTER!$CU$10,'KORT 2'!$BD41)+SUMIF($L39,REGISTER!$CU$17,'KORT 2'!$BD41)</f>
        <v>0</v>
      </c>
      <c r="FF39" s="18">
        <f>SUMIF($L39,REGISTER!$CU$11,'KORT 2'!$BD41)+SUMIF($L39,REGISTER!$CU$18,'KORT 2'!$BD41)</f>
        <v>0</v>
      </c>
      <c r="FG39" s="18">
        <f>SUMIF($L39,REGISTER!$CU$12,'KORT 2'!$BD41)+SUMIF($L39,REGISTER!$CU$19,'KORT 2'!$BD41)</f>
        <v>0</v>
      </c>
      <c r="FH39" s="307">
        <f>SUMIF($L39,REGISTER!$CU$13,'KORT 2'!$BD41)+SUMIF($L39,REGISTER!$CU$20,'KORT 2'!$BD41)</f>
        <v>0</v>
      </c>
      <c r="FI39" s="306">
        <f>SUMIF($L39,REGISTER!$CU$22,'KORT 2'!$BD41)</f>
        <v>0</v>
      </c>
      <c r="FJ39" s="18">
        <f>SUMIF($L39,REGISTER!$CU$23,'KORT 2'!$BD41)</f>
        <v>0</v>
      </c>
      <c r="FK39" s="306">
        <f>SUMIF($L39,REGISTER!$CU$29,'KORT 2'!$BD41)</f>
        <v>0</v>
      </c>
      <c r="FL39" s="306">
        <f>SUMIF($L39,REGISTER!$CU$30,'KORT 2'!$BD41)</f>
        <v>0</v>
      </c>
      <c r="FM39" s="18">
        <f>SUMIF($L39,REGISTER!$CU$24,'KORT 2'!$BD41)+SUMIF($L39,REGISTER!$CU$31,'KORT 2'!$BD41)</f>
        <v>0</v>
      </c>
      <c r="FN39" s="18">
        <f>SUMIF($L39,REGISTER!$CU$25,'KORT 2'!$BD41)+SUMIF($L39,REGISTER!$CU$32,'KORT 2'!$BD41)</f>
        <v>0</v>
      </c>
      <c r="FO39" s="18">
        <f>SUMIF($L39,REGISTER!$CU$26,'KORT 2'!$BD41)+SUMIF($L39,REGISTER!$CU$33,'KORT 2'!$BD41)</f>
        <v>0</v>
      </c>
      <c r="FP39" s="18">
        <f>SUMIF($L39,REGISTER!$CU$27,'KORT 2'!$BD41)+SUMIF($L39,REGISTER!$CU$34,'KORT 2'!$BD41)</f>
        <v>0</v>
      </c>
      <c r="FQ39" s="212"/>
      <c r="FR39" s="212"/>
      <c r="FS39" s="212"/>
      <c r="FT39" s="19">
        <f>SUMIF($M39,REGISTER!$CU$39,'KORT 2'!$O39)</f>
        <v>0</v>
      </c>
      <c r="FU39" s="19">
        <f>SUMIF($M39,REGISTER!$CU$40,'KORT 2'!$O39)</f>
        <v>0</v>
      </c>
      <c r="FV39" s="19">
        <f>SUMIF($M39,REGISTER!$CU$41,'KORT 2'!$O39)</f>
        <v>0</v>
      </c>
      <c r="FW39" s="212"/>
      <c r="FX39" s="212"/>
      <c r="FY39" s="212"/>
      <c r="FZ39" s="19">
        <f>SUMIF($M39,REGISTER!$CU$59,'KORT 2'!$O39)</f>
        <v>0</v>
      </c>
      <c r="GA39" s="19">
        <f>SUMIF($M39,REGISTER!$CU$60,'KORT 2'!$O39)</f>
        <v>0</v>
      </c>
      <c r="GB39" s="19">
        <f>SUMIF($M39,REGISTER!$CU$61,'KORT 2'!$O39)</f>
        <v>0</v>
      </c>
      <c r="GC39" s="212"/>
      <c r="GD39" s="212"/>
      <c r="GE39" s="212"/>
      <c r="GF39" s="19">
        <f>SUMIF($M39,REGISTER!$CU$49,'KORT 2'!$O39)</f>
        <v>0</v>
      </c>
      <c r="GG39" s="19">
        <f>SUMIF($M39,REGISTER!$CU$50,'KORT 2'!$O39)</f>
        <v>0</v>
      </c>
      <c r="GH39" s="19">
        <f>SUMIF($M39,REGISTER!$CU$51,'KORT 2'!$O39)</f>
        <v>0</v>
      </c>
      <c r="GI39" s="18">
        <f>SUMIF($M39,REGISTER!$CU$52,'KORT 2'!$O39)+SUMIF($M39,REGISTER!$CU$53,'KORT 2'!$O39)+SUMIF($M39,REGISTER!$CU$54,'KORT 2'!$O39)+SUMIF($M39,REGISTER!$CU$55,'KORT 2'!$O39)</f>
        <v>0</v>
      </c>
      <c r="GJ39" s="212"/>
      <c r="GK39" s="212"/>
      <c r="GL39" s="212"/>
      <c r="GM39" s="19">
        <f>SUMIF($M39,REGISTER!$CU$69,'KORT 2'!$O39)</f>
        <v>0</v>
      </c>
      <c r="GN39" s="19">
        <f>SUMIF($M39,REGISTER!$CU$70,'KORT 2'!$O39)</f>
        <v>0</v>
      </c>
      <c r="GO39" s="19">
        <f>SUMIF($M39,REGISTER!$CU$71,'KORT 2'!$O39)</f>
        <v>0</v>
      </c>
      <c r="GP39" s="325">
        <f>SUMIF($M39,REGISTER!$CU$72,'KORT 2'!$O39)+SUMIF($M39,REGISTER!$CU$73,'KORT 2'!$O39)+SUMIF($M39,REGISTER!$CU$74,'KORT 2'!$O39)+SUMIF($M39,REGISTER!$CU$75,'KORT 2'!$O39)</f>
        <v>0</v>
      </c>
      <c r="GQ39" s="326">
        <f>SUMIF($M39,REGISTER!$CU$39,'KORT 2'!$O41)</f>
        <v>0</v>
      </c>
      <c r="GR39" s="18">
        <f>+SUMIF($M39,REGISTER!$CU$40,'KORT 2'!$O41)</f>
        <v>0</v>
      </c>
      <c r="GS39" s="18">
        <f>SUMIF($M39,REGISTER!$CU$49,'KORT 2'!$O41)</f>
        <v>0</v>
      </c>
      <c r="GT39" s="18">
        <f>SUMIF($M39,REGISTER!$CU$50,'KORT 2'!$O41)</f>
        <v>0</v>
      </c>
      <c r="GU39" s="18">
        <f>SUMIF($M39,REGISTER!$CU$41,'KORT 2'!$O41)+SUMIF($M39,REGISTER!$CU$51,'KORT 2'!$O41)</f>
        <v>0</v>
      </c>
      <c r="GV39" s="18">
        <f>SUMIF($M39,REGISTER!$CU$42,'KORT 2'!$O41)+SUMIF($M39,REGISTER!$CU$52,'KORT 2'!$O41)</f>
        <v>0</v>
      </c>
      <c r="GW39" s="18">
        <f>SUMIF($M39,REGISTER!$CU$43,'KORT 2'!$O41)+SUMIF($M39,REGISTER!$CU$53,'KORT 2'!$O41)</f>
        <v>0</v>
      </c>
      <c r="GX39" s="18">
        <f>SUMIF($M39,REGISTER!$CU$44,'KORT 2'!$O41)+SUMIF($M39,REGISTER!$CU$54,'KORT 2'!$O41)</f>
        <v>0</v>
      </c>
      <c r="GY39" s="218">
        <f>SUMIF($M39,REGISTER!$CU$45,'KORT 2'!$O41)+SUMIF($M39,REGISTER!$CU$55,'KORT 2'!$O41)</f>
        <v>0</v>
      </c>
      <c r="GZ39" s="326">
        <f>SUMIF($M39,REGISTER!$CU$59,'KORT 2'!$O41)</f>
        <v>0</v>
      </c>
      <c r="HA39" s="18">
        <f>+SUMIF($M39,REGISTER!$CU$60,'KORT 2'!$O41)</f>
        <v>0</v>
      </c>
      <c r="HB39" s="18">
        <f>SUMIF($M39,REGISTER!$CU$69,'KORT 2'!$O41)</f>
        <v>0</v>
      </c>
      <c r="HC39" s="18">
        <f>SUMIF($M39,REGISTER!$CU$70,'KORT 2'!$O41)</f>
        <v>0</v>
      </c>
      <c r="HD39" s="18">
        <f>SUMIF($M39,REGISTER!$CU$61,'KORT 2'!$O41)+SUMIF($M39,REGISTER!$CU$71,'KORT 2'!$O41)</f>
        <v>0</v>
      </c>
      <c r="HE39" s="18">
        <f>SUMIF($M39,REGISTER!$CU$62,'KORT 2'!$O41)+SUMIF($M39,REGISTER!$CU$72,'KORT 2'!$O41)</f>
        <v>0</v>
      </c>
      <c r="HF39" s="18">
        <f>SUMIF($M39,REGISTER!$CU$63,'KORT 2'!$O41)+SUMIF($M39,REGISTER!$CU$73,'KORT 2'!$O41)</f>
        <v>0</v>
      </c>
      <c r="HG39" s="18">
        <f>SUMIF($M39,REGISTER!$CU$64,'KORT 2'!$O41)+SUMIF($M39,REGISTER!$CU$74,'KORT 2'!$O41)</f>
        <v>0</v>
      </c>
      <c r="HH39" s="218">
        <f>SUMIF($M39,REGISTER!$CU$65,'KORT 2'!$O41)+SUMIF($M39,REGISTER!$CU$75,'KORT 2'!$O41)</f>
        <v>0</v>
      </c>
      <c r="HI39" s="1"/>
    </row>
    <row r="40" spans="1:256" ht="18" thickBot="1">
      <c r="A40" s="500" t="s">
        <v>13</v>
      </c>
      <c r="B40" s="501"/>
      <c r="C40" s="501"/>
      <c r="D40" s="501"/>
      <c r="E40" s="501"/>
      <c r="F40" s="501"/>
      <c r="G40" s="502"/>
      <c r="H40" s="65" t="s">
        <v>12</v>
      </c>
      <c r="I40" s="22">
        <v>300</v>
      </c>
      <c r="J40" s="22"/>
      <c r="K40" s="22"/>
      <c r="L40" s="303" t="s">
        <v>194</v>
      </c>
      <c r="M40" s="302" t="s">
        <v>187</v>
      </c>
      <c r="N40" s="22"/>
      <c r="O40" s="101">
        <f t="shared" si="7"/>
        <v>0</v>
      </c>
      <c r="P40" s="207">
        <f>IF(AND(CS38=1,$N38&gt;=REGISTER!$DA$41,CS$43+CS$44&gt;=REGISTER!$CZ$25,CS$40&gt;0),1,0)</f>
        <v>0</v>
      </c>
      <c r="Q40" s="207">
        <f>IF(AND(CT38=1,$N38&gt;=REGISTER!$DA$41,CT$43+CT$44&gt;=REGISTER!$CZ$25,CT$40&gt;0),1,0)</f>
        <v>0</v>
      </c>
      <c r="R40" s="207">
        <f>IF(AND(CU38=1,$N38&gt;=REGISTER!$DA$41,CU$43+CU$44&gt;=REGISTER!$CZ$25,CU$40&gt;0),1,0)</f>
        <v>0</v>
      </c>
      <c r="S40" s="207">
        <f>IF(AND(CV38=1,$N38&gt;=REGISTER!$DA$41,CV$43+CV$44&gt;=REGISTER!$CZ$25,CV$40&gt;0),1,0)</f>
        <v>0</v>
      </c>
      <c r="T40" s="207">
        <f>IF(AND(CW38=1,$N38&gt;=REGISTER!$DA$41,CW$43+CW$44&gt;=REGISTER!$CZ$25,CW$40&gt;0),1,0)</f>
        <v>0</v>
      </c>
      <c r="U40" s="207">
        <f>IF(AND(CX38=1,$N38&gt;=REGISTER!$DA$41,CX$43+CX$44&gt;=REGISTER!$CZ$25,CX$40&gt;0),1,0)</f>
        <v>0</v>
      </c>
      <c r="V40" s="207">
        <f>IF(AND(CY38=1,$N38&gt;=REGISTER!$DA$41,CY$43+CY$44&gt;=REGISTER!$CZ$25,CY$40&gt;0),1,0)</f>
        <v>0</v>
      </c>
      <c r="W40" s="207">
        <f>IF(AND(CZ38=1,$N38&gt;=REGISTER!$DA$41,CZ$43+CZ$44&gt;=REGISTER!$CZ$25,CZ$40&gt;0),1,0)</f>
        <v>0</v>
      </c>
      <c r="X40" s="207">
        <f>IF(AND(DA38=1,$N38&gt;=REGISTER!$DA$41,DA$43+DA$44&gt;=REGISTER!$CZ$25,DA$40&gt;0),1,0)</f>
        <v>0</v>
      </c>
      <c r="Y40" s="207">
        <f>IF(AND(DB38=1,$N38&gt;=REGISTER!$DA$41,DB$43+DB$44&gt;=REGISTER!$CZ$25,DB$40&gt;0),1,0)</f>
        <v>0</v>
      </c>
      <c r="Z40" s="207">
        <f>IF(AND(DC38=1,$N38&gt;=REGISTER!$DA$41,DC$43+DC$44&gt;=REGISTER!$CZ$25,DC$40&gt;0),1,0)</f>
        <v>0</v>
      </c>
      <c r="AA40" s="207">
        <f>IF(AND(DD38=1,$N38&gt;=REGISTER!$DA$41,DD$43+DD$44&gt;=REGISTER!$CZ$25,DD$40&gt;0),1,0)</f>
        <v>0</v>
      </c>
      <c r="AB40" s="207">
        <f>IF(AND(DE38=1,$N38&gt;=REGISTER!$DA$41,DE$43+DE$44&gt;=REGISTER!$CZ$25,DE$40&gt;0),1,0)</f>
        <v>0</v>
      </c>
      <c r="AC40" s="207">
        <f>IF(AND(DF38=1,$N38&gt;=REGISTER!$DA$41,DF$43+DF$44&gt;=REGISTER!$CZ$25,DF$40&gt;0),1,0)</f>
        <v>0</v>
      </c>
      <c r="AD40" s="207">
        <f>IF(AND(DG38=1,$N38&gt;=REGISTER!$DA$41,DG$43+DG$44&gt;=REGISTER!$CZ$25,DG$40&gt;0),1,0)</f>
        <v>0</v>
      </c>
      <c r="AE40" s="207">
        <f>IF(AND(DH38=1,$N38&gt;=REGISTER!$DA$41,DH$43+DH$44&gt;=REGISTER!$CZ$25,DH$40&gt;0),1,0)</f>
        <v>0</v>
      </c>
      <c r="AF40" s="207">
        <f>IF(AND(DI38=1,$N38&gt;=REGISTER!$DA$41,DI$43+DI$44&gt;=REGISTER!$CZ$25,DI$40&gt;0),1,0)</f>
        <v>0</v>
      </c>
      <c r="AG40" s="207">
        <f>IF(AND(DJ38=1,$N38&gt;=REGISTER!$DA$41,DJ$43+DJ$44&gt;=REGISTER!$CZ$25,DJ$40&gt;0),1,0)</f>
        <v>0</v>
      </c>
      <c r="AH40" s="207">
        <f>IF(AND(DK38=1,$N38&gt;=REGISTER!$DA$41,DK$43+DK$44&gt;=REGISTER!$CZ$25,DK$40&gt;0),1,0)</f>
        <v>0</v>
      </c>
      <c r="AI40" s="207">
        <f>IF(AND(DL38=1,$N38&gt;=REGISTER!$DA$41,DL$43+DL$44&gt;=REGISTER!$CZ$25,DL$40&gt;0),1,0)</f>
        <v>0</v>
      </c>
      <c r="AJ40" s="207">
        <f>IF(AND(DM38=1,$N38&gt;=REGISTER!$DA$41,DM$43+DM$44&gt;=REGISTER!$CZ$25,DM$40&gt;0),1,0)</f>
        <v>0</v>
      </c>
      <c r="AK40" s="207">
        <f>IF(AND(DN38=1,$N38&gt;=REGISTER!$DA$41,DN$43+DN$44&gt;=REGISTER!$CZ$25,DN$40&gt;0),1,0)</f>
        <v>0</v>
      </c>
      <c r="AL40" s="207">
        <f>IF(AND(DO38=1,$N38&gt;=REGISTER!$DA$41,DO$43+DO$44&gt;=REGISTER!$CZ$25,DO$40&gt;0),1,0)</f>
        <v>0</v>
      </c>
      <c r="AM40" s="207">
        <f>IF(AND(DP38=1,$N38&gt;=REGISTER!$DA$41,DP$43+DP$44&gt;=REGISTER!$CZ$25,DP$40&gt;0),1,0)</f>
        <v>0</v>
      </c>
      <c r="AN40" s="207">
        <f>IF(AND(DQ38=1,$N38&gt;=REGISTER!$DA$41,DQ$43+DQ$44&gt;=REGISTER!$CZ$25,DQ$40&gt;0),1,0)</f>
        <v>0</v>
      </c>
      <c r="AO40" s="207">
        <f>IF(AND(DR38=1,$N38&gt;=REGISTER!$DA$41,DR$43+DR$44&gt;=REGISTER!$CZ$25,DR$40&gt;0),1,0)</f>
        <v>0</v>
      </c>
      <c r="AP40" s="207">
        <f>IF(AND(DS38=1,$N38&gt;=REGISTER!$DA$41,DS$43+DS$44&gt;=REGISTER!$CZ$25,DS$40&gt;0),1,0)</f>
        <v>0</v>
      </c>
      <c r="AQ40" s="207">
        <f>IF(AND(DT38=1,$N38&gt;=REGISTER!$DA$41,DT$43+DT$44&gt;=REGISTER!$CZ$25,DT$40&gt;0),1,0)</f>
        <v>0</v>
      </c>
      <c r="AR40" s="207">
        <f>IF(AND(DU38=1,$N38&gt;=REGISTER!$DA$41,DU$43+DU$44&gt;=REGISTER!$CZ$25,DU$40&gt;0),1,0)</f>
        <v>0</v>
      </c>
      <c r="AS40" s="207">
        <f>IF(AND(DV38=1,$N38&gt;=REGISTER!$DA$41,DV$43+DV$44&gt;=REGISTER!$CZ$25,DV$40&gt;0),1,0)</f>
        <v>0</v>
      </c>
      <c r="AT40" s="207">
        <f>IF(AND(DW38=1,$N38&gt;=REGISTER!$DA$41,DW$43+DW$44&gt;=REGISTER!$CZ$25,DW$40&gt;0),1,0)</f>
        <v>0</v>
      </c>
      <c r="AU40" s="207">
        <f>IF(AND(DX38=1,$N38&gt;=REGISTER!$DA$41,DX$43+DX$44&gt;=REGISTER!$CZ$25,DX$40&gt;0),1,0)</f>
        <v>0</v>
      </c>
      <c r="AV40" s="207">
        <f>IF(AND(DY38=1,$N38&gt;=REGISTER!$DA$41,DY$43+DY$44&gt;=REGISTER!$CZ$25,DY$40&gt;0),1,0)</f>
        <v>0</v>
      </c>
      <c r="AW40" s="207">
        <f>IF(AND(DZ38=1,$N38&gt;=REGISTER!$DA$41,DZ$43+DZ$44&gt;=REGISTER!$CZ$25,DZ$40&gt;0),1,0)</f>
        <v>0</v>
      </c>
      <c r="AX40" s="207">
        <f>IF(AND(EA38=1,$N38&gt;=REGISTER!$DA$41,EA$43+EA$44&gt;=REGISTER!$CZ$25,EA$40&gt;0),1,0)</f>
        <v>0</v>
      </c>
      <c r="AY40" s="207">
        <f>IF(AND(EB38=1,$N38&gt;=REGISTER!$DA$41,EB$43+EB$44&gt;=REGISTER!$CZ$25,EB$40&gt;0),1,0)</f>
        <v>0</v>
      </c>
      <c r="AZ40" s="207">
        <f>IF(AND(EC38=1,$N38&gt;=REGISTER!$DA$41,EC$43+EC$44&gt;=REGISTER!$CZ$25,EC$40&gt;0),1,0)</f>
        <v>0</v>
      </c>
      <c r="BA40" s="207">
        <f>IF(AND(ED38=1,$N38&gt;=REGISTER!$DA$41,ED$43+ED$44&gt;=REGISTER!$CZ$25,ED$40&gt;0),1,0)</f>
        <v>0</v>
      </c>
      <c r="BB40" s="207">
        <f>IF(AND(EE38=1,$N38&gt;=REGISTER!$DA$41,EE$43+EE$44&gt;=REGISTER!$CZ$25,EE$40&gt;0),1,0)</f>
        <v>0</v>
      </c>
      <c r="BC40" s="207">
        <f>IF(AND(EF38=1,$N38&gt;=REGISTER!$DA$41,EF$43+EF$44&gt;=REGISTER!$CZ$25,EF$40&gt;0),1,0)</f>
        <v>0</v>
      </c>
      <c r="BD40" s="101">
        <f t="shared" si="8"/>
        <v>0</v>
      </c>
      <c r="BE40" s="207">
        <f>IF(AND(CS38=1,$N38&gt;=13,CS$41&gt;2,CS$40&gt;0),1,0)</f>
        <v>0</v>
      </c>
      <c r="BF40" s="207">
        <f>IF(AND(CT38=1,$N38&gt;=13,CT$41&gt;2,CT$40&gt;0),1,0)</f>
        <v>0</v>
      </c>
      <c r="BG40" s="207">
        <f t="shared" ref="BG40:CR41" si="22">IF(AND(CU38=1,$N38&gt;=13,CU$41&gt;2,CU$40&gt;0),1,0)</f>
        <v>0</v>
      </c>
      <c r="BH40" s="207">
        <f t="shared" si="22"/>
        <v>0</v>
      </c>
      <c r="BI40" s="207">
        <f t="shared" si="22"/>
        <v>0</v>
      </c>
      <c r="BJ40" s="207">
        <f t="shared" si="22"/>
        <v>0</v>
      </c>
      <c r="BK40" s="207">
        <f t="shared" si="22"/>
        <v>0</v>
      </c>
      <c r="BL40" s="207">
        <f t="shared" si="22"/>
        <v>0</v>
      </c>
      <c r="BM40" s="207">
        <f t="shared" si="22"/>
        <v>0</v>
      </c>
      <c r="BN40" s="207">
        <f t="shared" si="22"/>
        <v>0</v>
      </c>
      <c r="BO40" s="207">
        <f t="shared" si="22"/>
        <v>0</v>
      </c>
      <c r="BP40" s="207">
        <f t="shared" si="22"/>
        <v>0</v>
      </c>
      <c r="BQ40" s="207">
        <f t="shared" si="22"/>
        <v>0</v>
      </c>
      <c r="BR40" s="207">
        <f t="shared" si="22"/>
        <v>0</v>
      </c>
      <c r="BS40" s="207">
        <f t="shared" si="22"/>
        <v>0</v>
      </c>
      <c r="BT40" s="207">
        <f t="shared" si="22"/>
        <v>0</v>
      </c>
      <c r="BU40" s="207">
        <f t="shared" si="22"/>
        <v>0</v>
      </c>
      <c r="BV40" s="207">
        <f t="shared" si="22"/>
        <v>0</v>
      </c>
      <c r="BW40" s="207">
        <f t="shared" si="22"/>
        <v>0</v>
      </c>
      <c r="BX40" s="207">
        <f t="shared" si="22"/>
        <v>0</v>
      </c>
      <c r="BY40" s="207">
        <f t="shared" si="22"/>
        <v>0</v>
      </c>
      <c r="BZ40" s="207">
        <f t="shared" si="22"/>
        <v>0</v>
      </c>
      <c r="CA40" s="207">
        <f t="shared" si="22"/>
        <v>0</v>
      </c>
      <c r="CB40" s="207">
        <f t="shared" si="22"/>
        <v>0</v>
      </c>
      <c r="CC40" s="207">
        <f t="shared" si="22"/>
        <v>0</v>
      </c>
      <c r="CD40" s="207">
        <f t="shared" si="22"/>
        <v>0</v>
      </c>
      <c r="CE40" s="207">
        <f t="shared" si="22"/>
        <v>0</v>
      </c>
      <c r="CF40" s="207">
        <f t="shared" si="22"/>
        <v>0</v>
      </c>
      <c r="CG40" s="207">
        <f t="shared" si="22"/>
        <v>0</v>
      </c>
      <c r="CH40" s="207">
        <f t="shared" si="22"/>
        <v>0</v>
      </c>
      <c r="CI40" s="207">
        <f t="shared" si="22"/>
        <v>0</v>
      </c>
      <c r="CJ40" s="207">
        <f t="shared" si="22"/>
        <v>0</v>
      </c>
      <c r="CK40" s="207">
        <f t="shared" si="22"/>
        <v>0</v>
      </c>
      <c r="CL40" s="207">
        <f t="shared" si="22"/>
        <v>0</v>
      </c>
      <c r="CM40" s="207">
        <f t="shared" si="22"/>
        <v>0</v>
      </c>
      <c r="CN40" s="207">
        <f t="shared" si="22"/>
        <v>0</v>
      </c>
      <c r="CO40" s="207">
        <f t="shared" si="22"/>
        <v>0</v>
      </c>
      <c r="CP40" s="207">
        <f t="shared" si="22"/>
        <v>0</v>
      </c>
      <c r="CQ40" s="207">
        <f t="shared" si="22"/>
        <v>0</v>
      </c>
      <c r="CR40" s="207">
        <f t="shared" si="22"/>
        <v>0</v>
      </c>
      <c r="CS40" s="66">
        <f>IF(AND(CS6&gt;0,CS12&gt;0,CS13&gt;0,CS16&gt;0,CS17&gt;0,CS13&gt;CS12),1,0)</f>
        <v>0</v>
      </c>
      <c r="CT40" s="67">
        <f t="shared" ref="CT40:EF40" si="23">IF(AND(CT6&gt;0,CT12&gt;0,CT13&gt;0,CT16&gt;0,CT17&gt;0,CT13&gt;CT12),1,0)</f>
        <v>0</v>
      </c>
      <c r="CU40" s="67">
        <f t="shared" si="23"/>
        <v>0</v>
      </c>
      <c r="CV40" s="67">
        <f t="shared" si="23"/>
        <v>0</v>
      </c>
      <c r="CW40" s="67">
        <f t="shared" si="23"/>
        <v>0</v>
      </c>
      <c r="CX40" s="67">
        <f t="shared" si="23"/>
        <v>0</v>
      </c>
      <c r="CY40" s="67">
        <f t="shared" si="23"/>
        <v>0</v>
      </c>
      <c r="CZ40" s="67">
        <f t="shared" si="23"/>
        <v>0</v>
      </c>
      <c r="DA40" s="67">
        <f t="shared" si="23"/>
        <v>0</v>
      </c>
      <c r="DB40" s="67">
        <f t="shared" si="23"/>
        <v>0</v>
      </c>
      <c r="DC40" s="67">
        <f t="shared" si="23"/>
        <v>0</v>
      </c>
      <c r="DD40" s="67">
        <f t="shared" si="23"/>
        <v>0</v>
      </c>
      <c r="DE40" s="67">
        <f t="shared" si="23"/>
        <v>0</v>
      </c>
      <c r="DF40" s="67">
        <f t="shared" si="23"/>
        <v>0</v>
      </c>
      <c r="DG40" s="67">
        <f t="shared" si="23"/>
        <v>0</v>
      </c>
      <c r="DH40" s="67">
        <f t="shared" si="23"/>
        <v>0</v>
      </c>
      <c r="DI40" s="67">
        <f t="shared" si="23"/>
        <v>0</v>
      </c>
      <c r="DJ40" s="67">
        <f t="shared" si="23"/>
        <v>0</v>
      </c>
      <c r="DK40" s="67">
        <f t="shared" si="23"/>
        <v>0</v>
      </c>
      <c r="DL40" s="67">
        <f t="shared" si="23"/>
        <v>0</v>
      </c>
      <c r="DM40" s="67">
        <f t="shared" si="23"/>
        <v>0</v>
      </c>
      <c r="DN40" s="67">
        <f t="shared" si="23"/>
        <v>0</v>
      </c>
      <c r="DO40" s="67">
        <f t="shared" si="23"/>
        <v>0</v>
      </c>
      <c r="DP40" s="67">
        <f t="shared" si="23"/>
        <v>0</v>
      </c>
      <c r="DQ40" s="67">
        <f t="shared" si="23"/>
        <v>0</v>
      </c>
      <c r="DR40" s="67">
        <f t="shared" si="23"/>
        <v>0</v>
      </c>
      <c r="DS40" s="67">
        <f t="shared" si="23"/>
        <v>0</v>
      </c>
      <c r="DT40" s="67">
        <f t="shared" si="23"/>
        <v>0</v>
      </c>
      <c r="DU40" s="67">
        <f t="shared" si="23"/>
        <v>0</v>
      </c>
      <c r="DV40" s="67">
        <f t="shared" si="23"/>
        <v>0</v>
      </c>
      <c r="DW40" s="67">
        <f t="shared" si="23"/>
        <v>0</v>
      </c>
      <c r="DX40" s="67">
        <f t="shared" si="23"/>
        <v>0</v>
      </c>
      <c r="DY40" s="67">
        <f t="shared" si="23"/>
        <v>0</v>
      </c>
      <c r="DZ40" s="67">
        <f t="shared" si="23"/>
        <v>0</v>
      </c>
      <c r="EA40" s="67">
        <f t="shared" si="23"/>
        <v>0</v>
      </c>
      <c r="EB40" s="67">
        <f t="shared" si="23"/>
        <v>0</v>
      </c>
      <c r="EC40" s="67">
        <f t="shared" si="23"/>
        <v>0</v>
      </c>
      <c r="ED40" s="67">
        <f t="shared" si="23"/>
        <v>0</v>
      </c>
      <c r="EE40" s="67">
        <f t="shared" si="23"/>
        <v>0</v>
      </c>
      <c r="EF40" s="67">
        <f t="shared" si="23"/>
        <v>0</v>
      </c>
      <c r="EG40" s="168"/>
      <c r="EH40" s="166"/>
      <c r="EI40" s="166"/>
      <c r="EJ40" s="166"/>
      <c r="EK40" s="167"/>
      <c r="EL40" s="47"/>
      <c r="EM40" s="143">
        <f t="shared" ref="EM40:GX40" si="24">SUM(EM19:EM39)+SUM(EM78:EM121)</f>
        <v>0</v>
      </c>
      <c r="EN40" s="143">
        <f t="shared" si="24"/>
        <v>0</v>
      </c>
      <c r="EO40" s="143">
        <f t="shared" si="24"/>
        <v>0</v>
      </c>
      <c r="EP40" s="143">
        <f t="shared" si="24"/>
        <v>0</v>
      </c>
      <c r="EQ40" s="143">
        <f t="shared" si="24"/>
        <v>0</v>
      </c>
      <c r="ER40" s="143">
        <f t="shared" si="24"/>
        <v>0</v>
      </c>
      <c r="ES40" s="143">
        <f t="shared" si="24"/>
        <v>0</v>
      </c>
      <c r="ET40" s="143">
        <f t="shared" si="24"/>
        <v>0</v>
      </c>
      <c r="EU40" s="143">
        <f t="shared" si="24"/>
        <v>0</v>
      </c>
      <c r="EV40" s="143">
        <f t="shared" si="24"/>
        <v>0</v>
      </c>
      <c r="EW40" s="143">
        <f t="shared" si="24"/>
        <v>0</v>
      </c>
      <c r="EX40" s="143">
        <f t="shared" si="24"/>
        <v>0</v>
      </c>
      <c r="EY40" s="143">
        <f t="shared" si="24"/>
        <v>0</v>
      </c>
      <c r="EZ40" s="143">
        <f t="shared" si="24"/>
        <v>0</v>
      </c>
      <c r="FA40" s="143">
        <f t="shared" si="24"/>
        <v>0</v>
      </c>
      <c r="FB40" s="143">
        <f t="shared" si="24"/>
        <v>0</v>
      </c>
      <c r="FC40" s="143">
        <f t="shared" si="24"/>
        <v>0</v>
      </c>
      <c r="FD40" s="143">
        <f t="shared" si="24"/>
        <v>0</v>
      </c>
      <c r="FE40" s="143">
        <f t="shared" si="24"/>
        <v>0</v>
      </c>
      <c r="FF40" s="143">
        <f t="shared" si="24"/>
        <v>0</v>
      </c>
      <c r="FG40" s="143">
        <f t="shared" si="24"/>
        <v>0</v>
      </c>
      <c r="FH40" s="143">
        <f t="shared" si="24"/>
        <v>0</v>
      </c>
      <c r="FI40" s="143">
        <f t="shared" si="24"/>
        <v>0</v>
      </c>
      <c r="FJ40" s="143">
        <f t="shared" si="24"/>
        <v>0</v>
      </c>
      <c r="FK40" s="143">
        <f t="shared" si="24"/>
        <v>0</v>
      </c>
      <c r="FL40" s="143">
        <f t="shared" si="24"/>
        <v>0</v>
      </c>
      <c r="FM40" s="143">
        <f t="shared" si="24"/>
        <v>0</v>
      </c>
      <c r="FN40" s="143">
        <f t="shared" si="24"/>
        <v>0</v>
      </c>
      <c r="FO40" s="143">
        <f t="shared" si="24"/>
        <v>0</v>
      </c>
      <c r="FP40" s="143">
        <f t="shared" si="24"/>
        <v>0</v>
      </c>
      <c r="FQ40" s="309">
        <f t="shared" si="24"/>
        <v>0</v>
      </c>
      <c r="FR40" s="309">
        <f t="shared" si="24"/>
        <v>0</v>
      </c>
      <c r="FS40" s="309">
        <f t="shared" si="24"/>
        <v>0</v>
      </c>
      <c r="FT40" s="309">
        <f t="shared" si="24"/>
        <v>0</v>
      </c>
      <c r="FU40" s="309">
        <f t="shared" si="24"/>
        <v>0</v>
      </c>
      <c r="FV40" s="309">
        <f t="shared" si="24"/>
        <v>0</v>
      </c>
      <c r="FW40" s="309">
        <f t="shared" si="24"/>
        <v>0</v>
      </c>
      <c r="FX40" s="309">
        <f t="shared" si="24"/>
        <v>0</v>
      </c>
      <c r="FY40" s="309">
        <f t="shared" si="24"/>
        <v>0</v>
      </c>
      <c r="FZ40" s="309">
        <f t="shared" si="24"/>
        <v>0</v>
      </c>
      <c r="GA40" s="309">
        <f t="shared" si="24"/>
        <v>0</v>
      </c>
      <c r="GB40" s="309">
        <f t="shared" si="24"/>
        <v>0</v>
      </c>
      <c r="GC40" s="309">
        <f t="shared" si="24"/>
        <v>0</v>
      </c>
      <c r="GD40" s="309">
        <f t="shared" si="24"/>
        <v>0</v>
      </c>
      <c r="GE40" s="309">
        <f t="shared" si="24"/>
        <v>0</v>
      </c>
      <c r="GF40" s="309">
        <f t="shared" si="24"/>
        <v>0</v>
      </c>
      <c r="GG40" s="309">
        <f t="shared" si="24"/>
        <v>0</v>
      </c>
      <c r="GH40" s="309">
        <f t="shared" si="24"/>
        <v>0</v>
      </c>
      <c r="GI40" s="309">
        <f t="shared" si="24"/>
        <v>0</v>
      </c>
      <c r="GJ40" s="309">
        <f t="shared" si="24"/>
        <v>0</v>
      </c>
      <c r="GK40" s="309">
        <f t="shared" si="24"/>
        <v>0</v>
      </c>
      <c r="GL40" s="309">
        <f t="shared" si="24"/>
        <v>0</v>
      </c>
      <c r="GM40" s="309">
        <f t="shared" si="24"/>
        <v>0</v>
      </c>
      <c r="GN40" s="309">
        <f t="shared" si="24"/>
        <v>0</v>
      </c>
      <c r="GO40" s="309">
        <f t="shared" si="24"/>
        <v>0</v>
      </c>
      <c r="GP40" s="309">
        <f t="shared" si="24"/>
        <v>0</v>
      </c>
      <c r="GQ40" s="309">
        <f t="shared" si="24"/>
        <v>0</v>
      </c>
      <c r="GR40" s="309">
        <f t="shared" si="24"/>
        <v>0</v>
      </c>
      <c r="GS40" s="309">
        <f t="shared" si="24"/>
        <v>0</v>
      </c>
      <c r="GT40" s="309">
        <f t="shared" si="24"/>
        <v>0</v>
      </c>
      <c r="GU40" s="309">
        <f t="shared" si="24"/>
        <v>0</v>
      </c>
      <c r="GV40" s="309">
        <f t="shared" si="24"/>
        <v>0</v>
      </c>
      <c r="GW40" s="309">
        <f t="shared" si="24"/>
        <v>0</v>
      </c>
      <c r="GX40" s="309">
        <f t="shared" si="24"/>
        <v>0</v>
      </c>
      <c r="GY40" s="309">
        <f t="shared" ref="GY40:HH40" si="25">SUM(GY19:GY39)+SUM(GY78:GY121)</f>
        <v>0</v>
      </c>
      <c r="GZ40" s="309">
        <f t="shared" si="25"/>
        <v>0</v>
      </c>
      <c r="HA40" s="309">
        <f t="shared" si="25"/>
        <v>0</v>
      </c>
      <c r="HB40" s="309">
        <f t="shared" si="25"/>
        <v>0</v>
      </c>
      <c r="HC40" s="309">
        <f t="shared" si="25"/>
        <v>0</v>
      </c>
      <c r="HD40" s="309">
        <f t="shared" si="25"/>
        <v>0</v>
      </c>
      <c r="HE40" s="309">
        <f t="shared" si="25"/>
        <v>0</v>
      </c>
      <c r="HF40" s="309">
        <f t="shared" si="25"/>
        <v>0</v>
      </c>
      <c r="HG40" s="309">
        <f t="shared" si="25"/>
        <v>0</v>
      </c>
      <c r="HH40" s="309">
        <f t="shared" si="25"/>
        <v>0</v>
      </c>
      <c r="HI40" s="1"/>
    </row>
    <row r="41" spans="1:256" ht="18" hidden="1" customHeight="1" thickBot="1">
      <c r="A41" s="503"/>
      <c r="B41" s="504"/>
      <c r="C41" s="504"/>
      <c r="D41" s="504"/>
      <c r="E41" s="504"/>
      <c r="F41" s="505"/>
      <c r="G41" s="49">
        <v>0</v>
      </c>
      <c r="H41" s="21" t="s">
        <v>34</v>
      </c>
      <c r="I41" s="22"/>
      <c r="J41" s="22"/>
      <c r="K41" s="22"/>
      <c r="L41" s="303" t="s">
        <v>194</v>
      </c>
      <c r="M41" s="302" t="s">
        <v>188</v>
      </c>
      <c r="N41" s="22"/>
      <c r="O41" s="101">
        <f t="shared" si="7"/>
        <v>0</v>
      </c>
      <c r="P41" s="207">
        <f>IF(AND(CS39=1,$N39&gt;=REGISTER!$DA$41,CS$43+CS$44&gt;=REGISTER!$CZ$25,CS$40&gt;0),1,0)</f>
        <v>0</v>
      </c>
      <c r="Q41" s="207">
        <f>IF(AND(CT39=1,$N39&gt;=REGISTER!$DA$41,CT$43+CT$44&gt;=REGISTER!$CZ$25,CT$40&gt;0),1,0)</f>
        <v>0</v>
      </c>
      <c r="R41" s="207">
        <f>IF(AND(CU39=1,$N39&gt;=REGISTER!$DA$41,CU$43+CU$44&gt;=REGISTER!$CZ$25,CU$40&gt;0),1,0)</f>
        <v>0</v>
      </c>
      <c r="S41" s="207">
        <f>IF(AND(CV39=1,$N39&gt;=REGISTER!$DA$41,CV$43+CV$44&gt;=REGISTER!$CZ$25,CV$40&gt;0),1,0)</f>
        <v>0</v>
      </c>
      <c r="T41" s="207">
        <f>IF(AND(CW39=1,$N39&gt;=REGISTER!$DA$41,CW$43+CW$44&gt;=REGISTER!$CZ$25,CW$40&gt;0),1,0)</f>
        <v>0</v>
      </c>
      <c r="U41" s="207">
        <f>IF(AND(CX39=1,$N39&gt;=REGISTER!$DA$41,CX$43+CX$44&gt;=REGISTER!$CZ$25,CX$40&gt;0),1,0)</f>
        <v>0</v>
      </c>
      <c r="V41" s="207">
        <f>IF(AND(CY39=1,$N39&gt;=REGISTER!$DA$41,CY$43+CY$44&gt;=REGISTER!$CZ$25,CY$40&gt;0),1,0)</f>
        <v>0</v>
      </c>
      <c r="W41" s="207">
        <f>IF(AND(CZ39=1,$N39&gt;=REGISTER!$DA$41,CZ$43+CZ$44&gt;=REGISTER!$CZ$25,CZ$40&gt;0),1,0)</f>
        <v>0</v>
      </c>
      <c r="X41" s="207">
        <f>IF(AND(DA39=1,$N39&gt;=REGISTER!$DA$41,DA$43+DA$44&gt;=REGISTER!$CZ$25,DA$40&gt;0),1,0)</f>
        <v>0</v>
      </c>
      <c r="Y41" s="207">
        <f>IF(AND(DB39=1,$N39&gt;=REGISTER!$DA$41,DB$43+DB$44&gt;=REGISTER!$CZ$25,DB$40&gt;0),1,0)</f>
        <v>0</v>
      </c>
      <c r="Z41" s="207">
        <f>IF(AND(DC39=1,$N39&gt;=REGISTER!$DA$41,DC$43+DC$44&gt;=REGISTER!$CZ$25,DC$40&gt;0),1,0)</f>
        <v>0</v>
      </c>
      <c r="AA41" s="207">
        <f>IF(AND(DD39=1,$N39&gt;=REGISTER!$DA$41,DD$43+DD$44&gt;=REGISTER!$CZ$25,DD$40&gt;0),1,0)</f>
        <v>0</v>
      </c>
      <c r="AB41" s="207">
        <f>IF(AND(DE39=1,$N39&gt;=REGISTER!$DA$41,DE$43+DE$44&gt;=REGISTER!$CZ$25,DE$40&gt;0),1,0)</f>
        <v>0</v>
      </c>
      <c r="AC41" s="207">
        <f>IF(AND(DF39=1,$N39&gt;=REGISTER!$DA$41,DF$43+DF$44&gt;=REGISTER!$CZ$25,DF$40&gt;0),1,0)</f>
        <v>0</v>
      </c>
      <c r="AD41" s="207">
        <f>IF(AND(DG39=1,$N39&gt;=REGISTER!$DA$41,DG$43+DG$44&gt;=REGISTER!$CZ$25,DG$40&gt;0),1,0)</f>
        <v>0</v>
      </c>
      <c r="AE41" s="207">
        <f>IF(AND(DH39=1,$N39&gt;=REGISTER!$DA$41,DH$43+DH$44&gt;=REGISTER!$CZ$25,DH$40&gt;0),1,0)</f>
        <v>0</v>
      </c>
      <c r="AF41" s="207">
        <f>IF(AND(DI39=1,$N39&gt;=REGISTER!$DA$41,DI$43+DI$44&gt;=REGISTER!$CZ$25,DI$40&gt;0),1,0)</f>
        <v>0</v>
      </c>
      <c r="AG41" s="207">
        <f>IF(AND(DJ39=1,$N39&gt;=REGISTER!$DA$41,DJ$43+DJ$44&gt;=REGISTER!$CZ$25,DJ$40&gt;0),1,0)</f>
        <v>0</v>
      </c>
      <c r="AH41" s="207">
        <f>IF(AND(DK39=1,$N39&gt;=REGISTER!$DA$41,DK$43+DK$44&gt;=REGISTER!$CZ$25,DK$40&gt;0),1,0)</f>
        <v>0</v>
      </c>
      <c r="AI41" s="207">
        <f>IF(AND(DL39=1,$N39&gt;=REGISTER!$DA$41,DL$43+DL$44&gt;=REGISTER!$CZ$25,DL$40&gt;0),1,0)</f>
        <v>0</v>
      </c>
      <c r="AJ41" s="207">
        <f>IF(AND(DM39=1,$N39&gt;=REGISTER!$DA$41,DM$43+DM$44&gt;=REGISTER!$CZ$25,DM$40&gt;0),1,0)</f>
        <v>0</v>
      </c>
      <c r="AK41" s="207">
        <f>IF(AND(DN39=1,$N39&gt;=REGISTER!$DA$41,DN$43+DN$44&gt;=REGISTER!$CZ$25,DN$40&gt;0),1,0)</f>
        <v>0</v>
      </c>
      <c r="AL41" s="207">
        <f>IF(AND(DO39=1,$N39&gt;=REGISTER!$DA$41,DO$43+DO$44&gt;=REGISTER!$CZ$25,DO$40&gt;0),1,0)</f>
        <v>0</v>
      </c>
      <c r="AM41" s="207">
        <f>IF(AND(DP39=1,$N39&gt;=REGISTER!$DA$41,DP$43+DP$44&gt;=REGISTER!$CZ$25,DP$40&gt;0),1,0)</f>
        <v>0</v>
      </c>
      <c r="AN41" s="207">
        <f>IF(AND(DQ39=1,$N39&gt;=REGISTER!$DA$41,DQ$43+DQ$44&gt;=REGISTER!$CZ$25,DQ$40&gt;0),1,0)</f>
        <v>0</v>
      </c>
      <c r="AO41" s="207">
        <f>IF(AND(DR39=1,$N39&gt;=REGISTER!$DA$41,DR$43+DR$44&gt;=REGISTER!$CZ$25,DR$40&gt;0),1,0)</f>
        <v>0</v>
      </c>
      <c r="AP41" s="207">
        <f>IF(AND(DS39=1,$N39&gt;=REGISTER!$DA$41,DS$43+DS$44&gt;=REGISTER!$CZ$25,DS$40&gt;0),1,0)</f>
        <v>0</v>
      </c>
      <c r="AQ41" s="207">
        <f>IF(AND(DT39=1,$N39&gt;=REGISTER!$DA$41,DT$43+DT$44&gt;=REGISTER!$CZ$25,DT$40&gt;0),1,0)</f>
        <v>0</v>
      </c>
      <c r="AR41" s="207">
        <f>IF(AND(DU39=1,$N39&gt;=REGISTER!$DA$41,DU$43+DU$44&gt;=REGISTER!$CZ$25,DU$40&gt;0),1,0)</f>
        <v>0</v>
      </c>
      <c r="AS41" s="207">
        <f>IF(AND(DV39=1,$N39&gt;=REGISTER!$DA$41,DV$43+DV$44&gt;=REGISTER!$CZ$25,DV$40&gt;0),1,0)</f>
        <v>0</v>
      </c>
      <c r="AT41" s="207">
        <f>IF(AND(DW39=1,$N39&gt;=REGISTER!$DA$41,DW$43+DW$44&gt;=REGISTER!$CZ$25,DW$40&gt;0),1,0)</f>
        <v>0</v>
      </c>
      <c r="AU41" s="207">
        <f>IF(AND(DX39=1,$N39&gt;=REGISTER!$DA$41,DX$43+DX$44&gt;=REGISTER!$CZ$25,DX$40&gt;0),1,0)</f>
        <v>0</v>
      </c>
      <c r="AV41" s="207">
        <f>IF(AND(DY39=1,$N39&gt;=REGISTER!$DA$41,DY$43+DY$44&gt;=REGISTER!$CZ$25,DY$40&gt;0),1,0)</f>
        <v>0</v>
      </c>
      <c r="AW41" s="207">
        <f>IF(AND(DZ39=1,$N39&gt;=REGISTER!$DA$41,DZ$43+DZ$44&gt;=REGISTER!$CZ$25,DZ$40&gt;0),1,0)</f>
        <v>0</v>
      </c>
      <c r="AX41" s="207">
        <f>IF(AND(EA39=1,$N39&gt;=REGISTER!$DA$41,EA$43+EA$44&gt;=REGISTER!$CZ$25,EA$40&gt;0),1,0)</f>
        <v>0</v>
      </c>
      <c r="AY41" s="207">
        <f>IF(AND(EB39=1,$N39&gt;=REGISTER!$DA$41,EB$43+EB$44&gt;=REGISTER!$CZ$25,EB$40&gt;0),1,0)</f>
        <v>0</v>
      </c>
      <c r="AZ41" s="207">
        <f>IF(AND(EC39=1,$N39&gt;=REGISTER!$DA$41,EC$43+EC$44&gt;=REGISTER!$CZ$25,EC$40&gt;0),1,0)</f>
        <v>0</v>
      </c>
      <c r="BA41" s="207">
        <f>IF(AND(ED39=1,$N39&gt;=REGISTER!$DA$41,ED$43+ED$44&gt;=REGISTER!$CZ$25,ED$40&gt;0),1,0)</f>
        <v>0</v>
      </c>
      <c r="BB41" s="207">
        <f>IF(AND(EE39=1,$N39&gt;=REGISTER!$DA$41,EE$43+EE$44&gt;=REGISTER!$CZ$25,EE$40&gt;0),1,0)</f>
        <v>0</v>
      </c>
      <c r="BC41" s="207">
        <f>IF(AND(EF39=1,$N39&gt;=REGISTER!$DA$41,EF$43+EF$44&gt;=REGISTER!$CZ$25,EF$40&gt;0),1,0)</f>
        <v>0</v>
      </c>
      <c r="BD41" s="101">
        <f t="shared" si="8"/>
        <v>0</v>
      </c>
      <c r="BE41" s="207">
        <f>IF(AND(CS39=1,$N39&gt;=13,CS$41&gt;2,CS$40&gt;0),1,0)</f>
        <v>0</v>
      </c>
      <c r="BF41" s="207">
        <f>IF(AND(CT39=1,$N39&gt;=13,CT$41&gt;2,CT$40&gt;0),1,0)</f>
        <v>0</v>
      </c>
      <c r="BG41" s="207">
        <f t="shared" si="22"/>
        <v>0</v>
      </c>
      <c r="BH41" s="207">
        <f t="shared" si="22"/>
        <v>0</v>
      </c>
      <c r="BI41" s="207">
        <f t="shared" si="22"/>
        <v>0</v>
      </c>
      <c r="BJ41" s="207">
        <f t="shared" si="22"/>
        <v>0</v>
      </c>
      <c r="BK41" s="207">
        <f t="shared" si="22"/>
        <v>0</v>
      </c>
      <c r="BL41" s="207">
        <f t="shared" si="22"/>
        <v>0</v>
      </c>
      <c r="BM41" s="207">
        <f t="shared" si="22"/>
        <v>0</v>
      </c>
      <c r="BN41" s="207">
        <f t="shared" si="22"/>
        <v>0</v>
      </c>
      <c r="BO41" s="207">
        <f t="shared" si="22"/>
        <v>0</v>
      </c>
      <c r="BP41" s="207">
        <f t="shared" si="22"/>
        <v>0</v>
      </c>
      <c r="BQ41" s="207">
        <f t="shared" si="22"/>
        <v>0</v>
      </c>
      <c r="BR41" s="207">
        <f t="shared" si="22"/>
        <v>0</v>
      </c>
      <c r="BS41" s="207">
        <f t="shared" si="22"/>
        <v>0</v>
      </c>
      <c r="BT41" s="207">
        <f t="shared" si="22"/>
        <v>0</v>
      </c>
      <c r="BU41" s="207">
        <f t="shared" si="22"/>
        <v>0</v>
      </c>
      <c r="BV41" s="207">
        <f t="shared" si="22"/>
        <v>0</v>
      </c>
      <c r="BW41" s="207">
        <f t="shared" si="22"/>
        <v>0</v>
      </c>
      <c r="BX41" s="207">
        <f t="shared" si="22"/>
        <v>0</v>
      </c>
      <c r="BY41" s="207">
        <f t="shared" si="22"/>
        <v>0</v>
      </c>
      <c r="BZ41" s="207">
        <f t="shared" si="22"/>
        <v>0</v>
      </c>
      <c r="CA41" s="207">
        <f t="shared" si="22"/>
        <v>0</v>
      </c>
      <c r="CB41" s="207">
        <f t="shared" si="22"/>
        <v>0</v>
      </c>
      <c r="CC41" s="207">
        <f t="shared" si="22"/>
        <v>0</v>
      </c>
      <c r="CD41" s="207">
        <f t="shared" si="22"/>
        <v>0</v>
      </c>
      <c r="CE41" s="207">
        <f t="shared" si="22"/>
        <v>0</v>
      </c>
      <c r="CF41" s="207">
        <f t="shared" si="22"/>
        <v>0</v>
      </c>
      <c r="CG41" s="207">
        <f t="shared" si="22"/>
        <v>0</v>
      </c>
      <c r="CH41" s="207">
        <f t="shared" si="22"/>
        <v>0</v>
      </c>
      <c r="CI41" s="207">
        <f t="shared" si="22"/>
        <v>0</v>
      </c>
      <c r="CJ41" s="207">
        <f t="shared" si="22"/>
        <v>0</v>
      </c>
      <c r="CK41" s="207">
        <f t="shared" si="22"/>
        <v>0</v>
      </c>
      <c r="CL41" s="207">
        <f t="shared" si="22"/>
        <v>0</v>
      </c>
      <c r="CM41" s="207">
        <f t="shared" si="22"/>
        <v>0</v>
      </c>
      <c r="CN41" s="207">
        <f t="shared" si="22"/>
        <v>0</v>
      </c>
      <c r="CO41" s="207">
        <f t="shared" si="22"/>
        <v>0</v>
      </c>
      <c r="CP41" s="207">
        <f t="shared" si="22"/>
        <v>0</v>
      </c>
      <c r="CQ41" s="207">
        <f t="shared" si="22"/>
        <v>0</v>
      </c>
      <c r="CR41" s="207">
        <f t="shared" si="22"/>
        <v>0</v>
      </c>
      <c r="CS41" s="18">
        <f>IF(SUM(CS47:CS53)=0,0,SUMIF($I$19:$I$37,"=1",CS$19:CS$37)+SUMIF($I$78:$I$116,"=1",CS$78:CS$116))</f>
        <v>0</v>
      </c>
      <c r="CT41" s="18">
        <f t="shared" ref="CT41:EF41" si="26">IF(SUM(CT47:CT53)=0,0,SUMIF($I$19:$I$37,"=1",CT$19:CT$37)+SUMIF($I$78:$I$116,"=1",CT$78:CT$116))</f>
        <v>0</v>
      </c>
      <c r="CU41" s="18">
        <f t="shared" si="26"/>
        <v>0</v>
      </c>
      <c r="CV41" s="18">
        <f t="shared" si="26"/>
        <v>0</v>
      </c>
      <c r="CW41" s="18">
        <f t="shared" si="26"/>
        <v>0</v>
      </c>
      <c r="CX41" s="18">
        <f t="shared" si="26"/>
        <v>0</v>
      </c>
      <c r="CY41" s="18">
        <f t="shared" si="26"/>
        <v>0</v>
      </c>
      <c r="CZ41" s="18">
        <f t="shared" si="26"/>
        <v>0</v>
      </c>
      <c r="DA41" s="18">
        <f t="shared" si="26"/>
        <v>0</v>
      </c>
      <c r="DB41" s="18">
        <f t="shared" si="26"/>
        <v>0</v>
      </c>
      <c r="DC41" s="18">
        <f t="shared" si="26"/>
        <v>0</v>
      </c>
      <c r="DD41" s="18">
        <f t="shared" si="26"/>
        <v>0</v>
      </c>
      <c r="DE41" s="18">
        <f t="shared" si="26"/>
        <v>0</v>
      </c>
      <c r="DF41" s="18">
        <f t="shared" si="26"/>
        <v>0</v>
      </c>
      <c r="DG41" s="18">
        <f t="shared" si="26"/>
        <v>0</v>
      </c>
      <c r="DH41" s="18">
        <f t="shared" si="26"/>
        <v>0</v>
      </c>
      <c r="DI41" s="18">
        <f t="shared" si="26"/>
        <v>0</v>
      </c>
      <c r="DJ41" s="18">
        <f t="shared" si="26"/>
        <v>0</v>
      </c>
      <c r="DK41" s="18">
        <f t="shared" si="26"/>
        <v>0</v>
      </c>
      <c r="DL41" s="18">
        <f t="shared" si="26"/>
        <v>0</v>
      </c>
      <c r="DM41" s="18">
        <f t="shared" si="26"/>
        <v>0</v>
      </c>
      <c r="DN41" s="18">
        <f t="shared" si="26"/>
        <v>0</v>
      </c>
      <c r="DO41" s="18">
        <f t="shared" si="26"/>
        <v>0</v>
      </c>
      <c r="DP41" s="18">
        <f t="shared" si="26"/>
        <v>0</v>
      </c>
      <c r="DQ41" s="18">
        <f t="shared" si="26"/>
        <v>0</v>
      </c>
      <c r="DR41" s="18">
        <f t="shared" si="26"/>
        <v>0</v>
      </c>
      <c r="DS41" s="18">
        <f t="shared" si="26"/>
        <v>0</v>
      </c>
      <c r="DT41" s="18">
        <f t="shared" si="26"/>
        <v>0</v>
      </c>
      <c r="DU41" s="18">
        <f t="shared" si="26"/>
        <v>0</v>
      </c>
      <c r="DV41" s="18">
        <f t="shared" si="26"/>
        <v>0</v>
      </c>
      <c r="DW41" s="18">
        <f t="shared" si="26"/>
        <v>0</v>
      </c>
      <c r="DX41" s="18">
        <f t="shared" si="26"/>
        <v>0</v>
      </c>
      <c r="DY41" s="18">
        <f t="shared" si="26"/>
        <v>0</v>
      </c>
      <c r="DZ41" s="18">
        <f t="shared" si="26"/>
        <v>0</v>
      </c>
      <c r="EA41" s="18">
        <f t="shared" si="26"/>
        <v>0</v>
      </c>
      <c r="EB41" s="18">
        <f t="shared" si="26"/>
        <v>0</v>
      </c>
      <c r="EC41" s="18">
        <f t="shared" si="26"/>
        <v>0</v>
      </c>
      <c r="ED41" s="18">
        <f t="shared" si="26"/>
        <v>0</v>
      </c>
      <c r="EE41" s="18">
        <f t="shared" si="26"/>
        <v>0</v>
      </c>
      <c r="EF41" s="18">
        <f t="shared" si="26"/>
        <v>0</v>
      </c>
      <c r="EG41" s="166"/>
      <c r="EH41" s="166"/>
      <c r="EI41" s="166"/>
      <c r="EJ41" s="166"/>
      <c r="EK41" s="167"/>
      <c r="EL41" s="47"/>
      <c r="EM41" s="294"/>
      <c r="EN41" s="294"/>
      <c r="EO41" s="294"/>
      <c r="EP41" s="294"/>
      <c r="EQ41" s="294"/>
      <c r="ER41" s="294"/>
      <c r="ES41" s="294"/>
      <c r="ET41" s="294"/>
      <c r="EU41" s="294"/>
      <c r="EV41" s="294"/>
      <c r="EW41" s="294"/>
      <c r="EX41" s="294"/>
      <c r="EY41" s="294"/>
      <c r="EZ41" s="294"/>
      <c r="FA41" s="294"/>
      <c r="FB41" s="294"/>
      <c r="FC41" s="294"/>
      <c r="FD41" s="294"/>
      <c r="FE41" s="294"/>
      <c r="FF41" s="294"/>
      <c r="FG41" s="294"/>
      <c r="FH41" s="294"/>
      <c r="FI41" s="294"/>
      <c r="FJ41" s="294"/>
      <c r="FK41" s="294"/>
      <c r="FL41" s="294"/>
      <c r="FM41" s="294"/>
      <c r="FN41" s="294"/>
      <c r="FO41" s="294"/>
      <c r="FP41" s="294"/>
      <c r="FQ41" s="294"/>
      <c r="FR41" s="294"/>
      <c r="FS41" s="294"/>
      <c r="FT41" s="294"/>
      <c r="FU41" s="294"/>
      <c r="FV41" s="294"/>
      <c r="FW41" s="294"/>
      <c r="FX41" s="294"/>
      <c r="FY41" s="294"/>
      <c r="FZ41" s="294"/>
      <c r="GA41" s="294"/>
      <c r="GB41" s="294"/>
      <c r="GC41" s="294"/>
      <c r="GD41" s="294"/>
      <c r="GE41" s="294"/>
      <c r="GF41" s="294"/>
      <c r="GG41" s="294"/>
      <c r="GH41" s="294"/>
      <c r="GI41" s="294"/>
      <c r="GJ41" s="294"/>
      <c r="GK41" s="294"/>
      <c r="GL41" s="294"/>
      <c r="GM41" s="294"/>
      <c r="GN41" s="294"/>
      <c r="GO41" s="294"/>
      <c r="GP41" s="294"/>
      <c r="GQ41" s="294"/>
      <c r="GR41" s="294"/>
      <c r="GS41" s="294"/>
      <c r="GT41" s="294"/>
      <c r="GU41" s="294"/>
      <c r="GV41" s="294"/>
      <c r="GW41" s="294"/>
      <c r="GX41" s="294"/>
      <c r="GY41" s="294"/>
      <c r="GZ41" s="294"/>
      <c r="HA41" s="294"/>
      <c r="HB41" s="294"/>
      <c r="HC41" s="294"/>
      <c r="HD41" s="294"/>
      <c r="HE41" s="294"/>
      <c r="HF41" s="294"/>
      <c r="HG41" s="294"/>
      <c r="HH41" s="294"/>
      <c r="HI41" s="1"/>
    </row>
    <row r="42" spans="1:256" ht="13.5" hidden="1" customHeight="1" thickBot="1">
      <c r="A42" s="71"/>
      <c r="B42" s="72"/>
      <c r="C42" s="72"/>
      <c r="D42" s="72"/>
      <c r="E42" s="72"/>
      <c r="F42" s="73"/>
      <c r="G42" s="69"/>
      <c r="H42" s="21" t="s">
        <v>35</v>
      </c>
      <c r="I42" s="22"/>
      <c r="J42" s="22"/>
      <c r="K42" s="22"/>
      <c r="L42" s="303" t="s">
        <v>194</v>
      </c>
      <c r="M42" s="302" t="s">
        <v>189</v>
      </c>
      <c r="N42" s="22"/>
      <c r="O42" s="101">
        <f t="shared" si="7"/>
        <v>0</v>
      </c>
      <c r="P42" s="207">
        <f>IF(AND(CS117=1,$N117&gt;=REGISTER!$DA$41,CS$43+CS$44&gt;=REGISTER!$CZ$25,CS$40&gt;0),1,0)</f>
        <v>0</v>
      </c>
      <c r="Q42" s="207">
        <f>IF(AND(CT117=1,$N117&gt;=REGISTER!$DA$41,CT$43+CT$44&gt;=REGISTER!$CZ$25,CT$40&gt;0),1,0)</f>
        <v>0</v>
      </c>
      <c r="R42" s="207">
        <f>IF(AND(CU117=1,$N117&gt;=REGISTER!$DA$41,CU$43+CU$44&gt;=REGISTER!$CZ$25,CU$40&gt;0),1,0)</f>
        <v>0</v>
      </c>
      <c r="S42" s="207">
        <f>IF(AND(CV117=1,$N117&gt;=REGISTER!$DA$41,CV$43+CV$44&gt;=REGISTER!$CZ$25,CV$40&gt;0),1,0)</f>
        <v>0</v>
      </c>
      <c r="T42" s="207">
        <f>IF(AND(CW117=1,$N117&gt;=REGISTER!$DA$41,CW$43+CW$44&gt;=REGISTER!$CZ$25,CW$40&gt;0),1,0)</f>
        <v>0</v>
      </c>
      <c r="U42" s="207">
        <f>IF(AND(CX117=1,$N117&gt;=REGISTER!$DA$41,CX$43+CX$44&gt;=REGISTER!$CZ$25,CX$40&gt;0),1,0)</f>
        <v>0</v>
      </c>
      <c r="V42" s="207">
        <f>IF(AND(CY117=1,$N117&gt;=REGISTER!$DA$41,CY$43+CY$44&gt;=REGISTER!$CZ$25,CY$40&gt;0),1,0)</f>
        <v>0</v>
      </c>
      <c r="W42" s="207">
        <f>IF(AND(CZ117=1,$N117&gt;=REGISTER!$DA$41,CZ$43+CZ$44&gt;=REGISTER!$CZ$25,CZ$40&gt;0),1,0)</f>
        <v>0</v>
      </c>
      <c r="X42" s="207">
        <f>IF(AND(DA117=1,$N117&gt;=REGISTER!$DA$41,DA$43+DA$44&gt;=REGISTER!$CZ$25,DA$40&gt;0),1,0)</f>
        <v>0</v>
      </c>
      <c r="Y42" s="207">
        <f>IF(AND(DB117=1,$N117&gt;=REGISTER!$DA$41,DB$43+DB$44&gt;=REGISTER!$CZ$25,DB$40&gt;0),1,0)</f>
        <v>0</v>
      </c>
      <c r="Z42" s="207">
        <f>IF(AND(DC117=1,$N117&gt;=REGISTER!$DA$41,DC$43+DC$44&gt;=REGISTER!$CZ$25,DC$40&gt;0),1,0)</f>
        <v>0</v>
      </c>
      <c r="AA42" s="207">
        <f>IF(AND(DD117=1,$N117&gt;=REGISTER!$DA$41,DD$43+DD$44&gt;=REGISTER!$CZ$25,DD$40&gt;0),1,0)</f>
        <v>0</v>
      </c>
      <c r="AB42" s="207">
        <f>IF(AND(DE117=1,$N117&gt;=REGISTER!$DA$41,DE$43+DE$44&gt;=REGISTER!$CZ$25,DE$40&gt;0),1,0)</f>
        <v>0</v>
      </c>
      <c r="AC42" s="207">
        <f>IF(AND(DF117=1,$N117&gt;=REGISTER!$DA$41,DF$43+DF$44&gt;=REGISTER!$CZ$25,DF$40&gt;0),1,0)</f>
        <v>0</v>
      </c>
      <c r="AD42" s="207">
        <f>IF(AND(DG117=1,$N117&gt;=REGISTER!$DA$41,DG$43+DG$44&gt;=REGISTER!$CZ$25,DG$40&gt;0),1,0)</f>
        <v>0</v>
      </c>
      <c r="AE42" s="207">
        <f>IF(AND(DH117=1,$N117&gt;=REGISTER!$DA$41,DH$43+DH$44&gt;=REGISTER!$CZ$25,DH$40&gt;0),1,0)</f>
        <v>0</v>
      </c>
      <c r="AF42" s="207">
        <f>IF(AND(DI117=1,$N117&gt;=REGISTER!$DA$41,DI$43+DI$44&gt;=REGISTER!$CZ$25,DI$40&gt;0),1,0)</f>
        <v>0</v>
      </c>
      <c r="AG42" s="207">
        <f>IF(AND(DJ117=1,$N117&gt;=REGISTER!$DA$41,DJ$43+DJ$44&gt;=REGISTER!$CZ$25,DJ$40&gt;0),1,0)</f>
        <v>0</v>
      </c>
      <c r="AH42" s="207">
        <f>IF(AND(DK117=1,$N117&gt;=REGISTER!$DA$41,DK$43+DK$44&gt;=REGISTER!$CZ$25,DK$40&gt;0),1,0)</f>
        <v>0</v>
      </c>
      <c r="AI42" s="207">
        <f>IF(AND(DL117=1,$N117&gt;=REGISTER!$DA$41,DL$43+DL$44&gt;=REGISTER!$CZ$25,DL$40&gt;0),1,0)</f>
        <v>0</v>
      </c>
      <c r="AJ42" s="207">
        <f>IF(AND(DM117=1,$N117&gt;=REGISTER!$DA$41,DM$43+DM$44&gt;=REGISTER!$CZ$25,DM$40&gt;0),1,0)</f>
        <v>0</v>
      </c>
      <c r="AK42" s="207">
        <f>IF(AND(DN117=1,$N117&gt;=REGISTER!$DA$41,DN$43+DN$44&gt;=REGISTER!$CZ$25,DN$40&gt;0),1,0)</f>
        <v>0</v>
      </c>
      <c r="AL42" s="207">
        <f>IF(AND(DO117=1,$N117&gt;=REGISTER!$DA$41,DO$43+DO$44&gt;=REGISTER!$CZ$25,DO$40&gt;0),1,0)</f>
        <v>0</v>
      </c>
      <c r="AM42" s="207">
        <f>IF(AND(DP117=1,$N117&gt;=REGISTER!$DA$41,DP$43+DP$44&gt;=REGISTER!$CZ$25,DP$40&gt;0),1,0)</f>
        <v>0</v>
      </c>
      <c r="AN42" s="207">
        <f>IF(AND(DQ117=1,$N117&gt;=REGISTER!$DA$41,DQ$43+DQ$44&gt;=REGISTER!$CZ$25,DQ$40&gt;0),1,0)</f>
        <v>0</v>
      </c>
      <c r="AO42" s="207">
        <f>IF(AND(DR117=1,$N117&gt;=REGISTER!$DA$41,DR$43+DR$44&gt;=REGISTER!$CZ$25,DR$40&gt;0),1,0)</f>
        <v>0</v>
      </c>
      <c r="AP42" s="207">
        <f>IF(AND(DS117=1,$N117&gt;=REGISTER!$DA$41,DS$43+DS$44&gt;=REGISTER!$CZ$25,DS$40&gt;0),1,0)</f>
        <v>0</v>
      </c>
      <c r="AQ42" s="207">
        <f>IF(AND(DT117=1,$N117&gt;=REGISTER!$DA$41,DT$43+DT$44&gt;=REGISTER!$CZ$25,DT$40&gt;0),1,0)</f>
        <v>0</v>
      </c>
      <c r="AR42" s="207">
        <f>IF(AND(DU117=1,$N117&gt;=REGISTER!$DA$41,DU$43+DU$44&gt;=REGISTER!$CZ$25,DU$40&gt;0),1,0)</f>
        <v>0</v>
      </c>
      <c r="AS42" s="207">
        <f>IF(AND(DV117=1,$N117&gt;=REGISTER!$DA$41,DV$43+DV$44&gt;=REGISTER!$CZ$25,DV$40&gt;0),1,0)</f>
        <v>0</v>
      </c>
      <c r="AT42" s="207">
        <f>IF(AND(DW117=1,$N117&gt;=REGISTER!$DA$41,DW$43+DW$44&gt;=REGISTER!$CZ$25,DW$40&gt;0),1,0)</f>
        <v>0</v>
      </c>
      <c r="AU42" s="207">
        <f>IF(AND(DX117=1,$N117&gt;=REGISTER!$DA$41,DX$43+DX$44&gt;=REGISTER!$CZ$25,DX$40&gt;0),1,0)</f>
        <v>0</v>
      </c>
      <c r="AV42" s="207">
        <f>IF(AND(DY117=1,$N117&gt;=REGISTER!$DA$41,DY$43+DY$44&gt;=REGISTER!$CZ$25,DY$40&gt;0),1,0)</f>
        <v>0</v>
      </c>
      <c r="AW42" s="207">
        <f>IF(AND(DZ117=1,$N117&gt;=REGISTER!$DA$41,DZ$43+DZ$44&gt;=REGISTER!$CZ$25,DZ$40&gt;0),1,0)</f>
        <v>0</v>
      </c>
      <c r="AX42" s="207">
        <f>IF(AND(EA117=1,$N117&gt;=REGISTER!$DA$41,EA$43+EA$44&gt;=REGISTER!$CZ$25,EA$40&gt;0),1,0)</f>
        <v>0</v>
      </c>
      <c r="AY42" s="207">
        <f>IF(AND(EB117=1,$N117&gt;=REGISTER!$DA$41,EB$43+EB$44&gt;=REGISTER!$CZ$25,EB$40&gt;0),1,0)</f>
        <v>0</v>
      </c>
      <c r="AZ42" s="207">
        <f>IF(AND(EC117=1,$N117&gt;=REGISTER!$DA$41,EC$43+EC$44&gt;=REGISTER!$CZ$25,EC$40&gt;0),1,0)</f>
        <v>0</v>
      </c>
      <c r="BA42" s="207">
        <f>IF(AND(ED117=1,$N117&gt;=REGISTER!$DA$41,ED$43+ED$44&gt;=REGISTER!$CZ$25,ED$40&gt;0),1,0)</f>
        <v>0</v>
      </c>
      <c r="BB42" s="207">
        <f>IF(AND(EE117=1,$N117&gt;=REGISTER!$DA$41,EE$43+EE$44&gt;=REGISTER!$CZ$25,EE$40&gt;0),1,0)</f>
        <v>0</v>
      </c>
      <c r="BC42" s="207">
        <f>IF(AND(EF117=1,$N117&gt;=REGISTER!$DA$41,EF$43+EF$44&gt;=REGISTER!$CZ$25,EF$40&gt;0),1,0)</f>
        <v>0</v>
      </c>
      <c r="BD42" s="101">
        <f t="shared" si="8"/>
        <v>0</v>
      </c>
      <c r="BE42" s="207">
        <f t="shared" ref="BE42:CR47" si="27">IF(AND(CS117=1,$N117&gt;=13,CS$41&gt;2,CS$40&gt;0),1,0)</f>
        <v>0</v>
      </c>
      <c r="BF42" s="207">
        <f t="shared" si="27"/>
        <v>0</v>
      </c>
      <c r="BG42" s="207">
        <f t="shared" si="27"/>
        <v>0</v>
      </c>
      <c r="BH42" s="207">
        <f t="shared" si="27"/>
        <v>0</v>
      </c>
      <c r="BI42" s="207">
        <f t="shared" si="27"/>
        <v>0</v>
      </c>
      <c r="BJ42" s="207">
        <f t="shared" si="27"/>
        <v>0</v>
      </c>
      <c r="BK42" s="207">
        <f t="shared" si="27"/>
        <v>0</v>
      </c>
      <c r="BL42" s="207">
        <f t="shared" si="27"/>
        <v>0</v>
      </c>
      <c r="BM42" s="207">
        <f t="shared" si="27"/>
        <v>0</v>
      </c>
      <c r="BN42" s="207">
        <f t="shared" si="27"/>
        <v>0</v>
      </c>
      <c r="BO42" s="207">
        <f t="shared" si="27"/>
        <v>0</v>
      </c>
      <c r="BP42" s="207">
        <f t="shared" si="27"/>
        <v>0</v>
      </c>
      <c r="BQ42" s="207">
        <f t="shared" si="27"/>
        <v>0</v>
      </c>
      <c r="BR42" s="207">
        <f t="shared" si="27"/>
        <v>0</v>
      </c>
      <c r="BS42" s="207">
        <f t="shared" si="27"/>
        <v>0</v>
      </c>
      <c r="BT42" s="207">
        <f t="shared" si="27"/>
        <v>0</v>
      </c>
      <c r="BU42" s="207">
        <f t="shared" si="27"/>
        <v>0</v>
      </c>
      <c r="BV42" s="207">
        <f t="shared" si="27"/>
        <v>0</v>
      </c>
      <c r="BW42" s="207">
        <f t="shared" si="27"/>
        <v>0</v>
      </c>
      <c r="BX42" s="207">
        <f t="shared" si="27"/>
        <v>0</v>
      </c>
      <c r="BY42" s="207">
        <f t="shared" si="27"/>
        <v>0</v>
      </c>
      <c r="BZ42" s="207">
        <f t="shared" si="27"/>
        <v>0</v>
      </c>
      <c r="CA42" s="207">
        <f t="shared" si="27"/>
        <v>0</v>
      </c>
      <c r="CB42" s="207">
        <f t="shared" si="27"/>
        <v>0</v>
      </c>
      <c r="CC42" s="207">
        <f t="shared" si="27"/>
        <v>0</v>
      </c>
      <c r="CD42" s="207">
        <f t="shared" si="27"/>
        <v>0</v>
      </c>
      <c r="CE42" s="207">
        <f t="shared" si="27"/>
        <v>0</v>
      </c>
      <c r="CF42" s="207">
        <f t="shared" si="27"/>
        <v>0</v>
      </c>
      <c r="CG42" s="207">
        <f t="shared" si="27"/>
        <v>0</v>
      </c>
      <c r="CH42" s="207">
        <f t="shared" si="27"/>
        <v>0</v>
      </c>
      <c r="CI42" s="207">
        <f t="shared" si="27"/>
        <v>0</v>
      </c>
      <c r="CJ42" s="207">
        <f t="shared" si="27"/>
        <v>0</v>
      </c>
      <c r="CK42" s="207">
        <f t="shared" si="27"/>
        <v>0</v>
      </c>
      <c r="CL42" s="207">
        <f t="shared" si="27"/>
        <v>0</v>
      </c>
      <c r="CM42" s="207">
        <f t="shared" si="27"/>
        <v>0</v>
      </c>
      <c r="CN42" s="207">
        <f t="shared" si="27"/>
        <v>0</v>
      </c>
      <c r="CO42" s="207">
        <f t="shared" si="27"/>
        <v>0</v>
      </c>
      <c r="CP42" s="207">
        <f t="shared" si="27"/>
        <v>0</v>
      </c>
      <c r="CQ42" s="207">
        <f t="shared" si="27"/>
        <v>0</v>
      </c>
      <c r="CR42" s="207">
        <f t="shared" si="27"/>
        <v>0</v>
      </c>
      <c r="CS42" s="18">
        <f>SUMIF($I$38:$I$39,"=1",CS$38:CS$39)+SUMIF($I$117:$I$121,"=1",CS$117:CS$121)</f>
        <v>0</v>
      </c>
      <c r="CT42" s="18">
        <f t="shared" ref="CT42:EF42" si="28">SUMIF($I$38:$I$39,"=1",CT$38:CT$39)+SUMIF($I$117:$I$121,"=1",CT$117:CT$121)</f>
        <v>0</v>
      </c>
      <c r="CU42" s="18">
        <f t="shared" si="28"/>
        <v>0</v>
      </c>
      <c r="CV42" s="18">
        <f t="shared" si="28"/>
        <v>0</v>
      </c>
      <c r="CW42" s="18">
        <f t="shared" si="28"/>
        <v>0</v>
      </c>
      <c r="CX42" s="18">
        <f t="shared" si="28"/>
        <v>0</v>
      </c>
      <c r="CY42" s="18">
        <f t="shared" si="28"/>
        <v>0</v>
      </c>
      <c r="CZ42" s="18">
        <f t="shared" si="28"/>
        <v>0</v>
      </c>
      <c r="DA42" s="18">
        <f t="shared" si="28"/>
        <v>0</v>
      </c>
      <c r="DB42" s="18">
        <f t="shared" si="28"/>
        <v>0</v>
      </c>
      <c r="DC42" s="18">
        <f t="shared" si="28"/>
        <v>0</v>
      </c>
      <c r="DD42" s="18">
        <f t="shared" si="28"/>
        <v>0</v>
      </c>
      <c r="DE42" s="18">
        <f t="shared" si="28"/>
        <v>0</v>
      </c>
      <c r="DF42" s="18">
        <f t="shared" si="28"/>
        <v>0</v>
      </c>
      <c r="DG42" s="18">
        <f t="shared" si="28"/>
        <v>0</v>
      </c>
      <c r="DH42" s="18">
        <f t="shared" si="28"/>
        <v>0</v>
      </c>
      <c r="DI42" s="18">
        <f t="shared" si="28"/>
        <v>0</v>
      </c>
      <c r="DJ42" s="18">
        <f t="shared" si="28"/>
        <v>0</v>
      </c>
      <c r="DK42" s="18">
        <f t="shared" si="28"/>
        <v>0</v>
      </c>
      <c r="DL42" s="18">
        <f t="shared" si="28"/>
        <v>0</v>
      </c>
      <c r="DM42" s="18">
        <f t="shared" si="28"/>
        <v>0</v>
      </c>
      <c r="DN42" s="18">
        <f t="shared" si="28"/>
        <v>0</v>
      </c>
      <c r="DO42" s="18">
        <f t="shared" si="28"/>
        <v>0</v>
      </c>
      <c r="DP42" s="18">
        <f t="shared" si="28"/>
        <v>0</v>
      </c>
      <c r="DQ42" s="18">
        <f t="shared" si="28"/>
        <v>0</v>
      </c>
      <c r="DR42" s="18">
        <f t="shared" si="28"/>
        <v>0</v>
      </c>
      <c r="DS42" s="18">
        <f t="shared" si="28"/>
        <v>0</v>
      </c>
      <c r="DT42" s="18">
        <f t="shared" si="28"/>
        <v>0</v>
      </c>
      <c r="DU42" s="18">
        <f t="shared" si="28"/>
        <v>0</v>
      </c>
      <c r="DV42" s="18">
        <f t="shared" si="28"/>
        <v>0</v>
      </c>
      <c r="DW42" s="18">
        <f t="shared" si="28"/>
        <v>0</v>
      </c>
      <c r="DX42" s="18">
        <f t="shared" si="28"/>
        <v>0</v>
      </c>
      <c r="DY42" s="18">
        <f t="shared" si="28"/>
        <v>0</v>
      </c>
      <c r="DZ42" s="18">
        <f t="shared" si="28"/>
        <v>0</v>
      </c>
      <c r="EA42" s="18">
        <f t="shared" si="28"/>
        <v>0</v>
      </c>
      <c r="EB42" s="18">
        <f t="shared" si="28"/>
        <v>0</v>
      </c>
      <c r="EC42" s="18">
        <f t="shared" si="28"/>
        <v>0</v>
      </c>
      <c r="ED42" s="18">
        <f t="shared" si="28"/>
        <v>0</v>
      </c>
      <c r="EE42" s="18">
        <f t="shared" si="28"/>
        <v>0</v>
      </c>
      <c r="EF42" s="18">
        <f t="shared" si="28"/>
        <v>0</v>
      </c>
      <c r="EG42" s="166"/>
      <c r="EH42" s="166"/>
      <c r="EI42" s="166"/>
      <c r="EJ42" s="166"/>
      <c r="EK42" s="16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1"/>
    </row>
    <row r="43" spans="1:256" ht="13.5" hidden="1" customHeight="1" thickBot="1">
      <c r="A43" s="71"/>
      <c r="B43" s="72"/>
      <c r="C43" s="72"/>
      <c r="D43" s="72"/>
      <c r="E43" s="72"/>
      <c r="F43" s="73"/>
      <c r="G43" s="69"/>
      <c r="H43" s="21" t="s">
        <v>15</v>
      </c>
      <c r="I43" s="22"/>
      <c r="J43" s="22"/>
      <c r="K43" s="22"/>
      <c r="L43" s="303" t="s">
        <v>194</v>
      </c>
      <c r="M43" s="302" t="s">
        <v>190</v>
      </c>
      <c r="N43" s="22"/>
      <c r="O43" s="101">
        <f t="shared" si="7"/>
        <v>0</v>
      </c>
      <c r="P43" s="207">
        <f>IF(AND(CS118=1,$N118&gt;=REGISTER!$DA$41,CS$43+CS$44&gt;=REGISTER!$CZ$25,CS$40&gt;0),1,0)</f>
        <v>0</v>
      </c>
      <c r="Q43" s="207">
        <f>IF(AND(CT118=1,$N118&gt;=REGISTER!$DA$41,CT$43+CT$44&gt;=REGISTER!$CZ$25,CT$40&gt;0),1,0)</f>
        <v>0</v>
      </c>
      <c r="R43" s="207">
        <f>IF(AND(CU118=1,$N118&gt;=REGISTER!$DA$41,CU$43+CU$44&gt;=REGISTER!$CZ$25,CU$40&gt;0),1,0)</f>
        <v>0</v>
      </c>
      <c r="S43" s="207">
        <f>IF(AND(CV118=1,$N118&gt;=REGISTER!$DA$41,CV$43+CV$44&gt;=REGISTER!$CZ$25,CV$40&gt;0),1,0)</f>
        <v>0</v>
      </c>
      <c r="T43" s="207">
        <f>IF(AND(CW118=1,$N118&gt;=REGISTER!$DA$41,CW$43+CW$44&gt;=REGISTER!$CZ$25,CW$40&gt;0),1,0)</f>
        <v>0</v>
      </c>
      <c r="U43" s="207">
        <f>IF(AND(CX118=1,$N118&gt;=REGISTER!$DA$41,CX$43+CX$44&gt;=REGISTER!$CZ$25,CX$40&gt;0),1,0)</f>
        <v>0</v>
      </c>
      <c r="V43" s="207">
        <f>IF(AND(CY118=1,$N118&gt;=REGISTER!$DA$41,CY$43+CY$44&gt;=REGISTER!$CZ$25,CY$40&gt;0),1,0)</f>
        <v>0</v>
      </c>
      <c r="W43" s="207">
        <f>IF(AND(CZ118=1,$N118&gt;=REGISTER!$DA$41,CZ$43+CZ$44&gt;=REGISTER!$CZ$25,CZ$40&gt;0),1,0)</f>
        <v>0</v>
      </c>
      <c r="X43" s="207">
        <f>IF(AND(DA118=1,$N118&gt;=REGISTER!$DA$41,DA$43+DA$44&gt;=REGISTER!$CZ$25,DA$40&gt;0),1,0)</f>
        <v>0</v>
      </c>
      <c r="Y43" s="207">
        <f>IF(AND(DB118=1,$N118&gt;=REGISTER!$DA$41,DB$43+DB$44&gt;=REGISTER!$CZ$25,DB$40&gt;0),1,0)</f>
        <v>0</v>
      </c>
      <c r="Z43" s="207">
        <f>IF(AND(DC118=1,$N118&gt;=REGISTER!$DA$41,DC$43+DC$44&gt;=REGISTER!$CZ$25,DC$40&gt;0),1,0)</f>
        <v>0</v>
      </c>
      <c r="AA43" s="207">
        <f>IF(AND(DD118=1,$N118&gt;=REGISTER!$DA$41,DD$43+DD$44&gt;=REGISTER!$CZ$25,DD$40&gt;0),1,0)</f>
        <v>0</v>
      </c>
      <c r="AB43" s="207">
        <f>IF(AND(DE118=1,$N118&gt;=REGISTER!$DA$41,DE$43+DE$44&gt;=REGISTER!$CZ$25,DE$40&gt;0),1,0)</f>
        <v>0</v>
      </c>
      <c r="AC43" s="207">
        <f>IF(AND(DF118=1,$N118&gt;=REGISTER!$DA$41,DF$43+DF$44&gt;=REGISTER!$CZ$25,DF$40&gt;0),1,0)</f>
        <v>0</v>
      </c>
      <c r="AD43" s="207">
        <f>IF(AND(DG118=1,$N118&gt;=REGISTER!$DA$41,DG$43+DG$44&gt;=REGISTER!$CZ$25,DG$40&gt;0),1,0)</f>
        <v>0</v>
      </c>
      <c r="AE43" s="207">
        <f>IF(AND(DH118=1,$N118&gt;=REGISTER!$DA$41,DH$43+DH$44&gt;=REGISTER!$CZ$25,DH$40&gt;0),1,0)</f>
        <v>0</v>
      </c>
      <c r="AF43" s="207">
        <f>IF(AND(DI118=1,$N118&gt;=REGISTER!$DA$41,DI$43+DI$44&gt;=REGISTER!$CZ$25,DI$40&gt;0),1,0)</f>
        <v>0</v>
      </c>
      <c r="AG43" s="207">
        <f>IF(AND(DJ118=1,$N118&gt;=REGISTER!$DA$41,DJ$43+DJ$44&gt;=REGISTER!$CZ$25,DJ$40&gt;0),1,0)</f>
        <v>0</v>
      </c>
      <c r="AH43" s="207">
        <f>IF(AND(DK118=1,$N118&gt;=REGISTER!$DA$41,DK$43+DK$44&gt;=REGISTER!$CZ$25,DK$40&gt;0),1,0)</f>
        <v>0</v>
      </c>
      <c r="AI43" s="207">
        <f>IF(AND(DL118=1,$N118&gt;=REGISTER!$DA$41,DL$43+DL$44&gt;=REGISTER!$CZ$25,DL$40&gt;0),1,0)</f>
        <v>0</v>
      </c>
      <c r="AJ43" s="207">
        <f>IF(AND(DM118=1,$N118&gt;=REGISTER!$DA$41,DM$43+DM$44&gt;=REGISTER!$CZ$25,DM$40&gt;0),1,0)</f>
        <v>0</v>
      </c>
      <c r="AK43" s="207">
        <f>IF(AND(DN118=1,$N118&gt;=REGISTER!$DA$41,DN$43+DN$44&gt;=REGISTER!$CZ$25,DN$40&gt;0),1,0)</f>
        <v>0</v>
      </c>
      <c r="AL43" s="207">
        <f>IF(AND(DO118=1,$N118&gt;=REGISTER!$DA$41,DO$43+DO$44&gt;=REGISTER!$CZ$25,DO$40&gt;0),1,0)</f>
        <v>0</v>
      </c>
      <c r="AM43" s="207">
        <f>IF(AND(DP118=1,$N118&gt;=REGISTER!$DA$41,DP$43+DP$44&gt;=REGISTER!$CZ$25,DP$40&gt;0),1,0)</f>
        <v>0</v>
      </c>
      <c r="AN43" s="207">
        <f>IF(AND(DQ118=1,$N118&gt;=REGISTER!$DA$41,DQ$43+DQ$44&gt;=REGISTER!$CZ$25,DQ$40&gt;0),1,0)</f>
        <v>0</v>
      </c>
      <c r="AO43" s="207">
        <f>IF(AND(DR118=1,$N118&gt;=REGISTER!$DA$41,DR$43+DR$44&gt;=REGISTER!$CZ$25,DR$40&gt;0),1,0)</f>
        <v>0</v>
      </c>
      <c r="AP43" s="207">
        <f>IF(AND(DS118=1,$N118&gt;=REGISTER!$DA$41,DS$43+DS$44&gt;=REGISTER!$CZ$25,DS$40&gt;0),1,0)</f>
        <v>0</v>
      </c>
      <c r="AQ43" s="207">
        <f>IF(AND(DT118=1,$N118&gt;=REGISTER!$DA$41,DT$43+DT$44&gt;=REGISTER!$CZ$25,DT$40&gt;0),1,0)</f>
        <v>0</v>
      </c>
      <c r="AR43" s="207">
        <f>IF(AND(DU118=1,$N118&gt;=REGISTER!$DA$41,DU$43+DU$44&gt;=REGISTER!$CZ$25,DU$40&gt;0),1,0)</f>
        <v>0</v>
      </c>
      <c r="AS43" s="207">
        <f>IF(AND(DV118=1,$N118&gt;=REGISTER!$DA$41,DV$43+DV$44&gt;=REGISTER!$CZ$25,DV$40&gt;0),1,0)</f>
        <v>0</v>
      </c>
      <c r="AT43" s="207">
        <f>IF(AND(DW118=1,$N118&gt;=REGISTER!$DA$41,DW$43+DW$44&gt;=REGISTER!$CZ$25,DW$40&gt;0),1,0)</f>
        <v>0</v>
      </c>
      <c r="AU43" s="207">
        <f>IF(AND(DX118=1,$N118&gt;=REGISTER!$DA$41,DX$43+DX$44&gt;=REGISTER!$CZ$25,DX$40&gt;0),1,0)</f>
        <v>0</v>
      </c>
      <c r="AV43" s="207">
        <f>IF(AND(DY118=1,$N118&gt;=REGISTER!$DA$41,DY$43+DY$44&gt;=REGISTER!$CZ$25,DY$40&gt;0),1,0)</f>
        <v>0</v>
      </c>
      <c r="AW43" s="207">
        <f>IF(AND(DZ118=1,$N118&gt;=REGISTER!$DA$41,DZ$43+DZ$44&gt;=REGISTER!$CZ$25,DZ$40&gt;0),1,0)</f>
        <v>0</v>
      </c>
      <c r="AX43" s="207">
        <f>IF(AND(EA118=1,$N118&gt;=REGISTER!$DA$41,EA$43+EA$44&gt;=REGISTER!$CZ$25,EA$40&gt;0),1,0)</f>
        <v>0</v>
      </c>
      <c r="AY43" s="207">
        <f>IF(AND(EB118=1,$N118&gt;=REGISTER!$DA$41,EB$43+EB$44&gt;=REGISTER!$CZ$25,EB$40&gt;0),1,0)</f>
        <v>0</v>
      </c>
      <c r="AZ43" s="207">
        <f>IF(AND(EC118=1,$N118&gt;=REGISTER!$DA$41,EC$43+EC$44&gt;=REGISTER!$CZ$25,EC$40&gt;0),1,0)</f>
        <v>0</v>
      </c>
      <c r="BA43" s="207">
        <f>IF(AND(ED118=1,$N118&gt;=REGISTER!$DA$41,ED$43+ED$44&gt;=REGISTER!$CZ$25,ED$40&gt;0),1,0)</f>
        <v>0</v>
      </c>
      <c r="BB43" s="207">
        <f>IF(AND(EE118=1,$N118&gt;=REGISTER!$DA$41,EE$43+EE$44&gt;=REGISTER!$CZ$25,EE$40&gt;0),1,0)</f>
        <v>0</v>
      </c>
      <c r="BC43" s="207">
        <f>IF(AND(EF118=1,$N118&gt;=REGISTER!$DA$41,EF$43+EF$44&gt;=REGISTER!$CZ$25,EF$40&gt;0),1,0)</f>
        <v>0</v>
      </c>
      <c r="BD43" s="101">
        <f t="shared" si="8"/>
        <v>0</v>
      </c>
      <c r="BE43" s="207">
        <f t="shared" si="27"/>
        <v>0</v>
      </c>
      <c r="BF43" s="207">
        <f t="shared" si="27"/>
        <v>0</v>
      </c>
      <c r="BG43" s="207">
        <f t="shared" si="27"/>
        <v>0</v>
      </c>
      <c r="BH43" s="207">
        <f t="shared" si="27"/>
        <v>0</v>
      </c>
      <c r="BI43" s="207">
        <f t="shared" si="27"/>
        <v>0</v>
      </c>
      <c r="BJ43" s="207">
        <f t="shared" si="27"/>
        <v>0</v>
      </c>
      <c r="BK43" s="207">
        <f t="shared" si="27"/>
        <v>0</v>
      </c>
      <c r="BL43" s="207">
        <f t="shared" si="27"/>
        <v>0</v>
      </c>
      <c r="BM43" s="207">
        <f t="shared" si="27"/>
        <v>0</v>
      </c>
      <c r="BN43" s="207">
        <f t="shared" si="27"/>
        <v>0</v>
      </c>
      <c r="BO43" s="207">
        <f t="shared" si="27"/>
        <v>0</v>
      </c>
      <c r="BP43" s="207">
        <f t="shared" si="27"/>
        <v>0</v>
      </c>
      <c r="BQ43" s="207">
        <f t="shared" si="27"/>
        <v>0</v>
      </c>
      <c r="BR43" s="207">
        <f t="shared" si="27"/>
        <v>0</v>
      </c>
      <c r="BS43" s="207">
        <f t="shared" si="27"/>
        <v>0</v>
      </c>
      <c r="BT43" s="207">
        <f t="shared" si="27"/>
        <v>0</v>
      </c>
      <c r="BU43" s="207">
        <f t="shared" si="27"/>
        <v>0</v>
      </c>
      <c r="BV43" s="207">
        <f t="shared" si="27"/>
        <v>0</v>
      </c>
      <c r="BW43" s="207">
        <f t="shared" si="27"/>
        <v>0</v>
      </c>
      <c r="BX43" s="207">
        <f t="shared" si="27"/>
        <v>0</v>
      </c>
      <c r="BY43" s="207">
        <f t="shared" si="27"/>
        <v>0</v>
      </c>
      <c r="BZ43" s="207">
        <f t="shared" si="27"/>
        <v>0</v>
      </c>
      <c r="CA43" s="207">
        <f t="shared" si="27"/>
        <v>0</v>
      </c>
      <c r="CB43" s="207">
        <f t="shared" si="27"/>
        <v>0</v>
      </c>
      <c r="CC43" s="207">
        <f t="shared" si="27"/>
        <v>0</v>
      </c>
      <c r="CD43" s="207">
        <f t="shared" si="27"/>
        <v>0</v>
      </c>
      <c r="CE43" s="207">
        <f t="shared" si="27"/>
        <v>0</v>
      </c>
      <c r="CF43" s="207">
        <f t="shared" si="27"/>
        <v>0</v>
      </c>
      <c r="CG43" s="207">
        <f t="shared" si="27"/>
        <v>0</v>
      </c>
      <c r="CH43" s="207">
        <f t="shared" si="27"/>
        <v>0</v>
      </c>
      <c r="CI43" s="207">
        <f t="shared" si="27"/>
        <v>0</v>
      </c>
      <c r="CJ43" s="207">
        <f t="shared" si="27"/>
        <v>0</v>
      </c>
      <c r="CK43" s="207">
        <f t="shared" si="27"/>
        <v>0</v>
      </c>
      <c r="CL43" s="207">
        <f t="shared" si="27"/>
        <v>0</v>
      </c>
      <c r="CM43" s="207">
        <f t="shared" si="27"/>
        <v>0</v>
      </c>
      <c r="CN43" s="207">
        <f t="shared" si="27"/>
        <v>0</v>
      </c>
      <c r="CO43" s="207">
        <f t="shared" si="27"/>
        <v>0</v>
      </c>
      <c r="CP43" s="207">
        <f t="shared" si="27"/>
        <v>0</v>
      </c>
      <c r="CQ43" s="207">
        <f t="shared" si="27"/>
        <v>0</v>
      </c>
      <c r="CR43" s="207">
        <f t="shared" si="27"/>
        <v>0</v>
      </c>
      <c r="CS43" s="18">
        <f>IF(SUM(CS54:CS60)=0,0,SUMIF($J$19:$J$37,"=1",CS$19:CS$37)+SUMIF($J$78:$J$116,"=1",CS$78:CS$116))</f>
        <v>0</v>
      </c>
      <c r="CT43" s="18">
        <f t="shared" ref="CT43:EF43" si="29">IF(SUM(CT54:CT60)=0,0,SUMIF($J$19:$J$37,"=1",CT$19:CT$37)+SUMIF($J$78:$J$116,"=1",CT$78:CT$116))</f>
        <v>0</v>
      </c>
      <c r="CU43" s="18">
        <f t="shared" si="29"/>
        <v>0</v>
      </c>
      <c r="CV43" s="18">
        <f t="shared" si="29"/>
        <v>0</v>
      </c>
      <c r="CW43" s="18">
        <f t="shared" si="29"/>
        <v>0</v>
      </c>
      <c r="CX43" s="18">
        <f t="shared" si="29"/>
        <v>0</v>
      </c>
      <c r="CY43" s="18">
        <f t="shared" si="29"/>
        <v>0</v>
      </c>
      <c r="CZ43" s="18">
        <f t="shared" si="29"/>
        <v>0</v>
      </c>
      <c r="DA43" s="18">
        <f t="shared" si="29"/>
        <v>0</v>
      </c>
      <c r="DB43" s="18">
        <f t="shared" si="29"/>
        <v>0</v>
      </c>
      <c r="DC43" s="18">
        <f t="shared" si="29"/>
        <v>0</v>
      </c>
      <c r="DD43" s="18">
        <f t="shared" si="29"/>
        <v>0</v>
      </c>
      <c r="DE43" s="18">
        <f t="shared" si="29"/>
        <v>0</v>
      </c>
      <c r="DF43" s="18">
        <f t="shared" si="29"/>
        <v>0</v>
      </c>
      <c r="DG43" s="18">
        <f t="shared" si="29"/>
        <v>0</v>
      </c>
      <c r="DH43" s="18">
        <f t="shared" si="29"/>
        <v>0</v>
      </c>
      <c r="DI43" s="18">
        <f t="shared" si="29"/>
        <v>0</v>
      </c>
      <c r="DJ43" s="18">
        <f t="shared" si="29"/>
        <v>0</v>
      </c>
      <c r="DK43" s="18">
        <f t="shared" si="29"/>
        <v>0</v>
      </c>
      <c r="DL43" s="18">
        <f t="shared" si="29"/>
        <v>0</v>
      </c>
      <c r="DM43" s="18">
        <f t="shared" si="29"/>
        <v>0</v>
      </c>
      <c r="DN43" s="18">
        <f t="shared" si="29"/>
        <v>0</v>
      </c>
      <c r="DO43" s="18">
        <f t="shared" si="29"/>
        <v>0</v>
      </c>
      <c r="DP43" s="18">
        <f t="shared" si="29"/>
        <v>0</v>
      </c>
      <c r="DQ43" s="18">
        <f t="shared" si="29"/>
        <v>0</v>
      </c>
      <c r="DR43" s="18">
        <f t="shared" si="29"/>
        <v>0</v>
      </c>
      <c r="DS43" s="18">
        <f t="shared" si="29"/>
        <v>0</v>
      </c>
      <c r="DT43" s="18">
        <f t="shared" si="29"/>
        <v>0</v>
      </c>
      <c r="DU43" s="18">
        <f t="shared" si="29"/>
        <v>0</v>
      </c>
      <c r="DV43" s="18">
        <f t="shared" si="29"/>
        <v>0</v>
      </c>
      <c r="DW43" s="18">
        <f t="shared" si="29"/>
        <v>0</v>
      </c>
      <c r="DX43" s="18">
        <f t="shared" si="29"/>
        <v>0</v>
      </c>
      <c r="DY43" s="18">
        <f t="shared" si="29"/>
        <v>0</v>
      </c>
      <c r="DZ43" s="18">
        <f t="shared" si="29"/>
        <v>0</v>
      </c>
      <c r="EA43" s="18">
        <f t="shared" si="29"/>
        <v>0</v>
      </c>
      <c r="EB43" s="18">
        <f t="shared" si="29"/>
        <v>0</v>
      </c>
      <c r="EC43" s="18">
        <f t="shared" si="29"/>
        <v>0</v>
      </c>
      <c r="ED43" s="18">
        <f t="shared" si="29"/>
        <v>0</v>
      </c>
      <c r="EE43" s="18">
        <f t="shared" si="29"/>
        <v>0</v>
      </c>
      <c r="EF43" s="18">
        <f t="shared" si="29"/>
        <v>0</v>
      </c>
      <c r="EG43" s="166"/>
      <c r="EH43" s="166"/>
      <c r="EI43" s="166"/>
      <c r="EJ43" s="166"/>
      <c r="EK43" s="16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7"/>
      <c r="HH43" s="47"/>
      <c r="HI43" s="1"/>
    </row>
    <row r="44" spans="1:256" ht="13.5" hidden="1" customHeight="1" thickBot="1">
      <c r="A44" s="71"/>
      <c r="B44" s="72"/>
      <c r="C44" s="72"/>
      <c r="D44" s="72"/>
      <c r="E44" s="72"/>
      <c r="F44" s="73"/>
      <c r="G44" s="69"/>
      <c r="H44" s="21" t="s">
        <v>42</v>
      </c>
      <c r="I44" s="22"/>
      <c r="J44" s="22"/>
      <c r="K44" s="22"/>
      <c r="L44" s="303" t="s">
        <v>194</v>
      </c>
      <c r="M44" s="302" t="s">
        <v>191</v>
      </c>
      <c r="N44" s="22"/>
      <c r="O44" s="101">
        <f t="shared" si="7"/>
        <v>0</v>
      </c>
      <c r="P44" s="207">
        <f>IF(AND(CS119=1,$N119&gt;=REGISTER!$DA$41,CS$43+CS$44&gt;=REGISTER!$CZ$25,CS$40&gt;0),1,0)</f>
        <v>0</v>
      </c>
      <c r="Q44" s="207">
        <f>IF(AND(CT119=1,$N119&gt;=REGISTER!$DA$41,CT$43+CT$44&gt;=REGISTER!$CZ$25,CT$40&gt;0),1,0)</f>
        <v>0</v>
      </c>
      <c r="R44" s="207">
        <f>IF(AND(CU119=1,$N119&gt;=REGISTER!$DA$41,CU$43+CU$44&gt;=REGISTER!$CZ$25,CU$40&gt;0),1,0)</f>
        <v>0</v>
      </c>
      <c r="S44" s="207">
        <f>IF(AND(CV119=1,$N119&gt;=REGISTER!$DA$41,CV$43+CV$44&gt;=REGISTER!$CZ$25,CV$40&gt;0),1,0)</f>
        <v>0</v>
      </c>
      <c r="T44" s="207">
        <f>IF(AND(CW119=1,$N119&gt;=REGISTER!$DA$41,CW$43+CW$44&gt;=REGISTER!$CZ$25,CW$40&gt;0),1,0)</f>
        <v>0</v>
      </c>
      <c r="U44" s="207">
        <f>IF(AND(CX119=1,$N119&gt;=REGISTER!$DA$41,CX$43+CX$44&gt;=REGISTER!$CZ$25,CX$40&gt;0),1,0)</f>
        <v>0</v>
      </c>
      <c r="V44" s="207">
        <f>IF(AND(CY119=1,$N119&gt;=REGISTER!$DA$41,CY$43+CY$44&gt;=REGISTER!$CZ$25,CY$40&gt;0),1,0)</f>
        <v>0</v>
      </c>
      <c r="W44" s="207">
        <f>IF(AND(CZ119=1,$N119&gt;=REGISTER!$DA$41,CZ$43+CZ$44&gt;=REGISTER!$CZ$25,CZ$40&gt;0),1,0)</f>
        <v>0</v>
      </c>
      <c r="X44" s="207">
        <f>IF(AND(DA119=1,$N119&gt;=REGISTER!$DA$41,DA$43+DA$44&gt;=REGISTER!$CZ$25,DA$40&gt;0),1,0)</f>
        <v>0</v>
      </c>
      <c r="Y44" s="207">
        <f>IF(AND(DB119=1,$N119&gt;=REGISTER!$DA$41,DB$43+DB$44&gt;=REGISTER!$CZ$25,DB$40&gt;0),1,0)</f>
        <v>0</v>
      </c>
      <c r="Z44" s="207">
        <f>IF(AND(DC119=1,$N119&gt;=REGISTER!$DA$41,DC$43+DC$44&gt;=REGISTER!$CZ$25,DC$40&gt;0),1,0)</f>
        <v>0</v>
      </c>
      <c r="AA44" s="207">
        <f>IF(AND(DD119=1,$N119&gt;=REGISTER!$DA$41,DD$43+DD$44&gt;=REGISTER!$CZ$25,DD$40&gt;0),1,0)</f>
        <v>0</v>
      </c>
      <c r="AB44" s="207">
        <f>IF(AND(DE119=1,$N119&gt;=REGISTER!$DA$41,DE$43+DE$44&gt;=REGISTER!$CZ$25,DE$40&gt;0),1,0)</f>
        <v>0</v>
      </c>
      <c r="AC44" s="207">
        <f>IF(AND(DF119=1,$N119&gt;=REGISTER!$DA$41,DF$43+DF$44&gt;=REGISTER!$CZ$25,DF$40&gt;0),1,0)</f>
        <v>0</v>
      </c>
      <c r="AD44" s="207">
        <f>IF(AND(DG119=1,$N119&gt;=REGISTER!$DA$41,DG$43+DG$44&gt;=REGISTER!$CZ$25,DG$40&gt;0),1,0)</f>
        <v>0</v>
      </c>
      <c r="AE44" s="207">
        <f>IF(AND(DH119=1,$N119&gt;=REGISTER!$DA$41,DH$43+DH$44&gt;=REGISTER!$CZ$25,DH$40&gt;0),1,0)</f>
        <v>0</v>
      </c>
      <c r="AF44" s="207">
        <f>IF(AND(DI119=1,$N119&gt;=REGISTER!$DA$41,DI$43+DI$44&gt;=REGISTER!$CZ$25,DI$40&gt;0),1,0)</f>
        <v>0</v>
      </c>
      <c r="AG44" s="207">
        <f>IF(AND(DJ119=1,$N119&gt;=REGISTER!$DA$41,DJ$43+DJ$44&gt;=REGISTER!$CZ$25,DJ$40&gt;0),1,0)</f>
        <v>0</v>
      </c>
      <c r="AH44" s="207">
        <f>IF(AND(DK119=1,$N119&gt;=REGISTER!$DA$41,DK$43+DK$44&gt;=REGISTER!$CZ$25,DK$40&gt;0),1,0)</f>
        <v>0</v>
      </c>
      <c r="AI44" s="207">
        <f>IF(AND(DL119=1,$N119&gt;=REGISTER!$DA$41,DL$43+DL$44&gt;=REGISTER!$CZ$25,DL$40&gt;0),1,0)</f>
        <v>0</v>
      </c>
      <c r="AJ44" s="207">
        <f>IF(AND(DM119=1,$N119&gt;=REGISTER!$DA$41,DM$43+DM$44&gt;=REGISTER!$CZ$25,DM$40&gt;0),1,0)</f>
        <v>0</v>
      </c>
      <c r="AK44" s="207">
        <f>IF(AND(DN119=1,$N119&gt;=REGISTER!$DA$41,DN$43+DN$44&gt;=REGISTER!$CZ$25,DN$40&gt;0),1,0)</f>
        <v>0</v>
      </c>
      <c r="AL44" s="207">
        <f>IF(AND(DO119=1,$N119&gt;=REGISTER!$DA$41,DO$43+DO$44&gt;=REGISTER!$CZ$25,DO$40&gt;0),1,0)</f>
        <v>0</v>
      </c>
      <c r="AM44" s="207">
        <f>IF(AND(DP119=1,$N119&gt;=REGISTER!$DA$41,DP$43+DP$44&gt;=REGISTER!$CZ$25,DP$40&gt;0),1,0)</f>
        <v>0</v>
      </c>
      <c r="AN44" s="207">
        <f>IF(AND(DQ119=1,$N119&gt;=REGISTER!$DA$41,DQ$43+DQ$44&gt;=REGISTER!$CZ$25,DQ$40&gt;0),1,0)</f>
        <v>0</v>
      </c>
      <c r="AO44" s="207">
        <f>IF(AND(DR119=1,$N119&gt;=REGISTER!$DA$41,DR$43+DR$44&gt;=REGISTER!$CZ$25,DR$40&gt;0),1,0)</f>
        <v>0</v>
      </c>
      <c r="AP44" s="207">
        <f>IF(AND(DS119=1,$N119&gt;=REGISTER!$DA$41,DS$43+DS$44&gt;=REGISTER!$CZ$25,DS$40&gt;0),1,0)</f>
        <v>0</v>
      </c>
      <c r="AQ44" s="207">
        <f>IF(AND(DT119=1,$N119&gt;=REGISTER!$DA$41,DT$43+DT$44&gt;=REGISTER!$CZ$25,DT$40&gt;0),1,0)</f>
        <v>0</v>
      </c>
      <c r="AR44" s="207">
        <f>IF(AND(DU119=1,$N119&gt;=REGISTER!$DA$41,DU$43+DU$44&gt;=REGISTER!$CZ$25,DU$40&gt;0),1,0)</f>
        <v>0</v>
      </c>
      <c r="AS44" s="207">
        <f>IF(AND(DV119=1,$N119&gt;=REGISTER!$DA$41,DV$43+DV$44&gt;=REGISTER!$CZ$25,DV$40&gt;0),1,0)</f>
        <v>0</v>
      </c>
      <c r="AT44" s="207">
        <f>IF(AND(DW119=1,$N119&gt;=REGISTER!$DA$41,DW$43+DW$44&gt;=REGISTER!$CZ$25,DW$40&gt;0),1,0)</f>
        <v>0</v>
      </c>
      <c r="AU44" s="207">
        <f>IF(AND(DX119=1,$N119&gt;=REGISTER!$DA$41,DX$43+DX$44&gt;=REGISTER!$CZ$25,DX$40&gt;0),1,0)</f>
        <v>0</v>
      </c>
      <c r="AV44" s="207">
        <f>IF(AND(DY119=1,$N119&gt;=REGISTER!$DA$41,DY$43+DY$44&gt;=REGISTER!$CZ$25,DY$40&gt;0),1,0)</f>
        <v>0</v>
      </c>
      <c r="AW44" s="207">
        <f>IF(AND(DZ119=1,$N119&gt;=REGISTER!$DA$41,DZ$43+DZ$44&gt;=REGISTER!$CZ$25,DZ$40&gt;0),1,0)</f>
        <v>0</v>
      </c>
      <c r="AX44" s="207">
        <f>IF(AND(EA119=1,$N119&gt;=REGISTER!$DA$41,EA$43+EA$44&gt;=REGISTER!$CZ$25,EA$40&gt;0),1,0)</f>
        <v>0</v>
      </c>
      <c r="AY44" s="207">
        <f>IF(AND(EB119=1,$N119&gt;=REGISTER!$DA$41,EB$43+EB$44&gt;=REGISTER!$CZ$25,EB$40&gt;0),1,0)</f>
        <v>0</v>
      </c>
      <c r="AZ44" s="207">
        <f>IF(AND(EC119=1,$N119&gt;=REGISTER!$DA$41,EC$43+EC$44&gt;=REGISTER!$CZ$25,EC$40&gt;0),1,0)</f>
        <v>0</v>
      </c>
      <c r="BA44" s="207">
        <f>IF(AND(ED119=1,$N119&gt;=REGISTER!$DA$41,ED$43+ED$44&gt;=REGISTER!$CZ$25,ED$40&gt;0),1,0)</f>
        <v>0</v>
      </c>
      <c r="BB44" s="207">
        <f>IF(AND(EE119=1,$N119&gt;=REGISTER!$DA$41,EE$43+EE$44&gt;=REGISTER!$CZ$25,EE$40&gt;0),1,0)</f>
        <v>0</v>
      </c>
      <c r="BC44" s="207">
        <f>IF(AND(EF119=1,$N119&gt;=REGISTER!$DA$41,EF$43+EF$44&gt;=REGISTER!$CZ$25,EF$40&gt;0),1,0)</f>
        <v>0</v>
      </c>
      <c r="BD44" s="101">
        <f t="shared" si="8"/>
        <v>0</v>
      </c>
      <c r="BE44" s="207">
        <f t="shared" si="27"/>
        <v>0</v>
      </c>
      <c r="BF44" s="207">
        <f t="shared" si="27"/>
        <v>0</v>
      </c>
      <c r="BG44" s="207">
        <f t="shared" si="27"/>
        <v>0</v>
      </c>
      <c r="BH44" s="207">
        <f t="shared" si="27"/>
        <v>0</v>
      </c>
      <c r="BI44" s="207">
        <f t="shared" si="27"/>
        <v>0</v>
      </c>
      <c r="BJ44" s="207">
        <f t="shared" si="27"/>
        <v>0</v>
      </c>
      <c r="BK44" s="207">
        <f t="shared" si="27"/>
        <v>0</v>
      </c>
      <c r="BL44" s="207">
        <f t="shared" si="27"/>
        <v>0</v>
      </c>
      <c r="BM44" s="207">
        <f t="shared" si="27"/>
        <v>0</v>
      </c>
      <c r="BN44" s="207">
        <f t="shared" si="27"/>
        <v>0</v>
      </c>
      <c r="BO44" s="207">
        <f t="shared" si="27"/>
        <v>0</v>
      </c>
      <c r="BP44" s="207">
        <f t="shared" si="27"/>
        <v>0</v>
      </c>
      <c r="BQ44" s="207">
        <f t="shared" si="27"/>
        <v>0</v>
      </c>
      <c r="BR44" s="207">
        <f t="shared" si="27"/>
        <v>0</v>
      </c>
      <c r="BS44" s="207">
        <f t="shared" si="27"/>
        <v>0</v>
      </c>
      <c r="BT44" s="207">
        <f t="shared" si="27"/>
        <v>0</v>
      </c>
      <c r="BU44" s="207">
        <f t="shared" si="27"/>
        <v>0</v>
      </c>
      <c r="BV44" s="207">
        <f t="shared" si="27"/>
        <v>0</v>
      </c>
      <c r="BW44" s="207">
        <f t="shared" si="27"/>
        <v>0</v>
      </c>
      <c r="BX44" s="207">
        <f t="shared" si="27"/>
        <v>0</v>
      </c>
      <c r="BY44" s="207">
        <f t="shared" si="27"/>
        <v>0</v>
      </c>
      <c r="BZ44" s="207">
        <f t="shared" si="27"/>
        <v>0</v>
      </c>
      <c r="CA44" s="207">
        <f t="shared" si="27"/>
        <v>0</v>
      </c>
      <c r="CB44" s="207">
        <f t="shared" si="27"/>
        <v>0</v>
      </c>
      <c r="CC44" s="207">
        <f t="shared" si="27"/>
        <v>0</v>
      </c>
      <c r="CD44" s="207">
        <f t="shared" si="27"/>
        <v>0</v>
      </c>
      <c r="CE44" s="207">
        <f t="shared" si="27"/>
        <v>0</v>
      </c>
      <c r="CF44" s="207">
        <f t="shared" si="27"/>
        <v>0</v>
      </c>
      <c r="CG44" s="207">
        <f t="shared" si="27"/>
        <v>0</v>
      </c>
      <c r="CH44" s="207">
        <f t="shared" si="27"/>
        <v>0</v>
      </c>
      <c r="CI44" s="207">
        <f t="shared" si="27"/>
        <v>0</v>
      </c>
      <c r="CJ44" s="207">
        <f t="shared" si="27"/>
        <v>0</v>
      </c>
      <c r="CK44" s="207">
        <f t="shared" si="27"/>
        <v>0</v>
      </c>
      <c r="CL44" s="207">
        <f t="shared" si="27"/>
        <v>0</v>
      </c>
      <c r="CM44" s="207">
        <f t="shared" si="27"/>
        <v>0</v>
      </c>
      <c r="CN44" s="207">
        <f t="shared" si="27"/>
        <v>0</v>
      </c>
      <c r="CO44" s="207">
        <f t="shared" si="27"/>
        <v>0</v>
      </c>
      <c r="CP44" s="207">
        <f t="shared" si="27"/>
        <v>0</v>
      </c>
      <c r="CQ44" s="207">
        <f t="shared" si="27"/>
        <v>0</v>
      </c>
      <c r="CR44" s="207">
        <f t="shared" si="27"/>
        <v>0</v>
      </c>
      <c r="CS44" s="18">
        <f>SUMIF($J$38:$J$39,"=1",CS$38:CS$39)+SUMIF($J$117:$J$121,"=1",CS$117:CS$121)</f>
        <v>0</v>
      </c>
      <c r="CT44" s="18">
        <f t="shared" ref="CT44:EF44" si="30">SUMIF($J$38:$J$39,"=1",CT$38:CT$39)+SUMIF($J$117:$J$121,"=1",CT$117:CT$121)</f>
        <v>0</v>
      </c>
      <c r="CU44" s="18">
        <f t="shared" si="30"/>
        <v>0</v>
      </c>
      <c r="CV44" s="18">
        <f t="shared" si="30"/>
        <v>0</v>
      </c>
      <c r="CW44" s="18">
        <f t="shared" si="30"/>
        <v>0</v>
      </c>
      <c r="CX44" s="18">
        <f t="shared" si="30"/>
        <v>0</v>
      </c>
      <c r="CY44" s="18">
        <f t="shared" si="30"/>
        <v>0</v>
      </c>
      <c r="CZ44" s="18">
        <f t="shared" si="30"/>
        <v>0</v>
      </c>
      <c r="DA44" s="18">
        <f t="shared" si="30"/>
        <v>0</v>
      </c>
      <c r="DB44" s="18">
        <f t="shared" si="30"/>
        <v>0</v>
      </c>
      <c r="DC44" s="18">
        <f t="shared" si="30"/>
        <v>0</v>
      </c>
      <c r="DD44" s="18">
        <f t="shared" si="30"/>
        <v>0</v>
      </c>
      <c r="DE44" s="18">
        <f t="shared" si="30"/>
        <v>0</v>
      </c>
      <c r="DF44" s="18">
        <f t="shared" si="30"/>
        <v>0</v>
      </c>
      <c r="DG44" s="18">
        <f t="shared" si="30"/>
        <v>0</v>
      </c>
      <c r="DH44" s="18">
        <f t="shared" si="30"/>
        <v>0</v>
      </c>
      <c r="DI44" s="18">
        <f t="shared" si="30"/>
        <v>0</v>
      </c>
      <c r="DJ44" s="18">
        <f t="shared" si="30"/>
        <v>0</v>
      </c>
      <c r="DK44" s="18">
        <f t="shared" si="30"/>
        <v>0</v>
      </c>
      <c r="DL44" s="18">
        <f t="shared" si="30"/>
        <v>0</v>
      </c>
      <c r="DM44" s="18">
        <f t="shared" si="30"/>
        <v>0</v>
      </c>
      <c r="DN44" s="18">
        <f t="shared" si="30"/>
        <v>0</v>
      </c>
      <c r="DO44" s="18">
        <f t="shared" si="30"/>
        <v>0</v>
      </c>
      <c r="DP44" s="18">
        <f t="shared" si="30"/>
        <v>0</v>
      </c>
      <c r="DQ44" s="18">
        <f t="shared" si="30"/>
        <v>0</v>
      </c>
      <c r="DR44" s="18">
        <f t="shared" si="30"/>
        <v>0</v>
      </c>
      <c r="DS44" s="18">
        <f t="shared" si="30"/>
        <v>0</v>
      </c>
      <c r="DT44" s="18">
        <f t="shared" si="30"/>
        <v>0</v>
      </c>
      <c r="DU44" s="18">
        <f t="shared" si="30"/>
        <v>0</v>
      </c>
      <c r="DV44" s="18">
        <f t="shared" si="30"/>
        <v>0</v>
      </c>
      <c r="DW44" s="18">
        <f t="shared" si="30"/>
        <v>0</v>
      </c>
      <c r="DX44" s="18">
        <f t="shared" si="30"/>
        <v>0</v>
      </c>
      <c r="DY44" s="18">
        <f t="shared" si="30"/>
        <v>0</v>
      </c>
      <c r="DZ44" s="18">
        <f t="shared" si="30"/>
        <v>0</v>
      </c>
      <c r="EA44" s="18">
        <f t="shared" si="30"/>
        <v>0</v>
      </c>
      <c r="EB44" s="18">
        <f t="shared" si="30"/>
        <v>0</v>
      </c>
      <c r="EC44" s="18">
        <f t="shared" si="30"/>
        <v>0</v>
      </c>
      <c r="ED44" s="18">
        <f t="shared" si="30"/>
        <v>0</v>
      </c>
      <c r="EE44" s="18">
        <f t="shared" si="30"/>
        <v>0</v>
      </c>
      <c r="EF44" s="18">
        <f t="shared" si="30"/>
        <v>0</v>
      </c>
      <c r="EG44" s="294"/>
      <c r="EH44" s="294"/>
      <c r="EI44" s="294"/>
      <c r="EJ44" s="294"/>
      <c r="EK44" s="16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7"/>
      <c r="HH44" s="47"/>
      <c r="HI44" s="1"/>
    </row>
    <row r="45" spans="1:256" ht="13.5" customHeight="1" thickBot="1">
      <c r="A45" s="119"/>
      <c r="B45" s="120"/>
      <c r="C45" s="120"/>
      <c r="D45" s="120"/>
      <c r="E45" s="120"/>
      <c r="F45" s="121"/>
      <c r="G45" s="123"/>
      <c r="H45" s="127"/>
      <c r="I45" s="22"/>
      <c r="J45" s="22"/>
      <c r="K45" s="22"/>
      <c r="L45" s="303" t="s">
        <v>194</v>
      </c>
      <c r="M45" s="302" t="s">
        <v>192</v>
      </c>
      <c r="N45" s="22"/>
      <c r="O45" s="101">
        <f t="shared" si="7"/>
        <v>0</v>
      </c>
      <c r="P45" s="207">
        <f>IF(AND(CS120=1,$N120&gt;=REGISTER!$DA$41,CS$43+CS$44&gt;=REGISTER!$CZ$25,CS$40&gt;0),1,0)</f>
        <v>0</v>
      </c>
      <c r="Q45" s="207">
        <f>IF(AND(CT120=1,$N120&gt;=REGISTER!$DA$41,CT$43+CT$44&gt;=REGISTER!$CZ$25,CT$40&gt;0),1,0)</f>
        <v>0</v>
      </c>
      <c r="R45" s="207">
        <f>IF(AND(CU120=1,$N120&gt;=REGISTER!$DA$41,CU$43+CU$44&gt;=REGISTER!$CZ$25,CU$40&gt;0),1,0)</f>
        <v>0</v>
      </c>
      <c r="S45" s="207">
        <f>IF(AND(CV120=1,$N120&gt;=REGISTER!$DA$41,CV$43+CV$44&gt;=REGISTER!$CZ$25,CV$40&gt;0),1,0)</f>
        <v>0</v>
      </c>
      <c r="T45" s="207">
        <f>IF(AND(CW120=1,$N120&gt;=REGISTER!$DA$41,CW$43+CW$44&gt;=REGISTER!$CZ$25,CW$40&gt;0),1,0)</f>
        <v>0</v>
      </c>
      <c r="U45" s="207">
        <f>IF(AND(CX120=1,$N120&gt;=REGISTER!$DA$41,CX$43+CX$44&gt;=REGISTER!$CZ$25,CX$40&gt;0),1,0)</f>
        <v>0</v>
      </c>
      <c r="V45" s="207">
        <f>IF(AND(CY120=1,$N120&gt;=REGISTER!$DA$41,CY$43+CY$44&gt;=REGISTER!$CZ$25,CY$40&gt;0),1,0)</f>
        <v>0</v>
      </c>
      <c r="W45" s="207">
        <f>IF(AND(CZ120=1,$N120&gt;=REGISTER!$DA$41,CZ$43+CZ$44&gt;=REGISTER!$CZ$25,CZ$40&gt;0),1,0)</f>
        <v>0</v>
      </c>
      <c r="X45" s="207">
        <f>IF(AND(DA120=1,$N120&gt;=REGISTER!$DA$41,DA$43+DA$44&gt;=REGISTER!$CZ$25,DA$40&gt;0),1,0)</f>
        <v>0</v>
      </c>
      <c r="Y45" s="207">
        <f>IF(AND(DB120=1,$N120&gt;=REGISTER!$DA$41,DB$43+DB$44&gt;=REGISTER!$CZ$25,DB$40&gt;0),1,0)</f>
        <v>0</v>
      </c>
      <c r="Z45" s="207">
        <f>IF(AND(DC120=1,$N120&gt;=REGISTER!$DA$41,DC$43+DC$44&gt;=REGISTER!$CZ$25,DC$40&gt;0),1,0)</f>
        <v>0</v>
      </c>
      <c r="AA45" s="207">
        <f>IF(AND(DD120=1,$N120&gt;=REGISTER!$DA$41,DD$43+DD$44&gt;=REGISTER!$CZ$25,DD$40&gt;0),1,0)</f>
        <v>0</v>
      </c>
      <c r="AB45" s="207">
        <f>IF(AND(DE120=1,$N120&gt;=REGISTER!$DA$41,DE$43+DE$44&gt;=REGISTER!$CZ$25,DE$40&gt;0),1,0)</f>
        <v>0</v>
      </c>
      <c r="AC45" s="207">
        <f>IF(AND(DF120=1,$N120&gt;=REGISTER!$DA$41,DF$43+DF$44&gt;=REGISTER!$CZ$25,DF$40&gt;0),1,0)</f>
        <v>0</v>
      </c>
      <c r="AD45" s="207">
        <f>IF(AND(DG120=1,$N120&gt;=REGISTER!$DA$41,DG$43+DG$44&gt;=REGISTER!$CZ$25,DG$40&gt;0),1,0)</f>
        <v>0</v>
      </c>
      <c r="AE45" s="207">
        <f>IF(AND(DH120=1,$N120&gt;=REGISTER!$DA$41,DH$43+DH$44&gt;=REGISTER!$CZ$25,DH$40&gt;0),1,0)</f>
        <v>0</v>
      </c>
      <c r="AF45" s="207">
        <f>IF(AND(DI120=1,$N120&gt;=REGISTER!$DA$41,DI$43+DI$44&gt;=REGISTER!$CZ$25,DI$40&gt;0),1,0)</f>
        <v>0</v>
      </c>
      <c r="AG45" s="207">
        <f>IF(AND(DJ120=1,$N120&gt;=REGISTER!$DA$41,DJ$43+DJ$44&gt;=REGISTER!$CZ$25,DJ$40&gt;0),1,0)</f>
        <v>0</v>
      </c>
      <c r="AH45" s="207">
        <f>IF(AND(DK120=1,$N120&gt;=REGISTER!$DA$41,DK$43+DK$44&gt;=REGISTER!$CZ$25,DK$40&gt;0),1,0)</f>
        <v>0</v>
      </c>
      <c r="AI45" s="207">
        <f>IF(AND(DL120=1,$N120&gt;=REGISTER!$DA$41,DL$43+DL$44&gt;=REGISTER!$CZ$25,DL$40&gt;0),1,0)</f>
        <v>0</v>
      </c>
      <c r="AJ45" s="207">
        <f>IF(AND(DM120=1,$N120&gt;=REGISTER!$DA$41,DM$43+DM$44&gt;=REGISTER!$CZ$25,DM$40&gt;0),1,0)</f>
        <v>0</v>
      </c>
      <c r="AK45" s="207">
        <f>IF(AND(DN120=1,$N120&gt;=REGISTER!$DA$41,DN$43+DN$44&gt;=REGISTER!$CZ$25,DN$40&gt;0),1,0)</f>
        <v>0</v>
      </c>
      <c r="AL45" s="207">
        <f>IF(AND(DO120=1,$N120&gt;=REGISTER!$DA$41,DO$43+DO$44&gt;=REGISTER!$CZ$25,DO$40&gt;0),1,0)</f>
        <v>0</v>
      </c>
      <c r="AM45" s="207">
        <f>IF(AND(DP120=1,$N120&gt;=REGISTER!$DA$41,DP$43+DP$44&gt;=REGISTER!$CZ$25,DP$40&gt;0),1,0)</f>
        <v>0</v>
      </c>
      <c r="AN45" s="207">
        <f>IF(AND(DQ120=1,$N120&gt;=REGISTER!$DA$41,DQ$43+DQ$44&gt;=REGISTER!$CZ$25,DQ$40&gt;0),1,0)</f>
        <v>0</v>
      </c>
      <c r="AO45" s="207">
        <f>IF(AND(DR120=1,$N120&gt;=REGISTER!$DA$41,DR$43+DR$44&gt;=REGISTER!$CZ$25,DR$40&gt;0),1,0)</f>
        <v>0</v>
      </c>
      <c r="AP45" s="207">
        <f>IF(AND(DS120=1,$N120&gt;=REGISTER!$DA$41,DS$43+DS$44&gt;=REGISTER!$CZ$25,DS$40&gt;0),1,0)</f>
        <v>0</v>
      </c>
      <c r="AQ45" s="207">
        <f>IF(AND(DT120=1,$N120&gt;=REGISTER!$DA$41,DT$43+DT$44&gt;=REGISTER!$CZ$25,DT$40&gt;0),1,0)</f>
        <v>0</v>
      </c>
      <c r="AR45" s="207">
        <f>IF(AND(DU120=1,$N120&gt;=REGISTER!$DA$41,DU$43+DU$44&gt;=REGISTER!$CZ$25,DU$40&gt;0),1,0)</f>
        <v>0</v>
      </c>
      <c r="AS45" s="207">
        <f>IF(AND(DV120=1,$N120&gt;=REGISTER!$DA$41,DV$43+DV$44&gt;=REGISTER!$CZ$25,DV$40&gt;0),1,0)</f>
        <v>0</v>
      </c>
      <c r="AT45" s="207">
        <f>IF(AND(DW120=1,$N120&gt;=REGISTER!$DA$41,DW$43+DW$44&gt;=REGISTER!$CZ$25,DW$40&gt;0),1,0)</f>
        <v>0</v>
      </c>
      <c r="AU45" s="207">
        <f>IF(AND(DX120=1,$N120&gt;=REGISTER!$DA$41,DX$43+DX$44&gt;=REGISTER!$CZ$25,DX$40&gt;0),1,0)</f>
        <v>0</v>
      </c>
      <c r="AV45" s="207">
        <f>IF(AND(DY120=1,$N120&gt;=REGISTER!$DA$41,DY$43+DY$44&gt;=REGISTER!$CZ$25,DY$40&gt;0),1,0)</f>
        <v>0</v>
      </c>
      <c r="AW45" s="207">
        <f>IF(AND(DZ120=1,$N120&gt;=REGISTER!$DA$41,DZ$43+DZ$44&gt;=REGISTER!$CZ$25,DZ$40&gt;0),1,0)</f>
        <v>0</v>
      </c>
      <c r="AX45" s="207">
        <f>IF(AND(EA120=1,$N120&gt;=REGISTER!$DA$41,EA$43+EA$44&gt;=REGISTER!$CZ$25,EA$40&gt;0),1,0)</f>
        <v>0</v>
      </c>
      <c r="AY45" s="207">
        <f>IF(AND(EB120=1,$N120&gt;=REGISTER!$DA$41,EB$43+EB$44&gt;=REGISTER!$CZ$25,EB$40&gt;0),1,0)</f>
        <v>0</v>
      </c>
      <c r="AZ45" s="207">
        <f>IF(AND(EC120=1,$N120&gt;=REGISTER!$DA$41,EC$43+EC$44&gt;=REGISTER!$CZ$25,EC$40&gt;0),1,0)</f>
        <v>0</v>
      </c>
      <c r="BA45" s="207">
        <f>IF(AND(ED120=1,$N120&gt;=REGISTER!$DA$41,ED$43+ED$44&gt;=REGISTER!$CZ$25,ED$40&gt;0),1,0)</f>
        <v>0</v>
      </c>
      <c r="BB45" s="207">
        <f>IF(AND(EE120=1,$N120&gt;=REGISTER!$DA$41,EE$43+EE$44&gt;=REGISTER!$CZ$25,EE$40&gt;0),1,0)</f>
        <v>0</v>
      </c>
      <c r="BC45" s="207">
        <f>IF(AND(EF120=1,$N120&gt;=REGISTER!$DA$41,EF$43+EF$44&gt;=REGISTER!$CZ$25,EF$40&gt;0),1,0)</f>
        <v>0</v>
      </c>
      <c r="BD45" s="101">
        <f t="shared" si="8"/>
        <v>0</v>
      </c>
      <c r="BE45" s="207">
        <f t="shared" si="27"/>
        <v>0</v>
      </c>
      <c r="BF45" s="207">
        <f t="shared" si="27"/>
        <v>0</v>
      </c>
      <c r="BG45" s="207">
        <f t="shared" si="27"/>
        <v>0</v>
      </c>
      <c r="BH45" s="207">
        <f t="shared" si="27"/>
        <v>0</v>
      </c>
      <c r="BI45" s="207">
        <f t="shared" si="27"/>
        <v>0</v>
      </c>
      <c r="BJ45" s="207">
        <f t="shared" si="27"/>
        <v>0</v>
      </c>
      <c r="BK45" s="207">
        <f t="shared" si="27"/>
        <v>0</v>
      </c>
      <c r="BL45" s="207">
        <f t="shared" si="27"/>
        <v>0</v>
      </c>
      <c r="BM45" s="207">
        <f t="shared" si="27"/>
        <v>0</v>
      </c>
      <c r="BN45" s="207">
        <f t="shared" si="27"/>
        <v>0</v>
      </c>
      <c r="BO45" s="207">
        <f t="shared" si="27"/>
        <v>0</v>
      </c>
      <c r="BP45" s="207">
        <f t="shared" si="27"/>
        <v>0</v>
      </c>
      <c r="BQ45" s="207">
        <f t="shared" si="27"/>
        <v>0</v>
      </c>
      <c r="BR45" s="207">
        <f t="shared" si="27"/>
        <v>0</v>
      </c>
      <c r="BS45" s="207">
        <f t="shared" si="27"/>
        <v>0</v>
      </c>
      <c r="BT45" s="207">
        <f t="shared" si="27"/>
        <v>0</v>
      </c>
      <c r="BU45" s="207">
        <f t="shared" si="27"/>
        <v>0</v>
      </c>
      <c r="BV45" s="207">
        <f t="shared" si="27"/>
        <v>0</v>
      </c>
      <c r="BW45" s="207">
        <f t="shared" si="27"/>
        <v>0</v>
      </c>
      <c r="BX45" s="207">
        <f t="shared" si="27"/>
        <v>0</v>
      </c>
      <c r="BY45" s="207">
        <f t="shared" si="27"/>
        <v>0</v>
      </c>
      <c r="BZ45" s="207">
        <f t="shared" si="27"/>
        <v>0</v>
      </c>
      <c r="CA45" s="207">
        <f t="shared" si="27"/>
        <v>0</v>
      </c>
      <c r="CB45" s="207">
        <f t="shared" si="27"/>
        <v>0</v>
      </c>
      <c r="CC45" s="207">
        <f t="shared" si="27"/>
        <v>0</v>
      </c>
      <c r="CD45" s="207">
        <f t="shared" si="27"/>
        <v>0</v>
      </c>
      <c r="CE45" s="207">
        <f t="shared" si="27"/>
        <v>0</v>
      </c>
      <c r="CF45" s="207">
        <f t="shared" si="27"/>
        <v>0</v>
      </c>
      <c r="CG45" s="207">
        <f t="shared" si="27"/>
        <v>0</v>
      </c>
      <c r="CH45" s="207">
        <f t="shared" si="27"/>
        <v>0</v>
      </c>
      <c r="CI45" s="207">
        <f t="shared" si="27"/>
        <v>0</v>
      </c>
      <c r="CJ45" s="207">
        <f t="shared" si="27"/>
        <v>0</v>
      </c>
      <c r="CK45" s="207">
        <f t="shared" si="27"/>
        <v>0</v>
      </c>
      <c r="CL45" s="207">
        <f t="shared" si="27"/>
        <v>0</v>
      </c>
      <c r="CM45" s="207">
        <f t="shared" si="27"/>
        <v>0</v>
      </c>
      <c r="CN45" s="207">
        <f t="shared" si="27"/>
        <v>0</v>
      </c>
      <c r="CO45" s="207">
        <f t="shared" si="27"/>
        <v>0</v>
      </c>
      <c r="CP45" s="207">
        <f t="shared" si="27"/>
        <v>0</v>
      </c>
      <c r="CQ45" s="207">
        <f t="shared" si="27"/>
        <v>0</v>
      </c>
      <c r="CR45" s="207">
        <f t="shared" si="27"/>
        <v>0</v>
      </c>
      <c r="CS45" s="117"/>
      <c r="CT45" s="118"/>
      <c r="CU45" s="118"/>
      <c r="CV45" s="118"/>
      <c r="CW45" s="118"/>
      <c r="CX45" s="118"/>
      <c r="CY45" s="118"/>
      <c r="CZ45" s="118"/>
      <c r="DA45" s="118"/>
      <c r="DB45" s="118"/>
      <c r="DC45" s="118"/>
      <c r="DD45" s="118"/>
      <c r="DE45" s="118"/>
      <c r="DF45" s="118"/>
      <c r="DG45" s="118"/>
      <c r="DH45" s="118"/>
      <c r="DI45" s="118"/>
      <c r="DJ45" s="118"/>
      <c r="DK45" s="118"/>
      <c r="DL45" s="118"/>
      <c r="DM45" s="118"/>
      <c r="DN45" s="118"/>
      <c r="DO45" s="118"/>
      <c r="DP45" s="118"/>
      <c r="DQ45" s="118"/>
      <c r="DR45" s="118"/>
      <c r="DS45" s="118"/>
      <c r="DT45" s="118"/>
      <c r="DU45" s="118"/>
      <c r="DV45" s="118"/>
      <c r="DW45" s="118"/>
      <c r="DX45" s="118"/>
      <c r="DY45" s="118"/>
      <c r="DZ45" s="118"/>
      <c r="EA45" s="118"/>
      <c r="EB45" s="118"/>
      <c r="EC45" s="118"/>
      <c r="ED45" s="118"/>
      <c r="EE45" s="118"/>
      <c r="EF45" s="202"/>
      <c r="EG45" s="424" t="s">
        <v>92</v>
      </c>
      <c r="EH45" s="546"/>
      <c r="EI45" s="425"/>
      <c r="EJ45" s="269"/>
      <c r="EK45" s="270"/>
      <c r="EL45" s="140"/>
      <c r="EM45" s="140"/>
      <c r="EN45" s="222"/>
      <c r="EO45" s="222"/>
      <c r="EP45" s="140"/>
      <c r="EQ45" s="222"/>
      <c r="ER45" s="222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295"/>
      <c r="FR45" s="295"/>
      <c r="FS45" s="295"/>
      <c r="FT45" s="295"/>
      <c r="FU45" s="295"/>
      <c r="FV45" s="295"/>
      <c r="FW45" s="295"/>
      <c r="FX45" s="295"/>
      <c r="FY45" s="295"/>
      <c r="FZ45" s="295"/>
      <c r="GA45" s="295"/>
      <c r="GB45" s="295"/>
      <c r="GC45" s="295"/>
      <c r="GD45" s="295"/>
      <c r="GE45" s="295"/>
      <c r="GF45" s="295"/>
      <c r="GG45" s="295"/>
      <c r="GH45" s="295"/>
      <c r="GI45" s="295"/>
      <c r="GJ45" s="295"/>
      <c r="GK45" s="295"/>
      <c r="GL45" s="295"/>
      <c r="GM45" s="295"/>
      <c r="GN45" s="295"/>
      <c r="GO45" s="295"/>
      <c r="GP45" s="295"/>
      <c r="GQ45" s="295"/>
      <c r="GR45" s="295"/>
      <c r="GS45" s="295"/>
      <c r="GT45" s="295"/>
      <c r="GU45" s="295"/>
      <c r="GV45" s="295"/>
      <c r="GW45" s="295"/>
      <c r="GX45" s="295"/>
      <c r="GY45" s="295"/>
      <c r="GZ45" s="295"/>
      <c r="HA45" s="295"/>
      <c r="HB45" s="295"/>
      <c r="HC45" s="295"/>
      <c r="HD45" s="296"/>
      <c r="HE45" s="296"/>
      <c r="HF45" s="295"/>
      <c r="HG45" s="295"/>
      <c r="HH45" s="295"/>
      <c r="HI45" s="4"/>
    </row>
    <row r="46" spans="1:256" ht="15" customHeight="1" thickBot="1">
      <c r="A46" s="494" t="s">
        <v>37</v>
      </c>
      <c r="B46" s="495"/>
      <c r="C46" s="495"/>
      <c r="D46" s="495"/>
      <c r="E46" s="495"/>
      <c r="F46" s="496"/>
      <c r="G46" s="144">
        <f>COUNTIF(CS46:EF46,"&gt;=3")</f>
        <v>0</v>
      </c>
      <c r="H46" s="50" t="s">
        <v>14</v>
      </c>
      <c r="I46" s="5"/>
      <c r="J46" s="5"/>
      <c r="K46" s="5"/>
      <c r="L46" s="303" t="s">
        <v>194</v>
      </c>
      <c r="M46" s="302" t="s">
        <v>193</v>
      </c>
      <c r="N46" s="5"/>
      <c r="O46" s="101">
        <f t="shared" si="7"/>
        <v>0</v>
      </c>
      <c r="P46" s="207">
        <f>IF(AND(CS121=1,$N121&gt;=REGISTER!$DA$41,CS$43+CS$44&gt;=REGISTER!$CZ$25,CS$40&gt;0),1,0)</f>
        <v>0</v>
      </c>
      <c r="Q46" s="207">
        <f>IF(AND(CT121=1,$N121&gt;=REGISTER!$DA$41,CT$43+CT$44&gt;=REGISTER!$CZ$25,CT$40&gt;0),1,0)</f>
        <v>0</v>
      </c>
      <c r="R46" s="207">
        <f>IF(AND(CU121=1,$N121&gt;=REGISTER!$DA$41,CU$43+CU$44&gt;=REGISTER!$CZ$25,CU$40&gt;0),1,0)</f>
        <v>0</v>
      </c>
      <c r="S46" s="207">
        <f>IF(AND(CV121=1,$N121&gt;=REGISTER!$DA$41,CV$43+CV$44&gt;=REGISTER!$CZ$25,CV$40&gt;0),1,0)</f>
        <v>0</v>
      </c>
      <c r="T46" s="207">
        <f>IF(AND(CW121=1,$N121&gt;=REGISTER!$DA$41,CW$43+CW$44&gt;=REGISTER!$CZ$25,CW$40&gt;0),1,0)</f>
        <v>0</v>
      </c>
      <c r="U46" s="207">
        <f>IF(AND(CX121=1,$N121&gt;=REGISTER!$DA$41,CX$43+CX$44&gt;=REGISTER!$CZ$25,CX$40&gt;0),1,0)</f>
        <v>0</v>
      </c>
      <c r="V46" s="207">
        <f>IF(AND(CY121=1,$N121&gt;=REGISTER!$DA$41,CY$43+CY$44&gt;=REGISTER!$CZ$25,CY$40&gt;0),1,0)</f>
        <v>0</v>
      </c>
      <c r="W46" s="207">
        <f>IF(AND(CZ121=1,$N121&gt;=REGISTER!$DA$41,CZ$43+CZ$44&gt;=REGISTER!$CZ$25,CZ$40&gt;0),1,0)</f>
        <v>0</v>
      </c>
      <c r="X46" s="207">
        <f>IF(AND(DA121=1,$N121&gt;=REGISTER!$DA$41,DA$43+DA$44&gt;=REGISTER!$CZ$25,DA$40&gt;0),1,0)</f>
        <v>0</v>
      </c>
      <c r="Y46" s="207">
        <f>IF(AND(DB121=1,$N121&gt;=REGISTER!$DA$41,DB$43+DB$44&gt;=REGISTER!$CZ$25,DB$40&gt;0),1,0)</f>
        <v>0</v>
      </c>
      <c r="Z46" s="207">
        <f>IF(AND(DC121=1,$N121&gt;=REGISTER!$DA$41,DC$43+DC$44&gt;=REGISTER!$CZ$25,DC$40&gt;0),1,0)</f>
        <v>0</v>
      </c>
      <c r="AA46" s="207">
        <f>IF(AND(DD121=1,$N121&gt;=REGISTER!$DA$41,DD$43+DD$44&gt;=REGISTER!$CZ$25,DD$40&gt;0),1,0)</f>
        <v>0</v>
      </c>
      <c r="AB46" s="207">
        <f>IF(AND(DE121=1,$N121&gt;=REGISTER!$DA$41,DE$43+DE$44&gt;=REGISTER!$CZ$25,DE$40&gt;0),1,0)</f>
        <v>0</v>
      </c>
      <c r="AC46" s="207">
        <f>IF(AND(DF121=1,$N121&gt;=REGISTER!$DA$41,DF$43+DF$44&gt;=REGISTER!$CZ$25,DF$40&gt;0),1,0)</f>
        <v>0</v>
      </c>
      <c r="AD46" s="207">
        <f>IF(AND(DG121=1,$N121&gt;=REGISTER!$DA$41,DG$43+DG$44&gt;=REGISTER!$CZ$25,DG$40&gt;0),1,0)</f>
        <v>0</v>
      </c>
      <c r="AE46" s="207">
        <f>IF(AND(DH121=1,$N121&gt;=REGISTER!$DA$41,DH$43+DH$44&gt;=REGISTER!$CZ$25,DH$40&gt;0),1,0)</f>
        <v>0</v>
      </c>
      <c r="AF46" s="207">
        <f>IF(AND(DI121=1,$N121&gt;=REGISTER!$DA$41,DI$43+DI$44&gt;=REGISTER!$CZ$25,DI$40&gt;0),1,0)</f>
        <v>0</v>
      </c>
      <c r="AG46" s="207">
        <f>IF(AND(DJ121=1,$N121&gt;=REGISTER!$DA$41,DJ$43+DJ$44&gt;=REGISTER!$CZ$25,DJ$40&gt;0),1,0)</f>
        <v>0</v>
      </c>
      <c r="AH46" s="207">
        <f>IF(AND(DK121=1,$N121&gt;=REGISTER!$DA$41,DK$43+DK$44&gt;=REGISTER!$CZ$25,DK$40&gt;0),1,0)</f>
        <v>0</v>
      </c>
      <c r="AI46" s="207">
        <f>IF(AND(DL121=1,$N121&gt;=REGISTER!$DA$41,DL$43+DL$44&gt;=REGISTER!$CZ$25,DL$40&gt;0),1,0)</f>
        <v>0</v>
      </c>
      <c r="AJ46" s="207">
        <f>IF(AND(DM121=1,$N121&gt;=REGISTER!$DA$41,DM$43+DM$44&gt;=REGISTER!$CZ$25,DM$40&gt;0),1,0)</f>
        <v>0</v>
      </c>
      <c r="AK46" s="207">
        <f>IF(AND(DN121=1,$N121&gt;=REGISTER!$DA$41,DN$43+DN$44&gt;=REGISTER!$CZ$25,DN$40&gt;0),1,0)</f>
        <v>0</v>
      </c>
      <c r="AL46" s="207">
        <f>IF(AND(DO121=1,$N121&gt;=REGISTER!$DA$41,DO$43+DO$44&gt;=REGISTER!$CZ$25,DO$40&gt;0),1,0)</f>
        <v>0</v>
      </c>
      <c r="AM46" s="207">
        <f>IF(AND(DP121=1,$N121&gt;=REGISTER!$DA$41,DP$43+DP$44&gt;=REGISTER!$CZ$25,DP$40&gt;0),1,0)</f>
        <v>0</v>
      </c>
      <c r="AN46" s="207">
        <f>IF(AND(DQ121=1,$N121&gt;=REGISTER!$DA$41,DQ$43+DQ$44&gt;=REGISTER!$CZ$25,DQ$40&gt;0),1,0)</f>
        <v>0</v>
      </c>
      <c r="AO46" s="207">
        <f>IF(AND(DR121=1,$N121&gt;=REGISTER!$DA$41,DR$43+DR$44&gt;=REGISTER!$CZ$25,DR$40&gt;0),1,0)</f>
        <v>0</v>
      </c>
      <c r="AP46" s="207">
        <f>IF(AND(DS121=1,$N121&gt;=REGISTER!$DA$41,DS$43+DS$44&gt;=REGISTER!$CZ$25,DS$40&gt;0),1,0)</f>
        <v>0</v>
      </c>
      <c r="AQ46" s="207">
        <f>IF(AND(DT121=1,$N121&gt;=REGISTER!$DA$41,DT$43+DT$44&gt;=REGISTER!$CZ$25,DT$40&gt;0),1,0)</f>
        <v>0</v>
      </c>
      <c r="AR46" s="207">
        <f>IF(AND(DU121=1,$N121&gt;=REGISTER!$DA$41,DU$43+DU$44&gt;=REGISTER!$CZ$25,DU$40&gt;0),1,0)</f>
        <v>0</v>
      </c>
      <c r="AS46" s="207">
        <f>IF(AND(DV121=1,$N121&gt;=REGISTER!$DA$41,DV$43+DV$44&gt;=REGISTER!$CZ$25,DV$40&gt;0),1,0)</f>
        <v>0</v>
      </c>
      <c r="AT46" s="207">
        <f>IF(AND(DW121=1,$N121&gt;=REGISTER!$DA$41,DW$43+DW$44&gt;=REGISTER!$CZ$25,DW$40&gt;0),1,0)</f>
        <v>0</v>
      </c>
      <c r="AU46" s="207">
        <f>IF(AND(DX121=1,$N121&gt;=REGISTER!$DA$41,DX$43+DX$44&gt;=REGISTER!$CZ$25,DX$40&gt;0),1,0)</f>
        <v>0</v>
      </c>
      <c r="AV46" s="207">
        <f>IF(AND(DY121=1,$N121&gt;=REGISTER!$DA$41,DY$43+DY$44&gt;=REGISTER!$CZ$25,DY$40&gt;0),1,0)</f>
        <v>0</v>
      </c>
      <c r="AW46" s="207">
        <f>IF(AND(DZ121=1,$N121&gt;=REGISTER!$DA$41,DZ$43+DZ$44&gt;=REGISTER!$CZ$25,DZ$40&gt;0),1,0)</f>
        <v>0</v>
      </c>
      <c r="AX46" s="207">
        <f>IF(AND(EA121=1,$N121&gt;=REGISTER!$DA$41,EA$43+EA$44&gt;=REGISTER!$CZ$25,EA$40&gt;0),1,0)</f>
        <v>0</v>
      </c>
      <c r="AY46" s="207">
        <f>IF(AND(EB121=1,$N121&gt;=REGISTER!$DA$41,EB$43+EB$44&gt;=REGISTER!$CZ$25,EB$40&gt;0),1,0)</f>
        <v>0</v>
      </c>
      <c r="AZ46" s="207">
        <f>IF(AND(EC121=1,$N121&gt;=REGISTER!$DA$41,EC$43+EC$44&gt;=REGISTER!$CZ$25,EC$40&gt;0),1,0)</f>
        <v>0</v>
      </c>
      <c r="BA46" s="207">
        <f>IF(AND(ED121=1,$N121&gt;=REGISTER!$DA$41,ED$43+ED$44&gt;=REGISTER!$CZ$25,ED$40&gt;0),1,0)</f>
        <v>0</v>
      </c>
      <c r="BB46" s="207">
        <f>IF(AND(EE121=1,$N121&gt;=REGISTER!$DA$41,EE$43+EE$44&gt;=REGISTER!$CZ$25,EE$40&gt;0),1,0)</f>
        <v>0</v>
      </c>
      <c r="BC46" s="207">
        <f>IF(AND(EF121=1,$N121&gt;=REGISTER!$DA$41,EF$43+EF$44&gt;=REGISTER!$CZ$25,EF$40&gt;0),1,0)</f>
        <v>0</v>
      </c>
      <c r="BD46" s="101">
        <f t="shared" si="8"/>
        <v>0</v>
      </c>
      <c r="BE46" s="207">
        <f t="shared" si="27"/>
        <v>0</v>
      </c>
      <c r="BF46" s="207">
        <f t="shared" si="27"/>
        <v>0</v>
      </c>
      <c r="BG46" s="207">
        <f t="shared" si="27"/>
        <v>0</v>
      </c>
      <c r="BH46" s="207">
        <f t="shared" si="27"/>
        <v>0</v>
      </c>
      <c r="BI46" s="207">
        <f t="shared" si="27"/>
        <v>0</v>
      </c>
      <c r="BJ46" s="207">
        <f t="shared" si="27"/>
        <v>0</v>
      </c>
      <c r="BK46" s="207">
        <f t="shared" si="27"/>
        <v>0</v>
      </c>
      <c r="BL46" s="207">
        <f t="shared" si="27"/>
        <v>0</v>
      </c>
      <c r="BM46" s="207">
        <f t="shared" si="27"/>
        <v>0</v>
      </c>
      <c r="BN46" s="207">
        <f t="shared" si="27"/>
        <v>0</v>
      </c>
      <c r="BO46" s="207">
        <f t="shared" si="27"/>
        <v>0</v>
      </c>
      <c r="BP46" s="207">
        <f t="shared" si="27"/>
        <v>0</v>
      </c>
      <c r="BQ46" s="207">
        <f t="shared" si="27"/>
        <v>0</v>
      </c>
      <c r="BR46" s="207">
        <f t="shared" si="27"/>
        <v>0</v>
      </c>
      <c r="BS46" s="207">
        <f t="shared" si="27"/>
        <v>0</v>
      </c>
      <c r="BT46" s="207">
        <f t="shared" si="27"/>
        <v>0</v>
      </c>
      <c r="BU46" s="207">
        <f t="shared" si="27"/>
        <v>0</v>
      </c>
      <c r="BV46" s="207">
        <f t="shared" si="27"/>
        <v>0</v>
      </c>
      <c r="BW46" s="207">
        <f t="shared" si="27"/>
        <v>0</v>
      </c>
      <c r="BX46" s="207">
        <f t="shared" si="27"/>
        <v>0</v>
      </c>
      <c r="BY46" s="207">
        <f t="shared" si="27"/>
        <v>0</v>
      </c>
      <c r="BZ46" s="207">
        <f t="shared" si="27"/>
        <v>0</v>
      </c>
      <c r="CA46" s="207">
        <f t="shared" si="27"/>
        <v>0</v>
      </c>
      <c r="CB46" s="207">
        <f t="shared" si="27"/>
        <v>0</v>
      </c>
      <c r="CC46" s="207">
        <f t="shared" si="27"/>
        <v>0</v>
      </c>
      <c r="CD46" s="207">
        <f t="shared" si="27"/>
        <v>0</v>
      </c>
      <c r="CE46" s="207">
        <f t="shared" si="27"/>
        <v>0</v>
      </c>
      <c r="CF46" s="207">
        <f t="shared" si="27"/>
        <v>0</v>
      </c>
      <c r="CG46" s="207">
        <f t="shared" si="27"/>
        <v>0</v>
      </c>
      <c r="CH46" s="207">
        <f t="shared" si="27"/>
        <v>0</v>
      </c>
      <c r="CI46" s="207">
        <f t="shared" si="27"/>
        <v>0</v>
      </c>
      <c r="CJ46" s="207">
        <f t="shared" si="27"/>
        <v>0</v>
      </c>
      <c r="CK46" s="207">
        <f t="shared" si="27"/>
        <v>0</v>
      </c>
      <c r="CL46" s="207">
        <f t="shared" si="27"/>
        <v>0</v>
      </c>
      <c r="CM46" s="207">
        <f t="shared" si="27"/>
        <v>0</v>
      </c>
      <c r="CN46" s="207">
        <f t="shared" si="27"/>
        <v>0</v>
      </c>
      <c r="CO46" s="207">
        <f t="shared" si="27"/>
        <v>0</v>
      </c>
      <c r="CP46" s="207">
        <f t="shared" si="27"/>
        <v>0</v>
      </c>
      <c r="CQ46" s="207">
        <f t="shared" si="27"/>
        <v>0</v>
      </c>
      <c r="CR46" s="207">
        <f t="shared" si="27"/>
        <v>0</v>
      </c>
      <c r="CS46" s="18">
        <f t="shared" ref="CS46:EF46" si="31">IF(AND(CS40&gt;0,CS41&gt;2,SUM(CS47:CS53)&gt;0),IF((CS41+CS42)&gt;30,30,CS41+CS42),0)</f>
        <v>0</v>
      </c>
      <c r="CT46" s="18">
        <f t="shared" si="31"/>
        <v>0</v>
      </c>
      <c r="CU46" s="18">
        <f t="shared" si="31"/>
        <v>0</v>
      </c>
      <c r="CV46" s="18">
        <f t="shared" si="31"/>
        <v>0</v>
      </c>
      <c r="CW46" s="18">
        <f t="shared" si="31"/>
        <v>0</v>
      </c>
      <c r="CX46" s="18">
        <f t="shared" si="31"/>
        <v>0</v>
      </c>
      <c r="CY46" s="18">
        <f t="shared" si="31"/>
        <v>0</v>
      </c>
      <c r="CZ46" s="18">
        <f t="shared" si="31"/>
        <v>0</v>
      </c>
      <c r="DA46" s="18">
        <f t="shared" si="31"/>
        <v>0</v>
      </c>
      <c r="DB46" s="18">
        <f t="shared" si="31"/>
        <v>0</v>
      </c>
      <c r="DC46" s="18">
        <f t="shared" si="31"/>
        <v>0</v>
      </c>
      <c r="DD46" s="18">
        <f t="shared" si="31"/>
        <v>0</v>
      </c>
      <c r="DE46" s="18">
        <f t="shared" si="31"/>
        <v>0</v>
      </c>
      <c r="DF46" s="18">
        <f t="shared" si="31"/>
        <v>0</v>
      </c>
      <c r="DG46" s="18">
        <f t="shared" si="31"/>
        <v>0</v>
      </c>
      <c r="DH46" s="18">
        <f t="shared" si="31"/>
        <v>0</v>
      </c>
      <c r="DI46" s="18">
        <f t="shared" si="31"/>
        <v>0</v>
      </c>
      <c r="DJ46" s="18">
        <f t="shared" si="31"/>
        <v>0</v>
      </c>
      <c r="DK46" s="18">
        <f t="shared" si="31"/>
        <v>0</v>
      </c>
      <c r="DL46" s="18">
        <f t="shared" si="31"/>
        <v>0</v>
      </c>
      <c r="DM46" s="18">
        <f t="shared" si="31"/>
        <v>0</v>
      </c>
      <c r="DN46" s="18">
        <f t="shared" si="31"/>
        <v>0</v>
      </c>
      <c r="DO46" s="18">
        <f t="shared" si="31"/>
        <v>0</v>
      </c>
      <c r="DP46" s="18">
        <f t="shared" si="31"/>
        <v>0</v>
      </c>
      <c r="DQ46" s="18">
        <f t="shared" si="31"/>
        <v>0</v>
      </c>
      <c r="DR46" s="18">
        <f t="shared" si="31"/>
        <v>0</v>
      </c>
      <c r="DS46" s="18">
        <f t="shared" si="31"/>
        <v>0</v>
      </c>
      <c r="DT46" s="18">
        <f t="shared" si="31"/>
        <v>0</v>
      </c>
      <c r="DU46" s="18">
        <f t="shared" si="31"/>
        <v>0</v>
      </c>
      <c r="DV46" s="18">
        <f t="shared" si="31"/>
        <v>0</v>
      </c>
      <c r="DW46" s="18">
        <f t="shared" si="31"/>
        <v>0</v>
      </c>
      <c r="DX46" s="18">
        <f t="shared" si="31"/>
        <v>0</v>
      </c>
      <c r="DY46" s="18">
        <f t="shared" si="31"/>
        <v>0</v>
      </c>
      <c r="DZ46" s="18">
        <f t="shared" si="31"/>
        <v>0</v>
      </c>
      <c r="EA46" s="18">
        <f t="shared" si="31"/>
        <v>0</v>
      </c>
      <c r="EB46" s="18">
        <f t="shared" si="31"/>
        <v>0</v>
      </c>
      <c r="EC46" s="18">
        <f t="shared" si="31"/>
        <v>0</v>
      </c>
      <c r="ED46" s="18">
        <f t="shared" si="31"/>
        <v>0</v>
      </c>
      <c r="EE46" s="18">
        <f t="shared" si="31"/>
        <v>0</v>
      </c>
      <c r="EF46" s="18">
        <f t="shared" si="31"/>
        <v>0</v>
      </c>
      <c r="EG46" s="547">
        <f>SUM(EG19:EG39)+SUM(EG78:EG121)</f>
        <v>0</v>
      </c>
      <c r="EH46" s="548"/>
      <c r="EI46" s="549"/>
      <c r="EJ46" s="114"/>
      <c r="EK46" s="116"/>
      <c r="EL46" s="115"/>
      <c r="EM46" s="115"/>
      <c r="EN46" s="297"/>
      <c r="EO46" s="297"/>
      <c r="EP46" s="297"/>
      <c r="EQ46" s="297"/>
      <c r="ER46" s="297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4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</row>
    <row r="47" spans="1:256" ht="15" hidden="1" customHeight="1">
      <c r="A47" s="71"/>
      <c r="B47" s="72"/>
      <c r="C47" s="72"/>
      <c r="D47" s="72"/>
      <c r="E47" s="72"/>
      <c r="F47" s="73"/>
      <c r="G47" s="69"/>
      <c r="H47" s="60" t="s">
        <v>31</v>
      </c>
      <c r="I47" s="61"/>
      <c r="J47" s="61"/>
      <c r="K47" s="61"/>
      <c r="L47" s="61"/>
      <c r="M47" s="61"/>
      <c r="N47" s="61"/>
      <c r="O47" s="101">
        <f>SUM(P47:BC47)</f>
        <v>0</v>
      </c>
      <c r="P47" s="301"/>
      <c r="Q47" s="301"/>
      <c r="R47" s="301"/>
      <c r="S47" s="301"/>
      <c r="T47" s="301"/>
      <c r="U47" s="301"/>
      <c r="V47" s="301"/>
      <c r="W47" s="301"/>
      <c r="X47" s="301"/>
      <c r="Y47" s="301"/>
      <c r="Z47" s="301"/>
      <c r="AA47" s="301"/>
      <c r="AB47" s="301"/>
      <c r="AC47" s="301"/>
      <c r="AD47" s="301"/>
      <c r="AE47" s="301"/>
      <c r="AF47" s="301"/>
      <c r="AG47" s="301"/>
      <c r="AH47" s="301"/>
      <c r="AI47" s="301"/>
      <c r="AJ47" s="301"/>
      <c r="AK47" s="301"/>
      <c r="AL47" s="301"/>
      <c r="AM47" s="301"/>
      <c r="AN47" s="301"/>
      <c r="AO47" s="301"/>
      <c r="AP47" s="301"/>
      <c r="AQ47" s="301"/>
      <c r="AR47" s="301"/>
      <c r="AS47" s="301"/>
      <c r="AT47" s="301"/>
      <c r="AU47" s="301"/>
      <c r="AV47" s="301"/>
      <c r="AW47" s="301"/>
      <c r="AX47" s="301"/>
      <c r="AY47" s="301"/>
      <c r="AZ47" s="301"/>
      <c r="BA47" s="301"/>
      <c r="BB47" s="301"/>
      <c r="BC47" s="301"/>
      <c r="BD47" s="101">
        <f>SUM(BE47:CR47)</f>
        <v>0</v>
      </c>
      <c r="BE47" s="207">
        <f t="shared" si="27"/>
        <v>0</v>
      </c>
      <c r="BF47" s="207">
        <f t="shared" si="27"/>
        <v>0</v>
      </c>
      <c r="BG47" s="207">
        <f t="shared" si="27"/>
        <v>0</v>
      </c>
      <c r="BH47" s="207">
        <f t="shared" si="27"/>
        <v>0</v>
      </c>
      <c r="BI47" s="207">
        <f t="shared" si="27"/>
        <v>0</v>
      </c>
      <c r="BJ47" s="207">
        <f t="shared" si="27"/>
        <v>0</v>
      </c>
      <c r="BK47" s="207">
        <f t="shared" si="27"/>
        <v>0</v>
      </c>
      <c r="BL47" s="207">
        <f t="shared" si="27"/>
        <v>0</v>
      </c>
      <c r="BM47" s="207">
        <f t="shared" si="27"/>
        <v>0</v>
      </c>
      <c r="BN47" s="207">
        <f t="shared" si="27"/>
        <v>0</v>
      </c>
      <c r="BO47" s="207">
        <f t="shared" si="27"/>
        <v>0</v>
      </c>
      <c r="BP47" s="207">
        <f t="shared" si="27"/>
        <v>0</v>
      </c>
      <c r="BQ47" s="207">
        <f t="shared" si="27"/>
        <v>0</v>
      </c>
      <c r="BR47" s="207">
        <f t="shared" si="27"/>
        <v>0</v>
      </c>
      <c r="BS47" s="207">
        <f t="shared" si="27"/>
        <v>0</v>
      </c>
      <c r="BT47" s="207">
        <f t="shared" si="27"/>
        <v>0</v>
      </c>
      <c r="BU47" s="207">
        <f t="shared" si="27"/>
        <v>0</v>
      </c>
      <c r="BV47" s="207">
        <f t="shared" si="27"/>
        <v>0</v>
      </c>
      <c r="BW47" s="207">
        <f t="shared" si="27"/>
        <v>0</v>
      </c>
      <c r="BX47" s="207">
        <f t="shared" si="27"/>
        <v>0</v>
      </c>
      <c r="BY47" s="207">
        <f t="shared" si="27"/>
        <v>0</v>
      </c>
      <c r="BZ47" s="207">
        <f t="shared" si="27"/>
        <v>0</v>
      </c>
      <c r="CA47" s="207">
        <f t="shared" si="27"/>
        <v>0</v>
      </c>
      <c r="CB47" s="207">
        <f t="shared" si="27"/>
        <v>0</v>
      </c>
      <c r="CC47" s="207">
        <f t="shared" si="27"/>
        <v>0</v>
      </c>
      <c r="CD47" s="207">
        <f t="shared" si="27"/>
        <v>0</v>
      </c>
      <c r="CE47" s="207">
        <f t="shared" si="27"/>
        <v>0</v>
      </c>
      <c r="CF47" s="207">
        <f t="shared" si="27"/>
        <v>0</v>
      </c>
      <c r="CG47" s="207">
        <f t="shared" si="27"/>
        <v>0</v>
      </c>
      <c r="CH47" s="207">
        <f t="shared" si="27"/>
        <v>0</v>
      </c>
      <c r="CI47" s="207">
        <f t="shared" si="27"/>
        <v>0</v>
      </c>
      <c r="CJ47" s="207">
        <f t="shared" si="27"/>
        <v>0</v>
      </c>
      <c r="CK47" s="207">
        <f t="shared" si="27"/>
        <v>0</v>
      </c>
      <c r="CL47" s="207">
        <f t="shared" si="27"/>
        <v>0</v>
      </c>
      <c r="CM47" s="207">
        <f t="shared" si="27"/>
        <v>0</v>
      </c>
      <c r="CN47" s="207">
        <f t="shared" si="27"/>
        <v>0</v>
      </c>
      <c r="CO47" s="207">
        <f t="shared" si="27"/>
        <v>0</v>
      </c>
      <c r="CP47" s="207">
        <f t="shared" si="27"/>
        <v>0</v>
      </c>
      <c r="CQ47" s="207">
        <f t="shared" si="27"/>
        <v>0</v>
      </c>
      <c r="CR47" s="207">
        <f t="shared" si="27"/>
        <v>0</v>
      </c>
      <c r="CS47" s="224">
        <f t="shared" ref="CS47:EF48" si="32">IF($B38=0,0,IF(AND(VLOOKUP($B38,RE,19,FALSE)&gt;12,OR(CS38=1,CS38="x")),1,0))</f>
        <v>0</v>
      </c>
      <c r="CT47" s="224">
        <f t="shared" si="32"/>
        <v>0</v>
      </c>
      <c r="CU47" s="224">
        <f t="shared" si="32"/>
        <v>0</v>
      </c>
      <c r="CV47" s="224">
        <f t="shared" si="32"/>
        <v>0</v>
      </c>
      <c r="CW47" s="224">
        <f t="shared" si="32"/>
        <v>0</v>
      </c>
      <c r="CX47" s="224">
        <f t="shared" si="32"/>
        <v>0</v>
      </c>
      <c r="CY47" s="224">
        <f t="shared" si="32"/>
        <v>0</v>
      </c>
      <c r="CZ47" s="224">
        <f t="shared" si="32"/>
        <v>0</v>
      </c>
      <c r="DA47" s="224">
        <f t="shared" si="32"/>
        <v>0</v>
      </c>
      <c r="DB47" s="224">
        <f t="shared" si="32"/>
        <v>0</v>
      </c>
      <c r="DC47" s="224">
        <f t="shared" si="32"/>
        <v>0</v>
      </c>
      <c r="DD47" s="224">
        <f t="shared" si="32"/>
        <v>0</v>
      </c>
      <c r="DE47" s="224">
        <f t="shared" si="32"/>
        <v>0</v>
      </c>
      <c r="DF47" s="224">
        <f t="shared" si="32"/>
        <v>0</v>
      </c>
      <c r="DG47" s="224">
        <f t="shared" si="32"/>
        <v>0</v>
      </c>
      <c r="DH47" s="224">
        <f t="shared" si="32"/>
        <v>0</v>
      </c>
      <c r="DI47" s="224">
        <f t="shared" si="32"/>
        <v>0</v>
      </c>
      <c r="DJ47" s="224">
        <f t="shared" si="32"/>
        <v>0</v>
      </c>
      <c r="DK47" s="224">
        <f t="shared" si="32"/>
        <v>0</v>
      </c>
      <c r="DL47" s="224">
        <f t="shared" si="32"/>
        <v>0</v>
      </c>
      <c r="DM47" s="224">
        <f t="shared" si="32"/>
        <v>0</v>
      </c>
      <c r="DN47" s="224">
        <f t="shared" si="32"/>
        <v>0</v>
      </c>
      <c r="DO47" s="224">
        <f t="shared" si="32"/>
        <v>0</v>
      </c>
      <c r="DP47" s="224">
        <f t="shared" si="32"/>
        <v>0</v>
      </c>
      <c r="DQ47" s="224">
        <f t="shared" si="32"/>
        <v>0</v>
      </c>
      <c r="DR47" s="224">
        <f t="shared" si="32"/>
        <v>0</v>
      </c>
      <c r="DS47" s="224">
        <f t="shared" si="32"/>
        <v>0</v>
      </c>
      <c r="DT47" s="224">
        <f t="shared" si="32"/>
        <v>0</v>
      </c>
      <c r="DU47" s="224">
        <f t="shared" si="32"/>
        <v>0</v>
      </c>
      <c r="DV47" s="224">
        <f t="shared" si="32"/>
        <v>0</v>
      </c>
      <c r="DW47" s="224">
        <f t="shared" si="32"/>
        <v>0</v>
      </c>
      <c r="DX47" s="224">
        <f t="shared" si="32"/>
        <v>0</v>
      </c>
      <c r="DY47" s="224">
        <f t="shared" si="32"/>
        <v>0</v>
      </c>
      <c r="DZ47" s="224">
        <f t="shared" si="32"/>
        <v>0</v>
      </c>
      <c r="EA47" s="224">
        <f t="shared" si="32"/>
        <v>0</v>
      </c>
      <c r="EB47" s="224">
        <f t="shared" si="32"/>
        <v>0</v>
      </c>
      <c r="EC47" s="224">
        <f t="shared" si="32"/>
        <v>0</v>
      </c>
      <c r="ED47" s="224">
        <f t="shared" si="32"/>
        <v>0</v>
      </c>
      <c r="EE47" s="224">
        <f t="shared" si="32"/>
        <v>0</v>
      </c>
      <c r="EF47" s="224">
        <f t="shared" si="32"/>
        <v>0</v>
      </c>
      <c r="EG47" s="114"/>
      <c r="EH47" s="115"/>
      <c r="EI47" s="115"/>
      <c r="EJ47" s="115"/>
      <c r="EK47" s="116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4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</row>
    <row r="48" spans="1:256" ht="15" hidden="1" customHeight="1">
      <c r="A48" s="71"/>
      <c r="B48" s="72"/>
      <c r="C48" s="72"/>
      <c r="D48" s="72"/>
      <c r="E48" s="72"/>
      <c r="F48" s="73"/>
      <c r="G48" s="69"/>
      <c r="H48" s="60" t="s">
        <v>32</v>
      </c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224">
        <f t="shared" si="32"/>
        <v>0</v>
      </c>
      <c r="CT48" s="224">
        <f t="shared" si="32"/>
        <v>0</v>
      </c>
      <c r="CU48" s="224">
        <f t="shared" si="32"/>
        <v>0</v>
      </c>
      <c r="CV48" s="224">
        <f t="shared" si="32"/>
        <v>0</v>
      </c>
      <c r="CW48" s="224">
        <f t="shared" si="32"/>
        <v>0</v>
      </c>
      <c r="CX48" s="224">
        <f t="shared" si="32"/>
        <v>0</v>
      </c>
      <c r="CY48" s="224">
        <f t="shared" si="32"/>
        <v>0</v>
      </c>
      <c r="CZ48" s="224">
        <f t="shared" si="32"/>
        <v>0</v>
      </c>
      <c r="DA48" s="224">
        <f t="shared" si="32"/>
        <v>0</v>
      </c>
      <c r="DB48" s="224">
        <f t="shared" si="32"/>
        <v>0</v>
      </c>
      <c r="DC48" s="224">
        <f t="shared" si="32"/>
        <v>0</v>
      </c>
      <c r="DD48" s="224">
        <f t="shared" si="32"/>
        <v>0</v>
      </c>
      <c r="DE48" s="224">
        <f t="shared" si="32"/>
        <v>0</v>
      </c>
      <c r="DF48" s="224">
        <f t="shared" si="32"/>
        <v>0</v>
      </c>
      <c r="DG48" s="224">
        <f t="shared" si="32"/>
        <v>0</v>
      </c>
      <c r="DH48" s="224">
        <f t="shared" si="32"/>
        <v>0</v>
      </c>
      <c r="DI48" s="224">
        <f t="shared" si="32"/>
        <v>0</v>
      </c>
      <c r="DJ48" s="224">
        <f t="shared" si="32"/>
        <v>0</v>
      </c>
      <c r="DK48" s="224">
        <f t="shared" si="32"/>
        <v>0</v>
      </c>
      <c r="DL48" s="224">
        <f t="shared" si="32"/>
        <v>0</v>
      </c>
      <c r="DM48" s="224">
        <f t="shared" si="32"/>
        <v>0</v>
      </c>
      <c r="DN48" s="224">
        <f t="shared" si="32"/>
        <v>0</v>
      </c>
      <c r="DO48" s="224">
        <f t="shared" si="32"/>
        <v>0</v>
      </c>
      <c r="DP48" s="224">
        <f t="shared" si="32"/>
        <v>0</v>
      </c>
      <c r="DQ48" s="224">
        <f t="shared" si="32"/>
        <v>0</v>
      </c>
      <c r="DR48" s="224">
        <f t="shared" si="32"/>
        <v>0</v>
      </c>
      <c r="DS48" s="224">
        <f t="shared" si="32"/>
        <v>0</v>
      </c>
      <c r="DT48" s="224">
        <f t="shared" si="32"/>
        <v>0</v>
      </c>
      <c r="DU48" s="224">
        <f t="shared" si="32"/>
        <v>0</v>
      </c>
      <c r="DV48" s="224">
        <f t="shared" si="32"/>
        <v>0</v>
      </c>
      <c r="DW48" s="224">
        <f t="shared" si="32"/>
        <v>0</v>
      </c>
      <c r="DX48" s="224">
        <f t="shared" si="32"/>
        <v>0</v>
      </c>
      <c r="DY48" s="224">
        <f t="shared" si="32"/>
        <v>0</v>
      </c>
      <c r="DZ48" s="224">
        <f t="shared" si="32"/>
        <v>0</v>
      </c>
      <c r="EA48" s="224">
        <f t="shared" si="32"/>
        <v>0</v>
      </c>
      <c r="EB48" s="224">
        <f t="shared" si="32"/>
        <v>0</v>
      </c>
      <c r="EC48" s="224">
        <f t="shared" si="32"/>
        <v>0</v>
      </c>
      <c r="ED48" s="224">
        <f t="shared" si="32"/>
        <v>0</v>
      </c>
      <c r="EE48" s="224">
        <f t="shared" si="32"/>
        <v>0</v>
      </c>
      <c r="EF48" s="224">
        <f t="shared" si="32"/>
        <v>0</v>
      </c>
      <c r="EG48" s="114"/>
      <c r="EH48" s="115"/>
      <c r="EI48" s="115"/>
      <c r="EJ48" s="115"/>
      <c r="EK48" s="116"/>
      <c r="EL48" s="115"/>
      <c r="EM48" s="115"/>
      <c r="EN48" s="115"/>
      <c r="EO48" s="115"/>
      <c r="EP48" s="115"/>
      <c r="EQ48" s="115"/>
      <c r="ER48" s="115"/>
      <c r="ES48" s="115"/>
      <c r="ET48" s="115"/>
      <c r="EU48" s="115"/>
      <c r="EV48" s="115"/>
      <c r="EW48" s="115"/>
      <c r="EX48" s="115"/>
      <c r="EY48" s="115"/>
      <c r="EZ48" s="115"/>
      <c r="FA48" s="115"/>
      <c r="FB48" s="115"/>
      <c r="FC48" s="115"/>
      <c r="FD48" s="115"/>
      <c r="FE48" s="115"/>
      <c r="FF48" s="115"/>
      <c r="FG48" s="115"/>
      <c r="FH48" s="115"/>
      <c r="FI48" s="115"/>
      <c r="FJ48" s="115"/>
      <c r="FK48" s="115"/>
      <c r="FL48" s="115"/>
      <c r="FM48" s="115"/>
      <c r="FN48" s="115"/>
      <c r="FO48" s="115"/>
      <c r="FP48" s="115"/>
      <c r="FQ48" s="115"/>
      <c r="FR48" s="115"/>
      <c r="FS48" s="115"/>
      <c r="FT48" s="115"/>
      <c r="FU48" s="115"/>
      <c r="FV48" s="115"/>
      <c r="FW48" s="115"/>
      <c r="FX48" s="115"/>
      <c r="FY48" s="115"/>
      <c r="FZ48" s="115"/>
      <c r="GA48" s="115"/>
      <c r="GB48" s="115"/>
      <c r="GC48" s="115"/>
      <c r="GD48" s="115"/>
      <c r="GE48" s="115"/>
      <c r="GF48" s="115"/>
      <c r="GG48" s="115"/>
      <c r="GH48" s="115"/>
      <c r="GI48" s="115"/>
      <c r="GJ48" s="115"/>
      <c r="GK48" s="115"/>
      <c r="GL48" s="115"/>
      <c r="GM48" s="115"/>
      <c r="GN48" s="115"/>
      <c r="GO48" s="115"/>
      <c r="GP48" s="115"/>
      <c r="GQ48" s="115"/>
      <c r="GR48" s="115"/>
      <c r="GS48" s="115"/>
      <c r="GT48" s="115"/>
      <c r="GU48" s="115"/>
      <c r="GV48" s="115"/>
      <c r="GW48" s="115"/>
      <c r="GX48" s="115"/>
      <c r="GY48" s="115"/>
      <c r="GZ48" s="115"/>
      <c r="HA48" s="115"/>
      <c r="HB48" s="115"/>
      <c r="HC48" s="115"/>
      <c r="HD48" s="115"/>
      <c r="HE48" s="115"/>
      <c r="HF48" s="115"/>
      <c r="HG48" s="115"/>
      <c r="HH48" s="115"/>
      <c r="HI48" s="4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</row>
    <row r="49" spans="1:256" ht="15" hidden="1" customHeight="1">
      <c r="A49" s="71"/>
      <c r="B49" s="72"/>
      <c r="C49" s="72"/>
      <c r="D49" s="72"/>
      <c r="E49" s="72"/>
      <c r="F49" s="73"/>
      <c r="G49" s="69"/>
      <c r="H49" s="60" t="s">
        <v>116</v>
      </c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224">
        <f t="shared" ref="CS49:EF53" si="33">IF($B117=0,0,IF(AND(VLOOKUP($B117,RE,19,FALSE)&gt;12,OR(CS117=1,CS117="x")),1,0))</f>
        <v>0</v>
      </c>
      <c r="CT49" s="224">
        <f t="shared" si="33"/>
        <v>0</v>
      </c>
      <c r="CU49" s="224">
        <f t="shared" si="33"/>
        <v>0</v>
      </c>
      <c r="CV49" s="224">
        <f t="shared" si="33"/>
        <v>0</v>
      </c>
      <c r="CW49" s="224">
        <f t="shared" si="33"/>
        <v>0</v>
      </c>
      <c r="CX49" s="224">
        <f t="shared" si="33"/>
        <v>0</v>
      </c>
      <c r="CY49" s="224">
        <f t="shared" si="33"/>
        <v>0</v>
      </c>
      <c r="CZ49" s="224">
        <f t="shared" si="33"/>
        <v>0</v>
      </c>
      <c r="DA49" s="224">
        <f t="shared" si="33"/>
        <v>0</v>
      </c>
      <c r="DB49" s="224">
        <f t="shared" si="33"/>
        <v>0</v>
      </c>
      <c r="DC49" s="224">
        <f t="shared" si="33"/>
        <v>0</v>
      </c>
      <c r="DD49" s="224">
        <f t="shared" si="33"/>
        <v>0</v>
      </c>
      <c r="DE49" s="224">
        <f t="shared" si="33"/>
        <v>0</v>
      </c>
      <c r="DF49" s="224">
        <f t="shared" si="33"/>
        <v>0</v>
      </c>
      <c r="DG49" s="224">
        <f t="shared" si="33"/>
        <v>0</v>
      </c>
      <c r="DH49" s="224">
        <f t="shared" si="33"/>
        <v>0</v>
      </c>
      <c r="DI49" s="224">
        <f t="shared" si="33"/>
        <v>0</v>
      </c>
      <c r="DJ49" s="224">
        <f t="shared" si="33"/>
        <v>0</v>
      </c>
      <c r="DK49" s="224">
        <f t="shared" si="33"/>
        <v>0</v>
      </c>
      <c r="DL49" s="224">
        <f t="shared" si="33"/>
        <v>0</v>
      </c>
      <c r="DM49" s="224">
        <f t="shared" si="33"/>
        <v>0</v>
      </c>
      <c r="DN49" s="224">
        <f t="shared" si="33"/>
        <v>0</v>
      </c>
      <c r="DO49" s="224">
        <f t="shared" si="33"/>
        <v>0</v>
      </c>
      <c r="DP49" s="224">
        <f t="shared" si="33"/>
        <v>0</v>
      </c>
      <c r="DQ49" s="224">
        <f t="shared" si="33"/>
        <v>0</v>
      </c>
      <c r="DR49" s="224">
        <f t="shared" si="33"/>
        <v>0</v>
      </c>
      <c r="DS49" s="224">
        <f t="shared" si="33"/>
        <v>0</v>
      </c>
      <c r="DT49" s="224">
        <f t="shared" si="33"/>
        <v>0</v>
      </c>
      <c r="DU49" s="224">
        <f t="shared" si="33"/>
        <v>0</v>
      </c>
      <c r="DV49" s="224">
        <f t="shared" si="33"/>
        <v>0</v>
      </c>
      <c r="DW49" s="224">
        <f t="shared" si="33"/>
        <v>0</v>
      </c>
      <c r="DX49" s="224">
        <f t="shared" si="33"/>
        <v>0</v>
      </c>
      <c r="DY49" s="224">
        <f t="shared" si="33"/>
        <v>0</v>
      </c>
      <c r="DZ49" s="224">
        <f t="shared" si="33"/>
        <v>0</v>
      </c>
      <c r="EA49" s="224">
        <f t="shared" si="33"/>
        <v>0</v>
      </c>
      <c r="EB49" s="224">
        <f t="shared" si="33"/>
        <v>0</v>
      </c>
      <c r="EC49" s="224">
        <f t="shared" si="33"/>
        <v>0</v>
      </c>
      <c r="ED49" s="224">
        <f t="shared" si="33"/>
        <v>0</v>
      </c>
      <c r="EE49" s="224">
        <f t="shared" si="33"/>
        <v>0</v>
      </c>
      <c r="EF49" s="224">
        <f t="shared" si="33"/>
        <v>0</v>
      </c>
      <c r="EG49" s="114"/>
      <c r="EH49" s="115"/>
      <c r="EI49" s="115"/>
      <c r="EJ49" s="115"/>
      <c r="EK49" s="116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4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</row>
    <row r="50" spans="1:256" ht="15" hidden="1" customHeight="1">
      <c r="A50" s="71"/>
      <c r="B50" s="72"/>
      <c r="C50" s="72"/>
      <c r="D50" s="72"/>
      <c r="E50" s="72"/>
      <c r="F50" s="73"/>
      <c r="G50" s="69"/>
      <c r="H50" s="60" t="s">
        <v>117</v>
      </c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224">
        <f t="shared" si="33"/>
        <v>0</v>
      </c>
      <c r="CT50" s="224">
        <f t="shared" si="33"/>
        <v>0</v>
      </c>
      <c r="CU50" s="224">
        <f t="shared" si="33"/>
        <v>0</v>
      </c>
      <c r="CV50" s="224">
        <f t="shared" si="33"/>
        <v>0</v>
      </c>
      <c r="CW50" s="224">
        <f t="shared" si="33"/>
        <v>0</v>
      </c>
      <c r="CX50" s="224">
        <f t="shared" si="33"/>
        <v>0</v>
      </c>
      <c r="CY50" s="224">
        <f t="shared" si="33"/>
        <v>0</v>
      </c>
      <c r="CZ50" s="224">
        <f t="shared" si="33"/>
        <v>0</v>
      </c>
      <c r="DA50" s="224">
        <f t="shared" si="33"/>
        <v>0</v>
      </c>
      <c r="DB50" s="224">
        <f t="shared" si="33"/>
        <v>0</v>
      </c>
      <c r="DC50" s="224">
        <f t="shared" si="33"/>
        <v>0</v>
      </c>
      <c r="DD50" s="224">
        <f t="shared" si="33"/>
        <v>0</v>
      </c>
      <c r="DE50" s="224">
        <f t="shared" si="33"/>
        <v>0</v>
      </c>
      <c r="DF50" s="224">
        <f t="shared" si="33"/>
        <v>0</v>
      </c>
      <c r="DG50" s="224">
        <f t="shared" si="33"/>
        <v>0</v>
      </c>
      <c r="DH50" s="224">
        <f t="shared" si="33"/>
        <v>0</v>
      </c>
      <c r="DI50" s="224">
        <f t="shared" si="33"/>
        <v>0</v>
      </c>
      <c r="DJ50" s="224">
        <f t="shared" si="33"/>
        <v>0</v>
      </c>
      <c r="DK50" s="224">
        <f t="shared" si="33"/>
        <v>0</v>
      </c>
      <c r="DL50" s="224">
        <f t="shared" si="33"/>
        <v>0</v>
      </c>
      <c r="DM50" s="224">
        <f t="shared" si="33"/>
        <v>0</v>
      </c>
      <c r="DN50" s="224">
        <f t="shared" si="33"/>
        <v>0</v>
      </c>
      <c r="DO50" s="224">
        <f t="shared" si="33"/>
        <v>0</v>
      </c>
      <c r="DP50" s="224">
        <f t="shared" si="33"/>
        <v>0</v>
      </c>
      <c r="DQ50" s="224">
        <f t="shared" si="33"/>
        <v>0</v>
      </c>
      <c r="DR50" s="224">
        <f t="shared" si="33"/>
        <v>0</v>
      </c>
      <c r="DS50" s="224">
        <f t="shared" si="33"/>
        <v>0</v>
      </c>
      <c r="DT50" s="224">
        <f t="shared" si="33"/>
        <v>0</v>
      </c>
      <c r="DU50" s="224">
        <f t="shared" si="33"/>
        <v>0</v>
      </c>
      <c r="DV50" s="224">
        <f t="shared" si="33"/>
        <v>0</v>
      </c>
      <c r="DW50" s="224">
        <f t="shared" si="33"/>
        <v>0</v>
      </c>
      <c r="DX50" s="224">
        <f t="shared" si="33"/>
        <v>0</v>
      </c>
      <c r="DY50" s="224">
        <f t="shared" si="33"/>
        <v>0</v>
      </c>
      <c r="DZ50" s="224">
        <f t="shared" si="33"/>
        <v>0</v>
      </c>
      <c r="EA50" s="224">
        <f t="shared" si="33"/>
        <v>0</v>
      </c>
      <c r="EB50" s="224">
        <f t="shared" si="33"/>
        <v>0</v>
      </c>
      <c r="EC50" s="224">
        <f t="shared" si="33"/>
        <v>0</v>
      </c>
      <c r="ED50" s="224">
        <f t="shared" si="33"/>
        <v>0</v>
      </c>
      <c r="EE50" s="224">
        <f t="shared" si="33"/>
        <v>0</v>
      </c>
      <c r="EF50" s="224">
        <f t="shared" si="33"/>
        <v>0</v>
      </c>
      <c r="EG50" s="114"/>
      <c r="EH50" s="115"/>
      <c r="EI50" s="115"/>
      <c r="EJ50" s="115"/>
      <c r="EK50" s="116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4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</row>
    <row r="51" spans="1:256" ht="15" hidden="1" customHeight="1">
      <c r="A51" s="71"/>
      <c r="B51" s="72"/>
      <c r="C51" s="72"/>
      <c r="D51" s="72"/>
      <c r="E51" s="72"/>
      <c r="F51" s="73"/>
      <c r="G51" s="69"/>
      <c r="H51" s="60" t="s">
        <v>118</v>
      </c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224">
        <f t="shared" si="33"/>
        <v>0</v>
      </c>
      <c r="CT51" s="224">
        <f t="shared" si="33"/>
        <v>0</v>
      </c>
      <c r="CU51" s="224">
        <f t="shared" si="33"/>
        <v>0</v>
      </c>
      <c r="CV51" s="224">
        <f t="shared" si="33"/>
        <v>0</v>
      </c>
      <c r="CW51" s="224">
        <f t="shared" si="33"/>
        <v>0</v>
      </c>
      <c r="CX51" s="224">
        <f t="shared" si="33"/>
        <v>0</v>
      </c>
      <c r="CY51" s="224">
        <f t="shared" si="33"/>
        <v>0</v>
      </c>
      <c r="CZ51" s="224">
        <f t="shared" si="33"/>
        <v>0</v>
      </c>
      <c r="DA51" s="224">
        <f t="shared" si="33"/>
        <v>0</v>
      </c>
      <c r="DB51" s="224">
        <f t="shared" si="33"/>
        <v>0</v>
      </c>
      <c r="DC51" s="224">
        <f t="shared" si="33"/>
        <v>0</v>
      </c>
      <c r="DD51" s="224">
        <f t="shared" si="33"/>
        <v>0</v>
      </c>
      <c r="DE51" s="224">
        <f t="shared" si="33"/>
        <v>0</v>
      </c>
      <c r="DF51" s="224">
        <f t="shared" si="33"/>
        <v>0</v>
      </c>
      <c r="DG51" s="224">
        <f t="shared" si="33"/>
        <v>0</v>
      </c>
      <c r="DH51" s="224">
        <f t="shared" si="33"/>
        <v>0</v>
      </c>
      <c r="DI51" s="224">
        <f t="shared" si="33"/>
        <v>0</v>
      </c>
      <c r="DJ51" s="224">
        <f t="shared" si="33"/>
        <v>0</v>
      </c>
      <c r="DK51" s="224">
        <f t="shared" si="33"/>
        <v>0</v>
      </c>
      <c r="DL51" s="224">
        <f t="shared" si="33"/>
        <v>0</v>
      </c>
      <c r="DM51" s="224">
        <f t="shared" si="33"/>
        <v>0</v>
      </c>
      <c r="DN51" s="224">
        <f t="shared" si="33"/>
        <v>0</v>
      </c>
      <c r="DO51" s="224">
        <f t="shared" si="33"/>
        <v>0</v>
      </c>
      <c r="DP51" s="224">
        <f t="shared" si="33"/>
        <v>0</v>
      </c>
      <c r="DQ51" s="224">
        <f t="shared" si="33"/>
        <v>0</v>
      </c>
      <c r="DR51" s="224">
        <f t="shared" si="33"/>
        <v>0</v>
      </c>
      <c r="DS51" s="224">
        <f t="shared" si="33"/>
        <v>0</v>
      </c>
      <c r="DT51" s="224">
        <f t="shared" si="33"/>
        <v>0</v>
      </c>
      <c r="DU51" s="224">
        <f t="shared" si="33"/>
        <v>0</v>
      </c>
      <c r="DV51" s="224">
        <f t="shared" si="33"/>
        <v>0</v>
      </c>
      <c r="DW51" s="224">
        <f t="shared" si="33"/>
        <v>0</v>
      </c>
      <c r="DX51" s="224">
        <f t="shared" si="33"/>
        <v>0</v>
      </c>
      <c r="DY51" s="224">
        <f t="shared" si="33"/>
        <v>0</v>
      </c>
      <c r="DZ51" s="224">
        <f t="shared" si="33"/>
        <v>0</v>
      </c>
      <c r="EA51" s="224">
        <f t="shared" si="33"/>
        <v>0</v>
      </c>
      <c r="EB51" s="224">
        <f t="shared" si="33"/>
        <v>0</v>
      </c>
      <c r="EC51" s="224">
        <f t="shared" si="33"/>
        <v>0</v>
      </c>
      <c r="ED51" s="224">
        <f t="shared" si="33"/>
        <v>0</v>
      </c>
      <c r="EE51" s="224">
        <f t="shared" si="33"/>
        <v>0</v>
      </c>
      <c r="EF51" s="224">
        <f t="shared" si="33"/>
        <v>0</v>
      </c>
      <c r="EG51" s="114"/>
      <c r="EH51" s="115"/>
      <c r="EI51" s="115"/>
      <c r="EJ51" s="115"/>
      <c r="EK51" s="116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4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</row>
    <row r="52" spans="1:256" ht="15" hidden="1" customHeight="1">
      <c r="A52" s="71"/>
      <c r="B52" s="72"/>
      <c r="C52" s="72"/>
      <c r="D52" s="72"/>
      <c r="E52" s="72"/>
      <c r="F52" s="73"/>
      <c r="G52" s="69"/>
      <c r="H52" s="60" t="s">
        <v>120</v>
      </c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224">
        <f t="shared" si="33"/>
        <v>0</v>
      </c>
      <c r="CT52" s="224">
        <f t="shared" si="33"/>
        <v>0</v>
      </c>
      <c r="CU52" s="224">
        <f t="shared" si="33"/>
        <v>0</v>
      </c>
      <c r="CV52" s="224">
        <f t="shared" si="33"/>
        <v>0</v>
      </c>
      <c r="CW52" s="224">
        <f t="shared" si="33"/>
        <v>0</v>
      </c>
      <c r="CX52" s="224">
        <f t="shared" si="33"/>
        <v>0</v>
      </c>
      <c r="CY52" s="224">
        <f t="shared" si="33"/>
        <v>0</v>
      </c>
      <c r="CZ52" s="224">
        <f t="shared" si="33"/>
        <v>0</v>
      </c>
      <c r="DA52" s="224">
        <f t="shared" si="33"/>
        <v>0</v>
      </c>
      <c r="DB52" s="224">
        <f t="shared" si="33"/>
        <v>0</v>
      </c>
      <c r="DC52" s="224">
        <f t="shared" si="33"/>
        <v>0</v>
      </c>
      <c r="DD52" s="224">
        <f t="shared" si="33"/>
        <v>0</v>
      </c>
      <c r="DE52" s="224">
        <f t="shared" si="33"/>
        <v>0</v>
      </c>
      <c r="DF52" s="224">
        <f t="shared" si="33"/>
        <v>0</v>
      </c>
      <c r="DG52" s="224">
        <f t="shared" si="33"/>
        <v>0</v>
      </c>
      <c r="DH52" s="224">
        <f t="shared" si="33"/>
        <v>0</v>
      </c>
      <c r="DI52" s="224">
        <f t="shared" si="33"/>
        <v>0</v>
      </c>
      <c r="DJ52" s="224">
        <f t="shared" si="33"/>
        <v>0</v>
      </c>
      <c r="DK52" s="224">
        <f t="shared" si="33"/>
        <v>0</v>
      </c>
      <c r="DL52" s="224">
        <f t="shared" si="33"/>
        <v>0</v>
      </c>
      <c r="DM52" s="224">
        <f t="shared" si="33"/>
        <v>0</v>
      </c>
      <c r="DN52" s="224">
        <f t="shared" si="33"/>
        <v>0</v>
      </c>
      <c r="DO52" s="224">
        <f t="shared" si="33"/>
        <v>0</v>
      </c>
      <c r="DP52" s="224">
        <f t="shared" si="33"/>
        <v>0</v>
      </c>
      <c r="DQ52" s="224">
        <f t="shared" si="33"/>
        <v>0</v>
      </c>
      <c r="DR52" s="224">
        <f t="shared" si="33"/>
        <v>0</v>
      </c>
      <c r="DS52" s="224">
        <f t="shared" si="33"/>
        <v>0</v>
      </c>
      <c r="DT52" s="224">
        <f t="shared" si="33"/>
        <v>0</v>
      </c>
      <c r="DU52" s="224">
        <f t="shared" si="33"/>
        <v>0</v>
      </c>
      <c r="DV52" s="224">
        <f t="shared" si="33"/>
        <v>0</v>
      </c>
      <c r="DW52" s="224">
        <f t="shared" si="33"/>
        <v>0</v>
      </c>
      <c r="DX52" s="224">
        <f t="shared" si="33"/>
        <v>0</v>
      </c>
      <c r="DY52" s="224">
        <f t="shared" si="33"/>
        <v>0</v>
      </c>
      <c r="DZ52" s="224">
        <f t="shared" si="33"/>
        <v>0</v>
      </c>
      <c r="EA52" s="224">
        <f t="shared" si="33"/>
        <v>0</v>
      </c>
      <c r="EB52" s="224">
        <f t="shared" si="33"/>
        <v>0</v>
      </c>
      <c r="EC52" s="224">
        <f t="shared" si="33"/>
        <v>0</v>
      </c>
      <c r="ED52" s="224">
        <f t="shared" si="33"/>
        <v>0</v>
      </c>
      <c r="EE52" s="224">
        <f t="shared" si="33"/>
        <v>0</v>
      </c>
      <c r="EF52" s="224">
        <f t="shared" si="33"/>
        <v>0</v>
      </c>
      <c r="EG52" s="114"/>
      <c r="EH52" s="115"/>
      <c r="EI52" s="115"/>
      <c r="EJ52" s="115"/>
      <c r="EK52" s="116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4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</row>
    <row r="53" spans="1:256" ht="15" hidden="1" customHeight="1">
      <c r="A53" s="71"/>
      <c r="B53" s="72"/>
      <c r="C53" s="72"/>
      <c r="D53" s="72"/>
      <c r="E53" s="72"/>
      <c r="F53" s="73"/>
      <c r="G53" s="69"/>
      <c r="H53" s="60" t="s">
        <v>121</v>
      </c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224">
        <f t="shared" si="33"/>
        <v>0</v>
      </c>
      <c r="CT53" s="224">
        <f t="shared" si="33"/>
        <v>0</v>
      </c>
      <c r="CU53" s="224">
        <f t="shared" si="33"/>
        <v>0</v>
      </c>
      <c r="CV53" s="224">
        <f t="shared" si="33"/>
        <v>0</v>
      </c>
      <c r="CW53" s="224">
        <f t="shared" si="33"/>
        <v>0</v>
      </c>
      <c r="CX53" s="224">
        <f t="shared" si="33"/>
        <v>0</v>
      </c>
      <c r="CY53" s="224">
        <f t="shared" si="33"/>
        <v>0</v>
      </c>
      <c r="CZ53" s="224">
        <f t="shared" si="33"/>
        <v>0</v>
      </c>
      <c r="DA53" s="224">
        <f t="shared" si="33"/>
        <v>0</v>
      </c>
      <c r="DB53" s="224">
        <f t="shared" si="33"/>
        <v>0</v>
      </c>
      <c r="DC53" s="224">
        <f t="shared" si="33"/>
        <v>0</v>
      </c>
      <c r="DD53" s="224">
        <f t="shared" si="33"/>
        <v>0</v>
      </c>
      <c r="DE53" s="224">
        <f t="shared" si="33"/>
        <v>0</v>
      </c>
      <c r="DF53" s="224">
        <f t="shared" si="33"/>
        <v>0</v>
      </c>
      <c r="DG53" s="224">
        <f t="shared" si="33"/>
        <v>0</v>
      </c>
      <c r="DH53" s="224">
        <f t="shared" si="33"/>
        <v>0</v>
      </c>
      <c r="DI53" s="224">
        <f t="shared" si="33"/>
        <v>0</v>
      </c>
      <c r="DJ53" s="224">
        <f t="shared" si="33"/>
        <v>0</v>
      </c>
      <c r="DK53" s="224">
        <f t="shared" si="33"/>
        <v>0</v>
      </c>
      <c r="DL53" s="224">
        <f t="shared" si="33"/>
        <v>0</v>
      </c>
      <c r="DM53" s="224">
        <f t="shared" si="33"/>
        <v>0</v>
      </c>
      <c r="DN53" s="224">
        <f t="shared" si="33"/>
        <v>0</v>
      </c>
      <c r="DO53" s="224">
        <f t="shared" si="33"/>
        <v>0</v>
      </c>
      <c r="DP53" s="224">
        <f t="shared" si="33"/>
        <v>0</v>
      </c>
      <c r="DQ53" s="224">
        <f t="shared" si="33"/>
        <v>0</v>
      </c>
      <c r="DR53" s="224">
        <f t="shared" si="33"/>
        <v>0</v>
      </c>
      <c r="DS53" s="224">
        <f t="shared" si="33"/>
        <v>0</v>
      </c>
      <c r="DT53" s="224">
        <f t="shared" si="33"/>
        <v>0</v>
      </c>
      <c r="DU53" s="224">
        <f t="shared" si="33"/>
        <v>0</v>
      </c>
      <c r="DV53" s="224">
        <f t="shared" si="33"/>
        <v>0</v>
      </c>
      <c r="DW53" s="224">
        <f t="shared" si="33"/>
        <v>0</v>
      </c>
      <c r="DX53" s="224">
        <f t="shared" si="33"/>
        <v>0</v>
      </c>
      <c r="DY53" s="224">
        <f t="shared" si="33"/>
        <v>0</v>
      </c>
      <c r="DZ53" s="224">
        <f t="shared" si="33"/>
        <v>0</v>
      </c>
      <c r="EA53" s="224">
        <f t="shared" si="33"/>
        <v>0</v>
      </c>
      <c r="EB53" s="224">
        <f t="shared" si="33"/>
        <v>0</v>
      </c>
      <c r="EC53" s="224">
        <f t="shared" si="33"/>
        <v>0</v>
      </c>
      <c r="ED53" s="224">
        <f t="shared" si="33"/>
        <v>0</v>
      </c>
      <c r="EE53" s="224">
        <f t="shared" si="33"/>
        <v>0</v>
      </c>
      <c r="EF53" s="224">
        <f t="shared" si="33"/>
        <v>0</v>
      </c>
      <c r="EG53" s="114"/>
      <c r="EH53" s="115"/>
      <c r="EI53" s="115"/>
      <c r="EJ53" s="115"/>
      <c r="EK53" s="116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4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</row>
    <row r="54" spans="1:256" ht="15" hidden="1" customHeight="1">
      <c r="A54" s="71"/>
      <c r="B54" s="72"/>
      <c r="C54" s="72"/>
      <c r="D54" s="72"/>
      <c r="E54" s="72"/>
      <c r="F54" s="73"/>
      <c r="G54" s="69"/>
      <c r="H54" s="60" t="s">
        <v>31</v>
      </c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225">
        <f>IF($B38=0,0,IF(AND(VLOOKUP($B38,RE,19,FALSE)&gt;=REGISTER!$DA$41,OR(CS38=1,CS38="x")),1,0))</f>
        <v>0</v>
      </c>
      <c r="CT54" s="225">
        <f>IF($B38=0,0,IF(AND(VLOOKUP($B38,RE,19,FALSE)&gt;=REGISTER!$DA$41,OR(CT38=1,CT38="x")),1,0))</f>
        <v>0</v>
      </c>
      <c r="CU54" s="225">
        <f>IF($B38=0,0,IF(AND(VLOOKUP($B38,RE,19,FALSE)&gt;=REGISTER!$DA$41,OR(CU38=1,CU38="x")),1,0))</f>
        <v>0</v>
      </c>
      <c r="CV54" s="225">
        <f>IF($B38=0,0,IF(AND(VLOOKUP($B38,RE,19,FALSE)&gt;=REGISTER!$DA$41,OR(CV38=1,CV38="x")),1,0))</f>
        <v>0</v>
      </c>
      <c r="CW54" s="225">
        <f>IF($B38=0,0,IF(AND(VLOOKUP($B38,RE,19,FALSE)&gt;=REGISTER!$DA$41,OR(CW38=1,CW38="x")),1,0))</f>
        <v>0</v>
      </c>
      <c r="CX54" s="225">
        <f>IF($B38=0,0,IF(AND(VLOOKUP($B38,RE,19,FALSE)&gt;=REGISTER!$DA$41,OR(CX38=1,CX38="x")),1,0))</f>
        <v>0</v>
      </c>
      <c r="CY54" s="225">
        <f>IF($B38=0,0,IF(AND(VLOOKUP($B38,RE,19,FALSE)&gt;=REGISTER!$DA$41,OR(CY38=1,CY38="x")),1,0))</f>
        <v>0</v>
      </c>
      <c r="CZ54" s="225">
        <f>IF($B38=0,0,IF(AND(VLOOKUP($B38,RE,19,FALSE)&gt;=REGISTER!$DA$41,OR(CZ38=1,CZ38="x")),1,0))</f>
        <v>0</v>
      </c>
      <c r="DA54" s="225">
        <f>IF($B38=0,0,IF(AND(VLOOKUP($B38,RE,19,FALSE)&gt;=REGISTER!$DA$41,OR(DA38=1,DA38="x")),1,0))</f>
        <v>0</v>
      </c>
      <c r="DB54" s="225">
        <f>IF($B38=0,0,IF(AND(VLOOKUP($B38,RE,19,FALSE)&gt;=REGISTER!$DA$41,OR(DB38=1,DB38="x")),1,0))</f>
        <v>0</v>
      </c>
      <c r="DC54" s="225">
        <f>IF($B38=0,0,IF(AND(VLOOKUP($B38,RE,19,FALSE)&gt;=REGISTER!$DA$41,OR(DC38=1,DC38="x")),1,0))</f>
        <v>0</v>
      </c>
      <c r="DD54" s="225">
        <f>IF($B38=0,0,IF(AND(VLOOKUP($B38,RE,19,FALSE)&gt;=REGISTER!$DA$41,OR(DD38=1,DD38="x")),1,0))</f>
        <v>0</v>
      </c>
      <c r="DE54" s="225">
        <f>IF($B38=0,0,IF(AND(VLOOKUP($B38,RE,19,FALSE)&gt;=REGISTER!$DA$41,OR(DE38=1,DE38="x")),1,0))</f>
        <v>0</v>
      </c>
      <c r="DF54" s="225">
        <f>IF($B38=0,0,IF(AND(VLOOKUP($B38,RE,19,FALSE)&gt;=REGISTER!$DA$41,OR(DF38=1,DF38="x")),1,0))</f>
        <v>0</v>
      </c>
      <c r="DG54" s="225">
        <f>IF($B38=0,0,IF(AND(VLOOKUP($B38,RE,19,FALSE)&gt;=REGISTER!$DA$41,OR(DG38=1,DG38="x")),1,0))</f>
        <v>0</v>
      </c>
      <c r="DH54" s="225">
        <f>IF($B38=0,0,IF(AND(VLOOKUP($B38,RE,19,FALSE)&gt;=REGISTER!$DA$41,OR(DH38=1,DH38="x")),1,0))</f>
        <v>0</v>
      </c>
      <c r="DI54" s="225">
        <f>IF($B38=0,0,IF(AND(VLOOKUP($B38,RE,19,FALSE)&gt;=REGISTER!$DA$41,OR(DI38=1,DI38="x")),1,0))</f>
        <v>0</v>
      </c>
      <c r="DJ54" s="225">
        <f>IF($B38=0,0,IF(AND(VLOOKUP($B38,RE,19,FALSE)&gt;=REGISTER!$DA$41,OR(DJ38=1,DJ38="x")),1,0))</f>
        <v>0</v>
      </c>
      <c r="DK54" s="225">
        <f>IF($B38=0,0,IF(AND(VLOOKUP($B38,RE,19,FALSE)&gt;=REGISTER!$DA$41,OR(DK38=1,DK38="x")),1,0))</f>
        <v>0</v>
      </c>
      <c r="DL54" s="225">
        <f>IF($B38=0,0,IF(AND(VLOOKUP($B38,RE,19,FALSE)&gt;=REGISTER!$DA$41,OR(DL38=1,DL38="x")),1,0))</f>
        <v>0</v>
      </c>
      <c r="DM54" s="225">
        <f>IF($B38=0,0,IF(AND(VLOOKUP($B38,RE,19,FALSE)&gt;=REGISTER!$DA$41,OR(DM38=1,DM38="x")),1,0))</f>
        <v>0</v>
      </c>
      <c r="DN54" s="225">
        <f>IF($B38=0,0,IF(AND(VLOOKUP($B38,RE,19,FALSE)&gt;=REGISTER!$DA$41,OR(DN38=1,DN38="x")),1,0))</f>
        <v>0</v>
      </c>
      <c r="DO54" s="225">
        <f>IF($B38=0,0,IF(AND(VLOOKUP($B38,RE,19,FALSE)&gt;=REGISTER!$DA$41,OR(DO38=1,DO38="x")),1,0))</f>
        <v>0</v>
      </c>
      <c r="DP54" s="225">
        <f>IF($B38=0,0,IF(AND(VLOOKUP($B38,RE,19,FALSE)&gt;=REGISTER!$DA$41,OR(DP38=1,DP38="x")),1,0))</f>
        <v>0</v>
      </c>
      <c r="DQ54" s="225">
        <f>IF($B38=0,0,IF(AND(VLOOKUP($B38,RE,19,FALSE)&gt;=REGISTER!$DA$41,OR(DQ38=1,DQ38="x")),1,0))</f>
        <v>0</v>
      </c>
      <c r="DR54" s="225">
        <f>IF($B38=0,0,IF(AND(VLOOKUP($B38,RE,19,FALSE)&gt;=REGISTER!$DA$41,OR(DR38=1,DR38="x")),1,0))</f>
        <v>0</v>
      </c>
      <c r="DS54" s="225">
        <f>IF($B38=0,0,IF(AND(VLOOKUP($B38,RE,19,FALSE)&gt;=REGISTER!$DA$41,OR(DS38=1,DS38="x")),1,0))</f>
        <v>0</v>
      </c>
      <c r="DT54" s="225">
        <f>IF($B38=0,0,IF(AND(VLOOKUP($B38,RE,19,FALSE)&gt;=REGISTER!$DA$41,OR(DT38=1,DT38="x")),1,0))</f>
        <v>0</v>
      </c>
      <c r="DU54" s="225">
        <f>IF($B38=0,0,IF(AND(VLOOKUP($B38,RE,19,FALSE)&gt;=REGISTER!$DA$41,OR(DU38=1,DU38="x")),1,0))</f>
        <v>0</v>
      </c>
      <c r="DV54" s="225">
        <f>IF($B38=0,0,IF(AND(VLOOKUP($B38,RE,19,FALSE)&gt;=REGISTER!$DA$41,OR(DV38=1,DV38="x")),1,0))</f>
        <v>0</v>
      </c>
      <c r="DW54" s="225">
        <f>IF($B38=0,0,IF(AND(VLOOKUP($B38,RE,19,FALSE)&gt;=REGISTER!$DA$41,OR(DW38=1,DW38="x")),1,0))</f>
        <v>0</v>
      </c>
      <c r="DX54" s="225">
        <f>IF($B38=0,0,IF(AND(VLOOKUP($B38,RE,19,FALSE)&gt;=REGISTER!$DA$41,OR(DX38=1,DX38="x")),1,0))</f>
        <v>0</v>
      </c>
      <c r="DY54" s="225">
        <f>IF($B38=0,0,IF(AND(VLOOKUP($B38,RE,19,FALSE)&gt;=REGISTER!$DA$41,OR(DY38=1,DY38="x")),1,0))</f>
        <v>0</v>
      </c>
      <c r="DZ54" s="225">
        <f>IF($B38=0,0,IF(AND(VLOOKUP($B38,RE,19,FALSE)&gt;=REGISTER!$DA$41,OR(DZ38=1,DZ38="x")),1,0))</f>
        <v>0</v>
      </c>
      <c r="EA54" s="225">
        <f>IF($B38=0,0,IF(AND(VLOOKUP($B38,RE,19,FALSE)&gt;=REGISTER!$DA$41,OR(EA38=1,EA38="x")),1,0))</f>
        <v>0</v>
      </c>
      <c r="EB54" s="225">
        <f>IF($B38=0,0,IF(AND(VLOOKUP($B38,RE,19,FALSE)&gt;=REGISTER!$DA$41,OR(EB38=1,EB38="x")),1,0))</f>
        <v>0</v>
      </c>
      <c r="EC54" s="225">
        <f>IF($B38=0,0,IF(AND(VLOOKUP($B38,RE,19,FALSE)&gt;=REGISTER!$DA$41,OR(EC38=1,EC38="x")),1,0))</f>
        <v>0</v>
      </c>
      <c r="ED54" s="225">
        <f>IF($B38=0,0,IF(AND(VLOOKUP($B38,RE,19,FALSE)&gt;=REGISTER!$DA$41,OR(ED38=1,ED38="x")),1,0))</f>
        <v>0</v>
      </c>
      <c r="EE54" s="225">
        <f>IF($B38=0,0,IF(AND(VLOOKUP($B38,RE,19,FALSE)&gt;=REGISTER!$DA$41,OR(EE38=1,EE38="x")),1,0))</f>
        <v>0</v>
      </c>
      <c r="EF54" s="225">
        <f>IF($B38=0,0,IF(AND(VLOOKUP($B38,RE,19,FALSE)&gt;=REGISTER!$DA$41,OR(EF38=1,EF38="x")),1,0))</f>
        <v>0</v>
      </c>
      <c r="EG54" s="114"/>
      <c r="EH54" s="115"/>
      <c r="EI54" s="115"/>
      <c r="EJ54" s="115"/>
      <c r="EK54" s="116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4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</row>
    <row r="55" spans="1:256" ht="15" hidden="1" customHeight="1">
      <c r="A55" s="71"/>
      <c r="B55" s="72"/>
      <c r="C55" s="72"/>
      <c r="D55" s="72"/>
      <c r="E55" s="72"/>
      <c r="F55" s="73"/>
      <c r="G55" s="69"/>
      <c r="H55" s="60" t="s">
        <v>32</v>
      </c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225">
        <f>IF($B39=0,0,IF(AND(VLOOKUP($B39,RE,19,FALSE)&gt;=REGISTER!$DA$41,OR(CS39=1,CS39="x")),1,0))</f>
        <v>0</v>
      </c>
      <c r="CT55" s="225">
        <f>IF($B39=0,0,IF(AND(VLOOKUP($B39,RE,19,FALSE)&gt;=REGISTER!$DA$41,OR(CT39=1,CT39="x")),1,0))</f>
        <v>0</v>
      </c>
      <c r="CU55" s="225">
        <f>IF($B39=0,0,IF(AND(VLOOKUP($B39,RE,19,FALSE)&gt;=REGISTER!$DA$41,OR(CU39=1,CU39="x")),1,0))</f>
        <v>0</v>
      </c>
      <c r="CV55" s="225">
        <f>IF($B39=0,0,IF(AND(VLOOKUP($B39,RE,19,FALSE)&gt;=REGISTER!$DA$41,OR(CV39=1,CV39="x")),1,0))</f>
        <v>0</v>
      </c>
      <c r="CW55" s="225">
        <f>IF($B39=0,0,IF(AND(VLOOKUP($B39,RE,19,FALSE)&gt;=REGISTER!$DA$41,OR(CW39=1,CW39="x")),1,0))</f>
        <v>0</v>
      </c>
      <c r="CX55" s="225">
        <f>IF($B39=0,0,IF(AND(VLOOKUP($B39,RE,19,FALSE)&gt;=REGISTER!$DA$41,OR(CX39=1,CX39="x")),1,0))</f>
        <v>0</v>
      </c>
      <c r="CY55" s="225">
        <f>IF($B39=0,0,IF(AND(VLOOKUP($B39,RE,19,FALSE)&gt;=REGISTER!$DA$41,OR(CY39=1,CY39="x")),1,0))</f>
        <v>0</v>
      </c>
      <c r="CZ55" s="225">
        <f>IF($B39=0,0,IF(AND(VLOOKUP($B39,RE,19,FALSE)&gt;=REGISTER!$DA$41,OR(CZ39=1,CZ39="x")),1,0))</f>
        <v>0</v>
      </c>
      <c r="DA55" s="225">
        <f>IF($B39=0,0,IF(AND(VLOOKUP($B39,RE,19,FALSE)&gt;=REGISTER!$DA$41,OR(DA39=1,DA39="x")),1,0))</f>
        <v>0</v>
      </c>
      <c r="DB55" s="225">
        <f>IF($B39=0,0,IF(AND(VLOOKUP($B39,RE,19,FALSE)&gt;=REGISTER!$DA$41,OR(DB39=1,DB39="x")),1,0))</f>
        <v>0</v>
      </c>
      <c r="DC55" s="225">
        <f>IF($B39=0,0,IF(AND(VLOOKUP($B39,RE,19,FALSE)&gt;=REGISTER!$DA$41,OR(DC39=1,DC39="x")),1,0))</f>
        <v>0</v>
      </c>
      <c r="DD55" s="225">
        <f>IF($B39=0,0,IF(AND(VLOOKUP($B39,RE,19,FALSE)&gt;=REGISTER!$DA$41,OR(DD39=1,DD39="x")),1,0))</f>
        <v>0</v>
      </c>
      <c r="DE55" s="225">
        <f>IF($B39=0,0,IF(AND(VLOOKUP($B39,RE,19,FALSE)&gt;=REGISTER!$DA$41,OR(DE39=1,DE39="x")),1,0))</f>
        <v>0</v>
      </c>
      <c r="DF55" s="225">
        <f>IF($B39=0,0,IF(AND(VLOOKUP($B39,RE,19,FALSE)&gt;=REGISTER!$DA$41,OR(DF39=1,DF39="x")),1,0))</f>
        <v>0</v>
      </c>
      <c r="DG55" s="225">
        <f>IF($B39=0,0,IF(AND(VLOOKUP($B39,RE,19,FALSE)&gt;=REGISTER!$DA$41,OR(DG39=1,DG39="x")),1,0))</f>
        <v>0</v>
      </c>
      <c r="DH55" s="225">
        <f>IF($B39=0,0,IF(AND(VLOOKUP($B39,RE,19,FALSE)&gt;=REGISTER!$DA$41,OR(DH39=1,DH39="x")),1,0))</f>
        <v>0</v>
      </c>
      <c r="DI55" s="225">
        <f>IF($B39=0,0,IF(AND(VLOOKUP($B39,RE,19,FALSE)&gt;=REGISTER!$DA$41,OR(DI39=1,DI39="x")),1,0))</f>
        <v>0</v>
      </c>
      <c r="DJ55" s="225">
        <f>IF($B39=0,0,IF(AND(VLOOKUP($B39,RE,19,FALSE)&gt;=REGISTER!$DA$41,OR(DJ39=1,DJ39="x")),1,0))</f>
        <v>0</v>
      </c>
      <c r="DK55" s="225">
        <f>IF($B39=0,0,IF(AND(VLOOKUP($B39,RE,19,FALSE)&gt;=REGISTER!$DA$41,OR(DK39=1,DK39="x")),1,0))</f>
        <v>0</v>
      </c>
      <c r="DL55" s="225">
        <f>IF($B39=0,0,IF(AND(VLOOKUP($B39,RE,19,FALSE)&gt;=REGISTER!$DA$41,OR(DL39=1,DL39="x")),1,0))</f>
        <v>0</v>
      </c>
      <c r="DM55" s="225">
        <f>IF($B39=0,0,IF(AND(VLOOKUP($B39,RE,19,FALSE)&gt;=REGISTER!$DA$41,OR(DM39=1,DM39="x")),1,0))</f>
        <v>0</v>
      </c>
      <c r="DN55" s="225">
        <f>IF($B39=0,0,IF(AND(VLOOKUP($B39,RE,19,FALSE)&gt;=REGISTER!$DA$41,OR(DN39=1,DN39="x")),1,0))</f>
        <v>0</v>
      </c>
      <c r="DO55" s="225">
        <f>IF($B39=0,0,IF(AND(VLOOKUP($B39,RE,19,FALSE)&gt;=REGISTER!$DA$41,OR(DO39=1,DO39="x")),1,0))</f>
        <v>0</v>
      </c>
      <c r="DP55" s="225">
        <f>IF($B39=0,0,IF(AND(VLOOKUP($B39,RE,19,FALSE)&gt;=REGISTER!$DA$41,OR(DP39=1,DP39="x")),1,0))</f>
        <v>0</v>
      </c>
      <c r="DQ55" s="225">
        <f>IF($B39=0,0,IF(AND(VLOOKUP($B39,RE,19,FALSE)&gt;=REGISTER!$DA$41,OR(DQ39=1,DQ39="x")),1,0))</f>
        <v>0</v>
      </c>
      <c r="DR55" s="225">
        <f>IF($B39=0,0,IF(AND(VLOOKUP($B39,RE,19,FALSE)&gt;=REGISTER!$DA$41,OR(DR39=1,DR39="x")),1,0))</f>
        <v>0</v>
      </c>
      <c r="DS55" s="225">
        <f>IF($B39=0,0,IF(AND(VLOOKUP($B39,RE,19,FALSE)&gt;=REGISTER!$DA$41,OR(DS39=1,DS39="x")),1,0))</f>
        <v>0</v>
      </c>
      <c r="DT55" s="225">
        <f>IF($B39=0,0,IF(AND(VLOOKUP($B39,RE,19,FALSE)&gt;=REGISTER!$DA$41,OR(DT39=1,DT39="x")),1,0))</f>
        <v>0</v>
      </c>
      <c r="DU55" s="225">
        <f>IF($B39=0,0,IF(AND(VLOOKUP($B39,RE,19,FALSE)&gt;=REGISTER!$DA$41,OR(DU39=1,DU39="x")),1,0))</f>
        <v>0</v>
      </c>
      <c r="DV55" s="225">
        <f>IF($B39=0,0,IF(AND(VLOOKUP($B39,RE,19,FALSE)&gt;=REGISTER!$DA$41,OR(DV39=1,DV39="x")),1,0))</f>
        <v>0</v>
      </c>
      <c r="DW55" s="225">
        <f>IF($B39=0,0,IF(AND(VLOOKUP($B39,RE,19,FALSE)&gt;=REGISTER!$DA$41,OR(DW39=1,DW39="x")),1,0))</f>
        <v>0</v>
      </c>
      <c r="DX55" s="225">
        <f>IF($B39=0,0,IF(AND(VLOOKUP($B39,RE,19,FALSE)&gt;=REGISTER!$DA$41,OR(DX39=1,DX39="x")),1,0))</f>
        <v>0</v>
      </c>
      <c r="DY55" s="225">
        <f>IF($B39=0,0,IF(AND(VLOOKUP($B39,RE,19,FALSE)&gt;=REGISTER!$DA$41,OR(DY39=1,DY39="x")),1,0))</f>
        <v>0</v>
      </c>
      <c r="DZ55" s="225">
        <f>IF($B39=0,0,IF(AND(VLOOKUP($B39,RE,19,FALSE)&gt;=REGISTER!$DA$41,OR(DZ39=1,DZ39="x")),1,0))</f>
        <v>0</v>
      </c>
      <c r="EA55" s="225">
        <f>IF($B39=0,0,IF(AND(VLOOKUP($B39,RE,19,FALSE)&gt;=REGISTER!$DA$41,OR(EA39=1,EA39="x")),1,0))</f>
        <v>0</v>
      </c>
      <c r="EB55" s="225">
        <f>IF($B39=0,0,IF(AND(VLOOKUP($B39,RE,19,FALSE)&gt;=REGISTER!$DA$41,OR(EB39=1,EB39="x")),1,0))</f>
        <v>0</v>
      </c>
      <c r="EC55" s="225">
        <f>IF($B39=0,0,IF(AND(VLOOKUP($B39,RE,19,FALSE)&gt;=REGISTER!$DA$41,OR(EC39=1,EC39="x")),1,0))</f>
        <v>0</v>
      </c>
      <c r="ED55" s="225">
        <f>IF($B39=0,0,IF(AND(VLOOKUP($B39,RE,19,FALSE)&gt;=REGISTER!$DA$41,OR(ED39=1,ED39="x")),1,0))</f>
        <v>0</v>
      </c>
      <c r="EE55" s="225">
        <f>IF($B39=0,0,IF(AND(VLOOKUP($B39,RE,19,FALSE)&gt;=REGISTER!$DA$41,OR(EE39=1,EE39="x")),1,0))</f>
        <v>0</v>
      </c>
      <c r="EF55" s="225">
        <f>IF($B39=0,0,IF(AND(VLOOKUP($B39,RE,19,FALSE)&gt;=REGISTER!$DA$41,OR(EF39=1,EF39="x")),1,0))</f>
        <v>0</v>
      </c>
      <c r="EG55" s="114"/>
      <c r="EH55" s="115"/>
      <c r="EI55" s="115"/>
      <c r="EJ55" s="115"/>
      <c r="EK55" s="116"/>
      <c r="EL55" s="115"/>
      <c r="EM55" s="115"/>
      <c r="EN55" s="115"/>
      <c r="EO55" s="115"/>
      <c r="EP55" s="115"/>
      <c r="EQ55" s="115"/>
      <c r="ER55" s="115"/>
      <c r="ES55" s="115"/>
      <c r="ET55" s="115"/>
      <c r="EU55" s="115"/>
      <c r="EV55" s="115"/>
      <c r="EW55" s="115"/>
      <c r="EX55" s="115"/>
      <c r="EY55" s="115"/>
      <c r="EZ55" s="115"/>
      <c r="FA55" s="115"/>
      <c r="FB55" s="115"/>
      <c r="FC55" s="115"/>
      <c r="FD55" s="115"/>
      <c r="FE55" s="115"/>
      <c r="FF55" s="115"/>
      <c r="FG55" s="115"/>
      <c r="FH55" s="115"/>
      <c r="FI55" s="115"/>
      <c r="FJ55" s="115"/>
      <c r="FK55" s="115"/>
      <c r="FL55" s="115"/>
      <c r="FM55" s="115"/>
      <c r="FN55" s="115"/>
      <c r="FO55" s="115"/>
      <c r="FP55" s="115"/>
      <c r="FQ55" s="115"/>
      <c r="FR55" s="115"/>
      <c r="FS55" s="115"/>
      <c r="FT55" s="115"/>
      <c r="FU55" s="115"/>
      <c r="FV55" s="115"/>
      <c r="FW55" s="115"/>
      <c r="FX55" s="115"/>
      <c r="FY55" s="115"/>
      <c r="FZ55" s="115"/>
      <c r="GA55" s="115"/>
      <c r="GB55" s="115"/>
      <c r="GC55" s="115"/>
      <c r="GD55" s="115"/>
      <c r="GE55" s="115"/>
      <c r="GF55" s="115"/>
      <c r="GG55" s="115"/>
      <c r="GH55" s="115"/>
      <c r="GI55" s="115"/>
      <c r="GJ55" s="115"/>
      <c r="GK55" s="115"/>
      <c r="GL55" s="115"/>
      <c r="GM55" s="115"/>
      <c r="GN55" s="115"/>
      <c r="GO55" s="115"/>
      <c r="GP55" s="115"/>
      <c r="GQ55" s="115"/>
      <c r="GR55" s="115"/>
      <c r="GS55" s="115"/>
      <c r="GT55" s="115"/>
      <c r="GU55" s="115"/>
      <c r="GV55" s="115"/>
      <c r="GW55" s="115"/>
      <c r="GX55" s="115"/>
      <c r="GY55" s="115"/>
      <c r="GZ55" s="115"/>
      <c r="HA55" s="115"/>
      <c r="HB55" s="115"/>
      <c r="HC55" s="115"/>
      <c r="HD55" s="115"/>
      <c r="HE55" s="115"/>
      <c r="HF55" s="115"/>
      <c r="HG55" s="115"/>
      <c r="HH55" s="115"/>
      <c r="HI55" s="4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</row>
    <row r="56" spans="1:256" ht="15" hidden="1" customHeight="1">
      <c r="A56" s="71"/>
      <c r="B56" s="72"/>
      <c r="C56" s="72"/>
      <c r="D56" s="72"/>
      <c r="E56" s="72"/>
      <c r="F56" s="73"/>
      <c r="G56" s="69"/>
      <c r="H56" s="60" t="s">
        <v>116</v>
      </c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225">
        <f>IF($B117=0,0,IF(AND(VLOOKUP($B117,RE,19,FALSE)&gt;=REGISTER!$DA$41,OR(CS117=1,CS117="x")),1,0))</f>
        <v>0</v>
      </c>
      <c r="CT56" s="225">
        <f>IF($B117=0,0,IF(AND(VLOOKUP($B117,RE,19,FALSE)&gt;=REGISTER!$DA$41,OR(CT117=1,CT117="x")),1,0))</f>
        <v>0</v>
      </c>
      <c r="CU56" s="225">
        <f>IF($B117=0,0,IF(AND(VLOOKUP($B117,RE,19,FALSE)&gt;=REGISTER!$DA$41,OR(CU117=1,CU117="x")),1,0))</f>
        <v>0</v>
      </c>
      <c r="CV56" s="225">
        <f>IF($B117=0,0,IF(AND(VLOOKUP($B117,RE,19,FALSE)&gt;=REGISTER!$DA$41,OR(CV117=1,CV117="x")),1,0))</f>
        <v>0</v>
      </c>
      <c r="CW56" s="225">
        <f>IF($B117=0,0,IF(AND(VLOOKUP($B117,RE,19,FALSE)&gt;=REGISTER!$DA$41,OR(CW117=1,CW117="x")),1,0))</f>
        <v>0</v>
      </c>
      <c r="CX56" s="225">
        <f>IF($B117=0,0,IF(AND(VLOOKUP($B117,RE,19,FALSE)&gt;=REGISTER!$DA$41,OR(CX117=1,CX117="x")),1,0))</f>
        <v>0</v>
      </c>
      <c r="CY56" s="225">
        <f>IF($B117=0,0,IF(AND(VLOOKUP($B117,RE,19,FALSE)&gt;=REGISTER!$DA$41,OR(CY117=1,CY117="x")),1,0))</f>
        <v>0</v>
      </c>
      <c r="CZ56" s="225">
        <f>IF($B117=0,0,IF(AND(VLOOKUP($B117,RE,19,FALSE)&gt;=REGISTER!$DA$41,OR(CZ117=1,CZ117="x")),1,0))</f>
        <v>0</v>
      </c>
      <c r="DA56" s="225">
        <f>IF($B117=0,0,IF(AND(VLOOKUP($B117,RE,19,FALSE)&gt;=REGISTER!$DA$41,OR(DA117=1,DA117="x")),1,0))</f>
        <v>0</v>
      </c>
      <c r="DB56" s="225">
        <f>IF($B117=0,0,IF(AND(VLOOKUP($B117,RE,19,FALSE)&gt;=REGISTER!$DA$41,OR(DB117=1,DB117="x")),1,0))</f>
        <v>0</v>
      </c>
      <c r="DC56" s="225">
        <f>IF($B117=0,0,IF(AND(VLOOKUP($B117,RE,19,FALSE)&gt;=REGISTER!$DA$41,OR(DC117=1,DC117="x")),1,0))</f>
        <v>0</v>
      </c>
      <c r="DD56" s="225">
        <f>IF($B117=0,0,IF(AND(VLOOKUP($B117,RE,19,FALSE)&gt;=REGISTER!$DA$41,OR(DD117=1,DD117="x")),1,0))</f>
        <v>0</v>
      </c>
      <c r="DE56" s="225">
        <f>IF($B117=0,0,IF(AND(VLOOKUP($B117,RE,19,FALSE)&gt;=REGISTER!$DA$41,OR(DE117=1,DE117="x")),1,0))</f>
        <v>0</v>
      </c>
      <c r="DF56" s="225">
        <f>IF($B117=0,0,IF(AND(VLOOKUP($B117,RE,19,FALSE)&gt;=REGISTER!$DA$41,OR(DF117=1,DF117="x")),1,0))</f>
        <v>0</v>
      </c>
      <c r="DG56" s="225">
        <f>IF($B117=0,0,IF(AND(VLOOKUP($B117,RE,19,FALSE)&gt;=REGISTER!$DA$41,OR(DG117=1,DG117="x")),1,0))</f>
        <v>0</v>
      </c>
      <c r="DH56" s="225">
        <f>IF($B117=0,0,IF(AND(VLOOKUP($B117,RE,19,FALSE)&gt;=REGISTER!$DA$41,OR(DH117=1,DH117="x")),1,0))</f>
        <v>0</v>
      </c>
      <c r="DI56" s="225">
        <f>IF($B117=0,0,IF(AND(VLOOKUP($B117,RE,19,FALSE)&gt;=REGISTER!$DA$41,OR(DI117=1,DI117="x")),1,0))</f>
        <v>0</v>
      </c>
      <c r="DJ56" s="225">
        <f>IF($B117=0,0,IF(AND(VLOOKUP($B117,RE,19,FALSE)&gt;=REGISTER!$DA$41,OR(DJ117=1,DJ117="x")),1,0))</f>
        <v>0</v>
      </c>
      <c r="DK56" s="225">
        <f>IF($B117=0,0,IF(AND(VLOOKUP($B117,RE,19,FALSE)&gt;=REGISTER!$DA$41,OR(DK117=1,DK117="x")),1,0))</f>
        <v>0</v>
      </c>
      <c r="DL56" s="225">
        <f>IF($B117=0,0,IF(AND(VLOOKUP($B117,RE,19,FALSE)&gt;=REGISTER!$DA$41,OR(DL117=1,DL117="x")),1,0))</f>
        <v>0</v>
      </c>
      <c r="DM56" s="225">
        <f>IF($B117=0,0,IF(AND(VLOOKUP($B117,RE,19,FALSE)&gt;=REGISTER!$DA$41,OR(DM117=1,DM117="x")),1,0))</f>
        <v>0</v>
      </c>
      <c r="DN56" s="225">
        <f>IF($B117=0,0,IF(AND(VLOOKUP($B117,RE,19,FALSE)&gt;=REGISTER!$DA$41,OR(DN117=1,DN117="x")),1,0))</f>
        <v>0</v>
      </c>
      <c r="DO56" s="225">
        <f>IF($B117=0,0,IF(AND(VLOOKUP($B117,RE,19,FALSE)&gt;=REGISTER!$DA$41,OR(DO117=1,DO117="x")),1,0))</f>
        <v>0</v>
      </c>
      <c r="DP56" s="225">
        <f>IF($B117=0,0,IF(AND(VLOOKUP($B117,RE,19,FALSE)&gt;=REGISTER!$DA$41,OR(DP117=1,DP117="x")),1,0))</f>
        <v>0</v>
      </c>
      <c r="DQ56" s="225">
        <f>IF($B117=0,0,IF(AND(VLOOKUP($B117,RE,19,FALSE)&gt;=REGISTER!$DA$41,OR(DQ117=1,DQ117="x")),1,0))</f>
        <v>0</v>
      </c>
      <c r="DR56" s="225">
        <f>IF($B117=0,0,IF(AND(VLOOKUP($B117,RE,19,FALSE)&gt;=REGISTER!$DA$41,OR(DR117=1,DR117="x")),1,0))</f>
        <v>0</v>
      </c>
      <c r="DS56" s="225">
        <f>IF($B117=0,0,IF(AND(VLOOKUP($B117,RE,19,FALSE)&gt;=REGISTER!$DA$41,OR(DS117=1,DS117="x")),1,0))</f>
        <v>0</v>
      </c>
      <c r="DT56" s="225">
        <f>IF($B117=0,0,IF(AND(VLOOKUP($B117,RE,19,FALSE)&gt;=REGISTER!$DA$41,OR(DT117=1,DT117="x")),1,0))</f>
        <v>0</v>
      </c>
      <c r="DU56" s="225">
        <f>IF($B117=0,0,IF(AND(VLOOKUP($B117,RE,19,FALSE)&gt;=REGISTER!$DA$41,OR(DU117=1,DU117="x")),1,0))</f>
        <v>0</v>
      </c>
      <c r="DV56" s="225">
        <f>IF($B117=0,0,IF(AND(VLOOKUP($B117,RE,19,FALSE)&gt;=REGISTER!$DA$41,OR(DV117=1,DV117="x")),1,0))</f>
        <v>0</v>
      </c>
      <c r="DW56" s="225">
        <f>IF($B117=0,0,IF(AND(VLOOKUP($B117,RE,19,FALSE)&gt;=REGISTER!$DA$41,OR(DW117=1,DW117="x")),1,0))</f>
        <v>0</v>
      </c>
      <c r="DX56" s="225">
        <f>IF($B117=0,0,IF(AND(VLOOKUP($B117,RE,19,FALSE)&gt;=REGISTER!$DA$41,OR(DX117=1,DX117="x")),1,0))</f>
        <v>0</v>
      </c>
      <c r="DY56" s="225">
        <f>IF($B117=0,0,IF(AND(VLOOKUP($B117,RE,19,FALSE)&gt;=REGISTER!$DA$41,OR(DY117=1,DY117="x")),1,0))</f>
        <v>0</v>
      </c>
      <c r="DZ56" s="225">
        <f>IF($B117=0,0,IF(AND(VLOOKUP($B117,RE,19,FALSE)&gt;=REGISTER!$DA$41,OR(DZ117=1,DZ117="x")),1,0))</f>
        <v>0</v>
      </c>
      <c r="EA56" s="225">
        <f>IF($B117=0,0,IF(AND(VLOOKUP($B117,RE,19,FALSE)&gt;=REGISTER!$DA$41,OR(EA117=1,EA117="x")),1,0))</f>
        <v>0</v>
      </c>
      <c r="EB56" s="225">
        <f>IF($B117=0,0,IF(AND(VLOOKUP($B117,RE,19,FALSE)&gt;=REGISTER!$DA$41,OR(EB117=1,EB117="x")),1,0))</f>
        <v>0</v>
      </c>
      <c r="EC56" s="225">
        <f>IF($B117=0,0,IF(AND(VLOOKUP($B117,RE,19,FALSE)&gt;=REGISTER!$DA$41,OR(EC117=1,EC117="x")),1,0))</f>
        <v>0</v>
      </c>
      <c r="ED56" s="225">
        <f>IF($B117=0,0,IF(AND(VLOOKUP($B117,RE,19,FALSE)&gt;=REGISTER!$DA$41,OR(ED117=1,ED117="x")),1,0))</f>
        <v>0</v>
      </c>
      <c r="EE56" s="225">
        <f>IF($B117=0,0,IF(AND(VLOOKUP($B117,RE,19,FALSE)&gt;=REGISTER!$DA$41,OR(EE117=1,EE117="x")),1,0))</f>
        <v>0</v>
      </c>
      <c r="EF56" s="225">
        <f>IF($B117=0,0,IF(AND(VLOOKUP($B117,RE,19,FALSE)&gt;=REGISTER!$DA$41,OR(EF117=1,EF117="x")),1,0))</f>
        <v>0</v>
      </c>
      <c r="EG56" s="114"/>
      <c r="EH56" s="115"/>
      <c r="EI56" s="115"/>
      <c r="EJ56" s="115"/>
      <c r="EK56" s="116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4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</row>
    <row r="57" spans="1:256" ht="15" hidden="1" customHeight="1">
      <c r="A57" s="71"/>
      <c r="B57" s="72"/>
      <c r="C57" s="72"/>
      <c r="D57" s="72"/>
      <c r="E57" s="72"/>
      <c r="F57" s="73"/>
      <c r="G57" s="69"/>
      <c r="H57" s="60" t="s">
        <v>117</v>
      </c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225">
        <f>IF($B118=0,0,IF(AND(VLOOKUP($B118,RE,19,FALSE)&gt;=REGISTER!$DA$41,OR(CS118=1,CS118="x")),1,0))</f>
        <v>0</v>
      </c>
      <c r="CT57" s="225">
        <f>IF($B118=0,0,IF(AND(VLOOKUP($B118,RE,19,FALSE)&gt;=REGISTER!$DA$41,OR(CT118=1,CT118="x")),1,0))</f>
        <v>0</v>
      </c>
      <c r="CU57" s="225">
        <f>IF($B118=0,0,IF(AND(VLOOKUP($B118,RE,19,FALSE)&gt;=REGISTER!$DA$41,OR(CU118=1,CU118="x")),1,0))</f>
        <v>0</v>
      </c>
      <c r="CV57" s="225">
        <f>IF($B118=0,0,IF(AND(VLOOKUP($B118,RE,19,FALSE)&gt;=REGISTER!$DA$41,OR(CV118=1,CV118="x")),1,0))</f>
        <v>0</v>
      </c>
      <c r="CW57" s="225">
        <f>IF($B118=0,0,IF(AND(VLOOKUP($B118,RE,19,FALSE)&gt;=REGISTER!$DA$41,OR(CW118=1,CW118="x")),1,0))</f>
        <v>0</v>
      </c>
      <c r="CX57" s="225">
        <f>IF($B118=0,0,IF(AND(VLOOKUP($B118,RE,19,FALSE)&gt;=REGISTER!$DA$41,OR(CX118=1,CX118="x")),1,0))</f>
        <v>0</v>
      </c>
      <c r="CY57" s="225">
        <f>IF($B118=0,0,IF(AND(VLOOKUP($B118,RE,19,FALSE)&gt;=REGISTER!$DA$41,OR(CY118=1,CY118="x")),1,0))</f>
        <v>0</v>
      </c>
      <c r="CZ57" s="225">
        <f>IF($B118=0,0,IF(AND(VLOOKUP($B118,RE,19,FALSE)&gt;=REGISTER!$DA$41,OR(CZ118=1,CZ118="x")),1,0))</f>
        <v>0</v>
      </c>
      <c r="DA57" s="225">
        <f>IF($B118=0,0,IF(AND(VLOOKUP($B118,RE,19,FALSE)&gt;=REGISTER!$DA$41,OR(DA118=1,DA118="x")),1,0))</f>
        <v>0</v>
      </c>
      <c r="DB57" s="225">
        <f>IF($B118=0,0,IF(AND(VLOOKUP($B118,RE,19,FALSE)&gt;=REGISTER!$DA$41,OR(DB118=1,DB118="x")),1,0))</f>
        <v>0</v>
      </c>
      <c r="DC57" s="225">
        <f>IF($B118=0,0,IF(AND(VLOOKUP($B118,RE,19,FALSE)&gt;=REGISTER!$DA$41,OR(DC118=1,DC118="x")),1,0))</f>
        <v>0</v>
      </c>
      <c r="DD57" s="225">
        <f>IF($B118=0,0,IF(AND(VLOOKUP($B118,RE,19,FALSE)&gt;=REGISTER!$DA$41,OR(DD118=1,DD118="x")),1,0))</f>
        <v>0</v>
      </c>
      <c r="DE57" s="225">
        <f>IF($B118=0,0,IF(AND(VLOOKUP($B118,RE,19,FALSE)&gt;=REGISTER!$DA$41,OR(DE118=1,DE118="x")),1,0))</f>
        <v>0</v>
      </c>
      <c r="DF57" s="225">
        <f>IF($B118=0,0,IF(AND(VLOOKUP($B118,RE,19,FALSE)&gt;=REGISTER!$DA$41,OR(DF118=1,DF118="x")),1,0))</f>
        <v>0</v>
      </c>
      <c r="DG57" s="225">
        <f>IF($B118=0,0,IF(AND(VLOOKUP($B118,RE,19,FALSE)&gt;=REGISTER!$DA$41,OR(DG118=1,DG118="x")),1,0))</f>
        <v>0</v>
      </c>
      <c r="DH57" s="225">
        <f>IF($B118=0,0,IF(AND(VLOOKUP($B118,RE,19,FALSE)&gt;=REGISTER!$DA$41,OR(DH118=1,DH118="x")),1,0))</f>
        <v>0</v>
      </c>
      <c r="DI57" s="225">
        <f>IF($B118=0,0,IF(AND(VLOOKUP($B118,RE,19,FALSE)&gt;=REGISTER!$DA$41,OR(DI118=1,DI118="x")),1,0))</f>
        <v>0</v>
      </c>
      <c r="DJ57" s="225">
        <f>IF($B118=0,0,IF(AND(VLOOKUP($B118,RE,19,FALSE)&gt;=REGISTER!$DA$41,OR(DJ118=1,DJ118="x")),1,0))</f>
        <v>0</v>
      </c>
      <c r="DK57" s="225">
        <f>IF($B118=0,0,IF(AND(VLOOKUP($B118,RE,19,FALSE)&gt;=REGISTER!$DA$41,OR(DK118=1,DK118="x")),1,0))</f>
        <v>0</v>
      </c>
      <c r="DL57" s="225">
        <f>IF($B118=0,0,IF(AND(VLOOKUP($B118,RE,19,FALSE)&gt;=REGISTER!$DA$41,OR(DL118=1,DL118="x")),1,0))</f>
        <v>0</v>
      </c>
      <c r="DM57" s="225">
        <f>IF($B118=0,0,IF(AND(VLOOKUP($B118,RE,19,FALSE)&gt;=REGISTER!$DA$41,OR(DM118=1,DM118="x")),1,0))</f>
        <v>0</v>
      </c>
      <c r="DN57" s="225">
        <f>IF($B118=0,0,IF(AND(VLOOKUP($B118,RE,19,FALSE)&gt;=REGISTER!$DA$41,OR(DN118=1,DN118="x")),1,0))</f>
        <v>0</v>
      </c>
      <c r="DO57" s="225">
        <f>IF($B118=0,0,IF(AND(VLOOKUP($B118,RE,19,FALSE)&gt;=REGISTER!$DA$41,OR(DO118=1,DO118="x")),1,0))</f>
        <v>0</v>
      </c>
      <c r="DP57" s="225">
        <f>IF($B118=0,0,IF(AND(VLOOKUP($B118,RE,19,FALSE)&gt;=REGISTER!$DA$41,OR(DP118=1,DP118="x")),1,0))</f>
        <v>0</v>
      </c>
      <c r="DQ57" s="225">
        <f>IF($B118=0,0,IF(AND(VLOOKUP($B118,RE,19,FALSE)&gt;=REGISTER!$DA$41,OR(DQ118=1,DQ118="x")),1,0))</f>
        <v>0</v>
      </c>
      <c r="DR57" s="225">
        <f>IF($B118=0,0,IF(AND(VLOOKUP($B118,RE,19,FALSE)&gt;=REGISTER!$DA$41,OR(DR118=1,DR118="x")),1,0))</f>
        <v>0</v>
      </c>
      <c r="DS57" s="225">
        <f>IF($B118=0,0,IF(AND(VLOOKUP($B118,RE,19,FALSE)&gt;=REGISTER!$DA$41,OR(DS118=1,DS118="x")),1,0))</f>
        <v>0</v>
      </c>
      <c r="DT57" s="225">
        <f>IF($B118=0,0,IF(AND(VLOOKUP($B118,RE,19,FALSE)&gt;=REGISTER!$DA$41,OR(DT118=1,DT118="x")),1,0))</f>
        <v>0</v>
      </c>
      <c r="DU57" s="225">
        <f>IF($B118=0,0,IF(AND(VLOOKUP($B118,RE,19,FALSE)&gt;=REGISTER!$DA$41,OR(DU118=1,DU118="x")),1,0))</f>
        <v>0</v>
      </c>
      <c r="DV57" s="225">
        <f>IF($B118=0,0,IF(AND(VLOOKUP($B118,RE,19,FALSE)&gt;=REGISTER!$DA$41,OR(DV118=1,DV118="x")),1,0))</f>
        <v>0</v>
      </c>
      <c r="DW57" s="225">
        <f>IF($B118=0,0,IF(AND(VLOOKUP($B118,RE,19,FALSE)&gt;=REGISTER!$DA$41,OR(DW118=1,DW118="x")),1,0))</f>
        <v>0</v>
      </c>
      <c r="DX57" s="225">
        <f>IF($B118=0,0,IF(AND(VLOOKUP($B118,RE,19,FALSE)&gt;=REGISTER!$DA$41,OR(DX118=1,DX118="x")),1,0))</f>
        <v>0</v>
      </c>
      <c r="DY57" s="225">
        <f>IF($B118=0,0,IF(AND(VLOOKUP($B118,RE,19,FALSE)&gt;=REGISTER!$DA$41,OR(DY118=1,DY118="x")),1,0))</f>
        <v>0</v>
      </c>
      <c r="DZ57" s="225">
        <f>IF($B118=0,0,IF(AND(VLOOKUP($B118,RE,19,FALSE)&gt;=REGISTER!$DA$41,OR(DZ118=1,DZ118="x")),1,0))</f>
        <v>0</v>
      </c>
      <c r="EA57" s="225">
        <f>IF($B118=0,0,IF(AND(VLOOKUP($B118,RE,19,FALSE)&gt;=REGISTER!$DA$41,OR(EA118=1,EA118="x")),1,0))</f>
        <v>0</v>
      </c>
      <c r="EB57" s="225">
        <f>IF($B118=0,0,IF(AND(VLOOKUP($B118,RE,19,FALSE)&gt;=REGISTER!$DA$41,OR(EB118=1,EB118="x")),1,0))</f>
        <v>0</v>
      </c>
      <c r="EC57" s="225">
        <f>IF($B118=0,0,IF(AND(VLOOKUP($B118,RE,19,FALSE)&gt;=REGISTER!$DA$41,OR(EC118=1,EC118="x")),1,0))</f>
        <v>0</v>
      </c>
      <c r="ED57" s="225">
        <f>IF($B118=0,0,IF(AND(VLOOKUP($B118,RE,19,FALSE)&gt;=REGISTER!$DA$41,OR(ED118=1,ED118="x")),1,0))</f>
        <v>0</v>
      </c>
      <c r="EE57" s="225">
        <f>IF($B118=0,0,IF(AND(VLOOKUP($B118,RE,19,FALSE)&gt;=REGISTER!$DA$41,OR(EE118=1,EE118="x")),1,0))</f>
        <v>0</v>
      </c>
      <c r="EF57" s="225">
        <f>IF($B118=0,0,IF(AND(VLOOKUP($B118,RE,19,FALSE)&gt;=REGISTER!$DA$41,OR(EF118=1,EF118="x")),1,0))</f>
        <v>0</v>
      </c>
      <c r="EG57" s="114"/>
      <c r="EH57" s="115"/>
      <c r="EI57" s="115"/>
      <c r="EJ57" s="115"/>
      <c r="EK57" s="116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4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</row>
    <row r="58" spans="1:256" ht="15" hidden="1" customHeight="1">
      <c r="A58" s="71"/>
      <c r="B58" s="72"/>
      <c r="C58" s="72"/>
      <c r="D58" s="72"/>
      <c r="E58" s="72"/>
      <c r="F58" s="73"/>
      <c r="G58" s="69"/>
      <c r="H58" s="60" t="s">
        <v>118</v>
      </c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225">
        <f>IF($B119=0,0,IF(AND(VLOOKUP($B119,RE,19,FALSE)&gt;=REGISTER!$DA$41,OR(CS119=1,CS119="x")),1,0))</f>
        <v>0</v>
      </c>
      <c r="CT58" s="225">
        <f>IF($B119=0,0,IF(AND(VLOOKUP($B119,RE,19,FALSE)&gt;=REGISTER!$DA$41,OR(CT119=1,CT119="x")),1,0))</f>
        <v>0</v>
      </c>
      <c r="CU58" s="225">
        <f>IF($B119=0,0,IF(AND(VLOOKUP($B119,RE,19,FALSE)&gt;=REGISTER!$DA$41,OR(CU119=1,CU119="x")),1,0))</f>
        <v>0</v>
      </c>
      <c r="CV58" s="225">
        <f>IF($B119=0,0,IF(AND(VLOOKUP($B119,RE,19,FALSE)&gt;=REGISTER!$DA$41,OR(CV119=1,CV119="x")),1,0))</f>
        <v>0</v>
      </c>
      <c r="CW58" s="225">
        <f>IF($B119=0,0,IF(AND(VLOOKUP($B119,RE,19,FALSE)&gt;=REGISTER!$DA$41,OR(CW119=1,CW119="x")),1,0))</f>
        <v>0</v>
      </c>
      <c r="CX58" s="225">
        <f>IF($B119=0,0,IF(AND(VLOOKUP($B119,RE,19,FALSE)&gt;=REGISTER!$DA$41,OR(CX119=1,CX119="x")),1,0))</f>
        <v>0</v>
      </c>
      <c r="CY58" s="225">
        <f>IF($B119=0,0,IF(AND(VLOOKUP($B119,RE,19,FALSE)&gt;=REGISTER!$DA$41,OR(CY119=1,CY119="x")),1,0))</f>
        <v>0</v>
      </c>
      <c r="CZ58" s="225">
        <f>IF($B119=0,0,IF(AND(VLOOKUP($B119,RE,19,FALSE)&gt;=REGISTER!$DA$41,OR(CZ119=1,CZ119="x")),1,0))</f>
        <v>0</v>
      </c>
      <c r="DA58" s="225">
        <f>IF($B119=0,0,IF(AND(VLOOKUP($B119,RE,19,FALSE)&gt;=REGISTER!$DA$41,OR(DA119=1,DA119="x")),1,0))</f>
        <v>0</v>
      </c>
      <c r="DB58" s="225">
        <f>IF($B119=0,0,IF(AND(VLOOKUP($B119,RE,19,FALSE)&gt;=REGISTER!$DA$41,OR(DB119=1,DB119="x")),1,0))</f>
        <v>0</v>
      </c>
      <c r="DC58" s="225">
        <f>IF($B119=0,0,IF(AND(VLOOKUP($B119,RE,19,FALSE)&gt;=REGISTER!$DA$41,OR(DC119=1,DC119="x")),1,0))</f>
        <v>0</v>
      </c>
      <c r="DD58" s="225">
        <f>IF($B119=0,0,IF(AND(VLOOKUP($B119,RE,19,FALSE)&gt;=REGISTER!$DA$41,OR(DD119=1,DD119="x")),1,0))</f>
        <v>0</v>
      </c>
      <c r="DE58" s="225">
        <f>IF($B119=0,0,IF(AND(VLOOKUP($B119,RE,19,FALSE)&gt;=REGISTER!$DA$41,OR(DE119=1,DE119="x")),1,0))</f>
        <v>0</v>
      </c>
      <c r="DF58" s="225">
        <f>IF($B119=0,0,IF(AND(VLOOKUP($B119,RE,19,FALSE)&gt;=REGISTER!$DA$41,OR(DF119=1,DF119="x")),1,0))</f>
        <v>0</v>
      </c>
      <c r="DG58" s="225">
        <f>IF($B119=0,0,IF(AND(VLOOKUP($B119,RE,19,FALSE)&gt;=REGISTER!$DA$41,OR(DG119=1,DG119="x")),1,0))</f>
        <v>0</v>
      </c>
      <c r="DH58" s="225">
        <f>IF($B119=0,0,IF(AND(VLOOKUP($B119,RE,19,FALSE)&gt;=REGISTER!$DA$41,OR(DH119=1,DH119="x")),1,0))</f>
        <v>0</v>
      </c>
      <c r="DI58" s="225">
        <f>IF($B119=0,0,IF(AND(VLOOKUP($B119,RE,19,FALSE)&gt;=REGISTER!$DA$41,OR(DI119=1,DI119="x")),1,0))</f>
        <v>0</v>
      </c>
      <c r="DJ58" s="225">
        <f>IF($B119=0,0,IF(AND(VLOOKUP($B119,RE,19,FALSE)&gt;=REGISTER!$DA$41,OR(DJ119=1,DJ119="x")),1,0))</f>
        <v>0</v>
      </c>
      <c r="DK58" s="225">
        <f>IF($B119=0,0,IF(AND(VLOOKUP($B119,RE,19,FALSE)&gt;=REGISTER!$DA$41,OR(DK119=1,DK119="x")),1,0))</f>
        <v>0</v>
      </c>
      <c r="DL58" s="225">
        <f>IF($B119=0,0,IF(AND(VLOOKUP($B119,RE,19,FALSE)&gt;=REGISTER!$DA$41,OR(DL119=1,DL119="x")),1,0))</f>
        <v>0</v>
      </c>
      <c r="DM58" s="225">
        <f>IF($B119=0,0,IF(AND(VLOOKUP($B119,RE,19,FALSE)&gt;=REGISTER!$DA$41,OR(DM119=1,DM119="x")),1,0))</f>
        <v>0</v>
      </c>
      <c r="DN58" s="225">
        <f>IF($B119=0,0,IF(AND(VLOOKUP($B119,RE,19,FALSE)&gt;=REGISTER!$DA$41,OR(DN119=1,DN119="x")),1,0))</f>
        <v>0</v>
      </c>
      <c r="DO58" s="225">
        <f>IF($B119=0,0,IF(AND(VLOOKUP($B119,RE,19,FALSE)&gt;=REGISTER!$DA$41,OR(DO119=1,DO119="x")),1,0))</f>
        <v>0</v>
      </c>
      <c r="DP58" s="225">
        <f>IF($B119=0,0,IF(AND(VLOOKUP($B119,RE,19,FALSE)&gt;=REGISTER!$DA$41,OR(DP119=1,DP119="x")),1,0))</f>
        <v>0</v>
      </c>
      <c r="DQ58" s="225">
        <f>IF($B119=0,0,IF(AND(VLOOKUP($B119,RE,19,FALSE)&gt;=REGISTER!$DA$41,OR(DQ119=1,DQ119="x")),1,0))</f>
        <v>0</v>
      </c>
      <c r="DR58" s="225">
        <f>IF($B119=0,0,IF(AND(VLOOKUP($B119,RE,19,FALSE)&gt;=REGISTER!$DA$41,OR(DR119=1,DR119="x")),1,0))</f>
        <v>0</v>
      </c>
      <c r="DS58" s="225">
        <f>IF($B119=0,0,IF(AND(VLOOKUP($B119,RE,19,FALSE)&gt;=REGISTER!$DA$41,OR(DS119=1,DS119="x")),1,0))</f>
        <v>0</v>
      </c>
      <c r="DT58" s="225">
        <f>IF($B119=0,0,IF(AND(VLOOKUP($B119,RE,19,FALSE)&gt;=REGISTER!$DA$41,OR(DT119=1,DT119="x")),1,0))</f>
        <v>0</v>
      </c>
      <c r="DU58" s="225">
        <f>IF($B119=0,0,IF(AND(VLOOKUP($B119,RE,19,FALSE)&gt;=REGISTER!$DA$41,OR(DU119=1,DU119="x")),1,0))</f>
        <v>0</v>
      </c>
      <c r="DV58" s="225">
        <f>IF($B119=0,0,IF(AND(VLOOKUP($B119,RE,19,FALSE)&gt;=REGISTER!$DA$41,OR(DV119=1,DV119="x")),1,0))</f>
        <v>0</v>
      </c>
      <c r="DW58" s="225">
        <f>IF($B119=0,0,IF(AND(VLOOKUP($B119,RE,19,FALSE)&gt;=REGISTER!$DA$41,OR(DW119=1,DW119="x")),1,0))</f>
        <v>0</v>
      </c>
      <c r="DX58" s="225">
        <f>IF($B119=0,0,IF(AND(VLOOKUP($B119,RE,19,FALSE)&gt;=REGISTER!$DA$41,OR(DX119=1,DX119="x")),1,0))</f>
        <v>0</v>
      </c>
      <c r="DY58" s="225">
        <f>IF($B119=0,0,IF(AND(VLOOKUP($B119,RE,19,FALSE)&gt;=REGISTER!$DA$41,OR(DY119=1,DY119="x")),1,0))</f>
        <v>0</v>
      </c>
      <c r="DZ58" s="225">
        <f>IF($B119=0,0,IF(AND(VLOOKUP($B119,RE,19,FALSE)&gt;=REGISTER!$DA$41,OR(DZ119=1,DZ119="x")),1,0))</f>
        <v>0</v>
      </c>
      <c r="EA58" s="225">
        <f>IF($B119=0,0,IF(AND(VLOOKUP($B119,RE,19,FALSE)&gt;=REGISTER!$DA$41,OR(EA119=1,EA119="x")),1,0))</f>
        <v>0</v>
      </c>
      <c r="EB58" s="225">
        <f>IF($B119=0,0,IF(AND(VLOOKUP($B119,RE,19,FALSE)&gt;=REGISTER!$DA$41,OR(EB119=1,EB119="x")),1,0))</f>
        <v>0</v>
      </c>
      <c r="EC58" s="225">
        <f>IF($B119=0,0,IF(AND(VLOOKUP($B119,RE,19,FALSE)&gt;=REGISTER!$DA$41,OR(EC119=1,EC119="x")),1,0))</f>
        <v>0</v>
      </c>
      <c r="ED58" s="225">
        <f>IF($B119=0,0,IF(AND(VLOOKUP($B119,RE,19,FALSE)&gt;=REGISTER!$DA$41,OR(ED119=1,ED119="x")),1,0))</f>
        <v>0</v>
      </c>
      <c r="EE58" s="225">
        <f>IF($B119=0,0,IF(AND(VLOOKUP($B119,RE,19,FALSE)&gt;=REGISTER!$DA$41,OR(EE119=1,EE119="x")),1,0))</f>
        <v>0</v>
      </c>
      <c r="EF58" s="225">
        <f>IF($B119=0,0,IF(AND(VLOOKUP($B119,RE,19,FALSE)&gt;=REGISTER!$DA$41,OR(EF119=1,EF119="x")),1,0))</f>
        <v>0</v>
      </c>
      <c r="EG58" s="114"/>
      <c r="EH58" s="115"/>
      <c r="EI58" s="115"/>
      <c r="EJ58" s="115"/>
      <c r="EK58" s="116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4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</row>
    <row r="59" spans="1:256" ht="15" hidden="1" customHeight="1">
      <c r="A59" s="71"/>
      <c r="B59" s="72"/>
      <c r="C59" s="72"/>
      <c r="D59" s="72"/>
      <c r="E59" s="72"/>
      <c r="F59" s="73"/>
      <c r="G59" s="69"/>
      <c r="H59" s="60" t="s">
        <v>120</v>
      </c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225">
        <f>IF($B120=0,0,IF(AND(VLOOKUP($B120,RE,19,FALSE)&gt;=REGISTER!$DA$41,OR(CS120=1,CS120="x")),1,0))</f>
        <v>0</v>
      </c>
      <c r="CT59" s="225">
        <f>IF($B120=0,0,IF(AND(VLOOKUP($B120,RE,19,FALSE)&gt;=REGISTER!$DA$41,OR(CT120=1,CT120="x")),1,0))</f>
        <v>0</v>
      </c>
      <c r="CU59" s="225">
        <f>IF($B120=0,0,IF(AND(VLOOKUP($B120,RE,19,FALSE)&gt;=REGISTER!$DA$41,OR(CU120=1,CU120="x")),1,0))</f>
        <v>0</v>
      </c>
      <c r="CV59" s="225">
        <f>IF($B120=0,0,IF(AND(VLOOKUP($B120,RE,19,FALSE)&gt;=REGISTER!$DA$41,OR(CV120=1,CV120="x")),1,0))</f>
        <v>0</v>
      </c>
      <c r="CW59" s="225">
        <f>IF($B120=0,0,IF(AND(VLOOKUP($B120,RE,19,FALSE)&gt;=REGISTER!$DA$41,OR(CW120=1,CW120="x")),1,0))</f>
        <v>0</v>
      </c>
      <c r="CX59" s="225">
        <f>IF($B120=0,0,IF(AND(VLOOKUP($B120,RE,19,FALSE)&gt;=REGISTER!$DA$41,OR(CX120=1,CX120="x")),1,0))</f>
        <v>0</v>
      </c>
      <c r="CY59" s="225">
        <f>IF($B120=0,0,IF(AND(VLOOKUP($B120,RE,19,FALSE)&gt;=REGISTER!$DA$41,OR(CY120=1,CY120="x")),1,0))</f>
        <v>0</v>
      </c>
      <c r="CZ59" s="225">
        <f>IF($B120=0,0,IF(AND(VLOOKUP($B120,RE,19,FALSE)&gt;=REGISTER!$DA$41,OR(CZ120=1,CZ120="x")),1,0))</f>
        <v>0</v>
      </c>
      <c r="DA59" s="225">
        <f>IF($B120=0,0,IF(AND(VLOOKUP($B120,RE,19,FALSE)&gt;=REGISTER!$DA$41,OR(DA120=1,DA120="x")),1,0))</f>
        <v>0</v>
      </c>
      <c r="DB59" s="225">
        <f>IF($B120=0,0,IF(AND(VLOOKUP($B120,RE,19,FALSE)&gt;=REGISTER!$DA$41,OR(DB120=1,DB120="x")),1,0))</f>
        <v>0</v>
      </c>
      <c r="DC59" s="225">
        <f>IF($B120=0,0,IF(AND(VLOOKUP($B120,RE,19,FALSE)&gt;=REGISTER!$DA$41,OR(DC120=1,DC120="x")),1,0))</f>
        <v>0</v>
      </c>
      <c r="DD59" s="225">
        <f>IF($B120=0,0,IF(AND(VLOOKUP($B120,RE,19,FALSE)&gt;=REGISTER!$DA$41,OR(DD120=1,DD120="x")),1,0))</f>
        <v>0</v>
      </c>
      <c r="DE59" s="225">
        <f>IF($B120=0,0,IF(AND(VLOOKUP($B120,RE,19,FALSE)&gt;=REGISTER!$DA$41,OR(DE120=1,DE120="x")),1,0))</f>
        <v>0</v>
      </c>
      <c r="DF59" s="225">
        <f>IF($B120=0,0,IF(AND(VLOOKUP($B120,RE,19,FALSE)&gt;=REGISTER!$DA$41,OR(DF120=1,DF120="x")),1,0))</f>
        <v>0</v>
      </c>
      <c r="DG59" s="225">
        <f>IF($B120=0,0,IF(AND(VLOOKUP($B120,RE,19,FALSE)&gt;=REGISTER!$DA$41,OR(DG120=1,DG120="x")),1,0))</f>
        <v>0</v>
      </c>
      <c r="DH59" s="225">
        <f>IF($B120=0,0,IF(AND(VLOOKUP($B120,RE,19,FALSE)&gt;=REGISTER!$DA$41,OR(DH120=1,DH120="x")),1,0))</f>
        <v>0</v>
      </c>
      <c r="DI59" s="225">
        <f>IF($B120=0,0,IF(AND(VLOOKUP($B120,RE,19,FALSE)&gt;=REGISTER!$DA$41,OR(DI120=1,DI120="x")),1,0))</f>
        <v>0</v>
      </c>
      <c r="DJ59" s="225">
        <f>IF($B120=0,0,IF(AND(VLOOKUP($B120,RE,19,FALSE)&gt;=REGISTER!$DA$41,OR(DJ120=1,DJ120="x")),1,0))</f>
        <v>0</v>
      </c>
      <c r="DK59" s="225">
        <f>IF($B120=0,0,IF(AND(VLOOKUP($B120,RE,19,FALSE)&gt;=REGISTER!$DA$41,OR(DK120=1,DK120="x")),1,0))</f>
        <v>0</v>
      </c>
      <c r="DL59" s="225">
        <f>IF($B120=0,0,IF(AND(VLOOKUP($B120,RE,19,FALSE)&gt;=REGISTER!$DA$41,OR(DL120=1,DL120="x")),1,0))</f>
        <v>0</v>
      </c>
      <c r="DM59" s="225">
        <f>IF($B120=0,0,IF(AND(VLOOKUP($B120,RE,19,FALSE)&gt;=REGISTER!$DA$41,OR(DM120=1,DM120="x")),1,0))</f>
        <v>0</v>
      </c>
      <c r="DN59" s="225">
        <f>IF($B120=0,0,IF(AND(VLOOKUP($B120,RE,19,FALSE)&gt;=REGISTER!$DA$41,OR(DN120=1,DN120="x")),1,0))</f>
        <v>0</v>
      </c>
      <c r="DO59" s="225">
        <f>IF($B120=0,0,IF(AND(VLOOKUP($B120,RE,19,FALSE)&gt;=REGISTER!$DA$41,OR(DO120=1,DO120="x")),1,0))</f>
        <v>0</v>
      </c>
      <c r="DP59" s="225">
        <f>IF($B120=0,0,IF(AND(VLOOKUP($B120,RE,19,FALSE)&gt;=REGISTER!$DA$41,OR(DP120=1,DP120="x")),1,0))</f>
        <v>0</v>
      </c>
      <c r="DQ59" s="225">
        <f>IF($B120=0,0,IF(AND(VLOOKUP($B120,RE,19,FALSE)&gt;=REGISTER!$DA$41,OR(DQ120=1,DQ120="x")),1,0))</f>
        <v>0</v>
      </c>
      <c r="DR59" s="225">
        <f>IF($B120=0,0,IF(AND(VLOOKUP($B120,RE,19,FALSE)&gt;=REGISTER!$DA$41,OR(DR120=1,DR120="x")),1,0))</f>
        <v>0</v>
      </c>
      <c r="DS59" s="225">
        <f>IF($B120=0,0,IF(AND(VLOOKUP($B120,RE,19,FALSE)&gt;=REGISTER!$DA$41,OR(DS120=1,DS120="x")),1,0))</f>
        <v>0</v>
      </c>
      <c r="DT59" s="225">
        <f>IF($B120=0,0,IF(AND(VLOOKUP($B120,RE,19,FALSE)&gt;=REGISTER!$DA$41,OR(DT120=1,DT120="x")),1,0))</f>
        <v>0</v>
      </c>
      <c r="DU59" s="225">
        <f>IF($B120=0,0,IF(AND(VLOOKUP($B120,RE,19,FALSE)&gt;=REGISTER!$DA$41,OR(DU120=1,DU120="x")),1,0))</f>
        <v>0</v>
      </c>
      <c r="DV59" s="225">
        <f>IF($B120=0,0,IF(AND(VLOOKUP($B120,RE,19,FALSE)&gt;=REGISTER!$DA$41,OR(DV120=1,DV120="x")),1,0))</f>
        <v>0</v>
      </c>
      <c r="DW59" s="225">
        <f>IF($B120=0,0,IF(AND(VLOOKUP($B120,RE,19,FALSE)&gt;=REGISTER!$DA$41,OR(DW120=1,DW120="x")),1,0))</f>
        <v>0</v>
      </c>
      <c r="DX59" s="225">
        <f>IF($B120=0,0,IF(AND(VLOOKUP($B120,RE,19,FALSE)&gt;=REGISTER!$DA$41,OR(DX120=1,DX120="x")),1,0))</f>
        <v>0</v>
      </c>
      <c r="DY59" s="225">
        <f>IF($B120=0,0,IF(AND(VLOOKUP($B120,RE,19,FALSE)&gt;=REGISTER!$DA$41,OR(DY120=1,DY120="x")),1,0))</f>
        <v>0</v>
      </c>
      <c r="DZ59" s="225">
        <f>IF($B120=0,0,IF(AND(VLOOKUP($B120,RE,19,FALSE)&gt;=REGISTER!$DA$41,OR(DZ120=1,DZ120="x")),1,0))</f>
        <v>0</v>
      </c>
      <c r="EA59" s="225">
        <f>IF($B120=0,0,IF(AND(VLOOKUP($B120,RE,19,FALSE)&gt;=REGISTER!$DA$41,OR(EA120=1,EA120="x")),1,0))</f>
        <v>0</v>
      </c>
      <c r="EB59" s="225">
        <f>IF($B120=0,0,IF(AND(VLOOKUP($B120,RE,19,FALSE)&gt;=REGISTER!$DA$41,OR(EB120=1,EB120="x")),1,0))</f>
        <v>0</v>
      </c>
      <c r="EC59" s="225">
        <f>IF($B120=0,0,IF(AND(VLOOKUP($B120,RE,19,FALSE)&gt;=REGISTER!$DA$41,OR(EC120=1,EC120="x")),1,0))</f>
        <v>0</v>
      </c>
      <c r="ED59" s="225">
        <f>IF($B120=0,0,IF(AND(VLOOKUP($B120,RE,19,FALSE)&gt;=REGISTER!$DA$41,OR(ED120=1,ED120="x")),1,0))</f>
        <v>0</v>
      </c>
      <c r="EE59" s="225">
        <f>IF($B120=0,0,IF(AND(VLOOKUP($B120,RE,19,FALSE)&gt;=REGISTER!$DA$41,OR(EE120=1,EE120="x")),1,0))</f>
        <v>0</v>
      </c>
      <c r="EF59" s="225">
        <f>IF($B120=0,0,IF(AND(VLOOKUP($B120,RE,19,FALSE)&gt;=REGISTER!$DA$41,OR(EF120=1,EF120="x")),1,0))</f>
        <v>0</v>
      </c>
      <c r="EG59" s="114"/>
      <c r="EH59" s="115"/>
      <c r="EI59" s="115"/>
      <c r="EJ59" s="115"/>
      <c r="EK59" s="116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4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</row>
    <row r="60" spans="1:256" ht="15" hidden="1" customHeight="1">
      <c r="A60" s="71"/>
      <c r="B60" s="72"/>
      <c r="C60" s="72"/>
      <c r="D60" s="72"/>
      <c r="E60" s="72"/>
      <c r="F60" s="73"/>
      <c r="G60" s="69"/>
      <c r="H60" s="60" t="s">
        <v>121</v>
      </c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225">
        <f>IF($B121=0,0,IF(AND(VLOOKUP($B121,RE,19,FALSE)&gt;=REGISTER!$DA$41,OR(CS121=1,CS121="x")),1,0))</f>
        <v>0</v>
      </c>
      <c r="CT60" s="225">
        <f>IF($B121=0,0,IF(AND(VLOOKUP($B121,RE,19,FALSE)&gt;=REGISTER!$DA$41,OR(CT121=1,CT121="x")),1,0))</f>
        <v>0</v>
      </c>
      <c r="CU60" s="225">
        <f>IF($B121=0,0,IF(AND(VLOOKUP($B121,RE,19,FALSE)&gt;=REGISTER!$DA$41,OR(CU121=1,CU121="x")),1,0))</f>
        <v>0</v>
      </c>
      <c r="CV60" s="225">
        <f>IF($B121=0,0,IF(AND(VLOOKUP($B121,RE,19,FALSE)&gt;=REGISTER!$DA$41,OR(CV121=1,CV121="x")),1,0))</f>
        <v>0</v>
      </c>
      <c r="CW60" s="225">
        <f>IF($B121=0,0,IF(AND(VLOOKUP($B121,RE,19,FALSE)&gt;=REGISTER!$DA$41,OR(CW121=1,CW121="x")),1,0))</f>
        <v>0</v>
      </c>
      <c r="CX60" s="225">
        <f>IF($B121=0,0,IF(AND(VLOOKUP($B121,RE,19,FALSE)&gt;=REGISTER!$DA$41,OR(CX121=1,CX121="x")),1,0))</f>
        <v>0</v>
      </c>
      <c r="CY60" s="225">
        <f>IF($B121=0,0,IF(AND(VLOOKUP($B121,RE,19,FALSE)&gt;=REGISTER!$DA$41,OR(CY121=1,CY121="x")),1,0))</f>
        <v>0</v>
      </c>
      <c r="CZ60" s="225">
        <f>IF($B121=0,0,IF(AND(VLOOKUP($B121,RE,19,FALSE)&gt;=REGISTER!$DA$41,OR(CZ121=1,CZ121="x")),1,0))</f>
        <v>0</v>
      </c>
      <c r="DA60" s="225">
        <f>IF($B121=0,0,IF(AND(VLOOKUP($B121,RE,19,FALSE)&gt;=REGISTER!$DA$41,OR(DA121=1,DA121="x")),1,0))</f>
        <v>0</v>
      </c>
      <c r="DB60" s="225">
        <f>IF($B121=0,0,IF(AND(VLOOKUP($B121,RE,19,FALSE)&gt;=REGISTER!$DA$41,OR(DB121=1,DB121="x")),1,0))</f>
        <v>0</v>
      </c>
      <c r="DC60" s="225">
        <f>IF($B121=0,0,IF(AND(VLOOKUP($B121,RE,19,FALSE)&gt;=REGISTER!$DA$41,OR(DC121=1,DC121="x")),1,0))</f>
        <v>0</v>
      </c>
      <c r="DD60" s="225">
        <f>IF($B121=0,0,IF(AND(VLOOKUP($B121,RE,19,FALSE)&gt;=REGISTER!$DA$41,OR(DD121=1,DD121="x")),1,0))</f>
        <v>0</v>
      </c>
      <c r="DE60" s="225">
        <f>IF($B121=0,0,IF(AND(VLOOKUP($B121,RE,19,FALSE)&gt;=REGISTER!$DA$41,OR(DE121=1,DE121="x")),1,0))</f>
        <v>0</v>
      </c>
      <c r="DF60" s="225">
        <f>IF($B121=0,0,IF(AND(VLOOKUP($B121,RE,19,FALSE)&gt;=REGISTER!$DA$41,OR(DF121=1,DF121="x")),1,0))</f>
        <v>0</v>
      </c>
      <c r="DG60" s="225">
        <f>IF($B121=0,0,IF(AND(VLOOKUP($B121,RE,19,FALSE)&gt;=REGISTER!$DA$41,OR(DG121=1,DG121="x")),1,0))</f>
        <v>0</v>
      </c>
      <c r="DH60" s="225">
        <f>IF($B121=0,0,IF(AND(VLOOKUP($B121,RE,19,FALSE)&gt;=REGISTER!$DA$41,OR(DH121=1,DH121="x")),1,0))</f>
        <v>0</v>
      </c>
      <c r="DI60" s="225">
        <f>IF($B121=0,0,IF(AND(VLOOKUP($B121,RE,19,FALSE)&gt;=REGISTER!$DA$41,OR(DI121=1,DI121="x")),1,0))</f>
        <v>0</v>
      </c>
      <c r="DJ60" s="225">
        <f>IF($B121=0,0,IF(AND(VLOOKUP($B121,RE,19,FALSE)&gt;=REGISTER!$DA$41,OR(DJ121=1,DJ121="x")),1,0))</f>
        <v>0</v>
      </c>
      <c r="DK60" s="225">
        <f>IF($B121=0,0,IF(AND(VLOOKUP($B121,RE,19,FALSE)&gt;=REGISTER!$DA$41,OR(DK121=1,DK121="x")),1,0))</f>
        <v>0</v>
      </c>
      <c r="DL60" s="225">
        <f>IF($B121=0,0,IF(AND(VLOOKUP($B121,RE,19,FALSE)&gt;=REGISTER!$DA$41,OR(DL121=1,DL121="x")),1,0))</f>
        <v>0</v>
      </c>
      <c r="DM60" s="225">
        <f>IF($B121=0,0,IF(AND(VLOOKUP($B121,RE,19,FALSE)&gt;=REGISTER!$DA$41,OR(DM121=1,DM121="x")),1,0))</f>
        <v>0</v>
      </c>
      <c r="DN60" s="225">
        <f>IF($B121=0,0,IF(AND(VLOOKUP($B121,RE,19,FALSE)&gt;=REGISTER!$DA$41,OR(DN121=1,DN121="x")),1,0))</f>
        <v>0</v>
      </c>
      <c r="DO60" s="225">
        <f>IF($B121=0,0,IF(AND(VLOOKUP($B121,RE,19,FALSE)&gt;=REGISTER!$DA$41,OR(DO121=1,DO121="x")),1,0))</f>
        <v>0</v>
      </c>
      <c r="DP60" s="225">
        <f>IF($B121=0,0,IF(AND(VLOOKUP($B121,RE,19,FALSE)&gt;=REGISTER!$DA$41,OR(DP121=1,DP121="x")),1,0))</f>
        <v>0</v>
      </c>
      <c r="DQ60" s="225">
        <f>IF($B121=0,0,IF(AND(VLOOKUP($B121,RE,19,FALSE)&gt;=REGISTER!$DA$41,OR(DQ121=1,DQ121="x")),1,0))</f>
        <v>0</v>
      </c>
      <c r="DR60" s="225">
        <f>IF($B121=0,0,IF(AND(VLOOKUP($B121,RE,19,FALSE)&gt;=REGISTER!$DA$41,OR(DR121=1,DR121="x")),1,0))</f>
        <v>0</v>
      </c>
      <c r="DS60" s="225">
        <f>IF($B121=0,0,IF(AND(VLOOKUP($B121,RE,19,FALSE)&gt;=REGISTER!$DA$41,OR(DS121=1,DS121="x")),1,0))</f>
        <v>0</v>
      </c>
      <c r="DT60" s="225">
        <f>IF($B121=0,0,IF(AND(VLOOKUP($B121,RE,19,FALSE)&gt;=REGISTER!$DA$41,OR(DT121=1,DT121="x")),1,0))</f>
        <v>0</v>
      </c>
      <c r="DU60" s="225">
        <f>IF($B121=0,0,IF(AND(VLOOKUP($B121,RE,19,FALSE)&gt;=REGISTER!$DA$41,OR(DU121=1,DU121="x")),1,0))</f>
        <v>0</v>
      </c>
      <c r="DV60" s="225">
        <f>IF($B121=0,0,IF(AND(VLOOKUP($B121,RE,19,FALSE)&gt;=REGISTER!$DA$41,OR(DV121=1,DV121="x")),1,0))</f>
        <v>0</v>
      </c>
      <c r="DW60" s="225">
        <f>IF($B121=0,0,IF(AND(VLOOKUP($B121,RE,19,FALSE)&gt;=REGISTER!$DA$41,OR(DW121=1,DW121="x")),1,0))</f>
        <v>0</v>
      </c>
      <c r="DX60" s="225">
        <f>IF($B121=0,0,IF(AND(VLOOKUP($B121,RE,19,FALSE)&gt;=REGISTER!$DA$41,OR(DX121=1,DX121="x")),1,0))</f>
        <v>0</v>
      </c>
      <c r="DY60" s="225">
        <f>IF($B121=0,0,IF(AND(VLOOKUP($B121,RE,19,FALSE)&gt;=REGISTER!$DA$41,OR(DY121=1,DY121="x")),1,0))</f>
        <v>0</v>
      </c>
      <c r="DZ60" s="225">
        <f>IF($B121=0,0,IF(AND(VLOOKUP($B121,RE,19,FALSE)&gt;=REGISTER!$DA$41,OR(DZ121=1,DZ121="x")),1,0))</f>
        <v>0</v>
      </c>
      <c r="EA60" s="225">
        <f>IF($B121=0,0,IF(AND(VLOOKUP($B121,RE,19,FALSE)&gt;=REGISTER!$DA$41,OR(EA121=1,EA121="x")),1,0))</f>
        <v>0</v>
      </c>
      <c r="EB60" s="225">
        <f>IF($B121=0,0,IF(AND(VLOOKUP($B121,RE,19,FALSE)&gt;=REGISTER!$DA$41,OR(EB121=1,EB121="x")),1,0))</f>
        <v>0</v>
      </c>
      <c r="EC60" s="225">
        <f>IF($B121=0,0,IF(AND(VLOOKUP($B121,RE,19,FALSE)&gt;=REGISTER!$DA$41,OR(EC121=1,EC121="x")),1,0))</f>
        <v>0</v>
      </c>
      <c r="ED60" s="225">
        <f>IF($B121=0,0,IF(AND(VLOOKUP($B121,RE,19,FALSE)&gt;=REGISTER!$DA$41,OR(ED121=1,ED121="x")),1,0))</f>
        <v>0</v>
      </c>
      <c r="EE60" s="225">
        <f>IF($B121=0,0,IF(AND(VLOOKUP($B121,RE,19,FALSE)&gt;=REGISTER!$DA$41,OR(EE121=1,EE121="x")),1,0))</f>
        <v>0</v>
      </c>
      <c r="EF60" s="225">
        <f>IF($B121=0,0,IF(AND(VLOOKUP($B121,RE,19,FALSE)&gt;=REGISTER!$DA$41,OR(EF121=1,EF121="x")),1,0))</f>
        <v>0</v>
      </c>
      <c r="EG60" s="114"/>
      <c r="EH60" s="115"/>
      <c r="EI60" s="115"/>
      <c r="EJ60" s="115"/>
      <c r="EK60" s="116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4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</row>
    <row r="61" spans="1:256" ht="15" hidden="1" customHeight="1">
      <c r="A61" s="71"/>
      <c r="B61" s="72"/>
      <c r="C61" s="72"/>
      <c r="D61" s="72"/>
      <c r="E61" s="72"/>
      <c r="F61" s="73"/>
      <c r="G61" s="69"/>
      <c r="H61" s="60" t="s">
        <v>252</v>
      </c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225">
        <f t="shared" ref="CS61:EF61" si="34">IF($B$38=0,0,IF(VLOOKUP($B$38,RE,5,FALSE)=1,0,IF(AND($N38&gt;25,CS$38=1),1,0)))</f>
        <v>0</v>
      </c>
      <c r="CT61" s="225">
        <f t="shared" si="34"/>
        <v>0</v>
      </c>
      <c r="CU61" s="225">
        <f t="shared" si="34"/>
        <v>0</v>
      </c>
      <c r="CV61" s="225">
        <f t="shared" si="34"/>
        <v>0</v>
      </c>
      <c r="CW61" s="225">
        <f t="shared" si="34"/>
        <v>0</v>
      </c>
      <c r="CX61" s="225">
        <f t="shared" si="34"/>
        <v>0</v>
      </c>
      <c r="CY61" s="225">
        <f t="shared" si="34"/>
        <v>0</v>
      </c>
      <c r="CZ61" s="225">
        <f t="shared" si="34"/>
        <v>0</v>
      </c>
      <c r="DA61" s="225">
        <f t="shared" si="34"/>
        <v>0</v>
      </c>
      <c r="DB61" s="225">
        <f t="shared" si="34"/>
        <v>0</v>
      </c>
      <c r="DC61" s="225">
        <f t="shared" si="34"/>
        <v>0</v>
      </c>
      <c r="DD61" s="225">
        <f t="shared" si="34"/>
        <v>0</v>
      </c>
      <c r="DE61" s="225">
        <f t="shared" si="34"/>
        <v>0</v>
      </c>
      <c r="DF61" s="225">
        <f t="shared" si="34"/>
        <v>0</v>
      </c>
      <c r="DG61" s="225">
        <f t="shared" si="34"/>
        <v>0</v>
      </c>
      <c r="DH61" s="225">
        <f t="shared" si="34"/>
        <v>0</v>
      </c>
      <c r="DI61" s="225">
        <f t="shared" si="34"/>
        <v>0</v>
      </c>
      <c r="DJ61" s="225">
        <f t="shared" si="34"/>
        <v>0</v>
      </c>
      <c r="DK61" s="225">
        <f t="shared" si="34"/>
        <v>0</v>
      </c>
      <c r="DL61" s="225">
        <f t="shared" si="34"/>
        <v>0</v>
      </c>
      <c r="DM61" s="225">
        <f t="shared" si="34"/>
        <v>0</v>
      </c>
      <c r="DN61" s="225">
        <f t="shared" si="34"/>
        <v>0</v>
      </c>
      <c r="DO61" s="225">
        <f t="shared" si="34"/>
        <v>0</v>
      </c>
      <c r="DP61" s="225">
        <f t="shared" si="34"/>
        <v>0</v>
      </c>
      <c r="DQ61" s="225">
        <f t="shared" si="34"/>
        <v>0</v>
      </c>
      <c r="DR61" s="225">
        <f t="shared" si="34"/>
        <v>0</v>
      </c>
      <c r="DS61" s="225">
        <f t="shared" si="34"/>
        <v>0</v>
      </c>
      <c r="DT61" s="225">
        <f t="shared" si="34"/>
        <v>0</v>
      </c>
      <c r="DU61" s="225">
        <f t="shared" si="34"/>
        <v>0</v>
      </c>
      <c r="DV61" s="225">
        <f t="shared" si="34"/>
        <v>0</v>
      </c>
      <c r="DW61" s="225">
        <f t="shared" si="34"/>
        <v>0</v>
      </c>
      <c r="DX61" s="225">
        <f t="shared" si="34"/>
        <v>0</v>
      </c>
      <c r="DY61" s="225">
        <f t="shared" si="34"/>
        <v>0</v>
      </c>
      <c r="DZ61" s="225">
        <f t="shared" si="34"/>
        <v>0</v>
      </c>
      <c r="EA61" s="225">
        <f t="shared" si="34"/>
        <v>0</v>
      </c>
      <c r="EB61" s="225">
        <f t="shared" si="34"/>
        <v>0</v>
      </c>
      <c r="EC61" s="225">
        <f t="shared" si="34"/>
        <v>0</v>
      </c>
      <c r="ED61" s="225">
        <f t="shared" si="34"/>
        <v>0</v>
      </c>
      <c r="EE61" s="225">
        <f t="shared" si="34"/>
        <v>0</v>
      </c>
      <c r="EF61" s="225">
        <f t="shared" si="34"/>
        <v>0</v>
      </c>
      <c r="EG61" s="114"/>
      <c r="EH61" s="115"/>
      <c r="EI61" s="115"/>
      <c r="EJ61" s="115"/>
      <c r="EK61" s="116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4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</row>
    <row r="62" spans="1:256" ht="15" hidden="1" customHeight="1">
      <c r="A62" s="71"/>
      <c r="B62" s="72"/>
      <c r="C62" s="72"/>
      <c r="D62" s="72"/>
      <c r="E62" s="72"/>
      <c r="F62" s="73"/>
      <c r="G62" s="69"/>
      <c r="H62" s="60" t="s">
        <v>252</v>
      </c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225">
        <f t="shared" ref="CS62:EF62" si="35">IF($B$39=0,0,IF(VLOOKUP($B$39,RE,5,FALSE)=1,0,IF(AND($N39&gt;25,CS39=1),1,0)))</f>
        <v>0</v>
      </c>
      <c r="CT62" s="225">
        <f t="shared" si="35"/>
        <v>0</v>
      </c>
      <c r="CU62" s="225">
        <f t="shared" si="35"/>
        <v>0</v>
      </c>
      <c r="CV62" s="225">
        <f t="shared" si="35"/>
        <v>0</v>
      </c>
      <c r="CW62" s="225">
        <f t="shared" si="35"/>
        <v>0</v>
      </c>
      <c r="CX62" s="225">
        <f t="shared" si="35"/>
        <v>0</v>
      </c>
      <c r="CY62" s="225">
        <f t="shared" si="35"/>
        <v>0</v>
      </c>
      <c r="CZ62" s="225">
        <f t="shared" si="35"/>
        <v>0</v>
      </c>
      <c r="DA62" s="225">
        <f t="shared" si="35"/>
        <v>0</v>
      </c>
      <c r="DB62" s="225">
        <f t="shared" si="35"/>
        <v>0</v>
      </c>
      <c r="DC62" s="225">
        <f t="shared" si="35"/>
        <v>0</v>
      </c>
      <c r="DD62" s="225">
        <f t="shared" si="35"/>
        <v>0</v>
      </c>
      <c r="DE62" s="225">
        <f t="shared" si="35"/>
        <v>0</v>
      </c>
      <c r="DF62" s="225">
        <f t="shared" si="35"/>
        <v>0</v>
      </c>
      <c r="DG62" s="225">
        <f t="shared" si="35"/>
        <v>0</v>
      </c>
      <c r="DH62" s="225">
        <f t="shared" si="35"/>
        <v>0</v>
      </c>
      <c r="DI62" s="225">
        <f t="shared" si="35"/>
        <v>0</v>
      </c>
      <c r="DJ62" s="225">
        <f t="shared" si="35"/>
        <v>0</v>
      </c>
      <c r="DK62" s="225">
        <f t="shared" si="35"/>
        <v>0</v>
      </c>
      <c r="DL62" s="225">
        <f t="shared" si="35"/>
        <v>0</v>
      </c>
      <c r="DM62" s="225">
        <f t="shared" si="35"/>
        <v>0</v>
      </c>
      <c r="DN62" s="225">
        <f t="shared" si="35"/>
        <v>0</v>
      </c>
      <c r="DO62" s="225">
        <f t="shared" si="35"/>
        <v>0</v>
      </c>
      <c r="DP62" s="225">
        <f t="shared" si="35"/>
        <v>0</v>
      </c>
      <c r="DQ62" s="225">
        <f t="shared" si="35"/>
        <v>0</v>
      </c>
      <c r="DR62" s="225">
        <f t="shared" si="35"/>
        <v>0</v>
      </c>
      <c r="DS62" s="225">
        <f t="shared" si="35"/>
        <v>0</v>
      </c>
      <c r="DT62" s="225">
        <f t="shared" si="35"/>
        <v>0</v>
      </c>
      <c r="DU62" s="225">
        <f t="shared" si="35"/>
        <v>0</v>
      </c>
      <c r="DV62" s="225">
        <f t="shared" si="35"/>
        <v>0</v>
      </c>
      <c r="DW62" s="225">
        <f t="shared" si="35"/>
        <v>0</v>
      </c>
      <c r="DX62" s="225">
        <f t="shared" si="35"/>
        <v>0</v>
      </c>
      <c r="DY62" s="225">
        <f t="shared" si="35"/>
        <v>0</v>
      </c>
      <c r="DZ62" s="225">
        <f t="shared" si="35"/>
        <v>0</v>
      </c>
      <c r="EA62" s="225">
        <f t="shared" si="35"/>
        <v>0</v>
      </c>
      <c r="EB62" s="225">
        <f t="shared" si="35"/>
        <v>0</v>
      </c>
      <c r="EC62" s="225">
        <f t="shared" si="35"/>
        <v>0</v>
      </c>
      <c r="ED62" s="225">
        <f t="shared" si="35"/>
        <v>0</v>
      </c>
      <c r="EE62" s="225">
        <f t="shared" si="35"/>
        <v>0</v>
      </c>
      <c r="EF62" s="225">
        <f t="shared" si="35"/>
        <v>0</v>
      </c>
      <c r="EG62" s="114"/>
      <c r="EH62" s="115"/>
      <c r="EI62" s="115"/>
      <c r="EJ62" s="115"/>
      <c r="EK62" s="116"/>
      <c r="EL62" s="115"/>
      <c r="EM62" s="115"/>
      <c r="EN62" s="115"/>
      <c r="EO62" s="115"/>
      <c r="EP62" s="115"/>
      <c r="EQ62" s="115"/>
      <c r="ER62" s="115"/>
      <c r="ES62" s="115"/>
      <c r="ET62" s="115"/>
      <c r="EU62" s="115"/>
      <c r="EV62" s="115"/>
      <c r="EW62" s="115"/>
      <c r="EX62" s="115"/>
      <c r="EY62" s="115"/>
      <c r="EZ62" s="115"/>
      <c r="FA62" s="115"/>
      <c r="FB62" s="115"/>
      <c r="FC62" s="115"/>
      <c r="FD62" s="115"/>
      <c r="FE62" s="115"/>
      <c r="FF62" s="115"/>
      <c r="FG62" s="115"/>
      <c r="FH62" s="115"/>
      <c r="FI62" s="115"/>
      <c r="FJ62" s="115"/>
      <c r="FK62" s="115"/>
      <c r="FL62" s="115"/>
      <c r="FM62" s="115"/>
      <c r="FN62" s="115"/>
      <c r="FO62" s="115"/>
      <c r="FP62" s="115"/>
      <c r="FQ62" s="115"/>
      <c r="FR62" s="115"/>
      <c r="FS62" s="115"/>
      <c r="FT62" s="115"/>
      <c r="FU62" s="115"/>
      <c r="FV62" s="115"/>
      <c r="FW62" s="115"/>
      <c r="FX62" s="115"/>
      <c r="FY62" s="115"/>
      <c r="FZ62" s="115"/>
      <c r="GA62" s="115"/>
      <c r="GB62" s="115"/>
      <c r="GC62" s="115"/>
      <c r="GD62" s="115"/>
      <c r="GE62" s="115"/>
      <c r="GF62" s="115"/>
      <c r="GG62" s="115"/>
      <c r="GH62" s="115"/>
      <c r="GI62" s="115"/>
      <c r="GJ62" s="115"/>
      <c r="GK62" s="115"/>
      <c r="GL62" s="115"/>
      <c r="GM62" s="115"/>
      <c r="GN62" s="115"/>
      <c r="GO62" s="115"/>
      <c r="GP62" s="115"/>
      <c r="GQ62" s="115"/>
      <c r="GR62" s="115"/>
      <c r="GS62" s="115"/>
      <c r="GT62" s="115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4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</row>
    <row r="63" spans="1:256" ht="15" hidden="1" customHeight="1">
      <c r="A63" s="71"/>
      <c r="B63" s="72"/>
      <c r="C63" s="72"/>
      <c r="D63" s="72"/>
      <c r="E63" s="72"/>
      <c r="F63" s="73"/>
      <c r="G63" s="69"/>
      <c r="H63" s="60" t="s">
        <v>252</v>
      </c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225">
        <f t="shared" ref="CS63:EF67" si="36">IF($B117=0,0,IF(VLOOKUP($B117,RE,5,FALSE)=1,0,IF(AND($N117&gt;25,CS117=1),1,0)))</f>
        <v>0</v>
      </c>
      <c r="CT63" s="225">
        <f t="shared" si="36"/>
        <v>0</v>
      </c>
      <c r="CU63" s="225">
        <f t="shared" si="36"/>
        <v>0</v>
      </c>
      <c r="CV63" s="225">
        <f t="shared" si="36"/>
        <v>0</v>
      </c>
      <c r="CW63" s="225">
        <f t="shared" si="36"/>
        <v>0</v>
      </c>
      <c r="CX63" s="225">
        <f t="shared" si="36"/>
        <v>0</v>
      </c>
      <c r="CY63" s="225">
        <f t="shared" si="36"/>
        <v>0</v>
      </c>
      <c r="CZ63" s="225">
        <f t="shared" si="36"/>
        <v>0</v>
      </c>
      <c r="DA63" s="225">
        <f t="shared" si="36"/>
        <v>0</v>
      </c>
      <c r="DB63" s="225">
        <f t="shared" si="36"/>
        <v>0</v>
      </c>
      <c r="DC63" s="225">
        <f t="shared" si="36"/>
        <v>0</v>
      </c>
      <c r="DD63" s="225">
        <f t="shared" si="36"/>
        <v>0</v>
      </c>
      <c r="DE63" s="225">
        <f t="shared" si="36"/>
        <v>0</v>
      </c>
      <c r="DF63" s="225">
        <f t="shared" si="36"/>
        <v>0</v>
      </c>
      <c r="DG63" s="225">
        <f t="shared" si="36"/>
        <v>0</v>
      </c>
      <c r="DH63" s="225">
        <f t="shared" si="36"/>
        <v>0</v>
      </c>
      <c r="DI63" s="225">
        <f t="shared" si="36"/>
        <v>0</v>
      </c>
      <c r="DJ63" s="225">
        <f t="shared" si="36"/>
        <v>0</v>
      </c>
      <c r="DK63" s="225">
        <f t="shared" si="36"/>
        <v>0</v>
      </c>
      <c r="DL63" s="225">
        <f t="shared" si="36"/>
        <v>0</v>
      </c>
      <c r="DM63" s="225">
        <f t="shared" si="36"/>
        <v>0</v>
      </c>
      <c r="DN63" s="225">
        <f t="shared" si="36"/>
        <v>0</v>
      </c>
      <c r="DO63" s="225">
        <f t="shared" si="36"/>
        <v>0</v>
      </c>
      <c r="DP63" s="225">
        <f t="shared" si="36"/>
        <v>0</v>
      </c>
      <c r="DQ63" s="225">
        <f t="shared" si="36"/>
        <v>0</v>
      </c>
      <c r="DR63" s="225">
        <f t="shared" si="36"/>
        <v>0</v>
      </c>
      <c r="DS63" s="225">
        <f t="shared" si="36"/>
        <v>0</v>
      </c>
      <c r="DT63" s="225">
        <f t="shared" si="36"/>
        <v>0</v>
      </c>
      <c r="DU63" s="225">
        <f t="shared" si="36"/>
        <v>0</v>
      </c>
      <c r="DV63" s="225">
        <f t="shared" si="36"/>
        <v>0</v>
      </c>
      <c r="DW63" s="225">
        <f t="shared" si="36"/>
        <v>0</v>
      </c>
      <c r="DX63" s="225">
        <f t="shared" si="36"/>
        <v>0</v>
      </c>
      <c r="DY63" s="225">
        <f t="shared" si="36"/>
        <v>0</v>
      </c>
      <c r="DZ63" s="225">
        <f t="shared" si="36"/>
        <v>0</v>
      </c>
      <c r="EA63" s="225">
        <f t="shared" si="36"/>
        <v>0</v>
      </c>
      <c r="EB63" s="225">
        <f t="shared" si="36"/>
        <v>0</v>
      </c>
      <c r="EC63" s="225">
        <f t="shared" si="36"/>
        <v>0</v>
      </c>
      <c r="ED63" s="225">
        <f t="shared" si="36"/>
        <v>0</v>
      </c>
      <c r="EE63" s="225">
        <f t="shared" si="36"/>
        <v>0</v>
      </c>
      <c r="EF63" s="225">
        <f t="shared" si="36"/>
        <v>0</v>
      </c>
      <c r="EG63" s="114"/>
      <c r="EH63" s="115"/>
      <c r="EI63" s="115"/>
      <c r="EJ63" s="115"/>
      <c r="EK63" s="116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4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</row>
    <row r="64" spans="1:256" ht="15" hidden="1" customHeight="1">
      <c r="A64" s="71"/>
      <c r="B64" s="72"/>
      <c r="C64" s="72"/>
      <c r="D64" s="72"/>
      <c r="E64" s="72"/>
      <c r="F64" s="73"/>
      <c r="G64" s="69"/>
      <c r="H64" s="60" t="s">
        <v>252</v>
      </c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225">
        <f t="shared" si="36"/>
        <v>0</v>
      </c>
      <c r="CT64" s="225">
        <f t="shared" si="36"/>
        <v>0</v>
      </c>
      <c r="CU64" s="225">
        <f t="shared" si="36"/>
        <v>0</v>
      </c>
      <c r="CV64" s="225">
        <f t="shared" si="36"/>
        <v>0</v>
      </c>
      <c r="CW64" s="225">
        <f t="shared" si="36"/>
        <v>0</v>
      </c>
      <c r="CX64" s="225">
        <f t="shared" si="36"/>
        <v>0</v>
      </c>
      <c r="CY64" s="225">
        <f t="shared" si="36"/>
        <v>0</v>
      </c>
      <c r="CZ64" s="225">
        <f t="shared" si="36"/>
        <v>0</v>
      </c>
      <c r="DA64" s="225">
        <f t="shared" si="36"/>
        <v>0</v>
      </c>
      <c r="DB64" s="225">
        <f t="shared" si="36"/>
        <v>0</v>
      </c>
      <c r="DC64" s="225">
        <f t="shared" si="36"/>
        <v>0</v>
      </c>
      <c r="DD64" s="225">
        <f t="shared" si="36"/>
        <v>0</v>
      </c>
      <c r="DE64" s="225">
        <f t="shared" si="36"/>
        <v>0</v>
      </c>
      <c r="DF64" s="225">
        <f t="shared" si="36"/>
        <v>0</v>
      </c>
      <c r="DG64" s="225">
        <f t="shared" si="36"/>
        <v>0</v>
      </c>
      <c r="DH64" s="225">
        <f t="shared" si="36"/>
        <v>0</v>
      </c>
      <c r="DI64" s="225">
        <f t="shared" si="36"/>
        <v>0</v>
      </c>
      <c r="DJ64" s="225">
        <f t="shared" si="36"/>
        <v>0</v>
      </c>
      <c r="DK64" s="225">
        <f t="shared" si="36"/>
        <v>0</v>
      </c>
      <c r="DL64" s="225">
        <f t="shared" si="36"/>
        <v>0</v>
      </c>
      <c r="DM64" s="225">
        <f t="shared" si="36"/>
        <v>0</v>
      </c>
      <c r="DN64" s="225">
        <f t="shared" si="36"/>
        <v>0</v>
      </c>
      <c r="DO64" s="225">
        <f t="shared" si="36"/>
        <v>0</v>
      </c>
      <c r="DP64" s="225">
        <f t="shared" si="36"/>
        <v>0</v>
      </c>
      <c r="DQ64" s="225">
        <f t="shared" si="36"/>
        <v>0</v>
      </c>
      <c r="DR64" s="225">
        <f t="shared" si="36"/>
        <v>0</v>
      </c>
      <c r="DS64" s="225">
        <f t="shared" si="36"/>
        <v>0</v>
      </c>
      <c r="DT64" s="225">
        <f t="shared" si="36"/>
        <v>0</v>
      </c>
      <c r="DU64" s="225">
        <f t="shared" si="36"/>
        <v>0</v>
      </c>
      <c r="DV64" s="225">
        <f t="shared" si="36"/>
        <v>0</v>
      </c>
      <c r="DW64" s="225">
        <f t="shared" si="36"/>
        <v>0</v>
      </c>
      <c r="DX64" s="225">
        <f t="shared" si="36"/>
        <v>0</v>
      </c>
      <c r="DY64" s="225">
        <f t="shared" si="36"/>
        <v>0</v>
      </c>
      <c r="DZ64" s="225">
        <f t="shared" si="36"/>
        <v>0</v>
      </c>
      <c r="EA64" s="225">
        <f t="shared" si="36"/>
        <v>0</v>
      </c>
      <c r="EB64" s="225">
        <f t="shared" si="36"/>
        <v>0</v>
      </c>
      <c r="EC64" s="225">
        <f t="shared" si="36"/>
        <v>0</v>
      </c>
      <c r="ED64" s="225">
        <f t="shared" si="36"/>
        <v>0</v>
      </c>
      <c r="EE64" s="225">
        <f t="shared" si="36"/>
        <v>0</v>
      </c>
      <c r="EF64" s="225">
        <f t="shared" si="36"/>
        <v>0</v>
      </c>
      <c r="EG64" s="114"/>
      <c r="EH64" s="115"/>
      <c r="EI64" s="115"/>
      <c r="EJ64" s="115"/>
      <c r="EK64" s="116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4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</row>
    <row r="65" spans="1:256" ht="15" hidden="1" customHeight="1">
      <c r="A65" s="71"/>
      <c r="B65" s="72"/>
      <c r="C65" s="72"/>
      <c r="D65" s="72"/>
      <c r="E65" s="72"/>
      <c r="F65" s="73"/>
      <c r="G65" s="69"/>
      <c r="H65" s="60" t="s">
        <v>252</v>
      </c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225">
        <f t="shared" si="36"/>
        <v>0</v>
      </c>
      <c r="CT65" s="225">
        <f t="shared" si="36"/>
        <v>0</v>
      </c>
      <c r="CU65" s="225">
        <f t="shared" si="36"/>
        <v>0</v>
      </c>
      <c r="CV65" s="225">
        <f t="shared" si="36"/>
        <v>0</v>
      </c>
      <c r="CW65" s="225">
        <f t="shared" si="36"/>
        <v>0</v>
      </c>
      <c r="CX65" s="225">
        <f t="shared" si="36"/>
        <v>0</v>
      </c>
      <c r="CY65" s="225">
        <f t="shared" si="36"/>
        <v>0</v>
      </c>
      <c r="CZ65" s="225">
        <f t="shared" si="36"/>
        <v>0</v>
      </c>
      <c r="DA65" s="225">
        <f t="shared" si="36"/>
        <v>0</v>
      </c>
      <c r="DB65" s="225">
        <f t="shared" si="36"/>
        <v>0</v>
      </c>
      <c r="DC65" s="225">
        <f t="shared" si="36"/>
        <v>0</v>
      </c>
      <c r="DD65" s="225">
        <f t="shared" si="36"/>
        <v>0</v>
      </c>
      <c r="DE65" s="225">
        <f t="shared" si="36"/>
        <v>0</v>
      </c>
      <c r="DF65" s="225">
        <f t="shared" si="36"/>
        <v>0</v>
      </c>
      <c r="DG65" s="225">
        <f t="shared" si="36"/>
        <v>0</v>
      </c>
      <c r="DH65" s="225">
        <f t="shared" si="36"/>
        <v>0</v>
      </c>
      <c r="DI65" s="225">
        <f t="shared" si="36"/>
        <v>0</v>
      </c>
      <c r="DJ65" s="225">
        <f t="shared" si="36"/>
        <v>0</v>
      </c>
      <c r="DK65" s="225">
        <f t="shared" si="36"/>
        <v>0</v>
      </c>
      <c r="DL65" s="225">
        <f t="shared" si="36"/>
        <v>0</v>
      </c>
      <c r="DM65" s="225">
        <f t="shared" si="36"/>
        <v>0</v>
      </c>
      <c r="DN65" s="225">
        <f t="shared" si="36"/>
        <v>0</v>
      </c>
      <c r="DO65" s="225">
        <f t="shared" si="36"/>
        <v>0</v>
      </c>
      <c r="DP65" s="225">
        <f t="shared" si="36"/>
        <v>0</v>
      </c>
      <c r="DQ65" s="225">
        <f t="shared" si="36"/>
        <v>0</v>
      </c>
      <c r="DR65" s="225">
        <f t="shared" si="36"/>
        <v>0</v>
      </c>
      <c r="DS65" s="225">
        <f t="shared" si="36"/>
        <v>0</v>
      </c>
      <c r="DT65" s="225">
        <f t="shared" si="36"/>
        <v>0</v>
      </c>
      <c r="DU65" s="225">
        <f t="shared" si="36"/>
        <v>0</v>
      </c>
      <c r="DV65" s="225">
        <f t="shared" si="36"/>
        <v>0</v>
      </c>
      <c r="DW65" s="225">
        <f t="shared" si="36"/>
        <v>0</v>
      </c>
      <c r="DX65" s="225">
        <f t="shared" si="36"/>
        <v>0</v>
      </c>
      <c r="DY65" s="225">
        <f t="shared" si="36"/>
        <v>0</v>
      </c>
      <c r="DZ65" s="225">
        <f t="shared" si="36"/>
        <v>0</v>
      </c>
      <c r="EA65" s="225">
        <f t="shared" si="36"/>
        <v>0</v>
      </c>
      <c r="EB65" s="225">
        <f t="shared" si="36"/>
        <v>0</v>
      </c>
      <c r="EC65" s="225">
        <f t="shared" si="36"/>
        <v>0</v>
      </c>
      <c r="ED65" s="225">
        <f t="shared" si="36"/>
        <v>0</v>
      </c>
      <c r="EE65" s="225">
        <f t="shared" si="36"/>
        <v>0</v>
      </c>
      <c r="EF65" s="225">
        <f t="shared" si="36"/>
        <v>0</v>
      </c>
      <c r="EG65" s="114"/>
      <c r="EH65" s="115"/>
      <c r="EI65" s="115"/>
      <c r="EJ65" s="115"/>
      <c r="EK65" s="116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4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  <c r="IO65" s="23"/>
      <c r="IP65" s="23"/>
      <c r="IQ65" s="23"/>
      <c r="IR65" s="23"/>
      <c r="IS65" s="23"/>
      <c r="IT65" s="23"/>
      <c r="IU65" s="23"/>
      <c r="IV65" s="23"/>
    </row>
    <row r="66" spans="1:256" ht="15" hidden="1" customHeight="1">
      <c r="A66" s="71"/>
      <c r="B66" s="72"/>
      <c r="C66" s="72"/>
      <c r="D66" s="72"/>
      <c r="E66" s="72"/>
      <c r="F66" s="73"/>
      <c r="G66" s="69"/>
      <c r="H66" s="60" t="s">
        <v>252</v>
      </c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225">
        <f t="shared" si="36"/>
        <v>0</v>
      </c>
      <c r="CT66" s="225">
        <f t="shared" si="36"/>
        <v>0</v>
      </c>
      <c r="CU66" s="225">
        <f t="shared" si="36"/>
        <v>0</v>
      </c>
      <c r="CV66" s="225">
        <f t="shared" si="36"/>
        <v>0</v>
      </c>
      <c r="CW66" s="225">
        <f t="shared" si="36"/>
        <v>0</v>
      </c>
      <c r="CX66" s="225">
        <f t="shared" si="36"/>
        <v>0</v>
      </c>
      <c r="CY66" s="225">
        <f t="shared" si="36"/>
        <v>0</v>
      </c>
      <c r="CZ66" s="225">
        <f t="shared" si="36"/>
        <v>0</v>
      </c>
      <c r="DA66" s="225">
        <f t="shared" si="36"/>
        <v>0</v>
      </c>
      <c r="DB66" s="225">
        <f t="shared" si="36"/>
        <v>0</v>
      </c>
      <c r="DC66" s="225">
        <f t="shared" si="36"/>
        <v>0</v>
      </c>
      <c r="DD66" s="225">
        <f t="shared" si="36"/>
        <v>0</v>
      </c>
      <c r="DE66" s="225">
        <f t="shared" si="36"/>
        <v>0</v>
      </c>
      <c r="DF66" s="225">
        <f t="shared" si="36"/>
        <v>0</v>
      </c>
      <c r="DG66" s="225">
        <f t="shared" si="36"/>
        <v>0</v>
      </c>
      <c r="DH66" s="225">
        <f t="shared" si="36"/>
        <v>0</v>
      </c>
      <c r="DI66" s="225">
        <f t="shared" si="36"/>
        <v>0</v>
      </c>
      <c r="DJ66" s="225">
        <f t="shared" si="36"/>
        <v>0</v>
      </c>
      <c r="DK66" s="225">
        <f t="shared" si="36"/>
        <v>0</v>
      </c>
      <c r="DL66" s="225">
        <f t="shared" si="36"/>
        <v>0</v>
      </c>
      <c r="DM66" s="225">
        <f t="shared" si="36"/>
        <v>0</v>
      </c>
      <c r="DN66" s="225">
        <f t="shared" si="36"/>
        <v>0</v>
      </c>
      <c r="DO66" s="225">
        <f t="shared" si="36"/>
        <v>0</v>
      </c>
      <c r="DP66" s="225">
        <f t="shared" si="36"/>
        <v>0</v>
      </c>
      <c r="DQ66" s="225">
        <f t="shared" si="36"/>
        <v>0</v>
      </c>
      <c r="DR66" s="225">
        <f t="shared" si="36"/>
        <v>0</v>
      </c>
      <c r="DS66" s="225">
        <f t="shared" si="36"/>
        <v>0</v>
      </c>
      <c r="DT66" s="225">
        <f t="shared" si="36"/>
        <v>0</v>
      </c>
      <c r="DU66" s="225">
        <f t="shared" si="36"/>
        <v>0</v>
      </c>
      <c r="DV66" s="225">
        <f t="shared" si="36"/>
        <v>0</v>
      </c>
      <c r="DW66" s="225">
        <f t="shared" si="36"/>
        <v>0</v>
      </c>
      <c r="DX66" s="225">
        <f t="shared" si="36"/>
        <v>0</v>
      </c>
      <c r="DY66" s="225">
        <f t="shared" si="36"/>
        <v>0</v>
      </c>
      <c r="DZ66" s="225">
        <f t="shared" si="36"/>
        <v>0</v>
      </c>
      <c r="EA66" s="225">
        <f t="shared" si="36"/>
        <v>0</v>
      </c>
      <c r="EB66" s="225">
        <f t="shared" si="36"/>
        <v>0</v>
      </c>
      <c r="EC66" s="225">
        <f t="shared" si="36"/>
        <v>0</v>
      </c>
      <c r="ED66" s="225">
        <f t="shared" si="36"/>
        <v>0</v>
      </c>
      <c r="EE66" s="225">
        <f t="shared" si="36"/>
        <v>0</v>
      </c>
      <c r="EF66" s="225">
        <f t="shared" si="36"/>
        <v>0</v>
      </c>
      <c r="EG66" s="114"/>
      <c r="EH66" s="115"/>
      <c r="EI66" s="115"/>
      <c r="EJ66" s="115"/>
      <c r="EK66" s="116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4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</row>
    <row r="67" spans="1:256" ht="15" hidden="1" customHeight="1">
      <c r="A67" s="71"/>
      <c r="B67" s="72"/>
      <c r="C67" s="72"/>
      <c r="D67" s="72"/>
      <c r="E67" s="72"/>
      <c r="F67" s="73"/>
      <c r="G67" s="69"/>
      <c r="H67" s="60" t="s">
        <v>252</v>
      </c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225">
        <f t="shared" si="36"/>
        <v>0</v>
      </c>
      <c r="CT67" s="225">
        <f t="shared" si="36"/>
        <v>0</v>
      </c>
      <c r="CU67" s="225">
        <f t="shared" si="36"/>
        <v>0</v>
      </c>
      <c r="CV67" s="225">
        <f t="shared" si="36"/>
        <v>0</v>
      </c>
      <c r="CW67" s="225">
        <f t="shared" si="36"/>
        <v>0</v>
      </c>
      <c r="CX67" s="225">
        <f t="shared" si="36"/>
        <v>0</v>
      </c>
      <c r="CY67" s="225">
        <f t="shared" si="36"/>
        <v>0</v>
      </c>
      <c r="CZ67" s="225">
        <f t="shared" si="36"/>
        <v>0</v>
      </c>
      <c r="DA67" s="225">
        <f t="shared" si="36"/>
        <v>0</v>
      </c>
      <c r="DB67" s="225">
        <f t="shared" si="36"/>
        <v>0</v>
      </c>
      <c r="DC67" s="225">
        <f t="shared" si="36"/>
        <v>0</v>
      </c>
      <c r="DD67" s="225">
        <f t="shared" si="36"/>
        <v>0</v>
      </c>
      <c r="DE67" s="225">
        <f t="shared" si="36"/>
        <v>0</v>
      </c>
      <c r="DF67" s="225">
        <f t="shared" si="36"/>
        <v>0</v>
      </c>
      <c r="DG67" s="225">
        <f t="shared" si="36"/>
        <v>0</v>
      </c>
      <c r="DH67" s="225">
        <f t="shared" si="36"/>
        <v>0</v>
      </c>
      <c r="DI67" s="225">
        <f t="shared" si="36"/>
        <v>0</v>
      </c>
      <c r="DJ67" s="225">
        <f t="shared" si="36"/>
        <v>0</v>
      </c>
      <c r="DK67" s="225">
        <f t="shared" si="36"/>
        <v>0</v>
      </c>
      <c r="DL67" s="225">
        <f t="shared" si="36"/>
        <v>0</v>
      </c>
      <c r="DM67" s="225">
        <f t="shared" si="36"/>
        <v>0</v>
      </c>
      <c r="DN67" s="225">
        <f t="shared" si="36"/>
        <v>0</v>
      </c>
      <c r="DO67" s="225">
        <f t="shared" si="36"/>
        <v>0</v>
      </c>
      <c r="DP67" s="225">
        <f t="shared" si="36"/>
        <v>0</v>
      </c>
      <c r="DQ67" s="225">
        <f t="shared" si="36"/>
        <v>0</v>
      </c>
      <c r="DR67" s="225">
        <f t="shared" si="36"/>
        <v>0</v>
      </c>
      <c r="DS67" s="225">
        <f t="shared" si="36"/>
        <v>0</v>
      </c>
      <c r="DT67" s="225">
        <f t="shared" si="36"/>
        <v>0</v>
      </c>
      <c r="DU67" s="225">
        <f t="shared" si="36"/>
        <v>0</v>
      </c>
      <c r="DV67" s="225">
        <f t="shared" si="36"/>
        <v>0</v>
      </c>
      <c r="DW67" s="225">
        <f t="shared" si="36"/>
        <v>0</v>
      </c>
      <c r="DX67" s="225">
        <f t="shared" si="36"/>
        <v>0</v>
      </c>
      <c r="DY67" s="225">
        <f t="shared" si="36"/>
        <v>0</v>
      </c>
      <c r="DZ67" s="225">
        <f t="shared" si="36"/>
        <v>0</v>
      </c>
      <c r="EA67" s="225">
        <f t="shared" si="36"/>
        <v>0</v>
      </c>
      <c r="EB67" s="225">
        <f t="shared" si="36"/>
        <v>0</v>
      </c>
      <c r="EC67" s="225">
        <f t="shared" si="36"/>
        <v>0</v>
      </c>
      <c r="ED67" s="225">
        <f t="shared" si="36"/>
        <v>0</v>
      </c>
      <c r="EE67" s="225">
        <f t="shared" si="36"/>
        <v>0</v>
      </c>
      <c r="EF67" s="225">
        <f t="shared" si="36"/>
        <v>0</v>
      </c>
      <c r="EG67" s="114"/>
      <c r="EH67" s="115"/>
      <c r="EI67" s="115"/>
      <c r="EJ67" s="115"/>
      <c r="EK67" s="116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4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</row>
    <row r="68" spans="1:256" ht="15" hidden="1" customHeight="1">
      <c r="A68" s="71"/>
      <c r="B68" s="72"/>
      <c r="C68" s="72"/>
      <c r="D68" s="72"/>
      <c r="E68" s="72"/>
      <c r="F68" s="73"/>
      <c r="G68" s="69"/>
      <c r="H68" s="60" t="s">
        <v>129</v>
      </c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225"/>
      <c r="CT68" s="225"/>
      <c r="CU68" s="225"/>
      <c r="CV68" s="225"/>
      <c r="CW68" s="225"/>
      <c r="CX68" s="225"/>
      <c r="CY68" s="225"/>
      <c r="CZ68" s="225"/>
      <c r="DA68" s="225"/>
      <c r="DB68" s="225"/>
      <c r="DC68" s="225"/>
      <c r="DD68" s="225"/>
      <c r="DE68" s="225"/>
      <c r="DF68" s="225"/>
      <c r="DG68" s="225"/>
      <c r="DH68" s="225"/>
      <c r="DI68" s="225"/>
      <c r="DJ68" s="225"/>
      <c r="DK68" s="225"/>
      <c r="DL68" s="225"/>
      <c r="DM68" s="225"/>
      <c r="DN68" s="225"/>
      <c r="DO68" s="225"/>
      <c r="DP68" s="225"/>
      <c r="DQ68" s="225"/>
      <c r="DR68" s="225"/>
      <c r="DS68" s="225"/>
      <c r="DT68" s="225"/>
      <c r="DU68" s="225"/>
      <c r="DV68" s="225"/>
      <c r="DW68" s="225"/>
      <c r="DX68" s="225"/>
      <c r="DY68" s="225"/>
      <c r="DZ68" s="225"/>
      <c r="EA68" s="225"/>
      <c r="EB68" s="225"/>
      <c r="EC68" s="225"/>
      <c r="ED68" s="225"/>
      <c r="EE68" s="225"/>
      <c r="EF68" s="225"/>
      <c r="EG68" s="114"/>
      <c r="EH68" s="115"/>
      <c r="EI68" s="115"/>
      <c r="EJ68" s="115"/>
      <c r="EK68" s="116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4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  <c r="IO68" s="23"/>
      <c r="IP68" s="23"/>
      <c r="IQ68" s="23"/>
      <c r="IR68" s="23"/>
      <c r="IS68" s="23"/>
      <c r="IT68" s="23"/>
      <c r="IU68" s="23"/>
      <c r="IV68" s="23"/>
    </row>
    <row r="69" spans="1:256" ht="15" hidden="1" customHeight="1">
      <c r="A69" s="71"/>
      <c r="B69" s="72"/>
      <c r="C69" s="72"/>
      <c r="D69" s="72"/>
      <c r="E69" s="72"/>
      <c r="F69" s="73"/>
      <c r="G69" s="69"/>
      <c r="H69" s="60" t="s">
        <v>128</v>
      </c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225"/>
      <c r="CT69" s="225"/>
      <c r="CU69" s="225"/>
      <c r="CV69" s="225"/>
      <c r="CW69" s="225"/>
      <c r="CX69" s="225"/>
      <c r="CY69" s="225"/>
      <c r="CZ69" s="225"/>
      <c r="DA69" s="225"/>
      <c r="DB69" s="225"/>
      <c r="DC69" s="225"/>
      <c r="DD69" s="225"/>
      <c r="DE69" s="225"/>
      <c r="DF69" s="225"/>
      <c r="DG69" s="225"/>
      <c r="DH69" s="225"/>
      <c r="DI69" s="225"/>
      <c r="DJ69" s="225"/>
      <c r="DK69" s="225"/>
      <c r="DL69" s="225"/>
      <c r="DM69" s="225"/>
      <c r="DN69" s="225"/>
      <c r="DO69" s="225"/>
      <c r="DP69" s="225"/>
      <c r="DQ69" s="225"/>
      <c r="DR69" s="225"/>
      <c r="DS69" s="225"/>
      <c r="DT69" s="225"/>
      <c r="DU69" s="225"/>
      <c r="DV69" s="225"/>
      <c r="DW69" s="225"/>
      <c r="DX69" s="225"/>
      <c r="DY69" s="225"/>
      <c r="DZ69" s="225"/>
      <c r="EA69" s="225"/>
      <c r="EB69" s="225"/>
      <c r="EC69" s="225"/>
      <c r="ED69" s="225"/>
      <c r="EE69" s="225"/>
      <c r="EF69" s="225"/>
      <c r="EG69" s="114"/>
      <c r="EH69" s="115"/>
      <c r="EI69" s="115"/>
      <c r="EJ69" s="115"/>
      <c r="EK69" s="116"/>
      <c r="EL69" s="115"/>
      <c r="EM69" s="115"/>
      <c r="EN69" s="115"/>
      <c r="EO69" s="115"/>
      <c r="EP69" s="115"/>
      <c r="EQ69" s="115"/>
      <c r="ER69" s="115"/>
      <c r="ES69" s="115"/>
      <c r="ET69" s="115"/>
      <c r="EU69" s="115"/>
      <c r="EV69" s="115"/>
      <c r="EW69" s="115"/>
      <c r="EX69" s="115"/>
      <c r="EY69" s="115"/>
      <c r="EZ69" s="115"/>
      <c r="FA69" s="115"/>
      <c r="FB69" s="115"/>
      <c r="FC69" s="115"/>
      <c r="FD69" s="115"/>
      <c r="FE69" s="115"/>
      <c r="FF69" s="115"/>
      <c r="FG69" s="115"/>
      <c r="FH69" s="115"/>
      <c r="FI69" s="115"/>
      <c r="FJ69" s="115"/>
      <c r="FK69" s="115"/>
      <c r="FL69" s="115"/>
      <c r="FM69" s="115"/>
      <c r="FN69" s="115"/>
      <c r="FO69" s="115"/>
      <c r="FP69" s="115"/>
      <c r="FQ69" s="115"/>
      <c r="FR69" s="115"/>
      <c r="FS69" s="115"/>
      <c r="FT69" s="115"/>
      <c r="FU69" s="115"/>
      <c r="FV69" s="115"/>
      <c r="FW69" s="115"/>
      <c r="FX69" s="115"/>
      <c r="FY69" s="115"/>
      <c r="FZ69" s="115"/>
      <c r="GA69" s="115"/>
      <c r="GB69" s="115"/>
      <c r="GC69" s="115"/>
      <c r="GD69" s="115"/>
      <c r="GE69" s="115"/>
      <c r="GF69" s="115"/>
      <c r="GG69" s="115"/>
      <c r="GH69" s="115"/>
      <c r="GI69" s="115"/>
      <c r="GJ69" s="115"/>
      <c r="GK69" s="115"/>
      <c r="GL69" s="115"/>
      <c r="GM69" s="115"/>
      <c r="GN69" s="115"/>
      <c r="GO69" s="115"/>
      <c r="GP69" s="115"/>
      <c r="GQ69" s="115"/>
      <c r="GR69" s="115"/>
      <c r="GS69" s="115"/>
      <c r="GT69" s="115"/>
      <c r="GU69" s="115"/>
      <c r="GV69" s="115"/>
      <c r="GW69" s="115"/>
      <c r="GX69" s="115"/>
      <c r="GY69" s="115"/>
      <c r="GZ69" s="115"/>
      <c r="HA69" s="115"/>
      <c r="HB69" s="115"/>
      <c r="HC69" s="115"/>
      <c r="HD69" s="115"/>
      <c r="HE69" s="115"/>
      <c r="HF69" s="115"/>
      <c r="HG69" s="115"/>
      <c r="HH69" s="115"/>
      <c r="HI69" s="4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</row>
    <row r="70" spans="1:256" ht="15" hidden="1" customHeight="1">
      <c r="A70" s="71"/>
      <c r="B70" s="72"/>
      <c r="C70" s="72"/>
      <c r="D70" s="72"/>
      <c r="E70" s="72"/>
      <c r="F70" s="73"/>
      <c r="G70" s="69"/>
      <c r="H70" s="60" t="s">
        <v>64</v>
      </c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2">
        <f>IF(OR(CS6=REGISTER!$CZ$7,CS6=REGISTER!$CZ$8),1,0)</f>
        <v>0</v>
      </c>
      <c r="CT70" s="62">
        <f>IF(OR(CT6=REGISTER!$CZ$7,CT6=REGISTER!$CZ$8),1,0)</f>
        <v>0</v>
      </c>
      <c r="CU70" s="62">
        <f>IF(OR(CU6=REGISTER!$CZ$7,CU6=REGISTER!$CZ$8),1,0)</f>
        <v>0</v>
      </c>
      <c r="CV70" s="62">
        <f>IF(OR(CV6=REGISTER!$CZ$7,CV6=REGISTER!$CZ$8),1,0)</f>
        <v>0</v>
      </c>
      <c r="CW70" s="62">
        <f>IF(OR(CW6=REGISTER!$CZ$7,CW6=REGISTER!$CZ$8),1,0)</f>
        <v>0</v>
      </c>
      <c r="CX70" s="62">
        <f>IF(OR(CX6=REGISTER!$CZ$7,CX6=REGISTER!$CZ$8),1,0)</f>
        <v>0</v>
      </c>
      <c r="CY70" s="62">
        <f>IF(OR(CY6=REGISTER!$CZ$7,CY6=REGISTER!$CZ$8),1,0)</f>
        <v>0</v>
      </c>
      <c r="CZ70" s="62">
        <f>IF(OR(CZ6=REGISTER!$CZ$7,CZ6=REGISTER!$CZ$8),1,0)</f>
        <v>0</v>
      </c>
      <c r="DA70" s="62">
        <f>IF(OR(DA6=REGISTER!$CZ$7,DA6=REGISTER!$CZ$8),1,0)</f>
        <v>0</v>
      </c>
      <c r="DB70" s="62">
        <f>IF(OR(DB6=REGISTER!$CZ$7,DB6=REGISTER!$CZ$8),1,0)</f>
        <v>0</v>
      </c>
      <c r="DC70" s="62">
        <f>IF(OR(DC6=REGISTER!$CZ$7,DC6=REGISTER!$CZ$8),1,0)</f>
        <v>0</v>
      </c>
      <c r="DD70" s="62">
        <f>IF(OR(DD6=REGISTER!$CZ$7,DD6=REGISTER!$CZ$8),1,0)</f>
        <v>0</v>
      </c>
      <c r="DE70" s="62">
        <f>IF(OR(DE6=REGISTER!$CZ$7,DE6=REGISTER!$CZ$8),1,0)</f>
        <v>0</v>
      </c>
      <c r="DF70" s="62">
        <f>IF(OR(DF6=REGISTER!$CZ$7,DF6=REGISTER!$CZ$8),1,0)</f>
        <v>0</v>
      </c>
      <c r="DG70" s="62">
        <f>IF(OR(DG6=REGISTER!$CZ$7,DG6=REGISTER!$CZ$8),1,0)</f>
        <v>0</v>
      </c>
      <c r="DH70" s="62">
        <f>IF(OR(DH6=REGISTER!$CZ$7,DH6=REGISTER!$CZ$8),1,0)</f>
        <v>0</v>
      </c>
      <c r="DI70" s="62">
        <f>IF(OR(DI6=REGISTER!$CZ$7,DI6=REGISTER!$CZ$8),1,0)</f>
        <v>0</v>
      </c>
      <c r="DJ70" s="62">
        <f>IF(OR(DJ6=REGISTER!$CZ$7,DJ6=REGISTER!$CZ$8),1,0)</f>
        <v>0</v>
      </c>
      <c r="DK70" s="62">
        <f>IF(OR(DK6=REGISTER!$CZ$7,DK6=REGISTER!$CZ$8),1,0)</f>
        <v>0</v>
      </c>
      <c r="DL70" s="62">
        <f>IF(OR(DL6=REGISTER!$CZ$7,DL6=REGISTER!$CZ$8),1,0)</f>
        <v>0</v>
      </c>
      <c r="DM70" s="62">
        <f>IF(OR(DM6=REGISTER!$CZ$7,DM6=REGISTER!$CZ$8),1,0)</f>
        <v>0</v>
      </c>
      <c r="DN70" s="62">
        <f>IF(OR(DN6=REGISTER!$CZ$7,DN6=REGISTER!$CZ$8),1,0)</f>
        <v>0</v>
      </c>
      <c r="DO70" s="62">
        <f>IF(OR(DO6=REGISTER!$CZ$7,DO6=REGISTER!$CZ$8),1,0)</f>
        <v>0</v>
      </c>
      <c r="DP70" s="62">
        <f>IF(OR(DP6=REGISTER!$CZ$7,DP6=REGISTER!$CZ$8),1,0)</f>
        <v>0</v>
      </c>
      <c r="DQ70" s="62">
        <f>IF(OR(DQ6=REGISTER!$CZ$7,DQ6=REGISTER!$CZ$8),1,0)</f>
        <v>0</v>
      </c>
      <c r="DR70" s="62">
        <f>IF(OR(DR6=REGISTER!$CZ$7,DR6=REGISTER!$CZ$8),1,0)</f>
        <v>0</v>
      </c>
      <c r="DS70" s="62">
        <f>IF(OR(DS6=REGISTER!$CZ$7,DS6=REGISTER!$CZ$8),1,0)</f>
        <v>0</v>
      </c>
      <c r="DT70" s="62">
        <f>IF(OR(DT6=REGISTER!$CZ$7,DT6=REGISTER!$CZ$8),1,0)</f>
        <v>0</v>
      </c>
      <c r="DU70" s="62">
        <f>IF(OR(DU6=REGISTER!$CZ$7,DU6=REGISTER!$CZ$8),1,0)</f>
        <v>0</v>
      </c>
      <c r="DV70" s="62">
        <f>IF(OR(DV6=REGISTER!$CZ$7,DV6=REGISTER!$CZ$8),1,0)</f>
        <v>0</v>
      </c>
      <c r="DW70" s="62">
        <f>IF(OR(DW6=REGISTER!$CZ$7,DW6=REGISTER!$CZ$8),1,0)</f>
        <v>0</v>
      </c>
      <c r="DX70" s="62">
        <f>IF(OR(DX6=REGISTER!$CZ$7,DX6=REGISTER!$CZ$8),1,0)</f>
        <v>0</v>
      </c>
      <c r="DY70" s="62">
        <f>IF(OR(DY6=REGISTER!$CZ$7,DY6=REGISTER!$CZ$8),1,0)</f>
        <v>0</v>
      </c>
      <c r="DZ70" s="62">
        <f>IF(OR(DZ6=REGISTER!$CZ$7,DZ6=REGISTER!$CZ$8),1,0)</f>
        <v>0</v>
      </c>
      <c r="EA70" s="62">
        <f>IF(OR(EA6=REGISTER!$CZ$7,EA6=REGISTER!$CZ$8),1,0)</f>
        <v>0</v>
      </c>
      <c r="EB70" s="62">
        <f>IF(OR(EB6=REGISTER!$CZ$7,EB6=REGISTER!$CZ$8),1,0)</f>
        <v>0</v>
      </c>
      <c r="EC70" s="62">
        <f>IF(OR(EC6=REGISTER!$CZ$7,EC6=REGISTER!$CZ$8),1,0)</f>
        <v>0</v>
      </c>
      <c r="ED70" s="62">
        <f>IF(OR(ED6=REGISTER!$CZ$7,ED6=REGISTER!$CZ$8),1,0)</f>
        <v>0</v>
      </c>
      <c r="EE70" s="62">
        <f>IF(OR(EE6=REGISTER!$CZ$7,EE6=REGISTER!$CZ$8),1,0)</f>
        <v>0</v>
      </c>
      <c r="EF70" s="62">
        <f>IF(OR(EF6=REGISTER!$CZ$7,EF6=REGISTER!$CZ$8),1,0)</f>
        <v>0</v>
      </c>
      <c r="EG70" s="114"/>
      <c r="EH70" s="115"/>
      <c r="EI70" s="115"/>
      <c r="EJ70" s="115"/>
      <c r="EK70" s="116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4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  <c r="IO70" s="23"/>
      <c r="IP70" s="23"/>
      <c r="IQ70" s="23"/>
      <c r="IR70" s="23"/>
      <c r="IS70" s="23"/>
      <c r="IT70" s="23"/>
      <c r="IU70" s="23"/>
      <c r="IV70" s="23"/>
    </row>
    <row r="71" spans="1:256" ht="15" hidden="1" customHeight="1" thickBot="1">
      <c r="A71" s="119"/>
      <c r="B71" s="120"/>
      <c r="C71" s="120"/>
      <c r="D71" s="120"/>
      <c r="E71" s="120"/>
      <c r="F71" s="121"/>
      <c r="G71" s="123"/>
      <c r="H71" s="122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117"/>
      <c r="CT71" s="118"/>
      <c r="CU71" s="118"/>
      <c r="CV71" s="118"/>
      <c r="CW71" s="118"/>
      <c r="CX71" s="118"/>
      <c r="CY71" s="118"/>
      <c r="CZ71" s="118"/>
      <c r="DA71" s="118"/>
      <c r="DB71" s="118"/>
      <c r="DC71" s="118"/>
      <c r="DD71" s="118"/>
      <c r="DE71" s="118"/>
      <c r="DF71" s="118"/>
      <c r="DG71" s="118"/>
      <c r="DH71" s="118"/>
      <c r="DI71" s="118"/>
      <c r="DJ71" s="118"/>
      <c r="DK71" s="118"/>
      <c r="DL71" s="118"/>
      <c r="DM71" s="118"/>
      <c r="DN71" s="118"/>
      <c r="DO71" s="118"/>
      <c r="DP71" s="118"/>
      <c r="DQ71" s="118"/>
      <c r="DR71" s="161"/>
      <c r="DS71" s="161"/>
      <c r="DT71" s="161"/>
      <c r="DU71" s="161"/>
      <c r="DV71" s="161"/>
      <c r="DW71" s="161"/>
      <c r="DX71" s="161"/>
      <c r="DY71" s="161"/>
      <c r="DZ71" s="161"/>
      <c r="EA71" s="161"/>
      <c r="EB71" s="161"/>
      <c r="EC71" s="161"/>
      <c r="ED71" s="161"/>
      <c r="EE71" s="161"/>
      <c r="EF71" s="161"/>
      <c r="EG71" s="553"/>
      <c r="EH71" s="533"/>
      <c r="EI71" s="533"/>
      <c r="EJ71" s="4"/>
      <c r="EK71" s="271"/>
      <c r="EL71" s="289"/>
      <c r="EM71" s="140"/>
      <c r="EN71" s="222"/>
      <c r="EO71" s="222"/>
      <c r="EP71" s="140"/>
      <c r="EQ71" s="222"/>
      <c r="ER71" s="222"/>
      <c r="ES71" s="140"/>
      <c r="ET71" s="140"/>
      <c r="EU71" s="140"/>
      <c r="EV71" s="140"/>
      <c r="EW71" s="140"/>
      <c r="EX71" s="140"/>
      <c r="EY71" s="140"/>
      <c r="EZ71" s="140"/>
      <c r="FA71" s="140"/>
      <c r="FB71" s="140"/>
      <c r="FC71" s="140"/>
      <c r="FD71" s="140"/>
      <c r="FE71" s="140"/>
      <c r="FF71" s="140"/>
      <c r="FG71" s="140"/>
      <c r="FH71" s="140"/>
      <c r="FI71" s="140"/>
      <c r="FJ71" s="140"/>
      <c r="FK71" s="140"/>
      <c r="FL71" s="140"/>
      <c r="FM71" s="140"/>
      <c r="FN71" s="140"/>
      <c r="FO71" s="140"/>
      <c r="FP71" s="140"/>
      <c r="FQ71" s="126"/>
      <c r="FR71" s="126"/>
      <c r="FS71" s="126"/>
      <c r="FT71" s="126"/>
      <c r="FU71" s="126"/>
      <c r="FV71" s="126"/>
      <c r="FW71" s="126"/>
      <c r="FX71" s="126"/>
      <c r="FY71" s="126"/>
      <c r="FZ71" s="126"/>
      <c r="GA71" s="126"/>
      <c r="GB71" s="126"/>
      <c r="GC71" s="126"/>
      <c r="GD71" s="126"/>
      <c r="GE71" s="126"/>
      <c r="GF71" s="126"/>
      <c r="GG71" s="126"/>
      <c r="GH71" s="126"/>
      <c r="GI71" s="126"/>
      <c r="GJ71" s="126"/>
      <c r="GK71" s="126"/>
      <c r="GL71" s="126"/>
      <c r="GM71" s="126"/>
      <c r="GN71" s="126"/>
      <c r="GO71" s="126"/>
      <c r="GP71" s="126"/>
      <c r="GQ71" s="126"/>
      <c r="GR71" s="126"/>
      <c r="GS71" s="126"/>
      <c r="GT71" s="126"/>
      <c r="GU71" s="126"/>
      <c r="GV71" s="126"/>
      <c r="GW71" s="126"/>
      <c r="GX71" s="126"/>
      <c r="GY71" s="126"/>
      <c r="GZ71" s="126"/>
      <c r="HA71" s="126"/>
      <c r="HB71" s="126"/>
      <c r="HC71" s="126"/>
      <c r="HD71" s="115"/>
      <c r="HE71" s="115"/>
      <c r="HF71" s="115"/>
      <c r="HG71" s="115"/>
      <c r="HH71" s="115"/>
      <c r="HI71" s="4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  <c r="IL71" s="23"/>
      <c r="IM71" s="23"/>
      <c r="IN71" s="23"/>
      <c r="IO71" s="23"/>
      <c r="IP71" s="23"/>
      <c r="IQ71" s="23"/>
      <c r="IR71" s="23"/>
      <c r="IS71" s="23"/>
      <c r="IT71" s="23"/>
      <c r="IU71" s="23"/>
      <c r="IV71" s="23"/>
    </row>
    <row r="72" spans="1:256" ht="15" customHeight="1" thickBot="1">
      <c r="A72" s="491" t="s">
        <v>38</v>
      </c>
      <c r="B72" s="492"/>
      <c r="C72" s="492"/>
      <c r="D72" s="492"/>
      <c r="E72" s="492"/>
      <c r="F72" s="493"/>
      <c r="G72" s="343">
        <f>COUNTIF(CS72:EF72,"&gt;=3")</f>
        <v>0</v>
      </c>
      <c r="H72" s="51" t="s">
        <v>15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53">
        <f>IF(OR(CS40=0,CS70=1,SUM(CS54:CS60)=0),0,IF(CS43&lt;REGISTER!$CZ$25,0,IF(CS43+CS44+SUM(CS61:CS67)&gt;REGISTER!$CZ$22,REGISTER!$CZ$22,CS43+CS44+SUM(CS61:CS67))))</f>
        <v>0</v>
      </c>
      <c r="CT72" s="53">
        <f>IF(OR(CT40=0,CT70=1,SUM(CT54:CT60)=0),0,IF(CT43&lt;REGISTER!$CZ$25,0,IF(CT43+CT44+SUM(CT61:CT67)&gt;REGISTER!$CZ$22,REGISTER!$CZ$22,CT43+CT44+SUM(CT61:CT67))))</f>
        <v>0</v>
      </c>
      <c r="CU72" s="53">
        <f>IF(OR(CU40=0,CU70=1,SUM(CU54:CU60)=0),0,IF(CU43&lt;REGISTER!$CZ$25,0,IF(CU43+CU44+SUM(CU61:CU67)&gt;REGISTER!$CZ$22,REGISTER!$CZ$22,CU43+CU44+SUM(CU61:CU67))))</f>
        <v>0</v>
      </c>
      <c r="CV72" s="53">
        <f>IF(OR(CV40=0,CV70=1,SUM(CV54:CV60)=0),0,IF(CV43&lt;REGISTER!$CZ$25,0,IF(CV43+CV44+SUM(CV61:CV67)&gt;REGISTER!$CZ$22,REGISTER!$CZ$22,CV43+CV44+SUM(CV61:CV67))))</f>
        <v>0</v>
      </c>
      <c r="CW72" s="53">
        <f>IF(OR(CW40=0,CW70=1,SUM(CW54:CW60)=0),0,IF(CW43&lt;REGISTER!$CZ$25,0,IF(CW43+CW44+SUM(CW61:CW67)&gt;REGISTER!$CZ$22,REGISTER!$CZ$22,CW43+CW44+SUM(CW61:CW67))))</f>
        <v>0</v>
      </c>
      <c r="CX72" s="53">
        <f>IF(OR(CX40=0,CX70=1,SUM(CX54:CX60)=0),0,IF(CX43&lt;REGISTER!$CZ$25,0,IF(CX43+CX44+SUM(CX61:CX67)&gt;REGISTER!$CZ$22,REGISTER!$CZ$22,CX43+CX44+SUM(CX61:CX67))))</f>
        <v>0</v>
      </c>
      <c r="CY72" s="53">
        <f>IF(OR(CY40=0,CY70=1,SUM(CY54:CY60)=0),0,IF(CY43&lt;REGISTER!$CZ$25,0,IF(CY43+CY44+SUM(CY61:CY67)&gt;REGISTER!$CZ$22,REGISTER!$CZ$22,CY43+CY44+SUM(CY61:CY67))))</f>
        <v>0</v>
      </c>
      <c r="CZ72" s="53">
        <f>IF(OR(CZ40=0,CZ70=1,SUM(CZ54:CZ60)=0),0,IF(CZ43&lt;REGISTER!$CZ$25,0,IF(CZ43+CZ44+SUM(CZ61:CZ67)&gt;REGISTER!$CZ$22,REGISTER!$CZ$22,CZ43+CZ44+SUM(CZ61:CZ67))))</f>
        <v>0</v>
      </c>
      <c r="DA72" s="53">
        <f>IF(OR(DA40=0,DA70=1,SUM(DA54:DA60)=0),0,IF(DA43&lt;REGISTER!$CZ$25,0,IF(DA43+DA44+SUM(DA61:DA67)&gt;REGISTER!$CZ$22,REGISTER!$CZ$22,DA43+DA44+SUM(DA61:DA67))))</f>
        <v>0</v>
      </c>
      <c r="DB72" s="53">
        <f>IF(OR(DB40=0,DB70=1,SUM(DB54:DB60)=0),0,IF(DB43&lt;REGISTER!$CZ$25,0,IF(DB43+DB44+SUM(DB61:DB67)&gt;REGISTER!$CZ$22,REGISTER!$CZ$22,DB43+DB44+SUM(DB61:DB67))))</f>
        <v>0</v>
      </c>
      <c r="DC72" s="53">
        <f>IF(OR(DC40=0,DC70=1,SUM(DC54:DC60)=0),0,IF(DC43&lt;REGISTER!$CZ$25,0,IF(DC43+DC44+SUM(DC61:DC67)&gt;REGISTER!$CZ$22,REGISTER!$CZ$22,DC43+DC44+SUM(DC61:DC67))))</f>
        <v>0</v>
      </c>
      <c r="DD72" s="53">
        <f>IF(OR(DD40=0,DD70=1,SUM(DD54:DD60)=0),0,IF(DD43&lt;REGISTER!$CZ$25,0,IF(DD43+DD44+SUM(DD61:DD67)&gt;REGISTER!$CZ$22,REGISTER!$CZ$22,DD43+DD44+SUM(DD61:DD67))))</f>
        <v>0</v>
      </c>
      <c r="DE72" s="53">
        <f>IF(OR(DE40=0,DE70=1,SUM(DE54:DE60)=0),0,IF(DE43&lt;REGISTER!$CZ$25,0,IF(DE43+DE44+SUM(DE61:DE67)&gt;REGISTER!$CZ$22,REGISTER!$CZ$22,DE43+DE44+SUM(DE61:DE67))))</f>
        <v>0</v>
      </c>
      <c r="DF72" s="53">
        <f>IF(OR(DF40=0,DF70=1,SUM(DF54:DF60)=0),0,IF(DF43&lt;REGISTER!$CZ$25,0,IF(DF43+DF44+SUM(DF61:DF67)&gt;REGISTER!$CZ$22,REGISTER!$CZ$22,DF43+DF44+SUM(DF61:DF67))))</f>
        <v>0</v>
      </c>
      <c r="DG72" s="53">
        <f>IF(OR(DG40=0,DG70=1,SUM(DG54:DG60)=0),0,IF(DG43&lt;REGISTER!$CZ$25,0,IF(DG43+DG44+SUM(DG61:DG67)&gt;REGISTER!$CZ$22,REGISTER!$CZ$22,DG43+DG44+SUM(DG61:DG67))))</f>
        <v>0</v>
      </c>
      <c r="DH72" s="53">
        <f>IF(OR(DH40=0,DH70=1,SUM(DH54:DH60)=0),0,IF(DH43&lt;REGISTER!$CZ$25,0,IF(DH43+DH44+SUM(DH61:DH67)&gt;REGISTER!$CZ$22,REGISTER!$CZ$22,DH43+DH44+SUM(DH61:DH67))))</f>
        <v>0</v>
      </c>
      <c r="DI72" s="53">
        <f>IF(OR(DI40=0,DI70=1,SUM(DI54:DI60)=0),0,IF(DI43&lt;REGISTER!$CZ$25,0,IF(DI43+DI44+SUM(DI61:DI67)&gt;REGISTER!$CZ$22,REGISTER!$CZ$22,DI43+DI44+SUM(DI61:DI67))))</f>
        <v>0</v>
      </c>
      <c r="DJ72" s="53">
        <f>IF(OR(DJ40=0,DJ70=1,SUM(DJ54:DJ60)=0),0,IF(DJ43&lt;REGISTER!$CZ$25,0,IF(DJ43+DJ44+SUM(DJ61:DJ67)&gt;REGISTER!$CZ$22,REGISTER!$CZ$22,DJ43+DJ44+SUM(DJ61:DJ67))))</f>
        <v>0</v>
      </c>
      <c r="DK72" s="53">
        <f>IF(OR(DK40=0,DK70=1,SUM(DK54:DK60)=0),0,IF(DK43&lt;REGISTER!$CZ$25,0,IF(DK43+DK44+SUM(DK61:DK67)&gt;REGISTER!$CZ$22,REGISTER!$CZ$22,DK43+DK44+SUM(DK61:DK67))))</f>
        <v>0</v>
      </c>
      <c r="DL72" s="53">
        <f>IF(OR(DL40=0,DL70=1,SUM(DL54:DL60)=0),0,IF(DL43&lt;REGISTER!$CZ$25,0,IF(DL43+DL44+SUM(DL61:DL67)&gt;REGISTER!$CZ$22,REGISTER!$CZ$22,DL43+DL44+SUM(DL61:DL67))))</f>
        <v>0</v>
      </c>
      <c r="DM72" s="53">
        <f>IF(OR(DM40=0,DM70=1,SUM(DM54:DM60)=0),0,IF(DM43&lt;REGISTER!$CZ$25,0,IF(DM43+DM44+SUM(DM61:DM67)&gt;REGISTER!$CZ$22,REGISTER!$CZ$22,DM43+DM44+SUM(DM61:DM67))))</f>
        <v>0</v>
      </c>
      <c r="DN72" s="53">
        <f>IF(OR(DN40=0,DN70=1,SUM(DN54:DN60)=0),0,IF(DN43&lt;REGISTER!$CZ$25,0,IF(DN43+DN44+SUM(DN61:DN67)&gt;REGISTER!$CZ$22,REGISTER!$CZ$22,DN43+DN44+SUM(DN61:DN67))))</f>
        <v>0</v>
      </c>
      <c r="DO72" s="53">
        <f>IF(OR(DO40=0,DO70=1,SUM(DO54:DO60)=0),0,IF(DO43&lt;REGISTER!$CZ$25,0,IF(DO43+DO44+SUM(DO61:DO67)&gt;REGISTER!$CZ$22,REGISTER!$CZ$22,DO43+DO44+SUM(DO61:DO67))))</f>
        <v>0</v>
      </c>
      <c r="DP72" s="53">
        <f>IF(OR(DP40=0,DP70=1,SUM(DP54:DP60)=0),0,IF(DP43&lt;REGISTER!$CZ$25,0,IF(DP43+DP44+SUM(DP61:DP67)&gt;REGISTER!$CZ$22,REGISTER!$CZ$22,DP43+DP44+SUM(DP61:DP67))))</f>
        <v>0</v>
      </c>
      <c r="DQ72" s="53">
        <f>IF(OR(DQ40=0,DQ70=1,SUM(DQ54:DQ60)=0),0,IF(DQ43&lt;REGISTER!$CZ$25,0,IF(DQ43+DQ44+SUM(DQ61:DQ67)&gt;REGISTER!$CZ$22,REGISTER!$CZ$22,DQ43+DQ44+SUM(DQ61:DQ67))))</f>
        <v>0</v>
      </c>
      <c r="DR72" s="53">
        <f>IF(OR(DR40=0,DR70=1,SUM(DR54:DR60)=0),0,IF(DR43&lt;REGISTER!$CZ$25,0,IF(DR43+DR44+SUM(DR61:DR67)&gt;REGISTER!$CZ$22,REGISTER!$CZ$22,DR43+DR44+SUM(DR61:DR67))))</f>
        <v>0</v>
      </c>
      <c r="DS72" s="53">
        <f>IF(OR(DS40=0,DS70=1,SUM(DS54:DS60)=0),0,IF(DS43&lt;REGISTER!$CZ$25,0,IF(DS43+DS44+SUM(DS61:DS67)&gt;REGISTER!$CZ$22,REGISTER!$CZ$22,DS43+DS44+SUM(DS61:DS67))))</f>
        <v>0</v>
      </c>
      <c r="DT72" s="53">
        <f>IF(OR(DT40=0,DT70=1,SUM(DT54:DT60)=0),0,IF(DT43&lt;REGISTER!$CZ$25,0,IF(DT43+DT44+SUM(DT61:DT67)&gt;REGISTER!$CZ$22,REGISTER!$CZ$22,DT43+DT44+SUM(DT61:DT67))))</f>
        <v>0</v>
      </c>
      <c r="DU72" s="53">
        <f>IF(OR(DU40=0,DU70=1,SUM(DU54:DU60)=0),0,IF(DU43&lt;REGISTER!$CZ$25,0,IF(DU43+DU44+SUM(DU61:DU67)&gt;REGISTER!$CZ$22,REGISTER!$CZ$22,DU43+DU44+SUM(DU61:DU67))))</f>
        <v>0</v>
      </c>
      <c r="DV72" s="53">
        <f>IF(OR(DV40=0,DV70=1,SUM(DV54:DV60)=0),0,IF(DV43&lt;REGISTER!$CZ$25,0,IF(DV43+DV44+SUM(DV61:DV67)&gt;REGISTER!$CZ$22,REGISTER!$CZ$22,DV43+DV44+SUM(DV61:DV67))))</f>
        <v>0</v>
      </c>
      <c r="DW72" s="53">
        <f>IF(OR(DW40=0,DW70=1,SUM(DW54:DW60)=0),0,IF(DW43&lt;REGISTER!$CZ$25,0,IF(DW43+DW44+SUM(DW61:DW67)&gt;REGISTER!$CZ$22,REGISTER!$CZ$22,DW43+DW44+SUM(DW61:DW67))))</f>
        <v>0</v>
      </c>
      <c r="DX72" s="53">
        <f>IF(OR(DX40=0,DX70=1,SUM(DX54:DX60)=0),0,IF(DX43&lt;REGISTER!$CZ$25,0,IF(DX43+DX44+SUM(DX61:DX67)&gt;REGISTER!$CZ$22,REGISTER!$CZ$22,DX43+DX44+SUM(DX61:DX67))))</f>
        <v>0</v>
      </c>
      <c r="DY72" s="53">
        <f>IF(OR(DY40=0,DY70=1,SUM(DY54:DY60)=0),0,IF(DY43&lt;REGISTER!$CZ$25,0,IF(DY43+DY44+SUM(DY61:DY67)&gt;REGISTER!$CZ$22,REGISTER!$CZ$22,DY43+DY44+SUM(DY61:DY67))))</f>
        <v>0</v>
      </c>
      <c r="DZ72" s="53">
        <f>IF(OR(DZ40=0,DZ70=1,SUM(DZ54:DZ60)=0),0,IF(DZ43&lt;REGISTER!$CZ$25,0,IF(DZ43+DZ44+SUM(DZ61:DZ67)&gt;REGISTER!$CZ$22,REGISTER!$CZ$22,DZ43+DZ44+SUM(DZ61:DZ67))))</f>
        <v>0</v>
      </c>
      <c r="EA72" s="53">
        <f>IF(OR(EA40=0,EA70=1,SUM(EA54:EA60)=0),0,IF(EA43&lt;REGISTER!$CZ$25,0,IF(EA43+EA44+SUM(EA61:EA67)&gt;REGISTER!$CZ$22,REGISTER!$CZ$22,EA43+EA44+SUM(EA61:EA67))))</f>
        <v>0</v>
      </c>
      <c r="EB72" s="53">
        <f>IF(OR(EB40=0,EB70=1,SUM(EB54:EB60)=0),0,IF(EB43&lt;REGISTER!$CZ$25,0,IF(EB43+EB44+SUM(EB61:EB67)&gt;REGISTER!$CZ$22,REGISTER!$CZ$22,EB43+EB44+SUM(EB61:EB67))))</f>
        <v>0</v>
      </c>
      <c r="EC72" s="53">
        <f>IF(OR(EC40=0,EC70=1,SUM(EC54:EC60)=0),0,IF(EC43&lt;REGISTER!$CZ$25,0,IF(EC43+EC44+SUM(EC61:EC67)&gt;REGISTER!$CZ$22,REGISTER!$CZ$22,EC43+EC44+SUM(EC61:EC67))))</f>
        <v>0</v>
      </c>
      <c r="ED72" s="53">
        <f>IF(OR(ED40=0,ED70=1,SUM(ED54:ED60)=0),0,IF(ED43&lt;REGISTER!$CZ$25,0,IF(ED43+ED44+SUM(ED61:ED67)&gt;REGISTER!$CZ$22,REGISTER!$CZ$22,ED43+ED44+SUM(ED61:ED67))))</f>
        <v>0</v>
      </c>
      <c r="EE72" s="53">
        <f>IF(OR(EE40=0,EE70=1,SUM(EE54:EE60)=0),0,IF(EE43&lt;REGISTER!$CZ$25,0,IF(EE43+EE44+SUM(EE61:EE67)&gt;REGISTER!$CZ$22,REGISTER!$CZ$22,EE43+EE44+SUM(EE61:EE67))))</f>
        <v>0</v>
      </c>
      <c r="EF72" s="53">
        <f>IF(OR(EF40=0,EF70=1,SUM(EF54:EF60)=0),0,IF(EF43&lt;REGISTER!$CZ$25,0,IF(EF43+EF44+SUM(EF61:EF67)&gt;REGISTER!$CZ$22,REGISTER!$CZ$22,EF43+EF44+SUM(EF61:EF67))))</f>
        <v>0</v>
      </c>
      <c r="EG72" s="550">
        <f>SUM(EI19:EI39)+SUM(EI78:EI121)</f>
        <v>0</v>
      </c>
      <c r="EH72" s="551"/>
      <c r="EI72" s="552"/>
      <c r="EJ72" s="155"/>
      <c r="EK72" s="223"/>
      <c r="EL72" s="297"/>
      <c r="EM72" s="297"/>
      <c r="EN72" s="297"/>
      <c r="EO72" s="297"/>
      <c r="EP72" s="297"/>
      <c r="EQ72" s="297"/>
      <c r="ER72" s="297"/>
      <c r="ES72" s="297"/>
      <c r="ET72" s="297"/>
      <c r="EU72" s="297"/>
      <c r="EV72" s="297"/>
      <c r="EW72" s="297"/>
      <c r="EX72" s="297"/>
      <c r="EY72" s="297"/>
      <c r="EZ72" s="297"/>
      <c r="FA72" s="297"/>
      <c r="FB72" s="297"/>
      <c r="FC72" s="297"/>
      <c r="FD72" s="297"/>
      <c r="FE72" s="297"/>
      <c r="FF72" s="297"/>
      <c r="FG72" s="297"/>
      <c r="FH72" s="297"/>
      <c r="FI72" s="297"/>
      <c r="FJ72" s="297"/>
      <c r="FK72" s="297"/>
      <c r="FL72" s="297"/>
      <c r="FM72" s="297"/>
      <c r="FN72" s="297"/>
      <c r="FO72" s="297"/>
      <c r="FP72" s="297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4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</row>
    <row r="73" spans="1:256" ht="13.5" thickBot="1">
      <c r="A73" s="151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156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</row>
    <row r="74" spans="1:256">
      <c r="A74" s="462"/>
      <c r="B74" s="463"/>
      <c r="C74" s="463"/>
      <c r="D74" s="463"/>
      <c r="E74" s="463"/>
      <c r="F74" s="463"/>
      <c r="G74" s="463"/>
      <c r="H74" s="46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487" t="s">
        <v>9</v>
      </c>
      <c r="CT74" s="487"/>
      <c r="CU74" s="487"/>
      <c r="CV74" s="487"/>
      <c r="CW74" s="487"/>
      <c r="CX74" s="487"/>
      <c r="CY74" s="487"/>
      <c r="CZ74" s="487"/>
      <c r="DA74" s="487"/>
      <c r="DB74" s="487"/>
      <c r="DC74" s="487"/>
      <c r="DD74" s="487"/>
      <c r="DE74" s="487"/>
      <c r="DF74" s="487"/>
      <c r="DG74" s="487"/>
      <c r="DH74" s="487"/>
      <c r="DI74" s="487"/>
      <c r="DJ74" s="487"/>
      <c r="DK74" s="487"/>
      <c r="DL74" s="487"/>
      <c r="DM74" s="487"/>
      <c r="DN74" s="487"/>
      <c r="DO74" s="487"/>
      <c r="DP74" s="487"/>
      <c r="DQ74" s="487"/>
      <c r="DR74" s="142"/>
      <c r="DS74" s="142"/>
      <c r="DT74" s="142"/>
      <c r="DU74" s="142"/>
      <c r="DV74" s="142"/>
      <c r="DW74" s="142"/>
      <c r="DX74" s="142"/>
      <c r="DY74" s="142"/>
      <c r="DZ74" s="142"/>
      <c r="EA74" s="142"/>
      <c r="EB74" s="142"/>
      <c r="EC74" s="142"/>
      <c r="ED74" s="142"/>
      <c r="EE74" s="142"/>
      <c r="EF74" s="142"/>
      <c r="EG74" s="244"/>
      <c r="EH74" s="244"/>
      <c r="EI74" s="244"/>
      <c r="EJ74" s="244"/>
      <c r="EK74" s="245"/>
      <c r="EL74" s="332"/>
      <c r="EM74" s="241"/>
      <c r="EN74" s="241"/>
      <c r="EO74" s="241"/>
      <c r="EP74" s="433"/>
      <c r="EQ74" s="433"/>
      <c r="ER74" s="433"/>
      <c r="ES74" s="290"/>
      <c r="ET74" s="290"/>
      <c r="EU74" s="290"/>
      <c r="EV74" s="290"/>
      <c r="EW74" s="290"/>
      <c r="EX74" s="290"/>
      <c r="EY74" s="290"/>
      <c r="EZ74" s="290"/>
      <c r="FA74" s="290"/>
      <c r="FB74" s="290"/>
      <c r="FC74" s="290"/>
      <c r="FD74" s="290"/>
      <c r="FE74" s="290"/>
      <c r="FF74" s="290"/>
      <c r="FG74" s="290"/>
      <c r="FH74" s="290"/>
      <c r="FI74" s="290"/>
      <c r="FJ74" s="290"/>
      <c r="FK74" s="290"/>
      <c r="FL74" s="290"/>
      <c r="FM74" s="290"/>
      <c r="FN74" s="290"/>
      <c r="FO74" s="290"/>
      <c r="FP74" s="291"/>
      <c r="FQ74" s="541"/>
      <c r="FR74" s="430"/>
      <c r="FS74" s="430"/>
      <c r="FT74" s="430"/>
      <c r="FU74" s="430"/>
      <c r="FV74" s="430"/>
      <c r="FW74" s="430"/>
      <c r="FX74" s="430"/>
      <c r="FY74" s="430"/>
      <c r="FZ74" s="430"/>
      <c r="GA74" s="430"/>
      <c r="GB74" s="430"/>
      <c r="GC74" s="430"/>
      <c r="GD74" s="430"/>
      <c r="GE74" s="430"/>
      <c r="GF74" s="430"/>
      <c r="GG74" s="430"/>
      <c r="GH74" s="430"/>
      <c r="GI74" s="430"/>
      <c r="GJ74" s="430"/>
      <c r="GK74" s="430"/>
      <c r="GL74" s="430"/>
      <c r="GM74" s="430"/>
      <c r="GN74" s="430"/>
      <c r="GO74" s="430"/>
      <c r="GP74" s="430"/>
      <c r="GQ74" s="430"/>
      <c r="GR74" s="430"/>
      <c r="GS74" s="430"/>
      <c r="GT74" s="430"/>
      <c r="GU74" s="430"/>
      <c r="GV74" s="430"/>
      <c r="GW74" s="430"/>
      <c r="GX74" s="430"/>
      <c r="GY74" s="430"/>
      <c r="GZ74" s="430"/>
      <c r="HA74" s="430"/>
      <c r="HB74" s="430"/>
      <c r="HC74" s="430"/>
      <c r="HD74" s="430"/>
      <c r="HE74" s="206"/>
      <c r="HF74" s="430"/>
      <c r="HG74" s="430"/>
      <c r="HH74" s="430"/>
      <c r="HI74" s="1"/>
    </row>
    <row r="75" spans="1:256">
      <c r="A75" s="187"/>
      <c r="B75" s="56"/>
      <c r="C75" s="56"/>
      <c r="D75" s="56"/>
      <c r="E75" s="56"/>
      <c r="F75" s="56"/>
      <c r="G75" s="56"/>
      <c r="H75" s="469" t="s">
        <v>123</v>
      </c>
      <c r="I75" s="470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5">
        <v>1</v>
      </c>
      <c r="CT75" s="5">
        <v>2</v>
      </c>
      <c r="CU75" s="5">
        <v>3</v>
      </c>
      <c r="CV75" s="5">
        <v>4</v>
      </c>
      <c r="CW75" s="5">
        <v>5</v>
      </c>
      <c r="CX75" s="5">
        <v>6</v>
      </c>
      <c r="CY75" s="5">
        <v>7</v>
      </c>
      <c r="CZ75" s="5">
        <v>8</v>
      </c>
      <c r="DA75" s="5">
        <v>9</v>
      </c>
      <c r="DB75" s="5">
        <v>10</v>
      </c>
      <c r="DC75" s="5">
        <v>11</v>
      </c>
      <c r="DD75" s="5">
        <v>12</v>
      </c>
      <c r="DE75" s="5">
        <v>13</v>
      </c>
      <c r="DF75" s="5">
        <v>14</v>
      </c>
      <c r="DG75" s="5">
        <v>15</v>
      </c>
      <c r="DH75" s="5">
        <v>16</v>
      </c>
      <c r="DI75" s="5">
        <v>17</v>
      </c>
      <c r="DJ75" s="5">
        <v>18</v>
      </c>
      <c r="DK75" s="5">
        <v>19</v>
      </c>
      <c r="DL75" s="5">
        <v>20</v>
      </c>
      <c r="DM75" s="5">
        <v>21</v>
      </c>
      <c r="DN75" s="5">
        <v>22</v>
      </c>
      <c r="DO75" s="5">
        <v>23</v>
      </c>
      <c r="DP75" s="5">
        <v>24</v>
      </c>
      <c r="DQ75" s="5">
        <v>25</v>
      </c>
      <c r="DR75" s="5">
        <v>26</v>
      </c>
      <c r="DS75" s="5">
        <v>27</v>
      </c>
      <c r="DT75" s="5">
        <v>28</v>
      </c>
      <c r="DU75" s="5">
        <v>29</v>
      </c>
      <c r="DV75" s="5">
        <v>30</v>
      </c>
      <c r="DW75" s="5">
        <v>31</v>
      </c>
      <c r="DX75" s="5">
        <v>32</v>
      </c>
      <c r="DY75" s="5">
        <v>33</v>
      </c>
      <c r="DZ75" s="5">
        <v>34</v>
      </c>
      <c r="EA75" s="5">
        <v>35</v>
      </c>
      <c r="EB75" s="5">
        <v>36</v>
      </c>
      <c r="EC75" s="5">
        <v>37</v>
      </c>
      <c r="ED75" s="5">
        <v>38</v>
      </c>
      <c r="EE75" s="5">
        <v>39</v>
      </c>
      <c r="EF75" s="5">
        <v>40</v>
      </c>
      <c r="EG75" s="431" t="s">
        <v>14</v>
      </c>
      <c r="EH75" s="185"/>
      <c r="EI75" s="432" t="s">
        <v>15</v>
      </c>
      <c r="EJ75" s="185"/>
      <c r="EK75" s="246"/>
      <c r="EL75" s="185"/>
      <c r="EM75" s="292"/>
      <c r="EN75" s="292"/>
      <c r="EO75" s="292"/>
      <c r="EP75" s="292"/>
      <c r="EQ75" s="292"/>
      <c r="ER75" s="292"/>
      <c r="ES75" s="185"/>
      <c r="ET75" s="185"/>
      <c r="EU75" s="185"/>
      <c r="EV75" s="185"/>
      <c r="EW75" s="185"/>
      <c r="EX75" s="185"/>
      <c r="EY75" s="185"/>
      <c r="EZ75" s="185"/>
      <c r="FA75" s="185"/>
      <c r="FB75" s="185"/>
      <c r="FC75" s="185"/>
      <c r="FD75" s="185"/>
      <c r="FE75" s="185"/>
      <c r="FF75" s="185"/>
      <c r="FG75" s="185"/>
      <c r="FH75" s="185"/>
      <c r="FI75" s="185"/>
      <c r="FJ75" s="185"/>
      <c r="FK75" s="185"/>
      <c r="FL75" s="185"/>
      <c r="FM75" s="185"/>
      <c r="FN75" s="185"/>
      <c r="FO75" s="185"/>
      <c r="FP75" s="246"/>
      <c r="FQ75" s="304"/>
      <c r="FR75" s="305"/>
      <c r="FS75" s="305"/>
      <c r="FT75" s="305"/>
      <c r="FU75" s="305"/>
      <c r="FV75" s="305"/>
      <c r="FW75" s="305"/>
      <c r="FX75" s="305"/>
      <c r="FY75" s="305"/>
      <c r="FZ75" s="305"/>
      <c r="GA75" s="305"/>
      <c r="GB75" s="305"/>
      <c r="GC75" s="305"/>
      <c r="GD75" s="305"/>
      <c r="GE75" s="305"/>
      <c r="GF75" s="305"/>
      <c r="GG75" s="305"/>
      <c r="GH75" s="305"/>
      <c r="GI75" s="305"/>
      <c r="GJ75" s="305"/>
      <c r="GK75" s="305"/>
      <c r="GL75" s="305"/>
      <c r="GM75" s="305"/>
      <c r="GN75" s="305"/>
      <c r="GO75" s="305"/>
      <c r="GP75" s="305"/>
      <c r="GQ75" s="305"/>
      <c r="GR75" s="305"/>
      <c r="GS75" s="305"/>
      <c r="GT75" s="305"/>
      <c r="GU75" s="305"/>
      <c r="GV75" s="305"/>
      <c r="GW75" s="305"/>
      <c r="GX75" s="305"/>
      <c r="GY75" s="305"/>
      <c r="GZ75" s="305"/>
      <c r="HA75" s="305"/>
      <c r="HB75" s="305"/>
      <c r="HC75" s="305"/>
      <c r="HD75" s="305"/>
      <c r="HE75" s="188"/>
      <c r="HF75" s="188"/>
      <c r="HG75" s="188"/>
      <c r="HH75" s="188"/>
      <c r="HI75" s="1"/>
    </row>
    <row r="76" spans="1:256" ht="16.5" customHeight="1">
      <c r="A76" s="187"/>
      <c r="B76" s="56"/>
      <c r="C76" s="56"/>
      <c r="D76" s="56"/>
      <c r="E76" s="56"/>
      <c r="F76" s="56"/>
      <c r="G76" s="56"/>
      <c r="H76" s="190" t="s">
        <v>10</v>
      </c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189">
        <f>CS16</f>
        <v>0</v>
      </c>
      <c r="CT76" s="189">
        <f t="shared" ref="CT76:EF77" si="37">CT16</f>
        <v>0</v>
      </c>
      <c r="CU76" s="189">
        <f t="shared" si="37"/>
        <v>0</v>
      </c>
      <c r="CV76" s="189">
        <f t="shared" si="37"/>
        <v>0</v>
      </c>
      <c r="CW76" s="189">
        <f t="shared" si="37"/>
        <v>0</v>
      </c>
      <c r="CX76" s="189">
        <f t="shared" si="37"/>
        <v>0</v>
      </c>
      <c r="CY76" s="189">
        <f t="shared" si="37"/>
        <v>0</v>
      </c>
      <c r="CZ76" s="189">
        <f t="shared" si="37"/>
        <v>0</v>
      </c>
      <c r="DA76" s="189">
        <f t="shared" si="37"/>
        <v>0</v>
      </c>
      <c r="DB76" s="189">
        <f t="shared" si="37"/>
        <v>0</v>
      </c>
      <c r="DC76" s="189">
        <f t="shared" si="37"/>
        <v>0</v>
      </c>
      <c r="DD76" s="189">
        <f t="shared" si="37"/>
        <v>0</v>
      </c>
      <c r="DE76" s="189">
        <f t="shared" si="37"/>
        <v>0</v>
      </c>
      <c r="DF76" s="189">
        <f t="shared" si="37"/>
        <v>0</v>
      </c>
      <c r="DG76" s="189">
        <f t="shared" si="37"/>
        <v>0</v>
      </c>
      <c r="DH76" s="189">
        <f t="shared" si="37"/>
        <v>0</v>
      </c>
      <c r="DI76" s="189">
        <f t="shared" si="37"/>
        <v>0</v>
      </c>
      <c r="DJ76" s="189">
        <f t="shared" si="37"/>
        <v>0</v>
      </c>
      <c r="DK76" s="189">
        <f t="shared" si="37"/>
        <v>0</v>
      </c>
      <c r="DL76" s="189">
        <f t="shared" si="37"/>
        <v>0</v>
      </c>
      <c r="DM76" s="189">
        <f t="shared" si="37"/>
        <v>0</v>
      </c>
      <c r="DN76" s="189">
        <f t="shared" si="37"/>
        <v>0</v>
      </c>
      <c r="DO76" s="189">
        <f t="shared" si="37"/>
        <v>0</v>
      </c>
      <c r="DP76" s="189">
        <f t="shared" si="37"/>
        <v>0</v>
      </c>
      <c r="DQ76" s="189">
        <f t="shared" si="37"/>
        <v>0</v>
      </c>
      <c r="DR76" s="189">
        <f t="shared" si="37"/>
        <v>0</v>
      </c>
      <c r="DS76" s="189">
        <f t="shared" si="37"/>
        <v>0</v>
      </c>
      <c r="DT76" s="189">
        <f t="shared" si="37"/>
        <v>0</v>
      </c>
      <c r="DU76" s="189">
        <f t="shared" si="37"/>
        <v>0</v>
      </c>
      <c r="DV76" s="189">
        <f t="shared" si="37"/>
        <v>0</v>
      </c>
      <c r="DW76" s="189">
        <f t="shared" si="37"/>
        <v>0</v>
      </c>
      <c r="DX76" s="189">
        <f t="shared" si="37"/>
        <v>0</v>
      </c>
      <c r="DY76" s="189">
        <f t="shared" si="37"/>
        <v>0</v>
      </c>
      <c r="DZ76" s="189">
        <f t="shared" si="37"/>
        <v>0</v>
      </c>
      <c r="EA76" s="189">
        <f t="shared" si="37"/>
        <v>0</v>
      </c>
      <c r="EB76" s="189">
        <f t="shared" si="37"/>
        <v>0</v>
      </c>
      <c r="EC76" s="189">
        <f t="shared" si="37"/>
        <v>0</v>
      </c>
      <c r="ED76" s="189">
        <f t="shared" si="37"/>
        <v>0</v>
      </c>
      <c r="EE76" s="189">
        <f t="shared" si="37"/>
        <v>0</v>
      </c>
      <c r="EF76" s="189">
        <f t="shared" si="37"/>
        <v>0</v>
      </c>
      <c r="EG76" s="431"/>
      <c r="EH76" s="185"/>
      <c r="EI76" s="432"/>
      <c r="EJ76" s="185"/>
      <c r="EK76" s="247"/>
      <c r="EL76" s="185"/>
      <c r="EM76" s="228" t="s">
        <v>89</v>
      </c>
      <c r="EN76" s="204"/>
      <c r="EO76" s="204"/>
      <c r="EP76" s="434" t="s">
        <v>88</v>
      </c>
      <c r="EQ76" s="396"/>
      <c r="ER76" s="396"/>
      <c r="ES76" s="203" t="s">
        <v>101</v>
      </c>
      <c r="ET76" s="204"/>
      <c r="EU76" s="204"/>
      <c r="EV76" s="186"/>
      <c r="EW76" s="203" t="s">
        <v>102</v>
      </c>
      <c r="EX76" s="204"/>
      <c r="EY76" s="204"/>
      <c r="EZ76" s="186"/>
      <c r="FA76" s="203" t="s">
        <v>110</v>
      </c>
      <c r="FB76" s="204"/>
      <c r="FC76" s="204"/>
      <c r="FD76" s="204"/>
      <c r="FE76" s="204"/>
      <c r="FF76" s="204"/>
      <c r="FG76" s="204"/>
      <c r="FH76" s="186"/>
      <c r="FI76" s="204" t="s">
        <v>111</v>
      </c>
      <c r="FJ76" s="204"/>
      <c r="FK76" s="204"/>
      <c r="FL76" s="204"/>
      <c r="FM76" s="204"/>
      <c r="FN76" s="204"/>
      <c r="FO76" s="204"/>
      <c r="FP76" s="205"/>
      <c r="FQ76" s="436" t="s">
        <v>89</v>
      </c>
      <c r="FR76" s="436"/>
      <c r="FS76" s="436"/>
      <c r="FT76" s="436"/>
      <c r="FU76" s="436"/>
      <c r="FV76" s="437"/>
      <c r="FW76" s="435" t="s">
        <v>88</v>
      </c>
      <c r="FX76" s="436"/>
      <c r="FY76" s="436"/>
      <c r="FZ76" s="436"/>
      <c r="GA76" s="436"/>
      <c r="GB76" s="437"/>
      <c r="GC76" s="435" t="s">
        <v>105</v>
      </c>
      <c r="GD76" s="436"/>
      <c r="GE76" s="436"/>
      <c r="GF76" s="436"/>
      <c r="GG76" s="436"/>
      <c r="GH76" s="436"/>
      <c r="GI76" s="437"/>
      <c r="GJ76" s="435" t="s">
        <v>106</v>
      </c>
      <c r="GK76" s="436"/>
      <c r="GL76" s="436"/>
      <c r="GM76" s="436"/>
      <c r="GN76" s="436"/>
      <c r="GO76" s="436"/>
      <c r="GP76" s="437"/>
      <c r="GQ76" s="435" t="s">
        <v>107</v>
      </c>
      <c r="GR76" s="436"/>
      <c r="GS76" s="436"/>
      <c r="GT76" s="436"/>
      <c r="GU76" s="436"/>
      <c r="GV76" s="436"/>
      <c r="GW76" s="436"/>
      <c r="GX76" s="436"/>
      <c r="GY76" s="437"/>
      <c r="GZ76" s="435" t="s">
        <v>108</v>
      </c>
      <c r="HA76" s="436"/>
      <c r="HB76" s="436"/>
      <c r="HC76" s="436"/>
      <c r="HD76" s="436"/>
      <c r="HE76" s="436"/>
      <c r="HF76" s="436"/>
      <c r="HG76" s="436"/>
      <c r="HH76" s="437"/>
      <c r="HI76" s="1"/>
    </row>
    <row r="77" spans="1:256" ht="16.5" customHeight="1" thickBot="1">
      <c r="A77" s="498" t="s">
        <v>256</v>
      </c>
      <c r="B77" s="499"/>
      <c r="C77" s="499"/>
      <c r="D77" s="499"/>
      <c r="E77" s="499"/>
      <c r="F77" s="390">
        <f>F5</f>
        <v>0</v>
      </c>
      <c r="G77" s="392"/>
      <c r="H77" s="515" t="s">
        <v>11</v>
      </c>
      <c r="I77" s="516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189">
        <f>CS17</f>
        <v>0</v>
      </c>
      <c r="CT77" s="189">
        <f t="shared" si="37"/>
        <v>0</v>
      </c>
      <c r="CU77" s="189">
        <f t="shared" si="37"/>
        <v>0</v>
      </c>
      <c r="CV77" s="189">
        <f t="shared" si="37"/>
        <v>0</v>
      </c>
      <c r="CW77" s="189">
        <f t="shared" si="37"/>
        <v>0</v>
      </c>
      <c r="CX77" s="189">
        <f t="shared" si="37"/>
        <v>0</v>
      </c>
      <c r="CY77" s="189">
        <f t="shared" si="37"/>
        <v>0</v>
      </c>
      <c r="CZ77" s="189">
        <f t="shared" si="37"/>
        <v>0</v>
      </c>
      <c r="DA77" s="189">
        <f t="shared" si="37"/>
        <v>0</v>
      </c>
      <c r="DB77" s="189">
        <f t="shared" si="37"/>
        <v>0</v>
      </c>
      <c r="DC77" s="189">
        <f t="shared" si="37"/>
        <v>0</v>
      </c>
      <c r="DD77" s="189">
        <f t="shared" si="37"/>
        <v>0</v>
      </c>
      <c r="DE77" s="189">
        <f t="shared" si="37"/>
        <v>0</v>
      </c>
      <c r="DF77" s="189">
        <f t="shared" si="37"/>
        <v>0</v>
      </c>
      <c r="DG77" s="189">
        <f t="shared" si="37"/>
        <v>0</v>
      </c>
      <c r="DH77" s="189">
        <f t="shared" si="37"/>
        <v>0</v>
      </c>
      <c r="DI77" s="189">
        <f t="shared" si="37"/>
        <v>0</v>
      </c>
      <c r="DJ77" s="189">
        <f t="shared" si="37"/>
        <v>0</v>
      </c>
      <c r="DK77" s="189">
        <f t="shared" si="37"/>
        <v>0</v>
      </c>
      <c r="DL77" s="189">
        <f t="shared" si="37"/>
        <v>0</v>
      </c>
      <c r="DM77" s="189">
        <f t="shared" si="37"/>
        <v>0</v>
      </c>
      <c r="DN77" s="189">
        <f t="shared" si="37"/>
        <v>0</v>
      </c>
      <c r="DO77" s="189">
        <f t="shared" si="37"/>
        <v>0</v>
      </c>
      <c r="DP77" s="189">
        <f t="shared" si="37"/>
        <v>0</v>
      </c>
      <c r="DQ77" s="189">
        <f t="shared" si="37"/>
        <v>0</v>
      </c>
      <c r="DR77" s="189">
        <f t="shared" si="37"/>
        <v>0</v>
      </c>
      <c r="DS77" s="189">
        <f t="shared" si="37"/>
        <v>0</v>
      </c>
      <c r="DT77" s="189">
        <f t="shared" si="37"/>
        <v>0</v>
      </c>
      <c r="DU77" s="189">
        <f t="shared" si="37"/>
        <v>0</v>
      </c>
      <c r="DV77" s="189">
        <f t="shared" si="37"/>
        <v>0</v>
      </c>
      <c r="DW77" s="189">
        <f t="shared" si="37"/>
        <v>0</v>
      </c>
      <c r="DX77" s="189">
        <f t="shared" si="37"/>
        <v>0</v>
      </c>
      <c r="DY77" s="189">
        <f t="shared" si="37"/>
        <v>0</v>
      </c>
      <c r="DZ77" s="189">
        <f t="shared" si="37"/>
        <v>0</v>
      </c>
      <c r="EA77" s="189">
        <f t="shared" si="37"/>
        <v>0</v>
      </c>
      <c r="EB77" s="189">
        <f t="shared" si="37"/>
        <v>0</v>
      </c>
      <c r="EC77" s="189">
        <f t="shared" si="37"/>
        <v>0</v>
      </c>
      <c r="ED77" s="189">
        <f t="shared" si="37"/>
        <v>0</v>
      </c>
      <c r="EE77" s="189">
        <f t="shared" si="37"/>
        <v>0</v>
      </c>
      <c r="EF77" s="189">
        <f t="shared" si="37"/>
        <v>0</v>
      </c>
      <c r="EG77" s="431"/>
      <c r="EH77" s="140"/>
      <c r="EI77" s="432"/>
      <c r="EJ77" s="346" t="s">
        <v>94</v>
      </c>
      <c r="EK77" s="345" t="s">
        <v>65</v>
      </c>
      <c r="EL77" s="185"/>
      <c r="EM77" s="337" t="s">
        <v>39</v>
      </c>
      <c r="EN77" s="145" t="s">
        <v>40</v>
      </c>
      <c r="EO77" s="288" t="s">
        <v>41</v>
      </c>
      <c r="EP77" s="147" t="s">
        <v>39</v>
      </c>
      <c r="EQ77" s="145" t="s">
        <v>40</v>
      </c>
      <c r="ER77" s="214" t="s">
        <v>41</v>
      </c>
      <c r="ES77" s="147" t="s">
        <v>39</v>
      </c>
      <c r="ET77" s="145" t="s">
        <v>40</v>
      </c>
      <c r="EU77" s="145" t="s">
        <v>41</v>
      </c>
      <c r="EV77" s="145" t="s">
        <v>71</v>
      </c>
      <c r="EW77" s="147" t="s">
        <v>39</v>
      </c>
      <c r="EX77" s="145" t="s">
        <v>40</v>
      </c>
      <c r="EY77" s="146" t="s">
        <v>41</v>
      </c>
      <c r="EZ77" s="146" t="s">
        <v>71</v>
      </c>
      <c r="FA77" s="146" t="s">
        <v>40</v>
      </c>
      <c r="FB77" s="146" t="s">
        <v>41</v>
      </c>
      <c r="FC77" s="146" t="s">
        <v>195</v>
      </c>
      <c r="FD77" s="146" t="s">
        <v>196</v>
      </c>
      <c r="FE77" s="146" t="s">
        <v>67</v>
      </c>
      <c r="FF77" s="146" t="s">
        <v>68</v>
      </c>
      <c r="FG77" s="146" t="s">
        <v>69</v>
      </c>
      <c r="FH77" s="146" t="s">
        <v>70</v>
      </c>
      <c r="FI77" s="146" t="s">
        <v>40</v>
      </c>
      <c r="FJ77" s="146" t="s">
        <v>41</v>
      </c>
      <c r="FK77" s="146" t="s">
        <v>195</v>
      </c>
      <c r="FL77" s="146" t="s">
        <v>196</v>
      </c>
      <c r="FM77" s="146" t="s">
        <v>67</v>
      </c>
      <c r="FN77" s="146" t="s">
        <v>68</v>
      </c>
      <c r="FO77" s="146" t="s">
        <v>69</v>
      </c>
      <c r="FP77" s="214" t="s">
        <v>70</v>
      </c>
      <c r="FQ77" s="149" t="s">
        <v>72</v>
      </c>
      <c r="FR77" s="148" t="s">
        <v>98</v>
      </c>
      <c r="FS77" s="148" t="s">
        <v>99</v>
      </c>
      <c r="FT77" s="148" t="s">
        <v>40</v>
      </c>
      <c r="FU77" s="148" t="s">
        <v>41</v>
      </c>
      <c r="FV77" s="148" t="s">
        <v>78</v>
      </c>
      <c r="FW77" s="148" t="s">
        <v>72</v>
      </c>
      <c r="FX77" s="148" t="s">
        <v>98</v>
      </c>
      <c r="FY77" s="148" t="s">
        <v>99</v>
      </c>
      <c r="FZ77" s="148" t="s">
        <v>40</v>
      </c>
      <c r="GA77" s="148" t="s">
        <v>41</v>
      </c>
      <c r="GB77" s="148" t="s">
        <v>78</v>
      </c>
      <c r="GC77" s="148" t="s">
        <v>72</v>
      </c>
      <c r="GD77" s="148" t="s">
        <v>98</v>
      </c>
      <c r="GE77" s="148" t="s">
        <v>99</v>
      </c>
      <c r="GF77" s="148" t="s">
        <v>40</v>
      </c>
      <c r="GG77" s="148" t="s">
        <v>41</v>
      </c>
      <c r="GH77" s="148" t="s">
        <v>78</v>
      </c>
      <c r="GI77" s="148" t="s">
        <v>79</v>
      </c>
      <c r="GJ77" s="148" t="s">
        <v>72</v>
      </c>
      <c r="GK77" s="148" t="s">
        <v>98</v>
      </c>
      <c r="GL77" s="148" t="s">
        <v>99</v>
      </c>
      <c r="GM77" s="148" t="s">
        <v>40</v>
      </c>
      <c r="GN77" s="148" t="s">
        <v>41</v>
      </c>
      <c r="GO77" s="148" t="s">
        <v>78</v>
      </c>
      <c r="GP77" s="148" t="s">
        <v>79</v>
      </c>
      <c r="GQ77" s="148" t="s">
        <v>40</v>
      </c>
      <c r="GR77" s="148" t="s">
        <v>41</v>
      </c>
      <c r="GS77" s="148" t="s">
        <v>195</v>
      </c>
      <c r="GT77" s="148" t="s">
        <v>196</v>
      </c>
      <c r="GU77" s="148" t="s">
        <v>78</v>
      </c>
      <c r="GV77" s="148" t="s">
        <v>103</v>
      </c>
      <c r="GW77" s="148" t="s">
        <v>68</v>
      </c>
      <c r="GX77" s="148" t="s">
        <v>69</v>
      </c>
      <c r="GY77" s="148" t="s">
        <v>70</v>
      </c>
      <c r="GZ77" s="148" t="s">
        <v>40</v>
      </c>
      <c r="HA77" s="148" t="s">
        <v>41</v>
      </c>
      <c r="HB77" s="148" t="s">
        <v>195</v>
      </c>
      <c r="HC77" s="148" t="s">
        <v>196</v>
      </c>
      <c r="HD77" s="148" t="s">
        <v>78</v>
      </c>
      <c r="HE77" s="148" t="s">
        <v>103</v>
      </c>
      <c r="HF77" s="148" t="s">
        <v>68</v>
      </c>
      <c r="HG77" s="148" t="s">
        <v>69</v>
      </c>
      <c r="HH77" s="148" t="s">
        <v>70</v>
      </c>
      <c r="HI77" s="1"/>
    </row>
    <row r="78" spans="1:256" ht="12" customHeight="1">
      <c r="A78" s="17">
        <v>22</v>
      </c>
      <c r="B78" s="81"/>
      <c r="C78" s="427" t="str">
        <f t="shared" ref="C78:C116" si="38">IF(B78&gt;0,VLOOKUP(B78,RE,2,FALSE),"")</f>
        <v/>
      </c>
      <c r="D78" s="428"/>
      <c r="E78" s="428"/>
      <c r="F78" s="428"/>
      <c r="G78" s="429"/>
      <c r="H78" s="130" t="str">
        <f t="shared" ref="H78:H121" si="39">IF(B78=0,"",IF(VLOOKUP(B78,RE,7,FALSE)&gt;0,VLOOKUP(B78,RE,7,FALSE),VLOOKUP(B78,RE,3,FALSE)))</f>
        <v/>
      </c>
      <c r="I78" s="26">
        <f t="shared" ref="I78:I121" si="40">IF($B78="",0,VLOOKUP($B78,RE,20,FALSE))</f>
        <v>0</v>
      </c>
      <c r="J78" s="26">
        <f t="shared" ref="J78:J121" si="41">IF($B78="",0,VLOOKUP($B78,RE,21,FALSE))</f>
        <v>0</v>
      </c>
      <c r="K78" s="26">
        <f t="shared" ref="K78:K116" si="42">IF($B78="",0,VLOOKUP($B78,RE,22,FALSE))</f>
        <v>0</v>
      </c>
      <c r="L78" s="132"/>
      <c r="M78" s="26">
        <f t="shared" ref="M78:M121" si="43">IF($B78="",0,VLOOKUP($B78,RE,23,FALSE))</f>
        <v>0</v>
      </c>
      <c r="N78" s="26">
        <f t="shared" ref="N78:N121" si="44">IF($B78="",0,VLOOKUP($B78,RE,19,FALSE))</f>
        <v>0</v>
      </c>
      <c r="O78" s="101">
        <f t="shared" ref="O78:O121" si="45">SUM(P78:BC78)</f>
        <v>0</v>
      </c>
      <c r="P78" s="80">
        <f>IF((SUM(P$19:P$39)+SUM(P$117:P$121))&gt;=REGISTER!$CZ$22,0,IF(CS$70=1,0,IF(AND(CS78=1,$J78=1,CS$43&gt;=REGISTER!$CZ$25,CS$40&gt;0,SUM(CS$54:CS$60)&gt;0),1,0)))</f>
        <v>0</v>
      </c>
      <c r="Q78" s="80">
        <f>IF((SUM(Q$19:Q$39)+SUM(Q$117:Q$121))&gt;=REGISTER!$CZ$22,0,IF(CT$70=1,0,IF(AND(CT78=1,$J78=1,CT$43&gt;=REGISTER!$CZ$25,CT$40&gt;0,SUM(CT$54:CT$60)&gt;0),1,0)))</f>
        <v>0</v>
      </c>
      <c r="R78" s="80">
        <f>IF((SUM(R$19:R$39)+SUM(R$117:R$121))&gt;=REGISTER!$CZ$22,0,IF(CU$70=1,0,IF(AND(CU78=1,$J78=1,CU$43&gt;=REGISTER!$CZ$25,CU$40&gt;0,SUM(CU$54:CU$60)&gt;0),1,0)))</f>
        <v>0</v>
      </c>
      <c r="S78" s="80">
        <f>IF((SUM(S$19:S$39)+SUM(S$117:S$121))&gt;=REGISTER!$CZ$22,0,IF(CV$70=1,0,IF(AND(CV78=1,$J78=1,CV$43&gt;=REGISTER!$CZ$25,CV$40&gt;0,SUM(CV$54:CV$60)&gt;0),1,0)))</f>
        <v>0</v>
      </c>
      <c r="T78" s="80">
        <f>IF((SUM(T$19:T$39)+SUM(T$117:T$121))&gt;=REGISTER!$CZ$22,0,IF(CW$70=1,0,IF(AND(CW78=1,$J78=1,CW$43&gt;=REGISTER!$CZ$25,CW$40&gt;0,SUM(CW$54:CW$60)&gt;0),1,0)))</f>
        <v>0</v>
      </c>
      <c r="U78" s="80">
        <f>IF((SUM(U$19:U$39)+SUM(U$117:U$121))&gt;=REGISTER!$CZ$22,0,IF(CX$70=1,0,IF(AND(CX78=1,$J78=1,CX$43&gt;=REGISTER!$CZ$25,CX$40&gt;0,SUM(CX$54:CX$60)&gt;0),1,0)))</f>
        <v>0</v>
      </c>
      <c r="V78" s="80">
        <f>IF((SUM(V$19:V$39)+SUM(V$117:V$121))&gt;=REGISTER!$CZ$22,0,IF(CY$70=1,0,IF(AND(CY78=1,$J78=1,CY$43&gt;=REGISTER!$CZ$25,CY$40&gt;0,SUM(CY$54:CY$60)&gt;0),1,0)))</f>
        <v>0</v>
      </c>
      <c r="W78" s="80">
        <f>IF((SUM(W$19:W$39)+SUM(W$117:W$121))&gt;=REGISTER!$CZ$22,0,IF(CZ$70=1,0,IF(AND(CZ78=1,$J78=1,CZ$43&gt;=REGISTER!$CZ$25,CZ$40&gt;0,SUM(CZ$54:CZ$60)&gt;0),1,0)))</f>
        <v>0</v>
      </c>
      <c r="X78" s="80">
        <f>IF((SUM(X$19:X$39)+SUM(X$117:X$121))&gt;=REGISTER!$CZ$22,0,IF(DA$70=1,0,IF(AND(DA78=1,$J78=1,DA$43&gt;=REGISTER!$CZ$25,DA$40&gt;0,SUM(DA$54:DA$60)&gt;0),1,0)))</f>
        <v>0</v>
      </c>
      <c r="Y78" s="80">
        <f>IF((SUM(Y$19:Y$39)+SUM(Y$117:Y$121))&gt;=REGISTER!$CZ$22,0,IF(DB$70=1,0,IF(AND(DB78=1,$J78=1,DB$43&gt;=REGISTER!$CZ$25,DB$40&gt;0,SUM(DB$54:DB$60)&gt;0),1,0)))</f>
        <v>0</v>
      </c>
      <c r="Z78" s="80">
        <f>IF((SUM(Z$19:Z$39)+SUM(Z$117:Z$121))&gt;=REGISTER!$CZ$22,0,IF(DC$70=1,0,IF(AND(DC78=1,$J78=1,DC$43&gt;=REGISTER!$CZ$25,DC$40&gt;0,SUM(DC$54:DC$60)&gt;0),1,0)))</f>
        <v>0</v>
      </c>
      <c r="AA78" s="80">
        <f>IF((SUM(AA$19:AA$39)+SUM(AA$117:AA$121))&gt;=REGISTER!$CZ$22,0,IF(DD$70=1,0,IF(AND(DD78=1,$J78=1,DD$43&gt;=REGISTER!$CZ$25,DD$40&gt;0,SUM(DD$54:DD$60)&gt;0),1,0)))</f>
        <v>0</v>
      </c>
      <c r="AB78" s="80">
        <f>IF((SUM(AB$19:AB$39)+SUM(AB$117:AB$121))&gt;=REGISTER!$CZ$22,0,IF(DE$70=1,0,IF(AND(DE78=1,$J78=1,DE$43&gt;=REGISTER!$CZ$25,DE$40&gt;0,SUM(DE$54:DE$60)&gt;0),1,0)))</f>
        <v>0</v>
      </c>
      <c r="AC78" s="80">
        <f>IF((SUM(AC$19:AC$39)+SUM(AC$117:AC$121))&gt;=REGISTER!$CZ$22,0,IF(DF$70=1,0,IF(AND(DF78=1,$J78=1,DF$43&gt;=REGISTER!$CZ$25,DF$40&gt;0,SUM(DF$54:DF$60)&gt;0),1,0)))</f>
        <v>0</v>
      </c>
      <c r="AD78" s="80">
        <f>IF((SUM(AD$19:AD$39)+SUM(AD$117:AD$121))&gt;=REGISTER!$CZ$22,0,IF(DG$70=1,0,IF(AND(DG78=1,$J78=1,DG$43&gt;=REGISTER!$CZ$25,DG$40&gt;0,SUM(DG$54:DG$60)&gt;0),1,0)))</f>
        <v>0</v>
      </c>
      <c r="AE78" s="80">
        <f>IF((SUM(AE$19:AE$39)+SUM(AE$117:AE$121))&gt;=REGISTER!$CZ$22,0,IF(DH$70=1,0,IF(AND(DH78=1,$J78=1,DH$43&gt;=REGISTER!$CZ$25,DH$40&gt;0,SUM(DH$54:DH$60)&gt;0),1,0)))</f>
        <v>0</v>
      </c>
      <c r="AF78" s="80">
        <f>IF((SUM(AF$19:AF$39)+SUM(AF$117:AF$121))&gt;=REGISTER!$CZ$22,0,IF(DI$70=1,0,IF(AND(DI78=1,$J78=1,DI$43&gt;=REGISTER!$CZ$25,DI$40&gt;0,SUM(DI$54:DI$60)&gt;0),1,0)))</f>
        <v>0</v>
      </c>
      <c r="AG78" s="80">
        <f>IF((SUM(AG$19:AG$39)+SUM(AG$117:AG$121))&gt;=REGISTER!$CZ$22,0,IF(DJ$70=1,0,IF(AND(DJ78=1,$J78=1,DJ$43&gt;=REGISTER!$CZ$25,DJ$40&gt;0,SUM(DJ$54:DJ$60)&gt;0),1,0)))</f>
        <v>0</v>
      </c>
      <c r="AH78" s="80">
        <f>IF((SUM(AH$19:AH$39)+SUM(AH$117:AH$121))&gt;=REGISTER!$CZ$22,0,IF(DK$70=1,0,IF(AND(DK78=1,$J78=1,DK$43&gt;=REGISTER!$CZ$25,DK$40&gt;0,SUM(DK$54:DK$60)&gt;0),1,0)))</f>
        <v>0</v>
      </c>
      <c r="AI78" s="80">
        <f>IF((SUM(AI$19:AI$39)+SUM(AI$117:AI$121))&gt;=REGISTER!$CZ$22,0,IF(DL$70=1,0,IF(AND(DL78=1,$J78=1,DL$43&gt;=REGISTER!$CZ$25,DL$40&gt;0,SUM(DL$54:DL$60)&gt;0),1,0)))</f>
        <v>0</v>
      </c>
      <c r="AJ78" s="80">
        <f>IF((SUM(AJ$19:AJ$39)+SUM(AJ$117:AJ$121))&gt;=REGISTER!$CZ$22,0,IF(DM$70=1,0,IF(AND(DM78=1,$J78=1,DM$43&gt;=REGISTER!$CZ$25,DM$40&gt;0,SUM(DM$54:DM$60)&gt;0),1,0)))</f>
        <v>0</v>
      </c>
      <c r="AK78" s="80">
        <f>IF((SUM(AK$19:AK$39)+SUM(AK$117:AK$121))&gt;=REGISTER!$CZ$22,0,IF(DN$70=1,0,IF(AND(DN78=1,$J78=1,DN$43&gt;=REGISTER!$CZ$25,DN$40&gt;0,SUM(DN$54:DN$60)&gt;0),1,0)))</f>
        <v>0</v>
      </c>
      <c r="AL78" s="80">
        <f>IF((SUM(AL$19:AL$39)+SUM(AL$117:AL$121))&gt;=REGISTER!$CZ$22,0,IF(DO$70=1,0,IF(AND(DO78=1,$J78=1,DO$43&gt;=REGISTER!$CZ$25,DO$40&gt;0,SUM(DO$54:DO$60)&gt;0),1,0)))</f>
        <v>0</v>
      </c>
      <c r="AM78" s="80">
        <f>IF((SUM(AM$19:AM$39)+SUM(AM$117:AM$121))&gt;=REGISTER!$CZ$22,0,IF(DP$70=1,0,IF(AND(DP78=1,$J78=1,DP$43&gt;=REGISTER!$CZ$25,DP$40&gt;0,SUM(DP$54:DP$60)&gt;0),1,0)))</f>
        <v>0</v>
      </c>
      <c r="AN78" s="80">
        <f>IF((SUM(AN$19:AN$39)+SUM(AN$117:AN$121))&gt;=REGISTER!$CZ$22,0,IF(DQ$70=1,0,IF(AND(DQ78=1,$J78=1,DQ$43&gt;=REGISTER!$CZ$25,DQ$40&gt;0,SUM(DQ$54:DQ$60)&gt;0),1,0)))</f>
        <v>0</v>
      </c>
      <c r="AO78" s="80">
        <f>IF((SUM(AO$19:AO$39)+SUM(AO$117:AO$121))&gt;=REGISTER!$CZ$22,0,IF(DR$70=1,0,IF(AND(DR78=1,$J78=1,DR$43&gt;=REGISTER!$CZ$25,DR$40&gt;0,SUM(DR$54:DR$60)&gt;0),1,0)))</f>
        <v>0</v>
      </c>
      <c r="AP78" s="80">
        <f>IF((SUM(AP$19:AP$39)+SUM(AP$117:AP$121))&gt;=REGISTER!$CZ$22,0,IF(DS$70=1,0,IF(AND(DS78=1,$J78=1,DS$43&gt;=REGISTER!$CZ$25,DS$40&gt;0,SUM(DS$54:DS$60)&gt;0),1,0)))</f>
        <v>0</v>
      </c>
      <c r="AQ78" s="80">
        <f>IF((SUM(AQ$19:AQ$39)+SUM(AQ$117:AQ$121))&gt;=REGISTER!$CZ$22,0,IF(DT$70=1,0,IF(AND(DT78=1,$J78=1,DT$43&gt;=REGISTER!$CZ$25,DT$40&gt;0,SUM(DT$54:DT$60)&gt;0),1,0)))</f>
        <v>0</v>
      </c>
      <c r="AR78" s="80">
        <f>IF((SUM(AR$19:AR$39)+SUM(AR$117:AR$121))&gt;=REGISTER!$CZ$22,0,IF(DU$70=1,0,IF(AND(DU78=1,$J78=1,DU$43&gt;=REGISTER!$CZ$25,DU$40&gt;0,SUM(DU$54:DU$60)&gt;0),1,0)))</f>
        <v>0</v>
      </c>
      <c r="AS78" s="80">
        <f>IF((SUM(AS$19:AS$39)+SUM(AS$117:AS$121))&gt;=REGISTER!$CZ$22,0,IF(DV$70=1,0,IF(AND(DV78=1,$J78=1,DV$43&gt;=REGISTER!$CZ$25,DV$40&gt;0,SUM(DV$54:DV$60)&gt;0),1,0)))</f>
        <v>0</v>
      </c>
      <c r="AT78" s="80">
        <f>IF((SUM(AT$19:AT$39)+SUM(AT$117:AT$121))&gt;=REGISTER!$CZ$22,0,IF(DW$70=1,0,IF(AND(DW78=1,$J78=1,DW$43&gt;=REGISTER!$CZ$25,DW$40&gt;0,SUM(DW$54:DW$60)&gt;0),1,0)))</f>
        <v>0</v>
      </c>
      <c r="AU78" s="80">
        <f>IF((SUM(AU$19:AU$39)+SUM(AU$117:AU$121))&gt;=REGISTER!$CZ$22,0,IF(DX$70=1,0,IF(AND(DX78=1,$J78=1,DX$43&gt;=REGISTER!$CZ$25,DX$40&gt;0,SUM(DX$54:DX$60)&gt;0),1,0)))</f>
        <v>0</v>
      </c>
      <c r="AV78" s="80">
        <f>IF((SUM(AV$19:AV$39)+SUM(AV$117:AV$121))&gt;=REGISTER!$CZ$22,0,IF(DY$70=1,0,IF(AND(DY78=1,$J78=1,DY$43&gt;=REGISTER!$CZ$25,DY$40&gt;0,SUM(DY$54:DY$60)&gt;0),1,0)))</f>
        <v>0</v>
      </c>
      <c r="AW78" s="80">
        <f>IF((SUM(AW$19:AW$39)+SUM(AW$117:AW$121))&gt;=REGISTER!$CZ$22,0,IF(DZ$70=1,0,IF(AND(DZ78=1,$J78=1,DZ$43&gt;=REGISTER!$CZ$25,DZ$40&gt;0,SUM(DZ$54:DZ$60)&gt;0),1,0)))</f>
        <v>0</v>
      </c>
      <c r="AX78" s="80">
        <f>IF((SUM(AX$19:AX$39)+SUM(AX$117:AX$121))&gt;=REGISTER!$CZ$22,0,IF(EA$70=1,0,IF(AND(EA78=1,$J78=1,EA$43&gt;=REGISTER!$CZ$25,EA$40&gt;0,SUM(EA$54:EA$60)&gt;0),1,0)))</f>
        <v>0</v>
      </c>
      <c r="AY78" s="80">
        <f>IF((SUM(AY$19:AY$39)+SUM(AY$117:AY$121))&gt;=REGISTER!$CZ$22,0,IF(EB$70=1,0,IF(AND(EB78=1,$J78=1,EB$43&gt;=REGISTER!$CZ$25,EB$40&gt;0,SUM(EB$54:EB$60)&gt;0),1,0)))</f>
        <v>0</v>
      </c>
      <c r="AZ78" s="80">
        <f>IF((SUM(AZ$19:AZ$39)+SUM(AZ$117:AZ$121))&gt;=REGISTER!$CZ$22,0,IF(EC$70=1,0,IF(AND(EC78=1,$J78=1,EC$43&gt;=REGISTER!$CZ$25,EC$40&gt;0,SUM(EC$54:EC$60)&gt;0),1,0)))</f>
        <v>0</v>
      </c>
      <c r="BA78" s="80">
        <f>IF((SUM(BA$19:BA$39)+SUM(BA$117:BA$121))&gt;=REGISTER!$CZ$22,0,IF(ED$70=1,0,IF(AND(ED78=1,$J78=1,ED$43&gt;=REGISTER!$CZ$25,ED$40&gt;0,SUM(ED$54:ED$60)&gt;0),1,0)))</f>
        <v>0</v>
      </c>
      <c r="BB78" s="80">
        <f>IF((SUM(BB$19:BB$39)+SUM(BB$117:BB$121))&gt;=REGISTER!$CZ$22,0,IF(EE$70=1,0,IF(AND(EE78=1,$J78=1,EE$43&gt;=REGISTER!$CZ$25,EE$40&gt;0,SUM(EE$54:EE$60)&gt;0),1,0)))</f>
        <v>0</v>
      </c>
      <c r="BC78" s="80">
        <f>IF((SUM(BC$19:BC$39)+SUM(BC$117:BC$121))&gt;=REGISTER!$CZ$22,0,IF(EF$70=1,0,IF(AND(EF78=1,$J78=1,EF$43&gt;=REGISTER!$CZ$25,EF$40&gt;0,SUM(EF$54:EF$60)&gt;0),1,0)))</f>
        <v>0</v>
      </c>
      <c r="BD78" s="101">
        <f t="shared" ref="BD78:BD121" si="46">SUM(BE78:CR78)</f>
        <v>0</v>
      </c>
      <c r="BE78" s="80">
        <f>IF((SUM(BE$19:BE$39)+SUM(BE77:BE77)+SUM(BE$117:BE$121))&gt;=30,0,SUM(IF(AND($I78=1,CS78=1,CS$41&gt;2,CS$40&gt;0,SUM(CS$47:CS$53)&gt;0),1,0)))</f>
        <v>0</v>
      </c>
      <c r="BF78" s="80">
        <f>IF((SUM(BF$19:BF$39)+SUM(BF77:BF77)+SUM(BF$117:BF$121))&gt;=30,0,SUM(IF(AND($I78=1,CT78=1,CT$41&gt;2,CT$40&gt;0,SUM(CT$47:CT$53)&gt;0),1,0)))</f>
        <v>0</v>
      </c>
      <c r="BG78" s="80">
        <f t="shared" ref="BG78:CR78" si="47">IF((SUM(BG$19:BG$39)+SUM(BG77:BG77)+SUM(BG$117:BG$121))&gt;=30,0,SUM(IF(AND($I78=1,CU78=1,CU$41&gt;2,CU$40&gt;0,SUM(CU$47:CU$53)&gt;0),1,0)))</f>
        <v>0</v>
      </c>
      <c r="BH78" s="80">
        <f t="shared" si="47"/>
        <v>0</v>
      </c>
      <c r="BI78" s="80">
        <f t="shared" si="47"/>
        <v>0</v>
      </c>
      <c r="BJ78" s="80">
        <f t="shared" si="47"/>
        <v>0</v>
      </c>
      <c r="BK78" s="80">
        <f t="shared" si="47"/>
        <v>0</v>
      </c>
      <c r="BL78" s="80">
        <f t="shared" si="47"/>
        <v>0</v>
      </c>
      <c r="BM78" s="80">
        <f t="shared" si="47"/>
        <v>0</v>
      </c>
      <c r="BN78" s="80">
        <f t="shared" si="47"/>
        <v>0</v>
      </c>
      <c r="BO78" s="80">
        <f t="shared" si="47"/>
        <v>0</v>
      </c>
      <c r="BP78" s="80">
        <f t="shared" si="47"/>
        <v>0</v>
      </c>
      <c r="BQ78" s="80">
        <f t="shared" si="47"/>
        <v>0</v>
      </c>
      <c r="BR78" s="80">
        <f t="shared" si="47"/>
        <v>0</v>
      </c>
      <c r="BS78" s="80">
        <f t="shared" si="47"/>
        <v>0</v>
      </c>
      <c r="BT78" s="80">
        <f t="shared" si="47"/>
        <v>0</v>
      </c>
      <c r="BU78" s="80">
        <f t="shared" si="47"/>
        <v>0</v>
      </c>
      <c r="BV78" s="80">
        <f t="shared" si="47"/>
        <v>0</v>
      </c>
      <c r="BW78" s="80">
        <f t="shared" si="47"/>
        <v>0</v>
      </c>
      <c r="BX78" s="80">
        <f t="shared" si="47"/>
        <v>0</v>
      </c>
      <c r="BY78" s="80">
        <f t="shared" si="47"/>
        <v>0</v>
      </c>
      <c r="BZ78" s="80">
        <f t="shared" si="47"/>
        <v>0</v>
      </c>
      <c r="CA78" s="80">
        <f t="shared" si="47"/>
        <v>0</v>
      </c>
      <c r="CB78" s="80">
        <f t="shared" si="47"/>
        <v>0</v>
      </c>
      <c r="CC78" s="80">
        <f t="shared" si="47"/>
        <v>0</v>
      </c>
      <c r="CD78" s="80">
        <f t="shared" si="47"/>
        <v>0</v>
      </c>
      <c r="CE78" s="80">
        <f t="shared" si="47"/>
        <v>0</v>
      </c>
      <c r="CF78" s="80">
        <f t="shared" si="47"/>
        <v>0</v>
      </c>
      <c r="CG78" s="80">
        <f t="shared" si="47"/>
        <v>0</v>
      </c>
      <c r="CH78" s="80">
        <f t="shared" si="47"/>
        <v>0</v>
      </c>
      <c r="CI78" s="80">
        <f t="shared" si="47"/>
        <v>0</v>
      </c>
      <c r="CJ78" s="80">
        <f t="shared" si="47"/>
        <v>0</v>
      </c>
      <c r="CK78" s="80">
        <f t="shared" si="47"/>
        <v>0</v>
      </c>
      <c r="CL78" s="80">
        <f t="shared" si="47"/>
        <v>0</v>
      </c>
      <c r="CM78" s="80">
        <f t="shared" si="47"/>
        <v>0</v>
      </c>
      <c r="CN78" s="80">
        <f t="shared" si="47"/>
        <v>0</v>
      </c>
      <c r="CO78" s="80">
        <f t="shared" si="47"/>
        <v>0</v>
      </c>
      <c r="CP78" s="80">
        <f t="shared" si="47"/>
        <v>0</v>
      </c>
      <c r="CQ78" s="80">
        <f t="shared" si="47"/>
        <v>0</v>
      </c>
      <c r="CR78" s="80">
        <f t="shared" si="47"/>
        <v>0</v>
      </c>
      <c r="CS78" s="64"/>
      <c r="CT78" s="64"/>
      <c r="CU78" s="64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64"/>
      <c r="DM78" s="64"/>
      <c r="DN78" s="64"/>
      <c r="DO78" s="64"/>
      <c r="DP78" s="64"/>
      <c r="DQ78" s="64"/>
      <c r="DR78" s="64"/>
      <c r="DS78" s="64"/>
      <c r="DT78" s="64"/>
      <c r="DU78" s="64"/>
      <c r="DV78" s="64"/>
      <c r="DW78" s="64"/>
      <c r="DX78" s="64"/>
      <c r="DY78" s="64"/>
      <c r="DZ78" s="64"/>
      <c r="EA78" s="64"/>
      <c r="EB78" s="64"/>
      <c r="EC78" s="64"/>
      <c r="ED78" s="64"/>
      <c r="EE78" s="64"/>
      <c r="EF78" s="64"/>
      <c r="EG78" s="54">
        <f t="shared" ref="EG78:EG116" si="48">SUM(EM78:EZ78)+SUM(FA78:FD78)+SUM(FI78:FL78)</f>
        <v>0</v>
      </c>
      <c r="EH78" s="183"/>
      <c r="EI78" s="97">
        <f t="shared" ref="EI78:EI116" si="49">SUM(FQ78:GP78)</f>
        <v>0</v>
      </c>
      <c r="EJ78" s="344" t="str">
        <f t="shared" ref="EJ78:EJ121" si="50">IF(OR(B78=0,H78=0),"",IF(AND(VLOOKUP(B78,RE,5,FALSE)=1,VLOOKUP(B78,RE,4,FALSE)=1),"KV FH",IF(AND(VLOOKUP(B78,RE,5,FALSE)=1,VLOOKUP(B78,RE,4,FALSE)=2),"M FH",IF(VLOOKUP(B78,RE,4,FALSE)=1,"KV",IF(VLOOKUP(B78,RE,4,FALSE)=2,"M")))))</f>
        <v/>
      </c>
      <c r="EK78" s="345">
        <f t="shared" ref="EK78:EK121" si="51">IF(B78=0,0,N78)</f>
        <v>0</v>
      </c>
      <c r="EL78" s="185"/>
      <c r="EM78" s="102">
        <f>SUMIF($K78,REGISTER!$CU$7,'KORT 2'!$BD78)</f>
        <v>0</v>
      </c>
      <c r="EN78" s="19">
        <f>SUMIF($K78,REGISTER!$CU$8,'KORT 2'!$BD78)</f>
        <v>0</v>
      </c>
      <c r="EO78" s="20">
        <f>SUMIF($K78,REGISTER!$CU$9,'KORT 2'!$BD78)</f>
        <v>0</v>
      </c>
      <c r="EP78" s="17">
        <f>SUMIF($K78,REGISTER!$CU$21,'KORT 2'!$BD78)</f>
        <v>0</v>
      </c>
      <c r="EQ78" s="19">
        <f>SUMIF($K78,REGISTER!$CU$22,'KORT 2'!$BD78)</f>
        <v>0</v>
      </c>
      <c r="ER78" s="20">
        <f>SUMIF($K78,REGISTER!$CU$23,'KORT 2'!$BD78)</f>
        <v>0</v>
      </c>
      <c r="ES78" s="17">
        <f>SUMIF($K78,REGISTER!$CU$14,'KORT 2'!$BD78)</f>
        <v>0</v>
      </c>
      <c r="ET78" s="19">
        <f>SUMIF($K78,REGISTER!$CU$15,'KORT 2'!$BD78)</f>
        <v>0</v>
      </c>
      <c r="EU78" s="57">
        <f>SUMIF($K78,REGISTER!$CU$16,'KORT 2'!$BD78)</f>
        <v>0</v>
      </c>
      <c r="EV78" s="341">
        <f>SUMIF($K78,REGISTER!$CU$17,'KORT 2'!$BD78)+SUMIF($K78,REGISTER!$CU$18,'KORT 2'!$BD78)+SUMIF($K78,REGISTER!$CU$19,'KORT 2'!$BD78)+SUMIF($K78,REGISTER!$CU$20,'KORT 2'!$BD78)</f>
        <v>0</v>
      </c>
      <c r="EW78" s="103">
        <f>SUMIF($K78,REGISTER!$CU$28,'KORT 2'!$BD78)</f>
        <v>0</v>
      </c>
      <c r="EX78" s="19">
        <f>SUMIF($K78,REGISTER!$CU$29,'KORT 2'!$BD78)</f>
        <v>0</v>
      </c>
      <c r="EY78" s="19">
        <f>SUMIF($K78,REGISTER!$CU$30,'KORT 2'!$BD78)</f>
        <v>0</v>
      </c>
      <c r="EZ78" s="218">
        <f>SUMIF($K78,REGISTER!$CU$31,'KORT 2'!$BD78)+SUMIF($K78,REGISTER!$CU$32,'KORT 2'!$BD78)+SUMIF($K78,REGISTER!$CU$33,'KORT 2'!$BD78)+SUMIF($K78,REGISTER!$CU$34,'KORT 2'!$BD78)</f>
        <v>0</v>
      </c>
      <c r="FA78" s="136"/>
      <c r="FB78" s="136"/>
      <c r="FC78" s="136"/>
      <c r="FD78" s="136"/>
      <c r="FE78" s="136"/>
      <c r="FF78" s="136"/>
      <c r="FG78" s="136"/>
      <c r="FH78" s="136"/>
      <c r="FI78" s="136"/>
      <c r="FJ78" s="136"/>
      <c r="FK78" s="136"/>
      <c r="FL78" s="136"/>
      <c r="FM78" s="136"/>
      <c r="FN78" s="136"/>
      <c r="FO78" s="136"/>
      <c r="FP78" s="235"/>
      <c r="FQ78" s="103">
        <f>SUMIF($M78,REGISTER!$CU$36,'KORT 2'!$O78)</f>
        <v>0</v>
      </c>
      <c r="FR78" s="19">
        <f>SUMIF($M78,REGISTER!$CU$37,'KORT 2'!$O78)</f>
        <v>0</v>
      </c>
      <c r="FS78" s="19">
        <f>SUMIF($M78,REGISTER!$CU$38,'KORT 2'!$O78)</f>
        <v>0</v>
      </c>
      <c r="FT78" s="19">
        <f>SUMIF($M78,REGISTER!$CU$39,'KORT 2'!$O78)</f>
        <v>0</v>
      </c>
      <c r="FU78" s="19">
        <f>SUMIF($M78,REGISTER!$CU$40,'KORT 2'!$O78)</f>
        <v>0</v>
      </c>
      <c r="FV78" s="19">
        <f>SUMIF($M78,REGISTER!$CU$41,'KORT 2'!$O78)</f>
        <v>0</v>
      </c>
      <c r="FW78" s="19">
        <f>SUMIF($M78,REGISTER!$CU$56,'KORT 2'!$O78)</f>
        <v>0</v>
      </c>
      <c r="FX78" s="19">
        <f>SUMIF($M78,REGISTER!$CU$57,'KORT 2'!$O78)</f>
        <v>0</v>
      </c>
      <c r="FY78" s="19">
        <f>SUMIF($M78,REGISTER!$CU$58,'KORT 2'!$O78)</f>
        <v>0</v>
      </c>
      <c r="FZ78" s="19">
        <f>SUMIF($M78,REGISTER!$CU$59,'KORT 2'!$O78)</f>
        <v>0</v>
      </c>
      <c r="GA78" s="19">
        <f>SUMIF($M78,REGISTER!$CU$60,'KORT 2'!$O78)</f>
        <v>0</v>
      </c>
      <c r="GB78" s="19">
        <f>SUMIF($M78,REGISTER!$CU$61,'KORT 2'!$O78)</f>
        <v>0</v>
      </c>
      <c r="GC78" s="19">
        <f>SUMIF($M78,REGISTER!$CU$46,'KORT 2'!$O78)</f>
        <v>0</v>
      </c>
      <c r="GD78" s="19">
        <f>SUMIF($M78,REGISTER!$CU$47,'KORT 2'!$O78)</f>
        <v>0</v>
      </c>
      <c r="GE78" s="19">
        <f>SUMIF($M78,REGISTER!$CU$48,'KORT 2'!$O78)</f>
        <v>0</v>
      </c>
      <c r="GF78" s="19">
        <f>SUMIF($M78,REGISTER!$CU$49,'KORT 2'!$O78)</f>
        <v>0</v>
      </c>
      <c r="GG78" s="19">
        <f>SUMIF($M78,REGISTER!$CU$50,'KORT 2'!$O78)</f>
        <v>0</v>
      </c>
      <c r="GH78" s="19">
        <f>SUMIF($M78,REGISTER!$CU$51,'KORT 2'!$O78)</f>
        <v>0</v>
      </c>
      <c r="GI78" s="18">
        <f>SUMIF($M78,REGISTER!$CU$52,'KORT 2'!$O78)+SUMIF($M78,REGISTER!$CU$53,'KORT 2'!$O78)+SUMIF($M78,REGISTER!$CU$54,'KORT 2'!$O78)+SUMIF($M78,REGISTER!$CU$55,'KORT 2'!$O78)</f>
        <v>0</v>
      </c>
      <c r="GJ78" s="19">
        <f>SUMIF($M78,REGISTER!$CU$66,'KORT 2'!$O78)</f>
        <v>0</v>
      </c>
      <c r="GK78" s="19">
        <f>SUMIF($M78,REGISTER!$CU$67,'KORT 2'!$O78)</f>
        <v>0</v>
      </c>
      <c r="GL78" s="19">
        <f>SUMIF($M78,REGISTER!$CU$68,'KORT 2'!$O78)</f>
        <v>0</v>
      </c>
      <c r="GM78" s="19">
        <f>SUMIF($M78,REGISTER!$CU$69,'KORT 2'!$O78)</f>
        <v>0</v>
      </c>
      <c r="GN78" s="19">
        <f>SUMIF($M78,REGISTER!$CU$70,'KORT 2'!$O78)</f>
        <v>0</v>
      </c>
      <c r="GO78" s="19">
        <f>SUMIF($M78,REGISTER!$CU$71,'KORT 2'!$O78)</f>
        <v>0</v>
      </c>
      <c r="GP78" s="18">
        <f>SUMIF($M78,REGISTER!$CU$72,'KORT 2'!$O78)+SUMIF($M78,REGISTER!$CU$73,'KORT 2'!$O78)+SUMIF($M78,REGISTER!$CU$74,'KORT 2'!$O78)+SUMIF($M78,REGISTER!$CU$75,'KORT 2'!$O78)</f>
        <v>0</v>
      </c>
      <c r="GQ78" s="298"/>
      <c r="GR78" s="219"/>
      <c r="GS78" s="219"/>
      <c r="GT78" s="219"/>
      <c r="GU78" s="219"/>
      <c r="GV78" s="219"/>
      <c r="GW78" s="219"/>
      <c r="GX78" s="219"/>
      <c r="GY78" s="219"/>
      <c r="GZ78" s="219"/>
      <c r="HA78" s="219"/>
      <c r="HB78" s="219"/>
      <c r="HC78" s="219"/>
      <c r="HD78" s="219"/>
      <c r="HE78" s="219"/>
      <c r="HF78" s="219"/>
      <c r="HG78" s="219"/>
      <c r="HH78" s="220"/>
      <c r="HI78" s="1"/>
    </row>
    <row r="79" spans="1:256" ht="12" customHeight="1">
      <c r="A79" s="17">
        <v>23</v>
      </c>
      <c r="B79" s="81"/>
      <c r="C79" s="427" t="str">
        <f t="shared" si="38"/>
        <v/>
      </c>
      <c r="D79" s="428"/>
      <c r="E79" s="428"/>
      <c r="F79" s="428"/>
      <c r="G79" s="429"/>
      <c r="H79" s="130" t="str">
        <f t="shared" si="39"/>
        <v/>
      </c>
      <c r="I79" s="26">
        <f t="shared" si="40"/>
        <v>0</v>
      </c>
      <c r="J79" s="26">
        <f t="shared" si="41"/>
        <v>0</v>
      </c>
      <c r="K79" s="26">
        <f t="shared" si="42"/>
        <v>0</v>
      </c>
      <c r="L79" s="133"/>
      <c r="M79" s="26">
        <f t="shared" si="43"/>
        <v>0</v>
      </c>
      <c r="N79" s="26">
        <f t="shared" si="44"/>
        <v>0</v>
      </c>
      <c r="O79" s="101">
        <f t="shared" si="45"/>
        <v>0</v>
      </c>
      <c r="P79" s="80">
        <f>IF((SUM(P$19:P$39)+SUM(P$78:P78)+SUM(P$117:P$121))&gt;=REGISTER!$CZ$22,0,IF(CS$70=1,0,IF(AND(CS79=1,$J79=1,CS$43&gt;=REGISTER!$CZ$25,CS$40&gt;0,SUM(CS$54:CS$60)&gt;0),1,0)))</f>
        <v>0</v>
      </c>
      <c r="Q79" s="80">
        <f>IF((SUM(Q$19:Q$39)+SUM(Q$78:Q78)+SUM(Q$117:Q$121))&gt;=REGISTER!$CZ$22,0,IF(CT$70=1,0,IF(AND(CT79=1,$J79=1,CT$43&gt;=REGISTER!$CZ$25,CT$40&gt;0,SUM(CT$54:CT$60)&gt;0),1,0)))</f>
        <v>0</v>
      </c>
      <c r="R79" s="80">
        <f>IF((SUM(R$19:R$39)+SUM(R$78:R78)+SUM(R$117:R$121))&gt;=REGISTER!$CZ$22,0,IF(CU$70=1,0,IF(AND(CU79=1,$J79=1,CU$43&gt;=REGISTER!$CZ$25,CU$40&gt;0,SUM(CU$54:CU$60)&gt;0),1,0)))</f>
        <v>0</v>
      </c>
      <c r="S79" s="80">
        <f>IF((SUM(S$19:S$39)+SUM(S$78:S78)+SUM(S$117:S$121))&gt;=REGISTER!$CZ$22,0,IF(CV$70=1,0,IF(AND(CV79=1,$J79=1,CV$43&gt;=REGISTER!$CZ$25,CV$40&gt;0,SUM(CV$54:CV$60)&gt;0),1,0)))</f>
        <v>0</v>
      </c>
      <c r="T79" s="80">
        <f>IF((SUM(T$19:T$39)+SUM(T$78:T78)+SUM(T$117:T$121))&gt;=REGISTER!$CZ$22,0,IF(CW$70=1,0,IF(AND(CW79=1,$J79=1,CW$43&gt;=REGISTER!$CZ$25,CW$40&gt;0,SUM(CW$54:CW$60)&gt;0),1,0)))</f>
        <v>0</v>
      </c>
      <c r="U79" s="80">
        <f>IF((SUM(U$19:U$39)+SUM(U$78:U78)+SUM(U$117:U$121))&gt;=REGISTER!$CZ$22,0,IF(CX$70=1,0,IF(AND(CX79=1,$J79=1,CX$43&gt;=REGISTER!$CZ$25,CX$40&gt;0,SUM(CX$54:CX$60)&gt;0),1,0)))</f>
        <v>0</v>
      </c>
      <c r="V79" s="80">
        <f>IF((SUM(V$19:V$39)+SUM(V$78:V78)+SUM(V$117:V$121))&gt;=REGISTER!$CZ$22,0,IF(CY$70=1,0,IF(AND(CY79=1,$J79=1,CY$43&gt;=REGISTER!$CZ$25,CY$40&gt;0,SUM(CY$54:CY$60)&gt;0),1,0)))</f>
        <v>0</v>
      </c>
      <c r="W79" s="80">
        <f>IF((SUM(W$19:W$39)+SUM(W$78:W78)+SUM(W$117:W$121))&gt;=REGISTER!$CZ$22,0,IF(CZ$70=1,0,IF(AND(CZ79=1,$J79=1,CZ$43&gt;=REGISTER!$CZ$25,CZ$40&gt;0,SUM(CZ$54:CZ$60)&gt;0),1,0)))</f>
        <v>0</v>
      </c>
      <c r="X79" s="80">
        <f>IF((SUM(X$19:X$39)+SUM(X$78:X78)+SUM(X$117:X$121))&gt;=REGISTER!$CZ$22,0,IF(DA$70=1,0,IF(AND(DA79=1,$J79=1,DA$43&gt;=REGISTER!$CZ$25,DA$40&gt;0,SUM(DA$54:DA$60)&gt;0),1,0)))</f>
        <v>0</v>
      </c>
      <c r="Y79" s="80">
        <f>IF((SUM(Y$19:Y$39)+SUM(Y$78:Y78)+SUM(Y$117:Y$121))&gt;=REGISTER!$CZ$22,0,IF(DB$70=1,0,IF(AND(DB79=1,$J79=1,DB$43&gt;=REGISTER!$CZ$25,DB$40&gt;0,SUM(DB$54:DB$60)&gt;0),1,0)))</f>
        <v>0</v>
      </c>
      <c r="Z79" s="80">
        <f>IF((SUM(Z$19:Z$39)+SUM(Z$78:Z78)+SUM(Z$117:Z$121))&gt;=REGISTER!$CZ$22,0,IF(DC$70=1,0,IF(AND(DC79=1,$J79=1,DC$43&gt;=REGISTER!$CZ$25,DC$40&gt;0,SUM(DC$54:DC$60)&gt;0),1,0)))</f>
        <v>0</v>
      </c>
      <c r="AA79" s="80">
        <f>IF((SUM(AA$19:AA$39)+SUM(AA$78:AA78)+SUM(AA$117:AA$121))&gt;=REGISTER!$CZ$22,0,IF(DD$70=1,0,IF(AND(DD79=1,$J79=1,DD$43&gt;=REGISTER!$CZ$25,DD$40&gt;0,SUM(DD$54:DD$60)&gt;0),1,0)))</f>
        <v>0</v>
      </c>
      <c r="AB79" s="80">
        <f>IF((SUM(AB$19:AB$39)+SUM(AB$78:AB78)+SUM(AB$117:AB$121))&gt;=REGISTER!$CZ$22,0,IF(DE$70=1,0,IF(AND(DE79=1,$J79=1,DE$43&gt;=REGISTER!$CZ$25,DE$40&gt;0,SUM(DE$54:DE$60)&gt;0),1,0)))</f>
        <v>0</v>
      </c>
      <c r="AC79" s="80">
        <f>IF((SUM(AC$19:AC$39)+SUM(AC$78:AC78)+SUM(AC$117:AC$121))&gt;=REGISTER!$CZ$22,0,IF(DF$70=1,0,IF(AND(DF79=1,$J79=1,DF$43&gt;=REGISTER!$CZ$25,DF$40&gt;0,SUM(DF$54:DF$60)&gt;0),1,0)))</f>
        <v>0</v>
      </c>
      <c r="AD79" s="80">
        <f>IF((SUM(AD$19:AD$39)+SUM(AD$78:AD78)+SUM(AD$117:AD$121))&gt;=REGISTER!$CZ$22,0,IF(DG$70=1,0,IF(AND(DG79=1,$J79=1,DG$43&gt;=REGISTER!$CZ$25,DG$40&gt;0,SUM(DG$54:DG$60)&gt;0),1,0)))</f>
        <v>0</v>
      </c>
      <c r="AE79" s="80">
        <f>IF((SUM(AE$19:AE$39)+SUM(AE$78:AE78)+SUM(AE$117:AE$121))&gt;=REGISTER!$CZ$22,0,IF(DH$70=1,0,IF(AND(DH79=1,$J79=1,DH$43&gt;=REGISTER!$CZ$25,DH$40&gt;0,SUM(DH$54:DH$60)&gt;0),1,0)))</f>
        <v>0</v>
      </c>
      <c r="AF79" s="80">
        <f>IF((SUM(AF$19:AF$39)+SUM(AF$78:AF78)+SUM(AF$117:AF$121))&gt;=REGISTER!$CZ$22,0,IF(DI$70=1,0,IF(AND(DI79=1,$J79=1,DI$43&gt;=REGISTER!$CZ$25,DI$40&gt;0,SUM(DI$54:DI$60)&gt;0),1,0)))</f>
        <v>0</v>
      </c>
      <c r="AG79" s="80">
        <f>IF((SUM(AG$19:AG$39)+SUM(AG$78:AG78)+SUM(AG$117:AG$121))&gt;=REGISTER!$CZ$22,0,IF(DJ$70=1,0,IF(AND(DJ79=1,$J79=1,DJ$43&gt;=REGISTER!$CZ$25,DJ$40&gt;0,SUM(DJ$54:DJ$60)&gt;0),1,0)))</f>
        <v>0</v>
      </c>
      <c r="AH79" s="80">
        <f>IF((SUM(AH$19:AH$39)+SUM(AH$78:AH78)+SUM(AH$117:AH$121))&gt;=REGISTER!$CZ$22,0,IF(DK$70=1,0,IF(AND(DK79=1,$J79=1,DK$43&gt;=REGISTER!$CZ$25,DK$40&gt;0,SUM(DK$54:DK$60)&gt;0),1,0)))</f>
        <v>0</v>
      </c>
      <c r="AI79" s="80">
        <f>IF((SUM(AI$19:AI$39)+SUM(AI$78:AI78)+SUM(AI$117:AI$121))&gt;=REGISTER!$CZ$22,0,IF(DL$70=1,0,IF(AND(DL79=1,$J79=1,DL$43&gt;=REGISTER!$CZ$25,DL$40&gt;0,SUM(DL$54:DL$60)&gt;0),1,0)))</f>
        <v>0</v>
      </c>
      <c r="AJ79" s="80">
        <f>IF((SUM(AJ$19:AJ$39)+SUM(AJ$78:AJ78)+SUM(AJ$117:AJ$121))&gt;=REGISTER!$CZ$22,0,IF(DM$70=1,0,IF(AND(DM79=1,$J79=1,DM$43&gt;=REGISTER!$CZ$25,DM$40&gt;0,SUM(DM$54:DM$60)&gt;0),1,0)))</f>
        <v>0</v>
      </c>
      <c r="AK79" s="80">
        <f>IF((SUM(AK$19:AK$39)+SUM(AK$78:AK78)+SUM(AK$117:AK$121))&gt;=REGISTER!$CZ$22,0,IF(DN$70=1,0,IF(AND(DN79=1,$J79=1,DN$43&gt;=REGISTER!$CZ$25,DN$40&gt;0,SUM(DN$54:DN$60)&gt;0),1,0)))</f>
        <v>0</v>
      </c>
      <c r="AL79" s="80">
        <f>IF((SUM(AL$19:AL$39)+SUM(AL$78:AL78)+SUM(AL$117:AL$121))&gt;=REGISTER!$CZ$22,0,IF(DO$70=1,0,IF(AND(DO79=1,$J79=1,DO$43&gt;=REGISTER!$CZ$25,DO$40&gt;0,SUM(DO$54:DO$60)&gt;0),1,0)))</f>
        <v>0</v>
      </c>
      <c r="AM79" s="80">
        <f>IF((SUM(AM$19:AM$39)+SUM(AM$78:AM78)+SUM(AM$117:AM$121))&gt;=REGISTER!$CZ$22,0,IF(DP$70=1,0,IF(AND(DP79=1,$J79=1,DP$43&gt;=REGISTER!$CZ$25,DP$40&gt;0,SUM(DP$54:DP$60)&gt;0),1,0)))</f>
        <v>0</v>
      </c>
      <c r="AN79" s="80">
        <f>IF((SUM(AN$19:AN$39)+SUM(AN$78:AN78)+SUM(AN$117:AN$121))&gt;=REGISTER!$CZ$22,0,IF(DQ$70=1,0,IF(AND(DQ79=1,$J79=1,DQ$43&gt;=REGISTER!$CZ$25,DQ$40&gt;0,SUM(DQ$54:DQ$60)&gt;0),1,0)))</f>
        <v>0</v>
      </c>
      <c r="AO79" s="80">
        <f>IF((SUM(AO$19:AO$39)+SUM(AO$78:AO78)+SUM(AO$117:AO$121))&gt;=REGISTER!$CZ$22,0,IF(DR$70=1,0,IF(AND(DR79=1,$J79=1,DR$43&gt;=REGISTER!$CZ$25,DR$40&gt;0,SUM(DR$54:DR$60)&gt;0),1,0)))</f>
        <v>0</v>
      </c>
      <c r="AP79" s="80">
        <f>IF((SUM(AP$19:AP$39)+SUM(AP$78:AP78)+SUM(AP$117:AP$121))&gt;=REGISTER!$CZ$22,0,IF(DS$70=1,0,IF(AND(DS79=1,$J79=1,DS$43&gt;=REGISTER!$CZ$25,DS$40&gt;0,SUM(DS$54:DS$60)&gt;0),1,0)))</f>
        <v>0</v>
      </c>
      <c r="AQ79" s="80">
        <f>IF((SUM(AQ$19:AQ$39)+SUM(AQ$78:AQ78)+SUM(AQ$117:AQ$121))&gt;=REGISTER!$CZ$22,0,IF(DT$70=1,0,IF(AND(DT79=1,$J79=1,DT$43&gt;=REGISTER!$CZ$25,DT$40&gt;0,SUM(DT$54:DT$60)&gt;0),1,0)))</f>
        <v>0</v>
      </c>
      <c r="AR79" s="80">
        <f>IF((SUM(AR$19:AR$39)+SUM(AR$78:AR78)+SUM(AR$117:AR$121))&gt;=REGISTER!$CZ$22,0,IF(DU$70=1,0,IF(AND(DU79=1,$J79=1,DU$43&gt;=REGISTER!$CZ$25,DU$40&gt;0,SUM(DU$54:DU$60)&gt;0),1,0)))</f>
        <v>0</v>
      </c>
      <c r="AS79" s="80">
        <f>IF((SUM(AS$19:AS$39)+SUM(AS$78:AS78)+SUM(AS$117:AS$121))&gt;=REGISTER!$CZ$22,0,IF(DV$70=1,0,IF(AND(DV79=1,$J79=1,DV$43&gt;=REGISTER!$CZ$25,DV$40&gt;0,SUM(DV$54:DV$60)&gt;0),1,0)))</f>
        <v>0</v>
      </c>
      <c r="AT79" s="80">
        <f>IF((SUM(AT$19:AT$39)+SUM(AT$78:AT78)+SUM(AT$117:AT$121))&gt;=REGISTER!$CZ$22,0,IF(DW$70=1,0,IF(AND(DW79=1,$J79=1,DW$43&gt;=REGISTER!$CZ$25,DW$40&gt;0,SUM(DW$54:DW$60)&gt;0),1,0)))</f>
        <v>0</v>
      </c>
      <c r="AU79" s="80">
        <f>IF((SUM(AU$19:AU$39)+SUM(AU$78:AU78)+SUM(AU$117:AU$121))&gt;=REGISTER!$CZ$22,0,IF(DX$70=1,0,IF(AND(DX79=1,$J79=1,DX$43&gt;=REGISTER!$CZ$25,DX$40&gt;0,SUM(DX$54:DX$60)&gt;0),1,0)))</f>
        <v>0</v>
      </c>
      <c r="AV79" s="80">
        <f>IF((SUM(AV$19:AV$39)+SUM(AV$78:AV78)+SUM(AV$117:AV$121))&gt;=REGISTER!$CZ$22,0,IF(DY$70=1,0,IF(AND(DY79=1,$J79=1,DY$43&gt;=REGISTER!$CZ$25,DY$40&gt;0,SUM(DY$54:DY$60)&gt;0),1,0)))</f>
        <v>0</v>
      </c>
      <c r="AW79" s="80">
        <f>IF((SUM(AW$19:AW$39)+SUM(AW$78:AW78)+SUM(AW$117:AW$121))&gt;=REGISTER!$CZ$22,0,IF(DZ$70=1,0,IF(AND(DZ79=1,$J79=1,DZ$43&gt;=REGISTER!$CZ$25,DZ$40&gt;0,SUM(DZ$54:DZ$60)&gt;0),1,0)))</f>
        <v>0</v>
      </c>
      <c r="AX79" s="80">
        <f>IF((SUM(AX$19:AX$39)+SUM(AX$78:AX78)+SUM(AX$117:AX$121))&gt;=REGISTER!$CZ$22,0,IF(EA$70=1,0,IF(AND(EA79=1,$J79=1,EA$43&gt;=REGISTER!$CZ$25,EA$40&gt;0,SUM(EA$54:EA$60)&gt;0),1,0)))</f>
        <v>0</v>
      </c>
      <c r="AY79" s="80">
        <f>IF((SUM(AY$19:AY$39)+SUM(AY$78:AY78)+SUM(AY$117:AY$121))&gt;=REGISTER!$CZ$22,0,IF(EB$70=1,0,IF(AND(EB79=1,$J79=1,EB$43&gt;=REGISTER!$CZ$25,EB$40&gt;0,SUM(EB$54:EB$60)&gt;0),1,0)))</f>
        <v>0</v>
      </c>
      <c r="AZ79" s="80">
        <f>IF((SUM(AZ$19:AZ$39)+SUM(AZ$78:AZ78)+SUM(AZ$117:AZ$121))&gt;=REGISTER!$CZ$22,0,IF(EC$70=1,0,IF(AND(EC79=1,$J79=1,EC$43&gt;=REGISTER!$CZ$25,EC$40&gt;0,SUM(EC$54:EC$60)&gt;0),1,0)))</f>
        <v>0</v>
      </c>
      <c r="BA79" s="80">
        <f>IF((SUM(BA$19:BA$39)+SUM(BA$78:BA78)+SUM(BA$117:BA$121))&gt;=REGISTER!$CZ$22,0,IF(ED$70=1,0,IF(AND(ED79=1,$J79=1,ED$43&gt;=REGISTER!$CZ$25,ED$40&gt;0,SUM(ED$54:ED$60)&gt;0),1,0)))</f>
        <v>0</v>
      </c>
      <c r="BB79" s="80">
        <f>IF((SUM(BB$19:BB$39)+SUM(BB$78:BB78)+SUM(BB$117:BB$121))&gt;=REGISTER!$CZ$22,0,IF(EE$70=1,0,IF(AND(EE79=1,$J79=1,EE$43&gt;=REGISTER!$CZ$25,EE$40&gt;0,SUM(EE$54:EE$60)&gt;0),1,0)))</f>
        <v>0</v>
      </c>
      <c r="BC79" s="80">
        <f>IF((SUM(BC$19:BC$39)+SUM(BC$78:BC78)+SUM(BC$117:BC$121))&gt;=REGISTER!$CZ$22,0,IF(EF$70=1,0,IF(AND(EF79=1,$J79=1,EF$43&gt;=REGISTER!$CZ$25,EF$40&gt;0,SUM(EF$54:EF$60)&gt;0),1,0)))</f>
        <v>0</v>
      </c>
      <c r="BD79" s="101">
        <f t="shared" si="46"/>
        <v>0</v>
      </c>
      <c r="BE79" s="80">
        <f>IF((SUM(BE$19:BE$39)+SUM(BE$78:BE78)+SUM(BE$117:BE$121))&gt;=30,0,SUM(IF(AND($I79=1,CS79=1,CS$41&gt;2,CS$40&gt;0,SUM(CS$47:CS$53)&gt;0),1,0)))</f>
        <v>0</v>
      </c>
      <c r="BF79" s="80">
        <f>IF((SUM(BF$19:BF$39)+SUM(BF$78:BF78)+SUM(BF$117:BF$121))&gt;=30,0,SUM(IF(AND($I79=1,CT79=1,CT$41&gt;2,CT$40&gt;0,SUM(CT$47:CT$53)&gt;0),1,0)))</f>
        <v>0</v>
      </c>
      <c r="BG79" s="80">
        <f>IF((SUM(BG$19:BG$39)+SUM(BG$78:BG78)+SUM(BG$117:BG$121))&gt;=30,0,SUM(IF(AND($I79=1,CU79=1,CU$41&gt;2,CU$40&gt;0,SUM(CU$47:CU$53)&gt;0),1,0)))</f>
        <v>0</v>
      </c>
      <c r="BH79" s="80">
        <f>IF((SUM(BH$19:BH$39)+SUM(BH$78:BH78)+SUM(BH$117:BH$121))&gt;=30,0,SUM(IF(AND($I79=1,CV79=1,CV$41&gt;2,CV$40&gt;0,SUM(CV$47:CV$53)&gt;0),1,0)))</f>
        <v>0</v>
      </c>
      <c r="BI79" s="80">
        <f>IF((SUM(BI$19:BI$39)+SUM(BI$78:BI78)+SUM(BI$117:BI$121))&gt;=30,0,SUM(IF(AND($I79=1,CW79=1,CW$41&gt;2,CW$40&gt;0,SUM(CW$47:CW$53)&gt;0),1,0)))</f>
        <v>0</v>
      </c>
      <c r="BJ79" s="80">
        <f>IF((SUM(BJ$19:BJ$39)+SUM(BJ$78:BJ78)+SUM(BJ$117:BJ$121))&gt;=30,0,SUM(IF(AND($I79=1,CX79=1,CX$41&gt;2,CX$40&gt;0,SUM(CX$47:CX$53)&gt;0),1,0)))</f>
        <v>0</v>
      </c>
      <c r="BK79" s="80">
        <f>IF((SUM(BK$19:BK$39)+SUM(BK$78:BK78)+SUM(BK$117:BK$121))&gt;=30,0,SUM(IF(AND($I79=1,CY79=1,CY$41&gt;2,CY$40&gt;0,SUM(CY$47:CY$53)&gt;0),1,0)))</f>
        <v>0</v>
      </c>
      <c r="BL79" s="80">
        <f>IF((SUM(BL$19:BL$39)+SUM(BL$78:BL78)+SUM(BL$117:BL$121))&gt;=30,0,SUM(IF(AND($I79=1,CZ79=1,CZ$41&gt;2,CZ$40&gt;0,SUM(CZ$47:CZ$53)&gt;0),1,0)))</f>
        <v>0</v>
      </c>
      <c r="BM79" s="80">
        <f>IF((SUM(BM$19:BM$39)+SUM(BM$78:BM78)+SUM(BM$117:BM$121))&gt;=30,0,SUM(IF(AND($I79=1,DA79=1,DA$41&gt;2,DA$40&gt;0,SUM(DA$47:DA$53)&gt;0),1,0)))</f>
        <v>0</v>
      </c>
      <c r="BN79" s="80">
        <f>IF((SUM(BN$19:BN$39)+SUM(BN$78:BN78)+SUM(BN$117:BN$121))&gt;=30,0,SUM(IF(AND($I79=1,DB79=1,DB$41&gt;2,DB$40&gt;0,SUM(DB$47:DB$53)&gt;0),1,0)))</f>
        <v>0</v>
      </c>
      <c r="BO79" s="80">
        <f>IF((SUM(BO$19:BO$39)+SUM(BO$78:BO78)+SUM(BO$117:BO$121))&gt;=30,0,SUM(IF(AND($I79=1,DC79=1,DC$41&gt;2,DC$40&gt;0,SUM(DC$47:DC$53)&gt;0),1,0)))</f>
        <v>0</v>
      </c>
      <c r="BP79" s="80">
        <f>IF((SUM(BP$19:BP$39)+SUM(BP$78:BP78)+SUM(BP$117:BP$121))&gt;=30,0,SUM(IF(AND($I79=1,DD79=1,DD$41&gt;2,DD$40&gt;0,SUM(DD$47:DD$53)&gt;0),1,0)))</f>
        <v>0</v>
      </c>
      <c r="BQ79" s="80">
        <f>IF((SUM(BQ$19:BQ$39)+SUM(BQ$78:BQ78)+SUM(BQ$117:BQ$121))&gt;=30,0,SUM(IF(AND($I79=1,DE79=1,DE$41&gt;2,DE$40&gt;0,SUM(DE$47:DE$53)&gt;0),1,0)))</f>
        <v>0</v>
      </c>
      <c r="BR79" s="80">
        <f>IF((SUM(BR$19:BR$39)+SUM(BR$78:BR78)+SUM(BR$117:BR$121))&gt;=30,0,SUM(IF(AND($I79=1,DF79=1,DF$41&gt;2,DF$40&gt;0,SUM(DF$47:DF$53)&gt;0),1,0)))</f>
        <v>0</v>
      </c>
      <c r="BS79" s="80">
        <f>IF((SUM(BS$19:BS$39)+SUM(BS$78:BS78)+SUM(BS$117:BS$121))&gt;=30,0,SUM(IF(AND($I79=1,DG79=1,DG$41&gt;2,DG$40&gt;0,SUM(DG$47:DG$53)&gt;0),1,0)))</f>
        <v>0</v>
      </c>
      <c r="BT79" s="80">
        <f>IF((SUM(BT$19:BT$39)+SUM(BT$78:BT78)+SUM(BT$117:BT$121))&gt;=30,0,SUM(IF(AND($I79=1,DH79=1,DH$41&gt;2,DH$40&gt;0,SUM(DH$47:DH$53)&gt;0),1,0)))</f>
        <v>0</v>
      </c>
      <c r="BU79" s="80">
        <f>IF((SUM(BU$19:BU$39)+SUM(BU$78:BU78)+SUM(BU$117:BU$121))&gt;=30,0,SUM(IF(AND($I79=1,DI79=1,DI$41&gt;2,DI$40&gt;0,SUM(DI$47:DI$53)&gt;0),1,0)))</f>
        <v>0</v>
      </c>
      <c r="BV79" s="80">
        <f>IF((SUM(BV$19:BV$39)+SUM(BV$78:BV78)+SUM(BV$117:BV$121))&gt;=30,0,SUM(IF(AND($I79=1,DJ79=1,DJ$41&gt;2,DJ$40&gt;0,SUM(DJ$47:DJ$53)&gt;0),1,0)))</f>
        <v>0</v>
      </c>
      <c r="BW79" s="80">
        <f>IF((SUM(BW$19:BW$39)+SUM(BW$78:BW78)+SUM(BW$117:BW$121))&gt;=30,0,SUM(IF(AND($I79=1,DK79=1,DK$41&gt;2,DK$40&gt;0,SUM(DK$47:DK$53)&gt;0),1,0)))</f>
        <v>0</v>
      </c>
      <c r="BX79" s="80">
        <f>IF((SUM(BX$19:BX$39)+SUM(BX$78:BX78)+SUM(BX$117:BX$121))&gt;=30,0,SUM(IF(AND($I79=1,DL79=1,DL$41&gt;2,DL$40&gt;0,SUM(DL$47:DL$53)&gt;0),1,0)))</f>
        <v>0</v>
      </c>
      <c r="BY79" s="80">
        <f>IF((SUM(BY$19:BY$39)+SUM(BY$78:BY78)+SUM(BY$117:BY$121))&gt;=30,0,SUM(IF(AND($I79=1,DM79=1,DM$41&gt;2,DM$40&gt;0,SUM(DM$47:DM$53)&gt;0),1,0)))</f>
        <v>0</v>
      </c>
      <c r="BZ79" s="80">
        <f>IF((SUM(BZ$19:BZ$39)+SUM(BZ$78:BZ78)+SUM(BZ$117:BZ$121))&gt;=30,0,SUM(IF(AND($I79=1,DN79=1,DN$41&gt;2,DN$40&gt;0,SUM(DN$47:DN$53)&gt;0),1,0)))</f>
        <v>0</v>
      </c>
      <c r="CA79" s="80">
        <f>IF((SUM(CA$19:CA$39)+SUM(CA$78:CA78)+SUM(CA$117:CA$121))&gt;=30,0,SUM(IF(AND($I79=1,DO79=1,DO$41&gt;2,DO$40&gt;0,SUM(DO$47:DO$53)&gt;0),1,0)))</f>
        <v>0</v>
      </c>
      <c r="CB79" s="80">
        <f>IF((SUM(CB$19:CB$39)+SUM(CB$78:CB78)+SUM(CB$117:CB$121))&gt;=30,0,SUM(IF(AND($I79=1,DP79=1,DP$41&gt;2,DP$40&gt;0,SUM(DP$47:DP$53)&gt;0),1,0)))</f>
        <v>0</v>
      </c>
      <c r="CC79" s="80">
        <f>IF((SUM(CC$19:CC$39)+SUM(CC$78:CC78)+SUM(CC$117:CC$121))&gt;=30,0,SUM(IF(AND($I79=1,DQ79=1,DQ$41&gt;2,DQ$40&gt;0,SUM(DQ$47:DQ$53)&gt;0),1,0)))</f>
        <v>0</v>
      </c>
      <c r="CD79" s="80">
        <f>IF((SUM(CD$19:CD$39)+SUM(CD$78:CD78)+SUM(CD$117:CD$121))&gt;=30,0,SUM(IF(AND($I79=1,DR79=1,DR$41&gt;2,DR$40&gt;0,SUM(DR$47:DR$53)&gt;0),1,0)))</f>
        <v>0</v>
      </c>
      <c r="CE79" s="80">
        <f>IF((SUM(CE$19:CE$39)+SUM(CE$78:CE78)+SUM(CE$117:CE$121))&gt;=30,0,SUM(IF(AND($I79=1,DS79=1,DS$41&gt;2,DS$40&gt;0,SUM(DS$47:DS$53)&gt;0),1,0)))</f>
        <v>0</v>
      </c>
      <c r="CF79" s="80">
        <f>IF((SUM(CF$19:CF$39)+SUM(CF$78:CF78)+SUM(CF$117:CF$121))&gt;=30,0,SUM(IF(AND($I79=1,DT79=1,DT$41&gt;2,DT$40&gt;0,SUM(DT$47:DT$53)&gt;0),1,0)))</f>
        <v>0</v>
      </c>
      <c r="CG79" s="80">
        <f>IF((SUM(CG$19:CG$39)+SUM(CG$78:CG78)+SUM(CG$117:CG$121))&gt;=30,0,SUM(IF(AND($I79=1,DU79=1,DU$41&gt;2,DU$40&gt;0,SUM(DU$47:DU$53)&gt;0),1,0)))</f>
        <v>0</v>
      </c>
      <c r="CH79" s="80">
        <f>IF((SUM(CH$19:CH$39)+SUM(CH$78:CH78)+SUM(CH$117:CH$121))&gt;=30,0,SUM(IF(AND($I79=1,DV79=1,DV$41&gt;2,DV$40&gt;0,SUM(DV$47:DV$53)&gt;0),1,0)))</f>
        <v>0</v>
      </c>
      <c r="CI79" s="80">
        <f>IF((SUM(CI$19:CI$39)+SUM(CI$78:CI78)+SUM(CI$117:CI$121))&gt;=30,0,SUM(IF(AND($I79=1,DW79=1,DW$41&gt;2,DW$40&gt;0,SUM(DW$47:DW$53)&gt;0),1,0)))</f>
        <v>0</v>
      </c>
      <c r="CJ79" s="80">
        <f>IF((SUM(CJ$19:CJ$39)+SUM(CJ$78:CJ78)+SUM(CJ$117:CJ$121))&gt;=30,0,SUM(IF(AND($I79=1,DX79=1,DX$41&gt;2,DX$40&gt;0,SUM(DX$47:DX$53)&gt;0),1,0)))</f>
        <v>0</v>
      </c>
      <c r="CK79" s="80">
        <f>IF((SUM(CK$19:CK$39)+SUM(CK$78:CK78)+SUM(CK$117:CK$121))&gt;=30,0,SUM(IF(AND($I79=1,DY79=1,DY$41&gt;2,DY$40&gt;0,SUM(DY$47:DY$53)&gt;0),1,0)))</f>
        <v>0</v>
      </c>
      <c r="CL79" s="80">
        <f>IF((SUM(CL$19:CL$39)+SUM(CL$78:CL78)+SUM(CL$117:CL$121))&gt;=30,0,SUM(IF(AND($I79=1,DZ79=1,DZ$41&gt;2,DZ$40&gt;0,SUM(DZ$47:DZ$53)&gt;0),1,0)))</f>
        <v>0</v>
      </c>
      <c r="CM79" s="80">
        <f>IF((SUM(CM$19:CM$39)+SUM(CM$78:CM78)+SUM(CM$117:CM$121))&gt;=30,0,SUM(IF(AND($I79=1,EA79=1,EA$41&gt;2,EA$40&gt;0,SUM(EA$47:EA$53)&gt;0),1,0)))</f>
        <v>0</v>
      </c>
      <c r="CN79" s="80">
        <f>IF((SUM(CN$19:CN$39)+SUM(CN$78:CN78)+SUM(CN$117:CN$121))&gt;=30,0,SUM(IF(AND($I79=1,EB79=1,EB$41&gt;2,EB$40&gt;0,SUM(EB$47:EB$53)&gt;0),1,0)))</f>
        <v>0</v>
      </c>
      <c r="CO79" s="80">
        <f>IF((SUM(CO$19:CO$39)+SUM(CO$78:CO78)+SUM(CO$117:CO$121))&gt;=30,0,SUM(IF(AND($I79=1,EC79=1,EC$41&gt;2,EC$40&gt;0,SUM(EC$47:EC$53)&gt;0),1,0)))</f>
        <v>0</v>
      </c>
      <c r="CP79" s="80">
        <f>IF((SUM(CP$19:CP$39)+SUM(CP$78:CP78)+SUM(CP$117:CP$121))&gt;=30,0,SUM(IF(AND($I79=1,ED79=1,ED$41&gt;2,ED$40&gt;0,SUM(ED$47:ED$53)&gt;0),1,0)))</f>
        <v>0</v>
      </c>
      <c r="CQ79" s="80">
        <f>IF((SUM(CQ$19:CQ$39)+SUM(CQ$78:CQ78)+SUM(CQ$117:CQ$121))&gt;=30,0,SUM(IF(AND($I79=1,EE79=1,EE$41&gt;2,EE$40&gt;0,SUM(EE$47:EE$53)&gt;0),1,0)))</f>
        <v>0</v>
      </c>
      <c r="CR79" s="80">
        <f>IF((SUM(CR$19:CR$39)+SUM(CR$78:CR78)+SUM(CR$117:CR$121))&gt;=30,0,SUM(IF(AND($I79=1,EF79=1,EF$41&gt;2,EF$40&gt;0,SUM(EF$47:EF$53)&gt;0),1,0)))</f>
        <v>0</v>
      </c>
      <c r="CS79" s="64"/>
      <c r="CT79" s="64"/>
      <c r="CU79" s="64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64"/>
      <c r="DM79" s="64"/>
      <c r="DN79" s="64"/>
      <c r="DO79" s="64"/>
      <c r="DP79" s="64"/>
      <c r="DQ79" s="64"/>
      <c r="DR79" s="64"/>
      <c r="DS79" s="64"/>
      <c r="DT79" s="64"/>
      <c r="DU79" s="64"/>
      <c r="DV79" s="64"/>
      <c r="DW79" s="64"/>
      <c r="DX79" s="64"/>
      <c r="DY79" s="64"/>
      <c r="DZ79" s="64"/>
      <c r="EA79" s="64"/>
      <c r="EB79" s="64"/>
      <c r="EC79" s="64"/>
      <c r="ED79" s="64"/>
      <c r="EE79" s="64"/>
      <c r="EF79" s="64"/>
      <c r="EG79" s="54">
        <f t="shared" si="48"/>
        <v>0</v>
      </c>
      <c r="EH79" s="136"/>
      <c r="EI79" s="97">
        <f t="shared" si="49"/>
        <v>0</v>
      </c>
      <c r="EJ79" s="344" t="str">
        <f t="shared" si="50"/>
        <v/>
      </c>
      <c r="EK79" s="345">
        <f t="shared" si="51"/>
        <v>0</v>
      </c>
      <c r="EL79" s="185"/>
      <c r="EM79" s="102">
        <f>SUMIF($K79,REGISTER!$CU$7,'KORT 2'!$BD79)</f>
        <v>0</v>
      </c>
      <c r="EN79" s="19">
        <f>SUMIF($K79,REGISTER!$CU$8,'KORT 2'!$BD79)</f>
        <v>0</v>
      </c>
      <c r="EO79" s="20">
        <f>SUMIF($K79,REGISTER!$CU$9,'KORT 2'!$BD79)</f>
        <v>0</v>
      </c>
      <c r="EP79" s="17">
        <f>SUMIF($K79,REGISTER!$CU$21,'KORT 2'!$BD79)</f>
        <v>0</v>
      </c>
      <c r="EQ79" s="19">
        <f>SUMIF($K79,REGISTER!$CU$22,'KORT 2'!$BD79)</f>
        <v>0</v>
      </c>
      <c r="ER79" s="20">
        <f>SUMIF($K79,REGISTER!$CU$23,'KORT 2'!$BD79)</f>
        <v>0</v>
      </c>
      <c r="ES79" s="17">
        <f>SUMIF($K79,REGISTER!$CU$14,'KORT 2'!$BD79)</f>
        <v>0</v>
      </c>
      <c r="ET79" s="19">
        <f>SUMIF($K79,REGISTER!$CU$15,'KORT 2'!$BD79)</f>
        <v>0</v>
      </c>
      <c r="EU79" s="19">
        <f>SUMIF($K79,REGISTER!$CU$16,'KORT 2'!$BD79)</f>
        <v>0</v>
      </c>
      <c r="EV79" s="218">
        <f>SUMIF($K79,REGISTER!$CU$17,'KORT 2'!$BD79)+SUMIF($K79,REGISTER!$CU$18,'KORT 2'!$BD79)+SUMIF($K79,REGISTER!$CU$19,'KORT 2'!$BD79)+SUMIF($K79,REGISTER!$CU$20,'KORT 2'!$BD79)</f>
        <v>0</v>
      </c>
      <c r="EW79" s="103">
        <f>SUMIF($K79,REGISTER!$CU$28,'KORT 2'!$BD79)</f>
        <v>0</v>
      </c>
      <c r="EX79" s="19">
        <f>SUMIF($K79,REGISTER!$CU$29,'KORT 2'!$BD79)</f>
        <v>0</v>
      </c>
      <c r="EY79" s="19">
        <f>SUMIF($K79,REGISTER!$CU$30,'KORT 2'!$BD79)</f>
        <v>0</v>
      </c>
      <c r="EZ79" s="218">
        <f>SUMIF($K79,REGISTER!$CU$31,'KORT 2'!$BD79)+SUMIF($K79,REGISTER!$CU$32,'KORT 2'!$BD79)+SUMIF($K79,REGISTER!$CU$33,'KORT 2'!$BD79)+SUMIF($K79,REGISTER!$CU$34,'KORT 2'!$BD79)</f>
        <v>0</v>
      </c>
      <c r="FA79" s="136"/>
      <c r="FB79" s="136"/>
      <c r="FC79" s="136"/>
      <c r="FD79" s="136"/>
      <c r="FE79" s="136"/>
      <c r="FF79" s="136"/>
      <c r="FG79" s="136"/>
      <c r="FH79" s="136"/>
      <c r="FI79" s="136"/>
      <c r="FJ79" s="136"/>
      <c r="FK79" s="136"/>
      <c r="FL79" s="136"/>
      <c r="FM79" s="136"/>
      <c r="FN79" s="136"/>
      <c r="FO79" s="136"/>
      <c r="FP79" s="235"/>
      <c r="FQ79" s="103">
        <f>SUMIF($M79,REGISTER!$CU$36,'KORT 2'!$O79)</f>
        <v>0</v>
      </c>
      <c r="FR79" s="19">
        <f>SUMIF($M79,REGISTER!$CU$37,'KORT 2'!$O79)</f>
        <v>0</v>
      </c>
      <c r="FS79" s="19">
        <f>SUMIF($M79,REGISTER!$CU$38,'KORT 2'!$O79)</f>
        <v>0</v>
      </c>
      <c r="FT79" s="19">
        <f>SUMIF($M79,REGISTER!$CU$39,'KORT 2'!$O79)</f>
        <v>0</v>
      </c>
      <c r="FU79" s="19">
        <f>SUMIF($M79,REGISTER!$CU$40,'KORT 2'!$O79)</f>
        <v>0</v>
      </c>
      <c r="FV79" s="19">
        <f>SUMIF($M79,REGISTER!$CU$41,'KORT 2'!$O79)</f>
        <v>0</v>
      </c>
      <c r="FW79" s="19">
        <f>SUMIF($M79,REGISTER!$CU$56,'KORT 2'!$O79)</f>
        <v>0</v>
      </c>
      <c r="FX79" s="19">
        <f>SUMIF($M79,REGISTER!$CU$57,'KORT 2'!$O79)</f>
        <v>0</v>
      </c>
      <c r="FY79" s="19">
        <f>SUMIF($M79,REGISTER!$CU$58,'KORT 2'!$O79)</f>
        <v>0</v>
      </c>
      <c r="FZ79" s="19">
        <f>SUMIF($M79,REGISTER!$CU$59,'KORT 2'!$O79)</f>
        <v>0</v>
      </c>
      <c r="GA79" s="19">
        <f>SUMIF($M79,REGISTER!$CU$60,'KORT 2'!$O79)</f>
        <v>0</v>
      </c>
      <c r="GB79" s="19">
        <f>SUMIF($M79,REGISTER!$CU$61,'KORT 2'!$O79)</f>
        <v>0</v>
      </c>
      <c r="GC79" s="19">
        <f>SUMIF($M79,REGISTER!$CU$46,'KORT 2'!$O79)</f>
        <v>0</v>
      </c>
      <c r="GD79" s="19">
        <f>SUMIF($M79,REGISTER!$CU$47,'KORT 2'!$O79)</f>
        <v>0</v>
      </c>
      <c r="GE79" s="19">
        <f>SUMIF($M79,REGISTER!$CU$48,'KORT 2'!$O79)</f>
        <v>0</v>
      </c>
      <c r="GF79" s="19">
        <f>SUMIF($M79,REGISTER!$CU$49,'KORT 2'!$O79)</f>
        <v>0</v>
      </c>
      <c r="GG79" s="19">
        <f>SUMIF($M79,REGISTER!$CU$50,'KORT 2'!$O79)</f>
        <v>0</v>
      </c>
      <c r="GH79" s="19">
        <f>SUMIF($M79,REGISTER!$CU$51,'KORT 2'!$O79)</f>
        <v>0</v>
      </c>
      <c r="GI79" s="18">
        <f>SUMIF($M79,REGISTER!$CU$52,'KORT 2'!$O79)+SUMIF($M79,REGISTER!$CU$53,'KORT 2'!$O79)+SUMIF($M79,REGISTER!$CU$54,'KORT 2'!$O79)+SUMIF($M79,REGISTER!$CU$55,'KORT 2'!$O79)</f>
        <v>0</v>
      </c>
      <c r="GJ79" s="19">
        <f>SUMIF($M79,REGISTER!$CU$66,'KORT 2'!$O79)</f>
        <v>0</v>
      </c>
      <c r="GK79" s="19">
        <f>SUMIF($M79,REGISTER!$CU$67,'KORT 2'!$O79)</f>
        <v>0</v>
      </c>
      <c r="GL79" s="19">
        <f>SUMIF($M79,REGISTER!$CU$68,'KORT 2'!$O79)</f>
        <v>0</v>
      </c>
      <c r="GM79" s="19">
        <f>SUMIF($M79,REGISTER!$CU$69,'KORT 2'!$O79)</f>
        <v>0</v>
      </c>
      <c r="GN79" s="19">
        <f>SUMIF($M79,REGISTER!$CU$70,'KORT 2'!$O79)</f>
        <v>0</v>
      </c>
      <c r="GO79" s="19">
        <f>SUMIF($M79,REGISTER!$CU$71,'KORT 2'!$O79)</f>
        <v>0</v>
      </c>
      <c r="GP79" s="18">
        <f>SUMIF($M79,REGISTER!$CU$72,'KORT 2'!$O79)+SUMIF($M79,REGISTER!$CU$73,'KORT 2'!$O79)+SUMIF($M79,REGISTER!$CU$74,'KORT 2'!$O79)+SUMIF($M79,REGISTER!$CU$75,'KORT 2'!$O79)</f>
        <v>0</v>
      </c>
      <c r="GQ79" s="136"/>
      <c r="GR79" s="136"/>
      <c r="GS79" s="136"/>
      <c r="GT79" s="136"/>
      <c r="GU79" s="136"/>
      <c r="GV79" s="136"/>
      <c r="GW79" s="136"/>
      <c r="GX79" s="136"/>
      <c r="GY79" s="136"/>
      <c r="GZ79" s="136"/>
      <c r="HA79" s="136"/>
      <c r="HB79" s="136"/>
      <c r="HC79" s="136"/>
      <c r="HD79" s="136"/>
      <c r="HE79" s="136"/>
      <c r="HF79" s="136"/>
      <c r="HG79" s="136"/>
      <c r="HH79" s="125"/>
      <c r="HI79" s="1"/>
    </row>
    <row r="80" spans="1:256" ht="12" customHeight="1">
      <c r="A80" s="17">
        <v>24</v>
      </c>
      <c r="B80" s="81"/>
      <c r="C80" s="427" t="str">
        <f t="shared" si="38"/>
        <v/>
      </c>
      <c r="D80" s="428"/>
      <c r="E80" s="428"/>
      <c r="F80" s="428"/>
      <c r="G80" s="429"/>
      <c r="H80" s="130" t="str">
        <f t="shared" si="39"/>
        <v/>
      </c>
      <c r="I80" s="26">
        <f t="shared" si="40"/>
        <v>0</v>
      </c>
      <c r="J80" s="26">
        <f t="shared" si="41"/>
        <v>0</v>
      </c>
      <c r="K80" s="26">
        <f t="shared" si="42"/>
        <v>0</v>
      </c>
      <c r="L80" s="133"/>
      <c r="M80" s="26">
        <f t="shared" si="43"/>
        <v>0</v>
      </c>
      <c r="N80" s="26">
        <f t="shared" si="44"/>
        <v>0</v>
      </c>
      <c r="O80" s="101">
        <f t="shared" si="45"/>
        <v>0</v>
      </c>
      <c r="P80" s="80">
        <f>IF((SUM(P$19:P$39)+SUM(P$78:P79)+SUM(P$117:P$121))&gt;=REGISTER!$CZ$22,0,IF(CS$70=1,0,IF(AND(CS80=1,$J80=1,CS$43&gt;=REGISTER!$CZ$25,CS$40&gt;0,SUM(CS$54:CS$60)&gt;0),1,0)))</f>
        <v>0</v>
      </c>
      <c r="Q80" s="80">
        <f>IF((SUM(Q$19:Q$39)+SUM(Q$78:Q79)+SUM(Q$117:Q$121))&gt;=REGISTER!$CZ$22,0,IF(CT$70=1,0,IF(AND(CT80=1,$J80=1,CT$43&gt;=REGISTER!$CZ$25,CT$40&gt;0,SUM(CT$54:CT$60)&gt;0),1,0)))</f>
        <v>0</v>
      </c>
      <c r="R80" s="80">
        <f>IF((SUM(R$19:R$39)+SUM(R$78:R79)+SUM(R$117:R$121))&gt;=REGISTER!$CZ$22,0,IF(CU$70=1,0,IF(AND(CU80=1,$J80=1,CU$43&gt;=REGISTER!$CZ$25,CU$40&gt;0,SUM(CU$54:CU$60)&gt;0),1,0)))</f>
        <v>0</v>
      </c>
      <c r="S80" s="80">
        <f>IF((SUM(S$19:S$39)+SUM(S$78:S79)+SUM(S$117:S$121))&gt;=REGISTER!$CZ$22,0,IF(CV$70=1,0,IF(AND(CV80=1,$J80=1,CV$43&gt;=REGISTER!$CZ$25,CV$40&gt;0,SUM(CV$54:CV$60)&gt;0),1,0)))</f>
        <v>0</v>
      </c>
      <c r="T80" s="80">
        <f>IF((SUM(T$19:T$39)+SUM(T$78:T79)+SUM(T$117:T$121))&gt;=REGISTER!$CZ$22,0,IF(CW$70=1,0,IF(AND(CW80=1,$J80=1,CW$43&gt;=REGISTER!$CZ$25,CW$40&gt;0,SUM(CW$54:CW$60)&gt;0),1,0)))</f>
        <v>0</v>
      </c>
      <c r="U80" s="80">
        <f>IF((SUM(U$19:U$39)+SUM(U$78:U79)+SUM(U$117:U$121))&gt;=REGISTER!$CZ$22,0,IF(CX$70=1,0,IF(AND(CX80=1,$J80=1,CX$43&gt;=REGISTER!$CZ$25,CX$40&gt;0,SUM(CX$54:CX$60)&gt;0),1,0)))</f>
        <v>0</v>
      </c>
      <c r="V80" s="80">
        <f>IF((SUM(V$19:V$39)+SUM(V$78:V79)+SUM(V$117:V$121))&gt;=REGISTER!$CZ$22,0,IF(CY$70=1,0,IF(AND(CY80=1,$J80=1,CY$43&gt;=REGISTER!$CZ$25,CY$40&gt;0,SUM(CY$54:CY$60)&gt;0),1,0)))</f>
        <v>0</v>
      </c>
      <c r="W80" s="80">
        <f>IF((SUM(W$19:W$39)+SUM(W$78:W79)+SUM(W$117:W$121))&gt;=REGISTER!$CZ$22,0,IF(CZ$70=1,0,IF(AND(CZ80=1,$J80=1,CZ$43&gt;=REGISTER!$CZ$25,CZ$40&gt;0,SUM(CZ$54:CZ$60)&gt;0),1,0)))</f>
        <v>0</v>
      </c>
      <c r="X80" s="80">
        <f>IF((SUM(X$19:X$39)+SUM(X$78:X79)+SUM(X$117:X$121))&gt;=REGISTER!$CZ$22,0,IF(DA$70=1,0,IF(AND(DA80=1,$J80=1,DA$43&gt;=REGISTER!$CZ$25,DA$40&gt;0,SUM(DA$54:DA$60)&gt;0),1,0)))</f>
        <v>0</v>
      </c>
      <c r="Y80" s="80">
        <f>IF((SUM(Y$19:Y$39)+SUM(Y$78:Y79)+SUM(Y$117:Y$121))&gt;=REGISTER!$CZ$22,0,IF(DB$70=1,0,IF(AND(DB80=1,$J80=1,DB$43&gt;=REGISTER!$CZ$25,DB$40&gt;0,SUM(DB$54:DB$60)&gt;0),1,0)))</f>
        <v>0</v>
      </c>
      <c r="Z80" s="80">
        <f>IF((SUM(Z$19:Z$39)+SUM(Z$78:Z79)+SUM(Z$117:Z$121))&gt;=REGISTER!$CZ$22,0,IF(DC$70=1,0,IF(AND(DC80=1,$J80=1,DC$43&gt;=REGISTER!$CZ$25,DC$40&gt;0,SUM(DC$54:DC$60)&gt;0),1,0)))</f>
        <v>0</v>
      </c>
      <c r="AA80" s="80">
        <f>IF((SUM(AA$19:AA$39)+SUM(AA$78:AA79)+SUM(AA$117:AA$121))&gt;=REGISTER!$CZ$22,0,IF(DD$70=1,0,IF(AND(DD80=1,$J80=1,DD$43&gt;=REGISTER!$CZ$25,DD$40&gt;0,SUM(DD$54:DD$60)&gt;0),1,0)))</f>
        <v>0</v>
      </c>
      <c r="AB80" s="80">
        <f>IF((SUM(AB$19:AB$39)+SUM(AB$78:AB79)+SUM(AB$117:AB$121))&gt;=REGISTER!$CZ$22,0,IF(DE$70=1,0,IF(AND(DE80=1,$J80=1,DE$43&gt;=REGISTER!$CZ$25,DE$40&gt;0,SUM(DE$54:DE$60)&gt;0),1,0)))</f>
        <v>0</v>
      </c>
      <c r="AC80" s="80">
        <f>IF((SUM(AC$19:AC$39)+SUM(AC$78:AC79)+SUM(AC$117:AC$121))&gt;=REGISTER!$CZ$22,0,IF(DF$70=1,0,IF(AND(DF80=1,$J80=1,DF$43&gt;=REGISTER!$CZ$25,DF$40&gt;0,SUM(DF$54:DF$60)&gt;0),1,0)))</f>
        <v>0</v>
      </c>
      <c r="AD80" s="80">
        <f>IF((SUM(AD$19:AD$39)+SUM(AD$78:AD79)+SUM(AD$117:AD$121))&gt;=REGISTER!$CZ$22,0,IF(DG$70=1,0,IF(AND(DG80=1,$J80=1,DG$43&gt;=REGISTER!$CZ$25,DG$40&gt;0,SUM(DG$54:DG$60)&gt;0),1,0)))</f>
        <v>0</v>
      </c>
      <c r="AE80" s="80">
        <f>IF((SUM(AE$19:AE$39)+SUM(AE$78:AE79)+SUM(AE$117:AE$121))&gt;=REGISTER!$CZ$22,0,IF(DH$70=1,0,IF(AND(DH80=1,$J80=1,DH$43&gt;=REGISTER!$CZ$25,DH$40&gt;0,SUM(DH$54:DH$60)&gt;0),1,0)))</f>
        <v>0</v>
      </c>
      <c r="AF80" s="80">
        <f>IF((SUM(AF$19:AF$39)+SUM(AF$78:AF79)+SUM(AF$117:AF$121))&gt;=REGISTER!$CZ$22,0,IF(DI$70=1,0,IF(AND(DI80=1,$J80=1,DI$43&gt;=REGISTER!$CZ$25,DI$40&gt;0,SUM(DI$54:DI$60)&gt;0),1,0)))</f>
        <v>0</v>
      </c>
      <c r="AG80" s="80">
        <f>IF((SUM(AG$19:AG$39)+SUM(AG$78:AG79)+SUM(AG$117:AG$121))&gt;=REGISTER!$CZ$22,0,IF(DJ$70=1,0,IF(AND(DJ80=1,$J80=1,DJ$43&gt;=REGISTER!$CZ$25,DJ$40&gt;0,SUM(DJ$54:DJ$60)&gt;0),1,0)))</f>
        <v>0</v>
      </c>
      <c r="AH80" s="80">
        <f>IF((SUM(AH$19:AH$39)+SUM(AH$78:AH79)+SUM(AH$117:AH$121))&gt;=REGISTER!$CZ$22,0,IF(DK$70=1,0,IF(AND(DK80=1,$J80=1,DK$43&gt;=REGISTER!$CZ$25,DK$40&gt;0,SUM(DK$54:DK$60)&gt;0),1,0)))</f>
        <v>0</v>
      </c>
      <c r="AI80" s="80">
        <f>IF((SUM(AI$19:AI$39)+SUM(AI$78:AI79)+SUM(AI$117:AI$121))&gt;=REGISTER!$CZ$22,0,IF(DL$70=1,0,IF(AND(DL80=1,$J80=1,DL$43&gt;=REGISTER!$CZ$25,DL$40&gt;0,SUM(DL$54:DL$60)&gt;0),1,0)))</f>
        <v>0</v>
      </c>
      <c r="AJ80" s="80">
        <f>IF((SUM(AJ$19:AJ$39)+SUM(AJ$78:AJ79)+SUM(AJ$117:AJ$121))&gt;=REGISTER!$CZ$22,0,IF(DM$70=1,0,IF(AND(DM80=1,$J80=1,DM$43&gt;=REGISTER!$CZ$25,DM$40&gt;0,SUM(DM$54:DM$60)&gt;0),1,0)))</f>
        <v>0</v>
      </c>
      <c r="AK80" s="80">
        <f>IF((SUM(AK$19:AK$39)+SUM(AK$78:AK79)+SUM(AK$117:AK$121))&gt;=REGISTER!$CZ$22,0,IF(DN$70=1,0,IF(AND(DN80=1,$J80=1,DN$43&gt;=REGISTER!$CZ$25,DN$40&gt;0,SUM(DN$54:DN$60)&gt;0),1,0)))</f>
        <v>0</v>
      </c>
      <c r="AL80" s="80">
        <f>IF((SUM(AL$19:AL$39)+SUM(AL$78:AL79)+SUM(AL$117:AL$121))&gt;=REGISTER!$CZ$22,0,IF(DO$70=1,0,IF(AND(DO80=1,$J80=1,DO$43&gt;=REGISTER!$CZ$25,DO$40&gt;0,SUM(DO$54:DO$60)&gt;0),1,0)))</f>
        <v>0</v>
      </c>
      <c r="AM80" s="80">
        <f>IF((SUM(AM$19:AM$39)+SUM(AM$78:AM79)+SUM(AM$117:AM$121))&gt;=REGISTER!$CZ$22,0,IF(DP$70=1,0,IF(AND(DP80=1,$J80=1,DP$43&gt;=REGISTER!$CZ$25,DP$40&gt;0,SUM(DP$54:DP$60)&gt;0),1,0)))</f>
        <v>0</v>
      </c>
      <c r="AN80" s="80">
        <f>IF((SUM(AN$19:AN$39)+SUM(AN$78:AN79)+SUM(AN$117:AN$121))&gt;=REGISTER!$CZ$22,0,IF(DQ$70=1,0,IF(AND(DQ80=1,$J80=1,DQ$43&gt;=REGISTER!$CZ$25,DQ$40&gt;0,SUM(DQ$54:DQ$60)&gt;0),1,0)))</f>
        <v>0</v>
      </c>
      <c r="AO80" s="80">
        <f>IF((SUM(AO$19:AO$39)+SUM(AO$78:AO79)+SUM(AO$117:AO$121))&gt;=REGISTER!$CZ$22,0,IF(DR$70=1,0,IF(AND(DR80=1,$J80=1,DR$43&gt;=REGISTER!$CZ$25,DR$40&gt;0,SUM(DR$54:DR$60)&gt;0),1,0)))</f>
        <v>0</v>
      </c>
      <c r="AP80" s="80">
        <f>IF((SUM(AP$19:AP$39)+SUM(AP$78:AP79)+SUM(AP$117:AP$121))&gt;=REGISTER!$CZ$22,0,IF(DS$70=1,0,IF(AND(DS80=1,$J80=1,DS$43&gt;=REGISTER!$CZ$25,DS$40&gt;0,SUM(DS$54:DS$60)&gt;0),1,0)))</f>
        <v>0</v>
      </c>
      <c r="AQ80" s="80">
        <f>IF((SUM(AQ$19:AQ$39)+SUM(AQ$78:AQ79)+SUM(AQ$117:AQ$121))&gt;=REGISTER!$CZ$22,0,IF(DT$70=1,0,IF(AND(DT80=1,$J80=1,DT$43&gt;=REGISTER!$CZ$25,DT$40&gt;0,SUM(DT$54:DT$60)&gt;0),1,0)))</f>
        <v>0</v>
      </c>
      <c r="AR80" s="80">
        <f>IF((SUM(AR$19:AR$39)+SUM(AR$78:AR79)+SUM(AR$117:AR$121))&gt;=REGISTER!$CZ$22,0,IF(DU$70=1,0,IF(AND(DU80=1,$J80=1,DU$43&gt;=REGISTER!$CZ$25,DU$40&gt;0,SUM(DU$54:DU$60)&gt;0),1,0)))</f>
        <v>0</v>
      </c>
      <c r="AS80" s="80">
        <f>IF((SUM(AS$19:AS$39)+SUM(AS$78:AS79)+SUM(AS$117:AS$121))&gt;=REGISTER!$CZ$22,0,IF(DV$70=1,0,IF(AND(DV80=1,$J80=1,DV$43&gt;=REGISTER!$CZ$25,DV$40&gt;0,SUM(DV$54:DV$60)&gt;0),1,0)))</f>
        <v>0</v>
      </c>
      <c r="AT80" s="80">
        <f>IF((SUM(AT$19:AT$39)+SUM(AT$78:AT79)+SUM(AT$117:AT$121))&gt;=REGISTER!$CZ$22,0,IF(DW$70=1,0,IF(AND(DW80=1,$J80=1,DW$43&gt;=REGISTER!$CZ$25,DW$40&gt;0,SUM(DW$54:DW$60)&gt;0),1,0)))</f>
        <v>0</v>
      </c>
      <c r="AU80" s="80">
        <f>IF((SUM(AU$19:AU$39)+SUM(AU$78:AU79)+SUM(AU$117:AU$121))&gt;=REGISTER!$CZ$22,0,IF(DX$70=1,0,IF(AND(DX80=1,$J80=1,DX$43&gt;=REGISTER!$CZ$25,DX$40&gt;0,SUM(DX$54:DX$60)&gt;0),1,0)))</f>
        <v>0</v>
      </c>
      <c r="AV80" s="80">
        <f>IF((SUM(AV$19:AV$39)+SUM(AV$78:AV79)+SUM(AV$117:AV$121))&gt;=REGISTER!$CZ$22,0,IF(DY$70=1,0,IF(AND(DY80=1,$J80=1,DY$43&gt;=REGISTER!$CZ$25,DY$40&gt;0,SUM(DY$54:DY$60)&gt;0),1,0)))</f>
        <v>0</v>
      </c>
      <c r="AW80" s="80">
        <f>IF((SUM(AW$19:AW$39)+SUM(AW$78:AW79)+SUM(AW$117:AW$121))&gt;=REGISTER!$CZ$22,0,IF(DZ$70=1,0,IF(AND(DZ80=1,$J80=1,DZ$43&gt;=REGISTER!$CZ$25,DZ$40&gt;0,SUM(DZ$54:DZ$60)&gt;0),1,0)))</f>
        <v>0</v>
      </c>
      <c r="AX80" s="80">
        <f>IF((SUM(AX$19:AX$39)+SUM(AX$78:AX79)+SUM(AX$117:AX$121))&gt;=REGISTER!$CZ$22,0,IF(EA$70=1,0,IF(AND(EA80=1,$J80=1,EA$43&gt;=REGISTER!$CZ$25,EA$40&gt;0,SUM(EA$54:EA$60)&gt;0),1,0)))</f>
        <v>0</v>
      </c>
      <c r="AY80" s="80">
        <f>IF((SUM(AY$19:AY$39)+SUM(AY$78:AY79)+SUM(AY$117:AY$121))&gt;=REGISTER!$CZ$22,0,IF(EB$70=1,0,IF(AND(EB80=1,$J80=1,EB$43&gt;=REGISTER!$CZ$25,EB$40&gt;0,SUM(EB$54:EB$60)&gt;0),1,0)))</f>
        <v>0</v>
      </c>
      <c r="AZ80" s="80">
        <f>IF((SUM(AZ$19:AZ$39)+SUM(AZ$78:AZ79)+SUM(AZ$117:AZ$121))&gt;=REGISTER!$CZ$22,0,IF(EC$70=1,0,IF(AND(EC80=1,$J80=1,EC$43&gt;=REGISTER!$CZ$25,EC$40&gt;0,SUM(EC$54:EC$60)&gt;0),1,0)))</f>
        <v>0</v>
      </c>
      <c r="BA80" s="80">
        <f>IF((SUM(BA$19:BA$39)+SUM(BA$78:BA79)+SUM(BA$117:BA$121))&gt;=REGISTER!$CZ$22,0,IF(ED$70=1,0,IF(AND(ED80=1,$J80=1,ED$43&gt;=REGISTER!$CZ$25,ED$40&gt;0,SUM(ED$54:ED$60)&gt;0),1,0)))</f>
        <v>0</v>
      </c>
      <c r="BB80" s="80">
        <f>IF((SUM(BB$19:BB$39)+SUM(BB$78:BB79)+SUM(BB$117:BB$121))&gt;=REGISTER!$CZ$22,0,IF(EE$70=1,0,IF(AND(EE80=1,$J80=1,EE$43&gt;=REGISTER!$CZ$25,EE$40&gt;0,SUM(EE$54:EE$60)&gt;0),1,0)))</f>
        <v>0</v>
      </c>
      <c r="BC80" s="80">
        <f>IF((SUM(BC$19:BC$39)+SUM(BC$78:BC79)+SUM(BC$117:BC$121))&gt;=REGISTER!$CZ$22,0,IF(EF$70=1,0,IF(AND(EF80=1,$J80=1,EF$43&gt;=REGISTER!$CZ$25,EF$40&gt;0,SUM(EF$54:EF$60)&gt;0),1,0)))</f>
        <v>0</v>
      </c>
      <c r="BD80" s="101">
        <f t="shared" si="46"/>
        <v>0</v>
      </c>
      <c r="BE80" s="80">
        <f>IF((SUM(BE$19:BE$39)+SUM(BE$78:BE79)+SUM(BE$117:BE$121))&gt;=30,0,SUM(IF(AND($I80=1,CS80=1,CS$41&gt;2,CS$40&gt;0,SUM(CS$47:CS$53)&gt;0),1,0)))</f>
        <v>0</v>
      </c>
      <c r="BF80" s="80">
        <f>IF((SUM(BF$19:BF$39)+SUM(BF$78:BF79)+SUM(BF$117:BF$121))&gt;=30,0,SUM(IF(AND($I80=1,CT80=1,CT$41&gt;2,CT$40&gt;0,SUM(CT$47:CT$53)&gt;0),1,0)))</f>
        <v>0</v>
      </c>
      <c r="BG80" s="80">
        <f>IF((SUM(BG$19:BG$39)+SUM(BG$78:BG79)+SUM(BG$117:BG$121))&gt;=30,0,SUM(IF(AND($I80=1,CU80=1,CU$41&gt;2,CU$40&gt;0,SUM(CU$47:CU$53)&gt;0),1,0)))</f>
        <v>0</v>
      </c>
      <c r="BH80" s="80">
        <f>IF((SUM(BH$19:BH$39)+SUM(BH$78:BH79)+SUM(BH$117:BH$121))&gt;=30,0,SUM(IF(AND($I80=1,CV80=1,CV$41&gt;2,CV$40&gt;0,SUM(CV$47:CV$53)&gt;0),1,0)))</f>
        <v>0</v>
      </c>
      <c r="BI80" s="80">
        <f>IF((SUM(BI$19:BI$39)+SUM(BI$78:BI79)+SUM(BI$117:BI$121))&gt;=30,0,SUM(IF(AND($I80=1,CW80=1,CW$41&gt;2,CW$40&gt;0,SUM(CW$47:CW$53)&gt;0),1,0)))</f>
        <v>0</v>
      </c>
      <c r="BJ80" s="80">
        <f>IF((SUM(BJ$19:BJ$39)+SUM(BJ$78:BJ79)+SUM(BJ$117:BJ$121))&gt;=30,0,SUM(IF(AND($I80=1,CX80=1,CX$41&gt;2,CX$40&gt;0,SUM(CX$47:CX$53)&gt;0),1,0)))</f>
        <v>0</v>
      </c>
      <c r="BK80" s="80">
        <f>IF((SUM(BK$19:BK$39)+SUM(BK$78:BK79)+SUM(BK$117:BK$121))&gt;=30,0,SUM(IF(AND($I80=1,CY80=1,CY$41&gt;2,CY$40&gt;0,SUM(CY$47:CY$53)&gt;0),1,0)))</f>
        <v>0</v>
      </c>
      <c r="BL80" s="80">
        <f>IF((SUM(BL$19:BL$39)+SUM(BL$78:BL79)+SUM(BL$117:BL$121))&gt;=30,0,SUM(IF(AND($I80=1,CZ80=1,CZ$41&gt;2,CZ$40&gt;0,SUM(CZ$47:CZ$53)&gt;0),1,0)))</f>
        <v>0</v>
      </c>
      <c r="BM80" s="80">
        <f>IF((SUM(BM$19:BM$39)+SUM(BM$78:BM79)+SUM(BM$117:BM$121))&gt;=30,0,SUM(IF(AND($I80=1,DA80=1,DA$41&gt;2,DA$40&gt;0,SUM(DA$47:DA$53)&gt;0),1,0)))</f>
        <v>0</v>
      </c>
      <c r="BN80" s="80">
        <f>IF((SUM(BN$19:BN$39)+SUM(BN$78:BN79)+SUM(BN$117:BN$121))&gt;=30,0,SUM(IF(AND($I80=1,DB80=1,DB$41&gt;2,DB$40&gt;0,SUM(DB$47:DB$53)&gt;0),1,0)))</f>
        <v>0</v>
      </c>
      <c r="BO80" s="80">
        <f>IF((SUM(BO$19:BO$39)+SUM(BO$78:BO79)+SUM(BO$117:BO$121))&gt;=30,0,SUM(IF(AND($I80=1,DC80=1,DC$41&gt;2,DC$40&gt;0,SUM(DC$47:DC$53)&gt;0),1,0)))</f>
        <v>0</v>
      </c>
      <c r="BP80" s="80">
        <f>IF((SUM(BP$19:BP$39)+SUM(BP$78:BP79)+SUM(BP$117:BP$121))&gt;=30,0,SUM(IF(AND($I80=1,DD80=1,DD$41&gt;2,DD$40&gt;0,SUM(DD$47:DD$53)&gt;0),1,0)))</f>
        <v>0</v>
      </c>
      <c r="BQ80" s="80">
        <f>IF((SUM(BQ$19:BQ$39)+SUM(BQ$78:BQ79)+SUM(BQ$117:BQ$121))&gt;=30,0,SUM(IF(AND($I80=1,DE80=1,DE$41&gt;2,DE$40&gt;0,SUM(DE$47:DE$53)&gt;0),1,0)))</f>
        <v>0</v>
      </c>
      <c r="BR80" s="80">
        <f>IF((SUM(BR$19:BR$39)+SUM(BR$78:BR79)+SUM(BR$117:BR$121))&gt;=30,0,SUM(IF(AND($I80=1,DF80=1,DF$41&gt;2,DF$40&gt;0,SUM(DF$47:DF$53)&gt;0),1,0)))</f>
        <v>0</v>
      </c>
      <c r="BS80" s="80">
        <f>IF((SUM(BS$19:BS$39)+SUM(BS$78:BS79)+SUM(BS$117:BS$121))&gt;=30,0,SUM(IF(AND($I80=1,DG80=1,DG$41&gt;2,DG$40&gt;0,SUM(DG$47:DG$53)&gt;0),1,0)))</f>
        <v>0</v>
      </c>
      <c r="BT80" s="80">
        <f>IF((SUM(BT$19:BT$39)+SUM(BT$78:BT79)+SUM(BT$117:BT$121))&gt;=30,0,SUM(IF(AND($I80=1,DH80=1,DH$41&gt;2,DH$40&gt;0,SUM(DH$47:DH$53)&gt;0),1,0)))</f>
        <v>0</v>
      </c>
      <c r="BU80" s="80">
        <f>IF((SUM(BU$19:BU$39)+SUM(BU$78:BU79)+SUM(BU$117:BU$121))&gt;=30,0,SUM(IF(AND($I80=1,DI80=1,DI$41&gt;2,DI$40&gt;0,SUM(DI$47:DI$53)&gt;0),1,0)))</f>
        <v>0</v>
      </c>
      <c r="BV80" s="80">
        <f>IF((SUM(BV$19:BV$39)+SUM(BV$78:BV79)+SUM(BV$117:BV$121))&gt;=30,0,SUM(IF(AND($I80=1,DJ80=1,DJ$41&gt;2,DJ$40&gt;0,SUM(DJ$47:DJ$53)&gt;0),1,0)))</f>
        <v>0</v>
      </c>
      <c r="BW80" s="80">
        <f>IF((SUM(BW$19:BW$39)+SUM(BW$78:BW79)+SUM(BW$117:BW$121))&gt;=30,0,SUM(IF(AND($I80=1,DK80=1,DK$41&gt;2,DK$40&gt;0,SUM(DK$47:DK$53)&gt;0),1,0)))</f>
        <v>0</v>
      </c>
      <c r="BX80" s="80">
        <f>IF((SUM(BX$19:BX$39)+SUM(BX$78:BX79)+SUM(BX$117:BX$121))&gt;=30,0,SUM(IF(AND($I80=1,DL80=1,DL$41&gt;2,DL$40&gt;0,SUM(DL$47:DL$53)&gt;0),1,0)))</f>
        <v>0</v>
      </c>
      <c r="BY80" s="80">
        <f>IF((SUM(BY$19:BY$39)+SUM(BY$78:BY79)+SUM(BY$117:BY$121))&gt;=30,0,SUM(IF(AND($I80=1,DM80=1,DM$41&gt;2,DM$40&gt;0,SUM(DM$47:DM$53)&gt;0),1,0)))</f>
        <v>0</v>
      </c>
      <c r="BZ80" s="80">
        <f>IF((SUM(BZ$19:BZ$39)+SUM(BZ$78:BZ79)+SUM(BZ$117:BZ$121))&gt;=30,0,SUM(IF(AND($I80=1,DN80=1,DN$41&gt;2,DN$40&gt;0,SUM(DN$47:DN$53)&gt;0),1,0)))</f>
        <v>0</v>
      </c>
      <c r="CA80" s="80">
        <f>IF((SUM(CA$19:CA$39)+SUM(CA$78:CA79)+SUM(CA$117:CA$121))&gt;=30,0,SUM(IF(AND($I80=1,DO80=1,DO$41&gt;2,DO$40&gt;0,SUM(DO$47:DO$53)&gt;0),1,0)))</f>
        <v>0</v>
      </c>
      <c r="CB80" s="80">
        <f>IF((SUM(CB$19:CB$39)+SUM(CB$78:CB79)+SUM(CB$117:CB$121))&gt;=30,0,SUM(IF(AND($I80=1,DP80=1,DP$41&gt;2,DP$40&gt;0,SUM(DP$47:DP$53)&gt;0),1,0)))</f>
        <v>0</v>
      </c>
      <c r="CC80" s="80">
        <f>IF((SUM(CC$19:CC$39)+SUM(CC$78:CC79)+SUM(CC$117:CC$121))&gt;=30,0,SUM(IF(AND($I80=1,DQ80=1,DQ$41&gt;2,DQ$40&gt;0,SUM(DQ$47:DQ$53)&gt;0),1,0)))</f>
        <v>0</v>
      </c>
      <c r="CD80" s="80">
        <f>IF((SUM(CD$19:CD$39)+SUM(CD$78:CD79)+SUM(CD$117:CD$121))&gt;=30,0,SUM(IF(AND($I80=1,DR80=1,DR$41&gt;2,DR$40&gt;0,SUM(DR$47:DR$53)&gt;0),1,0)))</f>
        <v>0</v>
      </c>
      <c r="CE80" s="80">
        <f>IF((SUM(CE$19:CE$39)+SUM(CE$78:CE79)+SUM(CE$117:CE$121))&gt;=30,0,SUM(IF(AND($I80=1,DS80=1,DS$41&gt;2,DS$40&gt;0,SUM(DS$47:DS$53)&gt;0),1,0)))</f>
        <v>0</v>
      </c>
      <c r="CF80" s="80">
        <f>IF((SUM(CF$19:CF$39)+SUM(CF$78:CF79)+SUM(CF$117:CF$121))&gt;=30,0,SUM(IF(AND($I80=1,DT80=1,DT$41&gt;2,DT$40&gt;0,SUM(DT$47:DT$53)&gt;0),1,0)))</f>
        <v>0</v>
      </c>
      <c r="CG80" s="80">
        <f>IF((SUM(CG$19:CG$39)+SUM(CG$78:CG79)+SUM(CG$117:CG$121))&gt;=30,0,SUM(IF(AND($I80=1,DU80=1,DU$41&gt;2,DU$40&gt;0,SUM(DU$47:DU$53)&gt;0),1,0)))</f>
        <v>0</v>
      </c>
      <c r="CH80" s="80">
        <f>IF((SUM(CH$19:CH$39)+SUM(CH$78:CH79)+SUM(CH$117:CH$121))&gt;=30,0,SUM(IF(AND($I80=1,DV80=1,DV$41&gt;2,DV$40&gt;0,SUM(DV$47:DV$53)&gt;0),1,0)))</f>
        <v>0</v>
      </c>
      <c r="CI80" s="80">
        <f>IF((SUM(CI$19:CI$39)+SUM(CI$78:CI79)+SUM(CI$117:CI$121))&gt;=30,0,SUM(IF(AND($I80=1,DW80=1,DW$41&gt;2,DW$40&gt;0,SUM(DW$47:DW$53)&gt;0),1,0)))</f>
        <v>0</v>
      </c>
      <c r="CJ80" s="80">
        <f>IF((SUM(CJ$19:CJ$39)+SUM(CJ$78:CJ79)+SUM(CJ$117:CJ$121))&gt;=30,0,SUM(IF(AND($I80=1,DX80=1,DX$41&gt;2,DX$40&gt;0,SUM(DX$47:DX$53)&gt;0),1,0)))</f>
        <v>0</v>
      </c>
      <c r="CK80" s="80">
        <f>IF((SUM(CK$19:CK$39)+SUM(CK$78:CK79)+SUM(CK$117:CK$121))&gt;=30,0,SUM(IF(AND($I80=1,DY80=1,DY$41&gt;2,DY$40&gt;0,SUM(DY$47:DY$53)&gt;0),1,0)))</f>
        <v>0</v>
      </c>
      <c r="CL80" s="80">
        <f>IF((SUM(CL$19:CL$39)+SUM(CL$78:CL79)+SUM(CL$117:CL$121))&gt;=30,0,SUM(IF(AND($I80=1,DZ80=1,DZ$41&gt;2,DZ$40&gt;0,SUM(DZ$47:DZ$53)&gt;0),1,0)))</f>
        <v>0</v>
      </c>
      <c r="CM80" s="80">
        <f>IF((SUM(CM$19:CM$39)+SUM(CM$78:CM79)+SUM(CM$117:CM$121))&gt;=30,0,SUM(IF(AND($I80=1,EA80=1,EA$41&gt;2,EA$40&gt;0,SUM(EA$47:EA$53)&gt;0),1,0)))</f>
        <v>0</v>
      </c>
      <c r="CN80" s="80">
        <f>IF((SUM(CN$19:CN$39)+SUM(CN$78:CN79)+SUM(CN$117:CN$121))&gt;=30,0,SUM(IF(AND($I80=1,EB80=1,EB$41&gt;2,EB$40&gt;0,SUM(EB$47:EB$53)&gt;0),1,0)))</f>
        <v>0</v>
      </c>
      <c r="CO80" s="80">
        <f>IF((SUM(CO$19:CO$39)+SUM(CO$78:CO79)+SUM(CO$117:CO$121))&gt;=30,0,SUM(IF(AND($I80=1,EC80=1,EC$41&gt;2,EC$40&gt;0,SUM(EC$47:EC$53)&gt;0),1,0)))</f>
        <v>0</v>
      </c>
      <c r="CP80" s="80">
        <f>IF((SUM(CP$19:CP$39)+SUM(CP$78:CP79)+SUM(CP$117:CP$121))&gt;=30,0,SUM(IF(AND($I80=1,ED80=1,ED$41&gt;2,ED$40&gt;0,SUM(ED$47:ED$53)&gt;0),1,0)))</f>
        <v>0</v>
      </c>
      <c r="CQ80" s="80">
        <f>IF((SUM(CQ$19:CQ$39)+SUM(CQ$78:CQ79)+SUM(CQ$117:CQ$121))&gt;=30,0,SUM(IF(AND($I80=1,EE80=1,EE$41&gt;2,EE$40&gt;0,SUM(EE$47:EE$53)&gt;0),1,0)))</f>
        <v>0</v>
      </c>
      <c r="CR80" s="80">
        <f>IF((SUM(CR$19:CR$39)+SUM(CR$78:CR79)+SUM(CR$117:CR$121))&gt;=30,0,SUM(IF(AND($I80=1,EF80=1,EF$41&gt;2,EF$40&gt;0,SUM(EF$47:EF$53)&gt;0),1,0)))</f>
        <v>0</v>
      </c>
      <c r="CS80" s="64"/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  <c r="DW80" s="64"/>
      <c r="DX80" s="64"/>
      <c r="DY80" s="64"/>
      <c r="DZ80" s="64"/>
      <c r="EA80" s="64"/>
      <c r="EB80" s="64"/>
      <c r="EC80" s="64"/>
      <c r="ED80" s="64"/>
      <c r="EE80" s="64"/>
      <c r="EF80" s="64"/>
      <c r="EG80" s="54">
        <f t="shared" si="48"/>
        <v>0</v>
      </c>
      <c r="EH80" s="136"/>
      <c r="EI80" s="97">
        <f t="shared" si="49"/>
        <v>0</v>
      </c>
      <c r="EJ80" s="344" t="str">
        <f t="shared" si="50"/>
        <v/>
      </c>
      <c r="EK80" s="345">
        <f t="shared" si="51"/>
        <v>0</v>
      </c>
      <c r="EL80" s="185"/>
      <c r="EM80" s="102">
        <f>SUMIF($K80,REGISTER!$CU$7,'KORT 2'!$BD80)</f>
        <v>0</v>
      </c>
      <c r="EN80" s="19">
        <f>SUMIF($K80,REGISTER!$CU$8,'KORT 2'!$BD80)</f>
        <v>0</v>
      </c>
      <c r="EO80" s="20">
        <f>SUMIF($K80,REGISTER!$CU$9,'KORT 2'!$BD80)</f>
        <v>0</v>
      </c>
      <c r="EP80" s="17">
        <f>SUMIF($K80,REGISTER!$CU$21,'KORT 2'!$BD80)</f>
        <v>0</v>
      </c>
      <c r="EQ80" s="19">
        <f>SUMIF($K80,REGISTER!$CU$22,'KORT 2'!$BD80)</f>
        <v>0</v>
      </c>
      <c r="ER80" s="20">
        <f>SUMIF($K80,REGISTER!$CU$23,'KORT 2'!$BD80)</f>
        <v>0</v>
      </c>
      <c r="ES80" s="17">
        <f>SUMIF($K80,REGISTER!$CU$14,'KORT 2'!$BD80)</f>
        <v>0</v>
      </c>
      <c r="ET80" s="19">
        <f>SUMIF($K80,REGISTER!$CU$15,'KORT 2'!$BD80)</f>
        <v>0</v>
      </c>
      <c r="EU80" s="19">
        <f>SUMIF($K80,REGISTER!$CU$16,'KORT 2'!$BD80)</f>
        <v>0</v>
      </c>
      <c r="EV80" s="218">
        <f>SUMIF($K80,REGISTER!$CU$17,'KORT 2'!$BD80)+SUMIF($K80,REGISTER!$CU$18,'KORT 2'!$BD80)+SUMIF($K80,REGISTER!$CU$19,'KORT 2'!$BD80)+SUMIF($K80,REGISTER!$CU$20,'KORT 2'!$BD80)</f>
        <v>0</v>
      </c>
      <c r="EW80" s="103">
        <f>SUMIF($K80,REGISTER!$CU$28,'KORT 2'!$BD80)</f>
        <v>0</v>
      </c>
      <c r="EX80" s="19">
        <f>SUMIF($K80,REGISTER!$CU$29,'KORT 2'!$BD80)</f>
        <v>0</v>
      </c>
      <c r="EY80" s="19">
        <f>SUMIF($K80,REGISTER!$CU$30,'KORT 2'!$BD80)</f>
        <v>0</v>
      </c>
      <c r="EZ80" s="218">
        <f>SUMIF($K80,REGISTER!$CU$31,'KORT 2'!$BD80)+SUMIF($K80,REGISTER!$CU$32,'KORT 2'!$BD80)+SUMIF($K80,REGISTER!$CU$33,'KORT 2'!$BD80)+SUMIF($K80,REGISTER!$CU$34,'KORT 2'!$BD80)</f>
        <v>0</v>
      </c>
      <c r="FA80" s="136"/>
      <c r="FB80" s="136"/>
      <c r="FC80" s="136"/>
      <c r="FD80" s="136"/>
      <c r="FE80" s="136"/>
      <c r="FF80" s="136"/>
      <c r="FG80" s="136"/>
      <c r="FH80" s="136"/>
      <c r="FI80" s="136"/>
      <c r="FJ80" s="136"/>
      <c r="FK80" s="136"/>
      <c r="FL80" s="136"/>
      <c r="FM80" s="136"/>
      <c r="FN80" s="136"/>
      <c r="FO80" s="136"/>
      <c r="FP80" s="235"/>
      <c r="FQ80" s="103">
        <f>SUMIF($M80,REGISTER!$CU$36,'KORT 2'!$O80)</f>
        <v>0</v>
      </c>
      <c r="FR80" s="19">
        <f>SUMIF($M80,REGISTER!$CU$37,'KORT 2'!$O80)</f>
        <v>0</v>
      </c>
      <c r="FS80" s="19">
        <f>SUMIF($M80,REGISTER!$CU$38,'KORT 2'!$O80)</f>
        <v>0</v>
      </c>
      <c r="FT80" s="19">
        <f>SUMIF($M80,REGISTER!$CU$39,'KORT 2'!$O80)</f>
        <v>0</v>
      </c>
      <c r="FU80" s="19">
        <f>SUMIF($M80,REGISTER!$CU$40,'KORT 2'!$O80)</f>
        <v>0</v>
      </c>
      <c r="FV80" s="19">
        <f>SUMIF($M80,REGISTER!$CU$41,'KORT 2'!$O80)</f>
        <v>0</v>
      </c>
      <c r="FW80" s="19">
        <f>SUMIF($M80,REGISTER!$CU$56,'KORT 2'!$O80)</f>
        <v>0</v>
      </c>
      <c r="FX80" s="19">
        <f>SUMIF($M80,REGISTER!$CU$57,'KORT 2'!$O80)</f>
        <v>0</v>
      </c>
      <c r="FY80" s="19">
        <f>SUMIF($M80,REGISTER!$CU$58,'KORT 2'!$O80)</f>
        <v>0</v>
      </c>
      <c r="FZ80" s="19">
        <f>SUMIF($M80,REGISTER!$CU$59,'KORT 2'!$O80)</f>
        <v>0</v>
      </c>
      <c r="GA80" s="19">
        <f>SUMIF($M80,REGISTER!$CU$60,'KORT 2'!$O80)</f>
        <v>0</v>
      </c>
      <c r="GB80" s="19">
        <f>SUMIF($M80,REGISTER!$CU$61,'KORT 2'!$O80)</f>
        <v>0</v>
      </c>
      <c r="GC80" s="19">
        <f>SUMIF($M80,REGISTER!$CU$46,'KORT 2'!$O80)</f>
        <v>0</v>
      </c>
      <c r="GD80" s="19">
        <f>SUMIF($M80,REGISTER!$CU$47,'KORT 2'!$O80)</f>
        <v>0</v>
      </c>
      <c r="GE80" s="19">
        <f>SUMIF($M80,REGISTER!$CU$48,'KORT 2'!$O80)</f>
        <v>0</v>
      </c>
      <c r="GF80" s="19">
        <f>SUMIF($M80,REGISTER!$CU$49,'KORT 2'!$O80)</f>
        <v>0</v>
      </c>
      <c r="GG80" s="19">
        <f>SUMIF($M80,REGISTER!$CU$50,'KORT 2'!$O80)</f>
        <v>0</v>
      </c>
      <c r="GH80" s="19">
        <f>SUMIF($M80,REGISTER!$CU$51,'KORT 2'!$O80)</f>
        <v>0</v>
      </c>
      <c r="GI80" s="18">
        <f>SUMIF($M80,REGISTER!$CU$52,'KORT 2'!$O80)+SUMIF($M80,REGISTER!$CU$53,'KORT 2'!$O80)+SUMIF($M80,REGISTER!$CU$54,'KORT 2'!$O80)+SUMIF($M80,REGISTER!$CU$55,'KORT 2'!$O80)</f>
        <v>0</v>
      </c>
      <c r="GJ80" s="19">
        <f>SUMIF($M80,REGISTER!$CU$66,'KORT 2'!$O80)</f>
        <v>0</v>
      </c>
      <c r="GK80" s="19">
        <f>SUMIF($M80,REGISTER!$CU$67,'KORT 2'!$O80)</f>
        <v>0</v>
      </c>
      <c r="GL80" s="19">
        <f>SUMIF($M80,REGISTER!$CU$68,'KORT 2'!$O80)</f>
        <v>0</v>
      </c>
      <c r="GM80" s="19">
        <f>SUMIF($M80,REGISTER!$CU$69,'KORT 2'!$O80)</f>
        <v>0</v>
      </c>
      <c r="GN80" s="19">
        <f>SUMIF($M80,REGISTER!$CU$70,'KORT 2'!$O80)</f>
        <v>0</v>
      </c>
      <c r="GO80" s="19">
        <f>SUMIF($M80,REGISTER!$CU$71,'KORT 2'!$O80)</f>
        <v>0</v>
      </c>
      <c r="GP80" s="18">
        <f>SUMIF($M80,REGISTER!$CU$72,'KORT 2'!$O80)+SUMIF($M80,REGISTER!$CU$73,'KORT 2'!$O80)+SUMIF($M80,REGISTER!$CU$74,'KORT 2'!$O80)+SUMIF($M80,REGISTER!$CU$75,'KORT 2'!$O80)</f>
        <v>0</v>
      </c>
      <c r="GQ80" s="136"/>
      <c r="GR80" s="136"/>
      <c r="GS80" s="136"/>
      <c r="GT80" s="136"/>
      <c r="GU80" s="136"/>
      <c r="GV80" s="136"/>
      <c r="GW80" s="136"/>
      <c r="GX80" s="136"/>
      <c r="GY80" s="136"/>
      <c r="GZ80" s="136"/>
      <c r="HA80" s="136"/>
      <c r="HB80" s="136"/>
      <c r="HC80" s="136"/>
      <c r="HD80" s="136"/>
      <c r="HE80" s="136"/>
      <c r="HF80" s="136"/>
      <c r="HG80" s="136"/>
      <c r="HH80" s="125"/>
      <c r="HI80" s="1"/>
    </row>
    <row r="81" spans="1:217" ht="12" customHeight="1">
      <c r="A81" s="17">
        <v>25</v>
      </c>
      <c r="B81" s="81"/>
      <c r="C81" s="427" t="str">
        <f t="shared" si="38"/>
        <v/>
      </c>
      <c r="D81" s="428"/>
      <c r="E81" s="428"/>
      <c r="F81" s="428"/>
      <c r="G81" s="429"/>
      <c r="H81" s="130" t="str">
        <f t="shared" si="39"/>
        <v/>
      </c>
      <c r="I81" s="26">
        <f t="shared" si="40"/>
        <v>0</v>
      </c>
      <c r="J81" s="26">
        <f t="shared" si="41"/>
        <v>0</v>
      </c>
      <c r="K81" s="26">
        <f t="shared" si="42"/>
        <v>0</v>
      </c>
      <c r="L81" s="133"/>
      <c r="M81" s="26">
        <f t="shared" si="43"/>
        <v>0</v>
      </c>
      <c r="N81" s="26">
        <f t="shared" si="44"/>
        <v>0</v>
      </c>
      <c r="O81" s="101">
        <f t="shared" si="45"/>
        <v>0</v>
      </c>
      <c r="P81" s="80">
        <f>IF((SUM(P$19:P$39)+SUM(P$78:P80)+SUM(P$117:P$121))&gt;=REGISTER!$CZ$22,0,IF(CS$70=1,0,IF(AND(CS81=1,$J81=1,CS$43&gt;=REGISTER!$CZ$25,CS$40&gt;0,SUM(CS$54:CS$60)&gt;0),1,0)))</f>
        <v>0</v>
      </c>
      <c r="Q81" s="80">
        <f>IF((SUM(Q$19:Q$39)+SUM(Q$78:Q80)+SUM(Q$117:Q$121))&gt;=REGISTER!$CZ$22,0,IF(CT$70=1,0,IF(AND(CT81=1,$J81=1,CT$43&gt;=REGISTER!$CZ$25,CT$40&gt;0,SUM(CT$54:CT$60)&gt;0),1,0)))</f>
        <v>0</v>
      </c>
      <c r="R81" s="80">
        <f>IF((SUM(R$19:R$39)+SUM(R$78:R80)+SUM(R$117:R$121))&gt;=REGISTER!$CZ$22,0,IF(CU$70=1,0,IF(AND(CU81=1,$J81=1,CU$43&gt;=REGISTER!$CZ$25,CU$40&gt;0,SUM(CU$54:CU$60)&gt;0),1,0)))</f>
        <v>0</v>
      </c>
      <c r="S81" s="80">
        <f>IF((SUM(S$19:S$39)+SUM(S$78:S80)+SUM(S$117:S$121))&gt;=REGISTER!$CZ$22,0,IF(CV$70=1,0,IF(AND(CV81=1,$J81=1,CV$43&gt;=REGISTER!$CZ$25,CV$40&gt;0,SUM(CV$54:CV$60)&gt;0),1,0)))</f>
        <v>0</v>
      </c>
      <c r="T81" s="80">
        <f>IF((SUM(T$19:T$39)+SUM(T$78:T80)+SUM(T$117:T$121))&gt;=REGISTER!$CZ$22,0,IF(CW$70=1,0,IF(AND(CW81=1,$J81=1,CW$43&gt;=REGISTER!$CZ$25,CW$40&gt;0,SUM(CW$54:CW$60)&gt;0),1,0)))</f>
        <v>0</v>
      </c>
      <c r="U81" s="80">
        <f>IF((SUM(U$19:U$39)+SUM(U$78:U80)+SUM(U$117:U$121))&gt;=REGISTER!$CZ$22,0,IF(CX$70=1,0,IF(AND(CX81=1,$J81=1,CX$43&gt;=REGISTER!$CZ$25,CX$40&gt;0,SUM(CX$54:CX$60)&gt;0),1,0)))</f>
        <v>0</v>
      </c>
      <c r="V81" s="80">
        <f>IF((SUM(V$19:V$39)+SUM(V$78:V80)+SUM(V$117:V$121))&gt;=REGISTER!$CZ$22,0,IF(CY$70=1,0,IF(AND(CY81=1,$J81=1,CY$43&gt;=REGISTER!$CZ$25,CY$40&gt;0,SUM(CY$54:CY$60)&gt;0),1,0)))</f>
        <v>0</v>
      </c>
      <c r="W81" s="80">
        <f>IF((SUM(W$19:W$39)+SUM(W$78:W80)+SUM(W$117:W$121))&gt;=REGISTER!$CZ$22,0,IF(CZ$70=1,0,IF(AND(CZ81=1,$J81=1,CZ$43&gt;=REGISTER!$CZ$25,CZ$40&gt;0,SUM(CZ$54:CZ$60)&gt;0),1,0)))</f>
        <v>0</v>
      </c>
      <c r="X81" s="80">
        <f>IF((SUM(X$19:X$39)+SUM(X$78:X80)+SUM(X$117:X$121))&gt;=REGISTER!$CZ$22,0,IF(DA$70=1,0,IF(AND(DA81=1,$J81=1,DA$43&gt;=REGISTER!$CZ$25,DA$40&gt;0,SUM(DA$54:DA$60)&gt;0),1,0)))</f>
        <v>0</v>
      </c>
      <c r="Y81" s="80">
        <f>IF((SUM(Y$19:Y$39)+SUM(Y$78:Y80)+SUM(Y$117:Y$121))&gt;=REGISTER!$CZ$22,0,IF(DB$70=1,0,IF(AND(DB81=1,$J81=1,DB$43&gt;=REGISTER!$CZ$25,DB$40&gt;0,SUM(DB$54:DB$60)&gt;0),1,0)))</f>
        <v>0</v>
      </c>
      <c r="Z81" s="80">
        <f>IF((SUM(Z$19:Z$39)+SUM(Z$78:Z80)+SUM(Z$117:Z$121))&gt;=REGISTER!$CZ$22,0,IF(DC$70=1,0,IF(AND(DC81=1,$J81=1,DC$43&gt;=REGISTER!$CZ$25,DC$40&gt;0,SUM(DC$54:DC$60)&gt;0),1,0)))</f>
        <v>0</v>
      </c>
      <c r="AA81" s="80">
        <f>IF((SUM(AA$19:AA$39)+SUM(AA$78:AA80)+SUM(AA$117:AA$121))&gt;=REGISTER!$CZ$22,0,IF(DD$70=1,0,IF(AND(DD81=1,$J81=1,DD$43&gt;=REGISTER!$CZ$25,DD$40&gt;0,SUM(DD$54:DD$60)&gt;0),1,0)))</f>
        <v>0</v>
      </c>
      <c r="AB81" s="80">
        <f>IF((SUM(AB$19:AB$39)+SUM(AB$78:AB80)+SUM(AB$117:AB$121))&gt;=REGISTER!$CZ$22,0,IF(DE$70=1,0,IF(AND(DE81=1,$J81=1,DE$43&gt;=REGISTER!$CZ$25,DE$40&gt;0,SUM(DE$54:DE$60)&gt;0),1,0)))</f>
        <v>0</v>
      </c>
      <c r="AC81" s="80">
        <f>IF((SUM(AC$19:AC$39)+SUM(AC$78:AC80)+SUM(AC$117:AC$121))&gt;=REGISTER!$CZ$22,0,IF(DF$70=1,0,IF(AND(DF81=1,$J81=1,DF$43&gt;=REGISTER!$CZ$25,DF$40&gt;0,SUM(DF$54:DF$60)&gt;0),1,0)))</f>
        <v>0</v>
      </c>
      <c r="AD81" s="80">
        <f>IF((SUM(AD$19:AD$39)+SUM(AD$78:AD80)+SUM(AD$117:AD$121))&gt;=REGISTER!$CZ$22,0,IF(DG$70=1,0,IF(AND(DG81=1,$J81=1,DG$43&gt;=REGISTER!$CZ$25,DG$40&gt;0,SUM(DG$54:DG$60)&gt;0),1,0)))</f>
        <v>0</v>
      </c>
      <c r="AE81" s="80">
        <f>IF((SUM(AE$19:AE$39)+SUM(AE$78:AE80)+SUM(AE$117:AE$121))&gt;=REGISTER!$CZ$22,0,IF(DH$70=1,0,IF(AND(DH81=1,$J81=1,DH$43&gt;=REGISTER!$CZ$25,DH$40&gt;0,SUM(DH$54:DH$60)&gt;0),1,0)))</f>
        <v>0</v>
      </c>
      <c r="AF81" s="80">
        <f>IF((SUM(AF$19:AF$39)+SUM(AF$78:AF80)+SUM(AF$117:AF$121))&gt;=REGISTER!$CZ$22,0,IF(DI$70=1,0,IF(AND(DI81=1,$J81=1,DI$43&gt;=REGISTER!$CZ$25,DI$40&gt;0,SUM(DI$54:DI$60)&gt;0),1,0)))</f>
        <v>0</v>
      </c>
      <c r="AG81" s="80">
        <f>IF((SUM(AG$19:AG$39)+SUM(AG$78:AG80)+SUM(AG$117:AG$121))&gt;=REGISTER!$CZ$22,0,IF(DJ$70=1,0,IF(AND(DJ81=1,$J81=1,DJ$43&gt;=REGISTER!$CZ$25,DJ$40&gt;0,SUM(DJ$54:DJ$60)&gt;0),1,0)))</f>
        <v>0</v>
      </c>
      <c r="AH81" s="80">
        <f>IF((SUM(AH$19:AH$39)+SUM(AH$78:AH80)+SUM(AH$117:AH$121))&gt;=REGISTER!$CZ$22,0,IF(DK$70=1,0,IF(AND(DK81=1,$J81=1,DK$43&gt;=REGISTER!$CZ$25,DK$40&gt;0,SUM(DK$54:DK$60)&gt;0),1,0)))</f>
        <v>0</v>
      </c>
      <c r="AI81" s="80">
        <f>IF((SUM(AI$19:AI$39)+SUM(AI$78:AI80)+SUM(AI$117:AI$121))&gt;=REGISTER!$CZ$22,0,IF(DL$70=1,0,IF(AND(DL81=1,$J81=1,DL$43&gt;=REGISTER!$CZ$25,DL$40&gt;0,SUM(DL$54:DL$60)&gt;0),1,0)))</f>
        <v>0</v>
      </c>
      <c r="AJ81" s="80">
        <f>IF((SUM(AJ$19:AJ$39)+SUM(AJ$78:AJ80)+SUM(AJ$117:AJ$121))&gt;=REGISTER!$CZ$22,0,IF(DM$70=1,0,IF(AND(DM81=1,$J81=1,DM$43&gt;=REGISTER!$CZ$25,DM$40&gt;0,SUM(DM$54:DM$60)&gt;0),1,0)))</f>
        <v>0</v>
      </c>
      <c r="AK81" s="80">
        <f>IF((SUM(AK$19:AK$39)+SUM(AK$78:AK80)+SUM(AK$117:AK$121))&gt;=REGISTER!$CZ$22,0,IF(DN$70=1,0,IF(AND(DN81=1,$J81=1,DN$43&gt;=REGISTER!$CZ$25,DN$40&gt;0,SUM(DN$54:DN$60)&gt;0),1,0)))</f>
        <v>0</v>
      </c>
      <c r="AL81" s="80">
        <f>IF((SUM(AL$19:AL$39)+SUM(AL$78:AL80)+SUM(AL$117:AL$121))&gt;=REGISTER!$CZ$22,0,IF(DO$70=1,0,IF(AND(DO81=1,$J81=1,DO$43&gt;=REGISTER!$CZ$25,DO$40&gt;0,SUM(DO$54:DO$60)&gt;0),1,0)))</f>
        <v>0</v>
      </c>
      <c r="AM81" s="80">
        <f>IF((SUM(AM$19:AM$39)+SUM(AM$78:AM80)+SUM(AM$117:AM$121))&gt;=REGISTER!$CZ$22,0,IF(DP$70=1,0,IF(AND(DP81=1,$J81=1,DP$43&gt;=REGISTER!$CZ$25,DP$40&gt;0,SUM(DP$54:DP$60)&gt;0),1,0)))</f>
        <v>0</v>
      </c>
      <c r="AN81" s="80">
        <f>IF((SUM(AN$19:AN$39)+SUM(AN$78:AN80)+SUM(AN$117:AN$121))&gt;=REGISTER!$CZ$22,0,IF(DQ$70=1,0,IF(AND(DQ81=1,$J81=1,DQ$43&gt;=REGISTER!$CZ$25,DQ$40&gt;0,SUM(DQ$54:DQ$60)&gt;0),1,0)))</f>
        <v>0</v>
      </c>
      <c r="AO81" s="80">
        <f>IF((SUM(AO$19:AO$39)+SUM(AO$78:AO80)+SUM(AO$117:AO$121))&gt;=REGISTER!$CZ$22,0,IF(DR$70=1,0,IF(AND(DR81=1,$J81=1,DR$43&gt;=REGISTER!$CZ$25,DR$40&gt;0,SUM(DR$54:DR$60)&gt;0),1,0)))</f>
        <v>0</v>
      </c>
      <c r="AP81" s="80">
        <f>IF((SUM(AP$19:AP$39)+SUM(AP$78:AP80)+SUM(AP$117:AP$121))&gt;=REGISTER!$CZ$22,0,IF(DS$70=1,0,IF(AND(DS81=1,$J81=1,DS$43&gt;=REGISTER!$CZ$25,DS$40&gt;0,SUM(DS$54:DS$60)&gt;0),1,0)))</f>
        <v>0</v>
      </c>
      <c r="AQ81" s="80">
        <f>IF((SUM(AQ$19:AQ$39)+SUM(AQ$78:AQ80)+SUM(AQ$117:AQ$121))&gt;=REGISTER!$CZ$22,0,IF(DT$70=1,0,IF(AND(DT81=1,$J81=1,DT$43&gt;=REGISTER!$CZ$25,DT$40&gt;0,SUM(DT$54:DT$60)&gt;0),1,0)))</f>
        <v>0</v>
      </c>
      <c r="AR81" s="80">
        <f>IF((SUM(AR$19:AR$39)+SUM(AR$78:AR80)+SUM(AR$117:AR$121))&gt;=REGISTER!$CZ$22,0,IF(DU$70=1,0,IF(AND(DU81=1,$J81=1,DU$43&gt;=REGISTER!$CZ$25,DU$40&gt;0,SUM(DU$54:DU$60)&gt;0),1,0)))</f>
        <v>0</v>
      </c>
      <c r="AS81" s="80">
        <f>IF((SUM(AS$19:AS$39)+SUM(AS$78:AS80)+SUM(AS$117:AS$121))&gt;=REGISTER!$CZ$22,0,IF(DV$70=1,0,IF(AND(DV81=1,$J81=1,DV$43&gt;=REGISTER!$CZ$25,DV$40&gt;0,SUM(DV$54:DV$60)&gt;0),1,0)))</f>
        <v>0</v>
      </c>
      <c r="AT81" s="80">
        <f>IF((SUM(AT$19:AT$39)+SUM(AT$78:AT80)+SUM(AT$117:AT$121))&gt;=REGISTER!$CZ$22,0,IF(DW$70=1,0,IF(AND(DW81=1,$J81=1,DW$43&gt;=REGISTER!$CZ$25,DW$40&gt;0,SUM(DW$54:DW$60)&gt;0),1,0)))</f>
        <v>0</v>
      </c>
      <c r="AU81" s="80">
        <f>IF((SUM(AU$19:AU$39)+SUM(AU$78:AU80)+SUM(AU$117:AU$121))&gt;=REGISTER!$CZ$22,0,IF(DX$70=1,0,IF(AND(DX81=1,$J81=1,DX$43&gt;=REGISTER!$CZ$25,DX$40&gt;0,SUM(DX$54:DX$60)&gt;0),1,0)))</f>
        <v>0</v>
      </c>
      <c r="AV81" s="80">
        <f>IF((SUM(AV$19:AV$39)+SUM(AV$78:AV80)+SUM(AV$117:AV$121))&gt;=REGISTER!$CZ$22,0,IF(DY$70=1,0,IF(AND(DY81=1,$J81=1,DY$43&gt;=REGISTER!$CZ$25,DY$40&gt;0,SUM(DY$54:DY$60)&gt;0),1,0)))</f>
        <v>0</v>
      </c>
      <c r="AW81" s="80">
        <f>IF((SUM(AW$19:AW$39)+SUM(AW$78:AW80)+SUM(AW$117:AW$121))&gt;=REGISTER!$CZ$22,0,IF(DZ$70=1,0,IF(AND(DZ81=1,$J81=1,DZ$43&gt;=REGISTER!$CZ$25,DZ$40&gt;0,SUM(DZ$54:DZ$60)&gt;0),1,0)))</f>
        <v>0</v>
      </c>
      <c r="AX81" s="80">
        <f>IF((SUM(AX$19:AX$39)+SUM(AX$78:AX80)+SUM(AX$117:AX$121))&gt;=REGISTER!$CZ$22,0,IF(EA$70=1,0,IF(AND(EA81=1,$J81=1,EA$43&gt;=REGISTER!$CZ$25,EA$40&gt;0,SUM(EA$54:EA$60)&gt;0),1,0)))</f>
        <v>0</v>
      </c>
      <c r="AY81" s="80">
        <f>IF((SUM(AY$19:AY$39)+SUM(AY$78:AY80)+SUM(AY$117:AY$121))&gt;=REGISTER!$CZ$22,0,IF(EB$70=1,0,IF(AND(EB81=1,$J81=1,EB$43&gt;=REGISTER!$CZ$25,EB$40&gt;0,SUM(EB$54:EB$60)&gt;0),1,0)))</f>
        <v>0</v>
      </c>
      <c r="AZ81" s="80">
        <f>IF((SUM(AZ$19:AZ$39)+SUM(AZ$78:AZ80)+SUM(AZ$117:AZ$121))&gt;=REGISTER!$CZ$22,0,IF(EC$70=1,0,IF(AND(EC81=1,$J81=1,EC$43&gt;=REGISTER!$CZ$25,EC$40&gt;0,SUM(EC$54:EC$60)&gt;0),1,0)))</f>
        <v>0</v>
      </c>
      <c r="BA81" s="80">
        <f>IF((SUM(BA$19:BA$39)+SUM(BA$78:BA80)+SUM(BA$117:BA$121))&gt;=REGISTER!$CZ$22,0,IF(ED$70=1,0,IF(AND(ED81=1,$J81=1,ED$43&gt;=REGISTER!$CZ$25,ED$40&gt;0,SUM(ED$54:ED$60)&gt;0),1,0)))</f>
        <v>0</v>
      </c>
      <c r="BB81" s="80">
        <f>IF((SUM(BB$19:BB$39)+SUM(BB$78:BB80)+SUM(BB$117:BB$121))&gt;=REGISTER!$CZ$22,0,IF(EE$70=1,0,IF(AND(EE81=1,$J81=1,EE$43&gt;=REGISTER!$CZ$25,EE$40&gt;0,SUM(EE$54:EE$60)&gt;0),1,0)))</f>
        <v>0</v>
      </c>
      <c r="BC81" s="80">
        <f>IF((SUM(BC$19:BC$39)+SUM(BC$78:BC80)+SUM(BC$117:BC$121))&gt;=REGISTER!$CZ$22,0,IF(EF$70=1,0,IF(AND(EF81=1,$J81=1,EF$43&gt;=REGISTER!$CZ$25,EF$40&gt;0,SUM(EF$54:EF$60)&gt;0),1,0)))</f>
        <v>0</v>
      </c>
      <c r="BD81" s="101">
        <f t="shared" si="46"/>
        <v>0</v>
      </c>
      <c r="BE81" s="80">
        <f>IF((SUM(BE$19:BE$39)+SUM(BE$78:BE80)+SUM(BE$117:BE$121))&gt;=30,0,SUM(IF(AND($I81=1,CS81=1,CS$41&gt;2,CS$40&gt;0,SUM(CS$47:CS$53)&gt;0),1,0)))</f>
        <v>0</v>
      </c>
      <c r="BF81" s="80">
        <f>IF((SUM(BF$19:BF$39)+SUM(BF$78:BF80)+SUM(BF$117:BF$121))&gt;=30,0,SUM(IF(AND($I81=1,CT81=1,CT$41&gt;2,CT$40&gt;0,SUM(CT$47:CT$53)&gt;0),1,0)))</f>
        <v>0</v>
      </c>
      <c r="BG81" s="80">
        <f>IF((SUM(BG$19:BG$39)+SUM(BG$78:BG80)+SUM(BG$117:BG$121))&gt;=30,0,SUM(IF(AND($I81=1,CU81=1,CU$41&gt;2,CU$40&gt;0,SUM(CU$47:CU$53)&gt;0),1,0)))</f>
        <v>0</v>
      </c>
      <c r="BH81" s="80">
        <f>IF((SUM(BH$19:BH$39)+SUM(BH$78:BH80)+SUM(BH$117:BH$121))&gt;=30,0,SUM(IF(AND($I81=1,CV81=1,CV$41&gt;2,CV$40&gt;0,SUM(CV$47:CV$53)&gt;0),1,0)))</f>
        <v>0</v>
      </c>
      <c r="BI81" s="80">
        <f>IF((SUM(BI$19:BI$39)+SUM(BI$78:BI80)+SUM(BI$117:BI$121))&gt;=30,0,SUM(IF(AND($I81=1,CW81=1,CW$41&gt;2,CW$40&gt;0,SUM(CW$47:CW$53)&gt;0),1,0)))</f>
        <v>0</v>
      </c>
      <c r="BJ81" s="80">
        <f>IF((SUM(BJ$19:BJ$39)+SUM(BJ$78:BJ80)+SUM(BJ$117:BJ$121))&gt;=30,0,SUM(IF(AND($I81=1,CX81=1,CX$41&gt;2,CX$40&gt;0,SUM(CX$47:CX$53)&gt;0),1,0)))</f>
        <v>0</v>
      </c>
      <c r="BK81" s="80">
        <f>IF((SUM(BK$19:BK$39)+SUM(BK$78:BK80)+SUM(BK$117:BK$121))&gt;=30,0,SUM(IF(AND($I81=1,CY81=1,CY$41&gt;2,CY$40&gt;0,SUM(CY$47:CY$53)&gt;0),1,0)))</f>
        <v>0</v>
      </c>
      <c r="BL81" s="80">
        <f>IF((SUM(BL$19:BL$39)+SUM(BL$78:BL80)+SUM(BL$117:BL$121))&gt;=30,0,SUM(IF(AND($I81=1,CZ81=1,CZ$41&gt;2,CZ$40&gt;0,SUM(CZ$47:CZ$53)&gt;0),1,0)))</f>
        <v>0</v>
      </c>
      <c r="BM81" s="80">
        <f>IF((SUM(BM$19:BM$39)+SUM(BM$78:BM80)+SUM(BM$117:BM$121))&gt;=30,0,SUM(IF(AND($I81=1,DA81=1,DA$41&gt;2,DA$40&gt;0,SUM(DA$47:DA$53)&gt;0),1,0)))</f>
        <v>0</v>
      </c>
      <c r="BN81" s="80">
        <f>IF((SUM(BN$19:BN$39)+SUM(BN$78:BN80)+SUM(BN$117:BN$121))&gt;=30,0,SUM(IF(AND($I81=1,DB81=1,DB$41&gt;2,DB$40&gt;0,SUM(DB$47:DB$53)&gt;0),1,0)))</f>
        <v>0</v>
      </c>
      <c r="BO81" s="80">
        <f>IF((SUM(BO$19:BO$39)+SUM(BO$78:BO80)+SUM(BO$117:BO$121))&gt;=30,0,SUM(IF(AND($I81=1,DC81=1,DC$41&gt;2,DC$40&gt;0,SUM(DC$47:DC$53)&gt;0),1,0)))</f>
        <v>0</v>
      </c>
      <c r="BP81" s="80">
        <f>IF((SUM(BP$19:BP$39)+SUM(BP$78:BP80)+SUM(BP$117:BP$121))&gt;=30,0,SUM(IF(AND($I81=1,DD81=1,DD$41&gt;2,DD$40&gt;0,SUM(DD$47:DD$53)&gt;0),1,0)))</f>
        <v>0</v>
      </c>
      <c r="BQ81" s="80">
        <f>IF((SUM(BQ$19:BQ$39)+SUM(BQ$78:BQ80)+SUM(BQ$117:BQ$121))&gt;=30,0,SUM(IF(AND($I81=1,DE81=1,DE$41&gt;2,DE$40&gt;0,SUM(DE$47:DE$53)&gt;0),1,0)))</f>
        <v>0</v>
      </c>
      <c r="BR81" s="80">
        <f>IF((SUM(BR$19:BR$39)+SUM(BR$78:BR80)+SUM(BR$117:BR$121))&gt;=30,0,SUM(IF(AND($I81=1,DF81=1,DF$41&gt;2,DF$40&gt;0,SUM(DF$47:DF$53)&gt;0),1,0)))</f>
        <v>0</v>
      </c>
      <c r="BS81" s="80">
        <f>IF((SUM(BS$19:BS$39)+SUM(BS$78:BS80)+SUM(BS$117:BS$121))&gt;=30,0,SUM(IF(AND($I81=1,DG81=1,DG$41&gt;2,DG$40&gt;0,SUM(DG$47:DG$53)&gt;0),1,0)))</f>
        <v>0</v>
      </c>
      <c r="BT81" s="80">
        <f>IF((SUM(BT$19:BT$39)+SUM(BT$78:BT80)+SUM(BT$117:BT$121))&gt;=30,0,SUM(IF(AND($I81=1,DH81=1,DH$41&gt;2,DH$40&gt;0,SUM(DH$47:DH$53)&gt;0),1,0)))</f>
        <v>0</v>
      </c>
      <c r="BU81" s="80">
        <f>IF((SUM(BU$19:BU$39)+SUM(BU$78:BU80)+SUM(BU$117:BU$121))&gt;=30,0,SUM(IF(AND($I81=1,DI81=1,DI$41&gt;2,DI$40&gt;0,SUM(DI$47:DI$53)&gt;0),1,0)))</f>
        <v>0</v>
      </c>
      <c r="BV81" s="80">
        <f>IF((SUM(BV$19:BV$39)+SUM(BV$78:BV80)+SUM(BV$117:BV$121))&gt;=30,0,SUM(IF(AND($I81=1,DJ81=1,DJ$41&gt;2,DJ$40&gt;0,SUM(DJ$47:DJ$53)&gt;0),1,0)))</f>
        <v>0</v>
      </c>
      <c r="BW81" s="80">
        <f>IF((SUM(BW$19:BW$39)+SUM(BW$78:BW80)+SUM(BW$117:BW$121))&gt;=30,0,SUM(IF(AND($I81=1,DK81=1,DK$41&gt;2,DK$40&gt;0,SUM(DK$47:DK$53)&gt;0),1,0)))</f>
        <v>0</v>
      </c>
      <c r="BX81" s="80">
        <f>IF((SUM(BX$19:BX$39)+SUM(BX$78:BX80)+SUM(BX$117:BX$121))&gt;=30,0,SUM(IF(AND($I81=1,DL81=1,DL$41&gt;2,DL$40&gt;0,SUM(DL$47:DL$53)&gt;0),1,0)))</f>
        <v>0</v>
      </c>
      <c r="BY81" s="80">
        <f>IF((SUM(BY$19:BY$39)+SUM(BY$78:BY80)+SUM(BY$117:BY$121))&gt;=30,0,SUM(IF(AND($I81=1,DM81=1,DM$41&gt;2,DM$40&gt;0,SUM(DM$47:DM$53)&gt;0),1,0)))</f>
        <v>0</v>
      </c>
      <c r="BZ81" s="80">
        <f>IF((SUM(BZ$19:BZ$39)+SUM(BZ$78:BZ80)+SUM(BZ$117:BZ$121))&gt;=30,0,SUM(IF(AND($I81=1,DN81=1,DN$41&gt;2,DN$40&gt;0,SUM(DN$47:DN$53)&gt;0),1,0)))</f>
        <v>0</v>
      </c>
      <c r="CA81" s="80">
        <f>IF((SUM(CA$19:CA$39)+SUM(CA$78:CA80)+SUM(CA$117:CA$121))&gt;=30,0,SUM(IF(AND($I81=1,DO81=1,DO$41&gt;2,DO$40&gt;0,SUM(DO$47:DO$53)&gt;0),1,0)))</f>
        <v>0</v>
      </c>
      <c r="CB81" s="80">
        <f>IF((SUM(CB$19:CB$39)+SUM(CB$78:CB80)+SUM(CB$117:CB$121))&gt;=30,0,SUM(IF(AND($I81=1,DP81=1,DP$41&gt;2,DP$40&gt;0,SUM(DP$47:DP$53)&gt;0),1,0)))</f>
        <v>0</v>
      </c>
      <c r="CC81" s="80">
        <f>IF((SUM(CC$19:CC$39)+SUM(CC$78:CC80)+SUM(CC$117:CC$121))&gt;=30,0,SUM(IF(AND($I81=1,DQ81=1,DQ$41&gt;2,DQ$40&gt;0,SUM(DQ$47:DQ$53)&gt;0),1,0)))</f>
        <v>0</v>
      </c>
      <c r="CD81" s="80">
        <f>IF((SUM(CD$19:CD$39)+SUM(CD$78:CD80)+SUM(CD$117:CD$121))&gt;=30,0,SUM(IF(AND($I81=1,DR81=1,DR$41&gt;2,DR$40&gt;0,SUM(DR$47:DR$53)&gt;0),1,0)))</f>
        <v>0</v>
      </c>
      <c r="CE81" s="80">
        <f>IF((SUM(CE$19:CE$39)+SUM(CE$78:CE80)+SUM(CE$117:CE$121))&gt;=30,0,SUM(IF(AND($I81=1,DS81=1,DS$41&gt;2,DS$40&gt;0,SUM(DS$47:DS$53)&gt;0),1,0)))</f>
        <v>0</v>
      </c>
      <c r="CF81" s="80">
        <f>IF((SUM(CF$19:CF$39)+SUM(CF$78:CF80)+SUM(CF$117:CF$121))&gt;=30,0,SUM(IF(AND($I81=1,DT81=1,DT$41&gt;2,DT$40&gt;0,SUM(DT$47:DT$53)&gt;0),1,0)))</f>
        <v>0</v>
      </c>
      <c r="CG81" s="80">
        <f>IF((SUM(CG$19:CG$39)+SUM(CG$78:CG80)+SUM(CG$117:CG$121))&gt;=30,0,SUM(IF(AND($I81=1,DU81=1,DU$41&gt;2,DU$40&gt;0,SUM(DU$47:DU$53)&gt;0),1,0)))</f>
        <v>0</v>
      </c>
      <c r="CH81" s="80">
        <f>IF((SUM(CH$19:CH$39)+SUM(CH$78:CH80)+SUM(CH$117:CH$121))&gt;=30,0,SUM(IF(AND($I81=1,DV81=1,DV$41&gt;2,DV$40&gt;0,SUM(DV$47:DV$53)&gt;0),1,0)))</f>
        <v>0</v>
      </c>
      <c r="CI81" s="80">
        <f>IF((SUM(CI$19:CI$39)+SUM(CI$78:CI80)+SUM(CI$117:CI$121))&gt;=30,0,SUM(IF(AND($I81=1,DW81=1,DW$41&gt;2,DW$40&gt;0,SUM(DW$47:DW$53)&gt;0),1,0)))</f>
        <v>0</v>
      </c>
      <c r="CJ81" s="80">
        <f>IF((SUM(CJ$19:CJ$39)+SUM(CJ$78:CJ80)+SUM(CJ$117:CJ$121))&gt;=30,0,SUM(IF(AND($I81=1,DX81=1,DX$41&gt;2,DX$40&gt;0,SUM(DX$47:DX$53)&gt;0),1,0)))</f>
        <v>0</v>
      </c>
      <c r="CK81" s="80">
        <f>IF((SUM(CK$19:CK$39)+SUM(CK$78:CK80)+SUM(CK$117:CK$121))&gt;=30,0,SUM(IF(AND($I81=1,DY81=1,DY$41&gt;2,DY$40&gt;0,SUM(DY$47:DY$53)&gt;0),1,0)))</f>
        <v>0</v>
      </c>
      <c r="CL81" s="80">
        <f>IF((SUM(CL$19:CL$39)+SUM(CL$78:CL80)+SUM(CL$117:CL$121))&gt;=30,0,SUM(IF(AND($I81=1,DZ81=1,DZ$41&gt;2,DZ$40&gt;0,SUM(DZ$47:DZ$53)&gt;0),1,0)))</f>
        <v>0</v>
      </c>
      <c r="CM81" s="80">
        <f>IF((SUM(CM$19:CM$39)+SUM(CM$78:CM80)+SUM(CM$117:CM$121))&gt;=30,0,SUM(IF(AND($I81=1,EA81=1,EA$41&gt;2,EA$40&gt;0,SUM(EA$47:EA$53)&gt;0),1,0)))</f>
        <v>0</v>
      </c>
      <c r="CN81" s="80">
        <f>IF((SUM(CN$19:CN$39)+SUM(CN$78:CN80)+SUM(CN$117:CN$121))&gt;=30,0,SUM(IF(AND($I81=1,EB81=1,EB$41&gt;2,EB$40&gt;0,SUM(EB$47:EB$53)&gt;0),1,0)))</f>
        <v>0</v>
      </c>
      <c r="CO81" s="80">
        <f>IF((SUM(CO$19:CO$39)+SUM(CO$78:CO80)+SUM(CO$117:CO$121))&gt;=30,0,SUM(IF(AND($I81=1,EC81=1,EC$41&gt;2,EC$40&gt;0,SUM(EC$47:EC$53)&gt;0),1,0)))</f>
        <v>0</v>
      </c>
      <c r="CP81" s="80">
        <f>IF((SUM(CP$19:CP$39)+SUM(CP$78:CP80)+SUM(CP$117:CP$121))&gt;=30,0,SUM(IF(AND($I81=1,ED81=1,ED$41&gt;2,ED$40&gt;0,SUM(ED$47:ED$53)&gt;0),1,0)))</f>
        <v>0</v>
      </c>
      <c r="CQ81" s="80">
        <f>IF((SUM(CQ$19:CQ$39)+SUM(CQ$78:CQ80)+SUM(CQ$117:CQ$121))&gt;=30,0,SUM(IF(AND($I81=1,EE81=1,EE$41&gt;2,EE$40&gt;0,SUM(EE$47:EE$53)&gt;0),1,0)))</f>
        <v>0</v>
      </c>
      <c r="CR81" s="80">
        <f>IF((SUM(CR$19:CR$39)+SUM(CR$78:CR80)+SUM(CR$117:CR$121))&gt;=30,0,SUM(IF(AND($I81=1,EF81=1,EF$41&gt;2,EF$40&gt;0,SUM(EF$47:EF$53)&gt;0),1,0)))</f>
        <v>0</v>
      </c>
      <c r="CS81" s="64"/>
      <c r="CT81" s="64"/>
      <c r="CU81" s="64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64"/>
      <c r="DM81" s="64"/>
      <c r="DN81" s="64"/>
      <c r="DO81" s="64"/>
      <c r="DP81" s="64"/>
      <c r="DQ81" s="64"/>
      <c r="DR81" s="64"/>
      <c r="DS81" s="64"/>
      <c r="DT81" s="64"/>
      <c r="DU81" s="64"/>
      <c r="DV81" s="64"/>
      <c r="DW81" s="64"/>
      <c r="DX81" s="64"/>
      <c r="DY81" s="64"/>
      <c r="DZ81" s="64"/>
      <c r="EA81" s="64"/>
      <c r="EB81" s="64"/>
      <c r="EC81" s="64"/>
      <c r="ED81" s="64"/>
      <c r="EE81" s="64"/>
      <c r="EF81" s="64"/>
      <c r="EG81" s="54">
        <f t="shared" si="48"/>
        <v>0</v>
      </c>
      <c r="EH81" s="136"/>
      <c r="EI81" s="97">
        <f t="shared" si="49"/>
        <v>0</v>
      </c>
      <c r="EJ81" s="344" t="str">
        <f t="shared" si="50"/>
        <v/>
      </c>
      <c r="EK81" s="345">
        <f t="shared" si="51"/>
        <v>0</v>
      </c>
      <c r="EL81" s="185"/>
      <c r="EM81" s="102">
        <f>SUMIF($K81,REGISTER!$CU$7,'KORT 2'!$BD81)</f>
        <v>0</v>
      </c>
      <c r="EN81" s="19">
        <f>SUMIF($K81,REGISTER!$CU$8,'KORT 2'!$BD81)</f>
        <v>0</v>
      </c>
      <c r="EO81" s="20">
        <f>SUMIF($K81,REGISTER!$CU$9,'KORT 2'!$BD81)</f>
        <v>0</v>
      </c>
      <c r="EP81" s="17">
        <f>SUMIF($K81,REGISTER!$CU$21,'KORT 2'!$BD81)</f>
        <v>0</v>
      </c>
      <c r="EQ81" s="19">
        <f>SUMIF($K81,REGISTER!$CU$22,'KORT 2'!$BD81)</f>
        <v>0</v>
      </c>
      <c r="ER81" s="20">
        <f>SUMIF($K81,REGISTER!$CU$23,'KORT 2'!$BD81)</f>
        <v>0</v>
      </c>
      <c r="ES81" s="17">
        <f>SUMIF($K81,REGISTER!$CU$14,'KORT 2'!$BD81)</f>
        <v>0</v>
      </c>
      <c r="ET81" s="19">
        <f>SUMIF($K81,REGISTER!$CU$15,'KORT 2'!$BD81)</f>
        <v>0</v>
      </c>
      <c r="EU81" s="19">
        <f>SUMIF($K81,REGISTER!$CU$16,'KORT 2'!$BD81)</f>
        <v>0</v>
      </c>
      <c r="EV81" s="218">
        <f>SUMIF($K81,REGISTER!$CU$17,'KORT 2'!$BD81)+SUMIF($K81,REGISTER!$CU$18,'KORT 2'!$BD81)+SUMIF($K81,REGISTER!$CU$19,'KORT 2'!$BD81)+SUMIF($K81,REGISTER!$CU$20,'KORT 2'!$BD81)</f>
        <v>0</v>
      </c>
      <c r="EW81" s="103">
        <f>SUMIF($K81,REGISTER!$CU$28,'KORT 2'!$BD81)</f>
        <v>0</v>
      </c>
      <c r="EX81" s="19">
        <f>SUMIF($K81,REGISTER!$CU$29,'KORT 2'!$BD81)</f>
        <v>0</v>
      </c>
      <c r="EY81" s="19">
        <f>SUMIF($K81,REGISTER!$CU$30,'KORT 2'!$BD81)</f>
        <v>0</v>
      </c>
      <c r="EZ81" s="218">
        <f>SUMIF($K81,REGISTER!$CU$31,'KORT 2'!$BD81)+SUMIF($K81,REGISTER!$CU$32,'KORT 2'!$BD81)+SUMIF($K81,REGISTER!$CU$33,'KORT 2'!$BD81)+SUMIF($K81,REGISTER!$CU$34,'KORT 2'!$BD81)</f>
        <v>0</v>
      </c>
      <c r="FA81" s="136"/>
      <c r="FB81" s="136"/>
      <c r="FC81" s="136"/>
      <c r="FD81" s="136"/>
      <c r="FE81" s="136"/>
      <c r="FF81" s="136"/>
      <c r="FG81" s="136"/>
      <c r="FH81" s="136"/>
      <c r="FI81" s="136"/>
      <c r="FJ81" s="136"/>
      <c r="FK81" s="136"/>
      <c r="FL81" s="136"/>
      <c r="FM81" s="136"/>
      <c r="FN81" s="136"/>
      <c r="FO81" s="136"/>
      <c r="FP81" s="235"/>
      <c r="FQ81" s="103">
        <f>SUMIF($M81,REGISTER!$CU$36,'KORT 2'!$O81)</f>
        <v>0</v>
      </c>
      <c r="FR81" s="19">
        <f>SUMIF($M81,REGISTER!$CU$37,'KORT 2'!$O81)</f>
        <v>0</v>
      </c>
      <c r="FS81" s="19">
        <f>SUMIF($M81,REGISTER!$CU$38,'KORT 2'!$O81)</f>
        <v>0</v>
      </c>
      <c r="FT81" s="19">
        <f>SUMIF($M81,REGISTER!$CU$39,'KORT 2'!$O81)</f>
        <v>0</v>
      </c>
      <c r="FU81" s="19">
        <f>SUMIF($M81,REGISTER!$CU$40,'KORT 2'!$O81)</f>
        <v>0</v>
      </c>
      <c r="FV81" s="19">
        <f>SUMIF($M81,REGISTER!$CU$41,'KORT 2'!$O81)</f>
        <v>0</v>
      </c>
      <c r="FW81" s="19">
        <f>SUMIF($M81,REGISTER!$CU$56,'KORT 2'!$O81)</f>
        <v>0</v>
      </c>
      <c r="FX81" s="19">
        <f>SUMIF($M81,REGISTER!$CU$57,'KORT 2'!$O81)</f>
        <v>0</v>
      </c>
      <c r="FY81" s="19">
        <f>SUMIF($M81,REGISTER!$CU$58,'KORT 2'!$O81)</f>
        <v>0</v>
      </c>
      <c r="FZ81" s="19">
        <f>SUMIF($M81,REGISTER!$CU$59,'KORT 2'!$O81)</f>
        <v>0</v>
      </c>
      <c r="GA81" s="19">
        <f>SUMIF($M81,REGISTER!$CU$60,'KORT 2'!$O81)</f>
        <v>0</v>
      </c>
      <c r="GB81" s="19">
        <f>SUMIF($M81,REGISTER!$CU$61,'KORT 2'!$O81)</f>
        <v>0</v>
      </c>
      <c r="GC81" s="19">
        <f>SUMIF($M81,REGISTER!$CU$46,'KORT 2'!$O81)</f>
        <v>0</v>
      </c>
      <c r="GD81" s="19">
        <f>SUMIF($M81,REGISTER!$CU$47,'KORT 2'!$O81)</f>
        <v>0</v>
      </c>
      <c r="GE81" s="19">
        <f>SUMIF($M81,REGISTER!$CU$48,'KORT 2'!$O81)</f>
        <v>0</v>
      </c>
      <c r="GF81" s="19">
        <f>SUMIF($M81,REGISTER!$CU$49,'KORT 2'!$O81)</f>
        <v>0</v>
      </c>
      <c r="GG81" s="19">
        <f>SUMIF($M81,REGISTER!$CU$50,'KORT 2'!$O81)</f>
        <v>0</v>
      </c>
      <c r="GH81" s="19">
        <f>SUMIF($M81,REGISTER!$CU$51,'KORT 2'!$O81)</f>
        <v>0</v>
      </c>
      <c r="GI81" s="18">
        <f>SUMIF($M81,REGISTER!$CU$52,'KORT 2'!$O81)+SUMIF($M81,REGISTER!$CU$53,'KORT 2'!$O81)+SUMIF($M81,REGISTER!$CU$54,'KORT 2'!$O81)+SUMIF($M81,REGISTER!$CU$55,'KORT 2'!$O81)</f>
        <v>0</v>
      </c>
      <c r="GJ81" s="19">
        <f>SUMIF($M81,REGISTER!$CU$66,'KORT 2'!$O81)</f>
        <v>0</v>
      </c>
      <c r="GK81" s="19">
        <f>SUMIF($M81,REGISTER!$CU$67,'KORT 2'!$O81)</f>
        <v>0</v>
      </c>
      <c r="GL81" s="19">
        <f>SUMIF($M81,REGISTER!$CU$68,'KORT 2'!$O81)</f>
        <v>0</v>
      </c>
      <c r="GM81" s="19">
        <f>SUMIF($M81,REGISTER!$CU$69,'KORT 2'!$O81)</f>
        <v>0</v>
      </c>
      <c r="GN81" s="19">
        <f>SUMIF($M81,REGISTER!$CU$70,'KORT 2'!$O81)</f>
        <v>0</v>
      </c>
      <c r="GO81" s="19">
        <f>SUMIF($M81,REGISTER!$CU$71,'KORT 2'!$O81)</f>
        <v>0</v>
      </c>
      <c r="GP81" s="18">
        <f>SUMIF($M81,REGISTER!$CU$72,'KORT 2'!$O81)+SUMIF($M81,REGISTER!$CU$73,'KORT 2'!$O81)+SUMIF($M81,REGISTER!$CU$74,'KORT 2'!$O81)+SUMIF($M81,REGISTER!$CU$75,'KORT 2'!$O81)</f>
        <v>0</v>
      </c>
      <c r="GQ81" s="136"/>
      <c r="GR81" s="136"/>
      <c r="GS81" s="136"/>
      <c r="GT81" s="136"/>
      <c r="GU81" s="136"/>
      <c r="GV81" s="136"/>
      <c r="GW81" s="136"/>
      <c r="GX81" s="136"/>
      <c r="GY81" s="136"/>
      <c r="GZ81" s="136"/>
      <c r="HA81" s="136"/>
      <c r="HB81" s="136"/>
      <c r="HC81" s="136"/>
      <c r="HD81" s="136"/>
      <c r="HE81" s="136"/>
      <c r="HF81" s="136"/>
      <c r="HG81" s="136"/>
      <c r="HH81" s="125"/>
      <c r="HI81" s="1"/>
    </row>
    <row r="82" spans="1:217" ht="12" customHeight="1">
      <c r="A82" s="17">
        <v>26</v>
      </c>
      <c r="B82" s="81"/>
      <c r="C82" s="427" t="str">
        <f t="shared" si="38"/>
        <v/>
      </c>
      <c r="D82" s="428"/>
      <c r="E82" s="428"/>
      <c r="F82" s="428"/>
      <c r="G82" s="429"/>
      <c r="H82" s="130" t="str">
        <f t="shared" si="39"/>
        <v/>
      </c>
      <c r="I82" s="26">
        <f t="shared" si="40"/>
        <v>0</v>
      </c>
      <c r="J82" s="26">
        <f t="shared" si="41"/>
        <v>0</v>
      </c>
      <c r="K82" s="26">
        <f t="shared" si="42"/>
        <v>0</v>
      </c>
      <c r="L82" s="133"/>
      <c r="M82" s="26">
        <f t="shared" si="43"/>
        <v>0</v>
      </c>
      <c r="N82" s="26">
        <f t="shared" si="44"/>
        <v>0</v>
      </c>
      <c r="O82" s="101">
        <f t="shared" si="45"/>
        <v>0</v>
      </c>
      <c r="P82" s="80">
        <f>IF((SUM(P$19:P$39)+SUM(P$78:P81)+SUM(P$117:P$121))&gt;=REGISTER!$CZ$22,0,IF(CS$70=1,0,IF(AND(CS82=1,$J82=1,CS$43&gt;=REGISTER!$CZ$25,CS$40&gt;0,SUM(CS$54:CS$60)&gt;0),1,0)))</f>
        <v>0</v>
      </c>
      <c r="Q82" s="80">
        <f>IF((SUM(Q$19:Q$39)+SUM(Q$78:Q81)+SUM(Q$117:Q$121))&gt;=REGISTER!$CZ$22,0,IF(CT$70=1,0,IF(AND(CT82=1,$J82=1,CT$43&gt;=REGISTER!$CZ$25,CT$40&gt;0,SUM(CT$54:CT$60)&gt;0),1,0)))</f>
        <v>0</v>
      </c>
      <c r="R82" s="80">
        <f>IF((SUM(R$19:R$39)+SUM(R$78:R81)+SUM(R$117:R$121))&gt;=REGISTER!$CZ$22,0,IF(CU$70=1,0,IF(AND(CU82=1,$J82=1,CU$43&gt;=REGISTER!$CZ$25,CU$40&gt;0,SUM(CU$54:CU$60)&gt;0),1,0)))</f>
        <v>0</v>
      </c>
      <c r="S82" s="80">
        <f>IF((SUM(S$19:S$39)+SUM(S$78:S81)+SUM(S$117:S$121))&gt;=REGISTER!$CZ$22,0,IF(CV$70=1,0,IF(AND(CV82=1,$J82=1,CV$43&gt;=REGISTER!$CZ$25,CV$40&gt;0,SUM(CV$54:CV$60)&gt;0),1,0)))</f>
        <v>0</v>
      </c>
      <c r="T82" s="80">
        <f>IF((SUM(T$19:T$39)+SUM(T$78:T81)+SUM(T$117:T$121))&gt;=REGISTER!$CZ$22,0,IF(CW$70=1,0,IF(AND(CW82=1,$J82=1,CW$43&gt;=REGISTER!$CZ$25,CW$40&gt;0,SUM(CW$54:CW$60)&gt;0),1,0)))</f>
        <v>0</v>
      </c>
      <c r="U82" s="80">
        <f>IF((SUM(U$19:U$39)+SUM(U$78:U81)+SUM(U$117:U$121))&gt;=REGISTER!$CZ$22,0,IF(CX$70=1,0,IF(AND(CX82=1,$J82=1,CX$43&gt;=REGISTER!$CZ$25,CX$40&gt;0,SUM(CX$54:CX$60)&gt;0),1,0)))</f>
        <v>0</v>
      </c>
      <c r="V82" s="80">
        <f>IF((SUM(V$19:V$39)+SUM(V$78:V81)+SUM(V$117:V$121))&gt;=REGISTER!$CZ$22,0,IF(CY$70=1,0,IF(AND(CY82=1,$J82=1,CY$43&gt;=REGISTER!$CZ$25,CY$40&gt;0,SUM(CY$54:CY$60)&gt;0),1,0)))</f>
        <v>0</v>
      </c>
      <c r="W82" s="80">
        <f>IF((SUM(W$19:W$39)+SUM(W$78:W81)+SUM(W$117:W$121))&gt;=REGISTER!$CZ$22,0,IF(CZ$70=1,0,IF(AND(CZ82=1,$J82=1,CZ$43&gt;=REGISTER!$CZ$25,CZ$40&gt;0,SUM(CZ$54:CZ$60)&gt;0),1,0)))</f>
        <v>0</v>
      </c>
      <c r="X82" s="80">
        <f>IF((SUM(X$19:X$39)+SUM(X$78:X81)+SUM(X$117:X$121))&gt;=REGISTER!$CZ$22,0,IF(DA$70=1,0,IF(AND(DA82=1,$J82=1,DA$43&gt;=REGISTER!$CZ$25,DA$40&gt;0,SUM(DA$54:DA$60)&gt;0),1,0)))</f>
        <v>0</v>
      </c>
      <c r="Y82" s="80">
        <f>IF((SUM(Y$19:Y$39)+SUM(Y$78:Y81)+SUM(Y$117:Y$121))&gt;=REGISTER!$CZ$22,0,IF(DB$70=1,0,IF(AND(DB82=1,$J82=1,DB$43&gt;=REGISTER!$CZ$25,DB$40&gt;0,SUM(DB$54:DB$60)&gt;0),1,0)))</f>
        <v>0</v>
      </c>
      <c r="Z82" s="80">
        <f>IF((SUM(Z$19:Z$39)+SUM(Z$78:Z81)+SUM(Z$117:Z$121))&gt;=REGISTER!$CZ$22,0,IF(DC$70=1,0,IF(AND(DC82=1,$J82=1,DC$43&gt;=REGISTER!$CZ$25,DC$40&gt;0,SUM(DC$54:DC$60)&gt;0),1,0)))</f>
        <v>0</v>
      </c>
      <c r="AA82" s="80">
        <f>IF((SUM(AA$19:AA$39)+SUM(AA$78:AA81)+SUM(AA$117:AA$121))&gt;=REGISTER!$CZ$22,0,IF(DD$70=1,0,IF(AND(DD82=1,$J82=1,DD$43&gt;=REGISTER!$CZ$25,DD$40&gt;0,SUM(DD$54:DD$60)&gt;0),1,0)))</f>
        <v>0</v>
      </c>
      <c r="AB82" s="80">
        <f>IF((SUM(AB$19:AB$39)+SUM(AB$78:AB81)+SUM(AB$117:AB$121))&gt;=REGISTER!$CZ$22,0,IF(DE$70=1,0,IF(AND(DE82=1,$J82=1,DE$43&gt;=REGISTER!$CZ$25,DE$40&gt;0,SUM(DE$54:DE$60)&gt;0),1,0)))</f>
        <v>0</v>
      </c>
      <c r="AC82" s="80">
        <f>IF((SUM(AC$19:AC$39)+SUM(AC$78:AC81)+SUM(AC$117:AC$121))&gt;=REGISTER!$CZ$22,0,IF(DF$70=1,0,IF(AND(DF82=1,$J82=1,DF$43&gt;=REGISTER!$CZ$25,DF$40&gt;0,SUM(DF$54:DF$60)&gt;0),1,0)))</f>
        <v>0</v>
      </c>
      <c r="AD82" s="80">
        <f>IF((SUM(AD$19:AD$39)+SUM(AD$78:AD81)+SUM(AD$117:AD$121))&gt;=REGISTER!$CZ$22,0,IF(DG$70=1,0,IF(AND(DG82=1,$J82=1,DG$43&gt;=REGISTER!$CZ$25,DG$40&gt;0,SUM(DG$54:DG$60)&gt;0),1,0)))</f>
        <v>0</v>
      </c>
      <c r="AE82" s="80">
        <f>IF((SUM(AE$19:AE$39)+SUM(AE$78:AE81)+SUM(AE$117:AE$121))&gt;=REGISTER!$CZ$22,0,IF(DH$70=1,0,IF(AND(DH82=1,$J82=1,DH$43&gt;=REGISTER!$CZ$25,DH$40&gt;0,SUM(DH$54:DH$60)&gt;0),1,0)))</f>
        <v>0</v>
      </c>
      <c r="AF82" s="80">
        <f>IF((SUM(AF$19:AF$39)+SUM(AF$78:AF81)+SUM(AF$117:AF$121))&gt;=REGISTER!$CZ$22,0,IF(DI$70=1,0,IF(AND(DI82=1,$J82=1,DI$43&gt;=REGISTER!$CZ$25,DI$40&gt;0,SUM(DI$54:DI$60)&gt;0),1,0)))</f>
        <v>0</v>
      </c>
      <c r="AG82" s="80">
        <f>IF((SUM(AG$19:AG$39)+SUM(AG$78:AG81)+SUM(AG$117:AG$121))&gt;=REGISTER!$CZ$22,0,IF(DJ$70=1,0,IF(AND(DJ82=1,$J82=1,DJ$43&gt;=REGISTER!$CZ$25,DJ$40&gt;0,SUM(DJ$54:DJ$60)&gt;0),1,0)))</f>
        <v>0</v>
      </c>
      <c r="AH82" s="80">
        <f>IF((SUM(AH$19:AH$39)+SUM(AH$78:AH81)+SUM(AH$117:AH$121))&gt;=REGISTER!$CZ$22,0,IF(DK$70=1,0,IF(AND(DK82=1,$J82=1,DK$43&gt;=REGISTER!$CZ$25,DK$40&gt;0,SUM(DK$54:DK$60)&gt;0),1,0)))</f>
        <v>0</v>
      </c>
      <c r="AI82" s="80">
        <f>IF((SUM(AI$19:AI$39)+SUM(AI$78:AI81)+SUM(AI$117:AI$121))&gt;=REGISTER!$CZ$22,0,IF(DL$70=1,0,IF(AND(DL82=1,$J82=1,DL$43&gt;=REGISTER!$CZ$25,DL$40&gt;0,SUM(DL$54:DL$60)&gt;0),1,0)))</f>
        <v>0</v>
      </c>
      <c r="AJ82" s="80">
        <f>IF((SUM(AJ$19:AJ$39)+SUM(AJ$78:AJ81)+SUM(AJ$117:AJ$121))&gt;=REGISTER!$CZ$22,0,IF(DM$70=1,0,IF(AND(DM82=1,$J82=1,DM$43&gt;=REGISTER!$CZ$25,DM$40&gt;0,SUM(DM$54:DM$60)&gt;0),1,0)))</f>
        <v>0</v>
      </c>
      <c r="AK82" s="80">
        <f>IF((SUM(AK$19:AK$39)+SUM(AK$78:AK81)+SUM(AK$117:AK$121))&gt;=REGISTER!$CZ$22,0,IF(DN$70=1,0,IF(AND(DN82=1,$J82=1,DN$43&gt;=REGISTER!$CZ$25,DN$40&gt;0,SUM(DN$54:DN$60)&gt;0),1,0)))</f>
        <v>0</v>
      </c>
      <c r="AL82" s="80">
        <f>IF((SUM(AL$19:AL$39)+SUM(AL$78:AL81)+SUM(AL$117:AL$121))&gt;=REGISTER!$CZ$22,0,IF(DO$70=1,0,IF(AND(DO82=1,$J82=1,DO$43&gt;=REGISTER!$CZ$25,DO$40&gt;0,SUM(DO$54:DO$60)&gt;0),1,0)))</f>
        <v>0</v>
      </c>
      <c r="AM82" s="80">
        <f>IF((SUM(AM$19:AM$39)+SUM(AM$78:AM81)+SUM(AM$117:AM$121))&gt;=REGISTER!$CZ$22,0,IF(DP$70=1,0,IF(AND(DP82=1,$J82=1,DP$43&gt;=REGISTER!$CZ$25,DP$40&gt;0,SUM(DP$54:DP$60)&gt;0),1,0)))</f>
        <v>0</v>
      </c>
      <c r="AN82" s="80">
        <f>IF((SUM(AN$19:AN$39)+SUM(AN$78:AN81)+SUM(AN$117:AN$121))&gt;=REGISTER!$CZ$22,0,IF(DQ$70=1,0,IF(AND(DQ82=1,$J82=1,DQ$43&gt;=REGISTER!$CZ$25,DQ$40&gt;0,SUM(DQ$54:DQ$60)&gt;0),1,0)))</f>
        <v>0</v>
      </c>
      <c r="AO82" s="80">
        <f>IF((SUM(AO$19:AO$39)+SUM(AO$78:AO81)+SUM(AO$117:AO$121))&gt;=REGISTER!$CZ$22,0,IF(DR$70=1,0,IF(AND(DR82=1,$J82=1,DR$43&gt;=REGISTER!$CZ$25,DR$40&gt;0,SUM(DR$54:DR$60)&gt;0),1,0)))</f>
        <v>0</v>
      </c>
      <c r="AP82" s="80">
        <f>IF((SUM(AP$19:AP$39)+SUM(AP$78:AP81)+SUM(AP$117:AP$121))&gt;=REGISTER!$CZ$22,0,IF(DS$70=1,0,IF(AND(DS82=1,$J82=1,DS$43&gt;=REGISTER!$CZ$25,DS$40&gt;0,SUM(DS$54:DS$60)&gt;0),1,0)))</f>
        <v>0</v>
      </c>
      <c r="AQ82" s="80">
        <f>IF((SUM(AQ$19:AQ$39)+SUM(AQ$78:AQ81)+SUM(AQ$117:AQ$121))&gt;=REGISTER!$CZ$22,0,IF(DT$70=1,0,IF(AND(DT82=1,$J82=1,DT$43&gt;=REGISTER!$CZ$25,DT$40&gt;0,SUM(DT$54:DT$60)&gt;0),1,0)))</f>
        <v>0</v>
      </c>
      <c r="AR82" s="80">
        <f>IF((SUM(AR$19:AR$39)+SUM(AR$78:AR81)+SUM(AR$117:AR$121))&gt;=REGISTER!$CZ$22,0,IF(DU$70=1,0,IF(AND(DU82=1,$J82=1,DU$43&gt;=REGISTER!$CZ$25,DU$40&gt;0,SUM(DU$54:DU$60)&gt;0),1,0)))</f>
        <v>0</v>
      </c>
      <c r="AS82" s="80">
        <f>IF((SUM(AS$19:AS$39)+SUM(AS$78:AS81)+SUM(AS$117:AS$121))&gt;=REGISTER!$CZ$22,0,IF(DV$70=1,0,IF(AND(DV82=1,$J82=1,DV$43&gt;=REGISTER!$CZ$25,DV$40&gt;0,SUM(DV$54:DV$60)&gt;0),1,0)))</f>
        <v>0</v>
      </c>
      <c r="AT82" s="80">
        <f>IF((SUM(AT$19:AT$39)+SUM(AT$78:AT81)+SUM(AT$117:AT$121))&gt;=REGISTER!$CZ$22,0,IF(DW$70=1,0,IF(AND(DW82=1,$J82=1,DW$43&gt;=REGISTER!$CZ$25,DW$40&gt;0,SUM(DW$54:DW$60)&gt;0),1,0)))</f>
        <v>0</v>
      </c>
      <c r="AU82" s="80">
        <f>IF((SUM(AU$19:AU$39)+SUM(AU$78:AU81)+SUM(AU$117:AU$121))&gt;=REGISTER!$CZ$22,0,IF(DX$70=1,0,IF(AND(DX82=1,$J82=1,DX$43&gt;=REGISTER!$CZ$25,DX$40&gt;0,SUM(DX$54:DX$60)&gt;0),1,0)))</f>
        <v>0</v>
      </c>
      <c r="AV82" s="80">
        <f>IF((SUM(AV$19:AV$39)+SUM(AV$78:AV81)+SUM(AV$117:AV$121))&gt;=REGISTER!$CZ$22,0,IF(DY$70=1,0,IF(AND(DY82=1,$J82=1,DY$43&gt;=REGISTER!$CZ$25,DY$40&gt;0,SUM(DY$54:DY$60)&gt;0),1,0)))</f>
        <v>0</v>
      </c>
      <c r="AW82" s="80">
        <f>IF((SUM(AW$19:AW$39)+SUM(AW$78:AW81)+SUM(AW$117:AW$121))&gt;=REGISTER!$CZ$22,0,IF(DZ$70=1,0,IF(AND(DZ82=1,$J82=1,DZ$43&gt;=REGISTER!$CZ$25,DZ$40&gt;0,SUM(DZ$54:DZ$60)&gt;0),1,0)))</f>
        <v>0</v>
      </c>
      <c r="AX82" s="80">
        <f>IF((SUM(AX$19:AX$39)+SUM(AX$78:AX81)+SUM(AX$117:AX$121))&gt;=REGISTER!$CZ$22,0,IF(EA$70=1,0,IF(AND(EA82=1,$J82=1,EA$43&gt;=REGISTER!$CZ$25,EA$40&gt;0,SUM(EA$54:EA$60)&gt;0),1,0)))</f>
        <v>0</v>
      </c>
      <c r="AY82" s="80">
        <f>IF((SUM(AY$19:AY$39)+SUM(AY$78:AY81)+SUM(AY$117:AY$121))&gt;=REGISTER!$CZ$22,0,IF(EB$70=1,0,IF(AND(EB82=1,$J82=1,EB$43&gt;=REGISTER!$CZ$25,EB$40&gt;0,SUM(EB$54:EB$60)&gt;0),1,0)))</f>
        <v>0</v>
      </c>
      <c r="AZ82" s="80">
        <f>IF((SUM(AZ$19:AZ$39)+SUM(AZ$78:AZ81)+SUM(AZ$117:AZ$121))&gt;=REGISTER!$CZ$22,0,IF(EC$70=1,0,IF(AND(EC82=1,$J82=1,EC$43&gt;=REGISTER!$CZ$25,EC$40&gt;0,SUM(EC$54:EC$60)&gt;0),1,0)))</f>
        <v>0</v>
      </c>
      <c r="BA82" s="80">
        <f>IF((SUM(BA$19:BA$39)+SUM(BA$78:BA81)+SUM(BA$117:BA$121))&gt;=REGISTER!$CZ$22,0,IF(ED$70=1,0,IF(AND(ED82=1,$J82=1,ED$43&gt;=REGISTER!$CZ$25,ED$40&gt;0,SUM(ED$54:ED$60)&gt;0),1,0)))</f>
        <v>0</v>
      </c>
      <c r="BB82" s="80">
        <f>IF((SUM(BB$19:BB$39)+SUM(BB$78:BB81)+SUM(BB$117:BB$121))&gt;=REGISTER!$CZ$22,0,IF(EE$70=1,0,IF(AND(EE82=1,$J82=1,EE$43&gt;=REGISTER!$CZ$25,EE$40&gt;0,SUM(EE$54:EE$60)&gt;0),1,0)))</f>
        <v>0</v>
      </c>
      <c r="BC82" s="80">
        <f>IF((SUM(BC$19:BC$39)+SUM(BC$78:BC81)+SUM(BC$117:BC$121))&gt;=REGISTER!$CZ$22,0,IF(EF$70=1,0,IF(AND(EF82=1,$J82=1,EF$43&gt;=REGISTER!$CZ$25,EF$40&gt;0,SUM(EF$54:EF$60)&gt;0),1,0)))</f>
        <v>0</v>
      </c>
      <c r="BD82" s="101">
        <f t="shared" si="46"/>
        <v>0</v>
      </c>
      <c r="BE82" s="80">
        <f>IF((SUM(BE$19:BE$39)+SUM(BE$78:BE81)+SUM(BE$117:BE$121))&gt;=30,0,SUM(IF(AND($I82=1,CS82=1,CS$41&gt;2,CS$40&gt;0,SUM(CS$47:CS$53)&gt;0),1,0)))</f>
        <v>0</v>
      </c>
      <c r="BF82" s="80">
        <f>IF((SUM(BF$19:BF$39)+SUM(BF$78:BF81)+SUM(BF$117:BF$121))&gt;=30,0,SUM(IF(AND($I82=1,CT82=1,CT$41&gt;2,CT$40&gt;0,SUM(CT$47:CT$53)&gt;0),1,0)))</f>
        <v>0</v>
      </c>
      <c r="BG82" s="80">
        <f>IF((SUM(BG$19:BG$39)+SUM(BG$78:BG81)+SUM(BG$117:BG$121))&gt;=30,0,SUM(IF(AND($I82=1,CU82=1,CU$41&gt;2,CU$40&gt;0,SUM(CU$47:CU$53)&gt;0),1,0)))</f>
        <v>0</v>
      </c>
      <c r="BH82" s="80">
        <f>IF((SUM(BH$19:BH$39)+SUM(BH$78:BH81)+SUM(BH$117:BH$121))&gt;=30,0,SUM(IF(AND($I82=1,CV82=1,CV$41&gt;2,CV$40&gt;0,SUM(CV$47:CV$53)&gt;0),1,0)))</f>
        <v>0</v>
      </c>
      <c r="BI82" s="80">
        <f>IF((SUM(BI$19:BI$39)+SUM(BI$78:BI81)+SUM(BI$117:BI$121))&gt;=30,0,SUM(IF(AND($I82=1,CW82=1,CW$41&gt;2,CW$40&gt;0,SUM(CW$47:CW$53)&gt;0),1,0)))</f>
        <v>0</v>
      </c>
      <c r="BJ82" s="80">
        <f>IF((SUM(BJ$19:BJ$39)+SUM(BJ$78:BJ81)+SUM(BJ$117:BJ$121))&gt;=30,0,SUM(IF(AND($I82=1,CX82=1,CX$41&gt;2,CX$40&gt;0,SUM(CX$47:CX$53)&gt;0),1,0)))</f>
        <v>0</v>
      </c>
      <c r="BK82" s="80">
        <f>IF((SUM(BK$19:BK$39)+SUM(BK$78:BK81)+SUM(BK$117:BK$121))&gt;=30,0,SUM(IF(AND($I82=1,CY82=1,CY$41&gt;2,CY$40&gt;0,SUM(CY$47:CY$53)&gt;0),1,0)))</f>
        <v>0</v>
      </c>
      <c r="BL82" s="80">
        <f>IF((SUM(BL$19:BL$39)+SUM(BL$78:BL81)+SUM(BL$117:BL$121))&gt;=30,0,SUM(IF(AND($I82=1,CZ82=1,CZ$41&gt;2,CZ$40&gt;0,SUM(CZ$47:CZ$53)&gt;0),1,0)))</f>
        <v>0</v>
      </c>
      <c r="BM82" s="80">
        <f>IF((SUM(BM$19:BM$39)+SUM(BM$78:BM81)+SUM(BM$117:BM$121))&gt;=30,0,SUM(IF(AND($I82=1,DA82=1,DA$41&gt;2,DA$40&gt;0,SUM(DA$47:DA$53)&gt;0),1,0)))</f>
        <v>0</v>
      </c>
      <c r="BN82" s="80">
        <f>IF((SUM(BN$19:BN$39)+SUM(BN$78:BN81)+SUM(BN$117:BN$121))&gt;=30,0,SUM(IF(AND($I82=1,DB82=1,DB$41&gt;2,DB$40&gt;0,SUM(DB$47:DB$53)&gt;0),1,0)))</f>
        <v>0</v>
      </c>
      <c r="BO82" s="80">
        <f>IF((SUM(BO$19:BO$39)+SUM(BO$78:BO81)+SUM(BO$117:BO$121))&gt;=30,0,SUM(IF(AND($I82=1,DC82=1,DC$41&gt;2,DC$40&gt;0,SUM(DC$47:DC$53)&gt;0),1,0)))</f>
        <v>0</v>
      </c>
      <c r="BP82" s="80">
        <f>IF((SUM(BP$19:BP$39)+SUM(BP$78:BP81)+SUM(BP$117:BP$121))&gt;=30,0,SUM(IF(AND($I82=1,DD82=1,DD$41&gt;2,DD$40&gt;0,SUM(DD$47:DD$53)&gt;0),1,0)))</f>
        <v>0</v>
      </c>
      <c r="BQ82" s="80">
        <f>IF((SUM(BQ$19:BQ$39)+SUM(BQ$78:BQ81)+SUM(BQ$117:BQ$121))&gt;=30,0,SUM(IF(AND($I82=1,DE82=1,DE$41&gt;2,DE$40&gt;0,SUM(DE$47:DE$53)&gt;0),1,0)))</f>
        <v>0</v>
      </c>
      <c r="BR82" s="80">
        <f>IF((SUM(BR$19:BR$39)+SUM(BR$78:BR81)+SUM(BR$117:BR$121))&gt;=30,0,SUM(IF(AND($I82=1,DF82=1,DF$41&gt;2,DF$40&gt;0,SUM(DF$47:DF$53)&gt;0),1,0)))</f>
        <v>0</v>
      </c>
      <c r="BS82" s="80">
        <f>IF((SUM(BS$19:BS$39)+SUM(BS$78:BS81)+SUM(BS$117:BS$121))&gt;=30,0,SUM(IF(AND($I82=1,DG82=1,DG$41&gt;2,DG$40&gt;0,SUM(DG$47:DG$53)&gt;0),1,0)))</f>
        <v>0</v>
      </c>
      <c r="BT82" s="80">
        <f>IF((SUM(BT$19:BT$39)+SUM(BT$78:BT81)+SUM(BT$117:BT$121))&gt;=30,0,SUM(IF(AND($I82=1,DH82=1,DH$41&gt;2,DH$40&gt;0,SUM(DH$47:DH$53)&gt;0),1,0)))</f>
        <v>0</v>
      </c>
      <c r="BU82" s="80">
        <f>IF((SUM(BU$19:BU$39)+SUM(BU$78:BU81)+SUM(BU$117:BU$121))&gt;=30,0,SUM(IF(AND($I82=1,DI82=1,DI$41&gt;2,DI$40&gt;0,SUM(DI$47:DI$53)&gt;0),1,0)))</f>
        <v>0</v>
      </c>
      <c r="BV82" s="80">
        <f>IF((SUM(BV$19:BV$39)+SUM(BV$78:BV81)+SUM(BV$117:BV$121))&gt;=30,0,SUM(IF(AND($I82=1,DJ82=1,DJ$41&gt;2,DJ$40&gt;0,SUM(DJ$47:DJ$53)&gt;0),1,0)))</f>
        <v>0</v>
      </c>
      <c r="BW82" s="80">
        <f>IF((SUM(BW$19:BW$39)+SUM(BW$78:BW81)+SUM(BW$117:BW$121))&gt;=30,0,SUM(IF(AND($I82=1,DK82=1,DK$41&gt;2,DK$40&gt;0,SUM(DK$47:DK$53)&gt;0),1,0)))</f>
        <v>0</v>
      </c>
      <c r="BX82" s="80">
        <f>IF((SUM(BX$19:BX$39)+SUM(BX$78:BX81)+SUM(BX$117:BX$121))&gt;=30,0,SUM(IF(AND($I82=1,DL82=1,DL$41&gt;2,DL$40&gt;0,SUM(DL$47:DL$53)&gt;0),1,0)))</f>
        <v>0</v>
      </c>
      <c r="BY82" s="80">
        <f>IF((SUM(BY$19:BY$39)+SUM(BY$78:BY81)+SUM(BY$117:BY$121))&gt;=30,0,SUM(IF(AND($I82=1,DM82=1,DM$41&gt;2,DM$40&gt;0,SUM(DM$47:DM$53)&gt;0),1,0)))</f>
        <v>0</v>
      </c>
      <c r="BZ82" s="80">
        <f>IF((SUM(BZ$19:BZ$39)+SUM(BZ$78:BZ81)+SUM(BZ$117:BZ$121))&gt;=30,0,SUM(IF(AND($I82=1,DN82=1,DN$41&gt;2,DN$40&gt;0,SUM(DN$47:DN$53)&gt;0),1,0)))</f>
        <v>0</v>
      </c>
      <c r="CA82" s="80">
        <f>IF((SUM(CA$19:CA$39)+SUM(CA$78:CA81)+SUM(CA$117:CA$121))&gt;=30,0,SUM(IF(AND($I82=1,DO82=1,DO$41&gt;2,DO$40&gt;0,SUM(DO$47:DO$53)&gt;0),1,0)))</f>
        <v>0</v>
      </c>
      <c r="CB82" s="80">
        <f>IF((SUM(CB$19:CB$39)+SUM(CB$78:CB81)+SUM(CB$117:CB$121))&gt;=30,0,SUM(IF(AND($I82=1,DP82=1,DP$41&gt;2,DP$40&gt;0,SUM(DP$47:DP$53)&gt;0),1,0)))</f>
        <v>0</v>
      </c>
      <c r="CC82" s="80">
        <f>IF((SUM(CC$19:CC$39)+SUM(CC$78:CC81)+SUM(CC$117:CC$121))&gt;=30,0,SUM(IF(AND($I82=1,DQ82=1,DQ$41&gt;2,DQ$40&gt;0,SUM(DQ$47:DQ$53)&gt;0),1,0)))</f>
        <v>0</v>
      </c>
      <c r="CD82" s="80">
        <f>IF((SUM(CD$19:CD$39)+SUM(CD$78:CD81)+SUM(CD$117:CD$121))&gt;=30,0,SUM(IF(AND($I82=1,DR82=1,DR$41&gt;2,DR$40&gt;0,SUM(DR$47:DR$53)&gt;0),1,0)))</f>
        <v>0</v>
      </c>
      <c r="CE82" s="80">
        <f>IF((SUM(CE$19:CE$39)+SUM(CE$78:CE81)+SUM(CE$117:CE$121))&gt;=30,0,SUM(IF(AND($I82=1,DS82=1,DS$41&gt;2,DS$40&gt;0,SUM(DS$47:DS$53)&gt;0),1,0)))</f>
        <v>0</v>
      </c>
      <c r="CF82" s="80">
        <f>IF((SUM(CF$19:CF$39)+SUM(CF$78:CF81)+SUM(CF$117:CF$121))&gt;=30,0,SUM(IF(AND($I82=1,DT82=1,DT$41&gt;2,DT$40&gt;0,SUM(DT$47:DT$53)&gt;0),1,0)))</f>
        <v>0</v>
      </c>
      <c r="CG82" s="80">
        <f>IF((SUM(CG$19:CG$39)+SUM(CG$78:CG81)+SUM(CG$117:CG$121))&gt;=30,0,SUM(IF(AND($I82=1,DU82=1,DU$41&gt;2,DU$40&gt;0,SUM(DU$47:DU$53)&gt;0),1,0)))</f>
        <v>0</v>
      </c>
      <c r="CH82" s="80">
        <f>IF((SUM(CH$19:CH$39)+SUM(CH$78:CH81)+SUM(CH$117:CH$121))&gt;=30,0,SUM(IF(AND($I82=1,DV82=1,DV$41&gt;2,DV$40&gt;0,SUM(DV$47:DV$53)&gt;0),1,0)))</f>
        <v>0</v>
      </c>
      <c r="CI82" s="80">
        <f>IF((SUM(CI$19:CI$39)+SUM(CI$78:CI81)+SUM(CI$117:CI$121))&gt;=30,0,SUM(IF(AND($I82=1,DW82=1,DW$41&gt;2,DW$40&gt;0,SUM(DW$47:DW$53)&gt;0),1,0)))</f>
        <v>0</v>
      </c>
      <c r="CJ82" s="80">
        <f>IF((SUM(CJ$19:CJ$39)+SUM(CJ$78:CJ81)+SUM(CJ$117:CJ$121))&gt;=30,0,SUM(IF(AND($I82=1,DX82=1,DX$41&gt;2,DX$40&gt;0,SUM(DX$47:DX$53)&gt;0),1,0)))</f>
        <v>0</v>
      </c>
      <c r="CK82" s="80">
        <f>IF((SUM(CK$19:CK$39)+SUM(CK$78:CK81)+SUM(CK$117:CK$121))&gt;=30,0,SUM(IF(AND($I82=1,DY82=1,DY$41&gt;2,DY$40&gt;0,SUM(DY$47:DY$53)&gt;0),1,0)))</f>
        <v>0</v>
      </c>
      <c r="CL82" s="80">
        <f>IF((SUM(CL$19:CL$39)+SUM(CL$78:CL81)+SUM(CL$117:CL$121))&gt;=30,0,SUM(IF(AND($I82=1,DZ82=1,DZ$41&gt;2,DZ$40&gt;0,SUM(DZ$47:DZ$53)&gt;0),1,0)))</f>
        <v>0</v>
      </c>
      <c r="CM82" s="80">
        <f>IF((SUM(CM$19:CM$39)+SUM(CM$78:CM81)+SUM(CM$117:CM$121))&gt;=30,0,SUM(IF(AND($I82=1,EA82=1,EA$41&gt;2,EA$40&gt;0,SUM(EA$47:EA$53)&gt;0),1,0)))</f>
        <v>0</v>
      </c>
      <c r="CN82" s="80">
        <f>IF((SUM(CN$19:CN$39)+SUM(CN$78:CN81)+SUM(CN$117:CN$121))&gt;=30,0,SUM(IF(AND($I82=1,EB82=1,EB$41&gt;2,EB$40&gt;0,SUM(EB$47:EB$53)&gt;0),1,0)))</f>
        <v>0</v>
      </c>
      <c r="CO82" s="80">
        <f>IF((SUM(CO$19:CO$39)+SUM(CO$78:CO81)+SUM(CO$117:CO$121))&gt;=30,0,SUM(IF(AND($I82=1,EC82=1,EC$41&gt;2,EC$40&gt;0,SUM(EC$47:EC$53)&gt;0),1,0)))</f>
        <v>0</v>
      </c>
      <c r="CP82" s="80">
        <f>IF((SUM(CP$19:CP$39)+SUM(CP$78:CP81)+SUM(CP$117:CP$121))&gt;=30,0,SUM(IF(AND($I82=1,ED82=1,ED$41&gt;2,ED$40&gt;0,SUM(ED$47:ED$53)&gt;0),1,0)))</f>
        <v>0</v>
      </c>
      <c r="CQ82" s="80">
        <f>IF((SUM(CQ$19:CQ$39)+SUM(CQ$78:CQ81)+SUM(CQ$117:CQ$121))&gt;=30,0,SUM(IF(AND($I82=1,EE82=1,EE$41&gt;2,EE$40&gt;0,SUM(EE$47:EE$53)&gt;0),1,0)))</f>
        <v>0</v>
      </c>
      <c r="CR82" s="80">
        <f>IF((SUM(CR$19:CR$39)+SUM(CR$78:CR81)+SUM(CR$117:CR$121))&gt;=30,0,SUM(IF(AND($I82=1,EF82=1,EF$41&gt;2,EF$40&gt;0,SUM(EF$47:EF$53)&gt;0),1,0)))</f>
        <v>0</v>
      </c>
      <c r="CS82" s="64"/>
      <c r="CT82" s="64"/>
      <c r="CU82" s="64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64"/>
      <c r="DM82" s="64"/>
      <c r="DN82" s="64"/>
      <c r="DO82" s="64"/>
      <c r="DP82" s="64"/>
      <c r="DQ82" s="64"/>
      <c r="DR82" s="64"/>
      <c r="DS82" s="64"/>
      <c r="DT82" s="64"/>
      <c r="DU82" s="64"/>
      <c r="DV82" s="64"/>
      <c r="DW82" s="64"/>
      <c r="DX82" s="64"/>
      <c r="DY82" s="64"/>
      <c r="DZ82" s="64"/>
      <c r="EA82" s="64"/>
      <c r="EB82" s="64"/>
      <c r="EC82" s="64"/>
      <c r="ED82" s="64"/>
      <c r="EE82" s="64"/>
      <c r="EF82" s="64"/>
      <c r="EG82" s="54">
        <f t="shared" si="48"/>
        <v>0</v>
      </c>
      <c r="EH82" s="136"/>
      <c r="EI82" s="97">
        <f t="shared" si="49"/>
        <v>0</v>
      </c>
      <c r="EJ82" s="344" t="str">
        <f t="shared" si="50"/>
        <v/>
      </c>
      <c r="EK82" s="345">
        <f t="shared" si="51"/>
        <v>0</v>
      </c>
      <c r="EL82" s="185"/>
      <c r="EM82" s="102">
        <f>SUMIF($K82,REGISTER!$CU$7,'KORT 2'!$BD82)</f>
        <v>0</v>
      </c>
      <c r="EN82" s="19">
        <f>SUMIF($K82,REGISTER!$CU$8,'KORT 2'!$BD82)</f>
        <v>0</v>
      </c>
      <c r="EO82" s="20">
        <f>SUMIF($K82,REGISTER!$CU$9,'KORT 2'!$BD82)</f>
        <v>0</v>
      </c>
      <c r="EP82" s="17">
        <f>SUMIF($K82,REGISTER!$CU$21,'KORT 2'!$BD82)</f>
        <v>0</v>
      </c>
      <c r="EQ82" s="19">
        <f>SUMIF($K82,REGISTER!$CU$22,'KORT 2'!$BD82)</f>
        <v>0</v>
      </c>
      <c r="ER82" s="20">
        <f>SUMIF($K82,REGISTER!$CU$23,'KORT 2'!$BD82)</f>
        <v>0</v>
      </c>
      <c r="ES82" s="17">
        <f>SUMIF($K82,REGISTER!$CU$14,'KORT 2'!$BD82)</f>
        <v>0</v>
      </c>
      <c r="ET82" s="19">
        <f>SUMIF($K82,REGISTER!$CU$15,'KORT 2'!$BD82)</f>
        <v>0</v>
      </c>
      <c r="EU82" s="19">
        <f>SUMIF($K82,REGISTER!$CU$16,'KORT 2'!$BD82)</f>
        <v>0</v>
      </c>
      <c r="EV82" s="218">
        <f>SUMIF($K82,REGISTER!$CU$17,'KORT 2'!$BD82)+SUMIF($K82,REGISTER!$CU$18,'KORT 2'!$BD82)+SUMIF($K82,REGISTER!$CU$19,'KORT 2'!$BD82)+SUMIF($K82,REGISTER!$CU$20,'KORT 2'!$BD82)</f>
        <v>0</v>
      </c>
      <c r="EW82" s="103">
        <f>SUMIF($K82,REGISTER!$CU$28,'KORT 2'!$BD82)</f>
        <v>0</v>
      </c>
      <c r="EX82" s="19">
        <f>SUMIF($K82,REGISTER!$CU$29,'KORT 2'!$BD82)</f>
        <v>0</v>
      </c>
      <c r="EY82" s="19">
        <f>SUMIF($K82,REGISTER!$CU$30,'KORT 2'!$BD82)</f>
        <v>0</v>
      </c>
      <c r="EZ82" s="218">
        <f>SUMIF($K82,REGISTER!$CU$31,'KORT 2'!$BD82)+SUMIF($K82,REGISTER!$CU$32,'KORT 2'!$BD82)+SUMIF($K82,REGISTER!$CU$33,'KORT 2'!$BD82)+SUMIF($K82,REGISTER!$CU$34,'KORT 2'!$BD82)</f>
        <v>0</v>
      </c>
      <c r="FA82" s="136"/>
      <c r="FB82" s="136"/>
      <c r="FC82" s="136"/>
      <c r="FD82" s="136"/>
      <c r="FE82" s="136"/>
      <c r="FF82" s="136"/>
      <c r="FG82" s="136"/>
      <c r="FH82" s="136"/>
      <c r="FI82" s="136"/>
      <c r="FJ82" s="136"/>
      <c r="FK82" s="136"/>
      <c r="FL82" s="136"/>
      <c r="FM82" s="136"/>
      <c r="FN82" s="136"/>
      <c r="FO82" s="136"/>
      <c r="FP82" s="235"/>
      <c r="FQ82" s="103">
        <f>SUMIF($M82,REGISTER!$CU$36,'KORT 2'!$O82)</f>
        <v>0</v>
      </c>
      <c r="FR82" s="19">
        <f>SUMIF($M82,REGISTER!$CU$37,'KORT 2'!$O82)</f>
        <v>0</v>
      </c>
      <c r="FS82" s="19">
        <f>SUMIF($M82,REGISTER!$CU$38,'KORT 2'!$O82)</f>
        <v>0</v>
      </c>
      <c r="FT82" s="19">
        <f>SUMIF($M82,REGISTER!$CU$39,'KORT 2'!$O82)</f>
        <v>0</v>
      </c>
      <c r="FU82" s="19">
        <f>SUMIF($M82,REGISTER!$CU$40,'KORT 2'!$O82)</f>
        <v>0</v>
      </c>
      <c r="FV82" s="19">
        <f>SUMIF($M82,REGISTER!$CU$41,'KORT 2'!$O82)</f>
        <v>0</v>
      </c>
      <c r="FW82" s="19">
        <f>SUMIF($M82,REGISTER!$CU$56,'KORT 2'!$O82)</f>
        <v>0</v>
      </c>
      <c r="FX82" s="19">
        <f>SUMIF($M82,REGISTER!$CU$57,'KORT 2'!$O82)</f>
        <v>0</v>
      </c>
      <c r="FY82" s="19">
        <f>SUMIF($M82,REGISTER!$CU$58,'KORT 2'!$O82)</f>
        <v>0</v>
      </c>
      <c r="FZ82" s="19">
        <f>SUMIF($M82,REGISTER!$CU$59,'KORT 2'!$O82)</f>
        <v>0</v>
      </c>
      <c r="GA82" s="19">
        <f>SUMIF($M82,REGISTER!$CU$60,'KORT 2'!$O82)</f>
        <v>0</v>
      </c>
      <c r="GB82" s="19">
        <f>SUMIF($M82,REGISTER!$CU$61,'KORT 2'!$O82)</f>
        <v>0</v>
      </c>
      <c r="GC82" s="19">
        <f>SUMIF($M82,REGISTER!$CU$46,'KORT 2'!$O82)</f>
        <v>0</v>
      </c>
      <c r="GD82" s="19">
        <f>SUMIF($M82,REGISTER!$CU$47,'KORT 2'!$O82)</f>
        <v>0</v>
      </c>
      <c r="GE82" s="19">
        <f>SUMIF($M82,REGISTER!$CU$48,'KORT 2'!$O82)</f>
        <v>0</v>
      </c>
      <c r="GF82" s="19">
        <f>SUMIF($M82,REGISTER!$CU$49,'KORT 2'!$O82)</f>
        <v>0</v>
      </c>
      <c r="GG82" s="19">
        <f>SUMIF($M82,REGISTER!$CU$50,'KORT 2'!$O82)</f>
        <v>0</v>
      </c>
      <c r="GH82" s="19">
        <f>SUMIF($M82,REGISTER!$CU$51,'KORT 2'!$O82)</f>
        <v>0</v>
      </c>
      <c r="GI82" s="18">
        <f>SUMIF($M82,REGISTER!$CU$52,'KORT 2'!$O82)+SUMIF($M82,REGISTER!$CU$53,'KORT 2'!$O82)+SUMIF($M82,REGISTER!$CU$54,'KORT 2'!$O82)+SUMIF($M82,REGISTER!$CU$55,'KORT 2'!$O82)</f>
        <v>0</v>
      </c>
      <c r="GJ82" s="19">
        <f>SUMIF($M82,REGISTER!$CU$66,'KORT 2'!$O82)</f>
        <v>0</v>
      </c>
      <c r="GK82" s="19">
        <f>SUMIF($M82,REGISTER!$CU$67,'KORT 2'!$O82)</f>
        <v>0</v>
      </c>
      <c r="GL82" s="19">
        <f>SUMIF($M82,REGISTER!$CU$68,'KORT 2'!$O82)</f>
        <v>0</v>
      </c>
      <c r="GM82" s="19">
        <f>SUMIF($M82,REGISTER!$CU$69,'KORT 2'!$O82)</f>
        <v>0</v>
      </c>
      <c r="GN82" s="19">
        <f>SUMIF($M82,REGISTER!$CU$70,'KORT 2'!$O82)</f>
        <v>0</v>
      </c>
      <c r="GO82" s="19">
        <f>SUMIF($M82,REGISTER!$CU$71,'KORT 2'!$O82)</f>
        <v>0</v>
      </c>
      <c r="GP82" s="18">
        <f>SUMIF($M82,REGISTER!$CU$72,'KORT 2'!$O82)+SUMIF($M82,REGISTER!$CU$73,'KORT 2'!$O82)+SUMIF($M82,REGISTER!$CU$74,'KORT 2'!$O82)+SUMIF($M82,REGISTER!$CU$75,'KORT 2'!$O82)</f>
        <v>0</v>
      </c>
      <c r="GQ82" s="136"/>
      <c r="GR82" s="136"/>
      <c r="GS82" s="136"/>
      <c r="GT82" s="136"/>
      <c r="GU82" s="136"/>
      <c r="GV82" s="136"/>
      <c r="GW82" s="136"/>
      <c r="GX82" s="136"/>
      <c r="GY82" s="136"/>
      <c r="GZ82" s="136"/>
      <c r="HA82" s="136"/>
      <c r="HB82" s="136"/>
      <c r="HC82" s="136"/>
      <c r="HD82" s="136"/>
      <c r="HE82" s="136"/>
      <c r="HF82" s="136"/>
      <c r="HG82" s="136"/>
      <c r="HH82" s="125"/>
      <c r="HI82" s="1"/>
    </row>
    <row r="83" spans="1:217" ht="12" customHeight="1">
      <c r="A83" s="17">
        <v>27</v>
      </c>
      <c r="B83" s="81"/>
      <c r="C83" s="427" t="str">
        <f t="shared" si="38"/>
        <v/>
      </c>
      <c r="D83" s="428"/>
      <c r="E83" s="428"/>
      <c r="F83" s="428"/>
      <c r="G83" s="429"/>
      <c r="H83" s="130" t="str">
        <f t="shared" si="39"/>
        <v/>
      </c>
      <c r="I83" s="26">
        <f t="shared" si="40"/>
        <v>0</v>
      </c>
      <c r="J83" s="26">
        <f t="shared" si="41"/>
        <v>0</v>
      </c>
      <c r="K83" s="26">
        <f t="shared" si="42"/>
        <v>0</v>
      </c>
      <c r="L83" s="133"/>
      <c r="M83" s="26">
        <f t="shared" si="43"/>
        <v>0</v>
      </c>
      <c r="N83" s="26">
        <f t="shared" si="44"/>
        <v>0</v>
      </c>
      <c r="O83" s="101">
        <f t="shared" si="45"/>
        <v>0</v>
      </c>
      <c r="P83" s="80">
        <f>IF((SUM(P$19:P$39)+SUM(P$78:P82)+SUM(P$117:P$121))&gt;=REGISTER!$CZ$22,0,IF(CS$70=1,0,IF(AND(CS83=1,$J83=1,CS$43&gt;=REGISTER!$CZ$25,CS$40&gt;0,SUM(CS$54:CS$60)&gt;0),1,0)))</f>
        <v>0</v>
      </c>
      <c r="Q83" s="80">
        <f>IF((SUM(Q$19:Q$39)+SUM(Q$78:Q82)+SUM(Q$117:Q$121))&gt;=REGISTER!$CZ$22,0,IF(CT$70=1,0,IF(AND(CT83=1,$J83=1,CT$43&gt;=REGISTER!$CZ$25,CT$40&gt;0,SUM(CT$54:CT$60)&gt;0),1,0)))</f>
        <v>0</v>
      </c>
      <c r="R83" s="80">
        <f>IF((SUM(R$19:R$39)+SUM(R$78:R82)+SUM(R$117:R$121))&gt;=REGISTER!$CZ$22,0,IF(CU$70=1,0,IF(AND(CU83=1,$J83=1,CU$43&gt;=REGISTER!$CZ$25,CU$40&gt;0,SUM(CU$54:CU$60)&gt;0),1,0)))</f>
        <v>0</v>
      </c>
      <c r="S83" s="80">
        <f>IF((SUM(S$19:S$39)+SUM(S$78:S82)+SUM(S$117:S$121))&gt;=REGISTER!$CZ$22,0,IF(CV$70=1,0,IF(AND(CV83=1,$J83=1,CV$43&gt;=REGISTER!$CZ$25,CV$40&gt;0,SUM(CV$54:CV$60)&gt;0),1,0)))</f>
        <v>0</v>
      </c>
      <c r="T83" s="80">
        <f>IF((SUM(T$19:T$39)+SUM(T$78:T82)+SUM(T$117:T$121))&gt;=REGISTER!$CZ$22,0,IF(CW$70=1,0,IF(AND(CW83=1,$J83=1,CW$43&gt;=REGISTER!$CZ$25,CW$40&gt;0,SUM(CW$54:CW$60)&gt;0),1,0)))</f>
        <v>0</v>
      </c>
      <c r="U83" s="80">
        <f>IF((SUM(U$19:U$39)+SUM(U$78:U82)+SUM(U$117:U$121))&gt;=REGISTER!$CZ$22,0,IF(CX$70=1,0,IF(AND(CX83=1,$J83=1,CX$43&gt;=REGISTER!$CZ$25,CX$40&gt;0,SUM(CX$54:CX$60)&gt;0),1,0)))</f>
        <v>0</v>
      </c>
      <c r="V83" s="80">
        <f>IF((SUM(V$19:V$39)+SUM(V$78:V82)+SUM(V$117:V$121))&gt;=REGISTER!$CZ$22,0,IF(CY$70=1,0,IF(AND(CY83=1,$J83=1,CY$43&gt;=REGISTER!$CZ$25,CY$40&gt;0,SUM(CY$54:CY$60)&gt;0),1,0)))</f>
        <v>0</v>
      </c>
      <c r="W83" s="80">
        <f>IF((SUM(W$19:W$39)+SUM(W$78:W82)+SUM(W$117:W$121))&gt;=REGISTER!$CZ$22,0,IF(CZ$70=1,0,IF(AND(CZ83=1,$J83=1,CZ$43&gt;=REGISTER!$CZ$25,CZ$40&gt;0,SUM(CZ$54:CZ$60)&gt;0),1,0)))</f>
        <v>0</v>
      </c>
      <c r="X83" s="80">
        <f>IF((SUM(X$19:X$39)+SUM(X$78:X82)+SUM(X$117:X$121))&gt;=REGISTER!$CZ$22,0,IF(DA$70=1,0,IF(AND(DA83=1,$J83=1,DA$43&gt;=REGISTER!$CZ$25,DA$40&gt;0,SUM(DA$54:DA$60)&gt;0),1,0)))</f>
        <v>0</v>
      </c>
      <c r="Y83" s="80">
        <f>IF((SUM(Y$19:Y$39)+SUM(Y$78:Y82)+SUM(Y$117:Y$121))&gt;=REGISTER!$CZ$22,0,IF(DB$70=1,0,IF(AND(DB83=1,$J83=1,DB$43&gt;=REGISTER!$CZ$25,DB$40&gt;0,SUM(DB$54:DB$60)&gt;0),1,0)))</f>
        <v>0</v>
      </c>
      <c r="Z83" s="80">
        <f>IF((SUM(Z$19:Z$39)+SUM(Z$78:Z82)+SUM(Z$117:Z$121))&gt;=REGISTER!$CZ$22,0,IF(DC$70=1,0,IF(AND(DC83=1,$J83=1,DC$43&gt;=REGISTER!$CZ$25,DC$40&gt;0,SUM(DC$54:DC$60)&gt;0),1,0)))</f>
        <v>0</v>
      </c>
      <c r="AA83" s="80">
        <f>IF((SUM(AA$19:AA$39)+SUM(AA$78:AA82)+SUM(AA$117:AA$121))&gt;=REGISTER!$CZ$22,0,IF(DD$70=1,0,IF(AND(DD83=1,$J83=1,DD$43&gt;=REGISTER!$CZ$25,DD$40&gt;0,SUM(DD$54:DD$60)&gt;0),1,0)))</f>
        <v>0</v>
      </c>
      <c r="AB83" s="80">
        <f>IF((SUM(AB$19:AB$39)+SUM(AB$78:AB82)+SUM(AB$117:AB$121))&gt;=REGISTER!$CZ$22,0,IF(DE$70=1,0,IF(AND(DE83=1,$J83=1,DE$43&gt;=REGISTER!$CZ$25,DE$40&gt;0,SUM(DE$54:DE$60)&gt;0),1,0)))</f>
        <v>0</v>
      </c>
      <c r="AC83" s="80">
        <f>IF((SUM(AC$19:AC$39)+SUM(AC$78:AC82)+SUM(AC$117:AC$121))&gt;=REGISTER!$CZ$22,0,IF(DF$70=1,0,IF(AND(DF83=1,$J83=1,DF$43&gt;=REGISTER!$CZ$25,DF$40&gt;0,SUM(DF$54:DF$60)&gt;0),1,0)))</f>
        <v>0</v>
      </c>
      <c r="AD83" s="80">
        <f>IF((SUM(AD$19:AD$39)+SUM(AD$78:AD82)+SUM(AD$117:AD$121))&gt;=REGISTER!$CZ$22,0,IF(DG$70=1,0,IF(AND(DG83=1,$J83=1,DG$43&gt;=REGISTER!$CZ$25,DG$40&gt;0,SUM(DG$54:DG$60)&gt;0),1,0)))</f>
        <v>0</v>
      </c>
      <c r="AE83" s="80">
        <f>IF((SUM(AE$19:AE$39)+SUM(AE$78:AE82)+SUM(AE$117:AE$121))&gt;=REGISTER!$CZ$22,0,IF(DH$70=1,0,IF(AND(DH83=1,$J83=1,DH$43&gt;=REGISTER!$CZ$25,DH$40&gt;0,SUM(DH$54:DH$60)&gt;0),1,0)))</f>
        <v>0</v>
      </c>
      <c r="AF83" s="80">
        <f>IF((SUM(AF$19:AF$39)+SUM(AF$78:AF82)+SUM(AF$117:AF$121))&gt;=REGISTER!$CZ$22,0,IF(DI$70=1,0,IF(AND(DI83=1,$J83=1,DI$43&gt;=REGISTER!$CZ$25,DI$40&gt;0,SUM(DI$54:DI$60)&gt;0),1,0)))</f>
        <v>0</v>
      </c>
      <c r="AG83" s="80">
        <f>IF((SUM(AG$19:AG$39)+SUM(AG$78:AG82)+SUM(AG$117:AG$121))&gt;=REGISTER!$CZ$22,0,IF(DJ$70=1,0,IF(AND(DJ83=1,$J83=1,DJ$43&gt;=REGISTER!$CZ$25,DJ$40&gt;0,SUM(DJ$54:DJ$60)&gt;0),1,0)))</f>
        <v>0</v>
      </c>
      <c r="AH83" s="80">
        <f>IF((SUM(AH$19:AH$39)+SUM(AH$78:AH82)+SUM(AH$117:AH$121))&gt;=REGISTER!$CZ$22,0,IF(DK$70=1,0,IF(AND(DK83=1,$J83=1,DK$43&gt;=REGISTER!$CZ$25,DK$40&gt;0,SUM(DK$54:DK$60)&gt;0),1,0)))</f>
        <v>0</v>
      </c>
      <c r="AI83" s="80">
        <f>IF((SUM(AI$19:AI$39)+SUM(AI$78:AI82)+SUM(AI$117:AI$121))&gt;=REGISTER!$CZ$22,0,IF(DL$70=1,0,IF(AND(DL83=1,$J83=1,DL$43&gt;=REGISTER!$CZ$25,DL$40&gt;0,SUM(DL$54:DL$60)&gt;0),1,0)))</f>
        <v>0</v>
      </c>
      <c r="AJ83" s="80">
        <f>IF((SUM(AJ$19:AJ$39)+SUM(AJ$78:AJ82)+SUM(AJ$117:AJ$121))&gt;=REGISTER!$CZ$22,0,IF(DM$70=1,0,IF(AND(DM83=1,$J83=1,DM$43&gt;=REGISTER!$CZ$25,DM$40&gt;0,SUM(DM$54:DM$60)&gt;0),1,0)))</f>
        <v>0</v>
      </c>
      <c r="AK83" s="80">
        <f>IF((SUM(AK$19:AK$39)+SUM(AK$78:AK82)+SUM(AK$117:AK$121))&gt;=REGISTER!$CZ$22,0,IF(DN$70=1,0,IF(AND(DN83=1,$J83=1,DN$43&gt;=REGISTER!$CZ$25,DN$40&gt;0,SUM(DN$54:DN$60)&gt;0),1,0)))</f>
        <v>0</v>
      </c>
      <c r="AL83" s="80">
        <f>IF((SUM(AL$19:AL$39)+SUM(AL$78:AL82)+SUM(AL$117:AL$121))&gt;=REGISTER!$CZ$22,0,IF(DO$70=1,0,IF(AND(DO83=1,$J83=1,DO$43&gt;=REGISTER!$CZ$25,DO$40&gt;0,SUM(DO$54:DO$60)&gt;0),1,0)))</f>
        <v>0</v>
      </c>
      <c r="AM83" s="80">
        <f>IF((SUM(AM$19:AM$39)+SUM(AM$78:AM82)+SUM(AM$117:AM$121))&gt;=REGISTER!$CZ$22,0,IF(DP$70=1,0,IF(AND(DP83=1,$J83=1,DP$43&gt;=REGISTER!$CZ$25,DP$40&gt;0,SUM(DP$54:DP$60)&gt;0),1,0)))</f>
        <v>0</v>
      </c>
      <c r="AN83" s="80">
        <f>IF((SUM(AN$19:AN$39)+SUM(AN$78:AN82)+SUM(AN$117:AN$121))&gt;=REGISTER!$CZ$22,0,IF(DQ$70=1,0,IF(AND(DQ83=1,$J83=1,DQ$43&gt;=REGISTER!$CZ$25,DQ$40&gt;0,SUM(DQ$54:DQ$60)&gt;0),1,0)))</f>
        <v>0</v>
      </c>
      <c r="AO83" s="80">
        <f>IF((SUM(AO$19:AO$39)+SUM(AO$78:AO82)+SUM(AO$117:AO$121))&gt;=REGISTER!$CZ$22,0,IF(DR$70=1,0,IF(AND(DR83=1,$J83=1,DR$43&gt;=REGISTER!$CZ$25,DR$40&gt;0,SUM(DR$54:DR$60)&gt;0),1,0)))</f>
        <v>0</v>
      </c>
      <c r="AP83" s="80">
        <f>IF((SUM(AP$19:AP$39)+SUM(AP$78:AP82)+SUM(AP$117:AP$121))&gt;=REGISTER!$CZ$22,0,IF(DS$70=1,0,IF(AND(DS83=1,$J83=1,DS$43&gt;=REGISTER!$CZ$25,DS$40&gt;0,SUM(DS$54:DS$60)&gt;0),1,0)))</f>
        <v>0</v>
      </c>
      <c r="AQ83" s="80">
        <f>IF((SUM(AQ$19:AQ$39)+SUM(AQ$78:AQ82)+SUM(AQ$117:AQ$121))&gt;=REGISTER!$CZ$22,0,IF(DT$70=1,0,IF(AND(DT83=1,$J83=1,DT$43&gt;=REGISTER!$CZ$25,DT$40&gt;0,SUM(DT$54:DT$60)&gt;0),1,0)))</f>
        <v>0</v>
      </c>
      <c r="AR83" s="80">
        <f>IF((SUM(AR$19:AR$39)+SUM(AR$78:AR82)+SUM(AR$117:AR$121))&gt;=REGISTER!$CZ$22,0,IF(DU$70=1,0,IF(AND(DU83=1,$J83=1,DU$43&gt;=REGISTER!$CZ$25,DU$40&gt;0,SUM(DU$54:DU$60)&gt;0),1,0)))</f>
        <v>0</v>
      </c>
      <c r="AS83" s="80">
        <f>IF((SUM(AS$19:AS$39)+SUM(AS$78:AS82)+SUM(AS$117:AS$121))&gt;=REGISTER!$CZ$22,0,IF(DV$70=1,0,IF(AND(DV83=1,$J83=1,DV$43&gt;=REGISTER!$CZ$25,DV$40&gt;0,SUM(DV$54:DV$60)&gt;0),1,0)))</f>
        <v>0</v>
      </c>
      <c r="AT83" s="80">
        <f>IF((SUM(AT$19:AT$39)+SUM(AT$78:AT82)+SUM(AT$117:AT$121))&gt;=REGISTER!$CZ$22,0,IF(DW$70=1,0,IF(AND(DW83=1,$J83=1,DW$43&gt;=REGISTER!$CZ$25,DW$40&gt;0,SUM(DW$54:DW$60)&gt;0),1,0)))</f>
        <v>0</v>
      </c>
      <c r="AU83" s="80">
        <f>IF((SUM(AU$19:AU$39)+SUM(AU$78:AU82)+SUM(AU$117:AU$121))&gt;=REGISTER!$CZ$22,0,IF(DX$70=1,0,IF(AND(DX83=1,$J83=1,DX$43&gt;=REGISTER!$CZ$25,DX$40&gt;0,SUM(DX$54:DX$60)&gt;0),1,0)))</f>
        <v>0</v>
      </c>
      <c r="AV83" s="80">
        <f>IF((SUM(AV$19:AV$39)+SUM(AV$78:AV82)+SUM(AV$117:AV$121))&gt;=REGISTER!$CZ$22,0,IF(DY$70=1,0,IF(AND(DY83=1,$J83=1,DY$43&gt;=REGISTER!$CZ$25,DY$40&gt;0,SUM(DY$54:DY$60)&gt;0),1,0)))</f>
        <v>0</v>
      </c>
      <c r="AW83" s="80">
        <f>IF((SUM(AW$19:AW$39)+SUM(AW$78:AW82)+SUM(AW$117:AW$121))&gt;=REGISTER!$CZ$22,0,IF(DZ$70=1,0,IF(AND(DZ83=1,$J83=1,DZ$43&gt;=REGISTER!$CZ$25,DZ$40&gt;0,SUM(DZ$54:DZ$60)&gt;0),1,0)))</f>
        <v>0</v>
      </c>
      <c r="AX83" s="80">
        <f>IF((SUM(AX$19:AX$39)+SUM(AX$78:AX82)+SUM(AX$117:AX$121))&gt;=REGISTER!$CZ$22,0,IF(EA$70=1,0,IF(AND(EA83=1,$J83=1,EA$43&gt;=REGISTER!$CZ$25,EA$40&gt;0,SUM(EA$54:EA$60)&gt;0),1,0)))</f>
        <v>0</v>
      </c>
      <c r="AY83" s="80">
        <f>IF((SUM(AY$19:AY$39)+SUM(AY$78:AY82)+SUM(AY$117:AY$121))&gt;=REGISTER!$CZ$22,0,IF(EB$70=1,0,IF(AND(EB83=1,$J83=1,EB$43&gt;=REGISTER!$CZ$25,EB$40&gt;0,SUM(EB$54:EB$60)&gt;0),1,0)))</f>
        <v>0</v>
      </c>
      <c r="AZ83" s="80">
        <f>IF((SUM(AZ$19:AZ$39)+SUM(AZ$78:AZ82)+SUM(AZ$117:AZ$121))&gt;=REGISTER!$CZ$22,0,IF(EC$70=1,0,IF(AND(EC83=1,$J83=1,EC$43&gt;=REGISTER!$CZ$25,EC$40&gt;0,SUM(EC$54:EC$60)&gt;0),1,0)))</f>
        <v>0</v>
      </c>
      <c r="BA83" s="80">
        <f>IF((SUM(BA$19:BA$39)+SUM(BA$78:BA82)+SUM(BA$117:BA$121))&gt;=REGISTER!$CZ$22,0,IF(ED$70=1,0,IF(AND(ED83=1,$J83=1,ED$43&gt;=REGISTER!$CZ$25,ED$40&gt;0,SUM(ED$54:ED$60)&gt;0),1,0)))</f>
        <v>0</v>
      </c>
      <c r="BB83" s="80">
        <f>IF((SUM(BB$19:BB$39)+SUM(BB$78:BB82)+SUM(BB$117:BB$121))&gt;=REGISTER!$CZ$22,0,IF(EE$70=1,0,IF(AND(EE83=1,$J83=1,EE$43&gt;=REGISTER!$CZ$25,EE$40&gt;0,SUM(EE$54:EE$60)&gt;0),1,0)))</f>
        <v>0</v>
      </c>
      <c r="BC83" s="80">
        <f>IF((SUM(BC$19:BC$39)+SUM(BC$78:BC82)+SUM(BC$117:BC$121))&gt;=REGISTER!$CZ$22,0,IF(EF$70=1,0,IF(AND(EF83=1,$J83=1,EF$43&gt;=REGISTER!$CZ$25,EF$40&gt;0,SUM(EF$54:EF$60)&gt;0),1,0)))</f>
        <v>0</v>
      </c>
      <c r="BD83" s="101">
        <f t="shared" si="46"/>
        <v>0</v>
      </c>
      <c r="BE83" s="80">
        <f>IF((SUM(BE$19:BE$39)+SUM(BE$78:BE82)+SUM(BE$117:BE$121))&gt;=30,0,SUM(IF(AND($I83=1,CS83=1,CS$41&gt;2,CS$40&gt;0,SUM(CS$47:CS$53)&gt;0),1,0)))</f>
        <v>0</v>
      </c>
      <c r="BF83" s="80">
        <f>IF((SUM(BF$19:BF$39)+SUM(BF$78:BF82)+SUM(BF$117:BF$121))&gt;=30,0,SUM(IF(AND($I83=1,CT83=1,CT$41&gt;2,CT$40&gt;0,SUM(CT$47:CT$53)&gt;0),1,0)))</f>
        <v>0</v>
      </c>
      <c r="BG83" s="80">
        <f>IF((SUM(BG$19:BG$39)+SUM(BG$78:BG82)+SUM(BG$117:BG$121))&gt;=30,0,SUM(IF(AND($I83=1,CU83=1,CU$41&gt;2,CU$40&gt;0,SUM(CU$47:CU$53)&gt;0),1,0)))</f>
        <v>0</v>
      </c>
      <c r="BH83" s="80">
        <f>IF((SUM(BH$19:BH$39)+SUM(BH$78:BH82)+SUM(BH$117:BH$121))&gt;=30,0,SUM(IF(AND($I83=1,CV83=1,CV$41&gt;2,CV$40&gt;0,SUM(CV$47:CV$53)&gt;0),1,0)))</f>
        <v>0</v>
      </c>
      <c r="BI83" s="80">
        <f>IF((SUM(BI$19:BI$39)+SUM(BI$78:BI82)+SUM(BI$117:BI$121))&gt;=30,0,SUM(IF(AND($I83=1,CW83=1,CW$41&gt;2,CW$40&gt;0,SUM(CW$47:CW$53)&gt;0),1,0)))</f>
        <v>0</v>
      </c>
      <c r="BJ83" s="80">
        <f>IF((SUM(BJ$19:BJ$39)+SUM(BJ$78:BJ82)+SUM(BJ$117:BJ$121))&gt;=30,0,SUM(IF(AND($I83=1,CX83=1,CX$41&gt;2,CX$40&gt;0,SUM(CX$47:CX$53)&gt;0),1,0)))</f>
        <v>0</v>
      </c>
      <c r="BK83" s="80">
        <f>IF((SUM(BK$19:BK$39)+SUM(BK$78:BK82)+SUM(BK$117:BK$121))&gt;=30,0,SUM(IF(AND($I83=1,CY83=1,CY$41&gt;2,CY$40&gt;0,SUM(CY$47:CY$53)&gt;0),1,0)))</f>
        <v>0</v>
      </c>
      <c r="BL83" s="80">
        <f>IF((SUM(BL$19:BL$39)+SUM(BL$78:BL82)+SUM(BL$117:BL$121))&gt;=30,0,SUM(IF(AND($I83=1,CZ83=1,CZ$41&gt;2,CZ$40&gt;0,SUM(CZ$47:CZ$53)&gt;0),1,0)))</f>
        <v>0</v>
      </c>
      <c r="BM83" s="80">
        <f>IF((SUM(BM$19:BM$39)+SUM(BM$78:BM82)+SUM(BM$117:BM$121))&gt;=30,0,SUM(IF(AND($I83=1,DA83=1,DA$41&gt;2,DA$40&gt;0,SUM(DA$47:DA$53)&gt;0),1,0)))</f>
        <v>0</v>
      </c>
      <c r="BN83" s="80">
        <f>IF((SUM(BN$19:BN$39)+SUM(BN$78:BN82)+SUM(BN$117:BN$121))&gt;=30,0,SUM(IF(AND($I83=1,DB83=1,DB$41&gt;2,DB$40&gt;0,SUM(DB$47:DB$53)&gt;0),1,0)))</f>
        <v>0</v>
      </c>
      <c r="BO83" s="80">
        <f>IF((SUM(BO$19:BO$39)+SUM(BO$78:BO82)+SUM(BO$117:BO$121))&gt;=30,0,SUM(IF(AND($I83=1,DC83=1,DC$41&gt;2,DC$40&gt;0,SUM(DC$47:DC$53)&gt;0),1,0)))</f>
        <v>0</v>
      </c>
      <c r="BP83" s="80">
        <f>IF((SUM(BP$19:BP$39)+SUM(BP$78:BP82)+SUM(BP$117:BP$121))&gt;=30,0,SUM(IF(AND($I83=1,DD83=1,DD$41&gt;2,DD$40&gt;0,SUM(DD$47:DD$53)&gt;0),1,0)))</f>
        <v>0</v>
      </c>
      <c r="BQ83" s="80">
        <f>IF((SUM(BQ$19:BQ$39)+SUM(BQ$78:BQ82)+SUM(BQ$117:BQ$121))&gt;=30,0,SUM(IF(AND($I83=1,DE83=1,DE$41&gt;2,DE$40&gt;0,SUM(DE$47:DE$53)&gt;0),1,0)))</f>
        <v>0</v>
      </c>
      <c r="BR83" s="80">
        <f>IF((SUM(BR$19:BR$39)+SUM(BR$78:BR82)+SUM(BR$117:BR$121))&gt;=30,0,SUM(IF(AND($I83=1,DF83=1,DF$41&gt;2,DF$40&gt;0,SUM(DF$47:DF$53)&gt;0),1,0)))</f>
        <v>0</v>
      </c>
      <c r="BS83" s="80">
        <f>IF((SUM(BS$19:BS$39)+SUM(BS$78:BS82)+SUM(BS$117:BS$121))&gt;=30,0,SUM(IF(AND($I83=1,DG83=1,DG$41&gt;2,DG$40&gt;0,SUM(DG$47:DG$53)&gt;0),1,0)))</f>
        <v>0</v>
      </c>
      <c r="BT83" s="80">
        <f>IF((SUM(BT$19:BT$39)+SUM(BT$78:BT82)+SUM(BT$117:BT$121))&gt;=30,0,SUM(IF(AND($I83=1,DH83=1,DH$41&gt;2,DH$40&gt;0,SUM(DH$47:DH$53)&gt;0),1,0)))</f>
        <v>0</v>
      </c>
      <c r="BU83" s="80">
        <f>IF((SUM(BU$19:BU$39)+SUM(BU$78:BU82)+SUM(BU$117:BU$121))&gt;=30,0,SUM(IF(AND($I83=1,DI83=1,DI$41&gt;2,DI$40&gt;0,SUM(DI$47:DI$53)&gt;0),1,0)))</f>
        <v>0</v>
      </c>
      <c r="BV83" s="80">
        <f>IF((SUM(BV$19:BV$39)+SUM(BV$78:BV82)+SUM(BV$117:BV$121))&gt;=30,0,SUM(IF(AND($I83=1,DJ83=1,DJ$41&gt;2,DJ$40&gt;0,SUM(DJ$47:DJ$53)&gt;0),1,0)))</f>
        <v>0</v>
      </c>
      <c r="BW83" s="80">
        <f>IF((SUM(BW$19:BW$39)+SUM(BW$78:BW82)+SUM(BW$117:BW$121))&gt;=30,0,SUM(IF(AND($I83=1,DK83=1,DK$41&gt;2,DK$40&gt;0,SUM(DK$47:DK$53)&gt;0),1,0)))</f>
        <v>0</v>
      </c>
      <c r="BX83" s="80">
        <f>IF((SUM(BX$19:BX$39)+SUM(BX$78:BX82)+SUM(BX$117:BX$121))&gt;=30,0,SUM(IF(AND($I83=1,DL83=1,DL$41&gt;2,DL$40&gt;0,SUM(DL$47:DL$53)&gt;0),1,0)))</f>
        <v>0</v>
      </c>
      <c r="BY83" s="80">
        <f>IF((SUM(BY$19:BY$39)+SUM(BY$78:BY82)+SUM(BY$117:BY$121))&gt;=30,0,SUM(IF(AND($I83=1,DM83=1,DM$41&gt;2,DM$40&gt;0,SUM(DM$47:DM$53)&gt;0),1,0)))</f>
        <v>0</v>
      </c>
      <c r="BZ83" s="80">
        <f>IF((SUM(BZ$19:BZ$39)+SUM(BZ$78:BZ82)+SUM(BZ$117:BZ$121))&gt;=30,0,SUM(IF(AND($I83=1,DN83=1,DN$41&gt;2,DN$40&gt;0,SUM(DN$47:DN$53)&gt;0),1,0)))</f>
        <v>0</v>
      </c>
      <c r="CA83" s="80">
        <f>IF((SUM(CA$19:CA$39)+SUM(CA$78:CA82)+SUM(CA$117:CA$121))&gt;=30,0,SUM(IF(AND($I83=1,DO83=1,DO$41&gt;2,DO$40&gt;0,SUM(DO$47:DO$53)&gt;0),1,0)))</f>
        <v>0</v>
      </c>
      <c r="CB83" s="80">
        <f>IF((SUM(CB$19:CB$39)+SUM(CB$78:CB82)+SUM(CB$117:CB$121))&gt;=30,0,SUM(IF(AND($I83=1,DP83=1,DP$41&gt;2,DP$40&gt;0,SUM(DP$47:DP$53)&gt;0),1,0)))</f>
        <v>0</v>
      </c>
      <c r="CC83" s="80">
        <f>IF((SUM(CC$19:CC$39)+SUM(CC$78:CC82)+SUM(CC$117:CC$121))&gt;=30,0,SUM(IF(AND($I83=1,DQ83=1,DQ$41&gt;2,DQ$40&gt;0,SUM(DQ$47:DQ$53)&gt;0),1,0)))</f>
        <v>0</v>
      </c>
      <c r="CD83" s="80">
        <f>IF((SUM(CD$19:CD$39)+SUM(CD$78:CD82)+SUM(CD$117:CD$121))&gt;=30,0,SUM(IF(AND($I83=1,DR83=1,DR$41&gt;2,DR$40&gt;0,SUM(DR$47:DR$53)&gt;0),1,0)))</f>
        <v>0</v>
      </c>
      <c r="CE83" s="80">
        <f>IF((SUM(CE$19:CE$39)+SUM(CE$78:CE82)+SUM(CE$117:CE$121))&gt;=30,0,SUM(IF(AND($I83=1,DS83=1,DS$41&gt;2,DS$40&gt;0,SUM(DS$47:DS$53)&gt;0),1,0)))</f>
        <v>0</v>
      </c>
      <c r="CF83" s="80">
        <f>IF((SUM(CF$19:CF$39)+SUM(CF$78:CF82)+SUM(CF$117:CF$121))&gt;=30,0,SUM(IF(AND($I83=1,DT83=1,DT$41&gt;2,DT$40&gt;0,SUM(DT$47:DT$53)&gt;0),1,0)))</f>
        <v>0</v>
      </c>
      <c r="CG83" s="80">
        <f>IF((SUM(CG$19:CG$39)+SUM(CG$78:CG82)+SUM(CG$117:CG$121))&gt;=30,0,SUM(IF(AND($I83=1,DU83=1,DU$41&gt;2,DU$40&gt;0,SUM(DU$47:DU$53)&gt;0),1,0)))</f>
        <v>0</v>
      </c>
      <c r="CH83" s="80">
        <f>IF((SUM(CH$19:CH$39)+SUM(CH$78:CH82)+SUM(CH$117:CH$121))&gt;=30,0,SUM(IF(AND($I83=1,DV83=1,DV$41&gt;2,DV$40&gt;0,SUM(DV$47:DV$53)&gt;0),1,0)))</f>
        <v>0</v>
      </c>
      <c r="CI83" s="80">
        <f>IF((SUM(CI$19:CI$39)+SUM(CI$78:CI82)+SUM(CI$117:CI$121))&gt;=30,0,SUM(IF(AND($I83=1,DW83=1,DW$41&gt;2,DW$40&gt;0,SUM(DW$47:DW$53)&gt;0),1,0)))</f>
        <v>0</v>
      </c>
      <c r="CJ83" s="80">
        <f>IF((SUM(CJ$19:CJ$39)+SUM(CJ$78:CJ82)+SUM(CJ$117:CJ$121))&gt;=30,0,SUM(IF(AND($I83=1,DX83=1,DX$41&gt;2,DX$40&gt;0,SUM(DX$47:DX$53)&gt;0),1,0)))</f>
        <v>0</v>
      </c>
      <c r="CK83" s="80">
        <f>IF((SUM(CK$19:CK$39)+SUM(CK$78:CK82)+SUM(CK$117:CK$121))&gt;=30,0,SUM(IF(AND($I83=1,DY83=1,DY$41&gt;2,DY$40&gt;0,SUM(DY$47:DY$53)&gt;0),1,0)))</f>
        <v>0</v>
      </c>
      <c r="CL83" s="80">
        <f>IF((SUM(CL$19:CL$39)+SUM(CL$78:CL82)+SUM(CL$117:CL$121))&gt;=30,0,SUM(IF(AND($I83=1,DZ83=1,DZ$41&gt;2,DZ$40&gt;0,SUM(DZ$47:DZ$53)&gt;0),1,0)))</f>
        <v>0</v>
      </c>
      <c r="CM83" s="80">
        <f>IF((SUM(CM$19:CM$39)+SUM(CM$78:CM82)+SUM(CM$117:CM$121))&gt;=30,0,SUM(IF(AND($I83=1,EA83=1,EA$41&gt;2,EA$40&gt;0,SUM(EA$47:EA$53)&gt;0),1,0)))</f>
        <v>0</v>
      </c>
      <c r="CN83" s="80">
        <f>IF((SUM(CN$19:CN$39)+SUM(CN$78:CN82)+SUM(CN$117:CN$121))&gt;=30,0,SUM(IF(AND($I83=1,EB83=1,EB$41&gt;2,EB$40&gt;0,SUM(EB$47:EB$53)&gt;0),1,0)))</f>
        <v>0</v>
      </c>
      <c r="CO83" s="80">
        <f>IF((SUM(CO$19:CO$39)+SUM(CO$78:CO82)+SUM(CO$117:CO$121))&gt;=30,0,SUM(IF(AND($I83=1,EC83=1,EC$41&gt;2,EC$40&gt;0,SUM(EC$47:EC$53)&gt;0),1,0)))</f>
        <v>0</v>
      </c>
      <c r="CP83" s="80">
        <f>IF((SUM(CP$19:CP$39)+SUM(CP$78:CP82)+SUM(CP$117:CP$121))&gt;=30,0,SUM(IF(AND($I83=1,ED83=1,ED$41&gt;2,ED$40&gt;0,SUM(ED$47:ED$53)&gt;0),1,0)))</f>
        <v>0</v>
      </c>
      <c r="CQ83" s="80">
        <f>IF((SUM(CQ$19:CQ$39)+SUM(CQ$78:CQ82)+SUM(CQ$117:CQ$121))&gt;=30,0,SUM(IF(AND($I83=1,EE83=1,EE$41&gt;2,EE$40&gt;0,SUM(EE$47:EE$53)&gt;0),1,0)))</f>
        <v>0</v>
      </c>
      <c r="CR83" s="80">
        <f>IF((SUM(CR$19:CR$39)+SUM(CR$78:CR82)+SUM(CR$117:CR$121))&gt;=30,0,SUM(IF(AND($I83=1,EF83=1,EF$41&gt;2,EF$40&gt;0,SUM(EF$47:EF$53)&gt;0),1,0)))</f>
        <v>0</v>
      </c>
      <c r="CS83" s="64"/>
      <c r="CT83" s="64"/>
      <c r="CU83" s="6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64"/>
      <c r="DM83" s="64"/>
      <c r="DN83" s="64"/>
      <c r="DO83" s="64"/>
      <c r="DP83" s="64"/>
      <c r="DQ83" s="64"/>
      <c r="DR83" s="64"/>
      <c r="DS83" s="64"/>
      <c r="DT83" s="64"/>
      <c r="DU83" s="64"/>
      <c r="DV83" s="64"/>
      <c r="DW83" s="64"/>
      <c r="DX83" s="64"/>
      <c r="DY83" s="64"/>
      <c r="DZ83" s="64"/>
      <c r="EA83" s="64"/>
      <c r="EB83" s="64"/>
      <c r="EC83" s="64"/>
      <c r="ED83" s="64"/>
      <c r="EE83" s="64"/>
      <c r="EF83" s="64"/>
      <c r="EG83" s="54">
        <f t="shared" si="48"/>
        <v>0</v>
      </c>
      <c r="EH83" s="136"/>
      <c r="EI83" s="97">
        <f t="shared" si="49"/>
        <v>0</v>
      </c>
      <c r="EJ83" s="344" t="str">
        <f t="shared" si="50"/>
        <v/>
      </c>
      <c r="EK83" s="345">
        <f t="shared" si="51"/>
        <v>0</v>
      </c>
      <c r="EL83" s="185"/>
      <c r="EM83" s="102">
        <f>SUMIF($K83,REGISTER!$CU$7,'KORT 2'!$BD83)</f>
        <v>0</v>
      </c>
      <c r="EN83" s="19">
        <f>SUMIF($K83,REGISTER!$CU$8,'KORT 2'!$BD83)</f>
        <v>0</v>
      </c>
      <c r="EO83" s="20">
        <f>SUMIF($K83,REGISTER!$CU$9,'KORT 2'!$BD83)</f>
        <v>0</v>
      </c>
      <c r="EP83" s="17">
        <f>SUMIF($K83,REGISTER!$CU$21,'KORT 2'!$BD83)</f>
        <v>0</v>
      </c>
      <c r="EQ83" s="19">
        <f>SUMIF($K83,REGISTER!$CU$22,'KORT 2'!$BD83)</f>
        <v>0</v>
      </c>
      <c r="ER83" s="20">
        <f>SUMIF($K83,REGISTER!$CU$23,'KORT 2'!$BD83)</f>
        <v>0</v>
      </c>
      <c r="ES83" s="17">
        <f>SUMIF($K83,REGISTER!$CU$14,'KORT 2'!$BD83)</f>
        <v>0</v>
      </c>
      <c r="ET83" s="19">
        <f>SUMIF($K83,REGISTER!$CU$15,'KORT 2'!$BD83)</f>
        <v>0</v>
      </c>
      <c r="EU83" s="19">
        <f>SUMIF($K83,REGISTER!$CU$16,'KORT 2'!$BD83)</f>
        <v>0</v>
      </c>
      <c r="EV83" s="218">
        <f>SUMIF($K83,REGISTER!$CU$17,'KORT 2'!$BD83)+SUMIF($K83,REGISTER!$CU$18,'KORT 2'!$BD83)+SUMIF($K83,REGISTER!$CU$19,'KORT 2'!$BD83)+SUMIF($K83,REGISTER!$CU$20,'KORT 2'!$BD83)</f>
        <v>0</v>
      </c>
      <c r="EW83" s="103">
        <f>SUMIF($K83,REGISTER!$CU$28,'KORT 2'!$BD83)</f>
        <v>0</v>
      </c>
      <c r="EX83" s="19">
        <f>SUMIF($K83,REGISTER!$CU$29,'KORT 2'!$BD83)</f>
        <v>0</v>
      </c>
      <c r="EY83" s="19">
        <f>SUMIF($K83,REGISTER!$CU$30,'KORT 2'!$BD83)</f>
        <v>0</v>
      </c>
      <c r="EZ83" s="218">
        <f>SUMIF($K83,REGISTER!$CU$31,'KORT 2'!$BD83)+SUMIF($K83,REGISTER!$CU$32,'KORT 2'!$BD83)+SUMIF($K83,REGISTER!$CU$33,'KORT 2'!$BD83)+SUMIF($K83,REGISTER!$CU$34,'KORT 2'!$BD83)</f>
        <v>0</v>
      </c>
      <c r="FA83" s="136"/>
      <c r="FB83" s="136"/>
      <c r="FC83" s="136"/>
      <c r="FD83" s="136"/>
      <c r="FE83" s="136"/>
      <c r="FF83" s="136"/>
      <c r="FG83" s="136"/>
      <c r="FH83" s="136"/>
      <c r="FI83" s="136"/>
      <c r="FJ83" s="136"/>
      <c r="FK83" s="136"/>
      <c r="FL83" s="136"/>
      <c r="FM83" s="136"/>
      <c r="FN83" s="136"/>
      <c r="FO83" s="136"/>
      <c r="FP83" s="235"/>
      <c r="FQ83" s="103">
        <f>SUMIF($M83,REGISTER!$CU$36,'KORT 2'!$O83)</f>
        <v>0</v>
      </c>
      <c r="FR83" s="19">
        <f>SUMIF($M83,REGISTER!$CU$37,'KORT 2'!$O83)</f>
        <v>0</v>
      </c>
      <c r="FS83" s="19">
        <f>SUMIF($M83,REGISTER!$CU$38,'KORT 2'!$O83)</f>
        <v>0</v>
      </c>
      <c r="FT83" s="19">
        <f>SUMIF($M83,REGISTER!$CU$39,'KORT 2'!$O83)</f>
        <v>0</v>
      </c>
      <c r="FU83" s="19">
        <f>SUMIF($M83,REGISTER!$CU$40,'KORT 2'!$O83)</f>
        <v>0</v>
      </c>
      <c r="FV83" s="19">
        <f>SUMIF($M83,REGISTER!$CU$41,'KORT 2'!$O83)</f>
        <v>0</v>
      </c>
      <c r="FW83" s="19">
        <f>SUMIF($M83,REGISTER!$CU$56,'KORT 2'!$O83)</f>
        <v>0</v>
      </c>
      <c r="FX83" s="19">
        <f>SUMIF($M83,REGISTER!$CU$57,'KORT 2'!$O83)</f>
        <v>0</v>
      </c>
      <c r="FY83" s="19">
        <f>SUMIF($M83,REGISTER!$CU$58,'KORT 2'!$O83)</f>
        <v>0</v>
      </c>
      <c r="FZ83" s="19">
        <f>SUMIF($M83,REGISTER!$CU$59,'KORT 2'!$O83)</f>
        <v>0</v>
      </c>
      <c r="GA83" s="19">
        <f>SUMIF($M83,REGISTER!$CU$60,'KORT 2'!$O83)</f>
        <v>0</v>
      </c>
      <c r="GB83" s="19">
        <f>SUMIF($M83,REGISTER!$CU$61,'KORT 2'!$O83)</f>
        <v>0</v>
      </c>
      <c r="GC83" s="19">
        <f>SUMIF($M83,REGISTER!$CU$46,'KORT 2'!$O83)</f>
        <v>0</v>
      </c>
      <c r="GD83" s="19">
        <f>SUMIF($M83,REGISTER!$CU$47,'KORT 2'!$O83)</f>
        <v>0</v>
      </c>
      <c r="GE83" s="19">
        <f>SUMIF($M83,REGISTER!$CU$48,'KORT 2'!$O83)</f>
        <v>0</v>
      </c>
      <c r="GF83" s="19">
        <f>SUMIF($M83,REGISTER!$CU$49,'KORT 2'!$O83)</f>
        <v>0</v>
      </c>
      <c r="GG83" s="19">
        <f>SUMIF($M83,REGISTER!$CU$50,'KORT 2'!$O83)</f>
        <v>0</v>
      </c>
      <c r="GH83" s="19">
        <f>SUMIF($M83,REGISTER!$CU$51,'KORT 2'!$O83)</f>
        <v>0</v>
      </c>
      <c r="GI83" s="18">
        <f>SUMIF($M83,REGISTER!$CU$52,'KORT 2'!$O83)+SUMIF($M83,REGISTER!$CU$53,'KORT 2'!$O83)+SUMIF($M83,REGISTER!$CU$54,'KORT 2'!$O83)+SUMIF($M83,REGISTER!$CU$55,'KORT 2'!$O83)</f>
        <v>0</v>
      </c>
      <c r="GJ83" s="19">
        <f>SUMIF($M83,REGISTER!$CU$66,'KORT 2'!$O83)</f>
        <v>0</v>
      </c>
      <c r="GK83" s="19">
        <f>SUMIF($M83,REGISTER!$CU$67,'KORT 2'!$O83)</f>
        <v>0</v>
      </c>
      <c r="GL83" s="19">
        <f>SUMIF($M83,REGISTER!$CU$68,'KORT 2'!$O83)</f>
        <v>0</v>
      </c>
      <c r="GM83" s="19">
        <f>SUMIF($M83,REGISTER!$CU$69,'KORT 2'!$O83)</f>
        <v>0</v>
      </c>
      <c r="GN83" s="19">
        <f>SUMIF($M83,REGISTER!$CU$70,'KORT 2'!$O83)</f>
        <v>0</v>
      </c>
      <c r="GO83" s="19">
        <f>SUMIF($M83,REGISTER!$CU$71,'KORT 2'!$O83)</f>
        <v>0</v>
      </c>
      <c r="GP83" s="18">
        <f>SUMIF($M83,REGISTER!$CU$72,'KORT 2'!$O83)+SUMIF($M83,REGISTER!$CU$73,'KORT 2'!$O83)+SUMIF($M83,REGISTER!$CU$74,'KORT 2'!$O83)+SUMIF($M83,REGISTER!$CU$75,'KORT 2'!$O83)</f>
        <v>0</v>
      </c>
      <c r="GQ83" s="136"/>
      <c r="GR83" s="136"/>
      <c r="GS83" s="136"/>
      <c r="GT83" s="136"/>
      <c r="GU83" s="136"/>
      <c r="GV83" s="136"/>
      <c r="GW83" s="136"/>
      <c r="GX83" s="136"/>
      <c r="GY83" s="136"/>
      <c r="GZ83" s="136"/>
      <c r="HA83" s="136"/>
      <c r="HB83" s="136"/>
      <c r="HC83" s="136"/>
      <c r="HD83" s="136"/>
      <c r="HE83" s="136"/>
      <c r="HF83" s="136"/>
      <c r="HG83" s="136"/>
      <c r="HH83" s="125"/>
      <c r="HI83" s="1"/>
    </row>
    <row r="84" spans="1:217" ht="12" customHeight="1">
      <c r="A84" s="17">
        <v>28</v>
      </c>
      <c r="B84" s="81"/>
      <c r="C84" s="427" t="str">
        <f t="shared" si="38"/>
        <v/>
      </c>
      <c r="D84" s="428"/>
      <c r="E84" s="428"/>
      <c r="F84" s="428"/>
      <c r="G84" s="429"/>
      <c r="H84" s="130" t="str">
        <f t="shared" si="39"/>
        <v/>
      </c>
      <c r="I84" s="26">
        <f t="shared" si="40"/>
        <v>0</v>
      </c>
      <c r="J84" s="26">
        <f t="shared" si="41"/>
        <v>0</v>
      </c>
      <c r="K84" s="26">
        <f t="shared" si="42"/>
        <v>0</v>
      </c>
      <c r="L84" s="133"/>
      <c r="M84" s="26">
        <f t="shared" si="43"/>
        <v>0</v>
      </c>
      <c r="N84" s="26">
        <f t="shared" si="44"/>
        <v>0</v>
      </c>
      <c r="O84" s="101">
        <f t="shared" si="45"/>
        <v>0</v>
      </c>
      <c r="P84" s="80">
        <f>IF((SUM(P$19:P$39)+SUM(P$78:P83)+SUM(P$117:P$121))&gt;=REGISTER!$CZ$22,0,IF(CS$70=1,0,IF(AND(CS84=1,$J84=1,CS$43&gt;=REGISTER!$CZ$25,CS$40&gt;0,SUM(CS$54:CS$60)&gt;0),1,0)))</f>
        <v>0</v>
      </c>
      <c r="Q84" s="80">
        <f>IF((SUM(Q$19:Q$39)+SUM(Q$78:Q83)+SUM(Q$117:Q$121))&gt;=REGISTER!$CZ$22,0,IF(CT$70=1,0,IF(AND(CT84=1,$J84=1,CT$43&gt;=REGISTER!$CZ$25,CT$40&gt;0,SUM(CT$54:CT$60)&gt;0),1,0)))</f>
        <v>0</v>
      </c>
      <c r="R84" s="80">
        <f>IF((SUM(R$19:R$39)+SUM(R$78:R83)+SUM(R$117:R$121))&gt;=REGISTER!$CZ$22,0,IF(CU$70=1,0,IF(AND(CU84=1,$J84=1,CU$43&gt;=REGISTER!$CZ$25,CU$40&gt;0,SUM(CU$54:CU$60)&gt;0),1,0)))</f>
        <v>0</v>
      </c>
      <c r="S84" s="80">
        <f>IF((SUM(S$19:S$39)+SUM(S$78:S83)+SUM(S$117:S$121))&gt;=REGISTER!$CZ$22,0,IF(CV$70=1,0,IF(AND(CV84=1,$J84=1,CV$43&gt;=REGISTER!$CZ$25,CV$40&gt;0,SUM(CV$54:CV$60)&gt;0),1,0)))</f>
        <v>0</v>
      </c>
      <c r="T84" s="80">
        <f>IF((SUM(T$19:T$39)+SUM(T$78:T83)+SUM(T$117:T$121))&gt;=REGISTER!$CZ$22,0,IF(CW$70=1,0,IF(AND(CW84=1,$J84=1,CW$43&gt;=REGISTER!$CZ$25,CW$40&gt;0,SUM(CW$54:CW$60)&gt;0),1,0)))</f>
        <v>0</v>
      </c>
      <c r="U84" s="80">
        <f>IF((SUM(U$19:U$39)+SUM(U$78:U83)+SUM(U$117:U$121))&gt;=REGISTER!$CZ$22,0,IF(CX$70=1,0,IF(AND(CX84=1,$J84=1,CX$43&gt;=REGISTER!$CZ$25,CX$40&gt;0,SUM(CX$54:CX$60)&gt;0),1,0)))</f>
        <v>0</v>
      </c>
      <c r="V84" s="80">
        <f>IF((SUM(V$19:V$39)+SUM(V$78:V83)+SUM(V$117:V$121))&gt;=REGISTER!$CZ$22,0,IF(CY$70=1,0,IF(AND(CY84=1,$J84=1,CY$43&gt;=REGISTER!$CZ$25,CY$40&gt;0,SUM(CY$54:CY$60)&gt;0),1,0)))</f>
        <v>0</v>
      </c>
      <c r="W84" s="80">
        <f>IF((SUM(W$19:W$39)+SUM(W$78:W83)+SUM(W$117:W$121))&gt;=REGISTER!$CZ$22,0,IF(CZ$70=1,0,IF(AND(CZ84=1,$J84=1,CZ$43&gt;=REGISTER!$CZ$25,CZ$40&gt;0,SUM(CZ$54:CZ$60)&gt;0),1,0)))</f>
        <v>0</v>
      </c>
      <c r="X84" s="80">
        <f>IF((SUM(X$19:X$39)+SUM(X$78:X83)+SUM(X$117:X$121))&gt;=REGISTER!$CZ$22,0,IF(DA$70=1,0,IF(AND(DA84=1,$J84=1,DA$43&gt;=REGISTER!$CZ$25,DA$40&gt;0,SUM(DA$54:DA$60)&gt;0),1,0)))</f>
        <v>0</v>
      </c>
      <c r="Y84" s="80">
        <f>IF((SUM(Y$19:Y$39)+SUM(Y$78:Y83)+SUM(Y$117:Y$121))&gt;=REGISTER!$CZ$22,0,IF(DB$70=1,0,IF(AND(DB84=1,$J84=1,DB$43&gt;=REGISTER!$CZ$25,DB$40&gt;0,SUM(DB$54:DB$60)&gt;0),1,0)))</f>
        <v>0</v>
      </c>
      <c r="Z84" s="80">
        <f>IF((SUM(Z$19:Z$39)+SUM(Z$78:Z83)+SUM(Z$117:Z$121))&gt;=REGISTER!$CZ$22,0,IF(DC$70=1,0,IF(AND(DC84=1,$J84=1,DC$43&gt;=REGISTER!$CZ$25,DC$40&gt;0,SUM(DC$54:DC$60)&gt;0),1,0)))</f>
        <v>0</v>
      </c>
      <c r="AA84" s="80">
        <f>IF((SUM(AA$19:AA$39)+SUM(AA$78:AA83)+SUM(AA$117:AA$121))&gt;=REGISTER!$CZ$22,0,IF(DD$70=1,0,IF(AND(DD84=1,$J84=1,DD$43&gt;=REGISTER!$CZ$25,DD$40&gt;0,SUM(DD$54:DD$60)&gt;0),1,0)))</f>
        <v>0</v>
      </c>
      <c r="AB84" s="80">
        <f>IF((SUM(AB$19:AB$39)+SUM(AB$78:AB83)+SUM(AB$117:AB$121))&gt;=REGISTER!$CZ$22,0,IF(DE$70=1,0,IF(AND(DE84=1,$J84=1,DE$43&gt;=REGISTER!$CZ$25,DE$40&gt;0,SUM(DE$54:DE$60)&gt;0),1,0)))</f>
        <v>0</v>
      </c>
      <c r="AC84" s="80">
        <f>IF((SUM(AC$19:AC$39)+SUM(AC$78:AC83)+SUM(AC$117:AC$121))&gt;=REGISTER!$CZ$22,0,IF(DF$70=1,0,IF(AND(DF84=1,$J84=1,DF$43&gt;=REGISTER!$CZ$25,DF$40&gt;0,SUM(DF$54:DF$60)&gt;0),1,0)))</f>
        <v>0</v>
      </c>
      <c r="AD84" s="80">
        <f>IF((SUM(AD$19:AD$39)+SUM(AD$78:AD83)+SUM(AD$117:AD$121))&gt;=REGISTER!$CZ$22,0,IF(DG$70=1,0,IF(AND(DG84=1,$J84=1,DG$43&gt;=REGISTER!$CZ$25,DG$40&gt;0,SUM(DG$54:DG$60)&gt;0),1,0)))</f>
        <v>0</v>
      </c>
      <c r="AE84" s="80">
        <f>IF((SUM(AE$19:AE$39)+SUM(AE$78:AE83)+SUM(AE$117:AE$121))&gt;=REGISTER!$CZ$22,0,IF(DH$70=1,0,IF(AND(DH84=1,$J84=1,DH$43&gt;=REGISTER!$CZ$25,DH$40&gt;0,SUM(DH$54:DH$60)&gt;0),1,0)))</f>
        <v>0</v>
      </c>
      <c r="AF84" s="80">
        <f>IF((SUM(AF$19:AF$39)+SUM(AF$78:AF83)+SUM(AF$117:AF$121))&gt;=REGISTER!$CZ$22,0,IF(DI$70=1,0,IF(AND(DI84=1,$J84=1,DI$43&gt;=REGISTER!$CZ$25,DI$40&gt;0,SUM(DI$54:DI$60)&gt;0),1,0)))</f>
        <v>0</v>
      </c>
      <c r="AG84" s="80">
        <f>IF((SUM(AG$19:AG$39)+SUM(AG$78:AG83)+SUM(AG$117:AG$121))&gt;=REGISTER!$CZ$22,0,IF(DJ$70=1,0,IF(AND(DJ84=1,$J84=1,DJ$43&gt;=REGISTER!$CZ$25,DJ$40&gt;0,SUM(DJ$54:DJ$60)&gt;0),1,0)))</f>
        <v>0</v>
      </c>
      <c r="AH84" s="80">
        <f>IF((SUM(AH$19:AH$39)+SUM(AH$78:AH83)+SUM(AH$117:AH$121))&gt;=REGISTER!$CZ$22,0,IF(DK$70=1,0,IF(AND(DK84=1,$J84=1,DK$43&gt;=REGISTER!$CZ$25,DK$40&gt;0,SUM(DK$54:DK$60)&gt;0),1,0)))</f>
        <v>0</v>
      </c>
      <c r="AI84" s="80">
        <f>IF((SUM(AI$19:AI$39)+SUM(AI$78:AI83)+SUM(AI$117:AI$121))&gt;=REGISTER!$CZ$22,0,IF(DL$70=1,0,IF(AND(DL84=1,$J84=1,DL$43&gt;=REGISTER!$CZ$25,DL$40&gt;0,SUM(DL$54:DL$60)&gt;0),1,0)))</f>
        <v>0</v>
      </c>
      <c r="AJ84" s="80">
        <f>IF((SUM(AJ$19:AJ$39)+SUM(AJ$78:AJ83)+SUM(AJ$117:AJ$121))&gt;=REGISTER!$CZ$22,0,IF(DM$70=1,0,IF(AND(DM84=1,$J84=1,DM$43&gt;=REGISTER!$CZ$25,DM$40&gt;0,SUM(DM$54:DM$60)&gt;0),1,0)))</f>
        <v>0</v>
      </c>
      <c r="AK84" s="80">
        <f>IF((SUM(AK$19:AK$39)+SUM(AK$78:AK83)+SUM(AK$117:AK$121))&gt;=REGISTER!$CZ$22,0,IF(DN$70=1,0,IF(AND(DN84=1,$J84=1,DN$43&gt;=REGISTER!$CZ$25,DN$40&gt;0,SUM(DN$54:DN$60)&gt;0),1,0)))</f>
        <v>0</v>
      </c>
      <c r="AL84" s="80">
        <f>IF((SUM(AL$19:AL$39)+SUM(AL$78:AL83)+SUM(AL$117:AL$121))&gt;=REGISTER!$CZ$22,0,IF(DO$70=1,0,IF(AND(DO84=1,$J84=1,DO$43&gt;=REGISTER!$CZ$25,DO$40&gt;0,SUM(DO$54:DO$60)&gt;0),1,0)))</f>
        <v>0</v>
      </c>
      <c r="AM84" s="80">
        <f>IF((SUM(AM$19:AM$39)+SUM(AM$78:AM83)+SUM(AM$117:AM$121))&gt;=REGISTER!$CZ$22,0,IF(DP$70=1,0,IF(AND(DP84=1,$J84=1,DP$43&gt;=REGISTER!$CZ$25,DP$40&gt;0,SUM(DP$54:DP$60)&gt;0),1,0)))</f>
        <v>0</v>
      </c>
      <c r="AN84" s="80">
        <f>IF((SUM(AN$19:AN$39)+SUM(AN$78:AN83)+SUM(AN$117:AN$121))&gt;=REGISTER!$CZ$22,0,IF(DQ$70=1,0,IF(AND(DQ84=1,$J84=1,DQ$43&gt;=REGISTER!$CZ$25,DQ$40&gt;0,SUM(DQ$54:DQ$60)&gt;0),1,0)))</f>
        <v>0</v>
      </c>
      <c r="AO84" s="80">
        <f>IF((SUM(AO$19:AO$39)+SUM(AO$78:AO83)+SUM(AO$117:AO$121))&gt;=REGISTER!$CZ$22,0,IF(DR$70=1,0,IF(AND(DR84=1,$J84=1,DR$43&gt;=REGISTER!$CZ$25,DR$40&gt;0,SUM(DR$54:DR$60)&gt;0),1,0)))</f>
        <v>0</v>
      </c>
      <c r="AP84" s="80">
        <f>IF((SUM(AP$19:AP$39)+SUM(AP$78:AP83)+SUM(AP$117:AP$121))&gt;=REGISTER!$CZ$22,0,IF(DS$70=1,0,IF(AND(DS84=1,$J84=1,DS$43&gt;=REGISTER!$CZ$25,DS$40&gt;0,SUM(DS$54:DS$60)&gt;0),1,0)))</f>
        <v>0</v>
      </c>
      <c r="AQ84" s="80">
        <f>IF((SUM(AQ$19:AQ$39)+SUM(AQ$78:AQ83)+SUM(AQ$117:AQ$121))&gt;=REGISTER!$CZ$22,0,IF(DT$70=1,0,IF(AND(DT84=1,$J84=1,DT$43&gt;=REGISTER!$CZ$25,DT$40&gt;0,SUM(DT$54:DT$60)&gt;0),1,0)))</f>
        <v>0</v>
      </c>
      <c r="AR84" s="80">
        <f>IF((SUM(AR$19:AR$39)+SUM(AR$78:AR83)+SUM(AR$117:AR$121))&gt;=REGISTER!$CZ$22,0,IF(DU$70=1,0,IF(AND(DU84=1,$J84=1,DU$43&gt;=REGISTER!$CZ$25,DU$40&gt;0,SUM(DU$54:DU$60)&gt;0),1,0)))</f>
        <v>0</v>
      </c>
      <c r="AS84" s="80">
        <f>IF((SUM(AS$19:AS$39)+SUM(AS$78:AS83)+SUM(AS$117:AS$121))&gt;=REGISTER!$CZ$22,0,IF(DV$70=1,0,IF(AND(DV84=1,$J84=1,DV$43&gt;=REGISTER!$CZ$25,DV$40&gt;0,SUM(DV$54:DV$60)&gt;0),1,0)))</f>
        <v>0</v>
      </c>
      <c r="AT84" s="80">
        <f>IF((SUM(AT$19:AT$39)+SUM(AT$78:AT83)+SUM(AT$117:AT$121))&gt;=REGISTER!$CZ$22,0,IF(DW$70=1,0,IF(AND(DW84=1,$J84=1,DW$43&gt;=REGISTER!$CZ$25,DW$40&gt;0,SUM(DW$54:DW$60)&gt;0),1,0)))</f>
        <v>0</v>
      </c>
      <c r="AU84" s="80">
        <f>IF((SUM(AU$19:AU$39)+SUM(AU$78:AU83)+SUM(AU$117:AU$121))&gt;=REGISTER!$CZ$22,0,IF(DX$70=1,0,IF(AND(DX84=1,$J84=1,DX$43&gt;=REGISTER!$CZ$25,DX$40&gt;0,SUM(DX$54:DX$60)&gt;0),1,0)))</f>
        <v>0</v>
      </c>
      <c r="AV84" s="80">
        <f>IF((SUM(AV$19:AV$39)+SUM(AV$78:AV83)+SUM(AV$117:AV$121))&gt;=REGISTER!$CZ$22,0,IF(DY$70=1,0,IF(AND(DY84=1,$J84=1,DY$43&gt;=REGISTER!$CZ$25,DY$40&gt;0,SUM(DY$54:DY$60)&gt;0),1,0)))</f>
        <v>0</v>
      </c>
      <c r="AW84" s="80">
        <f>IF((SUM(AW$19:AW$39)+SUM(AW$78:AW83)+SUM(AW$117:AW$121))&gt;=REGISTER!$CZ$22,0,IF(DZ$70=1,0,IF(AND(DZ84=1,$J84=1,DZ$43&gt;=REGISTER!$CZ$25,DZ$40&gt;0,SUM(DZ$54:DZ$60)&gt;0),1,0)))</f>
        <v>0</v>
      </c>
      <c r="AX84" s="80">
        <f>IF((SUM(AX$19:AX$39)+SUM(AX$78:AX83)+SUM(AX$117:AX$121))&gt;=REGISTER!$CZ$22,0,IF(EA$70=1,0,IF(AND(EA84=1,$J84=1,EA$43&gt;=REGISTER!$CZ$25,EA$40&gt;0,SUM(EA$54:EA$60)&gt;0),1,0)))</f>
        <v>0</v>
      </c>
      <c r="AY84" s="80">
        <f>IF((SUM(AY$19:AY$39)+SUM(AY$78:AY83)+SUM(AY$117:AY$121))&gt;=REGISTER!$CZ$22,0,IF(EB$70=1,0,IF(AND(EB84=1,$J84=1,EB$43&gt;=REGISTER!$CZ$25,EB$40&gt;0,SUM(EB$54:EB$60)&gt;0),1,0)))</f>
        <v>0</v>
      </c>
      <c r="AZ84" s="80">
        <f>IF((SUM(AZ$19:AZ$39)+SUM(AZ$78:AZ83)+SUM(AZ$117:AZ$121))&gt;=REGISTER!$CZ$22,0,IF(EC$70=1,0,IF(AND(EC84=1,$J84=1,EC$43&gt;=REGISTER!$CZ$25,EC$40&gt;0,SUM(EC$54:EC$60)&gt;0),1,0)))</f>
        <v>0</v>
      </c>
      <c r="BA84" s="80">
        <f>IF((SUM(BA$19:BA$39)+SUM(BA$78:BA83)+SUM(BA$117:BA$121))&gt;=REGISTER!$CZ$22,0,IF(ED$70=1,0,IF(AND(ED84=1,$J84=1,ED$43&gt;=REGISTER!$CZ$25,ED$40&gt;0,SUM(ED$54:ED$60)&gt;0),1,0)))</f>
        <v>0</v>
      </c>
      <c r="BB84" s="80">
        <f>IF((SUM(BB$19:BB$39)+SUM(BB$78:BB83)+SUM(BB$117:BB$121))&gt;=REGISTER!$CZ$22,0,IF(EE$70=1,0,IF(AND(EE84=1,$J84=1,EE$43&gt;=REGISTER!$CZ$25,EE$40&gt;0,SUM(EE$54:EE$60)&gt;0),1,0)))</f>
        <v>0</v>
      </c>
      <c r="BC84" s="80">
        <f>IF((SUM(BC$19:BC$39)+SUM(BC$78:BC83)+SUM(BC$117:BC$121))&gt;=REGISTER!$CZ$22,0,IF(EF$70=1,0,IF(AND(EF84=1,$J84=1,EF$43&gt;=REGISTER!$CZ$25,EF$40&gt;0,SUM(EF$54:EF$60)&gt;0),1,0)))</f>
        <v>0</v>
      </c>
      <c r="BD84" s="101">
        <f t="shared" si="46"/>
        <v>0</v>
      </c>
      <c r="BE84" s="80">
        <f>IF((SUM(BE$19:BE$39)+SUM(BE$78:BE83)+SUM(BE$117:BE$121))&gt;=30,0,SUM(IF(AND($I84=1,CS84=1,CS$41&gt;2,CS$40&gt;0,SUM(CS$47:CS$53)&gt;0),1,0)))</f>
        <v>0</v>
      </c>
      <c r="BF84" s="80">
        <f>IF((SUM(BF$19:BF$39)+SUM(BF$78:BF83)+SUM(BF$117:BF$121))&gt;=30,0,SUM(IF(AND($I84=1,CT84=1,CT$41&gt;2,CT$40&gt;0,SUM(CT$47:CT$53)&gt;0),1,0)))</f>
        <v>0</v>
      </c>
      <c r="BG84" s="80">
        <f>IF((SUM(BG$19:BG$39)+SUM(BG$78:BG83)+SUM(BG$117:BG$121))&gt;=30,0,SUM(IF(AND($I84=1,CU84=1,CU$41&gt;2,CU$40&gt;0,SUM(CU$47:CU$53)&gt;0),1,0)))</f>
        <v>0</v>
      </c>
      <c r="BH84" s="80">
        <f>IF((SUM(BH$19:BH$39)+SUM(BH$78:BH83)+SUM(BH$117:BH$121))&gt;=30,0,SUM(IF(AND($I84=1,CV84=1,CV$41&gt;2,CV$40&gt;0,SUM(CV$47:CV$53)&gt;0),1,0)))</f>
        <v>0</v>
      </c>
      <c r="BI84" s="80">
        <f>IF((SUM(BI$19:BI$39)+SUM(BI$78:BI83)+SUM(BI$117:BI$121))&gt;=30,0,SUM(IF(AND($I84=1,CW84=1,CW$41&gt;2,CW$40&gt;0,SUM(CW$47:CW$53)&gt;0),1,0)))</f>
        <v>0</v>
      </c>
      <c r="BJ84" s="80">
        <f>IF((SUM(BJ$19:BJ$39)+SUM(BJ$78:BJ83)+SUM(BJ$117:BJ$121))&gt;=30,0,SUM(IF(AND($I84=1,CX84=1,CX$41&gt;2,CX$40&gt;0,SUM(CX$47:CX$53)&gt;0),1,0)))</f>
        <v>0</v>
      </c>
      <c r="BK84" s="80">
        <f>IF((SUM(BK$19:BK$39)+SUM(BK$78:BK83)+SUM(BK$117:BK$121))&gt;=30,0,SUM(IF(AND($I84=1,CY84=1,CY$41&gt;2,CY$40&gt;0,SUM(CY$47:CY$53)&gt;0),1,0)))</f>
        <v>0</v>
      </c>
      <c r="BL84" s="80">
        <f>IF((SUM(BL$19:BL$39)+SUM(BL$78:BL83)+SUM(BL$117:BL$121))&gt;=30,0,SUM(IF(AND($I84=1,CZ84=1,CZ$41&gt;2,CZ$40&gt;0,SUM(CZ$47:CZ$53)&gt;0),1,0)))</f>
        <v>0</v>
      </c>
      <c r="BM84" s="80">
        <f>IF((SUM(BM$19:BM$39)+SUM(BM$78:BM83)+SUM(BM$117:BM$121))&gt;=30,0,SUM(IF(AND($I84=1,DA84=1,DA$41&gt;2,DA$40&gt;0,SUM(DA$47:DA$53)&gt;0),1,0)))</f>
        <v>0</v>
      </c>
      <c r="BN84" s="80">
        <f>IF((SUM(BN$19:BN$39)+SUM(BN$78:BN83)+SUM(BN$117:BN$121))&gt;=30,0,SUM(IF(AND($I84=1,DB84=1,DB$41&gt;2,DB$40&gt;0,SUM(DB$47:DB$53)&gt;0),1,0)))</f>
        <v>0</v>
      </c>
      <c r="BO84" s="80">
        <f>IF((SUM(BO$19:BO$39)+SUM(BO$78:BO83)+SUM(BO$117:BO$121))&gt;=30,0,SUM(IF(AND($I84=1,DC84=1,DC$41&gt;2,DC$40&gt;0,SUM(DC$47:DC$53)&gt;0),1,0)))</f>
        <v>0</v>
      </c>
      <c r="BP84" s="80">
        <f>IF((SUM(BP$19:BP$39)+SUM(BP$78:BP83)+SUM(BP$117:BP$121))&gt;=30,0,SUM(IF(AND($I84=1,DD84=1,DD$41&gt;2,DD$40&gt;0,SUM(DD$47:DD$53)&gt;0),1,0)))</f>
        <v>0</v>
      </c>
      <c r="BQ84" s="80">
        <f>IF((SUM(BQ$19:BQ$39)+SUM(BQ$78:BQ83)+SUM(BQ$117:BQ$121))&gt;=30,0,SUM(IF(AND($I84=1,DE84=1,DE$41&gt;2,DE$40&gt;0,SUM(DE$47:DE$53)&gt;0),1,0)))</f>
        <v>0</v>
      </c>
      <c r="BR84" s="80">
        <f>IF((SUM(BR$19:BR$39)+SUM(BR$78:BR83)+SUM(BR$117:BR$121))&gt;=30,0,SUM(IF(AND($I84=1,DF84=1,DF$41&gt;2,DF$40&gt;0,SUM(DF$47:DF$53)&gt;0),1,0)))</f>
        <v>0</v>
      </c>
      <c r="BS84" s="80">
        <f>IF((SUM(BS$19:BS$39)+SUM(BS$78:BS83)+SUM(BS$117:BS$121))&gt;=30,0,SUM(IF(AND($I84=1,DG84=1,DG$41&gt;2,DG$40&gt;0,SUM(DG$47:DG$53)&gt;0),1,0)))</f>
        <v>0</v>
      </c>
      <c r="BT84" s="80">
        <f>IF((SUM(BT$19:BT$39)+SUM(BT$78:BT83)+SUM(BT$117:BT$121))&gt;=30,0,SUM(IF(AND($I84=1,DH84=1,DH$41&gt;2,DH$40&gt;0,SUM(DH$47:DH$53)&gt;0),1,0)))</f>
        <v>0</v>
      </c>
      <c r="BU84" s="80">
        <f>IF((SUM(BU$19:BU$39)+SUM(BU$78:BU83)+SUM(BU$117:BU$121))&gt;=30,0,SUM(IF(AND($I84=1,DI84=1,DI$41&gt;2,DI$40&gt;0,SUM(DI$47:DI$53)&gt;0),1,0)))</f>
        <v>0</v>
      </c>
      <c r="BV84" s="80">
        <f>IF((SUM(BV$19:BV$39)+SUM(BV$78:BV83)+SUM(BV$117:BV$121))&gt;=30,0,SUM(IF(AND($I84=1,DJ84=1,DJ$41&gt;2,DJ$40&gt;0,SUM(DJ$47:DJ$53)&gt;0),1,0)))</f>
        <v>0</v>
      </c>
      <c r="BW84" s="80">
        <f>IF((SUM(BW$19:BW$39)+SUM(BW$78:BW83)+SUM(BW$117:BW$121))&gt;=30,0,SUM(IF(AND($I84=1,DK84=1,DK$41&gt;2,DK$40&gt;0,SUM(DK$47:DK$53)&gt;0),1,0)))</f>
        <v>0</v>
      </c>
      <c r="BX84" s="80">
        <f>IF((SUM(BX$19:BX$39)+SUM(BX$78:BX83)+SUM(BX$117:BX$121))&gt;=30,0,SUM(IF(AND($I84=1,DL84=1,DL$41&gt;2,DL$40&gt;0,SUM(DL$47:DL$53)&gt;0),1,0)))</f>
        <v>0</v>
      </c>
      <c r="BY84" s="80">
        <f>IF((SUM(BY$19:BY$39)+SUM(BY$78:BY83)+SUM(BY$117:BY$121))&gt;=30,0,SUM(IF(AND($I84=1,DM84=1,DM$41&gt;2,DM$40&gt;0,SUM(DM$47:DM$53)&gt;0),1,0)))</f>
        <v>0</v>
      </c>
      <c r="BZ84" s="80">
        <f>IF((SUM(BZ$19:BZ$39)+SUM(BZ$78:BZ83)+SUM(BZ$117:BZ$121))&gt;=30,0,SUM(IF(AND($I84=1,DN84=1,DN$41&gt;2,DN$40&gt;0,SUM(DN$47:DN$53)&gt;0),1,0)))</f>
        <v>0</v>
      </c>
      <c r="CA84" s="80">
        <f>IF((SUM(CA$19:CA$39)+SUM(CA$78:CA83)+SUM(CA$117:CA$121))&gt;=30,0,SUM(IF(AND($I84=1,DO84=1,DO$41&gt;2,DO$40&gt;0,SUM(DO$47:DO$53)&gt;0),1,0)))</f>
        <v>0</v>
      </c>
      <c r="CB84" s="80">
        <f>IF((SUM(CB$19:CB$39)+SUM(CB$78:CB83)+SUM(CB$117:CB$121))&gt;=30,0,SUM(IF(AND($I84=1,DP84=1,DP$41&gt;2,DP$40&gt;0,SUM(DP$47:DP$53)&gt;0),1,0)))</f>
        <v>0</v>
      </c>
      <c r="CC84" s="80">
        <f>IF((SUM(CC$19:CC$39)+SUM(CC$78:CC83)+SUM(CC$117:CC$121))&gt;=30,0,SUM(IF(AND($I84=1,DQ84=1,DQ$41&gt;2,DQ$40&gt;0,SUM(DQ$47:DQ$53)&gt;0),1,0)))</f>
        <v>0</v>
      </c>
      <c r="CD84" s="80">
        <f>IF((SUM(CD$19:CD$39)+SUM(CD$78:CD83)+SUM(CD$117:CD$121))&gt;=30,0,SUM(IF(AND($I84=1,DR84=1,DR$41&gt;2,DR$40&gt;0,SUM(DR$47:DR$53)&gt;0),1,0)))</f>
        <v>0</v>
      </c>
      <c r="CE84" s="80">
        <f>IF((SUM(CE$19:CE$39)+SUM(CE$78:CE83)+SUM(CE$117:CE$121))&gt;=30,0,SUM(IF(AND($I84=1,DS84=1,DS$41&gt;2,DS$40&gt;0,SUM(DS$47:DS$53)&gt;0),1,0)))</f>
        <v>0</v>
      </c>
      <c r="CF84" s="80">
        <f>IF((SUM(CF$19:CF$39)+SUM(CF$78:CF83)+SUM(CF$117:CF$121))&gt;=30,0,SUM(IF(AND($I84=1,DT84=1,DT$41&gt;2,DT$40&gt;0,SUM(DT$47:DT$53)&gt;0),1,0)))</f>
        <v>0</v>
      </c>
      <c r="CG84" s="80">
        <f>IF((SUM(CG$19:CG$39)+SUM(CG$78:CG83)+SUM(CG$117:CG$121))&gt;=30,0,SUM(IF(AND($I84=1,DU84=1,DU$41&gt;2,DU$40&gt;0,SUM(DU$47:DU$53)&gt;0),1,0)))</f>
        <v>0</v>
      </c>
      <c r="CH84" s="80">
        <f>IF((SUM(CH$19:CH$39)+SUM(CH$78:CH83)+SUM(CH$117:CH$121))&gt;=30,0,SUM(IF(AND($I84=1,DV84=1,DV$41&gt;2,DV$40&gt;0,SUM(DV$47:DV$53)&gt;0),1,0)))</f>
        <v>0</v>
      </c>
      <c r="CI84" s="80">
        <f>IF((SUM(CI$19:CI$39)+SUM(CI$78:CI83)+SUM(CI$117:CI$121))&gt;=30,0,SUM(IF(AND($I84=1,DW84=1,DW$41&gt;2,DW$40&gt;0,SUM(DW$47:DW$53)&gt;0),1,0)))</f>
        <v>0</v>
      </c>
      <c r="CJ84" s="80">
        <f>IF((SUM(CJ$19:CJ$39)+SUM(CJ$78:CJ83)+SUM(CJ$117:CJ$121))&gt;=30,0,SUM(IF(AND($I84=1,DX84=1,DX$41&gt;2,DX$40&gt;0,SUM(DX$47:DX$53)&gt;0),1,0)))</f>
        <v>0</v>
      </c>
      <c r="CK84" s="80">
        <f>IF((SUM(CK$19:CK$39)+SUM(CK$78:CK83)+SUM(CK$117:CK$121))&gt;=30,0,SUM(IF(AND($I84=1,DY84=1,DY$41&gt;2,DY$40&gt;0,SUM(DY$47:DY$53)&gt;0),1,0)))</f>
        <v>0</v>
      </c>
      <c r="CL84" s="80">
        <f>IF((SUM(CL$19:CL$39)+SUM(CL$78:CL83)+SUM(CL$117:CL$121))&gt;=30,0,SUM(IF(AND($I84=1,DZ84=1,DZ$41&gt;2,DZ$40&gt;0,SUM(DZ$47:DZ$53)&gt;0),1,0)))</f>
        <v>0</v>
      </c>
      <c r="CM84" s="80">
        <f>IF((SUM(CM$19:CM$39)+SUM(CM$78:CM83)+SUM(CM$117:CM$121))&gt;=30,0,SUM(IF(AND($I84=1,EA84=1,EA$41&gt;2,EA$40&gt;0,SUM(EA$47:EA$53)&gt;0),1,0)))</f>
        <v>0</v>
      </c>
      <c r="CN84" s="80">
        <f>IF((SUM(CN$19:CN$39)+SUM(CN$78:CN83)+SUM(CN$117:CN$121))&gt;=30,0,SUM(IF(AND($I84=1,EB84=1,EB$41&gt;2,EB$40&gt;0,SUM(EB$47:EB$53)&gt;0),1,0)))</f>
        <v>0</v>
      </c>
      <c r="CO84" s="80">
        <f>IF((SUM(CO$19:CO$39)+SUM(CO$78:CO83)+SUM(CO$117:CO$121))&gt;=30,0,SUM(IF(AND($I84=1,EC84=1,EC$41&gt;2,EC$40&gt;0,SUM(EC$47:EC$53)&gt;0),1,0)))</f>
        <v>0</v>
      </c>
      <c r="CP84" s="80">
        <f>IF((SUM(CP$19:CP$39)+SUM(CP$78:CP83)+SUM(CP$117:CP$121))&gt;=30,0,SUM(IF(AND($I84=1,ED84=1,ED$41&gt;2,ED$40&gt;0,SUM(ED$47:ED$53)&gt;0),1,0)))</f>
        <v>0</v>
      </c>
      <c r="CQ84" s="80">
        <f>IF((SUM(CQ$19:CQ$39)+SUM(CQ$78:CQ83)+SUM(CQ$117:CQ$121))&gt;=30,0,SUM(IF(AND($I84=1,EE84=1,EE$41&gt;2,EE$40&gt;0,SUM(EE$47:EE$53)&gt;0),1,0)))</f>
        <v>0</v>
      </c>
      <c r="CR84" s="80">
        <f>IF((SUM(CR$19:CR$39)+SUM(CR$78:CR83)+SUM(CR$117:CR$121))&gt;=30,0,SUM(IF(AND($I84=1,EF84=1,EF$41&gt;2,EF$40&gt;0,SUM(EF$47:EF$53)&gt;0),1,0)))</f>
        <v>0</v>
      </c>
      <c r="CS84" s="64"/>
      <c r="CT84" s="64"/>
      <c r="CU84" s="6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64"/>
      <c r="DM84" s="64"/>
      <c r="DN84" s="64"/>
      <c r="DO84" s="64"/>
      <c r="DP84" s="64"/>
      <c r="DQ84" s="64"/>
      <c r="DR84" s="64"/>
      <c r="DS84" s="64"/>
      <c r="DT84" s="64"/>
      <c r="DU84" s="64"/>
      <c r="DV84" s="64"/>
      <c r="DW84" s="64"/>
      <c r="DX84" s="64"/>
      <c r="DY84" s="64"/>
      <c r="DZ84" s="64"/>
      <c r="EA84" s="64"/>
      <c r="EB84" s="64"/>
      <c r="EC84" s="64"/>
      <c r="ED84" s="64"/>
      <c r="EE84" s="64"/>
      <c r="EF84" s="64"/>
      <c r="EG84" s="54">
        <f t="shared" si="48"/>
        <v>0</v>
      </c>
      <c r="EH84" s="136"/>
      <c r="EI84" s="97">
        <f t="shared" si="49"/>
        <v>0</v>
      </c>
      <c r="EJ84" s="344" t="str">
        <f t="shared" si="50"/>
        <v/>
      </c>
      <c r="EK84" s="345">
        <f t="shared" si="51"/>
        <v>0</v>
      </c>
      <c r="EL84" s="185"/>
      <c r="EM84" s="102">
        <f>SUMIF($K84,REGISTER!$CU$7,'KORT 2'!$BD84)</f>
        <v>0</v>
      </c>
      <c r="EN84" s="19">
        <f>SUMIF($K84,REGISTER!$CU$8,'KORT 2'!$BD84)</f>
        <v>0</v>
      </c>
      <c r="EO84" s="20">
        <f>SUMIF($K84,REGISTER!$CU$9,'KORT 2'!$BD84)</f>
        <v>0</v>
      </c>
      <c r="EP84" s="17">
        <f>SUMIF($K84,REGISTER!$CU$21,'KORT 2'!$BD84)</f>
        <v>0</v>
      </c>
      <c r="EQ84" s="19">
        <f>SUMIF($K84,REGISTER!$CU$22,'KORT 2'!$BD84)</f>
        <v>0</v>
      </c>
      <c r="ER84" s="20">
        <f>SUMIF($K84,REGISTER!$CU$23,'KORT 2'!$BD84)</f>
        <v>0</v>
      </c>
      <c r="ES84" s="17">
        <f>SUMIF($K84,REGISTER!$CU$14,'KORT 2'!$BD84)</f>
        <v>0</v>
      </c>
      <c r="ET84" s="19">
        <f>SUMIF($K84,REGISTER!$CU$15,'KORT 2'!$BD84)</f>
        <v>0</v>
      </c>
      <c r="EU84" s="19">
        <f>SUMIF($K84,REGISTER!$CU$16,'KORT 2'!$BD84)</f>
        <v>0</v>
      </c>
      <c r="EV84" s="218">
        <f>SUMIF($K84,REGISTER!$CU$17,'KORT 2'!$BD84)+SUMIF($K84,REGISTER!$CU$18,'KORT 2'!$BD84)+SUMIF($K84,REGISTER!$CU$19,'KORT 2'!$BD84)+SUMIF($K84,REGISTER!$CU$20,'KORT 2'!$BD84)</f>
        <v>0</v>
      </c>
      <c r="EW84" s="103">
        <f>SUMIF($K84,REGISTER!$CU$28,'KORT 2'!$BD84)</f>
        <v>0</v>
      </c>
      <c r="EX84" s="19">
        <f>SUMIF($K84,REGISTER!$CU$29,'KORT 2'!$BD84)</f>
        <v>0</v>
      </c>
      <c r="EY84" s="19">
        <f>SUMIF($K84,REGISTER!$CU$30,'KORT 2'!$BD84)</f>
        <v>0</v>
      </c>
      <c r="EZ84" s="218">
        <f>SUMIF($K84,REGISTER!$CU$31,'KORT 2'!$BD84)+SUMIF($K84,REGISTER!$CU$32,'KORT 2'!$BD84)+SUMIF($K84,REGISTER!$CU$33,'KORT 2'!$BD84)+SUMIF($K84,REGISTER!$CU$34,'KORT 2'!$BD84)</f>
        <v>0</v>
      </c>
      <c r="FA84" s="136"/>
      <c r="FB84" s="136"/>
      <c r="FC84" s="136"/>
      <c r="FD84" s="136"/>
      <c r="FE84" s="136"/>
      <c r="FF84" s="136"/>
      <c r="FG84" s="136"/>
      <c r="FH84" s="136"/>
      <c r="FI84" s="136"/>
      <c r="FJ84" s="136"/>
      <c r="FK84" s="136"/>
      <c r="FL84" s="136"/>
      <c r="FM84" s="136"/>
      <c r="FN84" s="136"/>
      <c r="FO84" s="136"/>
      <c r="FP84" s="235"/>
      <c r="FQ84" s="103">
        <f>SUMIF($M84,REGISTER!$CU$36,'KORT 2'!$O84)</f>
        <v>0</v>
      </c>
      <c r="FR84" s="19">
        <f>SUMIF($M84,REGISTER!$CU$37,'KORT 2'!$O84)</f>
        <v>0</v>
      </c>
      <c r="FS84" s="19">
        <f>SUMIF($M84,REGISTER!$CU$38,'KORT 2'!$O84)</f>
        <v>0</v>
      </c>
      <c r="FT84" s="19">
        <f>SUMIF($M84,REGISTER!$CU$39,'KORT 2'!$O84)</f>
        <v>0</v>
      </c>
      <c r="FU84" s="19">
        <f>SUMIF($M84,REGISTER!$CU$40,'KORT 2'!$O84)</f>
        <v>0</v>
      </c>
      <c r="FV84" s="19">
        <f>SUMIF($M84,REGISTER!$CU$41,'KORT 2'!$O84)</f>
        <v>0</v>
      </c>
      <c r="FW84" s="19">
        <f>SUMIF($M84,REGISTER!$CU$56,'KORT 2'!$O84)</f>
        <v>0</v>
      </c>
      <c r="FX84" s="19">
        <f>SUMIF($M84,REGISTER!$CU$57,'KORT 2'!$O84)</f>
        <v>0</v>
      </c>
      <c r="FY84" s="19">
        <f>SUMIF($M84,REGISTER!$CU$58,'KORT 2'!$O84)</f>
        <v>0</v>
      </c>
      <c r="FZ84" s="19">
        <f>SUMIF($M84,REGISTER!$CU$59,'KORT 2'!$O84)</f>
        <v>0</v>
      </c>
      <c r="GA84" s="19">
        <f>SUMIF($M84,REGISTER!$CU$60,'KORT 2'!$O84)</f>
        <v>0</v>
      </c>
      <c r="GB84" s="19">
        <f>SUMIF($M84,REGISTER!$CU$61,'KORT 2'!$O84)</f>
        <v>0</v>
      </c>
      <c r="GC84" s="19">
        <f>SUMIF($M84,REGISTER!$CU$46,'KORT 2'!$O84)</f>
        <v>0</v>
      </c>
      <c r="GD84" s="19">
        <f>SUMIF($M84,REGISTER!$CU$47,'KORT 2'!$O84)</f>
        <v>0</v>
      </c>
      <c r="GE84" s="19">
        <f>SUMIF($M84,REGISTER!$CU$48,'KORT 2'!$O84)</f>
        <v>0</v>
      </c>
      <c r="GF84" s="19">
        <f>SUMIF($M84,REGISTER!$CU$49,'KORT 2'!$O84)</f>
        <v>0</v>
      </c>
      <c r="GG84" s="19">
        <f>SUMIF($M84,REGISTER!$CU$50,'KORT 2'!$O84)</f>
        <v>0</v>
      </c>
      <c r="GH84" s="19">
        <f>SUMIF($M84,REGISTER!$CU$51,'KORT 2'!$O84)</f>
        <v>0</v>
      </c>
      <c r="GI84" s="18">
        <f>SUMIF($M84,REGISTER!$CU$52,'KORT 2'!$O84)+SUMIF($M84,REGISTER!$CU$53,'KORT 2'!$O84)+SUMIF($M84,REGISTER!$CU$54,'KORT 2'!$O84)+SUMIF($M84,REGISTER!$CU$55,'KORT 2'!$O84)</f>
        <v>0</v>
      </c>
      <c r="GJ84" s="19">
        <f>SUMIF($M84,REGISTER!$CU$66,'KORT 2'!$O84)</f>
        <v>0</v>
      </c>
      <c r="GK84" s="19">
        <f>SUMIF($M84,REGISTER!$CU$67,'KORT 2'!$O84)</f>
        <v>0</v>
      </c>
      <c r="GL84" s="19">
        <f>SUMIF($M84,REGISTER!$CU$68,'KORT 2'!$O84)</f>
        <v>0</v>
      </c>
      <c r="GM84" s="19">
        <f>SUMIF($M84,REGISTER!$CU$69,'KORT 2'!$O84)</f>
        <v>0</v>
      </c>
      <c r="GN84" s="19">
        <f>SUMIF($M84,REGISTER!$CU$70,'KORT 2'!$O84)</f>
        <v>0</v>
      </c>
      <c r="GO84" s="19">
        <f>SUMIF($M84,REGISTER!$CU$71,'KORT 2'!$O84)</f>
        <v>0</v>
      </c>
      <c r="GP84" s="18">
        <f>SUMIF($M84,REGISTER!$CU$72,'KORT 2'!$O84)+SUMIF($M84,REGISTER!$CU$73,'KORT 2'!$O84)+SUMIF($M84,REGISTER!$CU$74,'KORT 2'!$O84)+SUMIF($M84,REGISTER!$CU$75,'KORT 2'!$O84)</f>
        <v>0</v>
      </c>
      <c r="GQ84" s="136"/>
      <c r="GR84" s="136"/>
      <c r="GS84" s="136"/>
      <c r="GT84" s="136"/>
      <c r="GU84" s="136"/>
      <c r="GV84" s="136"/>
      <c r="GW84" s="136"/>
      <c r="GX84" s="136"/>
      <c r="GY84" s="136"/>
      <c r="GZ84" s="136"/>
      <c r="HA84" s="136"/>
      <c r="HB84" s="136"/>
      <c r="HC84" s="136"/>
      <c r="HD84" s="136"/>
      <c r="HE84" s="136"/>
      <c r="HF84" s="136"/>
      <c r="HG84" s="136"/>
      <c r="HH84" s="125"/>
      <c r="HI84" s="1"/>
    </row>
    <row r="85" spans="1:217" ht="12" customHeight="1">
      <c r="A85" s="17">
        <v>29</v>
      </c>
      <c r="B85" s="81"/>
      <c r="C85" s="427" t="str">
        <f t="shared" si="38"/>
        <v/>
      </c>
      <c r="D85" s="428"/>
      <c r="E85" s="428"/>
      <c r="F85" s="428"/>
      <c r="G85" s="429"/>
      <c r="H85" s="130" t="str">
        <f t="shared" si="39"/>
        <v/>
      </c>
      <c r="I85" s="26">
        <f t="shared" si="40"/>
        <v>0</v>
      </c>
      <c r="J85" s="26">
        <f t="shared" si="41"/>
        <v>0</v>
      </c>
      <c r="K85" s="26">
        <f t="shared" si="42"/>
        <v>0</v>
      </c>
      <c r="L85" s="133"/>
      <c r="M85" s="26">
        <f t="shared" si="43"/>
        <v>0</v>
      </c>
      <c r="N85" s="26">
        <f t="shared" si="44"/>
        <v>0</v>
      </c>
      <c r="O85" s="101">
        <f t="shared" si="45"/>
        <v>0</v>
      </c>
      <c r="P85" s="80">
        <f>IF((SUM(P$19:P$39)+SUM(P$78:P84)+SUM(P$117:P$121))&gt;=REGISTER!$CZ$22,0,IF(CS$70=1,0,IF(AND(CS85=1,$J85=1,CS$43&gt;=REGISTER!$CZ$25,CS$40&gt;0,SUM(CS$54:CS$60)&gt;0),1,0)))</f>
        <v>0</v>
      </c>
      <c r="Q85" s="80">
        <f>IF((SUM(Q$19:Q$39)+SUM(Q$78:Q84)+SUM(Q$117:Q$121))&gt;=REGISTER!$CZ$22,0,IF(CT$70=1,0,IF(AND(CT85=1,$J85=1,CT$43&gt;=REGISTER!$CZ$25,CT$40&gt;0,SUM(CT$54:CT$60)&gt;0),1,0)))</f>
        <v>0</v>
      </c>
      <c r="R85" s="80">
        <f>IF((SUM(R$19:R$39)+SUM(R$78:R84)+SUM(R$117:R$121))&gt;=REGISTER!$CZ$22,0,IF(CU$70=1,0,IF(AND(CU85=1,$J85=1,CU$43&gt;=REGISTER!$CZ$25,CU$40&gt;0,SUM(CU$54:CU$60)&gt;0),1,0)))</f>
        <v>0</v>
      </c>
      <c r="S85" s="80">
        <f>IF((SUM(S$19:S$39)+SUM(S$78:S84)+SUM(S$117:S$121))&gt;=REGISTER!$CZ$22,0,IF(CV$70=1,0,IF(AND(CV85=1,$J85=1,CV$43&gt;=REGISTER!$CZ$25,CV$40&gt;0,SUM(CV$54:CV$60)&gt;0),1,0)))</f>
        <v>0</v>
      </c>
      <c r="T85" s="80">
        <f>IF((SUM(T$19:T$39)+SUM(T$78:T84)+SUM(T$117:T$121))&gt;=REGISTER!$CZ$22,0,IF(CW$70=1,0,IF(AND(CW85=1,$J85=1,CW$43&gt;=REGISTER!$CZ$25,CW$40&gt;0,SUM(CW$54:CW$60)&gt;0),1,0)))</f>
        <v>0</v>
      </c>
      <c r="U85" s="80">
        <f>IF((SUM(U$19:U$39)+SUM(U$78:U84)+SUM(U$117:U$121))&gt;=REGISTER!$CZ$22,0,IF(CX$70=1,0,IF(AND(CX85=1,$J85=1,CX$43&gt;=REGISTER!$CZ$25,CX$40&gt;0,SUM(CX$54:CX$60)&gt;0),1,0)))</f>
        <v>0</v>
      </c>
      <c r="V85" s="80">
        <f>IF((SUM(V$19:V$39)+SUM(V$78:V84)+SUM(V$117:V$121))&gt;=REGISTER!$CZ$22,0,IF(CY$70=1,0,IF(AND(CY85=1,$J85=1,CY$43&gt;=REGISTER!$CZ$25,CY$40&gt;0,SUM(CY$54:CY$60)&gt;0),1,0)))</f>
        <v>0</v>
      </c>
      <c r="W85" s="80">
        <f>IF((SUM(W$19:W$39)+SUM(W$78:W84)+SUM(W$117:W$121))&gt;=REGISTER!$CZ$22,0,IF(CZ$70=1,0,IF(AND(CZ85=1,$J85=1,CZ$43&gt;=REGISTER!$CZ$25,CZ$40&gt;0,SUM(CZ$54:CZ$60)&gt;0),1,0)))</f>
        <v>0</v>
      </c>
      <c r="X85" s="80">
        <f>IF((SUM(X$19:X$39)+SUM(X$78:X84)+SUM(X$117:X$121))&gt;=REGISTER!$CZ$22,0,IF(DA$70=1,0,IF(AND(DA85=1,$J85=1,DA$43&gt;=REGISTER!$CZ$25,DA$40&gt;0,SUM(DA$54:DA$60)&gt;0),1,0)))</f>
        <v>0</v>
      </c>
      <c r="Y85" s="80">
        <f>IF((SUM(Y$19:Y$39)+SUM(Y$78:Y84)+SUM(Y$117:Y$121))&gt;=REGISTER!$CZ$22,0,IF(DB$70=1,0,IF(AND(DB85=1,$J85=1,DB$43&gt;=REGISTER!$CZ$25,DB$40&gt;0,SUM(DB$54:DB$60)&gt;0),1,0)))</f>
        <v>0</v>
      </c>
      <c r="Z85" s="80">
        <f>IF((SUM(Z$19:Z$39)+SUM(Z$78:Z84)+SUM(Z$117:Z$121))&gt;=REGISTER!$CZ$22,0,IF(DC$70=1,0,IF(AND(DC85=1,$J85=1,DC$43&gt;=REGISTER!$CZ$25,DC$40&gt;0,SUM(DC$54:DC$60)&gt;0),1,0)))</f>
        <v>0</v>
      </c>
      <c r="AA85" s="80">
        <f>IF((SUM(AA$19:AA$39)+SUM(AA$78:AA84)+SUM(AA$117:AA$121))&gt;=REGISTER!$CZ$22,0,IF(DD$70=1,0,IF(AND(DD85=1,$J85=1,DD$43&gt;=REGISTER!$CZ$25,DD$40&gt;0,SUM(DD$54:DD$60)&gt;0),1,0)))</f>
        <v>0</v>
      </c>
      <c r="AB85" s="80">
        <f>IF((SUM(AB$19:AB$39)+SUM(AB$78:AB84)+SUM(AB$117:AB$121))&gt;=REGISTER!$CZ$22,0,IF(DE$70=1,0,IF(AND(DE85=1,$J85=1,DE$43&gt;=REGISTER!$CZ$25,DE$40&gt;0,SUM(DE$54:DE$60)&gt;0),1,0)))</f>
        <v>0</v>
      </c>
      <c r="AC85" s="80">
        <f>IF((SUM(AC$19:AC$39)+SUM(AC$78:AC84)+SUM(AC$117:AC$121))&gt;=REGISTER!$CZ$22,0,IF(DF$70=1,0,IF(AND(DF85=1,$J85=1,DF$43&gt;=REGISTER!$CZ$25,DF$40&gt;0,SUM(DF$54:DF$60)&gt;0),1,0)))</f>
        <v>0</v>
      </c>
      <c r="AD85" s="80">
        <f>IF((SUM(AD$19:AD$39)+SUM(AD$78:AD84)+SUM(AD$117:AD$121))&gt;=REGISTER!$CZ$22,0,IF(DG$70=1,0,IF(AND(DG85=1,$J85=1,DG$43&gt;=REGISTER!$CZ$25,DG$40&gt;0,SUM(DG$54:DG$60)&gt;0),1,0)))</f>
        <v>0</v>
      </c>
      <c r="AE85" s="80">
        <f>IF((SUM(AE$19:AE$39)+SUM(AE$78:AE84)+SUM(AE$117:AE$121))&gt;=REGISTER!$CZ$22,0,IF(DH$70=1,0,IF(AND(DH85=1,$J85=1,DH$43&gt;=REGISTER!$CZ$25,DH$40&gt;0,SUM(DH$54:DH$60)&gt;0),1,0)))</f>
        <v>0</v>
      </c>
      <c r="AF85" s="80">
        <f>IF((SUM(AF$19:AF$39)+SUM(AF$78:AF84)+SUM(AF$117:AF$121))&gt;=REGISTER!$CZ$22,0,IF(DI$70=1,0,IF(AND(DI85=1,$J85=1,DI$43&gt;=REGISTER!$CZ$25,DI$40&gt;0,SUM(DI$54:DI$60)&gt;0),1,0)))</f>
        <v>0</v>
      </c>
      <c r="AG85" s="80">
        <f>IF((SUM(AG$19:AG$39)+SUM(AG$78:AG84)+SUM(AG$117:AG$121))&gt;=REGISTER!$CZ$22,0,IF(DJ$70=1,0,IF(AND(DJ85=1,$J85=1,DJ$43&gt;=REGISTER!$CZ$25,DJ$40&gt;0,SUM(DJ$54:DJ$60)&gt;0),1,0)))</f>
        <v>0</v>
      </c>
      <c r="AH85" s="80">
        <f>IF((SUM(AH$19:AH$39)+SUM(AH$78:AH84)+SUM(AH$117:AH$121))&gt;=REGISTER!$CZ$22,0,IF(DK$70=1,0,IF(AND(DK85=1,$J85=1,DK$43&gt;=REGISTER!$CZ$25,DK$40&gt;0,SUM(DK$54:DK$60)&gt;0),1,0)))</f>
        <v>0</v>
      </c>
      <c r="AI85" s="80">
        <f>IF((SUM(AI$19:AI$39)+SUM(AI$78:AI84)+SUM(AI$117:AI$121))&gt;=REGISTER!$CZ$22,0,IF(DL$70=1,0,IF(AND(DL85=1,$J85=1,DL$43&gt;=REGISTER!$CZ$25,DL$40&gt;0,SUM(DL$54:DL$60)&gt;0),1,0)))</f>
        <v>0</v>
      </c>
      <c r="AJ85" s="80">
        <f>IF((SUM(AJ$19:AJ$39)+SUM(AJ$78:AJ84)+SUM(AJ$117:AJ$121))&gt;=REGISTER!$CZ$22,0,IF(DM$70=1,0,IF(AND(DM85=1,$J85=1,DM$43&gt;=REGISTER!$CZ$25,DM$40&gt;0,SUM(DM$54:DM$60)&gt;0),1,0)))</f>
        <v>0</v>
      </c>
      <c r="AK85" s="80">
        <f>IF((SUM(AK$19:AK$39)+SUM(AK$78:AK84)+SUM(AK$117:AK$121))&gt;=REGISTER!$CZ$22,0,IF(DN$70=1,0,IF(AND(DN85=1,$J85=1,DN$43&gt;=REGISTER!$CZ$25,DN$40&gt;0,SUM(DN$54:DN$60)&gt;0),1,0)))</f>
        <v>0</v>
      </c>
      <c r="AL85" s="80">
        <f>IF((SUM(AL$19:AL$39)+SUM(AL$78:AL84)+SUM(AL$117:AL$121))&gt;=REGISTER!$CZ$22,0,IF(DO$70=1,0,IF(AND(DO85=1,$J85=1,DO$43&gt;=REGISTER!$CZ$25,DO$40&gt;0,SUM(DO$54:DO$60)&gt;0),1,0)))</f>
        <v>0</v>
      </c>
      <c r="AM85" s="80">
        <f>IF((SUM(AM$19:AM$39)+SUM(AM$78:AM84)+SUM(AM$117:AM$121))&gt;=REGISTER!$CZ$22,0,IF(DP$70=1,0,IF(AND(DP85=1,$J85=1,DP$43&gt;=REGISTER!$CZ$25,DP$40&gt;0,SUM(DP$54:DP$60)&gt;0),1,0)))</f>
        <v>0</v>
      </c>
      <c r="AN85" s="80">
        <f>IF((SUM(AN$19:AN$39)+SUM(AN$78:AN84)+SUM(AN$117:AN$121))&gt;=REGISTER!$CZ$22,0,IF(DQ$70=1,0,IF(AND(DQ85=1,$J85=1,DQ$43&gt;=REGISTER!$CZ$25,DQ$40&gt;0,SUM(DQ$54:DQ$60)&gt;0),1,0)))</f>
        <v>0</v>
      </c>
      <c r="AO85" s="80">
        <f>IF((SUM(AO$19:AO$39)+SUM(AO$78:AO84)+SUM(AO$117:AO$121))&gt;=REGISTER!$CZ$22,0,IF(DR$70=1,0,IF(AND(DR85=1,$J85=1,DR$43&gt;=REGISTER!$CZ$25,DR$40&gt;0,SUM(DR$54:DR$60)&gt;0),1,0)))</f>
        <v>0</v>
      </c>
      <c r="AP85" s="80">
        <f>IF((SUM(AP$19:AP$39)+SUM(AP$78:AP84)+SUM(AP$117:AP$121))&gt;=REGISTER!$CZ$22,0,IF(DS$70=1,0,IF(AND(DS85=1,$J85=1,DS$43&gt;=REGISTER!$CZ$25,DS$40&gt;0,SUM(DS$54:DS$60)&gt;0),1,0)))</f>
        <v>0</v>
      </c>
      <c r="AQ85" s="80">
        <f>IF((SUM(AQ$19:AQ$39)+SUM(AQ$78:AQ84)+SUM(AQ$117:AQ$121))&gt;=REGISTER!$CZ$22,0,IF(DT$70=1,0,IF(AND(DT85=1,$J85=1,DT$43&gt;=REGISTER!$CZ$25,DT$40&gt;0,SUM(DT$54:DT$60)&gt;0),1,0)))</f>
        <v>0</v>
      </c>
      <c r="AR85" s="80">
        <f>IF((SUM(AR$19:AR$39)+SUM(AR$78:AR84)+SUM(AR$117:AR$121))&gt;=REGISTER!$CZ$22,0,IF(DU$70=1,0,IF(AND(DU85=1,$J85=1,DU$43&gt;=REGISTER!$CZ$25,DU$40&gt;0,SUM(DU$54:DU$60)&gt;0),1,0)))</f>
        <v>0</v>
      </c>
      <c r="AS85" s="80">
        <f>IF((SUM(AS$19:AS$39)+SUM(AS$78:AS84)+SUM(AS$117:AS$121))&gt;=REGISTER!$CZ$22,0,IF(DV$70=1,0,IF(AND(DV85=1,$J85=1,DV$43&gt;=REGISTER!$CZ$25,DV$40&gt;0,SUM(DV$54:DV$60)&gt;0),1,0)))</f>
        <v>0</v>
      </c>
      <c r="AT85" s="80">
        <f>IF((SUM(AT$19:AT$39)+SUM(AT$78:AT84)+SUM(AT$117:AT$121))&gt;=REGISTER!$CZ$22,0,IF(DW$70=1,0,IF(AND(DW85=1,$J85=1,DW$43&gt;=REGISTER!$CZ$25,DW$40&gt;0,SUM(DW$54:DW$60)&gt;0),1,0)))</f>
        <v>0</v>
      </c>
      <c r="AU85" s="80">
        <f>IF((SUM(AU$19:AU$39)+SUM(AU$78:AU84)+SUM(AU$117:AU$121))&gt;=REGISTER!$CZ$22,0,IF(DX$70=1,0,IF(AND(DX85=1,$J85=1,DX$43&gt;=REGISTER!$CZ$25,DX$40&gt;0,SUM(DX$54:DX$60)&gt;0),1,0)))</f>
        <v>0</v>
      </c>
      <c r="AV85" s="80">
        <f>IF((SUM(AV$19:AV$39)+SUM(AV$78:AV84)+SUM(AV$117:AV$121))&gt;=REGISTER!$CZ$22,0,IF(DY$70=1,0,IF(AND(DY85=1,$J85=1,DY$43&gt;=REGISTER!$CZ$25,DY$40&gt;0,SUM(DY$54:DY$60)&gt;0),1,0)))</f>
        <v>0</v>
      </c>
      <c r="AW85" s="80">
        <f>IF((SUM(AW$19:AW$39)+SUM(AW$78:AW84)+SUM(AW$117:AW$121))&gt;=REGISTER!$CZ$22,0,IF(DZ$70=1,0,IF(AND(DZ85=1,$J85=1,DZ$43&gt;=REGISTER!$CZ$25,DZ$40&gt;0,SUM(DZ$54:DZ$60)&gt;0),1,0)))</f>
        <v>0</v>
      </c>
      <c r="AX85" s="80">
        <f>IF((SUM(AX$19:AX$39)+SUM(AX$78:AX84)+SUM(AX$117:AX$121))&gt;=REGISTER!$CZ$22,0,IF(EA$70=1,0,IF(AND(EA85=1,$J85=1,EA$43&gt;=REGISTER!$CZ$25,EA$40&gt;0,SUM(EA$54:EA$60)&gt;0),1,0)))</f>
        <v>0</v>
      </c>
      <c r="AY85" s="80">
        <f>IF((SUM(AY$19:AY$39)+SUM(AY$78:AY84)+SUM(AY$117:AY$121))&gt;=REGISTER!$CZ$22,0,IF(EB$70=1,0,IF(AND(EB85=1,$J85=1,EB$43&gt;=REGISTER!$CZ$25,EB$40&gt;0,SUM(EB$54:EB$60)&gt;0),1,0)))</f>
        <v>0</v>
      </c>
      <c r="AZ85" s="80">
        <f>IF((SUM(AZ$19:AZ$39)+SUM(AZ$78:AZ84)+SUM(AZ$117:AZ$121))&gt;=REGISTER!$CZ$22,0,IF(EC$70=1,0,IF(AND(EC85=1,$J85=1,EC$43&gt;=REGISTER!$CZ$25,EC$40&gt;0,SUM(EC$54:EC$60)&gt;0),1,0)))</f>
        <v>0</v>
      </c>
      <c r="BA85" s="80">
        <f>IF((SUM(BA$19:BA$39)+SUM(BA$78:BA84)+SUM(BA$117:BA$121))&gt;=REGISTER!$CZ$22,0,IF(ED$70=1,0,IF(AND(ED85=1,$J85=1,ED$43&gt;=REGISTER!$CZ$25,ED$40&gt;0,SUM(ED$54:ED$60)&gt;0),1,0)))</f>
        <v>0</v>
      </c>
      <c r="BB85" s="80">
        <f>IF((SUM(BB$19:BB$39)+SUM(BB$78:BB84)+SUM(BB$117:BB$121))&gt;=REGISTER!$CZ$22,0,IF(EE$70=1,0,IF(AND(EE85=1,$J85=1,EE$43&gt;=REGISTER!$CZ$25,EE$40&gt;0,SUM(EE$54:EE$60)&gt;0),1,0)))</f>
        <v>0</v>
      </c>
      <c r="BC85" s="80">
        <f>IF((SUM(BC$19:BC$39)+SUM(BC$78:BC84)+SUM(BC$117:BC$121))&gt;=REGISTER!$CZ$22,0,IF(EF$70=1,0,IF(AND(EF85=1,$J85=1,EF$43&gt;=REGISTER!$CZ$25,EF$40&gt;0,SUM(EF$54:EF$60)&gt;0),1,0)))</f>
        <v>0</v>
      </c>
      <c r="BD85" s="101">
        <f t="shared" si="46"/>
        <v>0</v>
      </c>
      <c r="BE85" s="80">
        <f>IF((SUM(BE$19:BE$39)+SUM(BE$78:BE84)+SUM(BE$117:BE$121))&gt;=30,0,SUM(IF(AND($I85=1,CS85=1,CS$41&gt;2,CS$40&gt;0,SUM(CS$47:CS$53)&gt;0),1,0)))</f>
        <v>0</v>
      </c>
      <c r="BF85" s="80">
        <f>IF((SUM(BF$19:BF$39)+SUM(BF$78:BF84)+SUM(BF$117:BF$121))&gt;=30,0,SUM(IF(AND($I85=1,CT85=1,CT$41&gt;2,CT$40&gt;0,SUM(CT$47:CT$53)&gt;0),1,0)))</f>
        <v>0</v>
      </c>
      <c r="BG85" s="80">
        <f>IF((SUM(BG$19:BG$39)+SUM(BG$78:BG84)+SUM(BG$117:BG$121))&gt;=30,0,SUM(IF(AND($I85=1,CU85=1,CU$41&gt;2,CU$40&gt;0,SUM(CU$47:CU$53)&gt;0),1,0)))</f>
        <v>0</v>
      </c>
      <c r="BH85" s="80">
        <f>IF((SUM(BH$19:BH$39)+SUM(BH$78:BH84)+SUM(BH$117:BH$121))&gt;=30,0,SUM(IF(AND($I85=1,CV85=1,CV$41&gt;2,CV$40&gt;0,SUM(CV$47:CV$53)&gt;0),1,0)))</f>
        <v>0</v>
      </c>
      <c r="BI85" s="80">
        <f>IF((SUM(BI$19:BI$39)+SUM(BI$78:BI84)+SUM(BI$117:BI$121))&gt;=30,0,SUM(IF(AND($I85=1,CW85=1,CW$41&gt;2,CW$40&gt;0,SUM(CW$47:CW$53)&gt;0),1,0)))</f>
        <v>0</v>
      </c>
      <c r="BJ85" s="80">
        <f>IF((SUM(BJ$19:BJ$39)+SUM(BJ$78:BJ84)+SUM(BJ$117:BJ$121))&gt;=30,0,SUM(IF(AND($I85=1,CX85=1,CX$41&gt;2,CX$40&gt;0,SUM(CX$47:CX$53)&gt;0),1,0)))</f>
        <v>0</v>
      </c>
      <c r="BK85" s="80">
        <f>IF((SUM(BK$19:BK$39)+SUM(BK$78:BK84)+SUM(BK$117:BK$121))&gt;=30,0,SUM(IF(AND($I85=1,CY85=1,CY$41&gt;2,CY$40&gt;0,SUM(CY$47:CY$53)&gt;0),1,0)))</f>
        <v>0</v>
      </c>
      <c r="BL85" s="80">
        <f>IF((SUM(BL$19:BL$39)+SUM(BL$78:BL84)+SUM(BL$117:BL$121))&gt;=30,0,SUM(IF(AND($I85=1,CZ85=1,CZ$41&gt;2,CZ$40&gt;0,SUM(CZ$47:CZ$53)&gt;0),1,0)))</f>
        <v>0</v>
      </c>
      <c r="BM85" s="80">
        <f>IF((SUM(BM$19:BM$39)+SUM(BM$78:BM84)+SUM(BM$117:BM$121))&gt;=30,0,SUM(IF(AND($I85=1,DA85=1,DA$41&gt;2,DA$40&gt;0,SUM(DA$47:DA$53)&gt;0),1,0)))</f>
        <v>0</v>
      </c>
      <c r="BN85" s="80">
        <f>IF((SUM(BN$19:BN$39)+SUM(BN$78:BN84)+SUM(BN$117:BN$121))&gt;=30,0,SUM(IF(AND($I85=1,DB85=1,DB$41&gt;2,DB$40&gt;0,SUM(DB$47:DB$53)&gt;0),1,0)))</f>
        <v>0</v>
      </c>
      <c r="BO85" s="80">
        <f>IF((SUM(BO$19:BO$39)+SUM(BO$78:BO84)+SUM(BO$117:BO$121))&gt;=30,0,SUM(IF(AND($I85=1,DC85=1,DC$41&gt;2,DC$40&gt;0,SUM(DC$47:DC$53)&gt;0),1,0)))</f>
        <v>0</v>
      </c>
      <c r="BP85" s="80">
        <f>IF((SUM(BP$19:BP$39)+SUM(BP$78:BP84)+SUM(BP$117:BP$121))&gt;=30,0,SUM(IF(AND($I85=1,DD85=1,DD$41&gt;2,DD$40&gt;0,SUM(DD$47:DD$53)&gt;0),1,0)))</f>
        <v>0</v>
      </c>
      <c r="BQ85" s="80">
        <f>IF((SUM(BQ$19:BQ$39)+SUM(BQ$78:BQ84)+SUM(BQ$117:BQ$121))&gt;=30,0,SUM(IF(AND($I85=1,DE85=1,DE$41&gt;2,DE$40&gt;0,SUM(DE$47:DE$53)&gt;0),1,0)))</f>
        <v>0</v>
      </c>
      <c r="BR85" s="80">
        <f>IF((SUM(BR$19:BR$39)+SUM(BR$78:BR84)+SUM(BR$117:BR$121))&gt;=30,0,SUM(IF(AND($I85=1,DF85=1,DF$41&gt;2,DF$40&gt;0,SUM(DF$47:DF$53)&gt;0),1,0)))</f>
        <v>0</v>
      </c>
      <c r="BS85" s="80">
        <f>IF((SUM(BS$19:BS$39)+SUM(BS$78:BS84)+SUM(BS$117:BS$121))&gt;=30,0,SUM(IF(AND($I85=1,DG85=1,DG$41&gt;2,DG$40&gt;0,SUM(DG$47:DG$53)&gt;0),1,0)))</f>
        <v>0</v>
      </c>
      <c r="BT85" s="80">
        <f>IF((SUM(BT$19:BT$39)+SUM(BT$78:BT84)+SUM(BT$117:BT$121))&gt;=30,0,SUM(IF(AND($I85=1,DH85=1,DH$41&gt;2,DH$40&gt;0,SUM(DH$47:DH$53)&gt;0),1,0)))</f>
        <v>0</v>
      </c>
      <c r="BU85" s="80">
        <f>IF((SUM(BU$19:BU$39)+SUM(BU$78:BU84)+SUM(BU$117:BU$121))&gt;=30,0,SUM(IF(AND($I85=1,DI85=1,DI$41&gt;2,DI$40&gt;0,SUM(DI$47:DI$53)&gt;0),1,0)))</f>
        <v>0</v>
      </c>
      <c r="BV85" s="80">
        <f>IF((SUM(BV$19:BV$39)+SUM(BV$78:BV84)+SUM(BV$117:BV$121))&gt;=30,0,SUM(IF(AND($I85=1,DJ85=1,DJ$41&gt;2,DJ$40&gt;0,SUM(DJ$47:DJ$53)&gt;0),1,0)))</f>
        <v>0</v>
      </c>
      <c r="BW85" s="80">
        <f>IF((SUM(BW$19:BW$39)+SUM(BW$78:BW84)+SUM(BW$117:BW$121))&gt;=30,0,SUM(IF(AND($I85=1,DK85=1,DK$41&gt;2,DK$40&gt;0,SUM(DK$47:DK$53)&gt;0),1,0)))</f>
        <v>0</v>
      </c>
      <c r="BX85" s="80">
        <f>IF((SUM(BX$19:BX$39)+SUM(BX$78:BX84)+SUM(BX$117:BX$121))&gt;=30,0,SUM(IF(AND($I85=1,DL85=1,DL$41&gt;2,DL$40&gt;0,SUM(DL$47:DL$53)&gt;0),1,0)))</f>
        <v>0</v>
      </c>
      <c r="BY85" s="80">
        <f>IF((SUM(BY$19:BY$39)+SUM(BY$78:BY84)+SUM(BY$117:BY$121))&gt;=30,0,SUM(IF(AND($I85=1,DM85=1,DM$41&gt;2,DM$40&gt;0,SUM(DM$47:DM$53)&gt;0),1,0)))</f>
        <v>0</v>
      </c>
      <c r="BZ85" s="80">
        <f>IF((SUM(BZ$19:BZ$39)+SUM(BZ$78:BZ84)+SUM(BZ$117:BZ$121))&gt;=30,0,SUM(IF(AND($I85=1,DN85=1,DN$41&gt;2,DN$40&gt;0,SUM(DN$47:DN$53)&gt;0),1,0)))</f>
        <v>0</v>
      </c>
      <c r="CA85" s="80">
        <f>IF((SUM(CA$19:CA$39)+SUM(CA$78:CA84)+SUM(CA$117:CA$121))&gt;=30,0,SUM(IF(AND($I85=1,DO85=1,DO$41&gt;2,DO$40&gt;0,SUM(DO$47:DO$53)&gt;0),1,0)))</f>
        <v>0</v>
      </c>
      <c r="CB85" s="80">
        <f>IF((SUM(CB$19:CB$39)+SUM(CB$78:CB84)+SUM(CB$117:CB$121))&gt;=30,0,SUM(IF(AND($I85=1,DP85=1,DP$41&gt;2,DP$40&gt;0,SUM(DP$47:DP$53)&gt;0),1,0)))</f>
        <v>0</v>
      </c>
      <c r="CC85" s="80">
        <f>IF((SUM(CC$19:CC$39)+SUM(CC$78:CC84)+SUM(CC$117:CC$121))&gt;=30,0,SUM(IF(AND($I85=1,DQ85=1,DQ$41&gt;2,DQ$40&gt;0,SUM(DQ$47:DQ$53)&gt;0),1,0)))</f>
        <v>0</v>
      </c>
      <c r="CD85" s="80">
        <f>IF((SUM(CD$19:CD$39)+SUM(CD$78:CD84)+SUM(CD$117:CD$121))&gt;=30,0,SUM(IF(AND($I85=1,DR85=1,DR$41&gt;2,DR$40&gt;0,SUM(DR$47:DR$53)&gt;0),1,0)))</f>
        <v>0</v>
      </c>
      <c r="CE85" s="80">
        <f>IF((SUM(CE$19:CE$39)+SUM(CE$78:CE84)+SUM(CE$117:CE$121))&gt;=30,0,SUM(IF(AND($I85=1,DS85=1,DS$41&gt;2,DS$40&gt;0,SUM(DS$47:DS$53)&gt;0),1,0)))</f>
        <v>0</v>
      </c>
      <c r="CF85" s="80">
        <f>IF((SUM(CF$19:CF$39)+SUM(CF$78:CF84)+SUM(CF$117:CF$121))&gt;=30,0,SUM(IF(AND($I85=1,DT85=1,DT$41&gt;2,DT$40&gt;0,SUM(DT$47:DT$53)&gt;0),1,0)))</f>
        <v>0</v>
      </c>
      <c r="CG85" s="80">
        <f>IF((SUM(CG$19:CG$39)+SUM(CG$78:CG84)+SUM(CG$117:CG$121))&gt;=30,0,SUM(IF(AND($I85=1,DU85=1,DU$41&gt;2,DU$40&gt;0,SUM(DU$47:DU$53)&gt;0),1,0)))</f>
        <v>0</v>
      </c>
      <c r="CH85" s="80">
        <f>IF((SUM(CH$19:CH$39)+SUM(CH$78:CH84)+SUM(CH$117:CH$121))&gt;=30,0,SUM(IF(AND($I85=1,DV85=1,DV$41&gt;2,DV$40&gt;0,SUM(DV$47:DV$53)&gt;0),1,0)))</f>
        <v>0</v>
      </c>
      <c r="CI85" s="80">
        <f>IF((SUM(CI$19:CI$39)+SUM(CI$78:CI84)+SUM(CI$117:CI$121))&gt;=30,0,SUM(IF(AND($I85=1,DW85=1,DW$41&gt;2,DW$40&gt;0,SUM(DW$47:DW$53)&gt;0),1,0)))</f>
        <v>0</v>
      </c>
      <c r="CJ85" s="80">
        <f>IF((SUM(CJ$19:CJ$39)+SUM(CJ$78:CJ84)+SUM(CJ$117:CJ$121))&gt;=30,0,SUM(IF(AND($I85=1,DX85=1,DX$41&gt;2,DX$40&gt;0,SUM(DX$47:DX$53)&gt;0),1,0)))</f>
        <v>0</v>
      </c>
      <c r="CK85" s="80">
        <f>IF((SUM(CK$19:CK$39)+SUM(CK$78:CK84)+SUM(CK$117:CK$121))&gt;=30,0,SUM(IF(AND($I85=1,DY85=1,DY$41&gt;2,DY$40&gt;0,SUM(DY$47:DY$53)&gt;0),1,0)))</f>
        <v>0</v>
      </c>
      <c r="CL85" s="80">
        <f>IF((SUM(CL$19:CL$39)+SUM(CL$78:CL84)+SUM(CL$117:CL$121))&gt;=30,0,SUM(IF(AND($I85=1,DZ85=1,DZ$41&gt;2,DZ$40&gt;0,SUM(DZ$47:DZ$53)&gt;0),1,0)))</f>
        <v>0</v>
      </c>
      <c r="CM85" s="80">
        <f>IF((SUM(CM$19:CM$39)+SUM(CM$78:CM84)+SUM(CM$117:CM$121))&gt;=30,0,SUM(IF(AND($I85=1,EA85=1,EA$41&gt;2,EA$40&gt;0,SUM(EA$47:EA$53)&gt;0),1,0)))</f>
        <v>0</v>
      </c>
      <c r="CN85" s="80">
        <f>IF((SUM(CN$19:CN$39)+SUM(CN$78:CN84)+SUM(CN$117:CN$121))&gt;=30,0,SUM(IF(AND($I85=1,EB85=1,EB$41&gt;2,EB$40&gt;0,SUM(EB$47:EB$53)&gt;0),1,0)))</f>
        <v>0</v>
      </c>
      <c r="CO85" s="80">
        <f>IF((SUM(CO$19:CO$39)+SUM(CO$78:CO84)+SUM(CO$117:CO$121))&gt;=30,0,SUM(IF(AND($I85=1,EC85=1,EC$41&gt;2,EC$40&gt;0,SUM(EC$47:EC$53)&gt;0),1,0)))</f>
        <v>0</v>
      </c>
      <c r="CP85" s="80">
        <f>IF((SUM(CP$19:CP$39)+SUM(CP$78:CP84)+SUM(CP$117:CP$121))&gt;=30,0,SUM(IF(AND($I85=1,ED85=1,ED$41&gt;2,ED$40&gt;0,SUM(ED$47:ED$53)&gt;0),1,0)))</f>
        <v>0</v>
      </c>
      <c r="CQ85" s="80">
        <f>IF((SUM(CQ$19:CQ$39)+SUM(CQ$78:CQ84)+SUM(CQ$117:CQ$121))&gt;=30,0,SUM(IF(AND($I85=1,EE85=1,EE$41&gt;2,EE$40&gt;0,SUM(EE$47:EE$53)&gt;0),1,0)))</f>
        <v>0</v>
      </c>
      <c r="CR85" s="80">
        <f>IF((SUM(CR$19:CR$39)+SUM(CR$78:CR84)+SUM(CR$117:CR$121))&gt;=30,0,SUM(IF(AND($I85=1,EF85=1,EF$41&gt;2,EF$40&gt;0,SUM(EF$47:EF$53)&gt;0),1,0)))</f>
        <v>0</v>
      </c>
      <c r="CS85" s="64"/>
      <c r="CT85" s="64"/>
      <c r="CU85" s="6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64"/>
      <c r="DM85" s="64"/>
      <c r="DN85" s="64"/>
      <c r="DO85" s="64"/>
      <c r="DP85" s="64"/>
      <c r="DQ85" s="64"/>
      <c r="DR85" s="64"/>
      <c r="DS85" s="64"/>
      <c r="DT85" s="64"/>
      <c r="DU85" s="64"/>
      <c r="DV85" s="64"/>
      <c r="DW85" s="64"/>
      <c r="DX85" s="64"/>
      <c r="DY85" s="64"/>
      <c r="DZ85" s="64"/>
      <c r="EA85" s="64"/>
      <c r="EB85" s="64"/>
      <c r="EC85" s="64"/>
      <c r="ED85" s="64"/>
      <c r="EE85" s="64"/>
      <c r="EF85" s="64"/>
      <c r="EG85" s="54">
        <f t="shared" si="48"/>
        <v>0</v>
      </c>
      <c r="EH85" s="136"/>
      <c r="EI85" s="97">
        <f t="shared" si="49"/>
        <v>0</v>
      </c>
      <c r="EJ85" s="344" t="str">
        <f t="shared" si="50"/>
        <v/>
      </c>
      <c r="EK85" s="345">
        <f t="shared" si="51"/>
        <v>0</v>
      </c>
      <c r="EL85" s="185"/>
      <c r="EM85" s="102">
        <f>SUMIF($K85,REGISTER!$CU$7,'KORT 2'!$BD85)</f>
        <v>0</v>
      </c>
      <c r="EN85" s="19">
        <f>SUMIF($K85,REGISTER!$CU$8,'KORT 2'!$BD85)</f>
        <v>0</v>
      </c>
      <c r="EO85" s="20">
        <f>SUMIF($K85,REGISTER!$CU$9,'KORT 2'!$BD85)</f>
        <v>0</v>
      </c>
      <c r="EP85" s="17">
        <f>SUMIF($K85,REGISTER!$CU$21,'KORT 2'!$BD85)</f>
        <v>0</v>
      </c>
      <c r="EQ85" s="19">
        <f>SUMIF($K85,REGISTER!$CU$22,'KORT 2'!$BD85)</f>
        <v>0</v>
      </c>
      <c r="ER85" s="20">
        <f>SUMIF($K85,REGISTER!$CU$23,'KORT 2'!$BD85)</f>
        <v>0</v>
      </c>
      <c r="ES85" s="17">
        <f>SUMIF($K85,REGISTER!$CU$14,'KORT 2'!$BD85)</f>
        <v>0</v>
      </c>
      <c r="ET85" s="19">
        <f>SUMIF($K85,REGISTER!$CU$15,'KORT 2'!$BD85)</f>
        <v>0</v>
      </c>
      <c r="EU85" s="19">
        <f>SUMIF($K85,REGISTER!$CU$16,'KORT 2'!$BD85)</f>
        <v>0</v>
      </c>
      <c r="EV85" s="218">
        <f>SUMIF($K85,REGISTER!$CU$17,'KORT 2'!$BD85)+SUMIF($K85,REGISTER!$CU$18,'KORT 2'!$BD85)+SUMIF($K85,REGISTER!$CU$19,'KORT 2'!$BD85)+SUMIF($K85,REGISTER!$CU$20,'KORT 2'!$BD85)</f>
        <v>0</v>
      </c>
      <c r="EW85" s="103">
        <f>SUMIF($K85,REGISTER!$CU$28,'KORT 2'!$BD85)</f>
        <v>0</v>
      </c>
      <c r="EX85" s="19">
        <f>SUMIF($K85,REGISTER!$CU$29,'KORT 2'!$BD85)</f>
        <v>0</v>
      </c>
      <c r="EY85" s="19">
        <f>SUMIF($K85,REGISTER!$CU$30,'KORT 2'!$BD85)</f>
        <v>0</v>
      </c>
      <c r="EZ85" s="218">
        <f>SUMIF($K85,REGISTER!$CU$31,'KORT 2'!$BD85)+SUMIF($K85,REGISTER!$CU$32,'KORT 2'!$BD85)+SUMIF($K85,REGISTER!$CU$33,'KORT 2'!$BD85)+SUMIF($K85,REGISTER!$CU$34,'KORT 2'!$BD85)</f>
        <v>0</v>
      </c>
      <c r="FA85" s="136"/>
      <c r="FB85" s="136"/>
      <c r="FC85" s="136"/>
      <c r="FD85" s="136"/>
      <c r="FE85" s="136"/>
      <c r="FF85" s="136"/>
      <c r="FG85" s="136"/>
      <c r="FH85" s="136"/>
      <c r="FI85" s="136"/>
      <c r="FJ85" s="136"/>
      <c r="FK85" s="136"/>
      <c r="FL85" s="136"/>
      <c r="FM85" s="136"/>
      <c r="FN85" s="136"/>
      <c r="FO85" s="136"/>
      <c r="FP85" s="235"/>
      <c r="FQ85" s="103">
        <f>SUMIF($M85,REGISTER!$CU$36,'KORT 2'!$O85)</f>
        <v>0</v>
      </c>
      <c r="FR85" s="19">
        <f>SUMIF($M85,REGISTER!$CU$37,'KORT 2'!$O85)</f>
        <v>0</v>
      </c>
      <c r="FS85" s="19">
        <f>SUMIF($M85,REGISTER!$CU$38,'KORT 2'!$O85)</f>
        <v>0</v>
      </c>
      <c r="FT85" s="19">
        <f>SUMIF($M85,REGISTER!$CU$39,'KORT 2'!$O85)</f>
        <v>0</v>
      </c>
      <c r="FU85" s="19">
        <f>SUMIF($M85,REGISTER!$CU$40,'KORT 2'!$O85)</f>
        <v>0</v>
      </c>
      <c r="FV85" s="19">
        <f>SUMIF($M85,REGISTER!$CU$41,'KORT 2'!$O85)</f>
        <v>0</v>
      </c>
      <c r="FW85" s="19">
        <f>SUMIF($M85,REGISTER!$CU$56,'KORT 2'!$O85)</f>
        <v>0</v>
      </c>
      <c r="FX85" s="19">
        <f>SUMIF($M85,REGISTER!$CU$57,'KORT 2'!$O85)</f>
        <v>0</v>
      </c>
      <c r="FY85" s="19">
        <f>SUMIF($M85,REGISTER!$CU$58,'KORT 2'!$O85)</f>
        <v>0</v>
      </c>
      <c r="FZ85" s="19">
        <f>SUMIF($M85,REGISTER!$CU$59,'KORT 2'!$O85)</f>
        <v>0</v>
      </c>
      <c r="GA85" s="19">
        <f>SUMIF($M85,REGISTER!$CU$60,'KORT 2'!$O85)</f>
        <v>0</v>
      </c>
      <c r="GB85" s="19">
        <f>SUMIF($M85,REGISTER!$CU$61,'KORT 2'!$O85)</f>
        <v>0</v>
      </c>
      <c r="GC85" s="19">
        <f>SUMIF($M85,REGISTER!$CU$46,'KORT 2'!$O85)</f>
        <v>0</v>
      </c>
      <c r="GD85" s="19">
        <f>SUMIF($M85,REGISTER!$CU$47,'KORT 2'!$O85)</f>
        <v>0</v>
      </c>
      <c r="GE85" s="19">
        <f>SUMIF($M85,REGISTER!$CU$48,'KORT 2'!$O85)</f>
        <v>0</v>
      </c>
      <c r="GF85" s="19">
        <f>SUMIF($M85,REGISTER!$CU$49,'KORT 2'!$O85)</f>
        <v>0</v>
      </c>
      <c r="GG85" s="19">
        <f>SUMIF($M85,REGISTER!$CU$50,'KORT 2'!$O85)</f>
        <v>0</v>
      </c>
      <c r="GH85" s="19">
        <f>SUMIF($M85,REGISTER!$CU$51,'KORT 2'!$O85)</f>
        <v>0</v>
      </c>
      <c r="GI85" s="18">
        <f>SUMIF($M85,REGISTER!$CU$52,'KORT 2'!$O85)+SUMIF($M85,REGISTER!$CU$53,'KORT 2'!$O85)+SUMIF($M85,REGISTER!$CU$54,'KORT 2'!$O85)+SUMIF($M85,REGISTER!$CU$55,'KORT 2'!$O85)</f>
        <v>0</v>
      </c>
      <c r="GJ85" s="19">
        <f>SUMIF($M85,REGISTER!$CU$66,'KORT 2'!$O85)</f>
        <v>0</v>
      </c>
      <c r="GK85" s="19">
        <f>SUMIF($M85,REGISTER!$CU$67,'KORT 2'!$O85)</f>
        <v>0</v>
      </c>
      <c r="GL85" s="19">
        <f>SUMIF($M85,REGISTER!$CU$68,'KORT 2'!$O85)</f>
        <v>0</v>
      </c>
      <c r="GM85" s="19">
        <f>SUMIF($M85,REGISTER!$CU$69,'KORT 2'!$O85)</f>
        <v>0</v>
      </c>
      <c r="GN85" s="19">
        <f>SUMIF($M85,REGISTER!$CU$70,'KORT 2'!$O85)</f>
        <v>0</v>
      </c>
      <c r="GO85" s="19">
        <f>SUMIF($M85,REGISTER!$CU$71,'KORT 2'!$O85)</f>
        <v>0</v>
      </c>
      <c r="GP85" s="18">
        <f>SUMIF($M85,REGISTER!$CU$72,'KORT 2'!$O85)+SUMIF($M85,REGISTER!$CU$73,'KORT 2'!$O85)+SUMIF($M85,REGISTER!$CU$74,'KORT 2'!$O85)+SUMIF($M85,REGISTER!$CU$75,'KORT 2'!$O85)</f>
        <v>0</v>
      </c>
      <c r="GQ85" s="136"/>
      <c r="GR85" s="136"/>
      <c r="GS85" s="136"/>
      <c r="GT85" s="136"/>
      <c r="GU85" s="136"/>
      <c r="GV85" s="136"/>
      <c r="GW85" s="136"/>
      <c r="GX85" s="136"/>
      <c r="GY85" s="136"/>
      <c r="GZ85" s="136"/>
      <c r="HA85" s="136"/>
      <c r="HB85" s="136"/>
      <c r="HC85" s="136"/>
      <c r="HD85" s="136"/>
      <c r="HE85" s="136"/>
      <c r="HF85" s="136"/>
      <c r="HG85" s="136"/>
      <c r="HH85" s="125"/>
      <c r="HI85" s="1"/>
    </row>
    <row r="86" spans="1:217" ht="12" customHeight="1">
      <c r="A86" s="17">
        <v>30</v>
      </c>
      <c r="B86" s="81"/>
      <c r="C86" s="427" t="str">
        <f t="shared" si="38"/>
        <v/>
      </c>
      <c r="D86" s="428"/>
      <c r="E86" s="428"/>
      <c r="F86" s="428"/>
      <c r="G86" s="429"/>
      <c r="H86" s="130" t="str">
        <f t="shared" si="39"/>
        <v/>
      </c>
      <c r="I86" s="26">
        <f t="shared" si="40"/>
        <v>0</v>
      </c>
      <c r="J86" s="26">
        <f t="shared" si="41"/>
        <v>0</v>
      </c>
      <c r="K86" s="26">
        <f t="shared" si="42"/>
        <v>0</v>
      </c>
      <c r="L86" s="133"/>
      <c r="M86" s="26">
        <f t="shared" si="43"/>
        <v>0</v>
      </c>
      <c r="N86" s="26">
        <f t="shared" si="44"/>
        <v>0</v>
      </c>
      <c r="O86" s="101">
        <f t="shared" si="45"/>
        <v>0</v>
      </c>
      <c r="P86" s="80">
        <f>IF((SUM(P$19:P$39)+SUM(P$78:P85)+SUM(P$117:P$121))&gt;=REGISTER!$CZ$22,0,IF(CS$70=1,0,IF(AND(CS86=1,$J86=1,CS$43&gt;=REGISTER!$CZ$25,CS$40&gt;0,SUM(CS$54:CS$60)&gt;0),1,0)))</f>
        <v>0</v>
      </c>
      <c r="Q86" s="80">
        <f>IF((SUM(Q$19:Q$39)+SUM(Q$78:Q85)+SUM(Q$117:Q$121))&gt;=REGISTER!$CZ$22,0,IF(CT$70=1,0,IF(AND(CT86=1,$J86=1,CT$43&gt;=REGISTER!$CZ$25,CT$40&gt;0,SUM(CT$54:CT$60)&gt;0),1,0)))</f>
        <v>0</v>
      </c>
      <c r="R86" s="80">
        <f>IF((SUM(R$19:R$39)+SUM(R$78:R85)+SUM(R$117:R$121))&gt;=REGISTER!$CZ$22,0,IF(CU$70=1,0,IF(AND(CU86=1,$J86=1,CU$43&gt;=REGISTER!$CZ$25,CU$40&gt;0,SUM(CU$54:CU$60)&gt;0),1,0)))</f>
        <v>0</v>
      </c>
      <c r="S86" s="80">
        <f>IF((SUM(S$19:S$39)+SUM(S$78:S85)+SUM(S$117:S$121))&gt;=REGISTER!$CZ$22,0,IF(CV$70=1,0,IF(AND(CV86=1,$J86=1,CV$43&gt;=REGISTER!$CZ$25,CV$40&gt;0,SUM(CV$54:CV$60)&gt;0),1,0)))</f>
        <v>0</v>
      </c>
      <c r="T86" s="80">
        <f>IF((SUM(T$19:T$39)+SUM(T$78:T85)+SUM(T$117:T$121))&gt;=REGISTER!$CZ$22,0,IF(CW$70=1,0,IF(AND(CW86=1,$J86=1,CW$43&gt;=REGISTER!$CZ$25,CW$40&gt;0,SUM(CW$54:CW$60)&gt;0),1,0)))</f>
        <v>0</v>
      </c>
      <c r="U86" s="80">
        <f>IF((SUM(U$19:U$39)+SUM(U$78:U85)+SUM(U$117:U$121))&gt;=REGISTER!$CZ$22,0,IF(CX$70=1,0,IF(AND(CX86=1,$J86=1,CX$43&gt;=REGISTER!$CZ$25,CX$40&gt;0,SUM(CX$54:CX$60)&gt;0),1,0)))</f>
        <v>0</v>
      </c>
      <c r="V86" s="80">
        <f>IF((SUM(V$19:V$39)+SUM(V$78:V85)+SUM(V$117:V$121))&gt;=REGISTER!$CZ$22,0,IF(CY$70=1,0,IF(AND(CY86=1,$J86=1,CY$43&gt;=REGISTER!$CZ$25,CY$40&gt;0,SUM(CY$54:CY$60)&gt;0),1,0)))</f>
        <v>0</v>
      </c>
      <c r="W86" s="80">
        <f>IF((SUM(W$19:W$39)+SUM(W$78:W85)+SUM(W$117:W$121))&gt;=REGISTER!$CZ$22,0,IF(CZ$70=1,0,IF(AND(CZ86=1,$J86=1,CZ$43&gt;=REGISTER!$CZ$25,CZ$40&gt;0,SUM(CZ$54:CZ$60)&gt;0),1,0)))</f>
        <v>0</v>
      </c>
      <c r="X86" s="80">
        <f>IF((SUM(X$19:X$39)+SUM(X$78:X85)+SUM(X$117:X$121))&gt;=REGISTER!$CZ$22,0,IF(DA$70=1,0,IF(AND(DA86=1,$J86=1,DA$43&gt;=REGISTER!$CZ$25,DA$40&gt;0,SUM(DA$54:DA$60)&gt;0),1,0)))</f>
        <v>0</v>
      </c>
      <c r="Y86" s="80">
        <f>IF((SUM(Y$19:Y$39)+SUM(Y$78:Y85)+SUM(Y$117:Y$121))&gt;=REGISTER!$CZ$22,0,IF(DB$70=1,0,IF(AND(DB86=1,$J86=1,DB$43&gt;=REGISTER!$CZ$25,DB$40&gt;0,SUM(DB$54:DB$60)&gt;0),1,0)))</f>
        <v>0</v>
      </c>
      <c r="Z86" s="80">
        <f>IF((SUM(Z$19:Z$39)+SUM(Z$78:Z85)+SUM(Z$117:Z$121))&gt;=REGISTER!$CZ$22,0,IF(DC$70=1,0,IF(AND(DC86=1,$J86=1,DC$43&gt;=REGISTER!$CZ$25,DC$40&gt;0,SUM(DC$54:DC$60)&gt;0),1,0)))</f>
        <v>0</v>
      </c>
      <c r="AA86" s="80">
        <f>IF((SUM(AA$19:AA$39)+SUM(AA$78:AA85)+SUM(AA$117:AA$121))&gt;=REGISTER!$CZ$22,0,IF(DD$70=1,0,IF(AND(DD86=1,$J86=1,DD$43&gt;=REGISTER!$CZ$25,DD$40&gt;0,SUM(DD$54:DD$60)&gt;0),1,0)))</f>
        <v>0</v>
      </c>
      <c r="AB86" s="80">
        <f>IF((SUM(AB$19:AB$39)+SUM(AB$78:AB85)+SUM(AB$117:AB$121))&gt;=REGISTER!$CZ$22,0,IF(DE$70=1,0,IF(AND(DE86=1,$J86=1,DE$43&gt;=REGISTER!$CZ$25,DE$40&gt;0,SUM(DE$54:DE$60)&gt;0),1,0)))</f>
        <v>0</v>
      </c>
      <c r="AC86" s="80">
        <f>IF((SUM(AC$19:AC$39)+SUM(AC$78:AC85)+SUM(AC$117:AC$121))&gt;=REGISTER!$CZ$22,0,IF(DF$70=1,0,IF(AND(DF86=1,$J86=1,DF$43&gt;=REGISTER!$CZ$25,DF$40&gt;0,SUM(DF$54:DF$60)&gt;0),1,0)))</f>
        <v>0</v>
      </c>
      <c r="AD86" s="80">
        <f>IF((SUM(AD$19:AD$39)+SUM(AD$78:AD85)+SUM(AD$117:AD$121))&gt;=REGISTER!$CZ$22,0,IF(DG$70=1,0,IF(AND(DG86=1,$J86=1,DG$43&gt;=REGISTER!$CZ$25,DG$40&gt;0,SUM(DG$54:DG$60)&gt;0),1,0)))</f>
        <v>0</v>
      </c>
      <c r="AE86" s="80">
        <f>IF((SUM(AE$19:AE$39)+SUM(AE$78:AE85)+SUM(AE$117:AE$121))&gt;=REGISTER!$CZ$22,0,IF(DH$70=1,0,IF(AND(DH86=1,$J86=1,DH$43&gt;=REGISTER!$CZ$25,DH$40&gt;0,SUM(DH$54:DH$60)&gt;0),1,0)))</f>
        <v>0</v>
      </c>
      <c r="AF86" s="80">
        <f>IF((SUM(AF$19:AF$39)+SUM(AF$78:AF85)+SUM(AF$117:AF$121))&gt;=REGISTER!$CZ$22,0,IF(DI$70=1,0,IF(AND(DI86=1,$J86=1,DI$43&gt;=REGISTER!$CZ$25,DI$40&gt;0,SUM(DI$54:DI$60)&gt;0),1,0)))</f>
        <v>0</v>
      </c>
      <c r="AG86" s="80">
        <f>IF((SUM(AG$19:AG$39)+SUM(AG$78:AG85)+SUM(AG$117:AG$121))&gt;=REGISTER!$CZ$22,0,IF(DJ$70=1,0,IF(AND(DJ86=1,$J86=1,DJ$43&gt;=REGISTER!$CZ$25,DJ$40&gt;0,SUM(DJ$54:DJ$60)&gt;0),1,0)))</f>
        <v>0</v>
      </c>
      <c r="AH86" s="80">
        <f>IF((SUM(AH$19:AH$39)+SUM(AH$78:AH85)+SUM(AH$117:AH$121))&gt;=REGISTER!$CZ$22,0,IF(DK$70=1,0,IF(AND(DK86=1,$J86=1,DK$43&gt;=REGISTER!$CZ$25,DK$40&gt;0,SUM(DK$54:DK$60)&gt;0),1,0)))</f>
        <v>0</v>
      </c>
      <c r="AI86" s="80">
        <f>IF((SUM(AI$19:AI$39)+SUM(AI$78:AI85)+SUM(AI$117:AI$121))&gt;=REGISTER!$CZ$22,0,IF(DL$70=1,0,IF(AND(DL86=1,$J86=1,DL$43&gt;=REGISTER!$CZ$25,DL$40&gt;0,SUM(DL$54:DL$60)&gt;0),1,0)))</f>
        <v>0</v>
      </c>
      <c r="AJ86" s="80">
        <f>IF((SUM(AJ$19:AJ$39)+SUM(AJ$78:AJ85)+SUM(AJ$117:AJ$121))&gt;=REGISTER!$CZ$22,0,IF(DM$70=1,0,IF(AND(DM86=1,$J86=1,DM$43&gt;=REGISTER!$CZ$25,DM$40&gt;0,SUM(DM$54:DM$60)&gt;0),1,0)))</f>
        <v>0</v>
      </c>
      <c r="AK86" s="80">
        <f>IF((SUM(AK$19:AK$39)+SUM(AK$78:AK85)+SUM(AK$117:AK$121))&gt;=REGISTER!$CZ$22,0,IF(DN$70=1,0,IF(AND(DN86=1,$J86=1,DN$43&gt;=REGISTER!$CZ$25,DN$40&gt;0,SUM(DN$54:DN$60)&gt;0),1,0)))</f>
        <v>0</v>
      </c>
      <c r="AL86" s="80">
        <f>IF((SUM(AL$19:AL$39)+SUM(AL$78:AL85)+SUM(AL$117:AL$121))&gt;=REGISTER!$CZ$22,0,IF(DO$70=1,0,IF(AND(DO86=1,$J86=1,DO$43&gt;=REGISTER!$CZ$25,DO$40&gt;0,SUM(DO$54:DO$60)&gt;0),1,0)))</f>
        <v>0</v>
      </c>
      <c r="AM86" s="80">
        <f>IF((SUM(AM$19:AM$39)+SUM(AM$78:AM85)+SUM(AM$117:AM$121))&gt;=REGISTER!$CZ$22,0,IF(DP$70=1,0,IF(AND(DP86=1,$J86=1,DP$43&gt;=REGISTER!$CZ$25,DP$40&gt;0,SUM(DP$54:DP$60)&gt;0),1,0)))</f>
        <v>0</v>
      </c>
      <c r="AN86" s="80">
        <f>IF((SUM(AN$19:AN$39)+SUM(AN$78:AN85)+SUM(AN$117:AN$121))&gt;=REGISTER!$CZ$22,0,IF(DQ$70=1,0,IF(AND(DQ86=1,$J86=1,DQ$43&gt;=REGISTER!$CZ$25,DQ$40&gt;0,SUM(DQ$54:DQ$60)&gt;0),1,0)))</f>
        <v>0</v>
      </c>
      <c r="AO86" s="80">
        <f>IF((SUM(AO$19:AO$39)+SUM(AO$78:AO85)+SUM(AO$117:AO$121))&gt;=REGISTER!$CZ$22,0,IF(DR$70=1,0,IF(AND(DR86=1,$J86=1,DR$43&gt;=REGISTER!$CZ$25,DR$40&gt;0,SUM(DR$54:DR$60)&gt;0),1,0)))</f>
        <v>0</v>
      </c>
      <c r="AP86" s="80">
        <f>IF((SUM(AP$19:AP$39)+SUM(AP$78:AP85)+SUM(AP$117:AP$121))&gt;=REGISTER!$CZ$22,0,IF(DS$70=1,0,IF(AND(DS86=1,$J86=1,DS$43&gt;=REGISTER!$CZ$25,DS$40&gt;0,SUM(DS$54:DS$60)&gt;0),1,0)))</f>
        <v>0</v>
      </c>
      <c r="AQ86" s="80">
        <f>IF((SUM(AQ$19:AQ$39)+SUM(AQ$78:AQ85)+SUM(AQ$117:AQ$121))&gt;=REGISTER!$CZ$22,0,IF(DT$70=1,0,IF(AND(DT86=1,$J86=1,DT$43&gt;=REGISTER!$CZ$25,DT$40&gt;0,SUM(DT$54:DT$60)&gt;0),1,0)))</f>
        <v>0</v>
      </c>
      <c r="AR86" s="80">
        <f>IF((SUM(AR$19:AR$39)+SUM(AR$78:AR85)+SUM(AR$117:AR$121))&gt;=REGISTER!$CZ$22,0,IF(DU$70=1,0,IF(AND(DU86=1,$J86=1,DU$43&gt;=REGISTER!$CZ$25,DU$40&gt;0,SUM(DU$54:DU$60)&gt;0),1,0)))</f>
        <v>0</v>
      </c>
      <c r="AS86" s="80">
        <f>IF((SUM(AS$19:AS$39)+SUM(AS$78:AS85)+SUM(AS$117:AS$121))&gt;=REGISTER!$CZ$22,0,IF(DV$70=1,0,IF(AND(DV86=1,$J86=1,DV$43&gt;=REGISTER!$CZ$25,DV$40&gt;0,SUM(DV$54:DV$60)&gt;0),1,0)))</f>
        <v>0</v>
      </c>
      <c r="AT86" s="80">
        <f>IF((SUM(AT$19:AT$39)+SUM(AT$78:AT85)+SUM(AT$117:AT$121))&gt;=REGISTER!$CZ$22,0,IF(DW$70=1,0,IF(AND(DW86=1,$J86=1,DW$43&gt;=REGISTER!$CZ$25,DW$40&gt;0,SUM(DW$54:DW$60)&gt;0),1,0)))</f>
        <v>0</v>
      </c>
      <c r="AU86" s="80">
        <f>IF((SUM(AU$19:AU$39)+SUM(AU$78:AU85)+SUM(AU$117:AU$121))&gt;=REGISTER!$CZ$22,0,IF(DX$70=1,0,IF(AND(DX86=1,$J86=1,DX$43&gt;=REGISTER!$CZ$25,DX$40&gt;0,SUM(DX$54:DX$60)&gt;0),1,0)))</f>
        <v>0</v>
      </c>
      <c r="AV86" s="80">
        <f>IF((SUM(AV$19:AV$39)+SUM(AV$78:AV85)+SUM(AV$117:AV$121))&gt;=REGISTER!$CZ$22,0,IF(DY$70=1,0,IF(AND(DY86=1,$J86=1,DY$43&gt;=REGISTER!$CZ$25,DY$40&gt;0,SUM(DY$54:DY$60)&gt;0),1,0)))</f>
        <v>0</v>
      </c>
      <c r="AW86" s="80">
        <f>IF((SUM(AW$19:AW$39)+SUM(AW$78:AW85)+SUM(AW$117:AW$121))&gt;=REGISTER!$CZ$22,0,IF(DZ$70=1,0,IF(AND(DZ86=1,$J86=1,DZ$43&gt;=REGISTER!$CZ$25,DZ$40&gt;0,SUM(DZ$54:DZ$60)&gt;0),1,0)))</f>
        <v>0</v>
      </c>
      <c r="AX86" s="80">
        <f>IF((SUM(AX$19:AX$39)+SUM(AX$78:AX85)+SUM(AX$117:AX$121))&gt;=REGISTER!$CZ$22,0,IF(EA$70=1,0,IF(AND(EA86=1,$J86=1,EA$43&gt;=REGISTER!$CZ$25,EA$40&gt;0,SUM(EA$54:EA$60)&gt;0),1,0)))</f>
        <v>0</v>
      </c>
      <c r="AY86" s="80">
        <f>IF((SUM(AY$19:AY$39)+SUM(AY$78:AY85)+SUM(AY$117:AY$121))&gt;=REGISTER!$CZ$22,0,IF(EB$70=1,0,IF(AND(EB86=1,$J86=1,EB$43&gt;=REGISTER!$CZ$25,EB$40&gt;0,SUM(EB$54:EB$60)&gt;0),1,0)))</f>
        <v>0</v>
      </c>
      <c r="AZ86" s="80">
        <f>IF((SUM(AZ$19:AZ$39)+SUM(AZ$78:AZ85)+SUM(AZ$117:AZ$121))&gt;=REGISTER!$CZ$22,0,IF(EC$70=1,0,IF(AND(EC86=1,$J86=1,EC$43&gt;=REGISTER!$CZ$25,EC$40&gt;0,SUM(EC$54:EC$60)&gt;0),1,0)))</f>
        <v>0</v>
      </c>
      <c r="BA86" s="80">
        <f>IF((SUM(BA$19:BA$39)+SUM(BA$78:BA85)+SUM(BA$117:BA$121))&gt;=REGISTER!$CZ$22,0,IF(ED$70=1,0,IF(AND(ED86=1,$J86=1,ED$43&gt;=REGISTER!$CZ$25,ED$40&gt;0,SUM(ED$54:ED$60)&gt;0),1,0)))</f>
        <v>0</v>
      </c>
      <c r="BB86" s="80">
        <f>IF((SUM(BB$19:BB$39)+SUM(BB$78:BB85)+SUM(BB$117:BB$121))&gt;=REGISTER!$CZ$22,0,IF(EE$70=1,0,IF(AND(EE86=1,$J86=1,EE$43&gt;=REGISTER!$CZ$25,EE$40&gt;0,SUM(EE$54:EE$60)&gt;0),1,0)))</f>
        <v>0</v>
      </c>
      <c r="BC86" s="80">
        <f>IF((SUM(BC$19:BC$39)+SUM(BC$78:BC85)+SUM(BC$117:BC$121))&gt;=REGISTER!$CZ$22,0,IF(EF$70=1,0,IF(AND(EF86=1,$J86=1,EF$43&gt;=REGISTER!$CZ$25,EF$40&gt;0,SUM(EF$54:EF$60)&gt;0),1,0)))</f>
        <v>0</v>
      </c>
      <c r="BD86" s="101">
        <f t="shared" si="46"/>
        <v>0</v>
      </c>
      <c r="BE86" s="80">
        <f>IF((SUM(BE$19:BE$39)+SUM(BE$78:BE85)+SUM(BE$117:BE$121))&gt;=30,0,SUM(IF(AND($I86=1,CS86=1,CS$41&gt;2,CS$40&gt;0,SUM(CS$47:CS$53)&gt;0),1,0)))</f>
        <v>0</v>
      </c>
      <c r="BF86" s="80">
        <f>IF((SUM(BF$19:BF$39)+SUM(BF$78:BF85)+SUM(BF$117:BF$121))&gt;=30,0,SUM(IF(AND($I86=1,CT86=1,CT$41&gt;2,CT$40&gt;0,SUM(CT$47:CT$53)&gt;0),1,0)))</f>
        <v>0</v>
      </c>
      <c r="BG86" s="80">
        <f>IF((SUM(BG$19:BG$39)+SUM(BG$78:BG85)+SUM(BG$117:BG$121))&gt;=30,0,SUM(IF(AND($I86=1,CU86=1,CU$41&gt;2,CU$40&gt;0,SUM(CU$47:CU$53)&gt;0),1,0)))</f>
        <v>0</v>
      </c>
      <c r="BH86" s="80">
        <f>IF((SUM(BH$19:BH$39)+SUM(BH$78:BH85)+SUM(BH$117:BH$121))&gt;=30,0,SUM(IF(AND($I86=1,CV86=1,CV$41&gt;2,CV$40&gt;0,SUM(CV$47:CV$53)&gt;0),1,0)))</f>
        <v>0</v>
      </c>
      <c r="BI86" s="80">
        <f>IF((SUM(BI$19:BI$39)+SUM(BI$78:BI85)+SUM(BI$117:BI$121))&gt;=30,0,SUM(IF(AND($I86=1,CW86=1,CW$41&gt;2,CW$40&gt;0,SUM(CW$47:CW$53)&gt;0),1,0)))</f>
        <v>0</v>
      </c>
      <c r="BJ86" s="80">
        <f>IF((SUM(BJ$19:BJ$39)+SUM(BJ$78:BJ85)+SUM(BJ$117:BJ$121))&gt;=30,0,SUM(IF(AND($I86=1,CX86=1,CX$41&gt;2,CX$40&gt;0,SUM(CX$47:CX$53)&gt;0),1,0)))</f>
        <v>0</v>
      </c>
      <c r="BK86" s="80">
        <f>IF((SUM(BK$19:BK$39)+SUM(BK$78:BK85)+SUM(BK$117:BK$121))&gt;=30,0,SUM(IF(AND($I86=1,CY86=1,CY$41&gt;2,CY$40&gt;0,SUM(CY$47:CY$53)&gt;0),1,0)))</f>
        <v>0</v>
      </c>
      <c r="BL86" s="80">
        <f>IF((SUM(BL$19:BL$39)+SUM(BL$78:BL85)+SUM(BL$117:BL$121))&gt;=30,0,SUM(IF(AND($I86=1,CZ86=1,CZ$41&gt;2,CZ$40&gt;0,SUM(CZ$47:CZ$53)&gt;0),1,0)))</f>
        <v>0</v>
      </c>
      <c r="BM86" s="80">
        <f>IF((SUM(BM$19:BM$39)+SUM(BM$78:BM85)+SUM(BM$117:BM$121))&gt;=30,0,SUM(IF(AND($I86=1,DA86=1,DA$41&gt;2,DA$40&gt;0,SUM(DA$47:DA$53)&gt;0),1,0)))</f>
        <v>0</v>
      </c>
      <c r="BN86" s="80">
        <f>IF((SUM(BN$19:BN$39)+SUM(BN$78:BN85)+SUM(BN$117:BN$121))&gt;=30,0,SUM(IF(AND($I86=1,DB86=1,DB$41&gt;2,DB$40&gt;0,SUM(DB$47:DB$53)&gt;0),1,0)))</f>
        <v>0</v>
      </c>
      <c r="BO86" s="80">
        <f>IF((SUM(BO$19:BO$39)+SUM(BO$78:BO85)+SUM(BO$117:BO$121))&gt;=30,0,SUM(IF(AND($I86=1,DC86=1,DC$41&gt;2,DC$40&gt;0,SUM(DC$47:DC$53)&gt;0),1,0)))</f>
        <v>0</v>
      </c>
      <c r="BP86" s="80">
        <f>IF((SUM(BP$19:BP$39)+SUM(BP$78:BP85)+SUM(BP$117:BP$121))&gt;=30,0,SUM(IF(AND($I86=1,DD86=1,DD$41&gt;2,DD$40&gt;0,SUM(DD$47:DD$53)&gt;0),1,0)))</f>
        <v>0</v>
      </c>
      <c r="BQ86" s="80">
        <f>IF((SUM(BQ$19:BQ$39)+SUM(BQ$78:BQ85)+SUM(BQ$117:BQ$121))&gt;=30,0,SUM(IF(AND($I86=1,DE86=1,DE$41&gt;2,DE$40&gt;0,SUM(DE$47:DE$53)&gt;0),1,0)))</f>
        <v>0</v>
      </c>
      <c r="BR86" s="80">
        <f>IF((SUM(BR$19:BR$39)+SUM(BR$78:BR85)+SUM(BR$117:BR$121))&gt;=30,0,SUM(IF(AND($I86=1,DF86=1,DF$41&gt;2,DF$40&gt;0,SUM(DF$47:DF$53)&gt;0),1,0)))</f>
        <v>0</v>
      </c>
      <c r="BS86" s="80">
        <f>IF((SUM(BS$19:BS$39)+SUM(BS$78:BS85)+SUM(BS$117:BS$121))&gt;=30,0,SUM(IF(AND($I86=1,DG86=1,DG$41&gt;2,DG$40&gt;0,SUM(DG$47:DG$53)&gt;0),1,0)))</f>
        <v>0</v>
      </c>
      <c r="BT86" s="80">
        <f>IF((SUM(BT$19:BT$39)+SUM(BT$78:BT85)+SUM(BT$117:BT$121))&gt;=30,0,SUM(IF(AND($I86=1,DH86=1,DH$41&gt;2,DH$40&gt;0,SUM(DH$47:DH$53)&gt;0),1,0)))</f>
        <v>0</v>
      </c>
      <c r="BU86" s="80">
        <f>IF((SUM(BU$19:BU$39)+SUM(BU$78:BU85)+SUM(BU$117:BU$121))&gt;=30,0,SUM(IF(AND($I86=1,DI86=1,DI$41&gt;2,DI$40&gt;0,SUM(DI$47:DI$53)&gt;0),1,0)))</f>
        <v>0</v>
      </c>
      <c r="BV86" s="80">
        <f>IF((SUM(BV$19:BV$39)+SUM(BV$78:BV85)+SUM(BV$117:BV$121))&gt;=30,0,SUM(IF(AND($I86=1,DJ86=1,DJ$41&gt;2,DJ$40&gt;0,SUM(DJ$47:DJ$53)&gt;0),1,0)))</f>
        <v>0</v>
      </c>
      <c r="BW86" s="80">
        <f>IF((SUM(BW$19:BW$39)+SUM(BW$78:BW85)+SUM(BW$117:BW$121))&gt;=30,0,SUM(IF(AND($I86=1,DK86=1,DK$41&gt;2,DK$40&gt;0,SUM(DK$47:DK$53)&gt;0),1,0)))</f>
        <v>0</v>
      </c>
      <c r="BX86" s="80">
        <f>IF((SUM(BX$19:BX$39)+SUM(BX$78:BX85)+SUM(BX$117:BX$121))&gt;=30,0,SUM(IF(AND($I86=1,DL86=1,DL$41&gt;2,DL$40&gt;0,SUM(DL$47:DL$53)&gt;0),1,0)))</f>
        <v>0</v>
      </c>
      <c r="BY86" s="80">
        <f>IF((SUM(BY$19:BY$39)+SUM(BY$78:BY85)+SUM(BY$117:BY$121))&gt;=30,0,SUM(IF(AND($I86=1,DM86=1,DM$41&gt;2,DM$40&gt;0,SUM(DM$47:DM$53)&gt;0),1,0)))</f>
        <v>0</v>
      </c>
      <c r="BZ86" s="80">
        <f>IF((SUM(BZ$19:BZ$39)+SUM(BZ$78:BZ85)+SUM(BZ$117:BZ$121))&gt;=30,0,SUM(IF(AND($I86=1,DN86=1,DN$41&gt;2,DN$40&gt;0,SUM(DN$47:DN$53)&gt;0),1,0)))</f>
        <v>0</v>
      </c>
      <c r="CA86" s="80">
        <f>IF((SUM(CA$19:CA$39)+SUM(CA$78:CA85)+SUM(CA$117:CA$121))&gt;=30,0,SUM(IF(AND($I86=1,DO86=1,DO$41&gt;2,DO$40&gt;0,SUM(DO$47:DO$53)&gt;0),1,0)))</f>
        <v>0</v>
      </c>
      <c r="CB86" s="80">
        <f>IF((SUM(CB$19:CB$39)+SUM(CB$78:CB85)+SUM(CB$117:CB$121))&gt;=30,0,SUM(IF(AND($I86=1,DP86=1,DP$41&gt;2,DP$40&gt;0,SUM(DP$47:DP$53)&gt;0),1,0)))</f>
        <v>0</v>
      </c>
      <c r="CC86" s="80">
        <f>IF((SUM(CC$19:CC$39)+SUM(CC$78:CC85)+SUM(CC$117:CC$121))&gt;=30,0,SUM(IF(AND($I86=1,DQ86=1,DQ$41&gt;2,DQ$40&gt;0,SUM(DQ$47:DQ$53)&gt;0),1,0)))</f>
        <v>0</v>
      </c>
      <c r="CD86" s="80">
        <f>IF((SUM(CD$19:CD$39)+SUM(CD$78:CD85)+SUM(CD$117:CD$121))&gt;=30,0,SUM(IF(AND($I86=1,DR86=1,DR$41&gt;2,DR$40&gt;0,SUM(DR$47:DR$53)&gt;0),1,0)))</f>
        <v>0</v>
      </c>
      <c r="CE86" s="80">
        <f>IF((SUM(CE$19:CE$39)+SUM(CE$78:CE85)+SUM(CE$117:CE$121))&gt;=30,0,SUM(IF(AND($I86=1,DS86=1,DS$41&gt;2,DS$40&gt;0,SUM(DS$47:DS$53)&gt;0),1,0)))</f>
        <v>0</v>
      </c>
      <c r="CF86" s="80">
        <f>IF((SUM(CF$19:CF$39)+SUM(CF$78:CF85)+SUM(CF$117:CF$121))&gt;=30,0,SUM(IF(AND($I86=1,DT86=1,DT$41&gt;2,DT$40&gt;0,SUM(DT$47:DT$53)&gt;0),1,0)))</f>
        <v>0</v>
      </c>
      <c r="CG86" s="80">
        <f>IF((SUM(CG$19:CG$39)+SUM(CG$78:CG85)+SUM(CG$117:CG$121))&gt;=30,0,SUM(IF(AND($I86=1,DU86=1,DU$41&gt;2,DU$40&gt;0,SUM(DU$47:DU$53)&gt;0),1,0)))</f>
        <v>0</v>
      </c>
      <c r="CH86" s="80">
        <f>IF((SUM(CH$19:CH$39)+SUM(CH$78:CH85)+SUM(CH$117:CH$121))&gt;=30,0,SUM(IF(AND($I86=1,DV86=1,DV$41&gt;2,DV$40&gt;0,SUM(DV$47:DV$53)&gt;0),1,0)))</f>
        <v>0</v>
      </c>
      <c r="CI86" s="80">
        <f>IF((SUM(CI$19:CI$39)+SUM(CI$78:CI85)+SUM(CI$117:CI$121))&gt;=30,0,SUM(IF(AND($I86=1,DW86=1,DW$41&gt;2,DW$40&gt;0,SUM(DW$47:DW$53)&gt;0),1,0)))</f>
        <v>0</v>
      </c>
      <c r="CJ86" s="80">
        <f>IF((SUM(CJ$19:CJ$39)+SUM(CJ$78:CJ85)+SUM(CJ$117:CJ$121))&gt;=30,0,SUM(IF(AND($I86=1,DX86=1,DX$41&gt;2,DX$40&gt;0,SUM(DX$47:DX$53)&gt;0),1,0)))</f>
        <v>0</v>
      </c>
      <c r="CK86" s="80">
        <f>IF((SUM(CK$19:CK$39)+SUM(CK$78:CK85)+SUM(CK$117:CK$121))&gt;=30,0,SUM(IF(AND($I86=1,DY86=1,DY$41&gt;2,DY$40&gt;0,SUM(DY$47:DY$53)&gt;0),1,0)))</f>
        <v>0</v>
      </c>
      <c r="CL86" s="80">
        <f>IF((SUM(CL$19:CL$39)+SUM(CL$78:CL85)+SUM(CL$117:CL$121))&gt;=30,0,SUM(IF(AND($I86=1,DZ86=1,DZ$41&gt;2,DZ$40&gt;0,SUM(DZ$47:DZ$53)&gt;0),1,0)))</f>
        <v>0</v>
      </c>
      <c r="CM86" s="80">
        <f>IF((SUM(CM$19:CM$39)+SUM(CM$78:CM85)+SUM(CM$117:CM$121))&gt;=30,0,SUM(IF(AND($I86=1,EA86=1,EA$41&gt;2,EA$40&gt;0,SUM(EA$47:EA$53)&gt;0),1,0)))</f>
        <v>0</v>
      </c>
      <c r="CN86" s="80">
        <f>IF((SUM(CN$19:CN$39)+SUM(CN$78:CN85)+SUM(CN$117:CN$121))&gt;=30,0,SUM(IF(AND($I86=1,EB86=1,EB$41&gt;2,EB$40&gt;0,SUM(EB$47:EB$53)&gt;0),1,0)))</f>
        <v>0</v>
      </c>
      <c r="CO86" s="80">
        <f>IF((SUM(CO$19:CO$39)+SUM(CO$78:CO85)+SUM(CO$117:CO$121))&gt;=30,0,SUM(IF(AND($I86=1,EC86=1,EC$41&gt;2,EC$40&gt;0,SUM(EC$47:EC$53)&gt;0),1,0)))</f>
        <v>0</v>
      </c>
      <c r="CP86" s="80">
        <f>IF((SUM(CP$19:CP$39)+SUM(CP$78:CP85)+SUM(CP$117:CP$121))&gt;=30,0,SUM(IF(AND($I86=1,ED86=1,ED$41&gt;2,ED$40&gt;0,SUM(ED$47:ED$53)&gt;0),1,0)))</f>
        <v>0</v>
      </c>
      <c r="CQ86" s="80">
        <f>IF((SUM(CQ$19:CQ$39)+SUM(CQ$78:CQ85)+SUM(CQ$117:CQ$121))&gt;=30,0,SUM(IF(AND($I86=1,EE86=1,EE$41&gt;2,EE$40&gt;0,SUM(EE$47:EE$53)&gt;0),1,0)))</f>
        <v>0</v>
      </c>
      <c r="CR86" s="80">
        <f>IF((SUM(CR$19:CR$39)+SUM(CR$78:CR85)+SUM(CR$117:CR$121))&gt;=30,0,SUM(IF(AND($I86=1,EF86=1,EF$41&gt;2,EF$40&gt;0,SUM(EF$47:EF$53)&gt;0),1,0)))</f>
        <v>0</v>
      </c>
      <c r="CS86" s="64"/>
      <c r="CT86" s="64"/>
      <c r="CU86" s="64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64"/>
      <c r="DM86" s="64"/>
      <c r="DN86" s="64"/>
      <c r="DO86" s="64"/>
      <c r="DP86" s="64"/>
      <c r="DQ86" s="64"/>
      <c r="DR86" s="64"/>
      <c r="DS86" s="64"/>
      <c r="DT86" s="64"/>
      <c r="DU86" s="64"/>
      <c r="DV86" s="64"/>
      <c r="DW86" s="64"/>
      <c r="DX86" s="64"/>
      <c r="DY86" s="64"/>
      <c r="DZ86" s="64"/>
      <c r="EA86" s="64"/>
      <c r="EB86" s="64"/>
      <c r="EC86" s="64"/>
      <c r="ED86" s="64"/>
      <c r="EE86" s="64"/>
      <c r="EF86" s="64"/>
      <c r="EG86" s="54">
        <f t="shared" si="48"/>
        <v>0</v>
      </c>
      <c r="EH86" s="136"/>
      <c r="EI86" s="97">
        <f t="shared" si="49"/>
        <v>0</v>
      </c>
      <c r="EJ86" s="344" t="str">
        <f t="shared" si="50"/>
        <v/>
      </c>
      <c r="EK86" s="345">
        <f t="shared" si="51"/>
        <v>0</v>
      </c>
      <c r="EL86" s="185"/>
      <c r="EM86" s="102">
        <f>SUMIF($K86,REGISTER!$CU$7,'KORT 2'!$BD86)</f>
        <v>0</v>
      </c>
      <c r="EN86" s="19">
        <f>SUMIF($K86,REGISTER!$CU$8,'KORT 2'!$BD86)</f>
        <v>0</v>
      </c>
      <c r="EO86" s="20">
        <f>SUMIF($K86,REGISTER!$CU$9,'KORT 2'!$BD86)</f>
        <v>0</v>
      </c>
      <c r="EP86" s="17">
        <f>SUMIF($K86,REGISTER!$CU$21,'KORT 2'!$BD86)</f>
        <v>0</v>
      </c>
      <c r="EQ86" s="19">
        <f>SUMIF($K86,REGISTER!$CU$22,'KORT 2'!$BD86)</f>
        <v>0</v>
      </c>
      <c r="ER86" s="20">
        <f>SUMIF($K86,REGISTER!$CU$23,'KORT 2'!$BD86)</f>
        <v>0</v>
      </c>
      <c r="ES86" s="17">
        <f>SUMIF($K86,REGISTER!$CU$14,'KORT 2'!$BD86)</f>
        <v>0</v>
      </c>
      <c r="ET86" s="19">
        <f>SUMIF($K86,REGISTER!$CU$15,'KORT 2'!$BD86)</f>
        <v>0</v>
      </c>
      <c r="EU86" s="19">
        <f>SUMIF($K86,REGISTER!$CU$16,'KORT 2'!$BD86)</f>
        <v>0</v>
      </c>
      <c r="EV86" s="218">
        <f>SUMIF($K86,REGISTER!$CU$17,'KORT 2'!$BD86)+SUMIF($K86,REGISTER!$CU$18,'KORT 2'!$BD86)+SUMIF($K86,REGISTER!$CU$19,'KORT 2'!$BD86)+SUMIF($K86,REGISTER!$CU$20,'KORT 2'!$BD86)</f>
        <v>0</v>
      </c>
      <c r="EW86" s="103">
        <f>SUMIF($K86,REGISTER!$CU$28,'KORT 2'!$BD86)</f>
        <v>0</v>
      </c>
      <c r="EX86" s="19">
        <f>SUMIF($K86,REGISTER!$CU$29,'KORT 2'!$BD86)</f>
        <v>0</v>
      </c>
      <c r="EY86" s="19">
        <f>SUMIF($K86,REGISTER!$CU$30,'KORT 2'!$BD86)</f>
        <v>0</v>
      </c>
      <c r="EZ86" s="218">
        <f>SUMIF($K86,REGISTER!$CU$31,'KORT 2'!$BD86)+SUMIF($K86,REGISTER!$CU$32,'KORT 2'!$BD86)+SUMIF($K86,REGISTER!$CU$33,'KORT 2'!$BD86)+SUMIF($K86,REGISTER!$CU$34,'KORT 2'!$BD86)</f>
        <v>0</v>
      </c>
      <c r="FA86" s="136"/>
      <c r="FB86" s="136"/>
      <c r="FC86" s="136"/>
      <c r="FD86" s="136"/>
      <c r="FE86" s="136"/>
      <c r="FF86" s="136"/>
      <c r="FG86" s="136"/>
      <c r="FH86" s="136"/>
      <c r="FI86" s="136"/>
      <c r="FJ86" s="136"/>
      <c r="FK86" s="136"/>
      <c r="FL86" s="136"/>
      <c r="FM86" s="136"/>
      <c r="FN86" s="136"/>
      <c r="FO86" s="136"/>
      <c r="FP86" s="235"/>
      <c r="FQ86" s="103">
        <f>SUMIF($M86,REGISTER!$CU$36,'KORT 2'!$O86)</f>
        <v>0</v>
      </c>
      <c r="FR86" s="19">
        <f>SUMIF($M86,REGISTER!$CU$37,'KORT 2'!$O86)</f>
        <v>0</v>
      </c>
      <c r="FS86" s="19">
        <f>SUMIF($M86,REGISTER!$CU$38,'KORT 2'!$O86)</f>
        <v>0</v>
      </c>
      <c r="FT86" s="19">
        <f>SUMIF($M86,REGISTER!$CU$39,'KORT 2'!$O86)</f>
        <v>0</v>
      </c>
      <c r="FU86" s="19">
        <f>SUMIF($M86,REGISTER!$CU$40,'KORT 2'!$O86)</f>
        <v>0</v>
      </c>
      <c r="FV86" s="19">
        <f>SUMIF($M86,REGISTER!$CU$41,'KORT 2'!$O86)</f>
        <v>0</v>
      </c>
      <c r="FW86" s="19">
        <f>SUMIF($M86,REGISTER!$CU$56,'KORT 2'!$O86)</f>
        <v>0</v>
      </c>
      <c r="FX86" s="19">
        <f>SUMIF($M86,REGISTER!$CU$57,'KORT 2'!$O86)</f>
        <v>0</v>
      </c>
      <c r="FY86" s="19">
        <f>SUMIF($M86,REGISTER!$CU$58,'KORT 2'!$O86)</f>
        <v>0</v>
      </c>
      <c r="FZ86" s="19">
        <f>SUMIF($M86,REGISTER!$CU$59,'KORT 2'!$O86)</f>
        <v>0</v>
      </c>
      <c r="GA86" s="19">
        <f>SUMIF($M86,REGISTER!$CU$60,'KORT 2'!$O86)</f>
        <v>0</v>
      </c>
      <c r="GB86" s="19">
        <f>SUMIF($M86,REGISTER!$CU$61,'KORT 2'!$O86)</f>
        <v>0</v>
      </c>
      <c r="GC86" s="19">
        <f>SUMIF($M86,REGISTER!$CU$46,'KORT 2'!$O86)</f>
        <v>0</v>
      </c>
      <c r="GD86" s="19">
        <f>SUMIF($M86,REGISTER!$CU$47,'KORT 2'!$O86)</f>
        <v>0</v>
      </c>
      <c r="GE86" s="19">
        <f>SUMIF($M86,REGISTER!$CU$48,'KORT 2'!$O86)</f>
        <v>0</v>
      </c>
      <c r="GF86" s="19">
        <f>SUMIF($M86,REGISTER!$CU$49,'KORT 2'!$O86)</f>
        <v>0</v>
      </c>
      <c r="GG86" s="19">
        <f>SUMIF($M86,REGISTER!$CU$50,'KORT 2'!$O86)</f>
        <v>0</v>
      </c>
      <c r="GH86" s="19">
        <f>SUMIF($M86,REGISTER!$CU$51,'KORT 2'!$O86)</f>
        <v>0</v>
      </c>
      <c r="GI86" s="18">
        <f>SUMIF($M86,REGISTER!$CU$52,'KORT 2'!$O86)+SUMIF($M86,REGISTER!$CU$53,'KORT 2'!$O86)+SUMIF($M86,REGISTER!$CU$54,'KORT 2'!$O86)+SUMIF($M86,REGISTER!$CU$55,'KORT 2'!$O86)</f>
        <v>0</v>
      </c>
      <c r="GJ86" s="19">
        <f>SUMIF($M86,REGISTER!$CU$66,'KORT 2'!$O86)</f>
        <v>0</v>
      </c>
      <c r="GK86" s="19">
        <f>SUMIF($M86,REGISTER!$CU$67,'KORT 2'!$O86)</f>
        <v>0</v>
      </c>
      <c r="GL86" s="19">
        <f>SUMIF($M86,REGISTER!$CU$68,'KORT 2'!$O86)</f>
        <v>0</v>
      </c>
      <c r="GM86" s="19">
        <f>SUMIF($M86,REGISTER!$CU$69,'KORT 2'!$O86)</f>
        <v>0</v>
      </c>
      <c r="GN86" s="19">
        <f>SUMIF($M86,REGISTER!$CU$70,'KORT 2'!$O86)</f>
        <v>0</v>
      </c>
      <c r="GO86" s="19">
        <f>SUMIF($M86,REGISTER!$CU$71,'KORT 2'!$O86)</f>
        <v>0</v>
      </c>
      <c r="GP86" s="18">
        <f>SUMIF($M86,REGISTER!$CU$72,'KORT 2'!$O86)+SUMIF($M86,REGISTER!$CU$73,'KORT 2'!$O86)+SUMIF($M86,REGISTER!$CU$74,'KORT 2'!$O86)+SUMIF($M86,REGISTER!$CU$75,'KORT 2'!$O86)</f>
        <v>0</v>
      </c>
      <c r="GQ86" s="136"/>
      <c r="GR86" s="136"/>
      <c r="GS86" s="136"/>
      <c r="GT86" s="136"/>
      <c r="GU86" s="136"/>
      <c r="GV86" s="136"/>
      <c r="GW86" s="136"/>
      <c r="GX86" s="136"/>
      <c r="GY86" s="136"/>
      <c r="GZ86" s="136"/>
      <c r="HA86" s="136"/>
      <c r="HB86" s="136"/>
      <c r="HC86" s="136"/>
      <c r="HD86" s="136"/>
      <c r="HE86" s="136"/>
      <c r="HF86" s="136"/>
      <c r="HG86" s="136"/>
      <c r="HH86" s="125"/>
      <c r="HI86" s="1"/>
    </row>
    <row r="87" spans="1:217" ht="12" customHeight="1">
      <c r="A87" s="17">
        <v>31</v>
      </c>
      <c r="B87" s="81"/>
      <c r="C87" s="427" t="str">
        <f t="shared" si="38"/>
        <v/>
      </c>
      <c r="D87" s="428"/>
      <c r="E87" s="428"/>
      <c r="F87" s="428"/>
      <c r="G87" s="429"/>
      <c r="H87" s="130" t="str">
        <f t="shared" si="39"/>
        <v/>
      </c>
      <c r="I87" s="26">
        <f t="shared" si="40"/>
        <v>0</v>
      </c>
      <c r="J87" s="26">
        <f t="shared" si="41"/>
        <v>0</v>
      </c>
      <c r="K87" s="26">
        <f t="shared" si="42"/>
        <v>0</v>
      </c>
      <c r="L87" s="133"/>
      <c r="M87" s="26">
        <f t="shared" si="43"/>
        <v>0</v>
      </c>
      <c r="N87" s="26">
        <f t="shared" si="44"/>
        <v>0</v>
      </c>
      <c r="O87" s="101">
        <f t="shared" si="45"/>
        <v>0</v>
      </c>
      <c r="P87" s="80">
        <f>IF((SUM(P$19:P$39)+SUM(P$78:P86)+SUM(P$117:P$121))&gt;=REGISTER!$CZ$22,0,IF(CS$70=1,0,IF(AND(CS87=1,$J87=1,CS$43&gt;=REGISTER!$CZ$25,CS$40&gt;0,SUM(CS$54:CS$60)&gt;0),1,0)))</f>
        <v>0</v>
      </c>
      <c r="Q87" s="80">
        <f>IF((SUM(Q$19:Q$39)+SUM(Q$78:Q86)+SUM(Q$117:Q$121))&gt;=REGISTER!$CZ$22,0,IF(CT$70=1,0,IF(AND(CT87=1,$J87=1,CT$43&gt;=REGISTER!$CZ$25,CT$40&gt;0,SUM(CT$54:CT$60)&gt;0),1,0)))</f>
        <v>0</v>
      </c>
      <c r="R87" s="80">
        <f>IF((SUM(R$19:R$39)+SUM(R$78:R86)+SUM(R$117:R$121))&gt;=REGISTER!$CZ$22,0,IF(CU$70=1,0,IF(AND(CU87=1,$J87=1,CU$43&gt;=REGISTER!$CZ$25,CU$40&gt;0,SUM(CU$54:CU$60)&gt;0),1,0)))</f>
        <v>0</v>
      </c>
      <c r="S87" s="80">
        <f>IF((SUM(S$19:S$39)+SUM(S$78:S86)+SUM(S$117:S$121))&gt;=REGISTER!$CZ$22,0,IF(CV$70=1,0,IF(AND(CV87=1,$J87=1,CV$43&gt;=REGISTER!$CZ$25,CV$40&gt;0,SUM(CV$54:CV$60)&gt;0),1,0)))</f>
        <v>0</v>
      </c>
      <c r="T87" s="80">
        <f>IF((SUM(T$19:T$39)+SUM(T$78:T86)+SUM(T$117:T$121))&gt;=REGISTER!$CZ$22,0,IF(CW$70=1,0,IF(AND(CW87=1,$J87=1,CW$43&gt;=REGISTER!$CZ$25,CW$40&gt;0,SUM(CW$54:CW$60)&gt;0),1,0)))</f>
        <v>0</v>
      </c>
      <c r="U87" s="80">
        <f>IF((SUM(U$19:U$39)+SUM(U$78:U86)+SUM(U$117:U$121))&gt;=REGISTER!$CZ$22,0,IF(CX$70=1,0,IF(AND(CX87=1,$J87=1,CX$43&gt;=REGISTER!$CZ$25,CX$40&gt;0,SUM(CX$54:CX$60)&gt;0),1,0)))</f>
        <v>0</v>
      </c>
      <c r="V87" s="80">
        <f>IF((SUM(V$19:V$39)+SUM(V$78:V86)+SUM(V$117:V$121))&gt;=REGISTER!$CZ$22,0,IF(CY$70=1,0,IF(AND(CY87=1,$J87=1,CY$43&gt;=REGISTER!$CZ$25,CY$40&gt;0,SUM(CY$54:CY$60)&gt;0),1,0)))</f>
        <v>0</v>
      </c>
      <c r="W87" s="80">
        <f>IF((SUM(W$19:W$39)+SUM(W$78:W86)+SUM(W$117:W$121))&gt;=REGISTER!$CZ$22,0,IF(CZ$70=1,0,IF(AND(CZ87=1,$J87=1,CZ$43&gt;=REGISTER!$CZ$25,CZ$40&gt;0,SUM(CZ$54:CZ$60)&gt;0),1,0)))</f>
        <v>0</v>
      </c>
      <c r="X87" s="80">
        <f>IF((SUM(X$19:X$39)+SUM(X$78:X86)+SUM(X$117:X$121))&gt;=REGISTER!$CZ$22,0,IF(DA$70=1,0,IF(AND(DA87=1,$J87=1,DA$43&gt;=REGISTER!$CZ$25,DA$40&gt;0,SUM(DA$54:DA$60)&gt;0),1,0)))</f>
        <v>0</v>
      </c>
      <c r="Y87" s="80">
        <f>IF((SUM(Y$19:Y$39)+SUM(Y$78:Y86)+SUM(Y$117:Y$121))&gt;=REGISTER!$CZ$22,0,IF(DB$70=1,0,IF(AND(DB87=1,$J87=1,DB$43&gt;=REGISTER!$CZ$25,DB$40&gt;0,SUM(DB$54:DB$60)&gt;0),1,0)))</f>
        <v>0</v>
      </c>
      <c r="Z87" s="80">
        <f>IF((SUM(Z$19:Z$39)+SUM(Z$78:Z86)+SUM(Z$117:Z$121))&gt;=REGISTER!$CZ$22,0,IF(DC$70=1,0,IF(AND(DC87=1,$J87=1,DC$43&gt;=REGISTER!$CZ$25,DC$40&gt;0,SUM(DC$54:DC$60)&gt;0),1,0)))</f>
        <v>0</v>
      </c>
      <c r="AA87" s="80">
        <f>IF((SUM(AA$19:AA$39)+SUM(AA$78:AA86)+SUM(AA$117:AA$121))&gt;=REGISTER!$CZ$22,0,IF(DD$70=1,0,IF(AND(DD87=1,$J87=1,DD$43&gt;=REGISTER!$CZ$25,DD$40&gt;0,SUM(DD$54:DD$60)&gt;0),1,0)))</f>
        <v>0</v>
      </c>
      <c r="AB87" s="80">
        <f>IF((SUM(AB$19:AB$39)+SUM(AB$78:AB86)+SUM(AB$117:AB$121))&gt;=REGISTER!$CZ$22,0,IF(DE$70=1,0,IF(AND(DE87=1,$J87=1,DE$43&gt;=REGISTER!$CZ$25,DE$40&gt;0,SUM(DE$54:DE$60)&gt;0),1,0)))</f>
        <v>0</v>
      </c>
      <c r="AC87" s="80">
        <f>IF((SUM(AC$19:AC$39)+SUM(AC$78:AC86)+SUM(AC$117:AC$121))&gt;=REGISTER!$CZ$22,0,IF(DF$70=1,0,IF(AND(DF87=1,$J87=1,DF$43&gt;=REGISTER!$CZ$25,DF$40&gt;0,SUM(DF$54:DF$60)&gt;0),1,0)))</f>
        <v>0</v>
      </c>
      <c r="AD87" s="80">
        <f>IF((SUM(AD$19:AD$39)+SUM(AD$78:AD86)+SUM(AD$117:AD$121))&gt;=REGISTER!$CZ$22,0,IF(DG$70=1,0,IF(AND(DG87=1,$J87=1,DG$43&gt;=REGISTER!$CZ$25,DG$40&gt;0,SUM(DG$54:DG$60)&gt;0),1,0)))</f>
        <v>0</v>
      </c>
      <c r="AE87" s="80">
        <f>IF((SUM(AE$19:AE$39)+SUM(AE$78:AE86)+SUM(AE$117:AE$121))&gt;=REGISTER!$CZ$22,0,IF(DH$70=1,0,IF(AND(DH87=1,$J87=1,DH$43&gt;=REGISTER!$CZ$25,DH$40&gt;0,SUM(DH$54:DH$60)&gt;0),1,0)))</f>
        <v>0</v>
      </c>
      <c r="AF87" s="80">
        <f>IF((SUM(AF$19:AF$39)+SUM(AF$78:AF86)+SUM(AF$117:AF$121))&gt;=REGISTER!$CZ$22,0,IF(DI$70=1,0,IF(AND(DI87=1,$J87=1,DI$43&gt;=REGISTER!$CZ$25,DI$40&gt;0,SUM(DI$54:DI$60)&gt;0),1,0)))</f>
        <v>0</v>
      </c>
      <c r="AG87" s="80">
        <f>IF((SUM(AG$19:AG$39)+SUM(AG$78:AG86)+SUM(AG$117:AG$121))&gt;=REGISTER!$CZ$22,0,IF(DJ$70=1,0,IF(AND(DJ87=1,$J87=1,DJ$43&gt;=REGISTER!$CZ$25,DJ$40&gt;0,SUM(DJ$54:DJ$60)&gt;0),1,0)))</f>
        <v>0</v>
      </c>
      <c r="AH87" s="80">
        <f>IF((SUM(AH$19:AH$39)+SUM(AH$78:AH86)+SUM(AH$117:AH$121))&gt;=REGISTER!$CZ$22,0,IF(DK$70=1,0,IF(AND(DK87=1,$J87=1,DK$43&gt;=REGISTER!$CZ$25,DK$40&gt;0,SUM(DK$54:DK$60)&gt;0),1,0)))</f>
        <v>0</v>
      </c>
      <c r="AI87" s="80">
        <f>IF((SUM(AI$19:AI$39)+SUM(AI$78:AI86)+SUM(AI$117:AI$121))&gt;=REGISTER!$CZ$22,0,IF(DL$70=1,0,IF(AND(DL87=1,$J87=1,DL$43&gt;=REGISTER!$CZ$25,DL$40&gt;0,SUM(DL$54:DL$60)&gt;0),1,0)))</f>
        <v>0</v>
      </c>
      <c r="AJ87" s="80">
        <f>IF((SUM(AJ$19:AJ$39)+SUM(AJ$78:AJ86)+SUM(AJ$117:AJ$121))&gt;=REGISTER!$CZ$22,0,IF(DM$70=1,0,IF(AND(DM87=1,$J87=1,DM$43&gt;=REGISTER!$CZ$25,DM$40&gt;0,SUM(DM$54:DM$60)&gt;0),1,0)))</f>
        <v>0</v>
      </c>
      <c r="AK87" s="80">
        <f>IF((SUM(AK$19:AK$39)+SUM(AK$78:AK86)+SUM(AK$117:AK$121))&gt;=REGISTER!$CZ$22,0,IF(DN$70=1,0,IF(AND(DN87=1,$J87=1,DN$43&gt;=REGISTER!$CZ$25,DN$40&gt;0,SUM(DN$54:DN$60)&gt;0),1,0)))</f>
        <v>0</v>
      </c>
      <c r="AL87" s="80">
        <f>IF((SUM(AL$19:AL$39)+SUM(AL$78:AL86)+SUM(AL$117:AL$121))&gt;=REGISTER!$CZ$22,0,IF(DO$70=1,0,IF(AND(DO87=1,$J87=1,DO$43&gt;=REGISTER!$CZ$25,DO$40&gt;0,SUM(DO$54:DO$60)&gt;0),1,0)))</f>
        <v>0</v>
      </c>
      <c r="AM87" s="80">
        <f>IF((SUM(AM$19:AM$39)+SUM(AM$78:AM86)+SUM(AM$117:AM$121))&gt;=REGISTER!$CZ$22,0,IF(DP$70=1,0,IF(AND(DP87=1,$J87=1,DP$43&gt;=REGISTER!$CZ$25,DP$40&gt;0,SUM(DP$54:DP$60)&gt;0),1,0)))</f>
        <v>0</v>
      </c>
      <c r="AN87" s="80">
        <f>IF((SUM(AN$19:AN$39)+SUM(AN$78:AN86)+SUM(AN$117:AN$121))&gt;=REGISTER!$CZ$22,0,IF(DQ$70=1,0,IF(AND(DQ87=1,$J87=1,DQ$43&gt;=REGISTER!$CZ$25,DQ$40&gt;0,SUM(DQ$54:DQ$60)&gt;0),1,0)))</f>
        <v>0</v>
      </c>
      <c r="AO87" s="80">
        <f>IF((SUM(AO$19:AO$39)+SUM(AO$78:AO86)+SUM(AO$117:AO$121))&gt;=REGISTER!$CZ$22,0,IF(DR$70=1,0,IF(AND(DR87=1,$J87=1,DR$43&gt;=REGISTER!$CZ$25,DR$40&gt;0,SUM(DR$54:DR$60)&gt;0),1,0)))</f>
        <v>0</v>
      </c>
      <c r="AP87" s="80">
        <f>IF((SUM(AP$19:AP$39)+SUM(AP$78:AP86)+SUM(AP$117:AP$121))&gt;=REGISTER!$CZ$22,0,IF(DS$70=1,0,IF(AND(DS87=1,$J87=1,DS$43&gt;=REGISTER!$CZ$25,DS$40&gt;0,SUM(DS$54:DS$60)&gt;0),1,0)))</f>
        <v>0</v>
      </c>
      <c r="AQ87" s="80">
        <f>IF((SUM(AQ$19:AQ$39)+SUM(AQ$78:AQ86)+SUM(AQ$117:AQ$121))&gt;=REGISTER!$CZ$22,0,IF(DT$70=1,0,IF(AND(DT87=1,$J87=1,DT$43&gt;=REGISTER!$CZ$25,DT$40&gt;0,SUM(DT$54:DT$60)&gt;0),1,0)))</f>
        <v>0</v>
      </c>
      <c r="AR87" s="80">
        <f>IF((SUM(AR$19:AR$39)+SUM(AR$78:AR86)+SUM(AR$117:AR$121))&gt;=REGISTER!$CZ$22,0,IF(DU$70=1,0,IF(AND(DU87=1,$J87=1,DU$43&gt;=REGISTER!$CZ$25,DU$40&gt;0,SUM(DU$54:DU$60)&gt;0),1,0)))</f>
        <v>0</v>
      </c>
      <c r="AS87" s="80">
        <f>IF((SUM(AS$19:AS$39)+SUM(AS$78:AS86)+SUM(AS$117:AS$121))&gt;=REGISTER!$CZ$22,0,IF(DV$70=1,0,IF(AND(DV87=1,$J87=1,DV$43&gt;=REGISTER!$CZ$25,DV$40&gt;0,SUM(DV$54:DV$60)&gt;0),1,0)))</f>
        <v>0</v>
      </c>
      <c r="AT87" s="80">
        <f>IF((SUM(AT$19:AT$39)+SUM(AT$78:AT86)+SUM(AT$117:AT$121))&gt;=REGISTER!$CZ$22,0,IF(DW$70=1,0,IF(AND(DW87=1,$J87=1,DW$43&gt;=REGISTER!$CZ$25,DW$40&gt;0,SUM(DW$54:DW$60)&gt;0),1,0)))</f>
        <v>0</v>
      </c>
      <c r="AU87" s="80">
        <f>IF((SUM(AU$19:AU$39)+SUM(AU$78:AU86)+SUM(AU$117:AU$121))&gt;=REGISTER!$CZ$22,0,IF(DX$70=1,0,IF(AND(DX87=1,$J87=1,DX$43&gt;=REGISTER!$CZ$25,DX$40&gt;0,SUM(DX$54:DX$60)&gt;0),1,0)))</f>
        <v>0</v>
      </c>
      <c r="AV87" s="80">
        <f>IF((SUM(AV$19:AV$39)+SUM(AV$78:AV86)+SUM(AV$117:AV$121))&gt;=REGISTER!$CZ$22,0,IF(DY$70=1,0,IF(AND(DY87=1,$J87=1,DY$43&gt;=REGISTER!$CZ$25,DY$40&gt;0,SUM(DY$54:DY$60)&gt;0),1,0)))</f>
        <v>0</v>
      </c>
      <c r="AW87" s="80">
        <f>IF((SUM(AW$19:AW$39)+SUM(AW$78:AW86)+SUM(AW$117:AW$121))&gt;=REGISTER!$CZ$22,0,IF(DZ$70=1,0,IF(AND(DZ87=1,$J87=1,DZ$43&gt;=REGISTER!$CZ$25,DZ$40&gt;0,SUM(DZ$54:DZ$60)&gt;0),1,0)))</f>
        <v>0</v>
      </c>
      <c r="AX87" s="80">
        <f>IF((SUM(AX$19:AX$39)+SUM(AX$78:AX86)+SUM(AX$117:AX$121))&gt;=REGISTER!$CZ$22,0,IF(EA$70=1,0,IF(AND(EA87=1,$J87=1,EA$43&gt;=REGISTER!$CZ$25,EA$40&gt;0,SUM(EA$54:EA$60)&gt;0),1,0)))</f>
        <v>0</v>
      </c>
      <c r="AY87" s="80">
        <f>IF((SUM(AY$19:AY$39)+SUM(AY$78:AY86)+SUM(AY$117:AY$121))&gt;=REGISTER!$CZ$22,0,IF(EB$70=1,0,IF(AND(EB87=1,$J87=1,EB$43&gt;=REGISTER!$CZ$25,EB$40&gt;0,SUM(EB$54:EB$60)&gt;0),1,0)))</f>
        <v>0</v>
      </c>
      <c r="AZ87" s="80">
        <f>IF((SUM(AZ$19:AZ$39)+SUM(AZ$78:AZ86)+SUM(AZ$117:AZ$121))&gt;=REGISTER!$CZ$22,0,IF(EC$70=1,0,IF(AND(EC87=1,$J87=1,EC$43&gt;=REGISTER!$CZ$25,EC$40&gt;0,SUM(EC$54:EC$60)&gt;0),1,0)))</f>
        <v>0</v>
      </c>
      <c r="BA87" s="80">
        <f>IF((SUM(BA$19:BA$39)+SUM(BA$78:BA86)+SUM(BA$117:BA$121))&gt;=REGISTER!$CZ$22,0,IF(ED$70=1,0,IF(AND(ED87=1,$J87=1,ED$43&gt;=REGISTER!$CZ$25,ED$40&gt;0,SUM(ED$54:ED$60)&gt;0),1,0)))</f>
        <v>0</v>
      </c>
      <c r="BB87" s="80">
        <f>IF((SUM(BB$19:BB$39)+SUM(BB$78:BB86)+SUM(BB$117:BB$121))&gt;=REGISTER!$CZ$22,0,IF(EE$70=1,0,IF(AND(EE87=1,$J87=1,EE$43&gt;=REGISTER!$CZ$25,EE$40&gt;0,SUM(EE$54:EE$60)&gt;0),1,0)))</f>
        <v>0</v>
      </c>
      <c r="BC87" s="80">
        <f>IF((SUM(BC$19:BC$39)+SUM(BC$78:BC86)+SUM(BC$117:BC$121))&gt;=REGISTER!$CZ$22,0,IF(EF$70=1,0,IF(AND(EF87=1,$J87=1,EF$43&gt;=REGISTER!$CZ$25,EF$40&gt;0,SUM(EF$54:EF$60)&gt;0),1,0)))</f>
        <v>0</v>
      </c>
      <c r="BD87" s="101">
        <f t="shared" si="46"/>
        <v>0</v>
      </c>
      <c r="BE87" s="80">
        <f>IF((SUM(BE$19:BE$39)+SUM(BE$78:BE86)+SUM(BE$117:BE$121))&gt;=30,0,SUM(IF(AND($I87=1,CS87=1,CS$41&gt;2,CS$40&gt;0,SUM(CS$47:CS$53)&gt;0),1,0)))</f>
        <v>0</v>
      </c>
      <c r="BF87" s="80">
        <f>IF((SUM(BF$19:BF$39)+SUM(BF$78:BF86)+SUM(BF$117:BF$121))&gt;=30,0,SUM(IF(AND($I87=1,CT87=1,CT$41&gt;2,CT$40&gt;0,SUM(CT$47:CT$53)&gt;0),1,0)))</f>
        <v>0</v>
      </c>
      <c r="BG87" s="80">
        <f>IF((SUM(BG$19:BG$39)+SUM(BG$78:BG86)+SUM(BG$117:BG$121))&gt;=30,0,SUM(IF(AND($I87=1,CU87=1,CU$41&gt;2,CU$40&gt;0,SUM(CU$47:CU$53)&gt;0),1,0)))</f>
        <v>0</v>
      </c>
      <c r="BH87" s="80">
        <f>IF((SUM(BH$19:BH$39)+SUM(BH$78:BH86)+SUM(BH$117:BH$121))&gt;=30,0,SUM(IF(AND($I87=1,CV87=1,CV$41&gt;2,CV$40&gt;0,SUM(CV$47:CV$53)&gt;0),1,0)))</f>
        <v>0</v>
      </c>
      <c r="BI87" s="80">
        <f>IF((SUM(BI$19:BI$39)+SUM(BI$78:BI86)+SUM(BI$117:BI$121))&gt;=30,0,SUM(IF(AND($I87=1,CW87=1,CW$41&gt;2,CW$40&gt;0,SUM(CW$47:CW$53)&gt;0),1,0)))</f>
        <v>0</v>
      </c>
      <c r="BJ87" s="80">
        <f>IF((SUM(BJ$19:BJ$39)+SUM(BJ$78:BJ86)+SUM(BJ$117:BJ$121))&gt;=30,0,SUM(IF(AND($I87=1,CX87=1,CX$41&gt;2,CX$40&gt;0,SUM(CX$47:CX$53)&gt;0),1,0)))</f>
        <v>0</v>
      </c>
      <c r="BK87" s="80">
        <f>IF((SUM(BK$19:BK$39)+SUM(BK$78:BK86)+SUM(BK$117:BK$121))&gt;=30,0,SUM(IF(AND($I87=1,CY87=1,CY$41&gt;2,CY$40&gt;0,SUM(CY$47:CY$53)&gt;0),1,0)))</f>
        <v>0</v>
      </c>
      <c r="BL87" s="80">
        <f>IF((SUM(BL$19:BL$39)+SUM(BL$78:BL86)+SUM(BL$117:BL$121))&gt;=30,0,SUM(IF(AND($I87=1,CZ87=1,CZ$41&gt;2,CZ$40&gt;0,SUM(CZ$47:CZ$53)&gt;0),1,0)))</f>
        <v>0</v>
      </c>
      <c r="BM87" s="80">
        <f>IF((SUM(BM$19:BM$39)+SUM(BM$78:BM86)+SUM(BM$117:BM$121))&gt;=30,0,SUM(IF(AND($I87=1,DA87=1,DA$41&gt;2,DA$40&gt;0,SUM(DA$47:DA$53)&gt;0),1,0)))</f>
        <v>0</v>
      </c>
      <c r="BN87" s="80">
        <f>IF((SUM(BN$19:BN$39)+SUM(BN$78:BN86)+SUM(BN$117:BN$121))&gt;=30,0,SUM(IF(AND($I87=1,DB87=1,DB$41&gt;2,DB$40&gt;0,SUM(DB$47:DB$53)&gt;0),1,0)))</f>
        <v>0</v>
      </c>
      <c r="BO87" s="80">
        <f>IF((SUM(BO$19:BO$39)+SUM(BO$78:BO86)+SUM(BO$117:BO$121))&gt;=30,0,SUM(IF(AND($I87=1,DC87=1,DC$41&gt;2,DC$40&gt;0,SUM(DC$47:DC$53)&gt;0),1,0)))</f>
        <v>0</v>
      </c>
      <c r="BP87" s="80">
        <f>IF((SUM(BP$19:BP$39)+SUM(BP$78:BP86)+SUM(BP$117:BP$121))&gt;=30,0,SUM(IF(AND($I87=1,DD87=1,DD$41&gt;2,DD$40&gt;0,SUM(DD$47:DD$53)&gt;0),1,0)))</f>
        <v>0</v>
      </c>
      <c r="BQ87" s="80">
        <f>IF((SUM(BQ$19:BQ$39)+SUM(BQ$78:BQ86)+SUM(BQ$117:BQ$121))&gt;=30,0,SUM(IF(AND($I87=1,DE87=1,DE$41&gt;2,DE$40&gt;0,SUM(DE$47:DE$53)&gt;0),1,0)))</f>
        <v>0</v>
      </c>
      <c r="BR87" s="80">
        <f>IF((SUM(BR$19:BR$39)+SUM(BR$78:BR86)+SUM(BR$117:BR$121))&gt;=30,0,SUM(IF(AND($I87=1,DF87=1,DF$41&gt;2,DF$40&gt;0,SUM(DF$47:DF$53)&gt;0),1,0)))</f>
        <v>0</v>
      </c>
      <c r="BS87" s="80">
        <f>IF((SUM(BS$19:BS$39)+SUM(BS$78:BS86)+SUM(BS$117:BS$121))&gt;=30,0,SUM(IF(AND($I87=1,DG87=1,DG$41&gt;2,DG$40&gt;0,SUM(DG$47:DG$53)&gt;0),1,0)))</f>
        <v>0</v>
      </c>
      <c r="BT87" s="80">
        <f>IF((SUM(BT$19:BT$39)+SUM(BT$78:BT86)+SUM(BT$117:BT$121))&gt;=30,0,SUM(IF(AND($I87=1,DH87=1,DH$41&gt;2,DH$40&gt;0,SUM(DH$47:DH$53)&gt;0),1,0)))</f>
        <v>0</v>
      </c>
      <c r="BU87" s="80">
        <f>IF((SUM(BU$19:BU$39)+SUM(BU$78:BU86)+SUM(BU$117:BU$121))&gt;=30,0,SUM(IF(AND($I87=1,DI87=1,DI$41&gt;2,DI$40&gt;0,SUM(DI$47:DI$53)&gt;0),1,0)))</f>
        <v>0</v>
      </c>
      <c r="BV87" s="80">
        <f>IF((SUM(BV$19:BV$39)+SUM(BV$78:BV86)+SUM(BV$117:BV$121))&gt;=30,0,SUM(IF(AND($I87=1,DJ87=1,DJ$41&gt;2,DJ$40&gt;0,SUM(DJ$47:DJ$53)&gt;0),1,0)))</f>
        <v>0</v>
      </c>
      <c r="BW87" s="80">
        <f>IF((SUM(BW$19:BW$39)+SUM(BW$78:BW86)+SUM(BW$117:BW$121))&gt;=30,0,SUM(IF(AND($I87=1,DK87=1,DK$41&gt;2,DK$40&gt;0,SUM(DK$47:DK$53)&gt;0),1,0)))</f>
        <v>0</v>
      </c>
      <c r="BX87" s="80">
        <f>IF((SUM(BX$19:BX$39)+SUM(BX$78:BX86)+SUM(BX$117:BX$121))&gt;=30,0,SUM(IF(AND($I87=1,DL87=1,DL$41&gt;2,DL$40&gt;0,SUM(DL$47:DL$53)&gt;0),1,0)))</f>
        <v>0</v>
      </c>
      <c r="BY87" s="80">
        <f>IF((SUM(BY$19:BY$39)+SUM(BY$78:BY86)+SUM(BY$117:BY$121))&gt;=30,0,SUM(IF(AND($I87=1,DM87=1,DM$41&gt;2,DM$40&gt;0,SUM(DM$47:DM$53)&gt;0),1,0)))</f>
        <v>0</v>
      </c>
      <c r="BZ87" s="80">
        <f>IF((SUM(BZ$19:BZ$39)+SUM(BZ$78:BZ86)+SUM(BZ$117:BZ$121))&gt;=30,0,SUM(IF(AND($I87=1,DN87=1,DN$41&gt;2,DN$40&gt;0,SUM(DN$47:DN$53)&gt;0),1,0)))</f>
        <v>0</v>
      </c>
      <c r="CA87" s="80">
        <f>IF((SUM(CA$19:CA$39)+SUM(CA$78:CA86)+SUM(CA$117:CA$121))&gt;=30,0,SUM(IF(AND($I87=1,DO87=1,DO$41&gt;2,DO$40&gt;0,SUM(DO$47:DO$53)&gt;0),1,0)))</f>
        <v>0</v>
      </c>
      <c r="CB87" s="80">
        <f>IF((SUM(CB$19:CB$39)+SUM(CB$78:CB86)+SUM(CB$117:CB$121))&gt;=30,0,SUM(IF(AND($I87=1,DP87=1,DP$41&gt;2,DP$40&gt;0,SUM(DP$47:DP$53)&gt;0),1,0)))</f>
        <v>0</v>
      </c>
      <c r="CC87" s="80">
        <f>IF((SUM(CC$19:CC$39)+SUM(CC$78:CC86)+SUM(CC$117:CC$121))&gt;=30,0,SUM(IF(AND($I87=1,DQ87=1,DQ$41&gt;2,DQ$40&gt;0,SUM(DQ$47:DQ$53)&gt;0),1,0)))</f>
        <v>0</v>
      </c>
      <c r="CD87" s="80">
        <f>IF((SUM(CD$19:CD$39)+SUM(CD$78:CD86)+SUM(CD$117:CD$121))&gt;=30,0,SUM(IF(AND($I87=1,DR87=1,DR$41&gt;2,DR$40&gt;0,SUM(DR$47:DR$53)&gt;0),1,0)))</f>
        <v>0</v>
      </c>
      <c r="CE87" s="80">
        <f>IF((SUM(CE$19:CE$39)+SUM(CE$78:CE86)+SUM(CE$117:CE$121))&gt;=30,0,SUM(IF(AND($I87=1,DS87=1,DS$41&gt;2,DS$40&gt;0,SUM(DS$47:DS$53)&gt;0),1,0)))</f>
        <v>0</v>
      </c>
      <c r="CF87" s="80">
        <f>IF((SUM(CF$19:CF$39)+SUM(CF$78:CF86)+SUM(CF$117:CF$121))&gt;=30,0,SUM(IF(AND($I87=1,DT87=1,DT$41&gt;2,DT$40&gt;0,SUM(DT$47:DT$53)&gt;0),1,0)))</f>
        <v>0</v>
      </c>
      <c r="CG87" s="80">
        <f>IF((SUM(CG$19:CG$39)+SUM(CG$78:CG86)+SUM(CG$117:CG$121))&gt;=30,0,SUM(IF(AND($I87=1,DU87=1,DU$41&gt;2,DU$40&gt;0,SUM(DU$47:DU$53)&gt;0),1,0)))</f>
        <v>0</v>
      </c>
      <c r="CH87" s="80">
        <f>IF((SUM(CH$19:CH$39)+SUM(CH$78:CH86)+SUM(CH$117:CH$121))&gt;=30,0,SUM(IF(AND($I87=1,DV87=1,DV$41&gt;2,DV$40&gt;0,SUM(DV$47:DV$53)&gt;0),1,0)))</f>
        <v>0</v>
      </c>
      <c r="CI87" s="80">
        <f>IF((SUM(CI$19:CI$39)+SUM(CI$78:CI86)+SUM(CI$117:CI$121))&gt;=30,0,SUM(IF(AND($I87=1,DW87=1,DW$41&gt;2,DW$40&gt;0,SUM(DW$47:DW$53)&gt;0),1,0)))</f>
        <v>0</v>
      </c>
      <c r="CJ87" s="80">
        <f>IF((SUM(CJ$19:CJ$39)+SUM(CJ$78:CJ86)+SUM(CJ$117:CJ$121))&gt;=30,0,SUM(IF(AND($I87=1,DX87=1,DX$41&gt;2,DX$40&gt;0,SUM(DX$47:DX$53)&gt;0),1,0)))</f>
        <v>0</v>
      </c>
      <c r="CK87" s="80">
        <f>IF((SUM(CK$19:CK$39)+SUM(CK$78:CK86)+SUM(CK$117:CK$121))&gt;=30,0,SUM(IF(AND($I87=1,DY87=1,DY$41&gt;2,DY$40&gt;0,SUM(DY$47:DY$53)&gt;0),1,0)))</f>
        <v>0</v>
      </c>
      <c r="CL87" s="80">
        <f>IF((SUM(CL$19:CL$39)+SUM(CL$78:CL86)+SUM(CL$117:CL$121))&gt;=30,0,SUM(IF(AND($I87=1,DZ87=1,DZ$41&gt;2,DZ$40&gt;0,SUM(DZ$47:DZ$53)&gt;0),1,0)))</f>
        <v>0</v>
      </c>
      <c r="CM87" s="80">
        <f>IF((SUM(CM$19:CM$39)+SUM(CM$78:CM86)+SUM(CM$117:CM$121))&gt;=30,0,SUM(IF(AND($I87=1,EA87=1,EA$41&gt;2,EA$40&gt;0,SUM(EA$47:EA$53)&gt;0),1,0)))</f>
        <v>0</v>
      </c>
      <c r="CN87" s="80">
        <f>IF((SUM(CN$19:CN$39)+SUM(CN$78:CN86)+SUM(CN$117:CN$121))&gt;=30,0,SUM(IF(AND($I87=1,EB87=1,EB$41&gt;2,EB$40&gt;0,SUM(EB$47:EB$53)&gt;0),1,0)))</f>
        <v>0</v>
      </c>
      <c r="CO87" s="80">
        <f>IF((SUM(CO$19:CO$39)+SUM(CO$78:CO86)+SUM(CO$117:CO$121))&gt;=30,0,SUM(IF(AND($I87=1,EC87=1,EC$41&gt;2,EC$40&gt;0,SUM(EC$47:EC$53)&gt;0),1,0)))</f>
        <v>0</v>
      </c>
      <c r="CP87" s="80">
        <f>IF((SUM(CP$19:CP$39)+SUM(CP$78:CP86)+SUM(CP$117:CP$121))&gt;=30,0,SUM(IF(AND($I87=1,ED87=1,ED$41&gt;2,ED$40&gt;0,SUM(ED$47:ED$53)&gt;0),1,0)))</f>
        <v>0</v>
      </c>
      <c r="CQ87" s="80">
        <f>IF((SUM(CQ$19:CQ$39)+SUM(CQ$78:CQ86)+SUM(CQ$117:CQ$121))&gt;=30,0,SUM(IF(AND($I87=1,EE87=1,EE$41&gt;2,EE$40&gt;0,SUM(EE$47:EE$53)&gt;0),1,0)))</f>
        <v>0</v>
      </c>
      <c r="CR87" s="80">
        <f>IF((SUM(CR$19:CR$39)+SUM(CR$78:CR86)+SUM(CR$117:CR$121))&gt;=30,0,SUM(IF(AND($I87=1,EF87=1,EF$41&gt;2,EF$40&gt;0,SUM(EF$47:EF$53)&gt;0),1,0)))</f>
        <v>0</v>
      </c>
      <c r="CS87" s="64"/>
      <c r="CT87" s="64"/>
      <c r="CU87" s="64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64"/>
      <c r="DM87" s="64"/>
      <c r="DN87" s="64"/>
      <c r="DO87" s="64"/>
      <c r="DP87" s="64"/>
      <c r="DQ87" s="64"/>
      <c r="DR87" s="64"/>
      <c r="DS87" s="64"/>
      <c r="DT87" s="64"/>
      <c r="DU87" s="64"/>
      <c r="DV87" s="64"/>
      <c r="DW87" s="64"/>
      <c r="DX87" s="64"/>
      <c r="DY87" s="64"/>
      <c r="DZ87" s="64"/>
      <c r="EA87" s="64"/>
      <c r="EB87" s="64"/>
      <c r="EC87" s="64"/>
      <c r="ED87" s="64"/>
      <c r="EE87" s="64"/>
      <c r="EF87" s="64"/>
      <c r="EG87" s="54">
        <f t="shared" si="48"/>
        <v>0</v>
      </c>
      <c r="EH87" s="136"/>
      <c r="EI87" s="97">
        <f t="shared" si="49"/>
        <v>0</v>
      </c>
      <c r="EJ87" s="344" t="str">
        <f t="shared" si="50"/>
        <v/>
      </c>
      <c r="EK87" s="345">
        <f t="shared" si="51"/>
        <v>0</v>
      </c>
      <c r="EL87" s="185"/>
      <c r="EM87" s="102">
        <f>SUMIF($K87,REGISTER!$CU$7,'KORT 2'!$BD87)</f>
        <v>0</v>
      </c>
      <c r="EN87" s="19">
        <f>SUMIF($K87,REGISTER!$CU$8,'KORT 2'!$BD87)</f>
        <v>0</v>
      </c>
      <c r="EO87" s="20">
        <f>SUMIF($K87,REGISTER!$CU$9,'KORT 2'!$BD87)</f>
        <v>0</v>
      </c>
      <c r="EP87" s="17">
        <f>SUMIF($K87,REGISTER!$CU$21,'KORT 2'!$BD87)</f>
        <v>0</v>
      </c>
      <c r="EQ87" s="19">
        <f>SUMIF($K87,REGISTER!$CU$22,'KORT 2'!$BD87)</f>
        <v>0</v>
      </c>
      <c r="ER87" s="20">
        <f>SUMIF($K87,REGISTER!$CU$23,'KORT 2'!$BD87)</f>
        <v>0</v>
      </c>
      <c r="ES87" s="17">
        <f>SUMIF($K87,REGISTER!$CU$14,'KORT 2'!$BD87)</f>
        <v>0</v>
      </c>
      <c r="ET87" s="19">
        <f>SUMIF($K87,REGISTER!$CU$15,'KORT 2'!$BD87)</f>
        <v>0</v>
      </c>
      <c r="EU87" s="19">
        <f>SUMIF($K87,REGISTER!$CU$16,'KORT 2'!$BD87)</f>
        <v>0</v>
      </c>
      <c r="EV87" s="218">
        <f>SUMIF($K87,REGISTER!$CU$17,'KORT 2'!$BD87)+SUMIF($K87,REGISTER!$CU$18,'KORT 2'!$BD87)+SUMIF($K87,REGISTER!$CU$19,'KORT 2'!$BD87)+SUMIF($K87,REGISTER!$CU$20,'KORT 2'!$BD87)</f>
        <v>0</v>
      </c>
      <c r="EW87" s="103">
        <f>SUMIF($K87,REGISTER!$CU$28,'KORT 2'!$BD87)</f>
        <v>0</v>
      </c>
      <c r="EX87" s="19">
        <f>SUMIF($K87,REGISTER!$CU$29,'KORT 2'!$BD87)</f>
        <v>0</v>
      </c>
      <c r="EY87" s="19">
        <f>SUMIF($K87,REGISTER!$CU$30,'KORT 2'!$BD87)</f>
        <v>0</v>
      </c>
      <c r="EZ87" s="218">
        <f>SUMIF($K87,REGISTER!$CU$31,'KORT 2'!$BD87)+SUMIF($K87,REGISTER!$CU$32,'KORT 2'!$BD87)+SUMIF($K87,REGISTER!$CU$33,'KORT 2'!$BD87)+SUMIF($K87,REGISTER!$CU$34,'KORT 2'!$BD87)</f>
        <v>0</v>
      </c>
      <c r="FA87" s="136"/>
      <c r="FB87" s="136"/>
      <c r="FC87" s="136"/>
      <c r="FD87" s="136"/>
      <c r="FE87" s="136"/>
      <c r="FF87" s="136"/>
      <c r="FG87" s="136"/>
      <c r="FH87" s="136"/>
      <c r="FI87" s="136"/>
      <c r="FJ87" s="136"/>
      <c r="FK87" s="136"/>
      <c r="FL87" s="136"/>
      <c r="FM87" s="136"/>
      <c r="FN87" s="136"/>
      <c r="FO87" s="136"/>
      <c r="FP87" s="235"/>
      <c r="FQ87" s="103">
        <f>SUMIF($M87,REGISTER!$CU$36,'KORT 2'!$O87)</f>
        <v>0</v>
      </c>
      <c r="FR87" s="19">
        <f>SUMIF($M87,REGISTER!$CU$37,'KORT 2'!$O87)</f>
        <v>0</v>
      </c>
      <c r="FS87" s="19">
        <f>SUMIF($M87,REGISTER!$CU$38,'KORT 2'!$O87)</f>
        <v>0</v>
      </c>
      <c r="FT87" s="19">
        <f>SUMIF($M87,REGISTER!$CU$39,'KORT 2'!$O87)</f>
        <v>0</v>
      </c>
      <c r="FU87" s="19">
        <f>SUMIF($M87,REGISTER!$CU$40,'KORT 2'!$O87)</f>
        <v>0</v>
      </c>
      <c r="FV87" s="19">
        <f>SUMIF($M87,REGISTER!$CU$41,'KORT 2'!$O87)</f>
        <v>0</v>
      </c>
      <c r="FW87" s="19">
        <f>SUMIF($M87,REGISTER!$CU$56,'KORT 2'!$O87)</f>
        <v>0</v>
      </c>
      <c r="FX87" s="19">
        <f>SUMIF($M87,REGISTER!$CU$57,'KORT 2'!$O87)</f>
        <v>0</v>
      </c>
      <c r="FY87" s="19">
        <f>SUMIF($M87,REGISTER!$CU$58,'KORT 2'!$O87)</f>
        <v>0</v>
      </c>
      <c r="FZ87" s="19">
        <f>SUMIF($M87,REGISTER!$CU$59,'KORT 2'!$O87)</f>
        <v>0</v>
      </c>
      <c r="GA87" s="19">
        <f>SUMIF($M87,REGISTER!$CU$60,'KORT 2'!$O87)</f>
        <v>0</v>
      </c>
      <c r="GB87" s="19">
        <f>SUMIF($M87,REGISTER!$CU$61,'KORT 2'!$O87)</f>
        <v>0</v>
      </c>
      <c r="GC87" s="19">
        <f>SUMIF($M87,REGISTER!$CU$46,'KORT 2'!$O87)</f>
        <v>0</v>
      </c>
      <c r="GD87" s="19">
        <f>SUMIF($M87,REGISTER!$CU$47,'KORT 2'!$O87)</f>
        <v>0</v>
      </c>
      <c r="GE87" s="19">
        <f>SUMIF($M87,REGISTER!$CU$48,'KORT 2'!$O87)</f>
        <v>0</v>
      </c>
      <c r="GF87" s="19">
        <f>SUMIF($M87,REGISTER!$CU$49,'KORT 2'!$O87)</f>
        <v>0</v>
      </c>
      <c r="GG87" s="19">
        <f>SUMIF($M87,REGISTER!$CU$50,'KORT 2'!$O87)</f>
        <v>0</v>
      </c>
      <c r="GH87" s="19">
        <f>SUMIF($M87,REGISTER!$CU$51,'KORT 2'!$O87)</f>
        <v>0</v>
      </c>
      <c r="GI87" s="18">
        <f>SUMIF($M87,REGISTER!$CU$52,'KORT 2'!$O87)+SUMIF($M87,REGISTER!$CU$53,'KORT 2'!$O87)+SUMIF($M87,REGISTER!$CU$54,'KORT 2'!$O87)+SUMIF($M87,REGISTER!$CU$55,'KORT 2'!$O87)</f>
        <v>0</v>
      </c>
      <c r="GJ87" s="19">
        <f>SUMIF($M87,REGISTER!$CU$66,'KORT 2'!$O87)</f>
        <v>0</v>
      </c>
      <c r="GK87" s="19">
        <f>SUMIF($M87,REGISTER!$CU$67,'KORT 2'!$O87)</f>
        <v>0</v>
      </c>
      <c r="GL87" s="19">
        <f>SUMIF($M87,REGISTER!$CU$68,'KORT 2'!$O87)</f>
        <v>0</v>
      </c>
      <c r="GM87" s="19">
        <f>SUMIF($M87,REGISTER!$CU$69,'KORT 2'!$O87)</f>
        <v>0</v>
      </c>
      <c r="GN87" s="19">
        <f>SUMIF($M87,REGISTER!$CU$70,'KORT 2'!$O87)</f>
        <v>0</v>
      </c>
      <c r="GO87" s="19">
        <f>SUMIF($M87,REGISTER!$CU$71,'KORT 2'!$O87)</f>
        <v>0</v>
      </c>
      <c r="GP87" s="18">
        <f>SUMIF($M87,REGISTER!$CU$72,'KORT 2'!$O87)+SUMIF($M87,REGISTER!$CU$73,'KORT 2'!$O87)+SUMIF($M87,REGISTER!$CU$74,'KORT 2'!$O87)+SUMIF($M87,REGISTER!$CU$75,'KORT 2'!$O87)</f>
        <v>0</v>
      </c>
      <c r="GQ87" s="136"/>
      <c r="GR87" s="136"/>
      <c r="GS87" s="136"/>
      <c r="GT87" s="136"/>
      <c r="GU87" s="136"/>
      <c r="GV87" s="136"/>
      <c r="GW87" s="136"/>
      <c r="GX87" s="136"/>
      <c r="GY87" s="136"/>
      <c r="GZ87" s="136"/>
      <c r="HA87" s="136"/>
      <c r="HB87" s="136"/>
      <c r="HC87" s="136"/>
      <c r="HD87" s="136"/>
      <c r="HE87" s="136"/>
      <c r="HF87" s="136"/>
      <c r="HG87" s="136"/>
      <c r="HH87" s="125"/>
      <c r="HI87" s="1"/>
    </row>
    <row r="88" spans="1:217" ht="12" customHeight="1">
      <c r="A88" s="17">
        <v>32</v>
      </c>
      <c r="B88" s="81"/>
      <c r="C88" s="427" t="str">
        <f t="shared" si="38"/>
        <v/>
      </c>
      <c r="D88" s="428"/>
      <c r="E88" s="428"/>
      <c r="F88" s="428"/>
      <c r="G88" s="429"/>
      <c r="H88" s="130" t="str">
        <f t="shared" si="39"/>
        <v/>
      </c>
      <c r="I88" s="26">
        <f t="shared" si="40"/>
        <v>0</v>
      </c>
      <c r="J88" s="26">
        <f t="shared" si="41"/>
        <v>0</v>
      </c>
      <c r="K88" s="26">
        <f t="shared" si="42"/>
        <v>0</v>
      </c>
      <c r="L88" s="133"/>
      <c r="M88" s="26">
        <f t="shared" si="43"/>
        <v>0</v>
      </c>
      <c r="N88" s="26">
        <f t="shared" si="44"/>
        <v>0</v>
      </c>
      <c r="O88" s="101">
        <f t="shared" si="45"/>
        <v>0</v>
      </c>
      <c r="P88" s="80">
        <f>IF((SUM(P$19:P$39)+SUM(P$78:P87)+SUM(P$117:P$121))&gt;=REGISTER!$CZ$22,0,IF(CS$70=1,0,IF(AND(CS88=1,$J88=1,CS$43&gt;=REGISTER!$CZ$25,CS$40&gt;0,SUM(CS$54:CS$60)&gt;0),1,0)))</f>
        <v>0</v>
      </c>
      <c r="Q88" s="80">
        <f>IF((SUM(Q$19:Q$39)+SUM(Q$78:Q87)+SUM(Q$117:Q$121))&gt;=REGISTER!$CZ$22,0,IF(CT$70=1,0,IF(AND(CT88=1,$J88=1,CT$43&gt;=REGISTER!$CZ$25,CT$40&gt;0,SUM(CT$54:CT$60)&gt;0),1,0)))</f>
        <v>0</v>
      </c>
      <c r="R88" s="80">
        <f>IF((SUM(R$19:R$39)+SUM(R$78:R87)+SUM(R$117:R$121))&gt;=REGISTER!$CZ$22,0,IF(CU$70=1,0,IF(AND(CU88=1,$J88=1,CU$43&gt;=REGISTER!$CZ$25,CU$40&gt;0,SUM(CU$54:CU$60)&gt;0),1,0)))</f>
        <v>0</v>
      </c>
      <c r="S88" s="80">
        <f>IF((SUM(S$19:S$39)+SUM(S$78:S87)+SUM(S$117:S$121))&gt;=REGISTER!$CZ$22,0,IF(CV$70=1,0,IF(AND(CV88=1,$J88=1,CV$43&gt;=REGISTER!$CZ$25,CV$40&gt;0,SUM(CV$54:CV$60)&gt;0),1,0)))</f>
        <v>0</v>
      </c>
      <c r="T88" s="80">
        <f>IF((SUM(T$19:T$39)+SUM(T$78:T87)+SUM(T$117:T$121))&gt;=REGISTER!$CZ$22,0,IF(CW$70=1,0,IF(AND(CW88=1,$J88=1,CW$43&gt;=REGISTER!$CZ$25,CW$40&gt;0,SUM(CW$54:CW$60)&gt;0),1,0)))</f>
        <v>0</v>
      </c>
      <c r="U88" s="80">
        <f>IF((SUM(U$19:U$39)+SUM(U$78:U87)+SUM(U$117:U$121))&gt;=REGISTER!$CZ$22,0,IF(CX$70=1,0,IF(AND(CX88=1,$J88=1,CX$43&gt;=REGISTER!$CZ$25,CX$40&gt;0,SUM(CX$54:CX$60)&gt;0),1,0)))</f>
        <v>0</v>
      </c>
      <c r="V88" s="80">
        <f>IF((SUM(V$19:V$39)+SUM(V$78:V87)+SUM(V$117:V$121))&gt;=REGISTER!$CZ$22,0,IF(CY$70=1,0,IF(AND(CY88=1,$J88=1,CY$43&gt;=REGISTER!$CZ$25,CY$40&gt;0,SUM(CY$54:CY$60)&gt;0),1,0)))</f>
        <v>0</v>
      </c>
      <c r="W88" s="80">
        <f>IF((SUM(W$19:W$39)+SUM(W$78:W87)+SUM(W$117:W$121))&gt;=REGISTER!$CZ$22,0,IF(CZ$70=1,0,IF(AND(CZ88=1,$J88=1,CZ$43&gt;=REGISTER!$CZ$25,CZ$40&gt;0,SUM(CZ$54:CZ$60)&gt;0),1,0)))</f>
        <v>0</v>
      </c>
      <c r="X88" s="80">
        <f>IF((SUM(X$19:X$39)+SUM(X$78:X87)+SUM(X$117:X$121))&gt;=REGISTER!$CZ$22,0,IF(DA$70=1,0,IF(AND(DA88=1,$J88=1,DA$43&gt;=REGISTER!$CZ$25,DA$40&gt;0,SUM(DA$54:DA$60)&gt;0),1,0)))</f>
        <v>0</v>
      </c>
      <c r="Y88" s="80">
        <f>IF((SUM(Y$19:Y$39)+SUM(Y$78:Y87)+SUM(Y$117:Y$121))&gt;=REGISTER!$CZ$22,0,IF(DB$70=1,0,IF(AND(DB88=1,$J88=1,DB$43&gt;=REGISTER!$CZ$25,DB$40&gt;0,SUM(DB$54:DB$60)&gt;0),1,0)))</f>
        <v>0</v>
      </c>
      <c r="Z88" s="80">
        <f>IF((SUM(Z$19:Z$39)+SUM(Z$78:Z87)+SUM(Z$117:Z$121))&gt;=REGISTER!$CZ$22,0,IF(DC$70=1,0,IF(AND(DC88=1,$J88=1,DC$43&gt;=REGISTER!$CZ$25,DC$40&gt;0,SUM(DC$54:DC$60)&gt;0),1,0)))</f>
        <v>0</v>
      </c>
      <c r="AA88" s="80">
        <f>IF((SUM(AA$19:AA$39)+SUM(AA$78:AA87)+SUM(AA$117:AA$121))&gt;=REGISTER!$CZ$22,0,IF(DD$70=1,0,IF(AND(DD88=1,$J88=1,DD$43&gt;=REGISTER!$CZ$25,DD$40&gt;0,SUM(DD$54:DD$60)&gt;0),1,0)))</f>
        <v>0</v>
      </c>
      <c r="AB88" s="80">
        <f>IF((SUM(AB$19:AB$39)+SUM(AB$78:AB87)+SUM(AB$117:AB$121))&gt;=REGISTER!$CZ$22,0,IF(DE$70=1,0,IF(AND(DE88=1,$J88=1,DE$43&gt;=REGISTER!$CZ$25,DE$40&gt;0,SUM(DE$54:DE$60)&gt;0),1,0)))</f>
        <v>0</v>
      </c>
      <c r="AC88" s="80">
        <f>IF((SUM(AC$19:AC$39)+SUM(AC$78:AC87)+SUM(AC$117:AC$121))&gt;=REGISTER!$CZ$22,0,IF(DF$70=1,0,IF(AND(DF88=1,$J88=1,DF$43&gt;=REGISTER!$CZ$25,DF$40&gt;0,SUM(DF$54:DF$60)&gt;0),1,0)))</f>
        <v>0</v>
      </c>
      <c r="AD88" s="80">
        <f>IF((SUM(AD$19:AD$39)+SUM(AD$78:AD87)+SUM(AD$117:AD$121))&gt;=REGISTER!$CZ$22,0,IF(DG$70=1,0,IF(AND(DG88=1,$J88=1,DG$43&gt;=REGISTER!$CZ$25,DG$40&gt;0,SUM(DG$54:DG$60)&gt;0),1,0)))</f>
        <v>0</v>
      </c>
      <c r="AE88" s="80">
        <f>IF((SUM(AE$19:AE$39)+SUM(AE$78:AE87)+SUM(AE$117:AE$121))&gt;=REGISTER!$CZ$22,0,IF(DH$70=1,0,IF(AND(DH88=1,$J88=1,DH$43&gt;=REGISTER!$CZ$25,DH$40&gt;0,SUM(DH$54:DH$60)&gt;0),1,0)))</f>
        <v>0</v>
      </c>
      <c r="AF88" s="80">
        <f>IF((SUM(AF$19:AF$39)+SUM(AF$78:AF87)+SUM(AF$117:AF$121))&gt;=REGISTER!$CZ$22,0,IF(DI$70=1,0,IF(AND(DI88=1,$J88=1,DI$43&gt;=REGISTER!$CZ$25,DI$40&gt;0,SUM(DI$54:DI$60)&gt;0),1,0)))</f>
        <v>0</v>
      </c>
      <c r="AG88" s="80">
        <f>IF((SUM(AG$19:AG$39)+SUM(AG$78:AG87)+SUM(AG$117:AG$121))&gt;=REGISTER!$CZ$22,0,IF(DJ$70=1,0,IF(AND(DJ88=1,$J88=1,DJ$43&gt;=REGISTER!$CZ$25,DJ$40&gt;0,SUM(DJ$54:DJ$60)&gt;0),1,0)))</f>
        <v>0</v>
      </c>
      <c r="AH88" s="80">
        <f>IF((SUM(AH$19:AH$39)+SUM(AH$78:AH87)+SUM(AH$117:AH$121))&gt;=REGISTER!$CZ$22,0,IF(DK$70=1,0,IF(AND(DK88=1,$J88=1,DK$43&gt;=REGISTER!$CZ$25,DK$40&gt;0,SUM(DK$54:DK$60)&gt;0),1,0)))</f>
        <v>0</v>
      </c>
      <c r="AI88" s="80">
        <f>IF((SUM(AI$19:AI$39)+SUM(AI$78:AI87)+SUM(AI$117:AI$121))&gt;=REGISTER!$CZ$22,0,IF(DL$70=1,0,IF(AND(DL88=1,$J88=1,DL$43&gt;=REGISTER!$CZ$25,DL$40&gt;0,SUM(DL$54:DL$60)&gt;0),1,0)))</f>
        <v>0</v>
      </c>
      <c r="AJ88" s="80">
        <f>IF((SUM(AJ$19:AJ$39)+SUM(AJ$78:AJ87)+SUM(AJ$117:AJ$121))&gt;=REGISTER!$CZ$22,0,IF(DM$70=1,0,IF(AND(DM88=1,$J88=1,DM$43&gt;=REGISTER!$CZ$25,DM$40&gt;0,SUM(DM$54:DM$60)&gt;0),1,0)))</f>
        <v>0</v>
      </c>
      <c r="AK88" s="80">
        <f>IF((SUM(AK$19:AK$39)+SUM(AK$78:AK87)+SUM(AK$117:AK$121))&gt;=REGISTER!$CZ$22,0,IF(DN$70=1,0,IF(AND(DN88=1,$J88=1,DN$43&gt;=REGISTER!$CZ$25,DN$40&gt;0,SUM(DN$54:DN$60)&gt;0),1,0)))</f>
        <v>0</v>
      </c>
      <c r="AL88" s="80">
        <f>IF((SUM(AL$19:AL$39)+SUM(AL$78:AL87)+SUM(AL$117:AL$121))&gt;=REGISTER!$CZ$22,0,IF(DO$70=1,0,IF(AND(DO88=1,$J88=1,DO$43&gt;=REGISTER!$CZ$25,DO$40&gt;0,SUM(DO$54:DO$60)&gt;0),1,0)))</f>
        <v>0</v>
      </c>
      <c r="AM88" s="80">
        <f>IF((SUM(AM$19:AM$39)+SUM(AM$78:AM87)+SUM(AM$117:AM$121))&gt;=REGISTER!$CZ$22,0,IF(DP$70=1,0,IF(AND(DP88=1,$J88=1,DP$43&gt;=REGISTER!$CZ$25,DP$40&gt;0,SUM(DP$54:DP$60)&gt;0),1,0)))</f>
        <v>0</v>
      </c>
      <c r="AN88" s="80">
        <f>IF((SUM(AN$19:AN$39)+SUM(AN$78:AN87)+SUM(AN$117:AN$121))&gt;=REGISTER!$CZ$22,0,IF(DQ$70=1,0,IF(AND(DQ88=1,$J88=1,DQ$43&gt;=REGISTER!$CZ$25,DQ$40&gt;0,SUM(DQ$54:DQ$60)&gt;0),1,0)))</f>
        <v>0</v>
      </c>
      <c r="AO88" s="80">
        <f>IF((SUM(AO$19:AO$39)+SUM(AO$78:AO87)+SUM(AO$117:AO$121))&gt;=REGISTER!$CZ$22,0,IF(DR$70=1,0,IF(AND(DR88=1,$J88=1,DR$43&gt;=REGISTER!$CZ$25,DR$40&gt;0,SUM(DR$54:DR$60)&gt;0),1,0)))</f>
        <v>0</v>
      </c>
      <c r="AP88" s="80">
        <f>IF((SUM(AP$19:AP$39)+SUM(AP$78:AP87)+SUM(AP$117:AP$121))&gt;=REGISTER!$CZ$22,0,IF(DS$70=1,0,IF(AND(DS88=1,$J88=1,DS$43&gt;=REGISTER!$CZ$25,DS$40&gt;0,SUM(DS$54:DS$60)&gt;0),1,0)))</f>
        <v>0</v>
      </c>
      <c r="AQ88" s="80">
        <f>IF((SUM(AQ$19:AQ$39)+SUM(AQ$78:AQ87)+SUM(AQ$117:AQ$121))&gt;=REGISTER!$CZ$22,0,IF(DT$70=1,0,IF(AND(DT88=1,$J88=1,DT$43&gt;=REGISTER!$CZ$25,DT$40&gt;0,SUM(DT$54:DT$60)&gt;0),1,0)))</f>
        <v>0</v>
      </c>
      <c r="AR88" s="80">
        <f>IF((SUM(AR$19:AR$39)+SUM(AR$78:AR87)+SUM(AR$117:AR$121))&gt;=REGISTER!$CZ$22,0,IF(DU$70=1,0,IF(AND(DU88=1,$J88=1,DU$43&gt;=REGISTER!$CZ$25,DU$40&gt;0,SUM(DU$54:DU$60)&gt;0),1,0)))</f>
        <v>0</v>
      </c>
      <c r="AS88" s="80">
        <f>IF((SUM(AS$19:AS$39)+SUM(AS$78:AS87)+SUM(AS$117:AS$121))&gt;=REGISTER!$CZ$22,0,IF(DV$70=1,0,IF(AND(DV88=1,$J88=1,DV$43&gt;=REGISTER!$CZ$25,DV$40&gt;0,SUM(DV$54:DV$60)&gt;0),1,0)))</f>
        <v>0</v>
      </c>
      <c r="AT88" s="80">
        <f>IF((SUM(AT$19:AT$39)+SUM(AT$78:AT87)+SUM(AT$117:AT$121))&gt;=REGISTER!$CZ$22,0,IF(DW$70=1,0,IF(AND(DW88=1,$J88=1,DW$43&gt;=REGISTER!$CZ$25,DW$40&gt;0,SUM(DW$54:DW$60)&gt;0),1,0)))</f>
        <v>0</v>
      </c>
      <c r="AU88" s="80">
        <f>IF((SUM(AU$19:AU$39)+SUM(AU$78:AU87)+SUM(AU$117:AU$121))&gt;=REGISTER!$CZ$22,0,IF(DX$70=1,0,IF(AND(DX88=1,$J88=1,DX$43&gt;=REGISTER!$CZ$25,DX$40&gt;0,SUM(DX$54:DX$60)&gt;0),1,0)))</f>
        <v>0</v>
      </c>
      <c r="AV88" s="80">
        <f>IF((SUM(AV$19:AV$39)+SUM(AV$78:AV87)+SUM(AV$117:AV$121))&gt;=REGISTER!$CZ$22,0,IF(DY$70=1,0,IF(AND(DY88=1,$J88=1,DY$43&gt;=REGISTER!$CZ$25,DY$40&gt;0,SUM(DY$54:DY$60)&gt;0),1,0)))</f>
        <v>0</v>
      </c>
      <c r="AW88" s="80">
        <f>IF((SUM(AW$19:AW$39)+SUM(AW$78:AW87)+SUM(AW$117:AW$121))&gt;=REGISTER!$CZ$22,0,IF(DZ$70=1,0,IF(AND(DZ88=1,$J88=1,DZ$43&gt;=REGISTER!$CZ$25,DZ$40&gt;0,SUM(DZ$54:DZ$60)&gt;0),1,0)))</f>
        <v>0</v>
      </c>
      <c r="AX88" s="80">
        <f>IF((SUM(AX$19:AX$39)+SUM(AX$78:AX87)+SUM(AX$117:AX$121))&gt;=REGISTER!$CZ$22,0,IF(EA$70=1,0,IF(AND(EA88=1,$J88=1,EA$43&gt;=REGISTER!$CZ$25,EA$40&gt;0,SUM(EA$54:EA$60)&gt;0),1,0)))</f>
        <v>0</v>
      </c>
      <c r="AY88" s="80">
        <f>IF((SUM(AY$19:AY$39)+SUM(AY$78:AY87)+SUM(AY$117:AY$121))&gt;=REGISTER!$CZ$22,0,IF(EB$70=1,0,IF(AND(EB88=1,$J88=1,EB$43&gt;=REGISTER!$CZ$25,EB$40&gt;0,SUM(EB$54:EB$60)&gt;0),1,0)))</f>
        <v>0</v>
      </c>
      <c r="AZ88" s="80">
        <f>IF((SUM(AZ$19:AZ$39)+SUM(AZ$78:AZ87)+SUM(AZ$117:AZ$121))&gt;=REGISTER!$CZ$22,0,IF(EC$70=1,0,IF(AND(EC88=1,$J88=1,EC$43&gt;=REGISTER!$CZ$25,EC$40&gt;0,SUM(EC$54:EC$60)&gt;0),1,0)))</f>
        <v>0</v>
      </c>
      <c r="BA88" s="80">
        <f>IF((SUM(BA$19:BA$39)+SUM(BA$78:BA87)+SUM(BA$117:BA$121))&gt;=REGISTER!$CZ$22,0,IF(ED$70=1,0,IF(AND(ED88=1,$J88=1,ED$43&gt;=REGISTER!$CZ$25,ED$40&gt;0,SUM(ED$54:ED$60)&gt;0),1,0)))</f>
        <v>0</v>
      </c>
      <c r="BB88" s="80">
        <f>IF((SUM(BB$19:BB$39)+SUM(BB$78:BB87)+SUM(BB$117:BB$121))&gt;=REGISTER!$CZ$22,0,IF(EE$70=1,0,IF(AND(EE88=1,$J88=1,EE$43&gt;=REGISTER!$CZ$25,EE$40&gt;0,SUM(EE$54:EE$60)&gt;0),1,0)))</f>
        <v>0</v>
      </c>
      <c r="BC88" s="80">
        <f>IF((SUM(BC$19:BC$39)+SUM(BC$78:BC87)+SUM(BC$117:BC$121))&gt;=REGISTER!$CZ$22,0,IF(EF$70=1,0,IF(AND(EF88=1,$J88=1,EF$43&gt;=REGISTER!$CZ$25,EF$40&gt;0,SUM(EF$54:EF$60)&gt;0),1,0)))</f>
        <v>0</v>
      </c>
      <c r="BD88" s="101">
        <f t="shared" si="46"/>
        <v>0</v>
      </c>
      <c r="BE88" s="80">
        <f>IF((SUM(BE$19:BE$39)+SUM(BE$78:BE87)+SUM(BE$117:BE$121))&gt;=30,0,SUM(IF(AND($I88=1,CS88=1,CS$41&gt;2,CS$40&gt;0,SUM(CS$47:CS$53)&gt;0),1,0)))</f>
        <v>0</v>
      </c>
      <c r="BF88" s="80">
        <f>IF((SUM(BF$19:BF$39)+SUM(BF$78:BF87)+SUM(BF$117:BF$121))&gt;=30,0,SUM(IF(AND($I88=1,CT88=1,CT$41&gt;2,CT$40&gt;0,SUM(CT$47:CT$53)&gt;0),1,0)))</f>
        <v>0</v>
      </c>
      <c r="BG88" s="80">
        <f>IF((SUM(BG$19:BG$39)+SUM(BG$78:BG87)+SUM(BG$117:BG$121))&gt;=30,0,SUM(IF(AND($I88=1,CU88=1,CU$41&gt;2,CU$40&gt;0,SUM(CU$47:CU$53)&gt;0),1,0)))</f>
        <v>0</v>
      </c>
      <c r="BH88" s="80">
        <f>IF((SUM(BH$19:BH$39)+SUM(BH$78:BH87)+SUM(BH$117:BH$121))&gt;=30,0,SUM(IF(AND($I88=1,CV88=1,CV$41&gt;2,CV$40&gt;0,SUM(CV$47:CV$53)&gt;0),1,0)))</f>
        <v>0</v>
      </c>
      <c r="BI88" s="80">
        <f>IF((SUM(BI$19:BI$39)+SUM(BI$78:BI87)+SUM(BI$117:BI$121))&gt;=30,0,SUM(IF(AND($I88=1,CW88=1,CW$41&gt;2,CW$40&gt;0,SUM(CW$47:CW$53)&gt;0),1,0)))</f>
        <v>0</v>
      </c>
      <c r="BJ88" s="80">
        <f>IF((SUM(BJ$19:BJ$39)+SUM(BJ$78:BJ87)+SUM(BJ$117:BJ$121))&gt;=30,0,SUM(IF(AND($I88=1,CX88=1,CX$41&gt;2,CX$40&gt;0,SUM(CX$47:CX$53)&gt;0),1,0)))</f>
        <v>0</v>
      </c>
      <c r="BK88" s="80">
        <f>IF((SUM(BK$19:BK$39)+SUM(BK$78:BK87)+SUM(BK$117:BK$121))&gt;=30,0,SUM(IF(AND($I88=1,CY88=1,CY$41&gt;2,CY$40&gt;0,SUM(CY$47:CY$53)&gt;0),1,0)))</f>
        <v>0</v>
      </c>
      <c r="BL88" s="80">
        <f>IF((SUM(BL$19:BL$39)+SUM(BL$78:BL87)+SUM(BL$117:BL$121))&gt;=30,0,SUM(IF(AND($I88=1,CZ88=1,CZ$41&gt;2,CZ$40&gt;0,SUM(CZ$47:CZ$53)&gt;0),1,0)))</f>
        <v>0</v>
      </c>
      <c r="BM88" s="80">
        <f>IF((SUM(BM$19:BM$39)+SUM(BM$78:BM87)+SUM(BM$117:BM$121))&gt;=30,0,SUM(IF(AND($I88=1,DA88=1,DA$41&gt;2,DA$40&gt;0,SUM(DA$47:DA$53)&gt;0),1,0)))</f>
        <v>0</v>
      </c>
      <c r="BN88" s="80">
        <f>IF((SUM(BN$19:BN$39)+SUM(BN$78:BN87)+SUM(BN$117:BN$121))&gt;=30,0,SUM(IF(AND($I88=1,DB88=1,DB$41&gt;2,DB$40&gt;0,SUM(DB$47:DB$53)&gt;0),1,0)))</f>
        <v>0</v>
      </c>
      <c r="BO88" s="80">
        <f>IF((SUM(BO$19:BO$39)+SUM(BO$78:BO87)+SUM(BO$117:BO$121))&gt;=30,0,SUM(IF(AND($I88=1,DC88=1,DC$41&gt;2,DC$40&gt;0,SUM(DC$47:DC$53)&gt;0),1,0)))</f>
        <v>0</v>
      </c>
      <c r="BP88" s="80">
        <f>IF((SUM(BP$19:BP$39)+SUM(BP$78:BP87)+SUM(BP$117:BP$121))&gt;=30,0,SUM(IF(AND($I88=1,DD88=1,DD$41&gt;2,DD$40&gt;0,SUM(DD$47:DD$53)&gt;0),1,0)))</f>
        <v>0</v>
      </c>
      <c r="BQ88" s="80">
        <f>IF((SUM(BQ$19:BQ$39)+SUM(BQ$78:BQ87)+SUM(BQ$117:BQ$121))&gt;=30,0,SUM(IF(AND($I88=1,DE88=1,DE$41&gt;2,DE$40&gt;0,SUM(DE$47:DE$53)&gt;0),1,0)))</f>
        <v>0</v>
      </c>
      <c r="BR88" s="80">
        <f>IF((SUM(BR$19:BR$39)+SUM(BR$78:BR87)+SUM(BR$117:BR$121))&gt;=30,0,SUM(IF(AND($I88=1,DF88=1,DF$41&gt;2,DF$40&gt;0,SUM(DF$47:DF$53)&gt;0),1,0)))</f>
        <v>0</v>
      </c>
      <c r="BS88" s="80">
        <f>IF((SUM(BS$19:BS$39)+SUM(BS$78:BS87)+SUM(BS$117:BS$121))&gt;=30,0,SUM(IF(AND($I88=1,DG88=1,DG$41&gt;2,DG$40&gt;0,SUM(DG$47:DG$53)&gt;0),1,0)))</f>
        <v>0</v>
      </c>
      <c r="BT88" s="80">
        <f>IF((SUM(BT$19:BT$39)+SUM(BT$78:BT87)+SUM(BT$117:BT$121))&gt;=30,0,SUM(IF(AND($I88=1,DH88=1,DH$41&gt;2,DH$40&gt;0,SUM(DH$47:DH$53)&gt;0),1,0)))</f>
        <v>0</v>
      </c>
      <c r="BU88" s="80">
        <f>IF((SUM(BU$19:BU$39)+SUM(BU$78:BU87)+SUM(BU$117:BU$121))&gt;=30,0,SUM(IF(AND($I88=1,DI88=1,DI$41&gt;2,DI$40&gt;0,SUM(DI$47:DI$53)&gt;0),1,0)))</f>
        <v>0</v>
      </c>
      <c r="BV88" s="80">
        <f>IF((SUM(BV$19:BV$39)+SUM(BV$78:BV87)+SUM(BV$117:BV$121))&gt;=30,0,SUM(IF(AND($I88=1,DJ88=1,DJ$41&gt;2,DJ$40&gt;0,SUM(DJ$47:DJ$53)&gt;0),1,0)))</f>
        <v>0</v>
      </c>
      <c r="BW88" s="80">
        <f>IF((SUM(BW$19:BW$39)+SUM(BW$78:BW87)+SUM(BW$117:BW$121))&gt;=30,0,SUM(IF(AND($I88=1,DK88=1,DK$41&gt;2,DK$40&gt;0,SUM(DK$47:DK$53)&gt;0),1,0)))</f>
        <v>0</v>
      </c>
      <c r="BX88" s="80">
        <f>IF((SUM(BX$19:BX$39)+SUM(BX$78:BX87)+SUM(BX$117:BX$121))&gt;=30,0,SUM(IF(AND($I88=1,DL88=1,DL$41&gt;2,DL$40&gt;0,SUM(DL$47:DL$53)&gt;0),1,0)))</f>
        <v>0</v>
      </c>
      <c r="BY88" s="80">
        <f>IF((SUM(BY$19:BY$39)+SUM(BY$78:BY87)+SUM(BY$117:BY$121))&gt;=30,0,SUM(IF(AND($I88=1,DM88=1,DM$41&gt;2,DM$40&gt;0,SUM(DM$47:DM$53)&gt;0),1,0)))</f>
        <v>0</v>
      </c>
      <c r="BZ88" s="80">
        <f>IF((SUM(BZ$19:BZ$39)+SUM(BZ$78:BZ87)+SUM(BZ$117:BZ$121))&gt;=30,0,SUM(IF(AND($I88=1,DN88=1,DN$41&gt;2,DN$40&gt;0,SUM(DN$47:DN$53)&gt;0),1,0)))</f>
        <v>0</v>
      </c>
      <c r="CA88" s="80">
        <f>IF((SUM(CA$19:CA$39)+SUM(CA$78:CA87)+SUM(CA$117:CA$121))&gt;=30,0,SUM(IF(AND($I88=1,DO88=1,DO$41&gt;2,DO$40&gt;0,SUM(DO$47:DO$53)&gt;0),1,0)))</f>
        <v>0</v>
      </c>
      <c r="CB88" s="80">
        <f>IF((SUM(CB$19:CB$39)+SUM(CB$78:CB87)+SUM(CB$117:CB$121))&gt;=30,0,SUM(IF(AND($I88=1,DP88=1,DP$41&gt;2,DP$40&gt;0,SUM(DP$47:DP$53)&gt;0),1,0)))</f>
        <v>0</v>
      </c>
      <c r="CC88" s="80">
        <f>IF((SUM(CC$19:CC$39)+SUM(CC$78:CC87)+SUM(CC$117:CC$121))&gt;=30,0,SUM(IF(AND($I88=1,DQ88=1,DQ$41&gt;2,DQ$40&gt;0,SUM(DQ$47:DQ$53)&gt;0),1,0)))</f>
        <v>0</v>
      </c>
      <c r="CD88" s="80">
        <f>IF((SUM(CD$19:CD$39)+SUM(CD$78:CD87)+SUM(CD$117:CD$121))&gt;=30,0,SUM(IF(AND($I88=1,DR88=1,DR$41&gt;2,DR$40&gt;0,SUM(DR$47:DR$53)&gt;0),1,0)))</f>
        <v>0</v>
      </c>
      <c r="CE88" s="80">
        <f>IF((SUM(CE$19:CE$39)+SUM(CE$78:CE87)+SUM(CE$117:CE$121))&gt;=30,0,SUM(IF(AND($I88=1,DS88=1,DS$41&gt;2,DS$40&gt;0,SUM(DS$47:DS$53)&gt;0),1,0)))</f>
        <v>0</v>
      </c>
      <c r="CF88" s="80">
        <f>IF((SUM(CF$19:CF$39)+SUM(CF$78:CF87)+SUM(CF$117:CF$121))&gt;=30,0,SUM(IF(AND($I88=1,DT88=1,DT$41&gt;2,DT$40&gt;0,SUM(DT$47:DT$53)&gt;0),1,0)))</f>
        <v>0</v>
      </c>
      <c r="CG88" s="80">
        <f>IF((SUM(CG$19:CG$39)+SUM(CG$78:CG87)+SUM(CG$117:CG$121))&gt;=30,0,SUM(IF(AND($I88=1,DU88=1,DU$41&gt;2,DU$40&gt;0,SUM(DU$47:DU$53)&gt;0),1,0)))</f>
        <v>0</v>
      </c>
      <c r="CH88" s="80">
        <f>IF((SUM(CH$19:CH$39)+SUM(CH$78:CH87)+SUM(CH$117:CH$121))&gt;=30,0,SUM(IF(AND($I88=1,DV88=1,DV$41&gt;2,DV$40&gt;0,SUM(DV$47:DV$53)&gt;0),1,0)))</f>
        <v>0</v>
      </c>
      <c r="CI88" s="80">
        <f>IF((SUM(CI$19:CI$39)+SUM(CI$78:CI87)+SUM(CI$117:CI$121))&gt;=30,0,SUM(IF(AND($I88=1,DW88=1,DW$41&gt;2,DW$40&gt;0,SUM(DW$47:DW$53)&gt;0),1,0)))</f>
        <v>0</v>
      </c>
      <c r="CJ88" s="80">
        <f>IF((SUM(CJ$19:CJ$39)+SUM(CJ$78:CJ87)+SUM(CJ$117:CJ$121))&gt;=30,0,SUM(IF(AND($I88=1,DX88=1,DX$41&gt;2,DX$40&gt;0,SUM(DX$47:DX$53)&gt;0),1,0)))</f>
        <v>0</v>
      </c>
      <c r="CK88" s="80">
        <f>IF((SUM(CK$19:CK$39)+SUM(CK$78:CK87)+SUM(CK$117:CK$121))&gt;=30,0,SUM(IF(AND($I88=1,DY88=1,DY$41&gt;2,DY$40&gt;0,SUM(DY$47:DY$53)&gt;0),1,0)))</f>
        <v>0</v>
      </c>
      <c r="CL88" s="80">
        <f>IF((SUM(CL$19:CL$39)+SUM(CL$78:CL87)+SUM(CL$117:CL$121))&gt;=30,0,SUM(IF(AND($I88=1,DZ88=1,DZ$41&gt;2,DZ$40&gt;0,SUM(DZ$47:DZ$53)&gt;0),1,0)))</f>
        <v>0</v>
      </c>
      <c r="CM88" s="80">
        <f>IF((SUM(CM$19:CM$39)+SUM(CM$78:CM87)+SUM(CM$117:CM$121))&gt;=30,0,SUM(IF(AND($I88=1,EA88=1,EA$41&gt;2,EA$40&gt;0,SUM(EA$47:EA$53)&gt;0),1,0)))</f>
        <v>0</v>
      </c>
      <c r="CN88" s="80">
        <f>IF((SUM(CN$19:CN$39)+SUM(CN$78:CN87)+SUM(CN$117:CN$121))&gt;=30,0,SUM(IF(AND($I88=1,EB88=1,EB$41&gt;2,EB$40&gt;0,SUM(EB$47:EB$53)&gt;0),1,0)))</f>
        <v>0</v>
      </c>
      <c r="CO88" s="80">
        <f>IF((SUM(CO$19:CO$39)+SUM(CO$78:CO87)+SUM(CO$117:CO$121))&gt;=30,0,SUM(IF(AND($I88=1,EC88=1,EC$41&gt;2,EC$40&gt;0,SUM(EC$47:EC$53)&gt;0),1,0)))</f>
        <v>0</v>
      </c>
      <c r="CP88" s="80">
        <f>IF((SUM(CP$19:CP$39)+SUM(CP$78:CP87)+SUM(CP$117:CP$121))&gt;=30,0,SUM(IF(AND($I88=1,ED88=1,ED$41&gt;2,ED$40&gt;0,SUM(ED$47:ED$53)&gt;0),1,0)))</f>
        <v>0</v>
      </c>
      <c r="CQ88" s="80">
        <f>IF((SUM(CQ$19:CQ$39)+SUM(CQ$78:CQ87)+SUM(CQ$117:CQ$121))&gt;=30,0,SUM(IF(AND($I88=1,EE88=1,EE$41&gt;2,EE$40&gt;0,SUM(EE$47:EE$53)&gt;0),1,0)))</f>
        <v>0</v>
      </c>
      <c r="CR88" s="80">
        <f>IF((SUM(CR$19:CR$39)+SUM(CR$78:CR87)+SUM(CR$117:CR$121))&gt;=30,0,SUM(IF(AND($I88=1,EF88=1,EF$41&gt;2,EF$40&gt;0,SUM(EF$47:EF$53)&gt;0),1,0)))</f>
        <v>0</v>
      </c>
      <c r="CS88" s="64"/>
      <c r="CT88" s="64"/>
      <c r="CU88" s="64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64"/>
      <c r="DM88" s="64"/>
      <c r="DN88" s="64"/>
      <c r="DO88" s="64"/>
      <c r="DP88" s="64"/>
      <c r="DQ88" s="64"/>
      <c r="DR88" s="64"/>
      <c r="DS88" s="64"/>
      <c r="DT88" s="64"/>
      <c r="DU88" s="64"/>
      <c r="DV88" s="64"/>
      <c r="DW88" s="64"/>
      <c r="DX88" s="64"/>
      <c r="DY88" s="64"/>
      <c r="DZ88" s="64"/>
      <c r="EA88" s="64"/>
      <c r="EB88" s="64"/>
      <c r="EC88" s="64"/>
      <c r="ED88" s="64"/>
      <c r="EE88" s="64"/>
      <c r="EF88" s="64"/>
      <c r="EG88" s="54">
        <f t="shared" si="48"/>
        <v>0</v>
      </c>
      <c r="EH88" s="136"/>
      <c r="EI88" s="97">
        <f t="shared" si="49"/>
        <v>0</v>
      </c>
      <c r="EJ88" s="344" t="str">
        <f t="shared" si="50"/>
        <v/>
      </c>
      <c r="EK88" s="345">
        <f t="shared" si="51"/>
        <v>0</v>
      </c>
      <c r="EL88" s="185"/>
      <c r="EM88" s="102">
        <f>SUMIF($K88,REGISTER!$CU$7,'KORT 2'!$BD88)</f>
        <v>0</v>
      </c>
      <c r="EN88" s="19">
        <f>SUMIF($K88,REGISTER!$CU$8,'KORT 2'!$BD88)</f>
        <v>0</v>
      </c>
      <c r="EO88" s="20">
        <f>SUMIF($K88,REGISTER!$CU$9,'KORT 2'!$BD88)</f>
        <v>0</v>
      </c>
      <c r="EP88" s="17">
        <f>SUMIF($K88,REGISTER!$CU$21,'KORT 2'!$BD88)</f>
        <v>0</v>
      </c>
      <c r="EQ88" s="19">
        <f>SUMIF($K88,REGISTER!$CU$22,'KORT 2'!$BD88)</f>
        <v>0</v>
      </c>
      <c r="ER88" s="20">
        <f>SUMIF($K88,REGISTER!$CU$23,'KORT 2'!$BD88)</f>
        <v>0</v>
      </c>
      <c r="ES88" s="17">
        <f>SUMIF($K88,REGISTER!$CU$14,'KORT 2'!$BD88)</f>
        <v>0</v>
      </c>
      <c r="ET88" s="19">
        <f>SUMIF($K88,REGISTER!$CU$15,'KORT 2'!$BD88)</f>
        <v>0</v>
      </c>
      <c r="EU88" s="19">
        <f>SUMIF($K88,REGISTER!$CU$16,'KORT 2'!$BD88)</f>
        <v>0</v>
      </c>
      <c r="EV88" s="218">
        <f>SUMIF($K88,REGISTER!$CU$17,'KORT 2'!$BD88)+SUMIF($K88,REGISTER!$CU$18,'KORT 2'!$BD88)+SUMIF($K88,REGISTER!$CU$19,'KORT 2'!$BD88)+SUMIF($K88,REGISTER!$CU$20,'KORT 2'!$BD88)</f>
        <v>0</v>
      </c>
      <c r="EW88" s="103">
        <f>SUMIF($K88,REGISTER!$CU$28,'KORT 2'!$BD88)</f>
        <v>0</v>
      </c>
      <c r="EX88" s="19">
        <f>SUMIF($K88,REGISTER!$CU$29,'KORT 2'!$BD88)</f>
        <v>0</v>
      </c>
      <c r="EY88" s="19">
        <f>SUMIF($K88,REGISTER!$CU$30,'KORT 2'!$BD88)</f>
        <v>0</v>
      </c>
      <c r="EZ88" s="218">
        <f>SUMIF($K88,REGISTER!$CU$31,'KORT 2'!$BD88)+SUMIF($K88,REGISTER!$CU$32,'KORT 2'!$BD88)+SUMIF($K88,REGISTER!$CU$33,'KORT 2'!$BD88)+SUMIF($K88,REGISTER!$CU$34,'KORT 2'!$BD88)</f>
        <v>0</v>
      </c>
      <c r="FA88" s="136"/>
      <c r="FB88" s="136"/>
      <c r="FC88" s="136"/>
      <c r="FD88" s="136"/>
      <c r="FE88" s="136"/>
      <c r="FF88" s="136"/>
      <c r="FG88" s="136"/>
      <c r="FH88" s="136"/>
      <c r="FI88" s="136"/>
      <c r="FJ88" s="136"/>
      <c r="FK88" s="136"/>
      <c r="FL88" s="136"/>
      <c r="FM88" s="136"/>
      <c r="FN88" s="136"/>
      <c r="FO88" s="136"/>
      <c r="FP88" s="235"/>
      <c r="FQ88" s="103">
        <f>SUMIF($M88,REGISTER!$CU$36,'KORT 2'!$O88)</f>
        <v>0</v>
      </c>
      <c r="FR88" s="19">
        <f>SUMIF($M88,REGISTER!$CU$37,'KORT 2'!$O88)</f>
        <v>0</v>
      </c>
      <c r="FS88" s="19">
        <f>SUMIF($M88,REGISTER!$CU$38,'KORT 2'!$O88)</f>
        <v>0</v>
      </c>
      <c r="FT88" s="19">
        <f>SUMIF($M88,REGISTER!$CU$39,'KORT 2'!$O88)</f>
        <v>0</v>
      </c>
      <c r="FU88" s="19">
        <f>SUMIF($M88,REGISTER!$CU$40,'KORT 2'!$O88)</f>
        <v>0</v>
      </c>
      <c r="FV88" s="19">
        <f>SUMIF($M88,REGISTER!$CU$41,'KORT 2'!$O88)</f>
        <v>0</v>
      </c>
      <c r="FW88" s="19">
        <f>SUMIF($M88,REGISTER!$CU$56,'KORT 2'!$O88)</f>
        <v>0</v>
      </c>
      <c r="FX88" s="19">
        <f>SUMIF($M88,REGISTER!$CU$57,'KORT 2'!$O88)</f>
        <v>0</v>
      </c>
      <c r="FY88" s="19">
        <f>SUMIF($M88,REGISTER!$CU$58,'KORT 2'!$O88)</f>
        <v>0</v>
      </c>
      <c r="FZ88" s="19">
        <f>SUMIF($M88,REGISTER!$CU$59,'KORT 2'!$O88)</f>
        <v>0</v>
      </c>
      <c r="GA88" s="19">
        <f>SUMIF($M88,REGISTER!$CU$60,'KORT 2'!$O88)</f>
        <v>0</v>
      </c>
      <c r="GB88" s="19">
        <f>SUMIF($M88,REGISTER!$CU$61,'KORT 2'!$O88)</f>
        <v>0</v>
      </c>
      <c r="GC88" s="19">
        <f>SUMIF($M88,REGISTER!$CU$46,'KORT 2'!$O88)</f>
        <v>0</v>
      </c>
      <c r="GD88" s="19">
        <f>SUMIF($M88,REGISTER!$CU$47,'KORT 2'!$O88)</f>
        <v>0</v>
      </c>
      <c r="GE88" s="19">
        <f>SUMIF($M88,REGISTER!$CU$48,'KORT 2'!$O88)</f>
        <v>0</v>
      </c>
      <c r="GF88" s="19">
        <f>SUMIF($M88,REGISTER!$CU$49,'KORT 2'!$O88)</f>
        <v>0</v>
      </c>
      <c r="GG88" s="19">
        <f>SUMIF($M88,REGISTER!$CU$50,'KORT 2'!$O88)</f>
        <v>0</v>
      </c>
      <c r="GH88" s="19">
        <f>SUMIF($M88,REGISTER!$CU$51,'KORT 2'!$O88)</f>
        <v>0</v>
      </c>
      <c r="GI88" s="18">
        <f>SUMIF($M88,REGISTER!$CU$52,'KORT 2'!$O88)+SUMIF($M88,REGISTER!$CU$53,'KORT 2'!$O88)+SUMIF($M88,REGISTER!$CU$54,'KORT 2'!$O88)+SUMIF($M88,REGISTER!$CU$55,'KORT 2'!$O88)</f>
        <v>0</v>
      </c>
      <c r="GJ88" s="19">
        <f>SUMIF($M88,REGISTER!$CU$66,'KORT 2'!$O88)</f>
        <v>0</v>
      </c>
      <c r="GK88" s="19">
        <f>SUMIF($M88,REGISTER!$CU$67,'KORT 2'!$O88)</f>
        <v>0</v>
      </c>
      <c r="GL88" s="19">
        <f>SUMIF($M88,REGISTER!$CU$68,'KORT 2'!$O88)</f>
        <v>0</v>
      </c>
      <c r="GM88" s="19">
        <f>SUMIF($M88,REGISTER!$CU$69,'KORT 2'!$O88)</f>
        <v>0</v>
      </c>
      <c r="GN88" s="19">
        <f>SUMIF($M88,REGISTER!$CU$70,'KORT 2'!$O88)</f>
        <v>0</v>
      </c>
      <c r="GO88" s="19">
        <f>SUMIF($M88,REGISTER!$CU$71,'KORT 2'!$O88)</f>
        <v>0</v>
      </c>
      <c r="GP88" s="18">
        <f>SUMIF($M88,REGISTER!$CU$72,'KORT 2'!$O88)+SUMIF($M88,REGISTER!$CU$73,'KORT 2'!$O88)+SUMIF($M88,REGISTER!$CU$74,'KORT 2'!$O88)+SUMIF($M88,REGISTER!$CU$75,'KORT 2'!$O88)</f>
        <v>0</v>
      </c>
      <c r="GQ88" s="136"/>
      <c r="GR88" s="136"/>
      <c r="GS88" s="136"/>
      <c r="GT88" s="136"/>
      <c r="GU88" s="136"/>
      <c r="GV88" s="136"/>
      <c r="GW88" s="136"/>
      <c r="GX88" s="136"/>
      <c r="GY88" s="136"/>
      <c r="GZ88" s="136"/>
      <c r="HA88" s="136"/>
      <c r="HB88" s="136"/>
      <c r="HC88" s="136"/>
      <c r="HD88" s="136"/>
      <c r="HE88" s="136"/>
      <c r="HF88" s="136"/>
      <c r="HG88" s="136"/>
      <c r="HH88" s="125"/>
      <c r="HI88" s="1"/>
    </row>
    <row r="89" spans="1:217" ht="12" customHeight="1">
      <c r="A89" s="17">
        <v>33</v>
      </c>
      <c r="B89" s="81"/>
      <c r="C89" s="427" t="str">
        <f t="shared" si="38"/>
        <v/>
      </c>
      <c r="D89" s="428"/>
      <c r="E89" s="428"/>
      <c r="F89" s="428"/>
      <c r="G89" s="429"/>
      <c r="H89" s="130" t="str">
        <f t="shared" si="39"/>
        <v/>
      </c>
      <c r="I89" s="26">
        <f t="shared" si="40"/>
        <v>0</v>
      </c>
      <c r="J89" s="26">
        <f t="shared" si="41"/>
        <v>0</v>
      </c>
      <c r="K89" s="26">
        <f t="shared" si="42"/>
        <v>0</v>
      </c>
      <c r="L89" s="133"/>
      <c r="M89" s="26">
        <f t="shared" si="43"/>
        <v>0</v>
      </c>
      <c r="N89" s="26">
        <f t="shared" si="44"/>
        <v>0</v>
      </c>
      <c r="O89" s="101">
        <f t="shared" si="45"/>
        <v>0</v>
      </c>
      <c r="P89" s="80">
        <f>IF((SUM(P$19:P$39)+SUM(P$78:P88)+SUM(P$117:P$121))&gt;=REGISTER!$CZ$22,0,IF(CS$70=1,0,IF(AND(CS89=1,$J89=1,CS$43&gt;=REGISTER!$CZ$25,CS$40&gt;0,SUM(CS$54:CS$60)&gt;0),1,0)))</f>
        <v>0</v>
      </c>
      <c r="Q89" s="80">
        <f>IF((SUM(Q$19:Q$39)+SUM(Q$78:Q88)+SUM(Q$117:Q$121))&gt;=REGISTER!$CZ$22,0,IF(CT$70=1,0,IF(AND(CT89=1,$J89=1,CT$43&gt;=REGISTER!$CZ$25,CT$40&gt;0,SUM(CT$54:CT$60)&gt;0),1,0)))</f>
        <v>0</v>
      </c>
      <c r="R89" s="80">
        <f>IF((SUM(R$19:R$39)+SUM(R$78:R88)+SUM(R$117:R$121))&gt;=REGISTER!$CZ$22,0,IF(CU$70=1,0,IF(AND(CU89=1,$J89=1,CU$43&gt;=REGISTER!$CZ$25,CU$40&gt;0,SUM(CU$54:CU$60)&gt;0),1,0)))</f>
        <v>0</v>
      </c>
      <c r="S89" s="80">
        <f>IF((SUM(S$19:S$39)+SUM(S$78:S88)+SUM(S$117:S$121))&gt;=REGISTER!$CZ$22,0,IF(CV$70=1,0,IF(AND(CV89=1,$J89=1,CV$43&gt;=REGISTER!$CZ$25,CV$40&gt;0,SUM(CV$54:CV$60)&gt;0),1,0)))</f>
        <v>0</v>
      </c>
      <c r="T89" s="80">
        <f>IF((SUM(T$19:T$39)+SUM(T$78:T88)+SUM(T$117:T$121))&gt;=REGISTER!$CZ$22,0,IF(CW$70=1,0,IF(AND(CW89=1,$J89=1,CW$43&gt;=REGISTER!$CZ$25,CW$40&gt;0,SUM(CW$54:CW$60)&gt;0),1,0)))</f>
        <v>0</v>
      </c>
      <c r="U89" s="80">
        <f>IF((SUM(U$19:U$39)+SUM(U$78:U88)+SUM(U$117:U$121))&gt;=REGISTER!$CZ$22,0,IF(CX$70=1,0,IF(AND(CX89=1,$J89=1,CX$43&gt;=REGISTER!$CZ$25,CX$40&gt;0,SUM(CX$54:CX$60)&gt;0),1,0)))</f>
        <v>0</v>
      </c>
      <c r="V89" s="80">
        <f>IF((SUM(V$19:V$39)+SUM(V$78:V88)+SUM(V$117:V$121))&gt;=REGISTER!$CZ$22,0,IF(CY$70=1,0,IF(AND(CY89=1,$J89=1,CY$43&gt;=REGISTER!$CZ$25,CY$40&gt;0,SUM(CY$54:CY$60)&gt;0),1,0)))</f>
        <v>0</v>
      </c>
      <c r="W89" s="80">
        <f>IF((SUM(W$19:W$39)+SUM(W$78:W88)+SUM(W$117:W$121))&gt;=REGISTER!$CZ$22,0,IF(CZ$70=1,0,IF(AND(CZ89=1,$J89=1,CZ$43&gt;=REGISTER!$CZ$25,CZ$40&gt;0,SUM(CZ$54:CZ$60)&gt;0),1,0)))</f>
        <v>0</v>
      </c>
      <c r="X89" s="80">
        <f>IF((SUM(X$19:X$39)+SUM(X$78:X88)+SUM(X$117:X$121))&gt;=REGISTER!$CZ$22,0,IF(DA$70=1,0,IF(AND(DA89=1,$J89=1,DA$43&gt;=REGISTER!$CZ$25,DA$40&gt;0,SUM(DA$54:DA$60)&gt;0),1,0)))</f>
        <v>0</v>
      </c>
      <c r="Y89" s="80">
        <f>IF((SUM(Y$19:Y$39)+SUM(Y$78:Y88)+SUM(Y$117:Y$121))&gt;=REGISTER!$CZ$22,0,IF(DB$70=1,0,IF(AND(DB89=1,$J89=1,DB$43&gt;=REGISTER!$CZ$25,DB$40&gt;0,SUM(DB$54:DB$60)&gt;0),1,0)))</f>
        <v>0</v>
      </c>
      <c r="Z89" s="80">
        <f>IF((SUM(Z$19:Z$39)+SUM(Z$78:Z88)+SUM(Z$117:Z$121))&gt;=REGISTER!$CZ$22,0,IF(DC$70=1,0,IF(AND(DC89=1,$J89=1,DC$43&gt;=REGISTER!$CZ$25,DC$40&gt;0,SUM(DC$54:DC$60)&gt;0),1,0)))</f>
        <v>0</v>
      </c>
      <c r="AA89" s="80">
        <f>IF((SUM(AA$19:AA$39)+SUM(AA$78:AA88)+SUM(AA$117:AA$121))&gt;=REGISTER!$CZ$22,0,IF(DD$70=1,0,IF(AND(DD89=1,$J89=1,DD$43&gt;=REGISTER!$CZ$25,DD$40&gt;0,SUM(DD$54:DD$60)&gt;0),1,0)))</f>
        <v>0</v>
      </c>
      <c r="AB89" s="80">
        <f>IF((SUM(AB$19:AB$39)+SUM(AB$78:AB88)+SUM(AB$117:AB$121))&gt;=REGISTER!$CZ$22,0,IF(DE$70=1,0,IF(AND(DE89=1,$J89=1,DE$43&gt;=REGISTER!$CZ$25,DE$40&gt;0,SUM(DE$54:DE$60)&gt;0),1,0)))</f>
        <v>0</v>
      </c>
      <c r="AC89" s="80">
        <f>IF((SUM(AC$19:AC$39)+SUM(AC$78:AC88)+SUM(AC$117:AC$121))&gt;=REGISTER!$CZ$22,0,IF(DF$70=1,0,IF(AND(DF89=1,$J89=1,DF$43&gt;=REGISTER!$CZ$25,DF$40&gt;0,SUM(DF$54:DF$60)&gt;0),1,0)))</f>
        <v>0</v>
      </c>
      <c r="AD89" s="80">
        <f>IF((SUM(AD$19:AD$39)+SUM(AD$78:AD88)+SUM(AD$117:AD$121))&gt;=REGISTER!$CZ$22,0,IF(DG$70=1,0,IF(AND(DG89=1,$J89=1,DG$43&gt;=REGISTER!$CZ$25,DG$40&gt;0,SUM(DG$54:DG$60)&gt;0),1,0)))</f>
        <v>0</v>
      </c>
      <c r="AE89" s="80">
        <f>IF((SUM(AE$19:AE$39)+SUM(AE$78:AE88)+SUM(AE$117:AE$121))&gt;=REGISTER!$CZ$22,0,IF(DH$70=1,0,IF(AND(DH89=1,$J89=1,DH$43&gt;=REGISTER!$CZ$25,DH$40&gt;0,SUM(DH$54:DH$60)&gt;0),1,0)))</f>
        <v>0</v>
      </c>
      <c r="AF89" s="80">
        <f>IF((SUM(AF$19:AF$39)+SUM(AF$78:AF88)+SUM(AF$117:AF$121))&gt;=REGISTER!$CZ$22,0,IF(DI$70=1,0,IF(AND(DI89=1,$J89=1,DI$43&gt;=REGISTER!$CZ$25,DI$40&gt;0,SUM(DI$54:DI$60)&gt;0),1,0)))</f>
        <v>0</v>
      </c>
      <c r="AG89" s="80">
        <f>IF((SUM(AG$19:AG$39)+SUM(AG$78:AG88)+SUM(AG$117:AG$121))&gt;=REGISTER!$CZ$22,0,IF(DJ$70=1,0,IF(AND(DJ89=1,$J89=1,DJ$43&gt;=REGISTER!$CZ$25,DJ$40&gt;0,SUM(DJ$54:DJ$60)&gt;0),1,0)))</f>
        <v>0</v>
      </c>
      <c r="AH89" s="80">
        <f>IF((SUM(AH$19:AH$39)+SUM(AH$78:AH88)+SUM(AH$117:AH$121))&gt;=REGISTER!$CZ$22,0,IF(DK$70=1,0,IF(AND(DK89=1,$J89=1,DK$43&gt;=REGISTER!$CZ$25,DK$40&gt;0,SUM(DK$54:DK$60)&gt;0),1,0)))</f>
        <v>0</v>
      </c>
      <c r="AI89" s="80">
        <f>IF((SUM(AI$19:AI$39)+SUM(AI$78:AI88)+SUM(AI$117:AI$121))&gt;=REGISTER!$CZ$22,0,IF(DL$70=1,0,IF(AND(DL89=1,$J89=1,DL$43&gt;=REGISTER!$CZ$25,DL$40&gt;0,SUM(DL$54:DL$60)&gt;0),1,0)))</f>
        <v>0</v>
      </c>
      <c r="AJ89" s="80">
        <f>IF((SUM(AJ$19:AJ$39)+SUM(AJ$78:AJ88)+SUM(AJ$117:AJ$121))&gt;=REGISTER!$CZ$22,0,IF(DM$70=1,0,IF(AND(DM89=1,$J89=1,DM$43&gt;=REGISTER!$CZ$25,DM$40&gt;0,SUM(DM$54:DM$60)&gt;0),1,0)))</f>
        <v>0</v>
      </c>
      <c r="AK89" s="80">
        <f>IF((SUM(AK$19:AK$39)+SUM(AK$78:AK88)+SUM(AK$117:AK$121))&gt;=REGISTER!$CZ$22,0,IF(DN$70=1,0,IF(AND(DN89=1,$J89=1,DN$43&gt;=REGISTER!$CZ$25,DN$40&gt;0,SUM(DN$54:DN$60)&gt;0),1,0)))</f>
        <v>0</v>
      </c>
      <c r="AL89" s="80">
        <f>IF((SUM(AL$19:AL$39)+SUM(AL$78:AL88)+SUM(AL$117:AL$121))&gt;=REGISTER!$CZ$22,0,IF(DO$70=1,0,IF(AND(DO89=1,$J89=1,DO$43&gt;=REGISTER!$CZ$25,DO$40&gt;0,SUM(DO$54:DO$60)&gt;0),1,0)))</f>
        <v>0</v>
      </c>
      <c r="AM89" s="80">
        <f>IF((SUM(AM$19:AM$39)+SUM(AM$78:AM88)+SUM(AM$117:AM$121))&gt;=REGISTER!$CZ$22,0,IF(DP$70=1,0,IF(AND(DP89=1,$J89=1,DP$43&gt;=REGISTER!$CZ$25,DP$40&gt;0,SUM(DP$54:DP$60)&gt;0),1,0)))</f>
        <v>0</v>
      </c>
      <c r="AN89" s="80">
        <f>IF((SUM(AN$19:AN$39)+SUM(AN$78:AN88)+SUM(AN$117:AN$121))&gt;=REGISTER!$CZ$22,0,IF(DQ$70=1,0,IF(AND(DQ89=1,$J89=1,DQ$43&gt;=REGISTER!$CZ$25,DQ$40&gt;0,SUM(DQ$54:DQ$60)&gt;0),1,0)))</f>
        <v>0</v>
      </c>
      <c r="AO89" s="80">
        <f>IF((SUM(AO$19:AO$39)+SUM(AO$78:AO88)+SUM(AO$117:AO$121))&gt;=REGISTER!$CZ$22,0,IF(DR$70=1,0,IF(AND(DR89=1,$J89=1,DR$43&gt;=REGISTER!$CZ$25,DR$40&gt;0,SUM(DR$54:DR$60)&gt;0),1,0)))</f>
        <v>0</v>
      </c>
      <c r="AP89" s="80">
        <f>IF((SUM(AP$19:AP$39)+SUM(AP$78:AP88)+SUM(AP$117:AP$121))&gt;=REGISTER!$CZ$22,0,IF(DS$70=1,0,IF(AND(DS89=1,$J89=1,DS$43&gt;=REGISTER!$CZ$25,DS$40&gt;0,SUM(DS$54:DS$60)&gt;0),1,0)))</f>
        <v>0</v>
      </c>
      <c r="AQ89" s="80">
        <f>IF((SUM(AQ$19:AQ$39)+SUM(AQ$78:AQ88)+SUM(AQ$117:AQ$121))&gt;=REGISTER!$CZ$22,0,IF(DT$70=1,0,IF(AND(DT89=1,$J89=1,DT$43&gt;=REGISTER!$CZ$25,DT$40&gt;0,SUM(DT$54:DT$60)&gt;0),1,0)))</f>
        <v>0</v>
      </c>
      <c r="AR89" s="80">
        <f>IF((SUM(AR$19:AR$39)+SUM(AR$78:AR88)+SUM(AR$117:AR$121))&gt;=REGISTER!$CZ$22,0,IF(DU$70=1,0,IF(AND(DU89=1,$J89=1,DU$43&gt;=REGISTER!$CZ$25,DU$40&gt;0,SUM(DU$54:DU$60)&gt;0),1,0)))</f>
        <v>0</v>
      </c>
      <c r="AS89" s="80">
        <f>IF((SUM(AS$19:AS$39)+SUM(AS$78:AS88)+SUM(AS$117:AS$121))&gt;=REGISTER!$CZ$22,0,IF(DV$70=1,0,IF(AND(DV89=1,$J89=1,DV$43&gt;=REGISTER!$CZ$25,DV$40&gt;0,SUM(DV$54:DV$60)&gt;0),1,0)))</f>
        <v>0</v>
      </c>
      <c r="AT89" s="80">
        <f>IF((SUM(AT$19:AT$39)+SUM(AT$78:AT88)+SUM(AT$117:AT$121))&gt;=REGISTER!$CZ$22,0,IF(DW$70=1,0,IF(AND(DW89=1,$J89=1,DW$43&gt;=REGISTER!$CZ$25,DW$40&gt;0,SUM(DW$54:DW$60)&gt;0),1,0)))</f>
        <v>0</v>
      </c>
      <c r="AU89" s="80">
        <f>IF((SUM(AU$19:AU$39)+SUM(AU$78:AU88)+SUM(AU$117:AU$121))&gt;=REGISTER!$CZ$22,0,IF(DX$70=1,0,IF(AND(DX89=1,$J89=1,DX$43&gt;=REGISTER!$CZ$25,DX$40&gt;0,SUM(DX$54:DX$60)&gt;0),1,0)))</f>
        <v>0</v>
      </c>
      <c r="AV89" s="80">
        <f>IF((SUM(AV$19:AV$39)+SUM(AV$78:AV88)+SUM(AV$117:AV$121))&gt;=REGISTER!$CZ$22,0,IF(DY$70=1,0,IF(AND(DY89=1,$J89=1,DY$43&gt;=REGISTER!$CZ$25,DY$40&gt;0,SUM(DY$54:DY$60)&gt;0),1,0)))</f>
        <v>0</v>
      </c>
      <c r="AW89" s="80">
        <f>IF((SUM(AW$19:AW$39)+SUM(AW$78:AW88)+SUM(AW$117:AW$121))&gt;=REGISTER!$CZ$22,0,IF(DZ$70=1,0,IF(AND(DZ89=1,$J89=1,DZ$43&gt;=REGISTER!$CZ$25,DZ$40&gt;0,SUM(DZ$54:DZ$60)&gt;0),1,0)))</f>
        <v>0</v>
      </c>
      <c r="AX89" s="80">
        <f>IF((SUM(AX$19:AX$39)+SUM(AX$78:AX88)+SUM(AX$117:AX$121))&gt;=REGISTER!$CZ$22,0,IF(EA$70=1,0,IF(AND(EA89=1,$J89=1,EA$43&gt;=REGISTER!$CZ$25,EA$40&gt;0,SUM(EA$54:EA$60)&gt;0),1,0)))</f>
        <v>0</v>
      </c>
      <c r="AY89" s="80">
        <f>IF((SUM(AY$19:AY$39)+SUM(AY$78:AY88)+SUM(AY$117:AY$121))&gt;=REGISTER!$CZ$22,0,IF(EB$70=1,0,IF(AND(EB89=1,$J89=1,EB$43&gt;=REGISTER!$CZ$25,EB$40&gt;0,SUM(EB$54:EB$60)&gt;0),1,0)))</f>
        <v>0</v>
      </c>
      <c r="AZ89" s="80">
        <f>IF((SUM(AZ$19:AZ$39)+SUM(AZ$78:AZ88)+SUM(AZ$117:AZ$121))&gt;=REGISTER!$CZ$22,0,IF(EC$70=1,0,IF(AND(EC89=1,$J89=1,EC$43&gt;=REGISTER!$CZ$25,EC$40&gt;0,SUM(EC$54:EC$60)&gt;0),1,0)))</f>
        <v>0</v>
      </c>
      <c r="BA89" s="80">
        <f>IF((SUM(BA$19:BA$39)+SUM(BA$78:BA88)+SUM(BA$117:BA$121))&gt;=REGISTER!$CZ$22,0,IF(ED$70=1,0,IF(AND(ED89=1,$J89=1,ED$43&gt;=REGISTER!$CZ$25,ED$40&gt;0,SUM(ED$54:ED$60)&gt;0),1,0)))</f>
        <v>0</v>
      </c>
      <c r="BB89" s="80">
        <f>IF((SUM(BB$19:BB$39)+SUM(BB$78:BB88)+SUM(BB$117:BB$121))&gt;=REGISTER!$CZ$22,0,IF(EE$70=1,0,IF(AND(EE89=1,$J89=1,EE$43&gt;=REGISTER!$CZ$25,EE$40&gt;0,SUM(EE$54:EE$60)&gt;0),1,0)))</f>
        <v>0</v>
      </c>
      <c r="BC89" s="80">
        <f>IF((SUM(BC$19:BC$39)+SUM(BC$78:BC88)+SUM(BC$117:BC$121))&gt;=REGISTER!$CZ$22,0,IF(EF$70=1,0,IF(AND(EF89=1,$J89=1,EF$43&gt;=REGISTER!$CZ$25,EF$40&gt;0,SUM(EF$54:EF$60)&gt;0),1,0)))</f>
        <v>0</v>
      </c>
      <c r="BD89" s="101">
        <f t="shared" si="46"/>
        <v>0</v>
      </c>
      <c r="BE89" s="80">
        <f>IF((SUM(BE$19:BE$39)+SUM(BE$78:BE88)+SUM(BE$117:BE$121))&gt;=30,0,SUM(IF(AND($I89=1,CS89=1,CS$41&gt;2,CS$40&gt;0,SUM(CS$47:CS$53)&gt;0),1,0)))</f>
        <v>0</v>
      </c>
      <c r="BF89" s="80">
        <f>IF((SUM(BF$19:BF$39)+SUM(BF$78:BF88)+SUM(BF$117:BF$121))&gt;=30,0,SUM(IF(AND($I89=1,CT89=1,CT$41&gt;2,CT$40&gt;0,SUM(CT$47:CT$53)&gt;0),1,0)))</f>
        <v>0</v>
      </c>
      <c r="BG89" s="80">
        <f>IF((SUM(BG$19:BG$39)+SUM(BG$78:BG88)+SUM(BG$117:BG$121))&gt;=30,0,SUM(IF(AND($I89=1,CU89=1,CU$41&gt;2,CU$40&gt;0,SUM(CU$47:CU$53)&gt;0),1,0)))</f>
        <v>0</v>
      </c>
      <c r="BH89" s="80">
        <f>IF((SUM(BH$19:BH$39)+SUM(BH$78:BH88)+SUM(BH$117:BH$121))&gt;=30,0,SUM(IF(AND($I89=1,CV89=1,CV$41&gt;2,CV$40&gt;0,SUM(CV$47:CV$53)&gt;0),1,0)))</f>
        <v>0</v>
      </c>
      <c r="BI89" s="80">
        <f>IF((SUM(BI$19:BI$39)+SUM(BI$78:BI88)+SUM(BI$117:BI$121))&gt;=30,0,SUM(IF(AND($I89=1,CW89=1,CW$41&gt;2,CW$40&gt;0,SUM(CW$47:CW$53)&gt;0),1,0)))</f>
        <v>0</v>
      </c>
      <c r="BJ89" s="80">
        <f>IF((SUM(BJ$19:BJ$39)+SUM(BJ$78:BJ88)+SUM(BJ$117:BJ$121))&gt;=30,0,SUM(IF(AND($I89=1,CX89=1,CX$41&gt;2,CX$40&gt;0,SUM(CX$47:CX$53)&gt;0),1,0)))</f>
        <v>0</v>
      </c>
      <c r="BK89" s="80">
        <f>IF((SUM(BK$19:BK$39)+SUM(BK$78:BK88)+SUM(BK$117:BK$121))&gt;=30,0,SUM(IF(AND($I89=1,CY89=1,CY$41&gt;2,CY$40&gt;0,SUM(CY$47:CY$53)&gt;0),1,0)))</f>
        <v>0</v>
      </c>
      <c r="BL89" s="80">
        <f>IF((SUM(BL$19:BL$39)+SUM(BL$78:BL88)+SUM(BL$117:BL$121))&gt;=30,0,SUM(IF(AND($I89=1,CZ89=1,CZ$41&gt;2,CZ$40&gt;0,SUM(CZ$47:CZ$53)&gt;0),1,0)))</f>
        <v>0</v>
      </c>
      <c r="BM89" s="80">
        <f>IF((SUM(BM$19:BM$39)+SUM(BM$78:BM88)+SUM(BM$117:BM$121))&gt;=30,0,SUM(IF(AND($I89=1,DA89=1,DA$41&gt;2,DA$40&gt;0,SUM(DA$47:DA$53)&gt;0),1,0)))</f>
        <v>0</v>
      </c>
      <c r="BN89" s="80">
        <f>IF((SUM(BN$19:BN$39)+SUM(BN$78:BN88)+SUM(BN$117:BN$121))&gt;=30,0,SUM(IF(AND($I89=1,DB89=1,DB$41&gt;2,DB$40&gt;0,SUM(DB$47:DB$53)&gt;0),1,0)))</f>
        <v>0</v>
      </c>
      <c r="BO89" s="80">
        <f>IF((SUM(BO$19:BO$39)+SUM(BO$78:BO88)+SUM(BO$117:BO$121))&gt;=30,0,SUM(IF(AND($I89=1,DC89=1,DC$41&gt;2,DC$40&gt;0,SUM(DC$47:DC$53)&gt;0),1,0)))</f>
        <v>0</v>
      </c>
      <c r="BP89" s="80">
        <f>IF((SUM(BP$19:BP$39)+SUM(BP$78:BP88)+SUM(BP$117:BP$121))&gt;=30,0,SUM(IF(AND($I89=1,DD89=1,DD$41&gt;2,DD$40&gt;0,SUM(DD$47:DD$53)&gt;0),1,0)))</f>
        <v>0</v>
      </c>
      <c r="BQ89" s="80">
        <f>IF((SUM(BQ$19:BQ$39)+SUM(BQ$78:BQ88)+SUM(BQ$117:BQ$121))&gt;=30,0,SUM(IF(AND($I89=1,DE89=1,DE$41&gt;2,DE$40&gt;0,SUM(DE$47:DE$53)&gt;0),1,0)))</f>
        <v>0</v>
      </c>
      <c r="BR89" s="80">
        <f>IF((SUM(BR$19:BR$39)+SUM(BR$78:BR88)+SUM(BR$117:BR$121))&gt;=30,0,SUM(IF(AND($I89=1,DF89=1,DF$41&gt;2,DF$40&gt;0,SUM(DF$47:DF$53)&gt;0),1,0)))</f>
        <v>0</v>
      </c>
      <c r="BS89" s="80">
        <f>IF((SUM(BS$19:BS$39)+SUM(BS$78:BS88)+SUM(BS$117:BS$121))&gt;=30,0,SUM(IF(AND($I89=1,DG89=1,DG$41&gt;2,DG$40&gt;0,SUM(DG$47:DG$53)&gt;0),1,0)))</f>
        <v>0</v>
      </c>
      <c r="BT89" s="80">
        <f>IF((SUM(BT$19:BT$39)+SUM(BT$78:BT88)+SUM(BT$117:BT$121))&gt;=30,0,SUM(IF(AND($I89=1,DH89=1,DH$41&gt;2,DH$40&gt;0,SUM(DH$47:DH$53)&gt;0),1,0)))</f>
        <v>0</v>
      </c>
      <c r="BU89" s="80">
        <f>IF((SUM(BU$19:BU$39)+SUM(BU$78:BU88)+SUM(BU$117:BU$121))&gt;=30,0,SUM(IF(AND($I89=1,DI89=1,DI$41&gt;2,DI$40&gt;0,SUM(DI$47:DI$53)&gt;0),1,0)))</f>
        <v>0</v>
      </c>
      <c r="BV89" s="80">
        <f>IF((SUM(BV$19:BV$39)+SUM(BV$78:BV88)+SUM(BV$117:BV$121))&gt;=30,0,SUM(IF(AND($I89=1,DJ89=1,DJ$41&gt;2,DJ$40&gt;0,SUM(DJ$47:DJ$53)&gt;0),1,0)))</f>
        <v>0</v>
      </c>
      <c r="BW89" s="80">
        <f>IF((SUM(BW$19:BW$39)+SUM(BW$78:BW88)+SUM(BW$117:BW$121))&gt;=30,0,SUM(IF(AND($I89=1,DK89=1,DK$41&gt;2,DK$40&gt;0,SUM(DK$47:DK$53)&gt;0),1,0)))</f>
        <v>0</v>
      </c>
      <c r="BX89" s="80">
        <f>IF((SUM(BX$19:BX$39)+SUM(BX$78:BX88)+SUM(BX$117:BX$121))&gt;=30,0,SUM(IF(AND($I89=1,DL89=1,DL$41&gt;2,DL$40&gt;0,SUM(DL$47:DL$53)&gt;0),1,0)))</f>
        <v>0</v>
      </c>
      <c r="BY89" s="80">
        <f>IF((SUM(BY$19:BY$39)+SUM(BY$78:BY88)+SUM(BY$117:BY$121))&gt;=30,0,SUM(IF(AND($I89=1,DM89=1,DM$41&gt;2,DM$40&gt;0,SUM(DM$47:DM$53)&gt;0),1,0)))</f>
        <v>0</v>
      </c>
      <c r="BZ89" s="80">
        <f>IF((SUM(BZ$19:BZ$39)+SUM(BZ$78:BZ88)+SUM(BZ$117:BZ$121))&gt;=30,0,SUM(IF(AND($I89=1,DN89=1,DN$41&gt;2,DN$40&gt;0,SUM(DN$47:DN$53)&gt;0),1,0)))</f>
        <v>0</v>
      </c>
      <c r="CA89" s="80">
        <f>IF((SUM(CA$19:CA$39)+SUM(CA$78:CA88)+SUM(CA$117:CA$121))&gt;=30,0,SUM(IF(AND($I89=1,DO89=1,DO$41&gt;2,DO$40&gt;0,SUM(DO$47:DO$53)&gt;0),1,0)))</f>
        <v>0</v>
      </c>
      <c r="CB89" s="80">
        <f>IF((SUM(CB$19:CB$39)+SUM(CB$78:CB88)+SUM(CB$117:CB$121))&gt;=30,0,SUM(IF(AND($I89=1,DP89=1,DP$41&gt;2,DP$40&gt;0,SUM(DP$47:DP$53)&gt;0),1,0)))</f>
        <v>0</v>
      </c>
      <c r="CC89" s="80">
        <f>IF((SUM(CC$19:CC$39)+SUM(CC$78:CC88)+SUM(CC$117:CC$121))&gt;=30,0,SUM(IF(AND($I89=1,DQ89=1,DQ$41&gt;2,DQ$40&gt;0,SUM(DQ$47:DQ$53)&gt;0),1,0)))</f>
        <v>0</v>
      </c>
      <c r="CD89" s="80">
        <f>IF((SUM(CD$19:CD$39)+SUM(CD$78:CD88)+SUM(CD$117:CD$121))&gt;=30,0,SUM(IF(AND($I89=1,DR89=1,DR$41&gt;2,DR$40&gt;0,SUM(DR$47:DR$53)&gt;0),1,0)))</f>
        <v>0</v>
      </c>
      <c r="CE89" s="80">
        <f>IF((SUM(CE$19:CE$39)+SUM(CE$78:CE88)+SUM(CE$117:CE$121))&gt;=30,0,SUM(IF(AND($I89=1,DS89=1,DS$41&gt;2,DS$40&gt;0,SUM(DS$47:DS$53)&gt;0),1,0)))</f>
        <v>0</v>
      </c>
      <c r="CF89" s="80">
        <f>IF((SUM(CF$19:CF$39)+SUM(CF$78:CF88)+SUM(CF$117:CF$121))&gt;=30,0,SUM(IF(AND($I89=1,DT89=1,DT$41&gt;2,DT$40&gt;0,SUM(DT$47:DT$53)&gt;0),1,0)))</f>
        <v>0</v>
      </c>
      <c r="CG89" s="80">
        <f>IF((SUM(CG$19:CG$39)+SUM(CG$78:CG88)+SUM(CG$117:CG$121))&gt;=30,0,SUM(IF(AND($I89=1,DU89=1,DU$41&gt;2,DU$40&gt;0,SUM(DU$47:DU$53)&gt;0),1,0)))</f>
        <v>0</v>
      </c>
      <c r="CH89" s="80">
        <f>IF((SUM(CH$19:CH$39)+SUM(CH$78:CH88)+SUM(CH$117:CH$121))&gt;=30,0,SUM(IF(AND($I89=1,DV89=1,DV$41&gt;2,DV$40&gt;0,SUM(DV$47:DV$53)&gt;0),1,0)))</f>
        <v>0</v>
      </c>
      <c r="CI89" s="80">
        <f>IF((SUM(CI$19:CI$39)+SUM(CI$78:CI88)+SUM(CI$117:CI$121))&gt;=30,0,SUM(IF(AND($I89=1,DW89=1,DW$41&gt;2,DW$40&gt;0,SUM(DW$47:DW$53)&gt;0),1,0)))</f>
        <v>0</v>
      </c>
      <c r="CJ89" s="80">
        <f>IF((SUM(CJ$19:CJ$39)+SUM(CJ$78:CJ88)+SUM(CJ$117:CJ$121))&gt;=30,0,SUM(IF(AND($I89=1,DX89=1,DX$41&gt;2,DX$40&gt;0,SUM(DX$47:DX$53)&gt;0),1,0)))</f>
        <v>0</v>
      </c>
      <c r="CK89" s="80">
        <f>IF((SUM(CK$19:CK$39)+SUM(CK$78:CK88)+SUM(CK$117:CK$121))&gt;=30,0,SUM(IF(AND($I89=1,DY89=1,DY$41&gt;2,DY$40&gt;0,SUM(DY$47:DY$53)&gt;0),1,0)))</f>
        <v>0</v>
      </c>
      <c r="CL89" s="80">
        <f>IF((SUM(CL$19:CL$39)+SUM(CL$78:CL88)+SUM(CL$117:CL$121))&gt;=30,0,SUM(IF(AND($I89=1,DZ89=1,DZ$41&gt;2,DZ$40&gt;0,SUM(DZ$47:DZ$53)&gt;0),1,0)))</f>
        <v>0</v>
      </c>
      <c r="CM89" s="80">
        <f>IF((SUM(CM$19:CM$39)+SUM(CM$78:CM88)+SUM(CM$117:CM$121))&gt;=30,0,SUM(IF(AND($I89=1,EA89=1,EA$41&gt;2,EA$40&gt;0,SUM(EA$47:EA$53)&gt;0),1,0)))</f>
        <v>0</v>
      </c>
      <c r="CN89" s="80">
        <f>IF((SUM(CN$19:CN$39)+SUM(CN$78:CN88)+SUM(CN$117:CN$121))&gt;=30,0,SUM(IF(AND($I89=1,EB89=1,EB$41&gt;2,EB$40&gt;0,SUM(EB$47:EB$53)&gt;0),1,0)))</f>
        <v>0</v>
      </c>
      <c r="CO89" s="80">
        <f>IF((SUM(CO$19:CO$39)+SUM(CO$78:CO88)+SUM(CO$117:CO$121))&gt;=30,0,SUM(IF(AND($I89=1,EC89=1,EC$41&gt;2,EC$40&gt;0,SUM(EC$47:EC$53)&gt;0),1,0)))</f>
        <v>0</v>
      </c>
      <c r="CP89" s="80">
        <f>IF((SUM(CP$19:CP$39)+SUM(CP$78:CP88)+SUM(CP$117:CP$121))&gt;=30,0,SUM(IF(AND($I89=1,ED89=1,ED$41&gt;2,ED$40&gt;0,SUM(ED$47:ED$53)&gt;0),1,0)))</f>
        <v>0</v>
      </c>
      <c r="CQ89" s="80">
        <f>IF((SUM(CQ$19:CQ$39)+SUM(CQ$78:CQ88)+SUM(CQ$117:CQ$121))&gt;=30,0,SUM(IF(AND($I89=1,EE89=1,EE$41&gt;2,EE$40&gt;0,SUM(EE$47:EE$53)&gt;0),1,0)))</f>
        <v>0</v>
      </c>
      <c r="CR89" s="80">
        <f>IF((SUM(CR$19:CR$39)+SUM(CR$78:CR88)+SUM(CR$117:CR$121))&gt;=30,0,SUM(IF(AND($I89=1,EF89=1,EF$41&gt;2,EF$40&gt;0,SUM(EF$47:EF$53)&gt;0),1,0)))</f>
        <v>0</v>
      </c>
      <c r="CS89" s="64"/>
      <c r="CT89" s="64"/>
      <c r="CU89" s="6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64"/>
      <c r="DM89" s="64"/>
      <c r="DN89" s="64"/>
      <c r="DO89" s="64"/>
      <c r="DP89" s="64"/>
      <c r="DQ89" s="64"/>
      <c r="DR89" s="64"/>
      <c r="DS89" s="64"/>
      <c r="DT89" s="64"/>
      <c r="DU89" s="64"/>
      <c r="DV89" s="64"/>
      <c r="DW89" s="64"/>
      <c r="DX89" s="64"/>
      <c r="DY89" s="64"/>
      <c r="DZ89" s="64"/>
      <c r="EA89" s="64"/>
      <c r="EB89" s="64"/>
      <c r="EC89" s="64"/>
      <c r="ED89" s="64"/>
      <c r="EE89" s="64"/>
      <c r="EF89" s="64"/>
      <c r="EG89" s="54">
        <f t="shared" si="48"/>
        <v>0</v>
      </c>
      <c r="EH89" s="136"/>
      <c r="EI89" s="97">
        <f t="shared" si="49"/>
        <v>0</v>
      </c>
      <c r="EJ89" s="344" t="str">
        <f t="shared" si="50"/>
        <v/>
      </c>
      <c r="EK89" s="345">
        <f t="shared" si="51"/>
        <v>0</v>
      </c>
      <c r="EL89" s="185"/>
      <c r="EM89" s="102">
        <f>SUMIF($K89,REGISTER!$CU$7,'KORT 2'!$BD89)</f>
        <v>0</v>
      </c>
      <c r="EN89" s="19">
        <f>SUMIF($K89,REGISTER!$CU$8,'KORT 2'!$BD89)</f>
        <v>0</v>
      </c>
      <c r="EO89" s="20">
        <f>SUMIF($K89,REGISTER!$CU$9,'KORT 2'!$BD89)</f>
        <v>0</v>
      </c>
      <c r="EP89" s="17">
        <f>SUMIF($K89,REGISTER!$CU$21,'KORT 2'!$BD89)</f>
        <v>0</v>
      </c>
      <c r="EQ89" s="19">
        <f>SUMIF($K89,REGISTER!$CU$22,'KORT 2'!$BD89)</f>
        <v>0</v>
      </c>
      <c r="ER89" s="20">
        <f>SUMIF($K89,REGISTER!$CU$23,'KORT 2'!$BD89)</f>
        <v>0</v>
      </c>
      <c r="ES89" s="17">
        <f>SUMIF($K89,REGISTER!$CU$14,'KORT 2'!$BD89)</f>
        <v>0</v>
      </c>
      <c r="ET89" s="19">
        <f>SUMIF($K89,REGISTER!$CU$15,'KORT 2'!$BD89)</f>
        <v>0</v>
      </c>
      <c r="EU89" s="19">
        <f>SUMIF($K89,REGISTER!$CU$16,'KORT 2'!$BD89)</f>
        <v>0</v>
      </c>
      <c r="EV89" s="218">
        <f>SUMIF($K89,REGISTER!$CU$17,'KORT 2'!$BD89)+SUMIF($K89,REGISTER!$CU$18,'KORT 2'!$BD89)+SUMIF($K89,REGISTER!$CU$19,'KORT 2'!$BD89)+SUMIF($K89,REGISTER!$CU$20,'KORT 2'!$BD89)</f>
        <v>0</v>
      </c>
      <c r="EW89" s="103">
        <f>SUMIF($K89,REGISTER!$CU$28,'KORT 2'!$BD89)</f>
        <v>0</v>
      </c>
      <c r="EX89" s="19">
        <f>SUMIF($K89,REGISTER!$CU$29,'KORT 2'!$BD89)</f>
        <v>0</v>
      </c>
      <c r="EY89" s="19">
        <f>SUMIF($K89,REGISTER!$CU$30,'KORT 2'!$BD89)</f>
        <v>0</v>
      </c>
      <c r="EZ89" s="218">
        <f>SUMIF($K89,REGISTER!$CU$31,'KORT 2'!$BD89)+SUMIF($K89,REGISTER!$CU$32,'KORT 2'!$BD89)+SUMIF($K89,REGISTER!$CU$33,'KORT 2'!$BD89)+SUMIF($K89,REGISTER!$CU$34,'KORT 2'!$BD89)</f>
        <v>0</v>
      </c>
      <c r="FA89" s="136"/>
      <c r="FB89" s="136"/>
      <c r="FC89" s="136"/>
      <c r="FD89" s="136"/>
      <c r="FE89" s="136"/>
      <c r="FF89" s="136"/>
      <c r="FG89" s="136"/>
      <c r="FH89" s="136"/>
      <c r="FI89" s="136"/>
      <c r="FJ89" s="136"/>
      <c r="FK89" s="136"/>
      <c r="FL89" s="136"/>
      <c r="FM89" s="136"/>
      <c r="FN89" s="136"/>
      <c r="FO89" s="136"/>
      <c r="FP89" s="235"/>
      <c r="FQ89" s="103">
        <f>SUMIF($M89,REGISTER!$CU$36,'KORT 2'!$O89)</f>
        <v>0</v>
      </c>
      <c r="FR89" s="19">
        <f>SUMIF($M89,REGISTER!$CU$37,'KORT 2'!$O89)</f>
        <v>0</v>
      </c>
      <c r="FS89" s="19">
        <f>SUMIF($M89,REGISTER!$CU$38,'KORT 2'!$O89)</f>
        <v>0</v>
      </c>
      <c r="FT89" s="19">
        <f>SUMIF($M89,REGISTER!$CU$39,'KORT 2'!$O89)</f>
        <v>0</v>
      </c>
      <c r="FU89" s="19">
        <f>SUMIF($M89,REGISTER!$CU$40,'KORT 2'!$O89)</f>
        <v>0</v>
      </c>
      <c r="FV89" s="19">
        <f>SUMIF($M89,REGISTER!$CU$41,'KORT 2'!$O89)</f>
        <v>0</v>
      </c>
      <c r="FW89" s="19">
        <f>SUMIF($M89,REGISTER!$CU$56,'KORT 2'!$O89)</f>
        <v>0</v>
      </c>
      <c r="FX89" s="19">
        <f>SUMIF($M89,REGISTER!$CU$57,'KORT 2'!$O89)</f>
        <v>0</v>
      </c>
      <c r="FY89" s="19">
        <f>SUMIF($M89,REGISTER!$CU$58,'KORT 2'!$O89)</f>
        <v>0</v>
      </c>
      <c r="FZ89" s="19">
        <f>SUMIF($M89,REGISTER!$CU$59,'KORT 2'!$O89)</f>
        <v>0</v>
      </c>
      <c r="GA89" s="19">
        <f>SUMIF($M89,REGISTER!$CU$60,'KORT 2'!$O89)</f>
        <v>0</v>
      </c>
      <c r="GB89" s="19">
        <f>SUMIF($M89,REGISTER!$CU$61,'KORT 2'!$O89)</f>
        <v>0</v>
      </c>
      <c r="GC89" s="19">
        <f>SUMIF($M89,REGISTER!$CU$46,'KORT 2'!$O89)</f>
        <v>0</v>
      </c>
      <c r="GD89" s="19">
        <f>SUMIF($M89,REGISTER!$CU$47,'KORT 2'!$O89)</f>
        <v>0</v>
      </c>
      <c r="GE89" s="19">
        <f>SUMIF($M89,REGISTER!$CU$48,'KORT 2'!$O89)</f>
        <v>0</v>
      </c>
      <c r="GF89" s="19">
        <f>SUMIF($M89,REGISTER!$CU$49,'KORT 2'!$O89)</f>
        <v>0</v>
      </c>
      <c r="GG89" s="19">
        <f>SUMIF($M89,REGISTER!$CU$50,'KORT 2'!$O89)</f>
        <v>0</v>
      </c>
      <c r="GH89" s="19">
        <f>SUMIF($M89,REGISTER!$CU$51,'KORT 2'!$O89)</f>
        <v>0</v>
      </c>
      <c r="GI89" s="18">
        <f>SUMIF($M89,REGISTER!$CU$52,'KORT 2'!$O89)+SUMIF($M89,REGISTER!$CU$53,'KORT 2'!$O89)+SUMIF($M89,REGISTER!$CU$54,'KORT 2'!$O89)+SUMIF($M89,REGISTER!$CU$55,'KORT 2'!$O89)</f>
        <v>0</v>
      </c>
      <c r="GJ89" s="19">
        <f>SUMIF($M89,REGISTER!$CU$66,'KORT 2'!$O89)</f>
        <v>0</v>
      </c>
      <c r="GK89" s="19">
        <f>SUMIF($M89,REGISTER!$CU$67,'KORT 2'!$O89)</f>
        <v>0</v>
      </c>
      <c r="GL89" s="19">
        <f>SUMIF($M89,REGISTER!$CU$68,'KORT 2'!$O89)</f>
        <v>0</v>
      </c>
      <c r="GM89" s="19">
        <f>SUMIF($M89,REGISTER!$CU$69,'KORT 2'!$O89)</f>
        <v>0</v>
      </c>
      <c r="GN89" s="19">
        <f>SUMIF($M89,REGISTER!$CU$70,'KORT 2'!$O89)</f>
        <v>0</v>
      </c>
      <c r="GO89" s="19">
        <f>SUMIF($M89,REGISTER!$CU$71,'KORT 2'!$O89)</f>
        <v>0</v>
      </c>
      <c r="GP89" s="18">
        <f>SUMIF($M89,REGISTER!$CU$72,'KORT 2'!$O89)+SUMIF($M89,REGISTER!$CU$73,'KORT 2'!$O89)+SUMIF($M89,REGISTER!$CU$74,'KORT 2'!$O89)+SUMIF($M89,REGISTER!$CU$75,'KORT 2'!$O89)</f>
        <v>0</v>
      </c>
      <c r="GQ89" s="136"/>
      <c r="GR89" s="136"/>
      <c r="GS89" s="136"/>
      <c r="GT89" s="136"/>
      <c r="GU89" s="136"/>
      <c r="GV89" s="136"/>
      <c r="GW89" s="136"/>
      <c r="GX89" s="136"/>
      <c r="GY89" s="136"/>
      <c r="GZ89" s="136"/>
      <c r="HA89" s="136"/>
      <c r="HB89" s="136"/>
      <c r="HC89" s="136"/>
      <c r="HD89" s="136"/>
      <c r="HE89" s="136"/>
      <c r="HF89" s="136"/>
      <c r="HG89" s="136"/>
      <c r="HH89" s="125"/>
      <c r="HI89" s="1"/>
    </row>
    <row r="90" spans="1:217" ht="12" customHeight="1">
      <c r="A90" s="17">
        <v>34</v>
      </c>
      <c r="B90" s="81"/>
      <c r="C90" s="427" t="str">
        <f t="shared" si="38"/>
        <v/>
      </c>
      <c r="D90" s="428"/>
      <c r="E90" s="428"/>
      <c r="F90" s="428"/>
      <c r="G90" s="429"/>
      <c r="H90" s="130" t="str">
        <f t="shared" si="39"/>
        <v/>
      </c>
      <c r="I90" s="26">
        <f t="shared" si="40"/>
        <v>0</v>
      </c>
      <c r="J90" s="26">
        <f t="shared" si="41"/>
        <v>0</v>
      </c>
      <c r="K90" s="26">
        <f t="shared" si="42"/>
        <v>0</v>
      </c>
      <c r="L90" s="133"/>
      <c r="M90" s="26">
        <f t="shared" si="43"/>
        <v>0</v>
      </c>
      <c r="N90" s="26">
        <f t="shared" si="44"/>
        <v>0</v>
      </c>
      <c r="O90" s="101">
        <f t="shared" si="45"/>
        <v>0</v>
      </c>
      <c r="P90" s="80">
        <f>IF((SUM(P$19:P$39)+SUM(P$78:P89)+SUM(P$117:P$121))&gt;=REGISTER!$CZ$22,0,IF(CS$70=1,0,IF(AND(CS90=1,$J90=1,CS$43&gt;=REGISTER!$CZ$25,CS$40&gt;0,SUM(CS$54:CS$60)&gt;0),1,0)))</f>
        <v>0</v>
      </c>
      <c r="Q90" s="80">
        <f>IF((SUM(Q$19:Q$39)+SUM(Q$78:Q89)+SUM(Q$117:Q$121))&gt;=REGISTER!$CZ$22,0,IF(CT$70=1,0,IF(AND(CT90=1,$J90=1,CT$43&gt;=REGISTER!$CZ$25,CT$40&gt;0,SUM(CT$54:CT$60)&gt;0),1,0)))</f>
        <v>0</v>
      </c>
      <c r="R90" s="80">
        <f>IF((SUM(R$19:R$39)+SUM(R$78:R89)+SUM(R$117:R$121))&gt;=REGISTER!$CZ$22,0,IF(CU$70=1,0,IF(AND(CU90=1,$J90=1,CU$43&gt;=REGISTER!$CZ$25,CU$40&gt;0,SUM(CU$54:CU$60)&gt;0),1,0)))</f>
        <v>0</v>
      </c>
      <c r="S90" s="80">
        <f>IF((SUM(S$19:S$39)+SUM(S$78:S89)+SUM(S$117:S$121))&gt;=REGISTER!$CZ$22,0,IF(CV$70=1,0,IF(AND(CV90=1,$J90=1,CV$43&gt;=REGISTER!$CZ$25,CV$40&gt;0,SUM(CV$54:CV$60)&gt;0),1,0)))</f>
        <v>0</v>
      </c>
      <c r="T90" s="80">
        <f>IF((SUM(T$19:T$39)+SUM(T$78:T89)+SUM(T$117:T$121))&gt;=REGISTER!$CZ$22,0,IF(CW$70=1,0,IF(AND(CW90=1,$J90=1,CW$43&gt;=REGISTER!$CZ$25,CW$40&gt;0,SUM(CW$54:CW$60)&gt;0),1,0)))</f>
        <v>0</v>
      </c>
      <c r="U90" s="80">
        <f>IF((SUM(U$19:U$39)+SUM(U$78:U89)+SUM(U$117:U$121))&gt;=REGISTER!$CZ$22,0,IF(CX$70=1,0,IF(AND(CX90=1,$J90=1,CX$43&gt;=REGISTER!$CZ$25,CX$40&gt;0,SUM(CX$54:CX$60)&gt;0),1,0)))</f>
        <v>0</v>
      </c>
      <c r="V90" s="80">
        <f>IF((SUM(V$19:V$39)+SUM(V$78:V89)+SUM(V$117:V$121))&gt;=REGISTER!$CZ$22,0,IF(CY$70=1,0,IF(AND(CY90=1,$J90=1,CY$43&gt;=REGISTER!$CZ$25,CY$40&gt;0,SUM(CY$54:CY$60)&gt;0),1,0)))</f>
        <v>0</v>
      </c>
      <c r="W90" s="80">
        <f>IF((SUM(W$19:W$39)+SUM(W$78:W89)+SUM(W$117:W$121))&gt;=REGISTER!$CZ$22,0,IF(CZ$70=1,0,IF(AND(CZ90=1,$J90=1,CZ$43&gt;=REGISTER!$CZ$25,CZ$40&gt;0,SUM(CZ$54:CZ$60)&gt;0),1,0)))</f>
        <v>0</v>
      </c>
      <c r="X90" s="80">
        <f>IF((SUM(X$19:X$39)+SUM(X$78:X89)+SUM(X$117:X$121))&gt;=REGISTER!$CZ$22,0,IF(DA$70=1,0,IF(AND(DA90=1,$J90=1,DA$43&gt;=REGISTER!$CZ$25,DA$40&gt;0,SUM(DA$54:DA$60)&gt;0),1,0)))</f>
        <v>0</v>
      </c>
      <c r="Y90" s="80">
        <f>IF((SUM(Y$19:Y$39)+SUM(Y$78:Y89)+SUM(Y$117:Y$121))&gt;=REGISTER!$CZ$22,0,IF(DB$70=1,0,IF(AND(DB90=1,$J90=1,DB$43&gt;=REGISTER!$CZ$25,DB$40&gt;0,SUM(DB$54:DB$60)&gt;0),1,0)))</f>
        <v>0</v>
      </c>
      <c r="Z90" s="80">
        <f>IF((SUM(Z$19:Z$39)+SUM(Z$78:Z89)+SUM(Z$117:Z$121))&gt;=REGISTER!$CZ$22,0,IF(DC$70=1,0,IF(AND(DC90=1,$J90=1,DC$43&gt;=REGISTER!$CZ$25,DC$40&gt;0,SUM(DC$54:DC$60)&gt;0),1,0)))</f>
        <v>0</v>
      </c>
      <c r="AA90" s="80">
        <f>IF((SUM(AA$19:AA$39)+SUM(AA$78:AA89)+SUM(AA$117:AA$121))&gt;=REGISTER!$CZ$22,0,IF(DD$70=1,0,IF(AND(DD90=1,$J90=1,DD$43&gt;=REGISTER!$CZ$25,DD$40&gt;0,SUM(DD$54:DD$60)&gt;0),1,0)))</f>
        <v>0</v>
      </c>
      <c r="AB90" s="80">
        <f>IF((SUM(AB$19:AB$39)+SUM(AB$78:AB89)+SUM(AB$117:AB$121))&gt;=REGISTER!$CZ$22,0,IF(DE$70=1,0,IF(AND(DE90=1,$J90=1,DE$43&gt;=REGISTER!$CZ$25,DE$40&gt;0,SUM(DE$54:DE$60)&gt;0),1,0)))</f>
        <v>0</v>
      </c>
      <c r="AC90" s="80">
        <f>IF((SUM(AC$19:AC$39)+SUM(AC$78:AC89)+SUM(AC$117:AC$121))&gt;=REGISTER!$CZ$22,0,IF(DF$70=1,0,IF(AND(DF90=1,$J90=1,DF$43&gt;=REGISTER!$CZ$25,DF$40&gt;0,SUM(DF$54:DF$60)&gt;0),1,0)))</f>
        <v>0</v>
      </c>
      <c r="AD90" s="80">
        <f>IF((SUM(AD$19:AD$39)+SUM(AD$78:AD89)+SUM(AD$117:AD$121))&gt;=REGISTER!$CZ$22,0,IF(DG$70=1,0,IF(AND(DG90=1,$J90=1,DG$43&gt;=REGISTER!$CZ$25,DG$40&gt;0,SUM(DG$54:DG$60)&gt;0),1,0)))</f>
        <v>0</v>
      </c>
      <c r="AE90" s="80">
        <f>IF((SUM(AE$19:AE$39)+SUM(AE$78:AE89)+SUM(AE$117:AE$121))&gt;=REGISTER!$CZ$22,0,IF(DH$70=1,0,IF(AND(DH90=1,$J90=1,DH$43&gt;=REGISTER!$CZ$25,DH$40&gt;0,SUM(DH$54:DH$60)&gt;0),1,0)))</f>
        <v>0</v>
      </c>
      <c r="AF90" s="80">
        <f>IF((SUM(AF$19:AF$39)+SUM(AF$78:AF89)+SUM(AF$117:AF$121))&gt;=REGISTER!$CZ$22,0,IF(DI$70=1,0,IF(AND(DI90=1,$J90=1,DI$43&gt;=REGISTER!$CZ$25,DI$40&gt;0,SUM(DI$54:DI$60)&gt;0),1,0)))</f>
        <v>0</v>
      </c>
      <c r="AG90" s="80">
        <f>IF((SUM(AG$19:AG$39)+SUM(AG$78:AG89)+SUM(AG$117:AG$121))&gt;=REGISTER!$CZ$22,0,IF(DJ$70=1,0,IF(AND(DJ90=1,$J90=1,DJ$43&gt;=REGISTER!$CZ$25,DJ$40&gt;0,SUM(DJ$54:DJ$60)&gt;0),1,0)))</f>
        <v>0</v>
      </c>
      <c r="AH90" s="80">
        <f>IF((SUM(AH$19:AH$39)+SUM(AH$78:AH89)+SUM(AH$117:AH$121))&gt;=REGISTER!$CZ$22,0,IF(DK$70=1,0,IF(AND(DK90=1,$J90=1,DK$43&gt;=REGISTER!$CZ$25,DK$40&gt;0,SUM(DK$54:DK$60)&gt;0),1,0)))</f>
        <v>0</v>
      </c>
      <c r="AI90" s="80">
        <f>IF((SUM(AI$19:AI$39)+SUM(AI$78:AI89)+SUM(AI$117:AI$121))&gt;=REGISTER!$CZ$22,0,IF(DL$70=1,0,IF(AND(DL90=1,$J90=1,DL$43&gt;=REGISTER!$CZ$25,DL$40&gt;0,SUM(DL$54:DL$60)&gt;0),1,0)))</f>
        <v>0</v>
      </c>
      <c r="AJ90" s="80">
        <f>IF((SUM(AJ$19:AJ$39)+SUM(AJ$78:AJ89)+SUM(AJ$117:AJ$121))&gt;=REGISTER!$CZ$22,0,IF(DM$70=1,0,IF(AND(DM90=1,$J90=1,DM$43&gt;=REGISTER!$CZ$25,DM$40&gt;0,SUM(DM$54:DM$60)&gt;0),1,0)))</f>
        <v>0</v>
      </c>
      <c r="AK90" s="80">
        <f>IF((SUM(AK$19:AK$39)+SUM(AK$78:AK89)+SUM(AK$117:AK$121))&gt;=REGISTER!$CZ$22,0,IF(DN$70=1,0,IF(AND(DN90=1,$J90=1,DN$43&gt;=REGISTER!$CZ$25,DN$40&gt;0,SUM(DN$54:DN$60)&gt;0),1,0)))</f>
        <v>0</v>
      </c>
      <c r="AL90" s="80">
        <f>IF((SUM(AL$19:AL$39)+SUM(AL$78:AL89)+SUM(AL$117:AL$121))&gt;=REGISTER!$CZ$22,0,IF(DO$70=1,0,IF(AND(DO90=1,$J90=1,DO$43&gt;=REGISTER!$CZ$25,DO$40&gt;0,SUM(DO$54:DO$60)&gt;0),1,0)))</f>
        <v>0</v>
      </c>
      <c r="AM90" s="80">
        <f>IF((SUM(AM$19:AM$39)+SUM(AM$78:AM89)+SUM(AM$117:AM$121))&gt;=REGISTER!$CZ$22,0,IF(DP$70=1,0,IF(AND(DP90=1,$J90=1,DP$43&gt;=REGISTER!$CZ$25,DP$40&gt;0,SUM(DP$54:DP$60)&gt;0),1,0)))</f>
        <v>0</v>
      </c>
      <c r="AN90" s="80">
        <f>IF((SUM(AN$19:AN$39)+SUM(AN$78:AN89)+SUM(AN$117:AN$121))&gt;=REGISTER!$CZ$22,0,IF(DQ$70=1,0,IF(AND(DQ90=1,$J90=1,DQ$43&gt;=REGISTER!$CZ$25,DQ$40&gt;0,SUM(DQ$54:DQ$60)&gt;0),1,0)))</f>
        <v>0</v>
      </c>
      <c r="AO90" s="80">
        <f>IF((SUM(AO$19:AO$39)+SUM(AO$78:AO89)+SUM(AO$117:AO$121))&gt;=REGISTER!$CZ$22,0,IF(DR$70=1,0,IF(AND(DR90=1,$J90=1,DR$43&gt;=REGISTER!$CZ$25,DR$40&gt;0,SUM(DR$54:DR$60)&gt;0),1,0)))</f>
        <v>0</v>
      </c>
      <c r="AP90" s="80">
        <f>IF((SUM(AP$19:AP$39)+SUM(AP$78:AP89)+SUM(AP$117:AP$121))&gt;=REGISTER!$CZ$22,0,IF(DS$70=1,0,IF(AND(DS90=1,$J90=1,DS$43&gt;=REGISTER!$CZ$25,DS$40&gt;0,SUM(DS$54:DS$60)&gt;0),1,0)))</f>
        <v>0</v>
      </c>
      <c r="AQ90" s="80">
        <f>IF((SUM(AQ$19:AQ$39)+SUM(AQ$78:AQ89)+SUM(AQ$117:AQ$121))&gt;=REGISTER!$CZ$22,0,IF(DT$70=1,0,IF(AND(DT90=1,$J90=1,DT$43&gt;=REGISTER!$CZ$25,DT$40&gt;0,SUM(DT$54:DT$60)&gt;0),1,0)))</f>
        <v>0</v>
      </c>
      <c r="AR90" s="80">
        <f>IF((SUM(AR$19:AR$39)+SUM(AR$78:AR89)+SUM(AR$117:AR$121))&gt;=REGISTER!$CZ$22,0,IF(DU$70=1,0,IF(AND(DU90=1,$J90=1,DU$43&gt;=REGISTER!$CZ$25,DU$40&gt;0,SUM(DU$54:DU$60)&gt;0),1,0)))</f>
        <v>0</v>
      </c>
      <c r="AS90" s="80">
        <f>IF((SUM(AS$19:AS$39)+SUM(AS$78:AS89)+SUM(AS$117:AS$121))&gt;=REGISTER!$CZ$22,0,IF(DV$70=1,0,IF(AND(DV90=1,$J90=1,DV$43&gt;=REGISTER!$CZ$25,DV$40&gt;0,SUM(DV$54:DV$60)&gt;0),1,0)))</f>
        <v>0</v>
      </c>
      <c r="AT90" s="80">
        <f>IF((SUM(AT$19:AT$39)+SUM(AT$78:AT89)+SUM(AT$117:AT$121))&gt;=REGISTER!$CZ$22,0,IF(DW$70=1,0,IF(AND(DW90=1,$J90=1,DW$43&gt;=REGISTER!$CZ$25,DW$40&gt;0,SUM(DW$54:DW$60)&gt;0),1,0)))</f>
        <v>0</v>
      </c>
      <c r="AU90" s="80">
        <f>IF((SUM(AU$19:AU$39)+SUM(AU$78:AU89)+SUM(AU$117:AU$121))&gt;=REGISTER!$CZ$22,0,IF(DX$70=1,0,IF(AND(DX90=1,$J90=1,DX$43&gt;=REGISTER!$CZ$25,DX$40&gt;0,SUM(DX$54:DX$60)&gt;0),1,0)))</f>
        <v>0</v>
      </c>
      <c r="AV90" s="80">
        <f>IF((SUM(AV$19:AV$39)+SUM(AV$78:AV89)+SUM(AV$117:AV$121))&gt;=REGISTER!$CZ$22,0,IF(DY$70=1,0,IF(AND(DY90=1,$J90=1,DY$43&gt;=REGISTER!$CZ$25,DY$40&gt;0,SUM(DY$54:DY$60)&gt;0),1,0)))</f>
        <v>0</v>
      </c>
      <c r="AW90" s="80">
        <f>IF((SUM(AW$19:AW$39)+SUM(AW$78:AW89)+SUM(AW$117:AW$121))&gt;=REGISTER!$CZ$22,0,IF(DZ$70=1,0,IF(AND(DZ90=1,$J90=1,DZ$43&gt;=REGISTER!$CZ$25,DZ$40&gt;0,SUM(DZ$54:DZ$60)&gt;0),1,0)))</f>
        <v>0</v>
      </c>
      <c r="AX90" s="80">
        <f>IF((SUM(AX$19:AX$39)+SUM(AX$78:AX89)+SUM(AX$117:AX$121))&gt;=REGISTER!$CZ$22,0,IF(EA$70=1,0,IF(AND(EA90=1,$J90=1,EA$43&gt;=REGISTER!$CZ$25,EA$40&gt;0,SUM(EA$54:EA$60)&gt;0),1,0)))</f>
        <v>0</v>
      </c>
      <c r="AY90" s="80">
        <f>IF((SUM(AY$19:AY$39)+SUM(AY$78:AY89)+SUM(AY$117:AY$121))&gt;=REGISTER!$CZ$22,0,IF(EB$70=1,0,IF(AND(EB90=1,$J90=1,EB$43&gt;=REGISTER!$CZ$25,EB$40&gt;0,SUM(EB$54:EB$60)&gt;0),1,0)))</f>
        <v>0</v>
      </c>
      <c r="AZ90" s="80">
        <f>IF((SUM(AZ$19:AZ$39)+SUM(AZ$78:AZ89)+SUM(AZ$117:AZ$121))&gt;=REGISTER!$CZ$22,0,IF(EC$70=1,0,IF(AND(EC90=1,$J90=1,EC$43&gt;=REGISTER!$CZ$25,EC$40&gt;0,SUM(EC$54:EC$60)&gt;0),1,0)))</f>
        <v>0</v>
      </c>
      <c r="BA90" s="80">
        <f>IF((SUM(BA$19:BA$39)+SUM(BA$78:BA89)+SUM(BA$117:BA$121))&gt;=REGISTER!$CZ$22,0,IF(ED$70=1,0,IF(AND(ED90=1,$J90=1,ED$43&gt;=REGISTER!$CZ$25,ED$40&gt;0,SUM(ED$54:ED$60)&gt;0),1,0)))</f>
        <v>0</v>
      </c>
      <c r="BB90" s="80">
        <f>IF((SUM(BB$19:BB$39)+SUM(BB$78:BB89)+SUM(BB$117:BB$121))&gt;=REGISTER!$CZ$22,0,IF(EE$70=1,0,IF(AND(EE90=1,$J90=1,EE$43&gt;=REGISTER!$CZ$25,EE$40&gt;0,SUM(EE$54:EE$60)&gt;0),1,0)))</f>
        <v>0</v>
      </c>
      <c r="BC90" s="80">
        <f>IF((SUM(BC$19:BC$39)+SUM(BC$78:BC89)+SUM(BC$117:BC$121))&gt;=REGISTER!$CZ$22,0,IF(EF$70=1,0,IF(AND(EF90=1,$J90=1,EF$43&gt;=REGISTER!$CZ$25,EF$40&gt;0,SUM(EF$54:EF$60)&gt;0),1,0)))</f>
        <v>0</v>
      </c>
      <c r="BD90" s="101">
        <f t="shared" si="46"/>
        <v>0</v>
      </c>
      <c r="BE90" s="80">
        <f>IF((SUM(BE$19:BE$39)+SUM(BE$78:BE89)+SUM(BE$117:BE$121))&gt;=30,0,SUM(IF(AND($I90=1,CS90=1,CS$41&gt;2,CS$40&gt;0,SUM(CS$47:CS$53)&gt;0),1,0)))</f>
        <v>0</v>
      </c>
      <c r="BF90" s="80">
        <f>IF((SUM(BF$19:BF$39)+SUM(BF$78:BF89)+SUM(BF$117:BF$121))&gt;=30,0,SUM(IF(AND($I90=1,CT90=1,CT$41&gt;2,CT$40&gt;0,SUM(CT$47:CT$53)&gt;0),1,0)))</f>
        <v>0</v>
      </c>
      <c r="BG90" s="80">
        <f>IF((SUM(BG$19:BG$39)+SUM(BG$78:BG89)+SUM(BG$117:BG$121))&gt;=30,0,SUM(IF(AND($I90=1,CU90=1,CU$41&gt;2,CU$40&gt;0,SUM(CU$47:CU$53)&gt;0),1,0)))</f>
        <v>0</v>
      </c>
      <c r="BH90" s="80">
        <f>IF((SUM(BH$19:BH$39)+SUM(BH$78:BH89)+SUM(BH$117:BH$121))&gt;=30,0,SUM(IF(AND($I90=1,CV90=1,CV$41&gt;2,CV$40&gt;0,SUM(CV$47:CV$53)&gt;0),1,0)))</f>
        <v>0</v>
      </c>
      <c r="BI90" s="80">
        <f>IF((SUM(BI$19:BI$39)+SUM(BI$78:BI89)+SUM(BI$117:BI$121))&gt;=30,0,SUM(IF(AND($I90=1,CW90=1,CW$41&gt;2,CW$40&gt;0,SUM(CW$47:CW$53)&gt;0),1,0)))</f>
        <v>0</v>
      </c>
      <c r="BJ90" s="80">
        <f>IF((SUM(BJ$19:BJ$39)+SUM(BJ$78:BJ89)+SUM(BJ$117:BJ$121))&gt;=30,0,SUM(IF(AND($I90=1,CX90=1,CX$41&gt;2,CX$40&gt;0,SUM(CX$47:CX$53)&gt;0),1,0)))</f>
        <v>0</v>
      </c>
      <c r="BK90" s="80">
        <f>IF((SUM(BK$19:BK$39)+SUM(BK$78:BK89)+SUM(BK$117:BK$121))&gt;=30,0,SUM(IF(AND($I90=1,CY90=1,CY$41&gt;2,CY$40&gt;0,SUM(CY$47:CY$53)&gt;0),1,0)))</f>
        <v>0</v>
      </c>
      <c r="BL90" s="80">
        <f>IF((SUM(BL$19:BL$39)+SUM(BL$78:BL89)+SUM(BL$117:BL$121))&gt;=30,0,SUM(IF(AND($I90=1,CZ90=1,CZ$41&gt;2,CZ$40&gt;0,SUM(CZ$47:CZ$53)&gt;0),1,0)))</f>
        <v>0</v>
      </c>
      <c r="BM90" s="80">
        <f>IF((SUM(BM$19:BM$39)+SUM(BM$78:BM89)+SUM(BM$117:BM$121))&gt;=30,0,SUM(IF(AND($I90=1,DA90=1,DA$41&gt;2,DA$40&gt;0,SUM(DA$47:DA$53)&gt;0),1,0)))</f>
        <v>0</v>
      </c>
      <c r="BN90" s="80">
        <f>IF((SUM(BN$19:BN$39)+SUM(BN$78:BN89)+SUM(BN$117:BN$121))&gt;=30,0,SUM(IF(AND($I90=1,DB90=1,DB$41&gt;2,DB$40&gt;0,SUM(DB$47:DB$53)&gt;0),1,0)))</f>
        <v>0</v>
      </c>
      <c r="BO90" s="80">
        <f>IF((SUM(BO$19:BO$39)+SUM(BO$78:BO89)+SUM(BO$117:BO$121))&gt;=30,0,SUM(IF(AND($I90=1,DC90=1,DC$41&gt;2,DC$40&gt;0,SUM(DC$47:DC$53)&gt;0),1,0)))</f>
        <v>0</v>
      </c>
      <c r="BP90" s="80">
        <f>IF((SUM(BP$19:BP$39)+SUM(BP$78:BP89)+SUM(BP$117:BP$121))&gt;=30,0,SUM(IF(AND($I90=1,DD90=1,DD$41&gt;2,DD$40&gt;0,SUM(DD$47:DD$53)&gt;0),1,0)))</f>
        <v>0</v>
      </c>
      <c r="BQ90" s="80">
        <f>IF((SUM(BQ$19:BQ$39)+SUM(BQ$78:BQ89)+SUM(BQ$117:BQ$121))&gt;=30,0,SUM(IF(AND($I90=1,DE90=1,DE$41&gt;2,DE$40&gt;0,SUM(DE$47:DE$53)&gt;0),1,0)))</f>
        <v>0</v>
      </c>
      <c r="BR90" s="80">
        <f>IF((SUM(BR$19:BR$39)+SUM(BR$78:BR89)+SUM(BR$117:BR$121))&gt;=30,0,SUM(IF(AND($I90=1,DF90=1,DF$41&gt;2,DF$40&gt;0,SUM(DF$47:DF$53)&gt;0),1,0)))</f>
        <v>0</v>
      </c>
      <c r="BS90" s="80">
        <f>IF((SUM(BS$19:BS$39)+SUM(BS$78:BS89)+SUM(BS$117:BS$121))&gt;=30,0,SUM(IF(AND($I90=1,DG90=1,DG$41&gt;2,DG$40&gt;0,SUM(DG$47:DG$53)&gt;0),1,0)))</f>
        <v>0</v>
      </c>
      <c r="BT90" s="80">
        <f>IF((SUM(BT$19:BT$39)+SUM(BT$78:BT89)+SUM(BT$117:BT$121))&gt;=30,0,SUM(IF(AND($I90=1,DH90=1,DH$41&gt;2,DH$40&gt;0,SUM(DH$47:DH$53)&gt;0),1,0)))</f>
        <v>0</v>
      </c>
      <c r="BU90" s="80">
        <f>IF((SUM(BU$19:BU$39)+SUM(BU$78:BU89)+SUM(BU$117:BU$121))&gt;=30,0,SUM(IF(AND($I90=1,DI90=1,DI$41&gt;2,DI$40&gt;0,SUM(DI$47:DI$53)&gt;0),1,0)))</f>
        <v>0</v>
      </c>
      <c r="BV90" s="80">
        <f>IF((SUM(BV$19:BV$39)+SUM(BV$78:BV89)+SUM(BV$117:BV$121))&gt;=30,0,SUM(IF(AND($I90=1,DJ90=1,DJ$41&gt;2,DJ$40&gt;0,SUM(DJ$47:DJ$53)&gt;0),1,0)))</f>
        <v>0</v>
      </c>
      <c r="BW90" s="80">
        <f>IF((SUM(BW$19:BW$39)+SUM(BW$78:BW89)+SUM(BW$117:BW$121))&gt;=30,0,SUM(IF(AND($I90=1,DK90=1,DK$41&gt;2,DK$40&gt;0,SUM(DK$47:DK$53)&gt;0),1,0)))</f>
        <v>0</v>
      </c>
      <c r="BX90" s="80">
        <f>IF((SUM(BX$19:BX$39)+SUM(BX$78:BX89)+SUM(BX$117:BX$121))&gt;=30,0,SUM(IF(AND($I90=1,DL90=1,DL$41&gt;2,DL$40&gt;0,SUM(DL$47:DL$53)&gt;0),1,0)))</f>
        <v>0</v>
      </c>
      <c r="BY90" s="80">
        <f>IF((SUM(BY$19:BY$39)+SUM(BY$78:BY89)+SUM(BY$117:BY$121))&gt;=30,0,SUM(IF(AND($I90=1,DM90=1,DM$41&gt;2,DM$40&gt;0,SUM(DM$47:DM$53)&gt;0),1,0)))</f>
        <v>0</v>
      </c>
      <c r="BZ90" s="80">
        <f>IF((SUM(BZ$19:BZ$39)+SUM(BZ$78:BZ89)+SUM(BZ$117:BZ$121))&gt;=30,0,SUM(IF(AND($I90=1,DN90=1,DN$41&gt;2,DN$40&gt;0,SUM(DN$47:DN$53)&gt;0),1,0)))</f>
        <v>0</v>
      </c>
      <c r="CA90" s="80">
        <f>IF((SUM(CA$19:CA$39)+SUM(CA$78:CA89)+SUM(CA$117:CA$121))&gt;=30,0,SUM(IF(AND($I90=1,DO90=1,DO$41&gt;2,DO$40&gt;0,SUM(DO$47:DO$53)&gt;0),1,0)))</f>
        <v>0</v>
      </c>
      <c r="CB90" s="80">
        <f>IF((SUM(CB$19:CB$39)+SUM(CB$78:CB89)+SUM(CB$117:CB$121))&gt;=30,0,SUM(IF(AND($I90=1,DP90=1,DP$41&gt;2,DP$40&gt;0,SUM(DP$47:DP$53)&gt;0),1,0)))</f>
        <v>0</v>
      </c>
      <c r="CC90" s="80">
        <f>IF((SUM(CC$19:CC$39)+SUM(CC$78:CC89)+SUM(CC$117:CC$121))&gt;=30,0,SUM(IF(AND($I90=1,DQ90=1,DQ$41&gt;2,DQ$40&gt;0,SUM(DQ$47:DQ$53)&gt;0),1,0)))</f>
        <v>0</v>
      </c>
      <c r="CD90" s="80">
        <f>IF((SUM(CD$19:CD$39)+SUM(CD$78:CD89)+SUM(CD$117:CD$121))&gt;=30,0,SUM(IF(AND($I90=1,DR90=1,DR$41&gt;2,DR$40&gt;0,SUM(DR$47:DR$53)&gt;0),1,0)))</f>
        <v>0</v>
      </c>
      <c r="CE90" s="80">
        <f>IF((SUM(CE$19:CE$39)+SUM(CE$78:CE89)+SUM(CE$117:CE$121))&gt;=30,0,SUM(IF(AND($I90=1,DS90=1,DS$41&gt;2,DS$40&gt;0,SUM(DS$47:DS$53)&gt;0),1,0)))</f>
        <v>0</v>
      </c>
      <c r="CF90" s="80">
        <f>IF((SUM(CF$19:CF$39)+SUM(CF$78:CF89)+SUM(CF$117:CF$121))&gt;=30,0,SUM(IF(AND($I90=1,DT90=1,DT$41&gt;2,DT$40&gt;0,SUM(DT$47:DT$53)&gt;0),1,0)))</f>
        <v>0</v>
      </c>
      <c r="CG90" s="80">
        <f>IF((SUM(CG$19:CG$39)+SUM(CG$78:CG89)+SUM(CG$117:CG$121))&gt;=30,0,SUM(IF(AND($I90=1,DU90=1,DU$41&gt;2,DU$40&gt;0,SUM(DU$47:DU$53)&gt;0),1,0)))</f>
        <v>0</v>
      </c>
      <c r="CH90" s="80">
        <f>IF((SUM(CH$19:CH$39)+SUM(CH$78:CH89)+SUM(CH$117:CH$121))&gt;=30,0,SUM(IF(AND($I90=1,DV90=1,DV$41&gt;2,DV$40&gt;0,SUM(DV$47:DV$53)&gt;0),1,0)))</f>
        <v>0</v>
      </c>
      <c r="CI90" s="80">
        <f>IF((SUM(CI$19:CI$39)+SUM(CI$78:CI89)+SUM(CI$117:CI$121))&gt;=30,0,SUM(IF(AND($I90=1,DW90=1,DW$41&gt;2,DW$40&gt;0,SUM(DW$47:DW$53)&gt;0),1,0)))</f>
        <v>0</v>
      </c>
      <c r="CJ90" s="80">
        <f>IF((SUM(CJ$19:CJ$39)+SUM(CJ$78:CJ89)+SUM(CJ$117:CJ$121))&gt;=30,0,SUM(IF(AND($I90=1,DX90=1,DX$41&gt;2,DX$40&gt;0,SUM(DX$47:DX$53)&gt;0),1,0)))</f>
        <v>0</v>
      </c>
      <c r="CK90" s="80">
        <f>IF((SUM(CK$19:CK$39)+SUM(CK$78:CK89)+SUM(CK$117:CK$121))&gt;=30,0,SUM(IF(AND($I90=1,DY90=1,DY$41&gt;2,DY$40&gt;0,SUM(DY$47:DY$53)&gt;0),1,0)))</f>
        <v>0</v>
      </c>
      <c r="CL90" s="80">
        <f>IF((SUM(CL$19:CL$39)+SUM(CL$78:CL89)+SUM(CL$117:CL$121))&gt;=30,0,SUM(IF(AND($I90=1,DZ90=1,DZ$41&gt;2,DZ$40&gt;0,SUM(DZ$47:DZ$53)&gt;0),1,0)))</f>
        <v>0</v>
      </c>
      <c r="CM90" s="80">
        <f>IF((SUM(CM$19:CM$39)+SUM(CM$78:CM89)+SUM(CM$117:CM$121))&gt;=30,0,SUM(IF(AND($I90=1,EA90=1,EA$41&gt;2,EA$40&gt;0,SUM(EA$47:EA$53)&gt;0),1,0)))</f>
        <v>0</v>
      </c>
      <c r="CN90" s="80">
        <f>IF((SUM(CN$19:CN$39)+SUM(CN$78:CN89)+SUM(CN$117:CN$121))&gt;=30,0,SUM(IF(AND($I90=1,EB90=1,EB$41&gt;2,EB$40&gt;0,SUM(EB$47:EB$53)&gt;0),1,0)))</f>
        <v>0</v>
      </c>
      <c r="CO90" s="80">
        <f>IF((SUM(CO$19:CO$39)+SUM(CO$78:CO89)+SUM(CO$117:CO$121))&gt;=30,0,SUM(IF(AND($I90=1,EC90=1,EC$41&gt;2,EC$40&gt;0,SUM(EC$47:EC$53)&gt;0),1,0)))</f>
        <v>0</v>
      </c>
      <c r="CP90" s="80">
        <f>IF((SUM(CP$19:CP$39)+SUM(CP$78:CP89)+SUM(CP$117:CP$121))&gt;=30,0,SUM(IF(AND($I90=1,ED90=1,ED$41&gt;2,ED$40&gt;0,SUM(ED$47:ED$53)&gt;0),1,0)))</f>
        <v>0</v>
      </c>
      <c r="CQ90" s="80">
        <f>IF((SUM(CQ$19:CQ$39)+SUM(CQ$78:CQ89)+SUM(CQ$117:CQ$121))&gt;=30,0,SUM(IF(AND($I90=1,EE90=1,EE$41&gt;2,EE$40&gt;0,SUM(EE$47:EE$53)&gt;0),1,0)))</f>
        <v>0</v>
      </c>
      <c r="CR90" s="80">
        <f>IF((SUM(CR$19:CR$39)+SUM(CR$78:CR89)+SUM(CR$117:CR$121))&gt;=30,0,SUM(IF(AND($I90=1,EF90=1,EF$41&gt;2,EF$40&gt;0,SUM(EF$47:EF$53)&gt;0),1,0)))</f>
        <v>0</v>
      </c>
      <c r="CS90" s="64"/>
      <c r="CT90" s="64"/>
      <c r="CU90" s="6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64"/>
      <c r="DM90" s="64"/>
      <c r="DN90" s="64"/>
      <c r="DO90" s="64"/>
      <c r="DP90" s="64"/>
      <c r="DQ90" s="64"/>
      <c r="DR90" s="64"/>
      <c r="DS90" s="64"/>
      <c r="DT90" s="64"/>
      <c r="DU90" s="64"/>
      <c r="DV90" s="64"/>
      <c r="DW90" s="64"/>
      <c r="DX90" s="64"/>
      <c r="DY90" s="64"/>
      <c r="DZ90" s="64"/>
      <c r="EA90" s="64"/>
      <c r="EB90" s="64"/>
      <c r="EC90" s="64"/>
      <c r="ED90" s="64"/>
      <c r="EE90" s="64"/>
      <c r="EF90" s="64"/>
      <c r="EG90" s="54">
        <f t="shared" si="48"/>
        <v>0</v>
      </c>
      <c r="EH90" s="136"/>
      <c r="EI90" s="97">
        <f t="shared" si="49"/>
        <v>0</v>
      </c>
      <c r="EJ90" s="344" t="str">
        <f t="shared" si="50"/>
        <v/>
      </c>
      <c r="EK90" s="345">
        <f t="shared" si="51"/>
        <v>0</v>
      </c>
      <c r="EL90" s="185"/>
      <c r="EM90" s="102">
        <f>SUMIF($K90,REGISTER!$CU$7,'KORT 2'!$BD90)</f>
        <v>0</v>
      </c>
      <c r="EN90" s="19">
        <f>SUMIF($K90,REGISTER!$CU$8,'KORT 2'!$BD90)</f>
        <v>0</v>
      </c>
      <c r="EO90" s="20">
        <f>SUMIF($K90,REGISTER!$CU$9,'KORT 2'!$BD90)</f>
        <v>0</v>
      </c>
      <c r="EP90" s="17">
        <f>SUMIF($K90,REGISTER!$CU$21,'KORT 2'!$BD90)</f>
        <v>0</v>
      </c>
      <c r="EQ90" s="19">
        <f>SUMIF($K90,REGISTER!$CU$22,'KORT 2'!$BD90)</f>
        <v>0</v>
      </c>
      <c r="ER90" s="20">
        <f>SUMIF($K90,REGISTER!$CU$23,'KORT 2'!$BD90)</f>
        <v>0</v>
      </c>
      <c r="ES90" s="17">
        <f>SUMIF($K90,REGISTER!$CU$14,'KORT 2'!$BD90)</f>
        <v>0</v>
      </c>
      <c r="ET90" s="19">
        <f>SUMIF($K90,REGISTER!$CU$15,'KORT 2'!$BD90)</f>
        <v>0</v>
      </c>
      <c r="EU90" s="19">
        <f>SUMIF($K90,REGISTER!$CU$16,'KORT 2'!$BD90)</f>
        <v>0</v>
      </c>
      <c r="EV90" s="218">
        <f>SUMIF($K90,REGISTER!$CU$17,'KORT 2'!$BD90)+SUMIF($K90,REGISTER!$CU$18,'KORT 2'!$BD90)+SUMIF($K90,REGISTER!$CU$19,'KORT 2'!$BD90)+SUMIF($K90,REGISTER!$CU$20,'KORT 2'!$BD90)</f>
        <v>0</v>
      </c>
      <c r="EW90" s="103">
        <f>SUMIF($K90,REGISTER!$CU$28,'KORT 2'!$BD90)</f>
        <v>0</v>
      </c>
      <c r="EX90" s="19">
        <f>SUMIF($K90,REGISTER!$CU$29,'KORT 2'!$BD90)</f>
        <v>0</v>
      </c>
      <c r="EY90" s="19">
        <f>SUMIF($K90,REGISTER!$CU$30,'KORT 2'!$BD90)</f>
        <v>0</v>
      </c>
      <c r="EZ90" s="218">
        <f>SUMIF($K90,REGISTER!$CU$31,'KORT 2'!$BD90)+SUMIF($K90,REGISTER!$CU$32,'KORT 2'!$BD90)+SUMIF($K90,REGISTER!$CU$33,'KORT 2'!$BD90)+SUMIF($K90,REGISTER!$CU$34,'KORT 2'!$BD90)</f>
        <v>0</v>
      </c>
      <c r="FA90" s="136"/>
      <c r="FB90" s="136"/>
      <c r="FC90" s="136"/>
      <c r="FD90" s="136"/>
      <c r="FE90" s="136"/>
      <c r="FF90" s="136"/>
      <c r="FG90" s="136"/>
      <c r="FH90" s="136"/>
      <c r="FI90" s="136"/>
      <c r="FJ90" s="136"/>
      <c r="FK90" s="136"/>
      <c r="FL90" s="136"/>
      <c r="FM90" s="136"/>
      <c r="FN90" s="136"/>
      <c r="FO90" s="136"/>
      <c r="FP90" s="235"/>
      <c r="FQ90" s="103">
        <f>SUMIF($M90,REGISTER!$CU$36,'KORT 2'!$O90)</f>
        <v>0</v>
      </c>
      <c r="FR90" s="19">
        <f>SUMIF($M90,REGISTER!$CU$37,'KORT 2'!$O90)</f>
        <v>0</v>
      </c>
      <c r="FS90" s="19">
        <f>SUMIF($M90,REGISTER!$CU$38,'KORT 2'!$O90)</f>
        <v>0</v>
      </c>
      <c r="FT90" s="19">
        <f>SUMIF($M90,REGISTER!$CU$39,'KORT 2'!$O90)</f>
        <v>0</v>
      </c>
      <c r="FU90" s="19">
        <f>SUMIF($M90,REGISTER!$CU$40,'KORT 2'!$O90)</f>
        <v>0</v>
      </c>
      <c r="FV90" s="19">
        <f>SUMIF($M90,REGISTER!$CU$41,'KORT 2'!$O90)</f>
        <v>0</v>
      </c>
      <c r="FW90" s="19">
        <f>SUMIF($M90,REGISTER!$CU$56,'KORT 2'!$O90)</f>
        <v>0</v>
      </c>
      <c r="FX90" s="19">
        <f>SUMIF($M90,REGISTER!$CU$57,'KORT 2'!$O90)</f>
        <v>0</v>
      </c>
      <c r="FY90" s="19">
        <f>SUMIF($M90,REGISTER!$CU$58,'KORT 2'!$O90)</f>
        <v>0</v>
      </c>
      <c r="FZ90" s="19">
        <f>SUMIF($M90,REGISTER!$CU$59,'KORT 2'!$O90)</f>
        <v>0</v>
      </c>
      <c r="GA90" s="19">
        <f>SUMIF($M90,REGISTER!$CU$60,'KORT 2'!$O90)</f>
        <v>0</v>
      </c>
      <c r="GB90" s="19">
        <f>SUMIF($M90,REGISTER!$CU$61,'KORT 2'!$O90)</f>
        <v>0</v>
      </c>
      <c r="GC90" s="19">
        <f>SUMIF($M90,REGISTER!$CU$46,'KORT 2'!$O90)</f>
        <v>0</v>
      </c>
      <c r="GD90" s="19">
        <f>SUMIF($M90,REGISTER!$CU$47,'KORT 2'!$O90)</f>
        <v>0</v>
      </c>
      <c r="GE90" s="19">
        <f>SUMIF($M90,REGISTER!$CU$48,'KORT 2'!$O90)</f>
        <v>0</v>
      </c>
      <c r="GF90" s="19">
        <f>SUMIF($M90,REGISTER!$CU$49,'KORT 2'!$O90)</f>
        <v>0</v>
      </c>
      <c r="GG90" s="19">
        <f>SUMIF($M90,REGISTER!$CU$50,'KORT 2'!$O90)</f>
        <v>0</v>
      </c>
      <c r="GH90" s="19">
        <f>SUMIF($M90,REGISTER!$CU$51,'KORT 2'!$O90)</f>
        <v>0</v>
      </c>
      <c r="GI90" s="18">
        <f>SUMIF($M90,REGISTER!$CU$52,'KORT 2'!$O90)+SUMIF($M90,REGISTER!$CU$53,'KORT 2'!$O90)+SUMIF($M90,REGISTER!$CU$54,'KORT 2'!$O90)+SUMIF($M90,REGISTER!$CU$55,'KORT 2'!$O90)</f>
        <v>0</v>
      </c>
      <c r="GJ90" s="19">
        <f>SUMIF($M90,REGISTER!$CU$66,'KORT 2'!$O90)</f>
        <v>0</v>
      </c>
      <c r="GK90" s="19">
        <f>SUMIF($M90,REGISTER!$CU$67,'KORT 2'!$O90)</f>
        <v>0</v>
      </c>
      <c r="GL90" s="19">
        <f>SUMIF($M90,REGISTER!$CU$68,'KORT 2'!$O90)</f>
        <v>0</v>
      </c>
      <c r="GM90" s="19">
        <f>SUMIF($M90,REGISTER!$CU$69,'KORT 2'!$O90)</f>
        <v>0</v>
      </c>
      <c r="GN90" s="19">
        <f>SUMIF($M90,REGISTER!$CU$70,'KORT 2'!$O90)</f>
        <v>0</v>
      </c>
      <c r="GO90" s="19">
        <f>SUMIF($M90,REGISTER!$CU$71,'KORT 2'!$O90)</f>
        <v>0</v>
      </c>
      <c r="GP90" s="18">
        <f>SUMIF($M90,REGISTER!$CU$72,'KORT 2'!$O90)+SUMIF($M90,REGISTER!$CU$73,'KORT 2'!$O90)+SUMIF($M90,REGISTER!$CU$74,'KORT 2'!$O90)+SUMIF($M90,REGISTER!$CU$75,'KORT 2'!$O90)</f>
        <v>0</v>
      </c>
      <c r="GQ90" s="136"/>
      <c r="GR90" s="136"/>
      <c r="GS90" s="136"/>
      <c r="GT90" s="136"/>
      <c r="GU90" s="136"/>
      <c r="GV90" s="136"/>
      <c r="GW90" s="136"/>
      <c r="GX90" s="136"/>
      <c r="GY90" s="136"/>
      <c r="GZ90" s="136"/>
      <c r="HA90" s="136"/>
      <c r="HB90" s="136"/>
      <c r="HC90" s="136"/>
      <c r="HD90" s="136"/>
      <c r="HE90" s="136"/>
      <c r="HF90" s="136"/>
      <c r="HG90" s="136"/>
      <c r="HH90" s="125"/>
      <c r="HI90" s="1"/>
    </row>
    <row r="91" spans="1:217" ht="12" customHeight="1">
      <c r="A91" s="17">
        <v>35</v>
      </c>
      <c r="B91" s="81"/>
      <c r="C91" s="427" t="str">
        <f t="shared" si="38"/>
        <v/>
      </c>
      <c r="D91" s="428"/>
      <c r="E91" s="428"/>
      <c r="F91" s="428"/>
      <c r="G91" s="429"/>
      <c r="H91" s="130" t="str">
        <f t="shared" si="39"/>
        <v/>
      </c>
      <c r="I91" s="26">
        <f t="shared" si="40"/>
        <v>0</v>
      </c>
      <c r="J91" s="26">
        <f t="shared" si="41"/>
        <v>0</v>
      </c>
      <c r="K91" s="26">
        <f t="shared" si="42"/>
        <v>0</v>
      </c>
      <c r="L91" s="133"/>
      <c r="M91" s="26">
        <f t="shared" si="43"/>
        <v>0</v>
      </c>
      <c r="N91" s="26">
        <f t="shared" si="44"/>
        <v>0</v>
      </c>
      <c r="O91" s="101">
        <f t="shared" si="45"/>
        <v>0</v>
      </c>
      <c r="P91" s="80">
        <f>IF((SUM(P$19:P$39)+SUM(P$78:P90)+SUM(P$117:P$121))&gt;=REGISTER!$CZ$22,0,IF(CS$70=1,0,IF(AND(CS91=1,$J91=1,CS$43&gt;=REGISTER!$CZ$25,CS$40&gt;0,SUM(CS$54:CS$60)&gt;0),1,0)))</f>
        <v>0</v>
      </c>
      <c r="Q91" s="80">
        <f>IF((SUM(Q$19:Q$39)+SUM(Q$78:Q90)+SUM(Q$117:Q$121))&gt;=REGISTER!$CZ$22,0,IF(CT$70=1,0,IF(AND(CT91=1,$J91=1,CT$43&gt;=REGISTER!$CZ$25,CT$40&gt;0,SUM(CT$54:CT$60)&gt;0),1,0)))</f>
        <v>0</v>
      </c>
      <c r="R91" s="80">
        <f>IF((SUM(R$19:R$39)+SUM(R$78:R90)+SUM(R$117:R$121))&gt;=REGISTER!$CZ$22,0,IF(CU$70=1,0,IF(AND(CU91=1,$J91=1,CU$43&gt;=REGISTER!$CZ$25,CU$40&gt;0,SUM(CU$54:CU$60)&gt;0),1,0)))</f>
        <v>0</v>
      </c>
      <c r="S91" s="80">
        <f>IF((SUM(S$19:S$39)+SUM(S$78:S90)+SUM(S$117:S$121))&gt;=REGISTER!$CZ$22,0,IF(CV$70=1,0,IF(AND(CV91=1,$J91=1,CV$43&gt;=REGISTER!$CZ$25,CV$40&gt;0,SUM(CV$54:CV$60)&gt;0),1,0)))</f>
        <v>0</v>
      </c>
      <c r="T91" s="80">
        <f>IF((SUM(T$19:T$39)+SUM(T$78:T90)+SUM(T$117:T$121))&gt;=REGISTER!$CZ$22,0,IF(CW$70=1,0,IF(AND(CW91=1,$J91=1,CW$43&gt;=REGISTER!$CZ$25,CW$40&gt;0,SUM(CW$54:CW$60)&gt;0),1,0)))</f>
        <v>0</v>
      </c>
      <c r="U91" s="80">
        <f>IF((SUM(U$19:U$39)+SUM(U$78:U90)+SUM(U$117:U$121))&gt;=REGISTER!$CZ$22,0,IF(CX$70=1,0,IF(AND(CX91=1,$J91=1,CX$43&gt;=REGISTER!$CZ$25,CX$40&gt;0,SUM(CX$54:CX$60)&gt;0),1,0)))</f>
        <v>0</v>
      </c>
      <c r="V91" s="80">
        <f>IF((SUM(V$19:V$39)+SUM(V$78:V90)+SUM(V$117:V$121))&gt;=REGISTER!$CZ$22,0,IF(CY$70=1,0,IF(AND(CY91=1,$J91=1,CY$43&gt;=REGISTER!$CZ$25,CY$40&gt;0,SUM(CY$54:CY$60)&gt;0),1,0)))</f>
        <v>0</v>
      </c>
      <c r="W91" s="80">
        <f>IF((SUM(W$19:W$39)+SUM(W$78:W90)+SUM(W$117:W$121))&gt;=REGISTER!$CZ$22,0,IF(CZ$70=1,0,IF(AND(CZ91=1,$J91=1,CZ$43&gt;=REGISTER!$CZ$25,CZ$40&gt;0,SUM(CZ$54:CZ$60)&gt;0),1,0)))</f>
        <v>0</v>
      </c>
      <c r="X91" s="80">
        <f>IF((SUM(X$19:X$39)+SUM(X$78:X90)+SUM(X$117:X$121))&gt;=REGISTER!$CZ$22,0,IF(DA$70=1,0,IF(AND(DA91=1,$J91=1,DA$43&gt;=REGISTER!$CZ$25,DA$40&gt;0,SUM(DA$54:DA$60)&gt;0),1,0)))</f>
        <v>0</v>
      </c>
      <c r="Y91" s="80">
        <f>IF((SUM(Y$19:Y$39)+SUM(Y$78:Y90)+SUM(Y$117:Y$121))&gt;=REGISTER!$CZ$22,0,IF(DB$70=1,0,IF(AND(DB91=1,$J91=1,DB$43&gt;=REGISTER!$CZ$25,DB$40&gt;0,SUM(DB$54:DB$60)&gt;0),1,0)))</f>
        <v>0</v>
      </c>
      <c r="Z91" s="80">
        <f>IF((SUM(Z$19:Z$39)+SUM(Z$78:Z90)+SUM(Z$117:Z$121))&gt;=REGISTER!$CZ$22,0,IF(DC$70=1,0,IF(AND(DC91=1,$J91=1,DC$43&gt;=REGISTER!$CZ$25,DC$40&gt;0,SUM(DC$54:DC$60)&gt;0),1,0)))</f>
        <v>0</v>
      </c>
      <c r="AA91" s="80">
        <f>IF((SUM(AA$19:AA$39)+SUM(AA$78:AA90)+SUM(AA$117:AA$121))&gt;=REGISTER!$CZ$22,0,IF(DD$70=1,0,IF(AND(DD91=1,$J91=1,DD$43&gt;=REGISTER!$CZ$25,DD$40&gt;0,SUM(DD$54:DD$60)&gt;0),1,0)))</f>
        <v>0</v>
      </c>
      <c r="AB91" s="80">
        <f>IF((SUM(AB$19:AB$39)+SUM(AB$78:AB90)+SUM(AB$117:AB$121))&gt;=REGISTER!$CZ$22,0,IF(DE$70=1,0,IF(AND(DE91=1,$J91=1,DE$43&gt;=REGISTER!$CZ$25,DE$40&gt;0,SUM(DE$54:DE$60)&gt;0),1,0)))</f>
        <v>0</v>
      </c>
      <c r="AC91" s="80">
        <f>IF((SUM(AC$19:AC$39)+SUM(AC$78:AC90)+SUM(AC$117:AC$121))&gt;=REGISTER!$CZ$22,0,IF(DF$70=1,0,IF(AND(DF91=1,$J91=1,DF$43&gt;=REGISTER!$CZ$25,DF$40&gt;0,SUM(DF$54:DF$60)&gt;0),1,0)))</f>
        <v>0</v>
      </c>
      <c r="AD91" s="80">
        <f>IF((SUM(AD$19:AD$39)+SUM(AD$78:AD90)+SUM(AD$117:AD$121))&gt;=REGISTER!$CZ$22,0,IF(DG$70=1,0,IF(AND(DG91=1,$J91=1,DG$43&gt;=REGISTER!$CZ$25,DG$40&gt;0,SUM(DG$54:DG$60)&gt;0),1,0)))</f>
        <v>0</v>
      </c>
      <c r="AE91" s="80">
        <f>IF((SUM(AE$19:AE$39)+SUM(AE$78:AE90)+SUM(AE$117:AE$121))&gt;=REGISTER!$CZ$22,0,IF(DH$70=1,0,IF(AND(DH91=1,$J91=1,DH$43&gt;=REGISTER!$CZ$25,DH$40&gt;0,SUM(DH$54:DH$60)&gt;0),1,0)))</f>
        <v>0</v>
      </c>
      <c r="AF91" s="80">
        <f>IF((SUM(AF$19:AF$39)+SUM(AF$78:AF90)+SUM(AF$117:AF$121))&gt;=REGISTER!$CZ$22,0,IF(DI$70=1,0,IF(AND(DI91=1,$J91=1,DI$43&gt;=REGISTER!$CZ$25,DI$40&gt;0,SUM(DI$54:DI$60)&gt;0),1,0)))</f>
        <v>0</v>
      </c>
      <c r="AG91" s="80">
        <f>IF((SUM(AG$19:AG$39)+SUM(AG$78:AG90)+SUM(AG$117:AG$121))&gt;=REGISTER!$CZ$22,0,IF(DJ$70=1,0,IF(AND(DJ91=1,$J91=1,DJ$43&gt;=REGISTER!$CZ$25,DJ$40&gt;0,SUM(DJ$54:DJ$60)&gt;0),1,0)))</f>
        <v>0</v>
      </c>
      <c r="AH91" s="80">
        <f>IF((SUM(AH$19:AH$39)+SUM(AH$78:AH90)+SUM(AH$117:AH$121))&gt;=REGISTER!$CZ$22,0,IF(DK$70=1,0,IF(AND(DK91=1,$J91=1,DK$43&gt;=REGISTER!$CZ$25,DK$40&gt;0,SUM(DK$54:DK$60)&gt;0),1,0)))</f>
        <v>0</v>
      </c>
      <c r="AI91" s="80">
        <f>IF((SUM(AI$19:AI$39)+SUM(AI$78:AI90)+SUM(AI$117:AI$121))&gt;=REGISTER!$CZ$22,0,IF(DL$70=1,0,IF(AND(DL91=1,$J91=1,DL$43&gt;=REGISTER!$CZ$25,DL$40&gt;0,SUM(DL$54:DL$60)&gt;0),1,0)))</f>
        <v>0</v>
      </c>
      <c r="AJ91" s="80">
        <f>IF((SUM(AJ$19:AJ$39)+SUM(AJ$78:AJ90)+SUM(AJ$117:AJ$121))&gt;=REGISTER!$CZ$22,0,IF(DM$70=1,0,IF(AND(DM91=1,$J91=1,DM$43&gt;=REGISTER!$CZ$25,DM$40&gt;0,SUM(DM$54:DM$60)&gt;0),1,0)))</f>
        <v>0</v>
      </c>
      <c r="AK91" s="80">
        <f>IF((SUM(AK$19:AK$39)+SUM(AK$78:AK90)+SUM(AK$117:AK$121))&gt;=REGISTER!$CZ$22,0,IF(DN$70=1,0,IF(AND(DN91=1,$J91=1,DN$43&gt;=REGISTER!$CZ$25,DN$40&gt;0,SUM(DN$54:DN$60)&gt;0),1,0)))</f>
        <v>0</v>
      </c>
      <c r="AL91" s="80">
        <f>IF((SUM(AL$19:AL$39)+SUM(AL$78:AL90)+SUM(AL$117:AL$121))&gt;=REGISTER!$CZ$22,0,IF(DO$70=1,0,IF(AND(DO91=1,$J91=1,DO$43&gt;=REGISTER!$CZ$25,DO$40&gt;0,SUM(DO$54:DO$60)&gt;0),1,0)))</f>
        <v>0</v>
      </c>
      <c r="AM91" s="80">
        <f>IF((SUM(AM$19:AM$39)+SUM(AM$78:AM90)+SUM(AM$117:AM$121))&gt;=REGISTER!$CZ$22,0,IF(DP$70=1,0,IF(AND(DP91=1,$J91=1,DP$43&gt;=REGISTER!$CZ$25,DP$40&gt;0,SUM(DP$54:DP$60)&gt;0),1,0)))</f>
        <v>0</v>
      </c>
      <c r="AN91" s="80">
        <f>IF((SUM(AN$19:AN$39)+SUM(AN$78:AN90)+SUM(AN$117:AN$121))&gt;=REGISTER!$CZ$22,0,IF(DQ$70=1,0,IF(AND(DQ91=1,$J91=1,DQ$43&gt;=REGISTER!$CZ$25,DQ$40&gt;0,SUM(DQ$54:DQ$60)&gt;0),1,0)))</f>
        <v>0</v>
      </c>
      <c r="AO91" s="80">
        <f>IF((SUM(AO$19:AO$39)+SUM(AO$78:AO90)+SUM(AO$117:AO$121))&gt;=REGISTER!$CZ$22,0,IF(DR$70=1,0,IF(AND(DR91=1,$J91=1,DR$43&gt;=REGISTER!$CZ$25,DR$40&gt;0,SUM(DR$54:DR$60)&gt;0),1,0)))</f>
        <v>0</v>
      </c>
      <c r="AP91" s="80">
        <f>IF((SUM(AP$19:AP$39)+SUM(AP$78:AP90)+SUM(AP$117:AP$121))&gt;=REGISTER!$CZ$22,0,IF(DS$70=1,0,IF(AND(DS91=1,$J91=1,DS$43&gt;=REGISTER!$CZ$25,DS$40&gt;0,SUM(DS$54:DS$60)&gt;0),1,0)))</f>
        <v>0</v>
      </c>
      <c r="AQ91" s="80">
        <f>IF((SUM(AQ$19:AQ$39)+SUM(AQ$78:AQ90)+SUM(AQ$117:AQ$121))&gt;=REGISTER!$CZ$22,0,IF(DT$70=1,0,IF(AND(DT91=1,$J91=1,DT$43&gt;=REGISTER!$CZ$25,DT$40&gt;0,SUM(DT$54:DT$60)&gt;0),1,0)))</f>
        <v>0</v>
      </c>
      <c r="AR91" s="80">
        <f>IF((SUM(AR$19:AR$39)+SUM(AR$78:AR90)+SUM(AR$117:AR$121))&gt;=REGISTER!$CZ$22,0,IF(DU$70=1,0,IF(AND(DU91=1,$J91=1,DU$43&gt;=REGISTER!$CZ$25,DU$40&gt;0,SUM(DU$54:DU$60)&gt;0),1,0)))</f>
        <v>0</v>
      </c>
      <c r="AS91" s="80">
        <f>IF((SUM(AS$19:AS$39)+SUM(AS$78:AS90)+SUM(AS$117:AS$121))&gt;=REGISTER!$CZ$22,0,IF(DV$70=1,0,IF(AND(DV91=1,$J91=1,DV$43&gt;=REGISTER!$CZ$25,DV$40&gt;0,SUM(DV$54:DV$60)&gt;0),1,0)))</f>
        <v>0</v>
      </c>
      <c r="AT91" s="80">
        <f>IF((SUM(AT$19:AT$39)+SUM(AT$78:AT90)+SUM(AT$117:AT$121))&gt;=REGISTER!$CZ$22,0,IF(DW$70=1,0,IF(AND(DW91=1,$J91=1,DW$43&gt;=REGISTER!$CZ$25,DW$40&gt;0,SUM(DW$54:DW$60)&gt;0),1,0)))</f>
        <v>0</v>
      </c>
      <c r="AU91" s="80">
        <f>IF((SUM(AU$19:AU$39)+SUM(AU$78:AU90)+SUM(AU$117:AU$121))&gt;=REGISTER!$CZ$22,0,IF(DX$70=1,0,IF(AND(DX91=1,$J91=1,DX$43&gt;=REGISTER!$CZ$25,DX$40&gt;0,SUM(DX$54:DX$60)&gt;0),1,0)))</f>
        <v>0</v>
      </c>
      <c r="AV91" s="80">
        <f>IF((SUM(AV$19:AV$39)+SUM(AV$78:AV90)+SUM(AV$117:AV$121))&gt;=REGISTER!$CZ$22,0,IF(DY$70=1,0,IF(AND(DY91=1,$J91=1,DY$43&gt;=REGISTER!$CZ$25,DY$40&gt;0,SUM(DY$54:DY$60)&gt;0),1,0)))</f>
        <v>0</v>
      </c>
      <c r="AW91" s="80">
        <f>IF((SUM(AW$19:AW$39)+SUM(AW$78:AW90)+SUM(AW$117:AW$121))&gt;=REGISTER!$CZ$22,0,IF(DZ$70=1,0,IF(AND(DZ91=1,$J91=1,DZ$43&gt;=REGISTER!$CZ$25,DZ$40&gt;0,SUM(DZ$54:DZ$60)&gt;0),1,0)))</f>
        <v>0</v>
      </c>
      <c r="AX91" s="80">
        <f>IF((SUM(AX$19:AX$39)+SUM(AX$78:AX90)+SUM(AX$117:AX$121))&gt;=REGISTER!$CZ$22,0,IF(EA$70=1,0,IF(AND(EA91=1,$J91=1,EA$43&gt;=REGISTER!$CZ$25,EA$40&gt;0,SUM(EA$54:EA$60)&gt;0),1,0)))</f>
        <v>0</v>
      </c>
      <c r="AY91" s="80">
        <f>IF((SUM(AY$19:AY$39)+SUM(AY$78:AY90)+SUM(AY$117:AY$121))&gt;=REGISTER!$CZ$22,0,IF(EB$70=1,0,IF(AND(EB91=1,$J91=1,EB$43&gt;=REGISTER!$CZ$25,EB$40&gt;0,SUM(EB$54:EB$60)&gt;0),1,0)))</f>
        <v>0</v>
      </c>
      <c r="AZ91" s="80">
        <f>IF((SUM(AZ$19:AZ$39)+SUM(AZ$78:AZ90)+SUM(AZ$117:AZ$121))&gt;=REGISTER!$CZ$22,0,IF(EC$70=1,0,IF(AND(EC91=1,$J91=1,EC$43&gt;=REGISTER!$CZ$25,EC$40&gt;0,SUM(EC$54:EC$60)&gt;0),1,0)))</f>
        <v>0</v>
      </c>
      <c r="BA91" s="80">
        <f>IF((SUM(BA$19:BA$39)+SUM(BA$78:BA90)+SUM(BA$117:BA$121))&gt;=REGISTER!$CZ$22,0,IF(ED$70=1,0,IF(AND(ED91=1,$J91=1,ED$43&gt;=REGISTER!$CZ$25,ED$40&gt;0,SUM(ED$54:ED$60)&gt;0),1,0)))</f>
        <v>0</v>
      </c>
      <c r="BB91" s="80">
        <f>IF((SUM(BB$19:BB$39)+SUM(BB$78:BB90)+SUM(BB$117:BB$121))&gt;=REGISTER!$CZ$22,0,IF(EE$70=1,0,IF(AND(EE91=1,$J91=1,EE$43&gt;=REGISTER!$CZ$25,EE$40&gt;0,SUM(EE$54:EE$60)&gt;0),1,0)))</f>
        <v>0</v>
      </c>
      <c r="BC91" s="80">
        <f>IF((SUM(BC$19:BC$39)+SUM(BC$78:BC90)+SUM(BC$117:BC$121))&gt;=REGISTER!$CZ$22,0,IF(EF$70=1,0,IF(AND(EF91=1,$J91=1,EF$43&gt;=REGISTER!$CZ$25,EF$40&gt;0,SUM(EF$54:EF$60)&gt;0),1,0)))</f>
        <v>0</v>
      </c>
      <c r="BD91" s="101">
        <f t="shared" si="46"/>
        <v>0</v>
      </c>
      <c r="BE91" s="80">
        <f>IF((SUM(BE$19:BE$39)+SUM(BE$78:BE90)+SUM(BE$117:BE$121))&gt;=30,0,SUM(IF(AND($I91=1,CS91=1,CS$41&gt;2,CS$40&gt;0,SUM(CS$47:CS$53)&gt;0),1,0)))</f>
        <v>0</v>
      </c>
      <c r="BF91" s="80">
        <f>IF((SUM(BF$19:BF$39)+SUM(BF$78:BF90)+SUM(BF$117:BF$121))&gt;=30,0,SUM(IF(AND($I91=1,CT91=1,CT$41&gt;2,CT$40&gt;0,SUM(CT$47:CT$53)&gt;0),1,0)))</f>
        <v>0</v>
      </c>
      <c r="BG91" s="80">
        <f>IF((SUM(BG$19:BG$39)+SUM(BG$78:BG90)+SUM(BG$117:BG$121))&gt;=30,0,SUM(IF(AND($I91=1,CU91=1,CU$41&gt;2,CU$40&gt;0,SUM(CU$47:CU$53)&gt;0),1,0)))</f>
        <v>0</v>
      </c>
      <c r="BH91" s="80">
        <f>IF((SUM(BH$19:BH$39)+SUM(BH$78:BH90)+SUM(BH$117:BH$121))&gt;=30,0,SUM(IF(AND($I91=1,CV91=1,CV$41&gt;2,CV$40&gt;0,SUM(CV$47:CV$53)&gt;0),1,0)))</f>
        <v>0</v>
      </c>
      <c r="BI91" s="80">
        <f>IF((SUM(BI$19:BI$39)+SUM(BI$78:BI90)+SUM(BI$117:BI$121))&gt;=30,0,SUM(IF(AND($I91=1,CW91=1,CW$41&gt;2,CW$40&gt;0,SUM(CW$47:CW$53)&gt;0),1,0)))</f>
        <v>0</v>
      </c>
      <c r="BJ91" s="80">
        <f>IF((SUM(BJ$19:BJ$39)+SUM(BJ$78:BJ90)+SUM(BJ$117:BJ$121))&gt;=30,0,SUM(IF(AND($I91=1,CX91=1,CX$41&gt;2,CX$40&gt;0,SUM(CX$47:CX$53)&gt;0),1,0)))</f>
        <v>0</v>
      </c>
      <c r="BK91" s="80">
        <f>IF((SUM(BK$19:BK$39)+SUM(BK$78:BK90)+SUM(BK$117:BK$121))&gt;=30,0,SUM(IF(AND($I91=1,CY91=1,CY$41&gt;2,CY$40&gt;0,SUM(CY$47:CY$53)&gt;0),1,0)))</f>
        <v>0</v>
      </c>
      <c r="BL91" s="80">
        <f>IF((SUM(BL$19:BL$39)+SUM(BL$78:BL90)+SUM(BL$117:BL$121))&gt;=30,0,SUM(IF(AND($I91=1,CZ91=1,CZ$41&gt;2,CZ$40&gt;0,SUM(CZ$47:CZ$53)&gt;0),1,0)))</f>
        <v>0</v>
      </c>
      <c r="BM91" s="80">
        <f>IF((SUM(BM$19:BM$39)+SUM(BM$78:BM90)+SUM(BM$117:BM$121))&gt;=30,0,SUM(IF(AND($I91=1,DA91=1,DA$41&gt;2,DA$40&gt;0,SUM(DA$47:DA$53)&gt;0),1,0)))</f>
        <v>0</v>
      </c>
      <c r="BN91" s="80">
        <f>IF((SUM(BN$19:BN$39)+SUM(BN$78:BN90)+SUM(BN$117:BN$121))&gt;=30,0,SUM(IF(AND($I91=1,DB91=1,DB$41&gt;2,DB$40&gt;0,SUM(DB$47:DB$53)&gt;0),1,0)))</f>
        <v>0</v>
      </c>
      <c r="BO91" s="80">
        <f>IF((SUM(BO$19:BO$39)+SUM(BO$78:BO90)+SUM(BO$117:BO$121))&gt;=30,0,SUM(IF(AND($I91=1,DC91=1,DC$41&gt;2,DC$40&gt;0,SUM(DC$47:DC$53)&gt;0),1,0)))</f>
        <v>0</v>
      </c>
      <c r="BP91" s="80">
        <f>IF((SUM(BP$19:BP$39)+SUM(BP$78:BP90)+SUM(BP$117:BP$121))&gt;=30,0,SUM(IF(AND($I91=1,DD91=1,DD$41&gt;2,DD$40&gt;0,SUM(DD$47:DD$53)&gt;0),1,0)))</f>
        <v>0</v>
      </c>
      <c r="BQ91" s="80">
        <f>IF((SUM(BQ$19:BQ$39)+SUM(BQ$78:BQ90)+SUM(BQ$117:BQ$121))&gt;=30,0,SUM(IF(AND($I91=1,DE91=1,DE$41&gt;2,DE$40&gt;0,SUM(DE$47:DE$53)&gt;0),1,0)))</f>
        <v>0</v>
      </c>
      <c r="BR91" s="80">
        <f>IF((SUM(BR$19:BR$39)+SUM(BR$78:BR90)+SUM(BR$117:BR$121))&gt;=30,0,SUM(IF(AND($I91=1,DF91=1,DF$41&gt;2,DF$40&gt;0,SUM(DF$47:DF$53)&gt;0),1,0)))</f>
        <v>0</v>
      </c>
      <c r="BS91" s="80">
        <f>IF((SUM(BS$19:BS$39)+SUM(BS$78:BS90)+SUM(BS$117:BS$121))&gt;=30,0,SUM(IF(AND($I91=1,DG91=1,DG$41&gt;2,DG$40&gt;0,SUM(DG$47:DG$53)&gt;0),1,0)))</f>
        <v>0</v>
      </c>
      <c r="BT91" s="80">
        <f>IF((SUM(BT$19:BT$39)+SUM(BT$78:BT90)+SUM(BT$117:BT$121))&gt;=30,0,SUM(IF(AND($I91=1,DH91=1,DH$41&gt;2,DH$40&gt;0,SUM(DH$47:DH$53)&gt;0),1,0)))</f>
        <v>0</v>
      </c>
      <c r="BU91" s="80">
        <f>IF((SUM(BU$19:BU$39)+SUM(BU$78:BU90)+SUM(BU$117:BU$121))&gt;=30,0,SUM(IF(AND($I91=1,DI91=1,DI$41&gt;2,DI$40&gt;0,SUM(DI$47:DI$53)&gt;0),1,0)))</f>
        <v>0</v>
      </c>
      <c r="BV91" s="80">
        <f>IF((SUM(BV$19:BV$39)+SUM(BV$78:BV90)+SUM(BV$117:BV$121))&gt;=30,0,SUM(IF(AND($I91=1,DJ91=1,DJ$41&gt;2,DJ$40&gt;0,SUM(DJ$47:DJ$53)&gt;0),1,0)))</f>
        <v>0</v>
      </c>
      <c r="BW91" s="80">
        <f>IF((SUM(BW$19:BW$39)+SUM(BW$78:BW90)+SUM(BW$117:BW$121))&gt;=30,0,SUM(IF(AND($I91=1,DK91=1,DK$41&gt;2,DK$40&gt;0,SUM(DK$47:DK$53)&gt;0),1,0)))</f>
        <v>0</v>
      </c>
      <c r="BX91" s="80">
        <f>IF((SUM(BX$19:BX$39)+SUM(BX$78:BX90)+SUM(BX$117:BX$121))&gt;=30,0,SUM(IF(AND($I91=1,DL91=1,DL$41&gt;2,DL$40&gt;0,SUM(DL$47:DL$53)&gt;0),1,0)))</f>
        <v>0</v>
      </c>
      <c r="BY91" s="80">
        <f>IF((SUM(BY$19:BY$39)+SUM(BY$78:BY90)+SUM(BY$117:BY$121))&gt;=30,0,SUM(IF(AND($I91=1,DM91=1,DM$41&gt;2,DM$40&gt;0,SUM(DM$47:DM$53)&gt;0),1,0)))</f>
        <v>0</v>
      </c>
      <c r="BZ91" s="80">
        <f>IF((SUM(BZ$19:BZ$39)+SUM(BZ$78:BZ90)+SUM(BZ$117:BZ$121))&gt;=30,0,SUM(IF(AND($I91=1,DN91=1,DN$41&gt;2,DN$40&gt;0,SUM(DN$47:DN$53)&gt;0),1,0)))</f>
        <v>0</v>
      </c>
      <c r="CA91" s="80">
        <f>IF((SUM(CA$19:CA$39)+SUM(CA$78:CA90)+SUM(CA$117:CA$121))&gt;=30,0,SUM(IF(AND($I91=1,DO91=1,DO$41&gt;2,DO$40&gt;0,SUM(DO$47:DO$53)&gt;0),1,0)))</f>
        <v>0</v>
      </c>
      <c r="CB91" s="80">
        <f>IF((SUM(CB$19:CB$39)+SUM(CB$78:CB90)+SUM(CB$117:CB$121))&gt;=30,0,SUM(IF(AND($I91=1,DP91=1,DP$41&gt;2,DP$40&gt;0,SUM(DP$47:DP$53)&gt;0),1,0)))</f>
        <v>0</v>
      </c>
      <c r="CC91" s="80">
        <f>IF((SUM(CC$19:CC$39)+SUM(CC$78:CC90)+SUM(CC$117:CC$121))&gt;=30,0,SUM(IF(AND($I91=1,DQ91=1,DQ$41&gt;2,DQ$40&gt;0,SUM(DQ$47:DQ$53)&gt;0),1,0)))</f>
        <v>0</v>
      </c>
      <c r="CD91" s="80">
        <f>IF((SUM(CD$19:CD$39)+SUM(CD$78:CD90)+SUM(CD$117:CD$121))&gt;=30,0,SUM(IF(AND($I91=1,DR91=1,DR$41&gt;2,DR$40&gt;0,SUM(DR$47:DR$53)&gt;0),1,0)))</f>
        <v>0</v>
      </c>
      <c r="CE91" s="80">
        <f>IF((SUM(CE$19:CE$39)+SUM(CE$78:CE90)+SUM(CE$117:CE$121))&gt;=30,0,SUM(IF(AND($I91=1,DS91=1,DS$41&gt;2,DS$40&gt;0,SUM(DS$47:DS$53)&gt;0),1,0)))</f>
        <v>0</v>
      </c>
      <c r="CF91" s="80">
        <f>IF((SUM(CF$19:CF$39)+SUM(CF$78:CF90)+SUM(CF$117:CF$121))&gt;=30,0,SUM(IF(AND($I91=1,DT91=1,DT$41&gt;2,DT$40&gt;0,SUM(DT$47:DT$53)&gt;0),1,0)))</f>
        <v>0</v>
      </c>
      <c r="CG91" s="80">
        <f>IF((SUM(CG$19:CG$39)+SUM(CG$78:CG90)+SUM(CG$117:CG$121))&gt;=30,0,SUM(IF(AND($I91=1,DU91=1,DU$41&gt;2,DU$40&gt;0,SUM(DU$47:DU$53)&gt;0),1,0)))</f>
        <v>0</v>
      </c>
      <c r="CH91" s="80">
        <f>IF((SUM(CH$19:CH$39)+SUM(CH$78:CH90)+SUM(CH$117:CH$121))&gt;=30,0,SUM(IF(AND($I91=1,DV91=1,DV$41&gt;2,DV$40&gt;0,SUM(DV$47:DV$53)&gt;0),1,0)))</f>
        <v>0</v>
      </c>
      <c r="CI91" s="80">
        <f>IF((SUM(CI$19:CI$39)+SUM(CI$78:CI90)+SUM(CI$117:CI$121))&gt;=30,0,SUM(IF(AND($I91=1,DW91=1,DW$41&gt;2,DW$40&gt;0,SUM(DW$47:DW$53)&gt;0),1,0)))</f>
        <v>0</v>
      </c>
      <c r="CJ91" s="80">
        <f>IF((SUM(CJ$19:CJ$39)+SUM(CJ$78:CJ90)+SUM(CJ$117:CJ$121))&gt;=30,0,SUM(IF(AND($I91=1,DX91=1,DX$41&gt;2,DX$40&gt;0,SUM(DX$47:DX$53)&gt;0),1,0)))</f>
        <v>0</v>
      </c>
      <c r="CK91" s="80">
        <f>IF((SUM(CK$19:CK$39)+SUM(CK$78:CK90)+SUM(CK$117:CK$121))&gt;=30,0,SUM(IF(AND($I91=1,DY91=1,DY$41&gt;2,DY$40&gt;0,SUM(DY$47:DY$53)&gt;0),1,0)))</f>
        <v>0</v>
      </c>
      <c r="CL91" s="80">
        <f>IF((SUM(CL$19:CL$39)+SUM(CL$78:CL90)+SUM(CL$117:CL$121))&gt;=30,0,SUM(IF(AND($I91=1,DZ91=1,DZ$41&gt;2,DZ$40&gt;0,SUM(DZ$47:DZ$53)&gt;0),1,0)))</f>
        <v>0</v>
      </c>
      <c r="CM91" s="80">
        <f>IF((SUM(CM$19:CM$39)+SUM(CM$78:CM90)+SUM(CM$117:CM$121))&gt;=30,0,SUM(IF(AND($I91=1,EA91=1,EA$41&gt;2,EA$40&gt;0,SUM(EA$47:EA$53)&gt;0),1,0)))</f>
        <v>0</v>
      </c>
      <c r="CN91" s="80">
        <f>IF((SUM(CN$19:CN$39)+SUM(CN$78:CN90)+SUM(CN$117:CN$121))&gt;=30,0,SUM(IF(AND($I91=1,EB91=1,EB$41&gt;2,EB$40&gt;0,SUM(EB$47:EB$53)&gt;0),1,0)))</f>
        <v>0</v>
      </c>
      <c r="CO91" s="80">
        <f>IF((SUM(CO$19:CO$39)+SUM(CO$78:CO90)+SUM(CO$117:CO$121))&gt;=30,0,SUM(IF(AND($I91=1,EC91=1,EC$41&gt;2,EC$40&gt;0,SUM(EC$47:EC$53)&gt;0),1,0)))</f>
        <v>0</v>
      </c>
      <c r="CP91" s="80">
        <f>IF((SUM(CP$19:CP$39)+SUM(CP$78:CP90)+SUM(CP$117:CP$121))&gt;=30,0,SUM(IF(AND($I91=1,ED91=1,ED$41&gt;2,ED$40&gt;0,SUM(ED$47:ED$53)&gt;0),1,0)))</f>
        <v>0</v>
      </c>
      <c r="CQ91" s="80">
        <f>IF((SUM(CQ$19:CQ$39)+SUM(CQ$78:CQ90)+SUM(CQ$117:CQ$121))&gt;=30,0,SUM(IF(AND($I91=1,EE91=1,EE$41&gt;2,EE$40&gt;0,SUM(EE$47:EE$53)&gt;0),1,0)))</f>
        <v>0</v>
      </c>
      <c r="CR91" s="80">
        <f>IF((SUM(CR$19:CR$39)+SUM(CR$78:CR90)+SUM(CR$117:CR$121))&gt;=30,0,SUM(IF(AND($I91=1,EF91=1,EF$41&gt;2,EF$40&gt;0,SUM(EF$47:EF$53)&gt;0),1,0)))</f>
        <v>0</v>
      </c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54">
        <f t="shared" si="48"/>
        <v>0</v>
      </c>
      <c r="EH91" s="136"/>
      <c r="EI91" s="97">
        <f t="shared" si="49"/>
        <v>0</v>
      </c>
      <c r="EJ91" s="344" t="str">
        <f t="shared" si="50"/>
        <v/>
      </c>
      <c r="EK91" s="345">
        <f t="shared" si="51"/>
        <v>0</v>
      </c>
      <c r="EL91" s="185"/>
      <c r="EM91" s="102">
        <f>SUMIF($K91,REGISTER!$CU$7,'KORT 2'!$BD91)</f>
        <v>0</v>
      </c>
      <c r="EN91" s="19">
        <f>SUMIF($K91,REGISTER!$CU$8,'KORT 2'!$BD91)</f>
        <v>0</v>
      </c>
      <c r="EO91" s="20">
        <f>SUMIF($K91,REGISTER!$CU$9,'KORT 2'!$BD91)</f>
        <v>0</v>
      </c>
      <c r="EP91" s="17">
        <f>SUMIF($K91,REGISTER!$CU$21,'KORT 2'!$BD91)</f>
        <v>0</v>
      </c>
      <c r="EQ91" s="19">
        <f>SUMIF($K91,REGISTER!$CU$22,'KORT 2'!$BD91)</f>
        <v>0</v>
      </c>
      <c r="ER91" s="20">
        <f>SUMIF($K91,REGISTER!$CU$23,'KORT 2'!$BD91)</f>
        <v>0</v>
      </c>
      <c r="ES91" s="17">
        <f>SUMIF($K91,REGISTER!$CU$14,'KORT 2'!$BD91)</f>
        <v>0</v>
      </c>
      <c r="ET91" s="19">
        <f>SUMIF($K91,REGISTER!$CU$15,'KORT 2'!$BD91)</f>
        <v>0</v>
      </c>
      <c r="EU91" s="19">
        <f>SUMIF($K91,REGISTER!$CU$16,'KORT 2'!$BD91)</f>
        <v>0</v>
      </c>
      <c r="EV91" s="218">
        <f>SUMIF($K91,REGISTER!$CU$17,'KORT 2'!$BD91)+SUMIF($K91,REGISTER!$CU$18,'KORT 2'!$BD91)+SUMIF($K91,REGISTER!$CU$19,'KORT 2'!$BD91)+SUMIF($K91,REGISTER!$CU$20,'KORT 2'!$BD91)</f>
        <v>0</v>
      </c>
      <c r="EW91" s="103">
        <f>SUMIF($K91,REGISTER!$CU$28,'KORT 2'!$BD91)</f>
        <v>0</v>
      </c>
      <c r="EX91" s="19">
        <f>SUMIF($K91,REGISTER!$CU$29,'KORT 2'!$BD91)</f>
        <v>0</v>
      </c>
      <c r="EY91" s="19">
        <f>SUMIF($K91,REGISTER!$CU$30,'KORT 2'!$BD91)</f>
        <v>0</v>
      </c>
      <c r="EZ91" s="218">
        <f>SUMIF($K91,REGISTER!$CU$31,'KORT 2'!$BD91)+SUMIF($K91,REGISTER!$CU$32,'KORT 2'!$BD91)+SUMIF($K91,REGISTER!$CU$33,'KORT 2'!$BD91)+SUMIF($K91,REGISTER!$CU$34,'KORT 2'!$BD91)</f>
        <v>0</v>
      </c>
      <c r="FA91" s="136"/>
      <c r="FB91" s="136"/>
      <c r="FC91" s="136"/>
      <c r="FD91" s="136"/>
      <c r="FE91" s="136"/>
      <c r="FF91" s="136"/>
      <c r="FG91" s="136"/>
      <c r="FH91" s="136"/>
      <c r="FI91" s="136"/>
      <c r="FJ91" s="136"/>
      <c r="FK91" s="136"/>
      <c r="FL91" s="136"/>
      <c r="FM91" s="136"/>
      <c r="FN91" s="136"/>
      <c r="FO91" s="136"/>
      <c r="FP91" s="235"/>
      <c r="FQ91" s="103">
        <f>SUMIF($M91,REGISTER!$CU$36,'KORT 2'!$O91)</f>
        <v>0</v>
      </c>
      <c r="FR91" s="19">
        <f>SUMIF($M91,REGISTER!$CU$37,'KORT 2'!$O91)</f>
        <v>0</v>
      </c>
      <c r="FS91" s="19">
        <f>SUMIF($M91,REGISTER!$CU$38,'KORT 2'!$O91)</f>
        <v>0</v>
      </c>
      <c r="FT91" s="19">
        <f>SUMIF($M91,REGISTER!$CU$39,'KORT 2'!$O91)</f>
        <v>0</v>
      </c>
      <c r="FU91" s="19">
        <f>SUMIF($M91,REGISTER!$CU$40,'KORT 2'!$O91)</f>
        <v>0</v>
      </c>
      <c r="FV91" s="19">
        <f>SUMIF($M91,REGISTER!$CU$41,'KORT 2'!$O91)</f>
        <v>0</v>
      </c>
      <c r="FW91" s="19">
        <f>SUMIF($M91,REGISTER!$CU$56,'KORT 2'!$O91)</f>
        <v>0</v>
      </c>
      <c r="FX91" s="19">
        <f>SUMIF($M91,REGISTER!$CU$57,'KORT 2'!$O91)</f>
        <v>0</v>
      </c>
      <c r="FY91" s="19">
        <f>SUMIF($M91,REGISTER!$CU$58,'KORT 2'!$O91)</f>
        <v>0</v>
      </c>
      <c r="FZ91" s="19">
        <f>SUMIF($M91,REGISTER!$CU$59,'KORT 2'!$O91)</f>
        <v>0</v>
      </c>
      <c r="GA91" s="19">
        <f>SUMIF($M91,REGISTER!$CU$60,'KORT 2'!$O91)</f>
        <v>0</v>
      </c>
      <c r="GB91" s="19">
        <f>SUMIF($M91,REGISTER!$CU$61,'KORT 2'!$O91)</f>
        <v>0</v>
      </c>
      <c r="GC91" s="19">
        <f>SUMIF($M91,REGISTER!$CU$46,'KORT 2'!$O91)</f>
        <v>0</v>
      </c>
      <c r="GD91" s="19">
        <f>SUMIF($M91,REGISTER!$CU$47,'KORT 2'!$O91)</f>
        <v>0</v>
      </c>
      <c r="GE91" s="19">
        <f>SUMIF($M91,REGISTER!$CU$48,'KORT 2'!$O91)</f>
        <v>0</v>
      </c>
      <c r="GF91" s="19">
        <f>SUMIF($M91,REGISTER!$CU$49,'KORT 2'!$O91)</f>
        <v>0</v>
      </c>
      <c r="GG91" s="19">
        <f>SUMIF($M91,REGISTER!$CU$50,'KORT 2'!$O91)</f>
        <v>0</v>
      </c>
      <c r="GH91" s="19">
        <f>SUMIF($M91,REGISTER!$CU$51,'KORT 2'!$O91)</f>
        <v>0</v>
      </c>
      <c r="GI91" s="18">
        <f>SUMIF($M91,REGISTER!$CU$52,'KORT 2'!$O91)+SUMIF($M91,REGISTER!$CU$53,'KORT 2'!$O91)+SUMIF($M91,REGISTER!$CU$54,'KORT 2'!$O91)+SUMIF($M91,REGISTER!$CU$55,'KORT 2'!$O91)</f>
        <v>0</v>
      </c>
      <c r="GJ91" s="19">
        <f>SUMIF($M91,REGISTER!$CU$66,'KORT 2'!$O91)</f>
        <v>0</v>
      </c>
      <c r="GK91" s="19">
        <f>SUMIF($M91,REGISTER!$CU$67,'KORT 2'!$O91)</f>
        <v>0</v>
      </c>
      <c r="GL91" s="19">
        <f>SUMIF($M91,REGISTER!$CU$68,'KORT 2'!$O91)</f>
        <v>0</v>
      </c>
      <c r="GM91" s="19">
        <f>SUMIF($M91,REGISTER!$CU$69,'KORT 2'!$O91)</f>
        <v>0</v>
      </c>
      <c r="GN91" s="19">
        <f>SUMIF($M91,REGISTER!$CU$70,'KORT 2'!$O91)</f>
        <v>0</v>
      </c>
      <c r="GO91" s="19">
        <f>SUMIF($M91,REGISTER!$CU$71,'KORT 2'!$O91)</f>
        <v>0</v>
      </c>
      <c r="GP91" s="18">
        <f>SUMIF($M91,REGISTER!$CU$72,'KORT 2'!$O91)+SUMIF($M91,REGISTER!$CU$73,'KORT 2'!$O91)+SUMIF($M91,REGISTER!$CU$74,'KORT 2'!$O91)+SUMIF($M91,REGISTER!$CU$75,'KORT 2'!$O91)</f>
        <v>0</v>
      </c>
      <c r="GQ91" s="136"/>
      <c r="GR91" s="136"/>
      <c r="GS91" s="136"/>
      <c r="GT91" s="136"/>
      <c r="GU91" s="136"/>
      <c r="GV91" s="136"/>
      <c r="GW91" s="136"/>
      <c r="GX91" s="136"/>
      <c r="GY91" s="136"/>
      <c r="GZ91" s="136"/>
      <c r="HA91" s="136"/>
      <c r="HB91" s="136"/>
      <c r="HC91" s="136"/>
      <c r="HD91" s="136"/>
      <c r="HE91" s="136"/>
      <c r="HF91" s="136"/>
      <c r="HG91" s="136"/>
      <c r="HH91" s="125"/>
      <c r="HI91" s="1"/>
    </row>
    <row r="92" spans="1:217" ht="12" customHeight="1">
      <c r="A92" s="17">
        <v>36</v>
      </c>
      <c r="B92" s="81"/>
      <c r="C92" s="427" t="str">
        <f t="shared" si="38"/>
        <v/>
      </c>
      <c r="D92" s="428"/>
      <c r="E92" s="428"/>
      <c r="F92" s="428"/>
      <c r="G92" s="429"/>
      <c r="H92" s="130" t="str">
        <f t="shared" si="39"/>
        <v/>
      </c>
      <c r="I92" s="26">
        <f t="shared" si="40"/>
        <v>0</v>
      </c>
      <c r="J92" s="26">
        <f t="shared" si="41"/>
        <v>0</v>
      </c>
      <c r="K92" s="26">
        <f t="shared" si="42"/>
        <v>0</v>
      </c>
      <c r="L92" s="133"/>
      <c r="M92" s="26">
        <f t="shared" si="43"/>
        <v>0</v>
      </c>
      <c r="N92" s="26">
        <f t="shared" si="44"/>
        <v>0</v>
      </c>
      <c r="O92" s="101">
        <f t="shared" si="45"/>
        <v>0</v>
      </c>
      <c r="P92" s="80">
        <f>IF((SUM(P$19:P$39)+SUM(P$78:P91)+SUM(P$117:P$121))&gt;=REGISTER!$CZ$22,0,IF(CS$70=1,0,IF(AND(CS92=1,$J92=1,CS$43&gt;=REGISTER!$CZ$25,CS$40&gt;0,SUM(CS$54:CS$60)&gt;0),1,0)))</f>
        <v>0</v>
      </c>
      <c r="Q92" s="80">
        <f>IF((SUM(Q$19:Q$39)+SUM(Q$78:Q91)+SUM(Q$117:Q$121))&gt;=REGISTER!$CZ$22,0,IF(CT$70=1,0,IF(AND(CT92=1,$J92=1,CT$43&gt;=REGISTER!$CZ$25,CT$40&gt;0,SUM(CT$54:CT$60)&gt;0),1,0)))</f>
        <v>0</v>
      </c>
      <c r="R92" s="80">
        <f>IF((SUM(R$19:R$39)+SUM(R$78:R91)+SUM(R$117:R$121))&gt;=REGISTER!$CZ$22,0,IF(CU$70=1,0,IF(AND(CU92=1,$J92=1,CU$43&gt;=REGISTER!$CZ$25,CU$40&gt;0,SUM(CU$54:CU$60)&gt;0),1,0)))</f>
        <v>0</v>
      </c>
      <c r="S92" s="80">
        <f>IF((SUM(S$19:S$39)+SUM(S$78:S91)+SUM(S$117:S$121))&gt;=REGISTER!$CZ$22,0,IF(CV$70=1,0,IF(AND(CV92=1,$J92=1,CV$43&gt;=REGISTER!$CZ$25,CV$40&gt;0,SUM(CV$54:CV$60)&gt;0),1,0)))</f>
        <v>0</v>
      </c>
      <c r="T92" s="80">
        <f>IF((SUM(T$19:T$39)+SUM(T$78:T91)+SUM(T$117:T$121))&gt;=REGISTER!$CZ$22,0,IF(CW$70=1,0,IF(AND(CW92=1,$J92=1,CW$43&gt;=REGISTER!$CZ$25,CW$40&gt;0,SUM(CW$54:CW$60)&gt;0),1,0)))</f>
        <v>0</v>
      </c>
      <c r="U92" s="80">
        <f>IF((SUM(U$19:U$39)+SUM(U$78:U91)+SUM(U$117:U$121))&gt;=REGISTER!$CZ$22,0,IF(CX$70=1,0,IF(AND(CX92=1,$J92=1,CX$43&gt;=REGISTER!$CZ$25,CX$40&gt;0,SUM(CX$54:CX$60)&gt;0),1,0)))</f>
        <v>0</v>
      </c>
      <c r="V92" s="80">
        <f>IF((SUM(V$19:V$39)+SUM(V$78:V91)+SUM(V$117:V$121))&gt;=REGISTER!$CZ$22,0,IF(CY$70=1,0,IF(AND(CY92=1,$J92=1,CY$43&gt;=REGISTER!$CZ$25,CY$40&gt;0,SUM(CY$54:CY$60)&gt;0),1,0)))</f>
        <v>0</v>
      </c>
      <c r="W92" s="80">
        <f>IF((SUM(W$19:W$39)+SUM(W$78:W91)+SUM(W$117:W$121))&gt;=REGISTER!$CZ$22,0,IF(CZ$70=1,0,IF(AND(CZ92=1,$J92=1,CZ$43&gt;=REGISTER!$CZ$25,CZ$40&gt;0,SUM(CZ$54:CZ$60)&gt;0),1,0)))</f>
        <v>0</v>
      </c>
      <c r="X92" s="80">
        <f>IF((SUM(X$19:X$39)+SUM(X$78:X91)+SUM(X$117:X$121))&gt;=REGISTER!$CZ$22,0,IF(DA$70=1,0,IF(AND(DA92=1,$J92=1,DA$43&gt;=REGISTER!$CZ$25,DA$40&gt;0,SUM(DA$54:DA$60)&gt;0),1,0)))</f>
        <v>0</v>
      </c>
      <c r="Y92" s="80">
        <f>IF((SUM(Y$19:Y$39)+SUM(Y$78:Y91)+SUM(Y$117:Y$121))&gt;=REGISTER!$CZ$22,0,IF(DB$70=1,0,IF(AND(DB92=1,$J92=1,DB$43&gt;=REGISTER!$CZ$25,DB$40&gt;0,SUM(DB$54:DB$60)&gt;0),1,0)))</f>
        <v>0</v>
      </c>
      <c r="Z92" s="80">
        <f>IF((SUM(Z$19:Z$39)+SUM(Z$78:Z91)+SUM(Z$117:Z$121))&gt;=REGISTER!$CZ$22,0,IF(DC$70=1,0,IF(AND(DC92=1,$J92=1,DC$43&gt;=REGISTER!$CZ$25,DC$40&gt;0,SUM(DC$54:DC$60)&gt;0),1,0)))</f>
        <v>0</v>
      </c>
      <c r="AA92" s="80">
        <f>IF((SUM(AA$19:AA$39)+SUM(AA$78:AA91)+SUM(AA$117:AA$121))&gt;=REGISTER!$CZ$22,0,IF(DD$70=1,0,IF(AND(DD92=1,$J92=1,DD$43&gt;=REGISTER!$CZ$25,DD$40&gt;0,SUM(DD$54:DD$60)&gt;0),1,0)))</f>
        <v>0</v>
      </c>
      <c r="AB92" s="80">
        <f>IF((SUM(AB$19:AB$39)+SUM(AB$78:AB91)+SUM(AB$117:AB$121))&gt;=REGISTER!$CZ$22,0,IF(DE$70=1,0,IF(AND(DE92=1,$J92=1,DE$43&gt;=REGISTER!$CZ$25,DE$40&gt;0,SUM(DE$54:DE$60)&gt;0),1,0)))</f>
        <v>0</v>
      </c>
      <c r="AC92" s="80">
        <f>IF((SUM(AC$19:AC$39)+SUM(AC$78:AC91)+SUM(AC$117:AC$121))&gt;=REGISTER!$CZ$22,0,IF(DF$70=1,0,IF(AND(DF92=1,$J92=1,DF$43&gt;=REGISTER!$CZ$25,DF$40&gt;0,SUM(DF$54:DF$60)&gt;0),1,0)))</f>
        <v>0</v>
      </c>
      <c r="AD92" s="80">
        <f>IF((SUM(AD$19:AD$39)+SUM(AD$78:AD91)+SUM(AD$117:AD$121))&gt;=REGISTER!$CZ$22,0,IF(DG$70=1,0,IF(AND(DG92=1,$J92=1,DG$43&gt;=REGISTER!$CZ$25,DG$40&gt;0,SUM(DG$54:DG$60)&gt;0),1,0)))</f>
        <v>0</v>
      </c>
      <c r="AE92" s="80">
        <f>IF((SUM(AE$19:AE$39)+SUM(AE$78:AE91)+SUM(AE$117:AE$121))&gt;=REGISTER!$CZ$22,0,IF(DH$70=1,0,IF(AND(DH92=1,$J92=1,DH$43&gt;=REGISTER!$CZ$25,DH$40&gt;0,SUM(DH$54:DH$60)&gt;0),1,0)))</f>
        <v>0</v>
      </c>
      <c r="AF92" s="80">
        <f>IF((SUM(AF$19:AF$39)+SUM(AF$78:AF91)+SUM(AF$117:AF$121))&gt;=REGISTER!$CZ$22,0,IF(DI$70=1,0,IF(AND(DI92=1,$J92=1,DI$43&gt;=REGISTER!$CZ$25,DI$40&gt;0,SUM(DI$54:DI$60)&gt;0),1,0)))</f>
        <v>0</v>
      </c>
      <c r="AG92" s="80">
        <f>IF((SUM(AG$19:AG$39)+SUM(AG$78:AG91)+SUM(AG$117:AG$121))&gt;=REGISTER!$CZ$22,0,IF(DJ$70=1,0,IF(AND(DJ92=1,$J92=1,DJ$43&gt;=REGISTER!$CZ$25,DJ$40&gt;0,SUM(DJ$54:DJ$60)&gt;0),1,0)))</f>
        <v>0</v>
      </c>
      <c r="AH92" s="80">
        <f>IF((SUM(AH$19:AH$39)+SUM(AH$78:AH91)+SUM(AH$117:AH$121))&gt;=REGISTER!$CZ$22,0,IF(DK$70=1,0,IF(AND(DK92=1,$J92=1,DK$43&gt;=REGISTER!$CZ$25,DK$40&gt;0,SUM(DK$54:DK$60)&gt;0),1,0)))</f>
        <v>0</v>
      </c>
      <c r="AI92" s="80">
        <f>IF((SUM(AI$19:AI$39)+SUM(AI$78:AI91)+SUM(AI$117:AI$121))&gt;=REGISTER!$CZ$22,0,IF(DL$70=1,0,IF(AND(DL92=1,$J92=1,DL$43&gt;=REGISTER!$CZ$25,DL$40&gt;0,SUM(DL$54:DL$60)&gt;0),1,0)))</f>
        <v>0</v>
      </c>
      <c r="AJ92" s="80">
        <f>IF((SUM(AJ$19:AJ$39)+SUM(AJ$78:AJ91)+SUM(AJ$117:AJ$121))&gt;=REGISTER!$CZ$22,0,IF(DM$70=1,0,IF(AND(DM92=1,$J92=1,DM$43&gt;=REGISTER!$CZ$25,DM$40&gt;0,SUM(DM$54:DM$60)&gt;0),1,0)))</f>
        <v>0</v>
      </c>
      <c r="AK92" s="80">
        <f>IF((SUM(AK$19:AK$39)+SUM(AK$78:AK91)+SUM(AK$117:AK$121))&gt;=REGISTER!$CZ$22,0,IF(DN$70=1,0,IF(AND(DN92=1,$J92=1,DN$43&gt;=REGISTER!$CZ$25,DN$40&gt;0,SUM(DN$54:DN$60)&gt;0),1,0)))</f>
        <v>0</v>
      </c>
      <c r="AL92" s="80">
        <f>IF((SUM(AL$19:AL$39)+SUM(AL$78:AL91)+SUM(AL$117:AL$121))&gt;=REGISTER!$CZ$22,0,IF(DO$70=1,0,IF(AND(DO92=1,$J92=1,DO$43&gt;=REGISTER!$CZ$25,DO$40&gt;0,SUM(DO$54:DO$60)&gt;0),1,0)))</f>
        <v>0</v>
      </c>
      <c r="AM92" s="80">
        <f>IF((SUM(AM$19:AM$39)+SUM(AM$78:AM91)+SUM(AM$117:AM$121))&gt;=REGISTER!$CZ$22,0,IF(DP$70=1,0,IF(AND(DP92=1,$J92=1,DP$43&gt;=REGISTER!$CZ$25,DP$40&gt;0,SUM(DP$54:DP$60)&gt;0),1,0)))</f>
        <v>0</v>
      </c>
      <c r="AN92" s="80">
        <f>IF((SUM(AN$19:AN$39)+SUM(AN$78:AN91)+SUM(AN$117:AN$121))&gt;=REGISTER!$CZ$22,0,IF(DQ$70=1,0,IF(AND(DQ92=1,$J92=1,DQ$43&gt;=REGISTER!$CZ$25,DQ$40&gt;0,SUM(DQ$54:DQ$60)&gt;0),1,0)))</f>
        <v>0</v>
      </c>
      <c r="AO92" s="80">
        <f>IF((SUM(AO$19:AO$39)+SUM(AO$78:AO91)+SUM(AO$117:AO$121))&gt;=REGISTER!$CZ$22,0,IF(DR$70=1,0,IF(AND(DR92=1,$J92=1,DR$43&gt;=REGISTER!$CZ$25,DR$40&gt;0,SUM(DR$54:DR$60)&gt;0),1,0)))</f>
        <v>0</v>
      </c>
      <c r="AP92" s="80">
        <f>IF((SUM(AP$19:AP$39)+SUM(AP$78:AP91)+SUM(AP$117:AP$121))&gt;=REGISTER!$CZ$22,0,IF(DS$70=1,0,IF(AND(DS92=1,$J92=1,DS$43&gt;=REGISTER!$CZ$25,DS$40&gt;0,SUM(DS$54:DS$60)&gt;0),1,0)))</f>
        <v>0</v>
      </c>
      <c r="AQ92" s="80">
        <f>IF((SUM(AQ$19:AQ$39)+SUM(AQ$78:AQ91)+SUM(AQ$117:AQ$121))&gt;=REGISTER!$CZ$22,0,IF(DT$70=1,0,IF(AND(DT92=1,$J92=1,DT$43&gt;=REGISTER!$CZ$25,DT$40&gt;0,SUM(DT$54:DT$60)&gt;0),1,0)))</f>
        <v>0</v>
      </c>
      <c r="AR92" s="80">
        <f>IF((SUM(AR$19:AR$39)+SUM(AR$78:AR91)+SUM(AR$117:AR$121))&gt;=REGISTER!$CZ$22,0,IF(DU$70=1,0,IF(AND(DU92=1,$J92=1,DU$43&gt;=REGISTER!$CZ$25,DU$40&gt;0,SUM(DU$54:DU$60)&gt;0),1,0)))</f>
        <v>0</v>
      </c>
      <c r="AS92" s="80">
        <f>IF((SUM(AS$19:AS$39)+SUM(AS$78:AS91)+SUM(AS$117:AS$121))&gt;=REGISTER!$CZ$22,0,IF(DV$70=1,0,IF(AND(DV92=1,$J92=1,DV$43&gt;=REGISTER!$CZ$25,DV$40&gt;0,SUM(DV$54:DV$60)&gt;0),1,0)))</f>
        <v>0</v>
      </c>
      <c r="AT92" s="80">
        <f>IF((SUM(AT$19:AT$39)+SUM(AT$78:AT91)+SUM(AT$117:AT$121))&gt;=REGISTER!$CZ$22,0,IF(DW$70=1,0,IF(AND(DW92=1,$J92=1,DW$43&gt;=REGISTER!$CZ$25,DW$40&gt;0,SUM(DW$54:DW$60)&gt;0),1,0)))</f>
        <v>0</v>
      </c>
      <c r="AU92" s="80">
        <f>IF((SUM(AU$19:AU$39)+SUM(AU$78:AU91)+SUM(AU$117:AU$121))&gt;=REGISTER!$CZ$22,0,IF(DX$70=1,0,IF(AND(DX92=1,$J92=1,DX$43&gt;=REGISTER!$CZ$25,DX$40&gt;0,SUM(DX$54:DX$60)&gt;0),1,0)))</f>
        <v>0</v>
      </c>
      <c r="AV92" s="80">
        <f>IF((SUM(AV$19:AV$39)+SUM(AV$78:AV91)+SUM(AV$117:AV$121))&gt;=REGISTER!$CZ$22,0,IF(DY$70=1,0,IF(AND(DY92=1,$J92=1,DY$43&gt;=REGISTER!$CZ$25,DY$40&gt;0,SUM(DY$54:DY$60)&gt;0),1,0)))</f>
        <v>0</v>
      </c>
      <c r="AW92" s="80">
        <f>IF((SUM(AW$19:AW$39)+SUM(AW$78:AW91)+SUM(AW$117:AW$121))&gt;=REGISTER!$CZ$22,0,IF(DZ$70=1,0,IF(AND(DZ92=1,$J92=1,DZ$43&gt;=REGISTER!$CZ$25,DZ$40&gt;0,SUM(DZ$54:DZ$60)&gt;0),1,0)))</f>
        <v>0</v>
      </c>
      <c r="AX92" s="80">
        <f>IF((SUM(AX$19:AX$39)+SUM(AX$78:AX91)+SUM(AX$117:AX$121))&gt;=REGISTER!$CZ$22,0,IF(EA$70=1,0,IF(AND(EA92=1,$J92=1,EA$43&gt;=REGISTER!$CZ$25,EA$40&gt;0,SUM(EA$54:EA$60)&gt;0),1,0)))</f>
        <v>0</v>
      </c>
      <c r="AY92" s="80">
        <f>IF((SUM(AY$19:AY$39)+SUM(AY$78:AY91)+SUM(AY$117:AY$121))&gt;=REGISTER!$CZ$22,0,IF(EB$70=1,0,IF(AND(EB92=1,$J92=1,EB$43&gt;=REGISTER!$CZ$25,EB$40&gt;0,SUM(EB$54:EB$60)&gt;0),1,0)))</f>
        <v>0</v>
      </c>
      <c r="AZ92" s="80">
        <f>IF((SUM(AZ$19:AZ$39)+SUM(AZ$78:AZ91)+SUM(AZ$117:AZ$121))&gt;=REGISTER!$CZ$22,0,IF(EC$70=1,0,IF(AND(EC92=1,$J92=1,EC$43&gt;=REGISTER!$CZ$25,EC$40&gt;0,SUM(EC$54:EC$60)&gt;0),1,0)))</f>
        <v>0</v>
      </c>
      <c r="BA92" s="80">
        <f>IF((SUM(BA$19:BA$39)+SUM(BA$78:BA91)+SUM(BA$117:BA$121))&gt;=REGISTER!$CZ$22,0,IF(ED$70=1,0,IF(AND(ED92=1,$J92=1,ED$43&gt;=REGISTER!$CZ$25,ED$40&gt;0,SUM(ED$54:ED$60)&gt;0),1,0)))</f>
        <v>0</v>
      </c>
      <c r="BB92" s="80">
        <f>IF((SUM(BB$19:BB$39)+SUM(BB$78:BB91)+SUM(BB$117:BB$121))&gt;=REGISTER!$CZ$22,0,IF(EE$70=1,0,IF(AND(EE92=1,$J92=1,EE$43&gt;=REGISTER!$CZ$25,EE$40&gt;0,SUM(EE$54:EE$60)&gt;0),1,0)))</f>
        <v>0</v>
      </c>
      <c r="BC92" s="80">
        <f>IF((SUM(BC$19:BC$39)+SUM(BC$78:BC91)+SUM(BC$117:BC$121))&gt;=REGISTER!$CZ$22,0,IF(EF$70=1,0,IF(AND(EF92=1,$J92=1,EF$43&gt;=REGISTER!$CZ$25,EF$40&gt;0,SUM(EF$54:EF$60)&gt;0),1,0)))</f>
        <v>0</v>
      </c>
      <c r="BD92" s="101">
        <f t="shared" si="46"/>
        <v>0</v>
      </c>
      <c r="BE92" s="80">
        <f>IF((SUM(BE$19:BE$39)+SUM(BE$78:BE91)+SUM(BE$117:BE$121))&gt;=30,0,SUM(IF(AND($I92=1,CS92=1,CS$41&gt;2,CS$40&gt;0,SUM(CS$47:CS$53)&gt;0),1,0)))</f>
        <v>0</v>
      </c>
      <c r="BF92" s="80">
        <f>IF((SUM(BF$19:BF$39)+SUM(BF$78:BF91)+SUM(BF$117:BF$121))&gt;=30,0,SUM(IF(AND($I92=1,CT92=1,CT$41&gt;2,CT$40&gt;0,SUM(CT$47:CT$53)&gt;0),1,0)))</f>
        <v>0</v>
      </c>
      <c r="BG92" s="80">
        <f>IF((SUM(BG$19:BG$39)+SUM(BG$78:BG91)+SUM(BG$117:BG$121))&gt;=30,0,SUM(IF(AND($I92=1,CU92=1,CU$41&gt;2,CU$40&gt;0,SUM(CU$47:CU$53)&gt;0),1,0)))</f>
        <v>0</v>
      </c>
      <c r="BH92" s="80">
        <f>IF((SUM(BH$19:BH$39)+SUM(BH$78:BH91)+SUM(BH$117:BH$121))&gt;=30,0,SUM(IF(AND($I92=1,CV92=1,CV$41&gt;2,CV$40&gt;0,SUM(CV$47:CV$53)&gt;0),1,0)))</f>
        <v>0</v>
      </c>
      <c r="BI92" s="80">
        <f>IF((SUM(BI$19:BI$39)+SUM(BI$78:BI91)+SUM(BI$117:BI$121))&gt;=30,0,SUM(IF(AND($I92=1,CW92=1,CW$41&gt;2,CW$40&gt;0,SUM(CW$47:CW$53)&gt;0),1,0)))</f>
        <v>0</v>
      </c>
      <c r="BJ92" s="80">
        <f>IF((SUM(BJ$19:BJ$39)+SUM(BJ$78:BJ91)+SUM(BJ$117:BJ$121))&gt;=30,0,SUM(IF(AND($I92=1,CX92=1,CX$41&gt;2,CX$40&gt;0,SUM(CX$47:CX$53)&gt;0),1,0)))</f>
        <v>0</v>
      </c>
      <c r="BK92" s="80">
        <f>IF((SUM(BK$19:BK$39)+SUM(BK$78:BK91)+SUM(BK$117:BK$121))&gt;=30,0,SUM(IF(AND($I92=1,CY92=1,CY$41&gt;2,CY$40&gt;0,SUM(CY$47:CY$53)&gt;0),1,0)))</f>
        <v>0</v>
      </c>
      <c r="BL92" s="80">
        <f>IF((SUM(BL$19:BL$39)+SUM(BL$78:BL91)+SUM(BL$117:BL$121))&gt;=30,0,SUM(IF(AND($I92=1,CZ92=1,CZ$41&gt;2,CZ$40&gt;0,SUM(CZ$47:CZ$53)&gt;0),1,0)))</f>
        <v>0</v>
      </c>
      <c r="BM92" s="80">
        <f>IF((SUM(BM$19:BM$39)+SUM(BM$78:BM91)+SUM(BM$117:BM$121))&gt;=30,0,SUM(IF(AND($I92=1,DA92=1,DA$41&gt;2,DA$40&gt;0,SUM(DA$47:DA$53)&gt;0),1,0)))</f>
        <v>0</v>
      </c>
      <c r="BN92" s="80">
        <f>IF((SUM(BN$19:BN$39)+SUM(BN$78:BN91)+SUM(BN$117:BN$121))&gt;=30,0,SUM(IF(AND($I92=1,DB92=1,DB$41&gt;2,DB$40&gt;0,SUM(DB$47:DB$53)&gt;0),1,0)))</f>
        <v>0</v>
      </c>
      <c r="BO92" s="80">
        <f>IF((SUM(BO$19:BO$39)+SUM(BO$78:BO91)+SUM(BO$117:BO$121))&gt;=30,0,SUM(IF(AND($I92=1,DC92=1,DC$41&gt;2,DC$40&gt;0,SUM(DC$47:DC$53)&gt;0),1,0)))</f>
        <v>0</v>
      </c>
      <c r="BP92" s="80">
        <f>IF((SUM(BP$19:BP$39)+SUM(BP$78:BP91)+SUM(BP$117:BP$121))&gt;=30,0,SUM(IF(AND($I92=1,DD92=1,DD$41&gt;2,DD$40&gt;0,SUM(DD$47:DD$53)&gt;0),1,0)))</f>
        <v>0</v>
      </c>
      <c r="BQ92" s="80">
        <f>IF((SUM(BQ$19:BQ$39)+SUM(BQ$78:BQ91)+SUM(BQ$117:BQ$121))&gt;=30,0,SUM(IF(AND($I92=1,DE92=1,DE$41&gt;2,DE$40&gt;0,SUM(DE$47:DE$53)&gt;0),1,0)))</f>
        <v>0</v>
      </c>
      <c r="BR92" s="80">
        <f>IF((SUM(BR$19:BR$39)+SUM(BR$78:BR91)+SUM(BR$117:BR$121))&gt;=30,0,SUM(IF(AND($I92=1,DF92=1,DF$41&gt;2,DF$40&gt;0,SUM(DF$47:DF$53)&gt;0),1,0)))</f>
        <v>0</v>
      </c>
      <c r="BS92" s="80">
        <f>IF((SUM(BS$19:BS$39)+SUM(BS$78:BS91)+SUM(BS$117:BS$121))&gt;=30,0,SUM(IF(AND($I92=1,DG92=1,DG$41&gt;2,DG$40&gt;0,SUM(DG$47:DG$53)&gt;0),1,0)))</f>
        <v>0</v>
      </c>
      <c r="BT92" s="80">
        <f>IF((SUM(BT$19:BT$39)+SUM(BT$78:BT91)+SUM(BT$117:BT$121))&gt;=30,0,SUM(IF(AND($I92=1,DH92=1,DH$41&gt;2,DH$40&gt;0,SUM(DH$47:DH$53)&gt;0),1,0)))</f>
        <v>0</v>
      </c>
      <c r="BU92" s="80">
        <f>IF((SUM(BU$19:BU$39)+SUM(BU$78:BU91)+SUM(BU$117:BU$121))&gt;=30,0,SUM(IF(AND($I92=1,DI92=1,DI$41&gt;2,DI$40&gt;0,SUM(DI$47:DI$53)&gt;0),1,0)))</f>
        <v>0</v>
      </c>
      <c r="BV92" s="80">
        <f>IF((SUM(BV$19:BV$39)+SUM(BV$78:BV91)+SUM(BV$117:BV$121))&gt;=30,0,SUM(IF(AND($I92=1,DJ92=1,DJ$41&gt;2,DJ$40&gt;0,SUM(DJ$47:DJ$53)&gt;0),1,0)))</f>
        <v>0</v>
      </c>
      <c r="BW92" s="80">
        <f>IF((SUM(BW$19:BW$39)+SUM(BW$78:BW91)+SUM(BW$117:BW$121))&gt;=30,0,SUM(IF(AND($I92=1,DK92=1,DK$41&gt;2,DK$40&gt;0,SUM(DK$47:DK$53)&gt;0),1,0)))</f>
        <v>0</v>
      </c>
      <c r="BX92" s="80">
        <f>IF((SUM(BX$19:BX$39)+SUM(BX$78:BX91)+SUM(BX$117:BX$121))&gt;=30,0,SUM(IF(AND($I92=1,DL92=1,DL$41&gt;2,DL$40&gt;0,SUM(DL$47:DL$53)&gt;0),1,0)))</f>
        <v>0</v>
      </c>
      <c r="BY92" s="80">
        <f>IF((SUM(BY$19:BY$39)+SUM(BY$78:BY91)+SUM(BY$117:BY$121))&gt;=30,0,SUM(IF(AND($I92=1,DM92=1,DM$41&gt;2,DM$40&gt;0,SUM(DM$47:DM$53)&gt;0),1,0)))</f>
        <v>0</v>
      </c>
      <c r="BZ92" s="80">
        <f>IF((SUM(BZ$19:BZ$39)+SUM(BZ$78:BZ91)+SUM(BZ$117:BZ$121))&gt;=30,0,SUM(IF(AND($I92=1,DN92=1,DN$41&gt;2,DN$40&gt;0,SUM(DN$47:DN$53)&gt;0),1,0)))</f>
        <v>0</v>
      </c>
      <c r="CA92" s="80">
        <f>IF((SUM(CA$19:CA$39)+SUM(CA$78:CA91)+SUM(CA$117:CA$121))&gt;=30,0,SUM(IF(AND($I92=1,DO92=1,DO$41&gt;2,DO$40&gt;0,SUM(DO$47:DO$53)&gt;0),1,0)))</f>
        <v>0</v>
      </c>
      <c r="CB92" s="80">
        <f>IF((SUM(CB$19:CB$39)+SUM(CB$78:CB91)+SUM(CB$117:CB$121))&gt;=30,0,SUM(IF(AND($I92=1,DP92=1,DP$41&gt;2,DP$40&gt;0,SUM(DP$47:DP$53)&gt;0),1,0)))</f>
        <v>0</v>
      </c>
      <c r="CC92" s="80">
        <f>IF((SUM(CC$19:CC$39)+SUM(CC$78:CC91)+SUM(CC$117:CC$121))&gt;=30,0,SUM(IF(AND($I92=1,DQ92=1,DQ$41&gt;2,DQ$40&gt;0,SUM(DQ$47:DQ$53)&gt;0),1,0)))</f>
        <v>0</v>
      </c>
      <c r="CD92" s="80">
        <f>IF((SUM(CD$19:CD$39)+SUM(CD$78:CD91)+SUM(CD$117:CD$121))&gt;=30,0,SUM(IF(AND($I92=1,DR92=1,DR$41&gt;2,DR$40&gt;0,SUM(DR$47:DR$53)&gt;0),1,0)))</f>
        <v>0</v>
      </c>
      <c r="CE92" s="80">
        <f>IF((SUM(CE$19:CE$39)+SUM(CE$78:CE91)+SUM(CE$117:CE$121))&gt;=30,0,SUM(IF(AND($I92=1,DS92=1,DS$41&gt;2,DS$40&gt;0,SUM(DS$47:DS$53)&gt;0),1,0)))</f>
        <v>0</v>
      </c>
      <c r="CF92" s="80">
        <f>IF((SUM(CF$19:CF$39)+SUM(CF$78:CF91)+SUM(CF$117:CF$121))&gt;=30,0,SUM(IF(AND($I92=1,DT92=1,DT$41&gt;2,DT$40&gt;0,SUM(DT$47:DT$53)&gt;0),1,0)))</f>
        <v>0</v>
      </c>
      <c r="CG92" s="80">
        <f>IF((SUM(CG$19:CG$39)+SUM(CG$78:CG91)+SUM(CG$117:CG$121))&gt;=30,0,SUM(IF(AND($I92=1,DU92=1,DU$41&gt;2,DU$40&gt;0,SUM(DU$47:DU$53)&gt;0),1,0)))</f>
        <v>0</v>
      </c>
      <c r="CH92" s="80">
        <f>IF((SUM(CH$19:CH$39)+SUM(CH$78:CH91)+SUM(CH$117:CH$121))&gt;=30,0,SUM(IF(AND($I92=1,DV92=1,DV$41&gt;2,DV$40&gt;0,SUM(DV$47:DV$53)&gt;0),1,0)))</f>
        <v>0</v>
      </c>
      <c r="CI92" s="80">
        <f>IF((SUM(CI$19:CI$39)+SUM(CI$78:CI91)+SUM(CI$117:CI$121))&gt;=30,0,SUM(IF(AND($I92=1,DW92=1,DW$41&gt;2,DW$40&gt;0,SUM(DW$47:DW$53)&gt;0),1,0)))</f>
        <v>0</v>
      </c>
      <c r="CJ92" s="80">
        <f>IF((SUM(CJ$19:CJ$39)+SUM(CJ$78:CJ91)+SUM(CJ$117:CJ$121))&gt;=30,0,SUM(IF(AND($I92=1,DX92=1,DX$41&gt;2,DX$40&gt;0,SUM(DX$47:DX$53)&gt;0),1,0)))</f>
        <v>0</v>
      </c>
      <c r="CK92" s="80">
        <f>IF((SUM(CK$19:CK$39)+SUM(CK$78:CK91)+SUM(CK$117:CK$121))&gt;=30,0,SUM(IF(AND($I92=1,DY92=1,DY$41&gt;2,DY$40&gt;0,SUM(DY$47:DY$53)&gt;0),1,0)))</f>
        <v>0</v>
      </c>
      <c r="CL92" s="80">
        <f>IF((SUM(CL$19:CL$39)+SUM(CL$78:CL91)+SUM(CL$117:CL$121))&gt;=30,0,SUM(IF(AND($I92=1,DZ92=1,DZ$41&gt;2,DZ$40&gt;0,SUM(DZ$47:DZ$53)&gt;0),1,0)))</f>
        <v>0</v>
      </c>
      <c r="CM92" s="80">
        <f>IF((SUM(CM$19:CM$39)+SUM(CM$78:CM91)+SUM(CM$117:CM$121))&gt;=30,0,SUM(IF(AND($I92=1,EA92=1,EA$41&gt;2,EA$40&gt;0,SUM(EA$47:EA$53)&gt;0),1,0)))</f>
        <v>0</v>
      </c>
      <c r="CN92" s="80">
        <f>IF((SUM(CN$19:CN$39)+SUM(CN$78:CN91)+SUM(CN$117:CN$121))&gt;=30,0,SUM(IF(AND($I92=1,EB92=1,EB$41&gt;2,EB$40&gt;0,SUM(EB$47:EB$53)&gt;0),1,0)))</f>
        <v>0</v>
      </c>
      <c r="CO92" s="80">
        <f>IF((SUM(CO$19:CO$39)+SUM(CO$78:CO91)+SUM(CO$117:CO$121))&gt;=30,0,SUM(IF(AND($I92=1,EC92=1,EC$41&gt;2,EC$40&gt;0,SUM(EC$47:EC$53)&gt;0),1,0)))</f>
        <v>0</v>
      </c>
      <c r="CP92" s="80">
        <f>IF((SUM(CP$19:CP$39)+SUM(CP$78:CP91)+SUM(CP$117:CP$121))&gt;=30,0,SUM(IF(AND($I92=1,ED92=1,ED$41&gt;2,ED$40&gt;0,SUM(ED$47:ED$53)&gt;0),1,0)))</f>
        <v>0</v>
      </c>
      <c r="CQ92" s="80">
        <f>IF((SUM(CQ$19:CQ$39)+SUM(CQ$78:CQ91)+SUM(CQ$117:CQ$121))&gt;=30,0,SUM(IF(AND($I92=1,EE92=1,EE$41&gt;2,EE$40&gt;0,SUM(EE$47:EE$53)&gt;0),1,0)))</f>
        <v>0</v>
      </c>
      <c r="CR92" s="80">
        <f>IF((SUM(CR$19:CR$39)+SUM(CR$78:CR91)+SUM(CR$117:CR$121))&gt;=30,0,SUM(IF(AND($I92=1,EF92=1,EF$41&gt;2,EF$40&gt;0,SUM(EF$47:EF$53)&gt;0),1,0)))</f>
        <v>0</v>
      </c>
      <c r="CS92" s="64"/>
      <c r="CT92" s="64"/>
      <c r="CU92" s="6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64"/>
      <c r="DM92" s="64"/>
      <c r="DN92" s="64"/>
      <c r="DO92" s="64"/>
      <c r="DP92" s="64"/>
      <c r="DQ92" s="64"/>
      <c r="DR92" s="64"/>
      <c r="DS92" s="64"/>
      <c r="DT92" s="64"/>
      <c r="DU92" s="64"/>
      <c r="DV92" s="64"/>
      <c r="DW92" s="64"/>
      <c r="DX92" s="64"/>
      <c r="DY92" s="64"/>
      <c r="DZ92" s="64"/>
      <c r="EA92" s="64"/>
      <c r="EB92" s="64"/>
      <c r="EC92" s="64"/>
      <c r="ED92" s="64"/>
      <c r="EE92" s="64"/>
      <c r="EF92" s="64"/>
      <c r="EG92" s="54">
        <f t="shared" si="48"/>
        <v>0</v>
      </c>
      <c r="EH92" s="136"/>
      <c r="EI92" s="97">
        <f t="shared" si="49"/>
        <v>0</v>
      </c>
      <c r="EJ92" s="344" t="str">
        <f t="shared" si="50"/>
        <v/>
      </c>
      <c r="EK92" s="345">
        <f t="shared" si="51"/>
        <v>0</v>
      </c>
      <c r="EL92" s="185"/>
      <c r="EM92" s="102">
        <f>SUMIF($K92,REGISTER!$CU$7,'KORT 2'!$BD92)</f>
        <v>0</v>
      </c>
      <c r="EN92" s="19">
        <f>SUMIF($K92,REGISTER!$CU$8,'KORT 2'!$BD92)</f>
        <v>0</v>
      </c>
      <c r="EO92" s="20">
        <f>SUMIF($K92,REGISTER!$CU$9,'KORT 2'!$BD92)</f>
        <v>0</v>
      </c>
      <c r="EP92" s="17">
        <f>SUMIF($K92,REGISTER!$CU$21,'KORT 2'!$BD92)</f>
        <v>0</v>
      </c>
      <c r="EQ92" s="19">
        <f>SUMIF($K92,REGISTER!$CU$22,'KORT 2'!$BD92)</f>
        <v>0</v>
      </c>
      <c r="ER92" s="20">
        <f>SUMIF($K92,REGISTER!$CU$23,'KORT 2'!$BD92)</f>
        <v>0</v>
      </c>
      <c r="ES92" s="17">
        <f>SUMIF($K92,REGISTER!$CU$14,'KORT 2'!$BD92)</f>
        <v>0</v>
      </c>
      <c r="ET92" s="19">
        <f>SUMIF($K92,REGISTER!$CU$15,'KORT 2'!$BD92)</f>
        <v>0</v>
      </c>
      <c r="EU92" s="19">
        <f>SUMIF($K92,REGISTER!$CU$16,'KORT 2'!$BD92)</f>
        <v>0</v>
      </c>
      <c r="EV92" s="218">
        <f>SUMIF($K92,REGISTER!$CU$17,'KORT 2'!$BD92)+SUMIF($K92,REGISTER!$CU$18,'KORT 2'!$BD92)+SUMIF($K92,REGISTER!$CU$19,'KORT 2'!$BD92)+SUMIF($K92,REGISTER!$CU$20,'KORT 2'!$BD92)</f>
        <v>0</v>
      </c>
      <c r="EW92" s="103">
        <f>SUMIF($K92,REGISTER!$CU$28,'KORT 2'!$BD92)</f>
        <v>0</v>
      </c>
      <c r="EX92" s="19">
        <f>SUMIF($K92,REGISTER!$CU$29,'KORT 2'!$BD92)</f>
        <v>0</v>
      </c>
      <c r="EY92" s="19">
        <f>SUMIF($K92,REGISTER!$CU$30,'KORT 2'!$BD92)</f>
        <v>0</v>
      </c>
      <c r="EZ92" s="218">
        <f>SUMIF($K92,REGISTER!$CU$31,'KORT 2'!$BD92)+SUMIF($K92,REGISTER!$CU$32,'KORT 2'!$BD92)+SUMIF($K92,REGISTER!$CU$33,'KORT 2'!$BD92)+SUMIF($K92,REGISTER!$CU$34,'KORT 2'!$BD92)</f>
        <v>0</v>
      </c>
      <c r="FA92" s="136"/>
      <c r="FB92" s="136"/>
      <c r="FC92" s="136"/>
      <c r="FD92" s="136"/>
      <c r="FE92" s="136"/>
      <c r="FF92" s="136"/>
      <c r="FG92" s="136"/>
      <c r="FH92" s="136"/>
      <c r="FI92" s="136"/>
      <c r="FJ92" s="136"/>
      <c r="FK92" s="136"/>
      <c r="FL92" s="136"/>
      <c r="FM92" s="136"/>
      <c r="FN92" s="136"/>
      <c r="FO92" s="136"/>
      <c r="FP92" s="235"/>
      <c r="FQ92" s="103">
        <f>SUMIF($M92,REGISTER!$CU$36,'KORT 2'!$O92)</f>
        <v>0</v>
      </c>
      <c r="FR92" s="19">
        <f>SUMIF($M92,REGISTER!$CU$37,'KORT 2'!$O92)</f>
        <v>0</v>
      </c>
      <c r="FS92" s="19">
        <f>SUMIF($M92,REGISTER!$CU$38,'KORT 2'!$O92)</f>
        <v>0</v>
      </c>
      <c r="FT92" s="19">
        <f>SUMIF($M92,REGISTER!$CU$39,'KORT 2'!$O92)</f>
        <v>0</v>
      </c>
      <c r="FU92" s="19">
        <f>SUMIF($M92,REGISTER!$CU$40,'KORT 2'!$O92)</f>
        <v>0</v>
      </c>
      <c r="FV92" s="19">
        <f>SUMIF($M92,REGISTER!$CU$41,'KORT 2'!$O92)</f>
        <v>0</v>
      </c>
      <c r="FW92" s="19">
        <f>SUMIF($M92,REGISTER!$CU$56,'KORT 2'!$O92)</f>
        <v>0</v>
      </c>
      <c r="FX92" s="19">
        <f>SUMIF($M92,REGISTER!$CU$57,'KORT 2'!$O92)</f>
        <v>0</v>
      </c>
      <c r="FY92" s="19">
        <f>SUMIF($M92,REGISTER!$CU$58,'KORT 2'!$O92)</f>
        <v>0</v>
      </c>
      <c r="FZ92" s="19">
        <f>SUMIF($M92,REGISTER!$CU$59,'KORT 2'!$O92)</f>
        <v>0</v>
      </c>
      <c r="GA92" s="19">
        <f>SUMIF($M92,REGISTER!$CU$60,'KORT 2'!$O92)</f>
        <v>0</v>
      </c>
      <c r="GB92" s="19">
        <f>SUMIF($M92,REGISTER!$CU$61,'KORT 2'!$O92)</f>
        <v>0</v>
      </c>
      <c r="GC92" s="19">
        <f>SUMIF($M92,REGISTER!$CU$46,'KORT 2'!$O92)</f>
        <v>0</v>
      </c>
      <c r="GD92" s="19">
        <f>SUMIF($M92,REGISTER!$CU$47,'KORT 2'!$O92)</f>
        <v>0</v>
      </c>
      <c r="GE92" s="19">
        <f>SUMIF($M92,REGISTER!$CU$48,'KORT 2'!$O92)</f>
        <v>0</v>
      </c>
      <c r="GF92" s="19">
        <f>SUMIF($M92,REGISTER!$CU$49,'KORT 2'!$O92)</f>
        <v>0</v>
      </c>
      <c r="GG92" s="19">
        <f>SUMIF($M92,REGISTER!$CU$50,'KORT 2'!$O92)</f>
        <v>0</v>
      </c>
      <c r="GH92" s="19">
        <f>SUMIF($M92,REGISTER!$CU$51,'KORT 2'!$O92)</f>
        <v>0</v>
      </c>
      <c r="GI92" s="18">
        <f>SUMIF($M92,REGISTER!$CU$52,'KORT 2'!$O92)+SUMIF($M92,REGISTER!$CU$53,'KORT 2'!$O92)+SUMIF($M92,REGISTER!$CU$54,'KORT 2'!$O92)+SUMIF($M92,REGISTER!$CU$55,'KORT 2'!$O92)</f>
        <v>0</v>
      </c>
      <c r="GJ92" s="19">
        <f>SUMIF($M92,REGISTER!$CU$66,'KORT 2'!$O92)</f>
        <v>0</v>
      </c>
      <c r="GK92" s="19">
        <f>SUMIF($M92,REGISTER!$CU$67,'KORT 2'!$O92)</f>
        <v>0</v>
      </c>
      <c r="GL92" s="19">
        <f>SUMIF($M92,REGISTER!$CU$68,'KORT 2'!$O92)</f>
        <v>0</v>
      </c>
      <c r="GM92" s="19">
        <f>SUMIF($M92,REGISTER!$CU$69,'KORT 2'!$O92)</f>
        <v>0</v>
      </c>
      <c r="GN92" s="19">
        <f>SUMIF($M92,REGISTER!$CU$70,'KORT 2'!$O92)</f>
        <v>0</v>
      </c>
      <c r="GO92" s="19">
        <f>SUMIF($M92,REGISTER!$CU$71,'KORT 2'!$O92)</f>
        <v>0</v>
      </c>
      <c r="GP92" s="18">
        <f>SUMIF($M92,REGISTER!$CU$72,'KORT 2'!$O92)+SUMIF($M92,REGISTER!$CU$73,'KORT 2'!$O92)+SUMIF($M92,REGISTER!$CU$74,'KORT 2'!$O92)+SUMIF($M92,REGISTER!$CU$75,'KORT 2'!$O92)</f>
        <v>0</v>
      </c>
      <c r="GQ92" s="136"/>
      <c r="GR92" s="136"/>
      <c r="GS92" s="136"/>
      <c r="GT92" s="136"/>
      <c r="GU92" s="136"/>
      <c r="GV92" s="136"/>
      <c r="GW92" s="136"/>
      <c r="GX92" s="136"/>
      <c r="GY92" s="136"/>
      <c r="GZ92" s="136"/>
      <c r="HA92" s="136"/>
      <c r="HB92" s="136"/>
      <c r="HC92" s="136"/>
      <c r="HD92" s="136"/>
      <c r="HE92" s="136"/>
      <c r="HF92" s="136"/>
      <c r="HG92" s="136"/>
      <c r="HH92" s="125"/>
      <c r="HI92" s="1"/>
    </row>
    <row r="93" spans="1:217" ht="12" customHeight="1">
      <c r="A93" s="17">
        <v>37</v>
      </c>
      <c r="B93" s="81"/>
      <c r="C93" s="427" t="str">
        <f t="shared" si="38"/>
        <v/>
      </c>
      <c r="D93" s="428"/>
      <c r="E93" s="428"/>
      <c r="F93" s="428"/>
      <c r="G93" s="429"/>
      <c r="H93" s="130" t="str">
        <f t="shared" si="39"/>
        <v/>
      </c>
      <c r="I93" s="26">
        <f t="shared" si="40"/>
        <v>0</v>
      </c>
      <c r="J93" s="26">
        <f t="shared" si="41"/>
        <v>0</v>
      </c>
      <c r="K93" s="26">
        <f t="shared" si="42"/>
        <v>0</v>
      </c>
      <c r="L93" s="133"/>
      <c r="M93" s="26">
        <f t="shared" si="43"/>
        <v>0</v>
      </c>
      <c r="N93" s="26">
        <f t="shared" si="44"/>
        <v>0</v>
      </c>
      <c r="O93" s="101">
        <f t="shared" si="45"/>
        <v>0</v>
      </c>
      <c r="P93" s="80">
        <f>IF((SUM(P$19:P$39)+SUM(P$78:P92)+SUM(P$117:P$121))&gt;=REGISTER!$CZ$22,0,IF(CS$70=1,0,IF(AND(CS93=1,$J93=1,CS$43&gt;=REGISTER!$CZ$25,CS$40&gt;0,SUM(CS$54:CS$60)&gt;0),1,0)))</f>
        <v>0</v>
      </c>
      <c r="Q93" s="80">
        <f>IF((SUM(Q$19:Q$39)+SUM(Q$78:Q92)+SUM(Q$117:Q$121))&gt;=REGISTER!$CZ$22,0,IF(CT$70=1,0,IF(AND(CT93=1,$J93=1,CT$43&gt;=REGISTER!$CZ$25,CT$40&gt;0,SUM(CT$54:CT$60)&gt;0),1,0)))</f>
        <v>0</v>
      </c>
      <c r="R93" s="80">
        <f>IF((SUM(R$19:R$39)+SUM(R$78:R92)+SUM(R$117:R$121))&gt;=REGISTER!$CZ$22,0,IF(CU$70=1,0,IF(AND(CU93=1,$J93=1,CU$43&gt;=REGISTER!$CZ$25,CU$40&gt;0,SUM(CU$54:CU$60)&gt;0),1,0)))</f>
        <v>0</v>
      </c>
      <c r="S93" s="80">
        <f>IF((SUM(S$19:S$39)+SUM(S$78:S92)+SUM(S$117:S$121))&gt;=REGISTER!$CZ$22,0,IF(CV$70=1,0,IF(AND(CV93=1,$J93=1,CV$43&gt;=REGISTER!$CZ$25,CV$40&gt;0,SUM(CV$54:CV$60)&gt;0),1,0)))</f>
        <v>0</v>
      </c>
      <c r="T93" s="80">
        <f>IF((SUM(T$19:T$39)+SUM(T$78:T92)+SUM(T$117:T$121))&gt;=REGISTER!$CZ$22,0,IF(CW$70=1,0,IF(AND(CW93=1,$J93=1,CW$43&gt;=REGISTER!$CZ$25,CW$40&gt;0,SUM(CW$54:CW$60)&gt;0),1,0)))</f>
        <v>0</v>
      </c>
      <c r="U93" s="80">
        <f>IF((SUM(U$19:U$39)+SUM(U$78:U92)+SUM(U$117:U$121))&gt;=REGISTER!$CZ$22,0,IF(CX$70=1,0,IF(AND(CX93=1,$J93=1,CX$43&gt;=REGISTER!$CZ$25,CX$40&gt;0,SUM(CX$54:CX$60)&gt;0),1,0)))</f>
        <v>0</v>
      </c>
      <c r="V93" s="80">
        <f>IF((SUM(V$19:V$39)+SUM(V$78:V92)+SUM(V$117:V$121))&gt;=REGISTER!$CZ$22,0,IF(CY$70=1,0,IF(AND(CY93=1,$J93=1,CY$43&gt;=REGISTER!$CZ$25,CY$40&gt;0,SUM(CY$54:CY$60)&gt;0),1,0)))</f>
        <v>0</v>
      </c>
      <c r="W93" s="80">
        <f>IF((SUM(W$19:W$39)+SUM(W$78:W92)+SUM(W$117:W$121))&gt;=REGISTER!$CZ$22,0,IF(CZ$70=1,0,IF(AND(CZ93=1,$J93=1,CZ$43&gt;=REGISTER!$CZ$25,CZ$40&gt;0,SUM(CZ$54:CZ$60)&gt;0),1,0)))</f>
        <v>0</v>
      </c>
      <c r="X93" s="80">
        <f>IF((SUM(X$19:X$39)+SUM(X$78:X92)+SUM(X$117:X$121))&gt;=REGISTER!$CZ$22,0,IF(DA$70=1,0,IF(AND(DA93=1,$J93=1,DA$43&gt;=REGISTER!$CZ$25,DA$40&gt;0,SUM(DA$54:DA$60)&gt;0),1,0)))</f>
        <v>0</v>
      </c>
      <c r="Y93" s="80">
        <f>IF((SUM(Y$19:Y$39)+SUM(Y$78:Y92)+SUM(Y$117:Y$121))&gt;=REGISTER!$CZ$22,0,IF(DB$70=1,0,IF(AND(DB93=1,$J93=1,DB$43&gt;=REGISTER!$CZ$25,DB$40&gt;0,SUM(DB$54:DB$60)&gt;0),1,0)))</f>
        <v>0</v>
      </c>
      <c r="Z93" s="80">
        <f>IF((SUM(Z$19:Z$39)+SUM(Z$78:Z92)+SUM(Z$117:Z$121))&gt;=REGISTER!$CZ$22,0,IF(DC$70=1,0,IF(AND(DC93=1,$J93=1,DC$43&gt;=REGISTER!$CZ$25,DC$40&gt;0,SUM(DC$54:DC$60)&gt;0),1,0)))</f>
        <v>0</v>
      </c>
      <c r="AA93" s="80">
        <f>IF((SUM(AA$19:AA$39)+SUM(AA$78:AA92)+SUM(AA$117:AA$121))&gt;=REGISTER!$CZ$22,0,IF(DD$70=1,0,IF(AND(DD93=1,$J93=1,DD$43&gt;=REGISTER!$CZ$25,DD$40&gt;0,SUM(DD$54:DD$60)&gt;0),1,0)))</f>
        <v>0</v>
      </c>
      <c r="AB93" s="80">
        <f>IF((SUM(AB$19:AB$39)+SUM(AB$78:AB92)+SUM(AB$117:AB$121))&gt;=REGISTER!$CZ$22,0,IF(DE$70=1,0,IF(AND(DE93=1,$J93=1,DE$43&gt;=REGISTER!$CZ$25,DE$40&gt;0,SUM(DE$54:DE$60)&gt;0),1,0)))</f>
        <v>0</v>
      </c>
      <c r="AC93" s="80">
        <f>IF((SUM(AC$19:AC$39)+SUM(AC$78:AC92)+SUM(AC$117:AC$121))&gt;=REGISTER!$CZ$22,0,IF(DF$70=1,0,IF(AND(DF93=1,$J93=1,DF$43&gt;=REGISTER!$CZ$25,DF$40&gt;0,SUM(DF$54:DF$60)&gt;0),1,0)))</f>
        <v>0</v>
      </c>
      <c r="AD93" s="80">
        <f>IF((SUM(AD$19:AD$39)+SUM(AD$78:AD92)+SUM(AD$117:AD$121))&gt;=REGISTER!$CZ$22,0,IF(DG$70=1,0,IF(AND(DG93=1,$J93=1,DG$43&gt;=REGISTER!$CZ$25,DG$40&gt;0,SUM(DG$54:DG$60)&gt;0),1,0)))</f>
        <v>0</v>
      </c>
      <c r="AE93" s="80">
        <f>IF((SUM(AE$19:AE$39)+SUM(AE$78:AE92)+SUM(AE$117:AE$121))&gt;=REGISTER!$CZ$22,0,IF(DH$70=1,0,IF(AND(DH93=1,$J93=1,DH$43&gt;=REGISTER!$CZ$25,DH$40&gt;0,SUM(DH$54:DH$60)&gt;0),1,0)))</f>
        <v>0</v>
      </c>
      <c r="AF93" s="80">
        <f>IF((SUM(AF$19:AF$39)+SUM(AF$78:AF92)+SUM(AF$117:AF$121))&gt;=REGISTER!$CZ$22,0,IF(DI$70=1,0,IF(AND(DI93=1,$J93=1,DI$43&gt;=REGISTER!$CZ$25,DI$40&gt;0,SUM(DI$54:DI$60)&gt;0),1,0)))</f>
        <v>0</v>
      </c>
      <c r="AG93" s="80">
        <f>IF((SUM(AG$19:AG$39)+SUM(AG$78:AG92)+SUM(AG$117:AG$121))&gt;=REGISTER!$CZ$22,0,IF(DJ$70=1,0,IF(AND(DJ93=1,$J93=1,DJ$43&gt;=REGISTER!$CZ$25,DJ$40&gt;0,SUM(DJ$54:DJ$60)&gt;0),1,0)))</f>
        <v>0</v>
      </c>
      <c r="AH93" s="80">
        <f>IF((SUM(AH$19:AH$39)+SUM(AH$78:AH92)+SUM(AH$117:AH$121))&gt;=REGISTER!$CZ$22,0,IF(DK$70=1,0,IF(AND(DK93=1,$J93=1,DK$43&gt;=REGISTER!$CZ$25,DK$40&gt;0,SUM(DK$54:DK$60)&gt;0),1,0)))</f>
        <v>0</v>
      </c>
      <c r="AI93" s="80">
        <f>IF((SUM(AI$19:AI$39)+SUM(AI$78:AI92)+SUM(AI$117:AI$121))&gt;=REGISTER!$CZ$22,0,IF(DL$70=1,0,IF(AND(DL93=1,$J93=1,DL$43&gt;=REGISTER!$CZ$25,DL$40&gt;0,SUM(DL$54:DL$60)&gt;0),1,0)))</f>
        <v>0</v>
      </c>
      <c r="AJ93" s="80">
        <f>IF((SUM(AJ$19:AJ$39)+SUM(AJ$78:AJ92)+SUM(AJ$117:AJ$121))&gt;=REGISTER!$CZ$22,0,IF(DM$70=1,0,IF(AND(DM93=1,$J93=1,DM$43&gt;=REGISTER!$CZ$25,DM$40&gt;0,SUM(DM$54:DM$60)&gt;0),1,0)))</f>
        <v>0</v>
      </c>
      <c r="AK93" s="80">
        <f>IF((SUM(AK$19:AK$39)+SUM(AK$78:AK92)+SUM(AK$117:AK$121))&gt;=REGISTER!$CZ$22,0,IF(DN$70=1,0,IF(AND(DN93=1,$J93=1,DN$43&gt;=REGISTER!$CZ$25,DN$40&gt;0,SUM(DN$54:DN$60)&gt;0),1,0)))</f>
        <v>0</v>
      </c>
      <c r="AL93" s="80">
        <f>IF((SUM(AL$19:AL$39)+SUM(AL$78:AL92)+SUM(AL$117:AL$121))&gt;=REGISTER!$CZ$22,0,IF(DO$70=1,0,IF(AND(DO93=1,$J93=1,DO$43&gt;=REGISTER!$CZ$25,DO$40&gt;0,SUM(DO$54:DO$60)&gt;0),1,0)))</f>
        <v>0</v>
      </c>
      <c r="AM93" s="80">
        <f>IF((SUM(AM$19:AM$39)+SUM(AM$78:AM92)+SUM(AM$117:AM$121))&gt;=REGISTER!$CZ$22,0,IF(DP$70=1,0,IF(AND(DP93=1,$J93=1,DP$43&gt;=REGISTER!$CZ$25,DP$40&gt;0,SUM(DP$54:DP$60)&gt;0),1,0)))</f>
        <v>0</v>
      </c>
      <c r="AN93" s="80">
        <f>IF((SUM(AN$19:AN$39)+SUM(AN$78:AN92)+SUM(AN$117:AN$121))&gt;=REGISTER!$CZ$22,0,IF(DQ$70=1,0,IF(AND(DQ93=1,$J93=1,DQ$43&gt;=REGISTER!$CZ$25,DQ$40&gt;0,SUM(DQ$54:DQ$60)&gt;0),1,0)))</f>
        <v>0</v>
      </c>
      <c r="AO93" s="80">
        <f>IF((SUM(AO$19:AO$39)+SUM(AO$78:AO92)+SUM(AO$117:AO$121))&gt;=REGISTER!$CZ$22,0,IF(DR$70=1,0,IF(AND(DR93=1,$J93=1,DR$43&gt;=REGISTER!$CZ$25,DR$40&gt;0,SUM(DR$54:DR$60)&gt;0),1,0)))</f>
        <v>0</v>
      </c>
      <c r="AP93" s="80">
        <f>IF((SUM(AP$19:AP$39)+SUM(AP$78:AP92)+SUM(AP$117:AP$121))&gt;=REGISTER!$CZ$22,0,IF(DS$70=1,0,IF(AND(DS93=1,$J93=1,DS$43&gt;=REGISTER!$CZ$25,DS$40&gt;0,SUM(DS$54:DS$60)&gt;0),1,0)))</f>
        <v>0</v>
      </c>
      <c r="AQ93" s="80">
        <f>IF((SUM(AQ$19:AQ$39)+SUM(AQ$78:AQ92)+SUM(AQ$117:AQ$121))&gt;=REGISTER!$CZ$22,0,IF(DT$70=1,0,IF(AND(DT93=1,$J93=1,DT$43&gt;=REGISTER!$CZ$25,DT$40&gt;0,SUM(DT$54:DT$60)&gt;0),1,0)))</f>
        <v>0</v>
      </c>
      <c r="AR93" s="80">
        <f>IF((SUM(AR$19:AR$39)+SUM(AR$78:AR92)+SUM(AR$117:AR$121))&gt;=REGISTER!$CZ$22,0,IF(DU$70=1,0,IF(AND(DU93=1,$J93=1,DU$43&gt;=REGISTER!$CZ$25,DU$40&gt;0,SUM(DU$54:DU$60)&gt;0),1,0)))</f>
        <v>0</v>
      </c>
      <c r="AS93" s="80">
        <f>IF((SUM(AS$19:AS$39)+SUM(AS$78:AS92)+SUM(AS$117:AS$121))&gt;=REGISTER!$CZ$22,0,IF(DV$70=1,0,IF(AND(DV93=1,$J93=1,DV$43&gt;=REGISTER!$CZ$25,DV$40&gt;0,SUM(DV$54:DV$60)&gt;0),1,0)))</f>
        <v>0</v>
      </c>
      <c r="AT93" s="80">
        <f>IF((SUM(AT$19:AT$39)+SUM(AT$78:AT92)+SUM(AT$117:AT$121))&gt;=REGISTER!$CZ$22,0,IF(DW$70=1,0,IF(AND(DW93=1,$J93=1,DW$43&gt;=REGISTER!$CZ$25,DW$40&gt;0,SUM(DW$54:DW$60)&gt;0),1,0)))</f>
        <v>0</v>
      </c>
      <c r="AU93" s="80">
        <f>IF((SUM(AU$19:AU$39)+SUM(AU$78:AU92)+SUM(AU$117:AU$121))&gt;=REGISTER!$CZ$22,0,IF(DX$70=1,0,IF(AND(DX93=1,$J93=1,DX$43&gt;=REGISTER!$CZ$25,DX$40&gt;0,SUM(DX$54:DX$60)&gt;0),1,0)))</f>
        <v>0</v>
      </c>
      <c r="AV93" s="80">
        <f>IF((SUM(AV$19:AV$39)+SUM(AV$78:AV92)+SUM(AV$117:AV$121))&gt;=REGISTER!$CZ$22,0,IF(DY$70=1,0,IF(AND(DY93=1,$J93=1,DY$43&gt;=REGISTER!$CZ$25,DY$40&gt;0,SUM(DY$54:DY$60)&gt;0),1,0)))</f>
        <v>0</v>
      </c>
      <c r="AW93" s="80">
        <f>IF((SUM(AW$19:AW$39)+SUM(AW$78:AW92)+SUM(AW$117:AW$121))&gt;=REGISTER!$CZ$22,0,IF(DZ$70=1,0,IF(AND(DZ93=1,$J93=1,DZ$43&gt;=REGISTER!$CZ$25,DZ$40&gt;0,SUM(DZ$54:DZ$60)&gt;0),1,0)))</f>
        <v>0</v>
      </c>
      <c r="AX93" s="80">
        <f>IF((SUM(AX$19:AX$39)+SUM(AX$78:AX92)+SUM(AX$117:AX$121))&gt;=REGISTER!$CZ$22,0,IF(EA$70=1,0,IF(AND(EA93=1,$J93=1,EA$43&gt;=REGISTER!$CZ$25,EA$40&gt;0,SUM(EA$54:EA$60)&gt;0),1,0)))</f>
        <v>0</v>
      </c>
      <c r="AY93" s="80">
        <f>IF((SUM(AY$19:AY$39)+SUM(AY$78:AY92)+SUM(AY$117:AY$121))&gt;=REGISTER!$CZ$22,0,IF(EB$70=1,0,IF(AND(EB93=1,$J93=1,EB$43&gt;=REGISTER!$CZ$25,EB$40&gt;0,SUM(EB$54:EB$60)&gt;0),1,0)))</f>
        <v>0</v>
      </c>
      <c r="AZ93" s="80">
        <f>IF((SUM(AZ$19:AZ$39)+SUM(AZ$78:AZ92)+SUM(AZ$117:AZ$121))&gt;=REGISTER!$CZ$22,0,IF(EC$70=1,0,IF(AND(EC93=1,$J93=1,EC$43&gt;=REGISTER!$CZ$25,EC$40&gt;0,SUM(EC$54:EC$60)&gt;0),1,0)))</f>
        <v>0</v>
      </c>
      <c r="BA93" s="80">
        <f>IF((SUM(BA$19:BA$39)+SUM(BA$78:BA92)+SUM(BA$117:BA$121))&gt;=REGISTER!$CZ$22,0,IF(ED$70=1,0,IF(AND(ED93=1,$J93=1,ED$43&gt;=REGISTER!$CZ$25,ED$40&gt;0,SUM(ED$54:ED$60)&gt;0),1,0)))</f>
        <v>0</v>
      </c>
      <c r="BB93" s="80">
        <f>IF((SUM(BB$19:BB$39)+SUM(BB$78:BB92)+SUM(BB$117:BB$121))&gt;=REGISTER!$CZ$22,0,IF(EE$70=1,0,IF(AND(EE93=1,$J93=1,EE$43&gt;=REGISTER!$CZ$25,EE$40&gt;0,SUM(EE$54:EE$60)&gt;0),1,0)))</f>
        <v>0</v>
      </c>
      <c r="BC93" s="80">
        <f>IF((SUM(BC$19:BC$39)+SUM(BC$78:BC92)+SUM(BC$117:BC$121))&gt;=REGISTER!$CZ$22,0,IF(EF$70=1,0,IF(AND(EF93=1,$J93=1,EF$43&gt;=REGISTER!$CZ$25,EF$40&gt;0,SUM(EF$54:EF$60)&gt;0),1,0)))</f>
        <v>0</v>
      </c>
      <c r="BD93" s="101">
        <f t="shared" si="46"/>
        <v>0</v>
      </c>
      <c r="BE93" s="80">
        <f>IF((SUM(BE$19:BE$39)+SUM(BE$78:BE92)+SUM(BE$117:BE$121))&gt;=30,0,SUM(IF(AND($I93=1,CS93=1,CS$41&gt;2,CS$40&gt;0,SUM(CS$47:CS$53)&gt;0),1,0)))</f>
        <v>0</v>
      </c>
      <c r="BF93" s="80">
        <f>IF((SUM(BF$19:BF$39)+SUM(BF$78:BF92)+SUM(BF$117:BF$121))&gt;=30,0,SUM(IF(AND($I93=1,CT93=1,CT$41&gt;2,CT$40&gt;0,SUM(CT$47:CT$53)&gt;0),1,0)))</f>
        <v>0</v>
      </c>
      <c r="BG93" s="80">
        <f>IF((SUM(BG$19:BG$39)+SUM(BG$78:BG92)+SUM(BG$117:BG$121))&gt;=30,0,SUM(IF(AND($I93=1,CU93=1,CU$41&gt;2,CU$40&gt;0,SUM(CU$47:CU$53)&gt;0),1,0)))</f>
        <v>0</v>
      </c>
      <c r="BH93" s="80">
        <f>IF((SUM(BH$19:BH$39)+SUM(BH$78:BH92)+SUM(BH$117:BH$121))&gt;=30,0,SUM(IF(AND($I93=1,CV93=1,CV$41&gt;2,CV$40&gt;0,SUM(CV$47:CV$53)&gt;0),1,0)))</f>
        <v>0</v>
      </c>
      <c r="BI93" s="80">
        <f>IF((SUM(BI$19:BI$39)+SUM(BI$78:BI92)+SUM(BI$117:BI$121))&gt;=30,0,SUM(IF(AND($I93=1,CW93=1,CW$41&gt;2,CW$40&gt;0,SUM(CW$47:CW$53)&gt;0),1,0)))</f>
        <v>0</v>
      </c>
      <c r="BJ93" s="80">
        <f>IF((SUM(BJ$19:BJ$39)+SUM(BJ$78:BJ92)+SUM(BJ$117:BJ$121))&gt;=30,0,SUM(IF(AND($I93=1,CX93=1,CX$41&gt;2,CX$40&gt;0,SUM(CX$47:CX$53)&gt;0),1,0)))</f>
        <v>0</v>
      </c>
      <c r="BK93" s="80">
        <f>IF((SUM(BK$19:BK$39)+SUM(BK$78:BK92)+SUM(BK$117:BK$121))&gt;=30,0,SUM(IF(AND($I93=1,CY93=1,CY$41&gt;2,CY$40&gt;0,SUM(CY$47:CY$53)&gt;0),1,0)))</f>
        <v>0</v>
      </c>
      <c r="BL93" s="80">
        <f>IF((SUM(BL$19:BL$39)+SUM(BL$78:BL92)+SUM(BL$117:BL$121))&gt;=30,0,SUM(IF(AND($I93=1,CZ93=1,CZ$41&gt;2,CZ$40&gt;0,SUM(CZ$47:CZ$53)&gt;0),1,0)))</f>
        <v>0</v>
      </c>
      <c r="BM93" s="80">
        <f>IF((SUM(BM$19:BM$39)+SUM(BM$78:BM92)+SUM(BM$117:BM$121))&gt;=30,0,SUM(IF(AND($I93=1,DA93=1,DA$41&gt;2,DA$40&gt;0,SUM(DA$47:DA$53)&gt;0),1,0)))</f>
        <v>0</v>
      </c>
      <c r="BN93" s="80">
        <f>IF((SUM(BN$19:BN$39)+SUM(BN$78:BN92)+SUM(BN$117:BN$121))&gt;=30,0,SUM(IF(AND($I93=1,DB93=1,DB$41&gt;2,DB$40&gt;0,SUM(DB$47:DB$53)&gt;0),1,0)))</f>
        <v>0</v>
      </c>
      <c r="BO93" s="80">
        <f>IF((SUM(BO$19:BO$39)+SUM(BO$78:BO92)+SUM(BO$117:BO$121))&gt;=30,0,SUM(IF(AND($I93=1,DC93=1,DC$41&gt;2,DC$40&gt;0,SUM(DC$47:DC$53)&gt;0),1,0)))</f>
        <v>0</v>
      </c>
      <c r="BP93" s="80">
        <f>IF((SUM(BP$19:BP$39)+SUM(BP$78:BP92)+SUM(BP$117:BP$121))&gt;=30,0,SUM(IF(AND($I93=1,DD93=1,DD$41&gt;2,DD$40&gt;0,SUM(DD$47:DD$53)&gt;0),1,0)))</f>
        <v>0</v>
      </c>
      <c r="BQ93" s="80">
        <f>IF((SUM(BQ$19:BQ$39)+SUM(BQ$78:BQ92)+SUM(BQ$117:BQ$121))&gt;=30,0,SUM(IF(AND($I93=1,DE93=1,DE$41&gt;2,DE$40&gt;0,SUM(DE$47:DE$53)&gt;0),1,0)))</f>
        <v>0</v>
      </c>
      <c r="BR93" s="80">
        <f>IF((SUM(BR$19:BR$39)+SUM(BR$78:BR92)+SUM(BR$117:BR$121))&gt;=30,0,SUM(IF(AND($I93=1,DF93=1,DF$41&gt;2,DF$40&gt;0,SUM(DF$47:DF$53)&gt;0),1,0)))</f>
        <v>0</v>
      </c>
      <c r="BS93" s="80">
        <f>IF((SUM(BS$19:BS$39)+SUM(BS$78:BS92)+SUM(BS$117:BS$121))&gt;=30,0,SUM(IF(AND($I93=1,DG93=1,DG$41&gt;2,DG$40&gt;0,SUM(DG$47:DG$53)&gt;0),1,0)))</f>
        <v>0</v>
      </c>
      <c r="BT93" s="80">
        <f>IF((SUM(BT$19:BT$39)+SUM(BT$78:BT92)+SUM(BT$117:BT$121))&gt;=30,0,SUM(IF(AND($I93=1,DH93=1,DH$41&gt;2,DH$40&gt;0,SUM(DH$47:DH$53)&gt;0),1,0)))</f>
        <v>0</v>
      </c>
      <c r="BU93" s="80">
        <f>IF((SUM(BU$19:BU$39)+SUM(BU$78:BU92)+SUM(BU$117:BU$121))&gt;=30,0,SUM(IF(AND($I93=1,DI93=1,DI$41&gt;2,DI$40&gt;0,SUM(DI$47:DI$53)&gt;0),1,0)))</f>
        <v>0</v>
      </c>
      <c r="BV93" s="80">
        <f>IF((SUM(BV$19:BV$39)+SUM(BV$78:BV92)+SUM(BV$117:BV$121))&gt;=30,0,SUM(IF(AND($I93=1,DJ93=1,DJ$41&gt;2,DJ$40&gt;0,SUM(DJ$47:DJ$53)&gt;0),1,0)))</f>
        <v>0</v>
      </c>
      <c r="BW93" s="80">
        <f>IF((SUM(BW$19:BW$39)+SUM(BW$78:BW92)+SUM(BW$117:BW$121))&gt;=30,0,SUM(IF(AND($I93=1,DK93=1,DK$41&gt;2,DK$40&gt;0,SUM(DK$47:DK$53)&gt;0),1,0)))</f>
        <v>0</v>
      </c>
      <c r="BX93" s="80">
        <f>IF((SUM(BX$19:BX$39)+SUM(BX$78:BX92)+SUM(BX$117:BX$121))&gt;=30,0,SUM(IF(AND($I93=1,DL93=1,DL$41&gt;2,DL$40&gt;0,SUM(DL$47:DL$53)&gt;0),1,0)))</f>
        <v>0</v>
      </c>
      <c r="BY93" s="80">
        <f>IF((SUM(BY$19:BY$39)+SUM(BY$78:BY92)+SUM(BY$117:BY$121))&gt;=30,0,SUM(IF(AND($I93=1,DM93=1,DM$41&gt;2,DM$40&gt;0,SUM(DM$47:DM$53)&gt;0),1,0)))</f>
        <v>0</v>
      </c>
      <c r="BZ93" s="80">
        <f>IF((SUM(BZ$19:BZ$39)+SUM(BZ$78:BZ92)+SUM(BZ$117:BZ$121))&gt;=30,0,SUM(IF(AND($I93=1,DN93=1,DN$41&gt;2,DN$40&gt;0,SUM(DN$47:DN$53)&gt;0),1,0)))</f>
        <v>0</v>
      </c>
      <c r="CA93" s="80">
        <f>IF((SUM(CA$19:CA$39)+SUM(CA$78:CA92)+SUM(CA$117:CA$121))&gt;=30,0,SUM(IF(AND($I93=1,DO93=1,DO$41&gt;2,DO$40&gt;0,SUM(DO$47:DO$53)&gt;0),1,0)))</f>
        <v>0</v>
      </c>
      <c r="CB93" s="80">
        <f>IF((SUM(CB$19:CB$39)+SUM(CB$78:CB92)+SUM(CB$117:CB$121))&gt;=30,0,SUM(IF(AND($I93=1,DP93=1,DP$41&gt;2,DP$40&gt;0,SUM(DP$47:DP$53)&gt;0),1,0)))</f>
        <v>0</v>
      </c>
      <c r="CC93" s="80">
        <f>IF((SUM(CC$19:CC$39)+SUM(CC$78:CC92)+SUM(CC$117:CC$121))&gt;=30,0,SUM(IF(AND($I93=1,DQ93=1,DQ$41&gt;2,DQ$40&gt;0,SUM(DQ$47:DQ$53)&gt;0),1,0)))</f>
        <v>0</v>
      </c>
      <c r="CD93" s="80">
        <f>IF((SUM(CD$19:CD$39)+SUM(CD$78:CD92)+SUM(CD$117:CD$121))&gt;=30,0,SUM(IF(AND($I93=1,DR93=1,DR$41&gt;2,DR$40&gt;0,SUM(DR$47:DR$53)&gt;0),1,0)))</f>
        <v>0</v>
      </c>
      <c r="CE93" s="80">
        <f>IF((SUM(CE$19:CE$39)+SUM(CE$78:CE92)+SUM(CE$117:CE$121))&gt;=30,0,SUM(IF(AND($I93=1,DS93=1,DS$41&gt;2,DS$40&gt;0,SUM(DS$47:DS$53)&gt;0),1,0)))</f>
        <v>0</v>
      </c>
      <c r="CF93" s="80">
        <f>IF((SUM(CF$19:CF$39)+SUM(CF$78:CF92)+SUM(CF$117:CF$121))&gt;=30,0,SUM(IF(AND($I93=1,DT93=1,DT$41&gt;2,DT$40&gt;0,SUM(DT$47:DT$53)&gt;0),1,0)))</f>
        <v>0</v>
      </c>
      <c r="CG93" s="80">
        <f>IF((SUM(CG$19:CG$39)+SUM(CG$78:CG92)+SUM(CG$117:CG$121))&gt;=30,0,SUM(IF(AND($I93=1,DU93=1,DU$41&gt;2,DU$40&gt;0,SUM(DU$47:DU$53)&gt;0),1,0)))</f>
        <v>0</v>
      </c>
      <c r="CH93" s="80">
        <f>IF((SUM(CH$19:CH$39)+SUM(CH$78:CH92)+SUM(CH$117:CH$121))&gt;=30,0,SUM(IF(AND($I93=1,DV93=1,DV$41&gt;2,DV$40&gt;0,SUM(DV$47:DV$53)&gt;0),1,0)))</f>
        <v>0</v>
      </c>
      <c r="CI93" s="80">
        <f>IF((SUM(CI$19:CI$39)+SUM(CI$78:CI92)+SUM(CI$117:CI$121))&gt;=30,0,SUM(IF(AND($I93=1,DW93=1,DW$41&gt;2,DW$40&gt;0,SUM(DW$47:DW$53)&gt;0),1,0)))</f>
        <v>0</v>
      </c>
      <c r="CJ93" s="80">
        <f>IF((SUM(CJ$19:CJ$39)+SUM(CJ$78:CJ92)+SUM(CJ$117:CJ$121))&gt;=30,0,SUM(IF(AND($I93=1,DX93=1,DX$41&gt;2,DX$40&gt;0,SUM(DX$47:DX$53)&gt;0),1,0)))</f>
        <v>0</v>
      </c>
      <c r="CK93" s="80">
        <f>IF((SUM(CK$19:CK$39)+SUM(CK$78:CK92)+SUM(CK$117:CK$121))&gt;=30,0,SUM(IF(AND($I93=1,DY93=1,DY$41&gt;2,DY$40&gt;0,SUM(DY$47:DY$53)&gt;0),1,0)))</f>
        <v>0</v>
      </c>
      <c r="CL93" s="80">
        <f>IF((SUM(CL$19:CL$39)+SUM(CL$78:CL92)+SUM(CL$117:CL$121))&gt;=30,0,SUM(IF(AND($I93=1,DZ93=1,DZ$41&gt;2,DZ$40&gt;0,SUM(DZ$47:DZ$53)&gt;0),1,0)))</f>
        <v>0</v>
      </c>
      <c r="CM93" s="80">
        <f>IF((SUM(CM$19:CM$39)+SUM(CM$78:CM92)+SUM(CM$117:CM$121))&gt;=30,0,SUM(IF(AND($I93=1,EA93=1,EA$41&gt;2,EA$40&gt;0,SUM(EA$47:EA$53)&gt;0),1,0)))</f>
        <v>0</v>
      </c>
      <c r="CN93" s="80">
        <f>IF((SUM(CN$19:CN$39)+SUM(CN$78:CN92)+SUM(CN$117:CN$121))&gt;=30,0,SUM(IF(AND($I93=1,EB93=1,EB$41&gt;2,EB$40&gt;0,SUM(EB$47:EB$53)&gt;0),1,0)))</f>
        <v>0</v>
      </c>
      <c r="CO93" s="80">
        <f>IF((SUM(CO$19:CO$39)+SUM(CO$78:CO92)+SUM(CO$117:CO$121))&gt;=30,0,SUM(IF(AND($I93=1,EC93=1,EC$41&gt;2,EC$40&gt;0,SUM(EC$47:EC$53)&gt;0),1,0)))</f>
        <v>0</v>
      </c>
      <c r="CP93" s="80">
        <f>IF((SUM(CP$19:CP$39)+SUM(CP$78:CP92)+SUM(CP$117:CP$121))&gt;=30,0,SUM(IF(AND($I93=1,ED93=1,ED$41&gt;2,ED$40&gt;0,SUM(ED$47:ED$53)&gt;0),1,0)))</f>
        <v>0</v>
      </c>
      <c r="CQ93" s="80">
        <f>IF((SUM(CQ$19:CQ$39)+SUM(CQ$78:CQ92)+SUM(CQ$117:CQ$121))&gt;=30,0,SUM(IF(AND($I93=1,EE93=1,EE$41&gt;2,EE$40&gt;0,SUM(EE$47:EE$53)&gt;0),1,0)))</f>
        <v>0</v>
      </c>
      <c r="CR93" s="80">
        <f>IF((SUM(CR$19:CR$39)+SUM(CR$78:CR92)+SUM(CR$117:CR$121))&gt;=30,0,SUM(IF(AND($I93=1,EF93=1,EF$41&gt;2,EF$40&gt;0,SUM(EF$47:EF$53)&gt;0),1,0)))</f>
        <v>0</v>
      </c>
      <c r="CS93" s="64"/>
      <c r="CT93" s="64"/>
      <c r="CU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64"/>
      <c r="DM93" s="64"/>
      <c r="DN93" s="64"/>
      <c r="DO93" s="64"/>
      <c r="DP93" s="64"/>
      <c r="DQ93" s="64"/>
      <c r="DR93" s="64"/>
      <c r="DS93" s="64"/>
      <c r="DT93" s="64"/>
      <c r="DU93" s="64"/>
      <c r="DV93" s="64"/>
      <c r="DW93" s="64"/>
      <c r="DX93" s="64"/>
      <c r="DY93" s="64"/>
      <c r="DZ93" s="64"/>
      <c r="EA93" s="64"/>
      <c r="EB93" s="64"/>
      <c r="EC93" s="64"/>
      <c r="ED93" s="64"/>
      <c r="EE93" s="64"/>
      <c r="EF93" s="64"/>
      <c r="EG93" s="54">
        <f t="shared" si="48"/>
        <v>0</v>
      </c>
      <c r="EH93" s="136"/>
      <c r="EI93" s="97">
        <f t="shared" si="49"/>
        <v>0</v>
      </c>
      <c r="EJ93" s="344" t="str">
        <f t="shared" si="50"/>
        <v/>
      </c>
      <c r="EK93" s="345">
        <f t="shared" si="51"/>
        <v>0</v>
      </c>
      <c r="EL93" s="185"/>
      <c r="EM93" s="102">
        <f>SUMIF($K93,REGISTER!$CU$7,'KORT 2'!$BD93)</f>
        <v>0</v>
      </c>
      <c r="EN93" s="19">
        <f>SUMIF($K93,REGISTER!$CU$8,'KORT 2'!$BD93)</f>
        <v>0</v>
      </c>
      <c r="EO93" s="20">
        <f>SUMIF($K93,REGISTER!$CU$9,'KORT 2'!$BD93)</f>
        <v>0</v>
      </c>
      <c r="EP93" s="17">
        <f>SUMIF($K93,REGISTER!$CU$21,'KORT 2'!$BD93)</f>
        <v>0</v>
      </c>
      <c r="EQ93" s="19">
        <f>SUMIF($K93,REGISTER!$CU$22,'KORT 2'!$BD93)</f>
        <v>0</v>
      </c>
      <c r="ER93" s="20">
        <f>SUMIF($K93,REGISTER!$CU$23,'KORT 2'!$BD93)</f>
        <v>0</v>
      </c>
      <c r="ES93" s="17">
        <f>SUMIF($K93,REGISTER!$CU$14,'KORT 2'!$BD93)</f>
        <v>0</v>
      </c>
      <c r="ET93" s="19">
        <f>SUMIF($K93,REGISTER!$CU$15,'KORT 2'!$BD93)</f>
        <v>0</v>
      </c>
      <c r="EU93" s="19">
        <f>SUMIF($K93,REGISTER!$CU$16,'KORT 2'!$BD93)</f>
        <v>0</v>
      </c>
      <c r="EV93" s="218">
        <f>SUMIF($K93,REGISTER!$CU$17,'KORT 2'!$BD93)+SUMIF($K93,REGISTER!$CU$18,'KORT 2'!$BD93)+SUMIF($K93,REGISTER!$CU$19,'KORT 2'!$BD93)+SUMIF($K93,REGISTER!$CU$20,'KORT 2'!$BD93)</f>
        <v>0</v>
      </c>
      <c r="EW93" s="103">
        <f>SUMIF($K93,REGISTER!$CU$28,'KORT 2'!$BD93)</f>
        <v>0</v>
      </c>
      <c r="EX93" s="19">
        <f>SUMIF($K93,REGISTER!$CU$29,'KORT 2'!$BD93)</f>
        <v>0</v>
      </c>
      <c r="EY93" s="19">
        <f>SUMIF($K93,REGISTER!$CU$30,'KORT 2'!$BD93)</f>
        <v>0</v>
      </c>
      <c r="EZ93" s="218">
        <f>SUMIF($K93,REGISTER!$CU$31,'KORT 2'!$BD93)+SUMIF($K93,REGISTER!$CU$32,'KORT 2'!$BD93)+SUMIF($K93,REGISTER!$CU$33,'KORT 2'!$BD93)+SUMIF($K93,REGISTER!$CU$34,'KORT 2'!$BD93)</f>
        <v>0</v>
      </c>
      <c r="FA93" s="136"/>
      <c r="FB93" s="136"/>
      <c r="FC93" s="136"/>
      <c r="FD93" s="136"/>
      <c r="FE93" s="136"/>
      <c r="FF93" s="136"/>
      <c r="FG93" s="136"/>
      <c r="FH93" s="136"/>
      <c r="FI93" s="136"/>
      <c r="FJ93" s="136"/>
      <c r="FK93" s="136"/>
      <c r="FL93" s="136"/>
      <c r="FM93" s="136"/>
      <c r="FN93" s="136"/>
      <c r="FO93" s="136"/>
      <c r="FP93" s="235"/>
      <c r="FQ93" s="103">
        <f>SUMIF($M93,REGISTER!$CU$36,'KORT 2'!$O93)</f>
        <v>0</v>
      </c>
      <c r="FR93" s="19">
        <f>SUMIF($M93,REGISTER!$CU$37,'KORT 2'!$O93)</f>
        <v>0</v>
      </c>
      <c r="FS93" s="19">
        <f>SUMIF($M93,REGISTER!$CU$38,'KORT 2'!$O93)</f>
        <v>0</v>
      </c>
      <c r="FT93" s="19">
        <f>SUMIF($M93,REGISTER!$CU$39,'KORT 2'!$O93)</f>
        <v>0</v>
      </c>
      <c r="FU93" s="19">
        <f>SUMIF($M93,REGISTER!$CU$40,'KORT 2'!$O93)</f>
        <v>0</v>
      </c>
      <c r="FV93" s="19">
        <f>SUMIF($M93,REGISTER!$CU$41,'KORT 2'!$O93)</f>
        <v>0</v>
      </c>
      <c r="FW93" s="19">
        <f>SUMIF($M93,REGISTER!$CU$56,'KORT 2'!$O93)</f>
        <v>0</v>
      </c>
      <c r="FX93" s="19">
        <f>SUMIF($M93,REGISTER!$CU$57,'KORT 2'!$O93)</f>
        <v>0</v>
      </c>
      <c r="FY93" s="19">
        <f>SUMIF($M93,REGISTER!$CU$58,'KORT 2'!$O93)</f>
        <v>0</v>
      </c>
      <c r="FZ93" s="19">
        <f>SUMIF($M93,REGISTER!$CU$59,'KORT 2'!$O93)</f>
        <v>0</v>
      </c>
      <c r="GA93" s="19">
        <f>SUMIF($M93,REGISTER!$CU$60,'KORT 2'!$O93)</f>
        <v>0</v>
      </c>
      <c r="GB93" s="19">
        <f>SUMIF($M93,REGISTER!$CU$61,'KORT 2'!$O93)</f>
        <v>0</v>
      </c>
      <c r="GC93" s="19">
        <f>SUMIF($M93,REGISTER!$CU$46,'KORT 2'!$O93)</f>
        <v>0</v>
      </c>
      <c r="GD93" s="19">
        <f>SUMIF($M93,REGISTER!$CU$47,'KORT 2'!$O93)</f>
        <v>0</v>
      </c>
      <c r="GE93" s="19">
        <f>SUMIF($M93,REGISTER!$CU$48,'KORT 2'!$O93)</f>
        <v>0</v>
      </c>
      <c r="GF93" s="19">
        <f>SUMIF($M93,REGISTER!$CU$49,'KORT 2'!$O93)</f>
        <v>0</v>
      </c>
      <c r="GG93" s="19">
        <f>SUMIF($M93,REGISTER!$CU$50,'KORT 2'!$O93)</f>
        <v>0</v>
      </c>
      <c r="GH93" s="19">
        <f>SUMIF($M93,REGISTER!$CU$51,'KORT 2'!$O93)</f>
        <v>0</v>
      </c>
      <c r="GI93" s="18">
        <f>SUMIF($M93,REGISTER!$CU$52,'KORT 2'!$O93)+SUMIF($M93,REGISTER!$CU$53,'KORT 2'!$O93)+SUMIF($M93,REGISTER!$CU$54,'KORT 2'!$O93)+SUMIF($M93,REGISTER!$CU$55,'KORT 2'!$O93)</f>
        <v>0</v>
      </c>
      <c r="GJ93" s="19">
        <f>SUMIF($M93,REGISTER!$CU$66,'KORT 2'!$O93)</f>
        <v>0</v>
      </c>
      <c r="GK93" s="19">
        <f>SUMIF($M93,REGISTER!$CU$67,'KORT 2'!$O93)</f>
        <v>0</v>
      </c>
      <c r="GL93" s="19">
        <f>SUMIF($M93,REGISTER!$CU$68,'KORT 2'!$O93)</f>
        <v>0</v>
      </c>
      <c r="GM93" s="19">
        <f>SUMIF($M93,REGISTER!$CU$69,'KORT 2'!$O93)</f>
        <v>0</v>
      </c>
      <c r="GN93" s="19">
        <f>SUMIF($M93,REGISTER!$CU$70,'KORT 2'!$O93)</f>
        <v>0</v>
      </c>
      <c r="GO93" s="19">
        <f>SUMIF($M93,REGISTER!$CU$71,'KORT 2'!$O93)</f>
        <v>0</v>
      </c>
      <c r="GP93" s="18">
        <f>SUMIF($M93,REGISTER!$CU$72,'KORT 2'!$O93)+SUMIF($M93,REGISTER!$CU$73,'KORT 2'!$O93)+SUMIF($M93,REGISTER!$CU$74,'KORT 2'!$O93)+SUMIF($M93,REGISTER!$CU$75,'KORT 2'!$O93)</f>
        <v>0</v>
      </c>
      <c r="GQ93" s="136"/>
      <c r="GR93" s="136"/>
      <c r="GS93" s="136"/>
      <c r="GT93" s="136"/>
      <c r="GU93" s="136"/>
      <c r="GV93" s="136"/>
      <c r="GW93" s="136"/>
      <c r="GX93" s="136"/>
      <c r="GY93" s="136"/>
      <c r="GZ93" s="136"/>
      <c r="HA93" s="136"/>
      <c r="HB93" s="136"/>
      <c r="HC93" s="136"/>
      <c r="HD93" s="136"/>
      <c r="HE93" s="136"/>
      <c r="HF93" s="136"/>
      <c r="HG93" s="136"/>
      <c r="HH93" s="125"/>
      <c r="HI93" s="1"/>
    </row>
    <row r="94" spans="1:217" ht="12" customHeight="1">
      <c r="A94" s="17">
        <v>38</v>
      </c>
      <c r="B94" s="81"/>
      <c r="C94" s="427" t="str">
        <f t="shared" si="38"/>
        <v/>
      </c>
      <c r="D94" s="428"/>
      <c r="E94" s="428"/>
      <c r="F94" s="428"/>
      <c r="G94" s="429"/>
      <c r="H94" s="130" t="str">
        <f t="shared" si="39"/>
        <v/>
      </c>
      <c r="I94" s="26">
        <f t="shared" si="40"/>
        <v>0</v>
      </c>
      <c r="J94" s="26">
        <f t="shared" si="41"/>
        <v>0</v>
      </c>
      <c r="K94" s="26">
        <f t="shared" si="42"/>
        <v>0</v>
      </c>
      <c r="L94" s="133"/>
      <c r="M94" s="26">
        <f t="shared" si="43"/>
        <v>0</v>
      </c>
      <c r="N94" s="26">
        <f t="shared" si="44"/>
        <v>0</v>
      </c>
      <c r="O94" s="101">
        <f t="shared" si="45"/>
        <v>0</v>
      </c>
      <c r="P94" s="80">
        <f>IF((SUM(P$19:P$39)+SUM(P$78:P93)+SUM(P$117:P$121))&gt;=REGISTER!$CZ$22,0,IF(CS$70=1,0,IF(AND(CS94=1,$J94=1,CS$43&gt;=REGISTER!$CZ$25,CS$40&gt;0,SUM(CS$54:CS$60)&gt;0),1,0)))</f>
        <v>0</v>
      </c>
      <c r="Q94" s="80">
        <f>IF((SUM(Q$19:Q$39)+SUM(Q$78:Q93)+SUM(Q$117:Q$121))&gt;=REGISTER!$CZ$22,0,IF(CT$70=1,0,IF(AND(CT94=1,$J94=1,CT$43&gt;=REGISTER!$CZ$25,CT$40&gt;0,SUM(CT$54:CT$60)&gt;0),1,0)))</f>
        <v>0</v>
      </c>
      <c r="R94" s="80">
        <f>IF((SUM(R$19:R$39)+SUM(R$78:R93)+SUM(R$117:R$121))&gt;=REGISTER!$CZ$22,0,IF(CU$70=1,0,IF(AND(CU94=1,$J94=1,CU$43&gt;=REGISTER!$CZ$25,CU$40&gt;0,SUM(CU$54:CU$60)&gt;0),1,0)))</f>
        <v>0</v>
      </c>
      <c r="S94" s="80">
        <f>IF((SUM(S$19:S$39)+SUM(S$78:S93)+SUM(S$117:S$121))&gt;=REGISTER!$CZ$22,0,IF(CV$70=1,0,IF(AND(CV94=1,$J94=1,CV$43&gt;=REGISTER!$CZ$25,CV$40&gt;0,SUM(CV$54:CV$60)&gt;0),1,0)))</f>
        <v>0</v>
      </c>
      <c r="T94" s="80">
        <f>IF((SUM(T$19:T$39)+SUM(T$78:T93)+SUM(T$117:T$121))&gt;=REGISTER!$CZ$22,0,IF(CW$70=1,0,IF(AND(CW94=1,$J94=1,CW$43&gt;=REGISTER!$CZ$25,CW$40&gt;0,SUM(CW$54:CW$60)&gt;0),1,0)))</f>
        <v>0</v>
      </c>
      <c r="U94" s="80">
        <f>IF((SUM(U$19:U$39)+SUM(U$78:U93)+SUM(U$117:U$121))&gt;=REGISTER!$CZ$22,0,IF(CX$70=1,0,IF(AND(CX94=1,$J94=1,CX$43&gt;=REGISTER!$CZ$25,CX$40&gt;0,SUM(CX$54:CX$60)&gt;0),1,0)))</f>
        <v>0</v>
      </c>
      <c r="V94" s="80">
        <f>IF((SUM(V$19:V$39)+SUM(V$78:V93)+SUM(V$117:V$121))&gt;=REGISTER!$CZ$22,0,IF(CY$70=1,0,IF(AND(CY94=1,$J94=1,CY$43&gt;=REGISTER!$CZ$25,CY$40&gt;0,SUM(CY$54:CY$60)&gt;0),1,0)))</f>
        <v>0</v>
      </c>
      <c r="W94" s="80">
        <f>IF((SUM(W$19:W$39)+SUM(W$78:W93)+SUM(W$117:W$121))&gt;=REGISTER!$CZ$22,0,IF(CZ$70=1,0,IF(AND(CZ94=1,$J94=1,CZ$43&gt;=REGISTER!$CZ$25,CZ$40&gt;0,SUM(CZ$54:CZ$60)&gt;0),1,0)))</f>
        <v>0</v>
      </c>
      <c r="X94" s="80">
        <f>IF((SUM(X$19:X$39)+SUM(X$78:X93)+SUM(X$117:X$121))&gt;=REGISTER!$CZ$22,0,IF(DA$70=1,0,IF(AND(DA94=1,$J94=1,DA$43&gt;=REGISTER!$CZ$25,DA$40&gt;0,SUM(DA$54:DA$60)&gt;0),1,0)))</f>
        <v>0</v>
      </c>
      <c r="Y94" s="80">
        <f>IF((SUM(Y$19:Y$39)+SUM(Y$78:Y93)+SUM(Y$117:Y$121))&gt;=REGISTER!$CZ$22,0,IF(DB$70=1,0,IF(AND(DB94=1,$J94=1,DB$43&gt;=REGISTER!$CZ$25,DB$40&gt;0,SUM(DB$54:DB$60)&gt;0),1,0)))</f>
        <v>0</v>
      </c>
      <c r="Z94" s="80">
        <f>IF((SUM(Z$19:Z$39)+SUM(Z$78:Z93)+SUM(Z$117:Z$121))&gt;=REGISTER!$CZ$22,0,IF(DC$70=1,0,IF(AND(DC94=1,$J94=1,DC$43&gt;=REGISTER!$CZ$25,DC$40&gt;0,SUM(DC$54:DC$60)&gt;0),1,0)))</f>
        <v>0</v>
      </c>
      <c r="AA94" s="80">
        <f>IF((SUM(AA$19:AA$39)+SUM(AA$78:AA93)+SUM(AA$117:AA$121))&gt;=REGISTER!$CZ$22,0,IF(DD$70=1,0,IF(AND(DD94=1,$J94=1,DD$43&gt;=REGISTER!$CZ$25,DD$40&gt;0,SUM(DD$54:DD$60)&gt;0),1,0)))</f>
        <v>0</v>
      </c>
      <c r="AB94" s="80">
        <f>IF((SUM(AB$19:AB$39)+SUM(AB$78:AB93)+SUM(AB$117:AB$121))&gt;=REGISTER!$CZ$22,0,IF(DE$70=1,0,IF(AND(DE94=1,$J94=1,DE$43&gt;=REGISTER!$CZ$25,DE$40&gt;0,SUM(DE$54:DE$60)&gt;0),1,0)))</f>
        <v>0</v>
      </c>
      <c r="AC94" s="80">
        <f>IF((SUM(AC$19:AC$39)+SUM(AC$78:AC93)+SUM(AC$117:AC$121))&gt;=REGISTER!$CZ$22,0,IF(DF$70=1,0,IF(AND(DF94=1,$J94=1,DF$43&gt;=REGISTER!$CZ$25,DF$40&gt;0,SUM(DF$54:DF$60)&gt;0),1,0)))</f>
        <v>0</v>
      </c>
      <c r="AD94" s="80">
        <f>IF((SUM(AD$19:AD$39)+SUM(AD$78:AD93)+SUM(AD$117:AD$121))&gt;=REGISTER!$CZ$22,0,IF(DG$70=1,0,IF(AND(DG94=1,$J94=1,DG$43&gt;=REGISTER!$CZ$25,DG$40&gt;0,SUM(DG$54:DG$60)&gt;0),1,0)))</f>
        <v>0</v>
      </c>
      <c r="AE94" s="80">
        <f>IF((SUM(AE$19:AE$39)+SUM(AE$78:AE93)+SUM(AE$117:AE$121))&gt;=REGISTER!$CZ$22,0,IF(DH$70=1,0,IF(AND(DH94=1,$J94=1,DH$43&gt;=REGISTER!$CZ$25,DH$40&gt;0,SUM(DH$54:DH$60)&gt;0),1,0)))</f>
        <v>0</v>
      </c>
      <c r="AF94" s="80">
        <f>IF((SUM(AF$19:AF$39)+SUM(AF$78:AF93)+SUM(AF$117:AF$121))&gt;=REGISTER!$CZ$22,0,IF(DI$70=1,0,IF(AND(DI94=1,$J94=1,DI$43&gt;=REGISTER!$CZ$25,DI$40&gt;0,SUM(DI$54:DI$60)&gt;0),1,0)))</f>
        <v>0</v>
      </c>
      <c r="AG94" s="80">
        <f>IF((SUM(AG$19:AG$39)+SUM(AG$78:AG93)+SUM(AG$117:AG$121))&gt;=REGISTER!$CZ$22,0,IF(DJ$70=1,0,IF(AND(DJ94=1,$J94=1,DJ$43&gt;=REGISTER!$CZ$25,DJ$40&gt;0,SUM(DJ$54:DJ$60)&gt;0),1,0)))</f>
        <v>0</v>
      </c>
      <c r="AH94" s="80">
        <f>IF((SUM(AH$19:AH$39)+SUM(AH$78:AH93)+SUM(AH$117:AH$121))&gt;=REGISTER!$CZ$22,0,IF(DK$70=1,0,IF(AND(DK94=1,$J94=1,DK$43&gt;=REGISTER!$CZ$25,DK$40&gt;0,SUM(DK$54:DK$60)&gt;0),1,0)))</f>
        <v>0</v>
      </c>
      <c r="AI94" s="80">
        <f>IF((SUM(AI$19:AI$39)+SUM(AI$78:AI93)+SUM(AI$117:AI$121))&gt;=REGISTER!$CZ$22,0,IF(DL$70=1,0,IF(AND(DL94=1,$J94=1,DL$43&gt;=REGISTER!$CZ$25,DL$40&gt;0,SUM(DL$54:DL$60)&gt;0),1,0)))</f>
        <v>0</v>
      </c>
      <c r="AJ94" s="80">
        <f>IF((SUM(AJ$19:AJ$39)+SUM(AJ$78:AJ93)+SUM(AJ$117:AJ$121))&gt;=REGISTER!$CZ$22,0,IF(DM$70=1,0,IF(AND(DM94=1,$J94=1,DM$43&gt;=REGISTER!$CZ$25,DM$40&gt;0,SUM(DM$54:DM$60)&gt;0),1,0)))</f>
        <v>0</v>
      </c>
      <c r="AK94" s="80">
        <f>IF((SUM(AK$19:AK$39)+SUM(AK$78:AK93)+SUM(AK$117:AK$121))&gt;=REGISTER!$CZ$22,0,IF(DN$70=1,0,IF(AND(DN94=1,$J94=1,DN$43&gt;=REGISTER!$CZ$25,DN$40&gt;0,SUM(DN$54:DN$60)&gt;0),1,0)))</f>
        <v>0</v>
      </c>
      <c r="AL94" s="80">
        <f>IF((SUM(AL$19:AL$39)+SUM(AL$78:AL93)+SUM(AL$117:AL$121))&gt;=REGISTER!$CZ$22,0,IF(DO$70=1,0,IF(AND(DO94=1,$J94=1,DO$43&gt;=REGISTER!$CZ$25,DO$40&gt;0,SUM(DO$54:DO$60)&gt;0),1,0)))</f>
        <v>0</v>
      </c>
      <c r="AM94" s="80">
        <f>IF((SUM(AM$19:AM$39)+SUM(AM$78:AM93)+SUM(AM$117:AM$121))&gt;=REGISTER!$CZ$22,0,IF(DP$70=1,0,IF(AND(DP94=1,$J94=1,DP$43&gt;=REGISTER!$CZ$25,DP$40&gt;0,SUM(DP$54:DP$60)&gt;0),1,0)))</f>
        <v>0</v>
      </c>
      <c r="AN94" s="80">
        <f>IF((SUM(AN$19:AN$39)+SUM(AN$78:AN93)+SUM(AN$117:AN$121))&gt;=REGISTER!$CZ$22,0,IF(DQ$70=1,0,IF(AND(DQ94=1,$J94=1,DQ$43&gt;=REGISTER!$CZ$25,DQ$40&gt;0,SUM(DQ$54:DQ$60)&gt;0),1,0)))</f>
        <v>0</v>
      </c>
      <c r="AO94" s="80">
        <f>IF((SUM(AO$19:AO$39)+SUM(AO$78:AO93)+SUM(AO$117:AO$121))&gt;=REGISTER!$CZ$22,0,IF(DR$70=1,0,IF(AND(DR94=1,$J94=1,DR$43&gt;=REGISTER!$CZ$25,DR$40&gt;0,SUM(DR$54:DR$60)&gt;0),1,0)))</f>
        <v>0</v>
      </c>
      <c r="AP94" s="80">
        <f>IF((SUM(AP$19:AP$39)+SUM(AP$78:AP93)+SUM(AP$117:AP$121))&gt;=REGISTER!$CZ$22,0,IF(DS$70=1,0,IF(AND(DS94=1,$J94=1,DS$43&gt;=REGISTER!$CZ$25,DS$40&gt;0,SUM(DS$54:DS$60)&gt;0),1,0)))</f>
        <v>0</v>
      </c>
      <c r="AQ94" s="80">
        <f>IF((SUM(AQ$19:AQ$39)+SUM(AQ$78:AQ93)+SUM(AQ$117:AQ$121))&gt;=REGISTER!$CZ$22,0,IF(DT$70=1,0,IF(AND(DT94=1,$J94=1,DT$43&gt;=REGISTER!$CZ$25,DT$40&gt;0,SUM(DT$54:DT$60)&gt;0),1,0)))</f>
        <v>0</v>
      </c>
      <c r="AR94" s="80">
        <f>IF((SUM(AR$19:AR$39)+SUM(AR$78:AR93)+SUM(AR$117:AR$121))&gt;=REGISTER!$CZ$22,0,IF(DU$70=1,0,IF(AND(DU94=1,$J94=1,DU$43&gt;=REGISTER!$CZ$25,DU$40&gt;0,SUM(DU$54:DU$60)&gt;0),1,0)))</f>
        <v>0</v>
      </c>
      <c r="AS94" s="80">
        <f>IF((SUM(AS$19:AS$39)+SUM(AS$78:AS93)+SUM(AS$117:AS$121))&gt;=REGISTER!$CZ$22,0,IF(DV$70=1,0,IF(AND(DV94=1,$J94=1,DV$43&gt;=REGISTER!$CZ$25,DV$40&gt;0,SUM(DV$54:DV$60)&gt;0),1,0)))</f>
        <v>0</v>
      </c>
      <c r="AT94" s="80">
        <f>IF((SUM(AT$19:AT$39)+SUM(AT$78:AT93)+SUM(AT$117:AT$121))&gt;=REGISTER!$CZ$22,0,IF(DW$70=1,0,IF(AND(DW94=1,$J94=1,DW$43&gt;=REGISTER!$CZ$25,DW$40&gt;0,SUM(DW$54:DW$60)&gt;0),1,0)))</f>
        <v>0</v>
      </c>
      <c r="AU94" s="80">
        <f>IF((SUM(AU$19:AU$39)+SUM(AU$78:AU93)+SUM(AU$117:AU$121))&gt;=REGISTER!$CZ$22,0,IF(DX$70=1,0,IF(AND(DX94=1,$J94=1,DX$43&gt;=REGISTER!$CZ$25,DX$40&gt;0,SUM(DX$54:DX$60)&gt;0),1,0)))</f>
        <v>0</v>
      </c>
      <c r="AV94" s="80">
        <f>IF((SUM(AV$19:AV$39)+SUM(AV$78:AV93)+SUM(AV$117:AV$121))&gt;=REGISTER!$CZ$22,0,IF(DY$70=1,0,IF(AND(DY94=1,$J94=1,DY$43&gt;=REGISTER!$CZ$25,DY$40&gt;0,SUM(DY$54:DY$60)&gt;0),1,0)))</f>
        <v>0</v>
      </c>
      <c r="AW94" s="80">
        <f>IF((SUM(AW$19:AW$39)+SUM(AW$78:AW93)+SUM(AW$117:AW$121))&gt;=REGISTER!$CZ$22,0,IF(DZ$70=1,0,IF(AND(DZ94=1,$J94=1,DZ$43&gt;=REGISTER!$CZ$25,DZ$40&gt;0,SUM(DZ$54:DZ$60)&gt;0),1,0)))</f>
        <v>0</v>
      </c>
      <c r="AX94" s="80">
        <f>IF((SUM(AX$19:AX$39)+SUM(AX$78:AX93)+SUM(AX$117:AX$121))&gt;=REGISTER!$CZ$22,0,IF(EA$70=1,0,IF(AND(EA94=1,$J94=1,EA$43&gt;=REGISTER!$CZ$25,EA$40&gt;0,SUM(EA$54:EA$60)&gt;0),1,0)))</f>
        <v>0</v>
      </c>
      <c r="AY94" s="80">
        <f>IF((SUM(AY$19:AY$39)+SUM(AY$78:AY93)+SUM(AY$117:AY$121))&gt;=REGISTER!$CZ$22,0,IF(EB$70=1,0,IF(AND(EB94=1,$J94=1,EB$43&gt;=REGISTER!$CZ$25,EB$40&gt;0,SUM(EB$54:EB$60)&gt;0),1,0)))</f>
        <v>0</v>
      </c>
      <c r="AZ94" s="80">
        <f>IF((SUM(AZ$19:AZ$39)+SUM(AZ$78:AZ93)+SUM(AZ$117:AZ$121))&gt;=REGISTER!$CZ$22,0,IF(EC$70=1,0,IF(AND(EC94=1,$J94=1,EC$43&gt;=REGISTER!$CZ$25,EC$40&gt;0,SUM(EC$54:EC$60)&gt;0),1,0)))</f>
        <v>0</v>
      </c>
      <c r="BA94" s="80">
        <f>IF((SUM(BA$19:BA$39)+SUM(BA$78:BA93)+SUM(BA$117:BA$121))&gt;=REGISTER!$CZ$22,0,IF(ED$70=1,0,IF(AND(ED94=1,$J94=1,ED$43&gt;=REGISTER!$CZ$25,ED$40&gt;0,SUM(ED$54:ED$60)&gt;0),1,0)))</f>
        <v>0</v>
      </c>
      <c r="BB94" s="80">
        <f>IF((SUM(BB$19:BB$39)+SUM(BB$78:BB93)+SUM(BB$117:BB$121))&gt;=REGISTER!$CZ$22,0,IF(EE$70=1,0,IF(AND(EE94=1,$J94=1,EE$43&gt;=REGISTER!$CZ$25,EE$40&gt;0,SUM(EE$54:EE$60)&gt;0),1,0)))</f>
        <v>0</v>
      </c>
      <c r="BC94" s="80">
        <f>IF((SUM(BC$19:BC$39)+SUM(BC$78:BC93)+SUM(BC$117:BC$121))&gt;=REGISTER!$CZ$22,0,IF(EF$70=1,0,IF(AND(EF94=1,$J94=1,EF$43&gt;=REGISTER!$CZ$25,EF$40&gt;0,SUM(EF$54:EF$60)&gt;0),1,0)))</f>
        <v>0</v>
      </c>
      <c r="BD94" s="101">
        <f t="shared" si="46"/>
        <v>0</v>
      </c>
      <c r="BE94" s="80">
        <f>IF((SUM(BE$19:BE$39)+SUM(BE$78:BE93)+SUM(BE$117:BE$121))&gt;=30,0,SUM(IF(AND($I94=1,CS94=1,CS$41&gt;2,CS$40&gt;0,SUM(CS$47:CS$53)&gt;0),1,0)))</f>
        <v>0</v>
      </c>
      <c r="BF94" s="80">
        <f>IF((SUM(BF$19:BF$39)+SUM(BF$78:BF93)+SUM(BF$117:BF$121))&gt;=30,0,SUM(IF(AND($I94=1,CT94=1,CT$41&gt;2,CT$40&gt;0,SUM(CT$47:CT$53)&gt;0),1,0)))</f>
        <v>0</v>
      </c>
      <c r="BG94" s="80">
        <f>IF((SUM(BG$19:BG$39)+SUM(BG$78:BG93)+SUM(BG$117:BG$121))&gt;=30,0,SUM(IF(AND($I94=1,CU94=1,CU$41&gt;2,CU$40&gt;0,SUM(CU$47:CU$53)&gt;0),1,0)))</f>
        <v>0</v>
      </c>
      <c r="BH94" s="80">
        <f>IF((SUM(BH$19:BH$39)+SUM(BH$78:BH93)+SUM(BH$117:BH$121))&gt;=30,0,SUM(IF(AND($I94=1,CV94=1,CV$41&gt;2,CV$40&gt;0,SUM(CV$47:CV$53)&gt;0),1,0)))</f>
        <v>0</v>
      </c>
      <c r="BI94" s="80">
        <f>IF((SUM(BI$19:BI$39)+SUM(BI$78:BI93)+SUM(BI$117:BI$121))&gt;=30,0,SUM(IF(AND($I94=1,CW94=1,CW$41&gt;2,CW$40&gt;0,SUM(CW$47:CW$53)&gt;0),1,0)))</f>
        <v>0</v>
      </c>
      <c r="BJ94" s="80">
        <f>IF((SUM(BJ$19:BJ$39)+SUM(BJ$78:BJ93)+SUM(BJ$117:BJ$121))&gt;=30,0,SUM(IF(AND($I94=1,CX94=1,CX$41&gt;2,CX$40&gt;0,SUM(CX$47:CX$53)&gt;0),1,0)))</f>
        <v>0</v>
      </c>
      <c r="BK94" s="80">
        <f>IF((SUM(BK$19:BK$39)+SUM(BK$78:BK93)+SUM(BK$117:BK$121))&gt;=30,0,SUM(IF(AND($I94=1,CY94=1,CY$41&gt;2,CY$40&gt;0,SUM(CY$47:CY$53)&gt;0),1,0)))</f>
        <v>0</v>
      </c>
      <c r="BL94" s="80">
        <f>IF((SUM(BL$19:BL$39)+SUM(BL$78:BL93)+SUM(BL$117:BL$121))&gt;=30,0,SUM(IF(AND($I94=1,CZ94=1,CZ$41&gt;2,CZ$40&gt;0,SUM(CZ$47:CZ$53)&gt;0),1,0)))</f>
        <v>0</v>
      </c>
      <c r="BM94" s="80">
        <f>IF((SUM(BM$19:BM$39)+SUM(BM$78:BM93)+SUM(BM$117:BM$121))&gt;=30,0,SUM(IF(AND($I94=1,DA94=1,DA$41&gt;2,DA$40&gt;0,SUM(DA$47:DA$53)&gt;0),1,0)))</f>
        <v>0</v>
      </c>
      <c r="BN94" s="80">
        <f>IF((SUM(BN$19:BN$39)+SUM(BN$78:BN93)+SUM(BN$117:BN$121))&gt;=30,0,SUM(IF(AND($I94=1,DB94=1,DB$41&gt;2,DB$40&gt;0,SUM(DB$47:DB$53)&gt;0),1,0)))</f>
        <v>0</v>
      </c>
      <c r="BO94" s="80">
        <f>IF((SUM(BO$19:BO$39)+SUM(BO$78:BO93)+SUM(BO$117:BO$121))&gt;=30,0,SUM(IF(AND($I94=1,DC94=1,DC$41&gt;2,DC$40&gt;0,SUM(DC$47:DC$53)&gt;0),1,0)))</f>
        <v>0</v>
      </c>
      <c r="BP94" s="80">
        <f>IF((SUM(BP$19:BP$39)+SUM(BP$78:BP93)+SUM(BP$117:BP$121))&gt;=30,0,SUM(IF(AND($I94=1,DD94=1,DD$41&gt;2,DD$40&gt;0,SUM(DD$47:DD$53)&gt;0),1,0)))</f>
        <v>0</v>
      </c>
      <c r="BQ94" s="80">
        <f>IF((SUM(BQ$19:BQ$39)+SUM(BQ$78:BQ93)+SUM(BQ$117:BQ$121))&gt;=30,0,SUM(IF(AND($I94=1,DE94=1,DE$41&gt;2,DE$40&gt;0,SUM(DE$47:DE$53)&gt;0),1,0)))</f>
        <v>0</v>
      </c>
      <c r="BR94" s="80">
        <f>IF((SUM(BR$19:BR$39)+SUM(BR$78:BR93)+SUM(BR$117:BR$121))&gt;=30,0,SUM(IF(AND($I94=1,DF94=1,DF$41&gt;2,DF$40&gt;0,SUM(DF$47:DF$53)&gt;0),1,0)))</f>
        <v>0</v>
      </c>
      <c r="BS94" s="80">
        <f>IF((SUM(BS$19:BS$39)+SUM(BS$78:BS93)+SUM(BS$117:BS$121))&gt;=30,0,SUM(IF(AND($I94=1,DG94=1,DG$41&gt;2,DG$40&gt;0,SUM(DG$47:DG$53)&gt;0),1,0)))</f>
        <v>0</v>
      </c>
      <c r="BT94" s="80">
        <f>IF((SUM(BT$19:BT$39)+SUM(BT$78:BT93)+SUM(BT$117:BT$121))&gt;=30,0,SUM(IF(AND($I94=1,DH94=1,DH$41&gt;2,DH$40&gt;0,SUM(DH$47:DH$53)&gt;0),1,0)))</f>
        <v>0</v>
      </c>
      <c r="BU94" s="80">
        <f>IF((SUM(BU$19:BU$39)+SUM(BU$78:BU93)+SUM(BU$117:BU$121))&gt;=30,0,SUM(IF(AND($I94=1,DI94=1,DI$41&gt;2,DI$40&gt;0,SUM(DI$47:DI$53)&gt;0),1,0)))</f>
        <v>0</v>
      </c>
      <c r="BV94" s="80">
        <f>IF((SUM(BV$19:BV$39)+SUM(BV$78:BV93)+SUM(BV$117:BV$121))&gt;=30,0,SUM(IF(AND($I94=1,DJ94=1,DJ$41&gt;2,DJ$40&gt;0,SUM(DJ$47:DJ$53)&gt;0),1,0)))</f>
        <v>0</v>
      </c>
      <c r="BW94" s="80">
        <f>IF((SUM(BW$19:BW$39)+SUM(BW$78:BW93)+SUM(BW$117:BW$121))&gt;=30,0,SUM(IF(AND($I94=1,DK94=1,DK$41&gt;2,DK$40&gt;0,SUM(DK$47:DK$53)&gt;0),1,0)))</f>
        <v>0</v>
      </c>
      <c r="BX94" s="80">
        <f>IF((SUM(BX$19:BX$39)+SUM(BX$78:BX93)+SUM(BX$117:BX$121))&gt;=30,0,SUM(IF(AND($I94=1,DL94=1,DL$41&gt;2,DL$40&gt;0,SUM(DL$47:DL$53)&gt;0),1,0)))</f>
        <v>0</v>
      </c>
      <c r="BY94" s="80">
        <f>IF((SUM(BY$19:BY$39)+SUM(BY$78:BY93)+SUM(BY$117:BY$121))&gt;=30,0,SUM(IF(AND($I94=1,DM94=1,DM$41&gt;2,DM$40&gt;0,SUM(DM$47:DM$53)&gt;0),1,0)))</f>
        <v>0</v>
      </c>
      <c r="BZ94" s="80">
        <f>IF((SUM(BZ$19:BZ$39)+SUM(BZ$78:BZ93)+SUM(BZ$117:BZ$121))&gt;=30,0,SUM(IF(AND($I94=1,DN94=1,DN$41&gt;2,DN$40&gt;0,SUM(DN$47:DN$53)&gt;0),1,0)))</f>
        <v>0</v>
      </c>
      <c r="CA94" s="80">
        <f>IF((SUM(CA$19:CA$39)+SUM(CA$78:CA93)+SUM(CA$117:CA$121))&gt;=30,0,SUM(IF(AND($I94=1,DO94=1,DO$41&gt;2,DO$40&gt;0,SUM(DO$47:DO$53)&gt;0),1,0)))</f>
        <v>0</v>
      </c>
      <c r="CB94" s="80">
        <f>IF((SUM(CB$19:CB$39)+SUM(CB$78:CB93)+SUM(CB$117:CB$121))&gt;=30,0,SUM(IF(AND($I94=1,DP94=1,DP$41&gt;2,DP$40&gt;0,SUM(DP$47:DP$53)&gt;0),1,0)))</f>
        <v>0</v>
      </c>
      <c r="CC94" s="80">
        <f>IF((SUM(CC$19:CC$39)+SUM(CC$78:CC93)+SUM(CC$117:CC$121))&gt;=30,0,SUM(IF(AND($I94=1,DQ94=1,DQ$41&gt;2,DQ$40&gt;0,SUM(DQ$47:DQ$53)&gt;0),1,0)))</f>
        <v>0</v>
      </c>
      <c r="CD94" s="80">
        <f>IF((SUM(CD$19:CD$39)+SUM(CD$78:CD93)+SUM(CD$117:CD$121))&gt;=30,0,SUM(IF(AND($I94=1,DR94=1,DR$41&gt;2,DR$40&gt;0,SUM(DR$47:DR$53)&gt;0),1,0)))</f>
        <v>0</v>
      </c>
      <c r="CE94" s="80">
        <f>IF((SUM(CE$19:CE$39)+SUM(CE$78:CE93)+SUM(CE$117:CE$121))&gt;=30,0,SUM(IF(AND($I94=1,DS94=1,DS$41&gt;2,DS$40&gt;0,SUM(DS$47:DS$53)&gt;0),1,0)))</f>
        <v>0</v>
      </c>
      <c r="CF94" s="80">
        <f>IF((SUM(CF$19:CF$39)+SUM(CF$78:CF93)+SUM(CF$117:CF$121))&gt;=30,0,SUM(IF(AND($I94=1,DT94=1,DT$41&gt;2,DT$40&gt;0,SUM(DT$47:DT$53)&gt;0),1,0)))</f>
        <v>0</v>
      </c>
      <c r="CG94" s="80">
        <f>IF((SUM(CG$19:CG$39)+SUM(CG$78:CG93)+SUM(CG$117:CG$121))&gt;=30,0,SUM(IF(AND($I94=1,DU94=1,DU$41&gt;2,DU$40&gt;0,SUM(DU$47:DU$53)&gt;0),1,0)))</f>
        <v>0</v>
      </c>
      <c r="CH94" s="80">
        <f>IF((SUM(CH$19:CH$39)+SUM(CH$78:CH93)+SUM(CH$117:CH$121))&gt;=30,0,SUM(IF(AND($I94=1,DV94=1,DV$41&gt;2,DV$40&gt;0,SUM(DV$47:DV$53)&gt;0),1,0)))</f>
        <v>0</v>
      </c>
      <c r="CI94" s="80">
        <f>IF((SUM(CI$19:CI$39)+SUM(CI$78:CI93)+SUM(CI$117:CI$121))&gt;=30,0,SUM(IF(AND($I94=1,DW94=1,DW$41&gt;2,DW$40&gt;0,SUM(DW$47:DW$53)&gt;0),1,0)))</f>
        <v>0</v>
      </c>
      <c r="CJ94" s="80">
        <f>IF((SUM(CJ$19:CJ$39)+SUM(CJ$78:CJ93)+SUM(CJ$117:CJ$121))&gt;=30,0,SUM(IF(AND($I94=1,DX94=1,DX$41&gt;2,DX$40&gt;0,SUM(DX$47:DX$53)&gt;0),1,0)))</f>
        <v>0</v>
      </c>
      <c r="CK94" s="80">
        <f>IF((SUM(CK$19:CK$39)+SUM(CK$78:CK93)+SUM(CK$117:CK$121))&gt;=30,0,SUM(IF(AND($I94=1,DY94=1,DY$41&gt;2,DY$40&gt;0,SUM(DY$47:DY$53)&gt;0),1,0)))</f>
        <v>0</v>
      </c>
      <c r="CL94" s="80">
        <f>IF((SUM(CL$19:CL$39)+SUM(CL$78:CL93)+SUM(CL$117:CL$121))&gt;=30,0,SUM(IF(AND($I94=1,DZ94=1,DZ$41&gt;2,DZ$40&gt;0,SUM(DZ$47:DZ$53)&gt;0),1,0)))</f>
        <v>0</v>
      </c>
      <c r="CM94" s="80">
        <f>IF((SUM(CM$19:CM$39)+SUM(CM$78:CM93)+SUM(CM$117:CM$121))&gt;=30,0,SUM(IF(AND($I94=1,EA94=1,EA$41&gt;2,EA$40&gt;0,SUM(EA$47:EA$53)&gt;0),1,0)))</f>
        <v>0</v>
      </c>
      <c r="CN94" s="80">
        <f>IF((SUM(CN$19:CN$39)+SUM(CN$78:CN93)+SUM(CN$117:CN$121))&gt;=30,0,SUM(IF(AND($I94=1,EB94=1,EB$41&gt;2,EB$40&gt;0,SUM(EB$47:EB$53)&gt;0),1,0)))</f>
        <v>0</v>
      </c>
      <c r="CO94" s="80">
        <f>IF((SUM(CO$19:CO$39)+SUM(CO$78:CO93)+SUM(CO$117:CO$121))&gt;=30,0,SUM(IF(AND($I94=1,EC94=1,EC$41&gt;2,EC$40&gt;0,SUM(EC$47:EC$53)&gt;0),1,0)))</f>
        <v>0</v>
      </c>
      <c r="CP94" s="80">
        <f>IF((SUM(CP$19:CP$39)+SUM(CP$78:CP93)+SUM(CP$117:CP$121))&gt;=30,0,SUM(IF(AND($I94=1,ED94=1,ED$41&gt;2,ED$40&gt;0,SUM(ED$47:ED$53)&gt;0),1,0)))</f>
        <v>0</v>
      </c>
      <c r="CQ94" s="80">
        <f>IF((SUM(CQ$19:CQ$39)+SUM(CQ$78:CQ93)+SUM(CQ$117:CQ$121))&gt;=30,0,SUM(IF(AND($I94=1,EE94=1,EE$41&gt;2,EE$40&gt;0,SUM(EE$47:EE$53)&gt;0),1,0)))</f>
        <v>0</v>
      </c>
      <c r="CR94" s="80">
        <f>IF((SUM(CR$19:CR$39)+SUM(CR$78:CR93)+SUM(CR$117:CR$121))&gt;=30,0,SUM(IF(AND($I94=1,EF94=1,EF$41&gt;2,EF$40&gt;0,SUM(EF$47:EF$53)&gt;0),1,0)))</f>
        <v>0</v>
      </c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64"/>
      <c r="DM94" s="64"/>
      <c r="DN94" s="64"/>
      <c r="DO94" s="64"/>
      <c r="DP94" s="64"/>
      <c r="DQ94" s="64"/>
      <c r="DR94" s="64"/>
      <c r="DS94" s="64"/>
      <c r="DT94" s="64"/>
      <c r="DU94" s="64"/>
      <c r="DV94" s="64"/>
      <c r="DW94" s="64"/>
      <c r="DX94" s="64"/>
      <c r="DY94" s="64"/>
      <c r="DZ94" s="64"/>
      <c r="EA94" s="64"/>
      <c r="EB94" s="64"/>
      <c r="EC94" s="64"/>
      <c r="ED94" s="64"/>
      <c r="EE94" s="64"/>
      <c r="EF94" s="64"/>
      <c r="EG94" s="54">
        <f t="shared" si="48"/>
        <v>0</v>
      </c>
      <c r="EH94" s="136"/>
      <c r="EI94" s="97">
        <f t="shared" si="49"/>
        <v>0</v>
      </c>
      <c r="EJ94" s="344" t="str">
        <f t="shared" si="50"/>
        <v/>
      </c>
      <c r="EK94" s="345">
        <f t="shared" si="51"/>
        <v>0</v>
      </c>
      <c r="EL94" s="185"/>
      <c r="EM94" s="102">
        <f>SUMIF($K94,REGISTER!$CU$7,'KORT 2'!$BD94)</f>
        <v>0</v>
      </c>
      <c r="EN94" s="19">
        <f>SUMIF($K94,REGISTER!$CU$8,'KORT 2'!$BD94)</f>
        <v>0</v>
      </c>
      <c r="EO94" s="20">
        <f>SUMIF($K94,REGISTER!$CU$9,'KORT 2'!$BD94)</f>
        <v>0</v>
      </c>
      <c r="EP94" s="17">
        <f>SUMIF($K94,REGISTER!$CU$21,'KORT 2'!$BD94)</f>
        <v>0</v>
      </c>
      <c r="EQ94" s="19">
        <f>SUMIF($K94,REGISTER!$CU$22,'KORT 2'!$BD94)</f>
        <v>0</v>
      </c>
      <c r="ER94" s="20">
        <f>SUMIF($K94,REGISTER!$CU$23,'KORT 2'!$BD94)</f>
        <v>0</v>
      </c>
      <c r="ES94" s="17">
        <f>SUMIF($K94,REGISTER!$CU$14,'KORT 2'!$BD94)</f>
        <v>0</v>
      </c>
      <c r="ET94" s="19">
        <f>SUMIF($K94,REGISTER!$CU$15,'KORT 2'!$BD94)</f>
        <v>0</v>
      </c>
      <c r="EU94" s="19">
        <f>SUMIF($K94,REGISTER!$CU$16,'KORT 2'!$BD94)</f>
        <v>0</v>
      </c>
      <c r="EV94" s="218">
        <f>SUMIF($K94,REGISTER!$CU$17,'KORT 2'!$BD94)+SUMIF($K94,REGISTER!$CU$18,'KORT 2'!$BD94)+SUMIF($K94,REGISTER!$CU$19,'KORT 2'!$BD94)+SUMIF($K94,REGISTER!$CU$20,'KORT 2'!$BD94)</f>
        <v>0</v>
      </c>
      <c r="EW94" s="103">
        <f>SUMIF($K94,REGISTER!$CU$28,'KORT 2'!$BD94)</f>
        <v>0</v>
      </c>
      <c r="EX94" s="19">
        <f>SUMIF($K94,REGISTER!$CU$29,'KORT 2'!$BD94)</f>
        <v>0</v>
      </c>
      <c r="EY94" s="19">
        <f>SUMIF($K94,REGISTER!$CU$30,'KORT 2'!$BD94)</f>
        <v>0</v>
      </c>
      <c r="EZ94" s="218">
        <f>SUMIF($K94,REGISTER!$CU$31,'KORT 2'!$BD94)+SUMIF($K94,REGISTER!$CU$32,'KORT 2'!$BD94)+SUMIF($K94,REGISTER!$CU$33,'KORT 2'!$BD94)+SUMIF($K94,REGISTER!$CU$34,'KORT 2'!$BD94)</f>
        <v>0</v>
      </c>
      <c r="FA94" s="136"/>
      <c r="FB94" s="136"/>
      <c r="FC94" s="136"/>
      <c r="FD94" s="136"/>
      <c r="FE94" s="136"/>
      <c r="FF94" s="136"/>
      <c r="FG94" s="136"/>
      <c r="FH94" s="136"/>
      <c r="FI94" s="136"/>
      <c r="FJ94" s="136"/>
      <c r="FK94" s="136"/>
      <c r="FL94" s="136"/>
      <c r="FM94" s="136"/>
      <c r="FN94" s="136"/>
      <c r="FO94" s="136"/>
      <c r="FP94" s="235"/>
      <c r="FQ94" s="103">
        <f>SUMIF($M94,REGISTER!$CU$36,'KORT 2'!$O94)</f>
        <v>0</v>
      </c>
      <c r="FR94" s="19">
        <f>SUMIF($M94,REGISTER!$CU$37,'KORT 2'!$O94)</f>
        <v>0</v>
      </c>
      <c r="FS94" s="19">
        <f>SUMIF($M94,REGISTER!$CU$38,'KORT 2'!$O94)</f>
        <v>0</v>
      </c>
      <c r="FT94" s="19">
        <f>SUMIF($M94,REGISTER!$CU$39,'KORT 2'!$O94)</f>
        <v>0</v>
      </c>
      <c r="FU94" s="19">
        <f>SUMIF($M94,REGISTER!$CU$40,'KORT 2'!$O94)</f>
        <v>0</v>
      </c>
      <c r="FV94" s="19">
        <f>SUMIF($M94,REGISTER!$CU$41,'KORT 2'!$O94)</f>
        <v>0</v>
      </c>
      <c r="FW94" s="19">
        <f>SUMIF($M94,REGISTER!$CU$56,'KORT 2'!$O94)</f>
        <v>0</v>
      </c>
      <c r="FX94" s="19">
        <f>SUMIF($M94,REGISTER!$CU$57,'KORT 2'!$O94)</f>
        <v>0</v>
      </c>
      <c r="FY94" s="19">
        <f>SUMIF($M94,REGISTER!$CU$58,'KORT 2'!$O94)</f>
        <v>0</v>
      </c>
      <c r="FZ94" s="19">
        <f>SUMIF($M94,REGISTER!$CU$59,'KORT 2'!$O94)</f>
        <v>0</v>
      </c>
      <c r="GA94" s="19">
        <f>SUMIF($M94,REGISTER!$CU$60,'KORT 2'!$O94)</f>
        <v>0</v>
      </c>
      <c r="GB94" s="19">
        <f>SUMIF($M94,REGISTER!$CU$61,'KORT 2'!$O94)</f>
        <v>0</v>
      </c>
      <c r="GC94" s="19">
        <f>SUMIF($M94,REGISTER!$CU$46,'KORT 2'!$O94)</f>
        <v>0</v>
      </c>
      <c r="GD94" s="19">
        <f>SUMIF($M94,REGISTER!$CU$47,'KORT 2'!$O94)</f>
        <v>0</v>
      </c>
      <c r="GE94" s="19">
        <f>SUMIF($M94,REGISTER!$CU$48,'KORT 2'!$O94)</f>
        <v>0</v>
      </c>
      <c r="GF94" s="19">
        <f>SUMIF($M94,REGISTER!$CU$49,'KORT 2'!$O94)</f>
        <v>0</v>
      </c>
      <c r="GG94" s="19">
        <f>SUMIF($M94,REGISTER!$CU$50,'KORT 2'!$O94)</f>
        <v>0</v>
      </c>
      <c r="GH94" s="19">
        <f>SUMIF($M94,REGISTER!$CU$51,'KORT 2'!$O94)</f>
        <v>0</v>
      </c>
      <c r="GI94" s="18">
        <f>SUMIF($M94,REGISTER!$CU$52,'KORT 2'!$O94)+SUMIF($M94,REGISTER!$CU$53,'KORT 2'!$O94)+SUMIF($M94,REGISTER!$CU$54,'KORT 2'!$O94)+SUMIF($M94,REGISTER!$CU$55,'KORT 2'!$O94)</f>
        <v>0</v>
      </c>
      <c r="GJ94" s="19">
        <f>SUMIF($M94,REGISTER!$CU$66,'KORT 2'!$O94)</f>
        <v>0</v>
      </c>
      <c r="GK94" s="19">
        <f>SUMIF($M94,REGISTER!$CU$67,'KORT 2'!$O94)</f>
        <v>0</v>
      </c>
      <c r="GL94" s="19">
        <f>SUMIF($M94,REGISTER!$CU$68,'KORT 2'!$O94)</f>
        <v>0</v>
      </c>
      <c r="GM94" s="19">
        <f>SUMIF($M94,REGISTER!$CU$69,'KORT 2'!$O94)</f>
        <v>0</v>
      </c>
      <c r="GN94" s="19">
        <f>SUMIF($M94,REGISTER!$CU$70,'KORT 2'!$O94)</f>
        <v>0</v>
      </c>
      <c r="GO94" s="19">
        <f>SUMIF($M94,REGISTER!$CU$71,'KORT 2'!$O94)</f>
        <v>0</v>
      </c>
      <c r="GP94" s="18">
        <f>SUMIF($M94,REGISTER!$CU$72,'KORT 2'!$O94)+SUMIF($M94,REGISTER!$CU$73,'KORT 2'!$O94)+SUMIF($M94,REGISTER!$CU$74,'KORT 2'!$O94)+SUMIF($M94,REGISTER!$CU$75,'KORT 2'!$O94)</f>
        <v>0</v>
      </c>
      <c r="GQ94" s="136"/>
      <c r="GR94" s="136"/>
      <c r="GS94" s="136"/>
      <c r="GT94" s="136"/>
      <c r="GU94" s="136"/>
      <c r="GV94" s="136"/>
      <c r="GW94" s="136"/>
      <c r="GX94" s="136"/>
      <c r="GY94" s="136"/>
      <c r="GZ94" s="136"/>
      <c r="HA94" s="136"/>
      <c r="HB94" s="136"/>
      <c r="HC94" s="136"/>
      <c r="HD94" s="136"/>
      <c r="HE94" s="136"/>
      <c r="HF94" s="136"/>
      <c r="HG94" s="136"/>
      <c r="HH94" s="125"/>
      <c r="HI94" s="1"/>
    </row>
    <row r="95" spans="1:217" ht="12" customHeight="1">
      <c r="A95" s="17">
        <v>39</v>
      </c>
      <c r="B95" s="81"/>
      <c r="C95" s="427" t="str">
        <f t="shared" si="38"/>
        <v/>
      </c>
      <c r="D95" s="428"/>
      <c r="E95" s="428"/>
      <c r="F95" s="428"/>
      <c r="G95" s="429"/>
      <c r="H95" s="130" t="str">
        <f t="shared" si="39"/>
        <v/>
      </c>
      <c r="I95" s="26">
        <f t="shared" si="40"/>
        <v>0</v>
      </c>
      <c r="J95" s="26">
        <f t="shared" si="41"/>
        <v>0</v>
      </c>
      <c r="K95" s="26">
        <f t="shared" si="42"/>
        <v>0</v>
      </c>
      <c r="L95" s="133"/>
      <c r="M95" s="26">
        <f t="shared" si="43"/>
        <v>0</v>
      </c>
      <c r="N95" s="26">
        <f t="shared" si="44"/>
        <v>0</v>
      </c>
      <c r="O95" s="101">
        <f t="shared" si="45"/>
        <v>0</v>
      </c>
      <c r="P95" s="80">
        <f>IF((SUM(P$19:P$39)+SUM(P$78:P94)+SUM(P$117:P$121))&gt;=REGISTER!$CZ$22,0,IF(CS$70=1,0,IF(AND(CS95=1,$J95=1,CS$43&gt;=REGISTER!$CZ$25,CS$40&gt;0,SUM(CS$54:CS$60)&gt;0),1,0)))</f>
        <v>0</v>
      </c>
      <c r="Q95" s="80">
        <f>IF((SUM(Q$19:Q$39)+SUM(Q$78:Q94)+SUM(Q$117:Q$121))&gt;=REGISTER!$CZ$22,0,IF(CT$70=1,0,IF(AND(CT95=1,$J95=1,CT$43&gt;=REGISTER!$CZ$25,CT$40&gt;0,SUM(CT$54:CT$60)&gt;0),1,0)))</f>
        <v>0</v>
      </c>
      <c r="R95" s="80">
        <f>IF((SUM(R$19:R$39)+SUM(R$78:R94)+SUM(R$117:R$121))&gt;=REGISTER!$CZ$22,0,IF(CU$70=1,0,IF(AND(CU95=1,$J95=1,CU$43&gt;=REGISTER!$CZ$25,CU$40&gt;0,SUM(CU$54:CU$60)&gt;0),1,0)))</f>
        <v>0</v>
      </c>
      <c r="S95" s="80">
        <f>IF((SUM(S$19:S$39)+SUM(S$78:S94)+SUM(S$117:S$121))&gt;=REGISTER!$CZ$22,0,IF(CV$70=1,0,IF(AND(CV95=1,$J95=1,CV$43&gt;=REGISTER!$CZ$25,CV$40&gt;0,SUM(CV$54:CV$60)&gt;0),1,0)))</f>
        <v>0</v>
      </c>
      <c r="T95" s="80">
        <f>IF((SUM(T$19:T$39)+SUM(T$78:T94)+SUM(T$117:T$121))&gt;=REGISTER!$CZ$22,0,IF(CW$70=1,0,IF(AND(CW95=1,$J95=1,CW$43&gt;=REGISTER!$CZ$25,CW$40&gt;0,SUM(CW$54:CW$60)&gt;0),1,0)))</f>
        <v>0</v>
      </c>
      <c r="U95" s="80">
        <f>IF((SUM(U$19:U$39)+SUM(U$78:U94)+SUM(U$117:U$121))&gt;=REGISTER!$CZ$22,0,IF(CX$70=1,0,IF(AND(CX95=1,$J95=1,CX$43&gt;=REGISTER!$CZ$25,CX$40&gt;0,SUM(CX$54:CX$60)&gt;0),1,0)))</f>
        <v>0</v>
      </c>
      <c r="V95" s="80">
        <f>IF((SUM(V$19:V$39)+SUM(V$78:V94)+SUM(V$117:V$121))&gt;=REGISTER!$CZ$22,0,IF(CY$70=1,0,IF(AND(CY95=1,$J95=1,CY$43&gt;=REGISTER!$CZ$25,CY$40&gt;0,SUM(CY$54:CY$60)&gt;0),1,0)))</f>
        <v>0</v>
      </c>
      <c r="W95" s="80">
        <f>IF((SUM(W$19:W$39)+SUM(W$78:W94)+SUM(W$117:W$121))&gt;=REGISTER!$CZ$22,0,IF(CZ$70=1,0,IF(AND(CZ95=1,$J95=1,CZ$43&gt;=REGISTER!$CZ$25,CZ$40&gt;0,SUM(CZ$54:CZ$60)&gt;0),1,0)))</f>
        <v>0</v>
      </c>
      <c r="X95" s="80">
        <f>IF((SUM(X$19:X$39)+SUM(X$78:X94)+SUM(X$117:X$121))&gt;=REGISTER!$CZ$22,0,IF(DA$70=1,0,IF(AND(DA95=1,$J95=1,DA$43&gt;=REGISTER!$CZ$25,DA$40&gt;0,SUM(DA$54:DA$60)&gt;0),1,0)))</f>
        <v>0</v>
      </c>
      <c r="Y95" s="80">
        <f>IF((SUM(Y$19:Y$39)+SUM(Y$78:Y94)+SUM(Y$117:Y$121))&gt;=REGISTER!$CZ$22,0,IF(DB$70=1,0,IF(AND(DB95=1,$J95=1,DB$43&gt;=REGISTER!$CZ$25,DB$40&gt;0,SUM(DB$54:DB$60)&gt;0),1,0)))</f>
        <v>0</v>
      </c>
      <c r="Z95" s="80">
        <f>IF((SUM(Z$19:Z$39)+SUM(Z$78:Z94)+SUM(Z$117:Z$121))&gt;=REGISTER!$CZ$22,0,IF(DC$70=1,0,IF(AND(DC95=1,$J95=1,DC$43&gt;=REGISTER!$CZ$25,DC$40&gt;0,SUM(DC$54:DC$60)&gt;0),1,0)))</f>
        <v>0</v>
      </c>
      <c r="AA95" s="80">
        <f>IF((SUM(AA$19:AA$39)+SUM(AA$78:AA94)+SUM(AA$117:AA$121))&gt;=REGISTER!$CZ$22,0,IF(DD$70=1,0,IF(AND(DD95=1,$J95=1,DD$43&gt;=REGISTER!$CZ$25,DD$40&gt;0,SUM(DD$54:DD$60)&gt;0),1,0)))</f>
        <v>0</v>
      </c>
      <c r="AB95" s="80">
        <f>IF((SUM(AB$19:AB$39)+SUM(AB$78:AB94)+SUM(AB$117:AB$121))&gt;=REGISTER!$CZ$22,0,IF(DE$70=1,0,IF(AND(DE95=1,$J95=1,DE$43&gt;=REGISTER!$CZ$25,DE$40&gt;0,SUM(DE$54:DE$60)&gt;0),1,0)))</f>
        <v>0</v>
      </c>
      <c r="AC95" s="80">
        <f>IF((SUM(AC$19:AC$39)+SUM(AC$78:AC94)+SUM(AC$117:AC$121))&gt;=REGISTER!$CZ$22,0,IF(DF$70=1,0,IF(AND(DF95=1,$J95=1,DF$43&gt;=REGISTER!$CZ$25,DF$40&gt;0,SUM(DF$54:DF$60)&gt;0),1,0)))</f>
        <v>0</v>
      </c>
      <c r="AD95" s="80">
        <f>IF((SUM(AD$19:AD$39)+SUM(AD$78:AD94)+SUM(AD$117:AD$121))&gt;=REGISTER!$CZ$22,0,IF(DG$70=1,0,IF(AND(DG95=1,$J95=1,DG$43&gt;=REGISTER!$CZ$25,DG$40&gt;0,SUM(DG$54:DG$60)&gt;0),1,0)))</f>
        <v>0</v>
      </c>
      <c r="AE95" s="80">
        <f>IF((SUM(AE$19:AE$39)+SUM(AE$78:AE94)+SUM(AE$117:AE$121))&gt;=REGISTER!$CZ$22,0,IF(DH$70=1,0,IF(AND(DH95=1,$J95=1,DH$43&gt;=REGISTER!$CZ$25,DH$40&gt;0,SUM(DH$54:DH$60)&gt;0),1,0)))</f>
        <v>0</v>
      </c>
      <c r="AF95" s="80">
        <f>IF((SUM(AF$19:AF$39)+SUM(AF$78:AF94)+SUM(AF$117:AF$121))&gt;=REGISTER!$CZ$22,0,IF(DI$70=1,0,IF(AND(DI95=1,$J95=1,DI$43&gt;=REGISTER!$CZ$25,DI$40&gt;0,SUM(DI$54:DI$60)&gt;0),1,0)))</f>
        <v>0</v>
      </c>
      <c r="AG95" s="80">
        <f>IF((SUM(AG$19:AG$39)+SUM(AG$78:AG94)+SUM(AG$117:AG$121))&gt;=REGISTER!$CZ$22,0,IF(DJ$70=1,0,IF(AND(DJ95=1,$J95=1,DJ$43&gt;=REGISTER!$CZ$25,DJ$40&gt;0,SUM(DJ$54:DJ$60)&gt;0),1,0)))</f>
        <v>0</v>
      </c>
      <c r="AH95" s="80">
        <f>IF((SUM(AH$19:AH$39)+SUM(AH$78:AH94)+SUM(AH$117:AH$121))&gt;=REGISTER!$CZ$22,0,IF(DK$70=1,0,IF(AND(DK95=1,$J95=1,DK$43&gt;=REGISTER!$CZ$25,DK$40&gt;0,SUM(DK$54:DK$60)&gt;0),1,0)))</f>
        <v>0</v>
      </c>
      <c r="AI95" s="80">
        <f>IF((SUM(AI$19:AI$39)+SUM(AI$78:AI94)+SUM(AI$117:AI$121))&gt;=REGISTER!$CZ$22,0,IF(DL$70=1,0,IF(AND(DL95=1,$J95=1,DL$43&gt;=REGISTER!$CZ$25,DL$40&gt;0,SUM(DL$54:DL$60)&gt;0),1,0)))</f>
        <v>0</v>
      </c>
      <c r="AJ95" s="80">
        <f>IF((SUM(AJ$19:AJ$39)+SUM(AJ$78:AJ94)+SUM(AJ$117:AJ$121))&gt;=REGISTER!$CZ$22,0,IF(DM$70=1,0,IF(AND(DM95=1,$J95=1,DM$43&gt;=REGISTER!$CZ$25,DM$40&gt;0,SUM(DM$54:DM$60)&gt;0),1,0)))</f>
        <v>0</v>
      </c>
      <c r="AK95" s="80">
        <f>IF((SUM(AK$19:AK$39)+SUM(AK$78:AK94)+SUM(AK$117:AK$121))&gt;=REGISTER!$CZ$22,0,IF(DN$70=1,0,IF(AND(DN95=1,$J95=1,DN$43&gt;=REGISTER!$CZ$25,DN$40&gt;0,SUM(DN$54:DN$60)&gt;0),1,0)))</f>
        <v>0</v>
      </c>
      <c r="AL95" s="80">
        <f>IF((SUM(AL$19:AL$39)+SUM(AL$78:AL94)+SUM(AL$117:AL$121))&gt;=REGISTER!$CZ$22,0,IF(DO$70=1,0,IF(AND(DO95=1,$J95=1,DO$43&gt;=REGISTER!$CZ$25,DO$40&gt;0,SUM(DO$54:DO$60)&gt;0),1,0)))</f>
        <v>0</v>
      </c>
      <c r="AM95" s="80">
        <f>IF((SUM(AM$19:AM$39)+SUM(AM$78:AM94)+SUM(AM$117:AM$121))&gt;=REGISTER!$CZ$22,0,IF(DP$70=1,0,IF(AND(DP95=1,$J95=1,DP$43&gt;=REGISTER!$CZ$25,DP$40&gt;0,SUM(DP$54:DP$60)&gt;0),1,0)))</f>
        <v>0</v>
      </c>
      <c r="AN95" s="80">
        <f>IF((SUM(AN$19:AN$39)+SUM(AN$78:AN94)+SUM(AN$117:AN$121))&gt;=REGISTER!$CZ$22,0,IF(DQ$70=1,0,IF(AND(DQ95=1,$J95=1,DQ$43&gt;=REGISTER!$CZ$25,DQ$40&gt;0,SUM(DQ$54:DQ$60)&gt;0),1,0)))</f>
        <v>0</v>
      </c>
      <c r="AO95" s="80">
        <f>IF((SUM(AO$19:AO$39)+SUM(AO$78:AO94)+SUM(AO$117:AO$121))&gt;=REGISTER!$CZ$22,0,IF(DR$70=1,0,IF(AND(DR95=1,$J95=1,DR$43&gt;=REGISTER!$CZ$25,DR$40&gt;0,SUM(DR$54:DR$60)&gt;0),1,0)))</f>
        <v>0</v>
      </c>
      <c r="AP95" s="80">
        <f>IF((SUM(AP$19:AP$39)+SUM(AP$78:AP94)+SUM(AP$117:AP$121))&gt;=REGISTER!$CZ$22,0,IF(DS$70=1,0,IF(AND(DS95=1,$J95=1,DS$43&gt;=REGISTER!$CZ$25,DS$40&gt;0,SUM(DS$54:DS$60)&gt;0),1,0)))</f>
        <v>0</v>
      </c>
      <c r="AQ95" s="80">
        <f>IF((SUM(AQ$19:AQ$39)+SUM(AQ$78:AQ94)+SUM(AQ$117:AQ$121))&gt;=REGISTER!$CZ$22,0,IF(DT$70=1,0,IF(AND(DT95=1,$J95=1,DT$43&gt;=REGISTER!$CZ$25,DT$40&gt;0,SUM(DT$54:DT$60)&gt;0),1,0)))</f>
        <v>0</v>
      </c>
      <c r="AR95" s="80">
        <f>IF((SUM(AR$19:AR$39)+SUM(AR$78:AR94)+SUM(AR$117:AR$121))&gt;=REGISTER!$CZ$22,0,IF(DU$70=1,0,IF(AND(DU95=1,$J95=1,DU$43&gt;=REGISTER!$CZ$25,DU$40&gt;0,SUM(DU$54:DU$60)&gt;0),1,0)))</f>
        <v>0</v>
      </c>
      <c r="AS95" s="80">
        <f>IF((SUM(AS$19:AS$39)+SUM(AS$78:AS94)+SUM(AS$117:AS$121))&gt;=REGISTER!$CZ$22,0,IF(DV$70=1,0,IF(AND(DV95=1,$J95=1,DV$43&gt;=REGISTER!$CZ$25,DV$40&gt;0,SUM(DV$54:DV$60)&gt;0),1,0)))</f>
        <v>0</v>
      </c>
      <c r="AT95" s="80">
        <f>IF((SUM(AT$19:AT$39)+SUM(AT$78:AT94)+SUM(AT$117:AT$121))&gt;=REGISTER!$CZ$22,0,IF(DW$70=1,0,IF(AND(DW95=1,$J95=1,DW$43&gt;=REGISTER!$CZ$25,DW$40&gt;0,SUM(DW$54:DW$60)&gt;0),1,0)))</f>
        <v>0</v>
      </c>
      <c r="AU95" s="80">
        <f>IF((SUM(AU$19:AU$39)+SUM(AU$78:AU94)+SUM(AU$117:AU$121))&gt;=REGISTER!$CZ$22,0,IF(DX$70=1,0,IF(AND(DX95=1,$J95=1,DX$43&gt;=REGISTER!$CZ$25,DX$40&gt;0,SUM(DX$54:DX$60)&gt;0),1,0)))</f>
        <v>0</v>
      </c>
      <c r="AV95" s="80">
        <f>IF((SUM(AV$19:AV$39)+SUM(AV$78:AV94)+SUM(AV$117:AV$121))&gt;=REGISTER!$CZ$22,0,IF(DY$70=1,0,IF(AND(DY95=1,$J95=1,DY$43&gt;=REGISTER!$CZ$25,DY$40&gt;0,SUM(DY$54:DY$60)&gt;0),1,0)))</f>
        <v>0</v>
      </c>
      <c r="AW95" s="80">
        <f>IF((SUM(AW$19:AW$39)+SUM(AW$78:AW94)+SUM(AW$117:AW$121))&gt;=REGISTER!$CZ$22,0,IF(DZ$70=1,0,IF(AND(DZ95=1,$J95=1,DZ$43&gt;=REGISTER!$CZ$25,DZ$40&gt;0,SUM(DZ$54:DZ$60)&gt;0),1,0)))</f>
        <v>0</v>
      </c>
      <c r="AX95" s="80">
        <f>IF((SUM(AX$19:AX$39)+SUM(AX$78:AX94)+SUM(AX$117:AX$121))&gt;=REGISTER!$CZ$22,0,IF(EA$70=1,0,IF(AND(EA95=1,$J95=1,EA$43&gt;=REGISTER!$CZ$25,EA$40&gt;0,SUM(EA$54:EA$60)&gt;0),1,0)))</f>
        <v>0</v>
      </c>
      <c r="AY95" s="80">
        <f>IF((SUM(AY$19:AY$39)+SUM(AY$78:AY94)+SUM(AY$117:AY$121))&gt;=REGISTER!$CZ$22,0,IF(EB$70=1,0,IF(AND(EB95=1,$J95=1,EB$43&gt;=REGISTER!$CZ$25,EB$40&gt;0,SUM(EB$54:EB$60)&gt;0),1,0)))</f>
        <v>0</v>
      </c>
      <c r="AZ95" s="80">
        <f>IF((SUM(AZ$19:AZ$39)+SUM(AZ$78:AZ94)+SUM(AZ$117:AZ$121))&gt;=REGISTER!$CZ$22,0,IF(EC$70=1,0,IF(AND(EC95=1,$J95=1,EC$43&gt;=REGISTER!$CZ$25,EC$40&gt;0,SUM(EC$54:EC$60)&gt;0),1,0)))</f>
        <v>0</v>
      </c>
      <c r="BA95" s="80">
        <f>IF((SUM(BA$19:BA$39)+SUM(BA$78:BA94)+SUM(BA$117:BA$121))&gt;=REGISTER!$CZ$22,0,IF(ED$70=1,0,IF(AND(ED95=1,$J95=1,ED$43&gt;=REGISTER!$CZ$25,ED$40&gt;0,SUM(ED$54:ED$60)&gt;0),1,0)))</f>
        <v>0</v>
      </c>
      <c r="BB95" s="80">
        <f>IF((SUM(BB$19:BB$39)+SUM(BB$78:BB94)+SUM(BB$117:BB$121))&gt;=REGISTER!$CZ$22,0,IF(EE$70=1,0,IF(AND(EE95=1,$J95=1,EE$43&gt;=REGISTER!$CZ$25,EE$40&gt;0,SUM(EE$54:EE$60)&gt;0),1,0)))</f>
        <v>0</v>
      </c>
      <c r="BC95" s="80">
        <f>IF((SUM(BC$19:BC$39)+SUM(BC$78:BC94)+SUM(BC$117:BC$121))&gt;=REGISTER!$CZ$22,0,IF(EF$70=1,0,IF(AND(EF95=1,$J95=1,EF$43&gt;=REGISTER!$CZ$25,EF$40&gt;0,SUM(EF$54:EF$60)&gt;0),1,0)))</f>
        <v>0</v>
      </c>
      <c r="BD95" s="101">
        <f t="shared" si="46"/>
        <v>0</v>
      </c>
      <c r="BE95" s="80">
        <f>IF((SUM(BE$19:BE$39)+SUM(BE$78:BE94)+SUM(BE$117:BE$121))&gt;=30,0,SUM(IF(AND($I95=1,CS95=1,CS$41&gt;2,CS$40&gt;0,SUM(CS$47:CS$53)&gt;0),1,0)))</f>
        <v>0</v>
      </c>
      <c r="BF95" s="80">
        <f>IF((SUM(BF$19:BF$39)+SUM(BF$78:BF94)+SUM(BF$117:BF$121))&gt;=30,0,SUM(IF(AND($I95=1,CT95=1,CT$41&gt;2,CT$40&gt;0,SUM(CT$47:CT$53)&gt;0),1,0)))</f>
        <v>0</v>
      </c>
      <c r="BG95" s="80">
        <f>IF((SUM(BG$19:BG$39)+SUM(BG$78:BG94)+SUM(BG$117:BG$121))&gt;=30,0,SUM(IF(AND($I95=1,CU95=1,CU$41&gt;2,CU$40&gt;0,SUM(CU$47:CU$53)&gt;0),1,0)))</f>
        <v>0</v>
      </c>
      <c r="BH95" s="80">
        <f>IF((SUM(BH$19:BH$39)+SUM(BH$78:BH94)+SUM(BH$117:BH$121))&gt;=30,0,SUM(IF(AND($I95=1,CV95=1,CV$41&gt;2,CV$40&gt;0,SUM(CV$47:CV$53)&gt;0),1,0)))</f>
        <v>0</v>
      </c>
      <c r="BI95" s="80">
        <f>IF((SUM(BI$19:BI$39)+SUM(BI$78:BI94)+SUM(BI$117:BI$121))&gt;=30,0,SUM(IF(AND($I95=1,CW95=1,CW$41&gt;2,CW$40&gt;0,SUM(CW$47:CW$53)&gt;0),1,0)))</f>
        <v>0</v>
      </c>
      <c r="BJ95" s="80">
        <f>IF((SUM(BJ$19:BJ$39)+SUM(BJ$78:BJ94)+SUM(BJ$117:BJ$121))&gt;=30,0,SUM(IF(AND($I95=1,CX95=1,CX$41&gt;2,CX$40&gt;0,SUM(CX$47:CX$53)&gt;0),1,0)))</f>
        <v>0</v>
      </c>
      <c r="BK95" s="80">
        <f>IF((SUM(BK$19:BK$39)+SUM(BK$78:BK94)+SUM(BK$117:BK$121))&gt;=30,0,SUM(IF(AND($I95=1,CY95=1,CY$41&gt;2,CY$40&gt;0,SUM(CY$47:CY$53)&gt;0),1,0)))</f>
        <v>0</v>
      </c>
      <c r="BL95" s="80">
        <f>IF((SUM(BL$19:BL$39)+SUM(BL$78:BL94)+SUM(BL$117:BL$121))&gt;=30,0,SUM(IF(AND($I95=1,CZ95=1,CZ$41&gt;2,CZ$40&gt;0,SUM(CZ$47:CZ$53)&gt;0),1,0)))</f>
        <v>0</v>
      </c>
      <c r="BM95" s="80">
        <f>IF((SUM(BM$19:BM$39)+SUM(BM$78:BM94)+SUM(BM$117:BM$121))&gt;=30,0,SUM(IF(AND($I95=1,DA95=1,DA$41&gt;2,DA$40&gt;0,SUM(DA$47:DA$53)&gt;0),1,0)))</f>
        <v>0</v>
      </c>
      <c r="BN95" s="80">
        <f>IF((SUM(BN$19:BN$39)+SUM(BN$78:BN94)+SUM(BN$117:BN$121))&gt;=30,0,SUM(IF(AND($I95=1,DB95=1,DB$41&gt;2,DB$40&gt;0,SUM(DB$47:DB$53)&gt;0),1,0)))</f>
        <v>0</v>
      </c>
      <c r="BO95" s="80">
        <f>IF((SUM(BO$19:BO$39)+SUM(BO$78:BO94)+SUM(BO$117:BO$121))&gt;=30,0,SUM(IF(AND($I95=1,DC95=1,DC$41&gt;2,DC$40&gt;0,SUM(DC$47:DC$53)&gt;0),1,0)))</f>
        <v>0</v>
      </c>
      <c r="BP95" s="80">
        <f>IF((SUM(BP$19:BP$39)+SUM(BP$78:BP94)+SUM(BP$117:BP$121))&gt;=30,0,SUM(IF(AND($I95=1,DD95=1,DD$41&gt;2,DD$40&gt;0,SUM(DD$47:DD$53)&gt;0),1,0)))</f>
        <v>0</v>
      </c>
      <c r="BQ95" s="80">
        <f>IF((SUM(BQ$19:BQ$39)+SUM(BQ$78:BQ94)+SUM(BQ$117:BQ$121))&gt;=30,0,SUM(IF(AND($I95=1,DE95=1,DE$41&gt;2,DE$40&gt;0,SUM(DE$47:DE$53)&gt;0),1,0)))</f>
        <v>0</v>
      </c>
      <c r="BR95" s="80">
        <f>IF((SUM(BR$19:BR$39)+SUM(BR$78:BR94)+SUM(BR$117:BR$121))&gt;=30,0,SUM(IF(AND($I95=1,DF95=1,DF$41&gt;2,DF$40&gt;0,SUM(DF$47:DF$53)&gt;0),1,0)))</f>
        <v>0</v>
      </c>
      <c r="BS95" s="80">
        <f>IF((SUM(BS$19:BS$39)+SUM(BS$78:BS94)+SUM(BS$117:BS$121))&gt;=30,0,SUM(IF(AND($I95=1,DG95=1,DG$41&gt;2,DG$40&gt;0,SUM(DG$47:DG$53)&gt;0),1,0)))</f>
        <v>0</v>
      </c>
      <c r="BT95" s="80">
        <f>IF((SUM(BT$19:BT$39)+SUM(BT$78:BT94)+SUM(BT$117:BT$121))&gt;=30,0,SUM(IF(AND($I95=1,DH95=1,DH$41&gt;2,DH$40&gt;0,SUM(DH$47:DH$53)&gt;0),1,0)))</f>
        <v>0</v>
      </c>
      <c r="BU95" s="80">
        <f>IF((SUM(BU$19:BU$39)+SUM(BU$78:BU94)+SUM(BU$117:BU$121))&gt;=30,0,SUM(IF(AND($I95=1,DI95=1,DI$41&gt;2,DI$40&gt;0,SUM(DI$47:DI$53)&gt;0),1,0)))</f>
        <v>0</v>
      </c>
      <c r="BV95" s="80">
        <f>IF((SUM(BV$19:BV$39)+SUM(BV$78:BV94)+SUM(BV$117:BV$121))&gt;=30,0,SUM(IF(AND($I95=1,DJ95=1,DJ$41&gt;2,DJ$40&gt;0,SUM(DJ$47:DJ$53)&gt;0),1,0)))</f>
        <v>0</v>
      </c>
      <c r="BW95" s="80">
        <f>IF((SUM(BW$19:BW$39)+SUM(BW$78:BW94)+SUM(BW$117:BW$121))&gt;=30,0,SUM(IF(AND($I95=1,DK95=1,DK$41&gt;2,DK$40&gt;0,SUM(DK$47:DK$53)&gt;0),1,0)))</f>
        <v>0</v>
      </c>
      <c r="BX95" s="80">
        <f>IF((SUM(BX$19:BX$39)+SUM(BX$78:BX94)+SUM(BX$117:BX$121))&gt;=30,0,SUM(IF(AND($I95=1,DL95=1,DL$41&gt;2,DL$40&gt;0,SUM(DL$47:DL$53)&gt;0),1,0)))</f>
        <v>0</v>
      </c>
      <c r="BY95" s="80">
        <f>IF((SUM(BY$19:BY$39)+SUM(BY$78:BY94)+SUM(BY$117:BY$121))&gt;=30,0,SUM(IF(AND($I95=1,DM95=1,DM$41&gt;2,DM$40&gt;0,SUM(DM$47:DM$53)&gt;0),1,0)))</f>
        <v>0</v>
      </c>
      <c r="BZ95" s="80">
        <f>IF((SUM(BZ$19:BZ$39)+SUM(BZ$78:BZ94)+SUM(BZ$117:BZ$121))&gt;=30,0,SUM(IF(AND($I95=1,DN95=1,DN$41&gt;2,DN$40&gt;0,SUM(DN$47:DN$53)&gt;0),1,0)))</f>
        <v>0</v>
      </c>
      <c r="CA95" s="80">
        <f>IF((SUM(CA$19:CA$39)+SUM(CA$78:CA94)+SUM(CA$117:CA$121))&gt;=30,0,SUM(IF(AND($I95=1,DO95=1,DO$41&gt;2,DO$40&gt;0,SUM(DO$47:DO$53)&gt;0),1,0)))</f>
        <v>0</v>
      </c>
      <c r="CB95" s="80">
        <f>IF((SUM(CB$19:CB$39)+SUM(CB$78:CB94)+SUM(CB$117:CB$121))&gt;=30,0,SUM(IF(AND($I95=1,DP95=1,DP$41&gt;2,DP$40&gt;0,SUM(DP$47:DP$53)&gt;0),1,0)))</f>
        <v>0</v>
      </c>
      <c r="CC95" s="80">
        <f>IF((SUM(CC$19:CC$39)+SUM(CC$78:CC94)+SUM(CC$117:CC$121))&gt;=30,0,SUM(IF(AND($I95=1,DQ95=1,DQ$41&gt;2,DQ$40&gt;0,SUM(DQ$47:DQ$53)&gt;0),1,0)))</f>
        <v>0</v>
      </c>
      <c r="CD95" s="80">
        <f>IF((SUM(CD$19:CD$39)+SUM(CD$78:CD94)+SUM(CD$117:CD$121))&gt;=30,0,SUM(IF(AND($I95=1,DR95=1,DR$41&gt;2,DR$40&gt;0,SUM(DR$47:DR$53)&gt;0),1,0)))</f>
        <v>0</v>
      </c>
      <c r="CE95" s="80">
        <f>IF((SUM(CE$19:CE$39)+SUM(CE$78:CE94)+SUM(CE$117:CE$121))&gt;=30,0,SUM(IF(AND($I95=1,DS95=1,DS$41&gt;2,DS$40&gt;0,SUM(DS$47:DS$53)&gt;0),1,0)))</f>
        <v>0</v>
      </c>
      <c r="CF95" s="80">
        <f>IF((SUM(CF$19:CF$39)+SUM(CF$78:CF94)+SUM(CF$117:CF$121))&gt;=30,0,SUM(IF(AND($I95=1,DT95=1,DT$41&gt;2,DT$40&gt;0,SUM(DT$47:DT$53)&gt;0),1,0)))</f>
        <v>0</v>
      </c>
      <c r="CG95" s="80">
        <f>IF((SUM(CG$19:CG$39)+SUM(CG$78:CG94)+SUM(CG$117:CG$121))&gt;=30,0,SUM(IF(AND($I95=1,DU95=1,DU$41&gt;2,DU$40&gt;0,SUM(DU$47:DU$53)&gt;0),1,0)))</f>
        <v>0</v>
      </c>
      <c r="CH95" s="80">
        <f>IF((SUM(CH$19:CH$39)+SUM(CH$78:CH94)+SUM(CH$117:CH$121))&gt;=30,0,SUM(IF(AND($I95=1,DV95=1,DV$41&gt;2,DV$40&gt;0,SUM(DV$47:DV$53)&gt;0),1,0)))</f>
        <v>0</v>
      </c>
      <c r="CI95" s="80">
        <f>IF((SUM(CI$19:CI$39)+SUM(CI$78:CI94)+SUM(CI$117:CI$121))&gt;=30,0,SUM(IF(AND($I95=1,DW95=1,DW$41&gt;2,DW$40&gt;0,SUM(DW$47:DW$53)&gt;0),1,0)))</f>
        <v>0</v>
      </c>
      <c r="CJ95" s="80">
        <f>IF((SUM(CJ$19:CJ$39)+SUM(CJ$78:CJ94)+SUM(CJ$117:CJ$121))&gt;=30,0,SUM(IF(AND($I95=1,DX95=1,DX$41&gt;2,DX$40&gt;0,SUM(DX$47:DX$53)&gt;0),1,0)))</f>
        <v>0</v>
      </c>
      <c r="CK95" s="80">
        <f>IF((SUM(CK$19:CK$39)+SUM(CK$78:CK94)+SUM(CK$117:CK$121))&gt;=30,0,SUM(IF(AND($I95=1,DY95=1,DY$41&gt;2,DY$40&gt;0,SUM(DY$47:DY$53)&gt;0),1,0)))</f>
        <v>0</v>
      </c>
      <c r="CL95" s="80">
        <f>IF((SUM(CL$19:CL$39)+SUM(CL$78:CL94)+SUM(CL$117:CL$121))&gt;=30,0,SUM(IF(AND($I95=1,DZ95=1,DZ$41&gt;2,DZ$40&gt;0,SUM(DZ$47:DZ$53)&gt;0),1,0)))</f>
        <v>0</v>
      </c>
      <c r="CM95" s="80">
        <f>IF((SUM(CM$19:CM$39)+SUM(CM$78:CM94)+SUM(CM$117:CM$121))&gt;=30,0,SUM(IF(AND($I95=1,EA95=1,EA$41&gt;2,EA$40&gt;0,SUM(EA$47:EA$53)&gt;0),1,0)))</f>
        <v>0</v>
      </c>
      <c r="CN95" s="80">
        <f>IF((SUM(CN$19:CN$39)+SUM(CN$78:CN94)+SUM(CN$117:CN$121))&gt;=30,0,SUM(IF(AND($I95=1,EB95=1,EB$41&gt;2,EB$40&gt;0,SUM(EB$47:EB$53)&gt;0),1,0)))</f>
        <v>0</v>
      </c>
      <c r="CO95" s="80">
        <f>IF((SUM(CO$19:CO$39)+SUM(CO$78:CO94)+SUM(CO$117:CO$121))&gt;=30,0,SUM(IF(AND($I95=1,EC95=1,EC$41&gt;2,EC$40&gt;0,SUM(EC$47:EC$53)&gt;0),1,0)))</f>
        <v>0</v>
      </c>
      <c r="CP95" s="80">
        <f>IF((SUM(CP$19:CP$39)+SUM(CP$78:CP94)+SUM(CP$117:CP$121))&gt;=30,0,SUM(IF(AND($I95=1,ED95=1,ED$41&gt;2,ED$40&gt;0,SUM(ED$47:ED$53)&gt;0),1,0)))</f>
        <v>0</v>
      </c>
      <c r="CQ95" s="80">
        <f>IF((SUM(CQ$19:CQ$39)+SUM(CQ$78:CQ94)+SUM(CQ$117:CQ$121))&gt;=30,0,SUM(IF(AND($I95=1,EE95=1,EE$41&gt;2,EE$40&gt;0,SUM(EE$47:EE$53)&gt;0),1,0)))</f>
        <v>0</v>
      </c>
      <c r="CR95" s="80">
        <f>IF((SUM(CR$19:CR$39)+SUM(CR$78:CR94)+SUM(CR$117:CR$121))&gt;=30,0,SUM(IF(AND($I95=1,EF95=1,EF$41&gt;2,EF$40&gt;0,SUM(EF$47:EF$53)&gt;0),1,0)))</f>
        <v>0</v>
      </c>
      <c r="CS95" s="64"/>
      <c r="CT95" s="64"/>
      <c r="CU95" s="6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64"/>
      <c r="DM95" s="64"/>
      <c r="DN95" s="64"/>
      <c r="DO95" s="64"/>
      <c r="DP95" s="64"/>
      <c r="DQ95" s="64"/>
      <c r="DR95" s="64"/>
      <c r="DS95" s="64"/>
      <c r="DT95" s="64"/>
      <c r="DU95" s="64"/>
      <c r="DV95" s="64"/>
      <c r="DW95" s="64"/>
      <c r="DX95" s="64"/>
      <c r="DY95" s="64"/>
      <c r="DZ95" s="64"/>
      <c r="EA95" s="64"/>
      <c r="EB95" s="64"/>
      <c r="EC95" s="64"/>
      <c r="ED95" s="64"/>
      <c r="EE95" s="64"/>
      <c r="EF95" s="64"/>
      <c r="EG95" s="54">
        <f t="shared" si="48"/>
        <v>0</v>
      </c>
      <c r="EH95" s="136"/>
      <c r="EI95" s="97">
        <f t="shared" si="49"/>
        <v>0</v>
      </c>
      <c r="EJ95" s="344" t="str">
        <f t="shared" si="50"/>
        <v/>
      </c>
      <c r="EK95" s="345">
        <f t="shared" si="51"/>
        <v>0</v>
      </c>
      <c r="EL95" s="185"/>
      <c r="EM95" s="102">
        <f>SUMIF($K95,REGISTER!$CU$7,'KORT 2'!$BD95)</f>
        <v>0</v>
      </c>
      <c r="EN95" s="19">
        <f>SUMIF($K95,REGISTER!$CU$8,'KORT 2'!$BD95)</f>
        <v>0</v>
      </c>
      <c r="EO95" s="20">
        <f>SUMIF($K95,REGISTER!$CU$9,'KORT 2'!$BD95)</f>
        <v>0</v>
      </c>
      <c r="EP95" s="17">
        <f>SUMIF($K95,REGISTER!$CU$21,'KORT 2'!$BD95)</f>
        <v>0</v>
      </c>
      <c r="EQ95" s="19">
        <f>SUMIF($K95,REGISTER!$CU$22,'KORT 2'!$BD95)</f>
        <v>0</v>
      </c>
      <c r="ER95" s="20">
        <f>SUMIF($K95,REGISTER!$CU$23,'KORT 2'!$BD95)</f>
        <v>0</v>
      </c>
      <c r="ES95" s="17">
        <f>SUMIF($K95,REGISTER!$CU$14,'KORT 2'!$BD95)</f>
        <v>0</v>
      </c>
      <c r="ET95" s="19">
        <f>SUMIF($K95,REGISTER!$CU$15,'KORT 2'!$BD95)</f>
        <v>0</v>
      </c>
      <c r="EU95" s="19">
        <f>SUMIF($K95,REGISTER!$CU$16,'KORT 2'!$BD95)</f>
        <v>0</v>
      </c>
      <c r="EV95" s="218">
        <f>SUMIF($K95,REGISTER!$CU$17,'KORT 2'!$BD95)+SUMIF($K95,REGISTER!$CU$18,'KORT 2'!$BD95)+SUMIF($K95,REGISTER!$CU$19,'KORT 2'!$BD95)+SUMIF($K95,REGISTER!$CU$20,'KORT 2'!$BD95)</f>
        <v>0</v>
      </c>
      <c r="EW95" s="103">
        <f>SUMIF($K95,REGISTER!$CU$28,'KORT 2'!$BD95)</f>
        <v>0</v>
      </c>
      <c r="EX95" s="19">
        <f>SUMIF($K95,REGISTER!$CU$29,'KORT 2'!$BD95)</f>
        <v>0</v>
      </c>
      <c r="EY95" s="19">
        <f>SUMIF($K95,REGISTER!$CU$30,'KORT 2'!$BD95)</f>
        <v>0</v>
      </c>
      <c r="EZ95" s="218">
        <f>SUMIF($K95,REGISTER!$CU$31,'KORT 2'!$BD95)+SUMIF($K95,REGISTER!$CU$32,'KORT 2'!$BD95)+SUMIF($K95,REGISTER!$CU$33,'KORT 2'!$BD95)+SUMIF($K95,REGISTER!$CU$34,'KORT 2'!$BD95)</f>
        <v>0</v>
      </c>
      <c r="FA95" s="136"/>
      <c r="FB95" s="136"/>
      <c r="FC95" s="136"/>
      <c r="FD95" s="136"/>
      <c r="FE95" s="136"/>
      <c r="FF95" s="136"/>
      <c r="FG95" s="136"/>
      <c r="FH95" s="136"/>
      <c r="FI95" s="136"/>
      <c r="FJ95" s="136"/>
      <c r="FK95" s="136"/>
      <c r="FL95" s="136"/>
      <c r="FM95" s="136"/>
      <c r="FN95" s="136"/>
      <c r="FO95" s="136"/>
      <c r="FP95" s="235"/>
      <c r="FQ95" s="103">
        <f>SUMIF($M95,REGISTER!$CU$36,'KORT 2'!$O95)</f>
        <v>0</v>
      </c>
      <c r="FR95" s="19">
        <f>SUMIF($M95,REGISTER!$CU$37,'KORT 2'!$O95)</f>
        <v>0</v>
      </c>
      <c r="FS95" s="19">
        <f>SUMIF($M95,REGISTER!$CU$38,'KORT 2'!$O95)</f>
        <v>0</v>
      </c>
      <c r="FT95" s="19">
        <f>SUMIF($M95,REGISTER!$CU$39,'KORT 2'!$O95)</f>
        <v>0</v>
      </c>
      <c r="FU95" s="19">
        <f>SUMIF($M95,REGISTER!$CU$40,'KORT 2'!$O95)</f>
        <v>0</v>
      </c>
      <c r="FV95" s="19">
        <f>SUMIF($M95,REGISTER!$CU$41,'KORT 2'!$O95)</f>
        <v>0</v>
      </c>
      <c r="FW95" s="19">
        <f>SUMIF($M95,REGISTER!$CU$56,'KORT 2'!$O95)</f>
        <v>0</v>
      </c>
      <c r="FX95" s="19">
        <f>SUMIF($M95,REGISTER!$CU$57,'KORT 2'!$O95)</f>
        <v>0</v>
      </c>
      <c r="FY95" s="19">
        <f>SUMIF($M95,REGISTER!$CU$58,'KORT 2'!$O95)</f>
        <v>0</v>
      </c>
      <c r="FZ95" s="19">
        <f>SUMIF($M95,REGISTER!$CU$59,'KORT 2'!$O95)</f>
        <v>0</v>
      </c>
      <c r="GA95" s="19">
        <f>SUMIF($M95,REGISTER!$CU$60,'KORT 2'!$O95)</f>
        <v>0</v>
      </c>
      <c r="GB95" s="19">
        <f>SUMIF($M95,REGISTER!$CU$61,'KORT 2'!$O95)</f>
        <v>0</v>
      </c>
      <c r="GC95" s="19">
        <f>SUMIF($M95,REGISTER!$CU$46,'KORT 2'!$O95)</f>
        <v>0</v>
      </c>
      <c r="GD95" s="19">
        <f>SUMIF($M95,REGISTER!$CU$47,'KORT 2'!$O95)</f>
        <v>0</v>
      </c>
      <c r="GE95" s="19">
        <f>SUMIF($M95,REGISTER!$CU$48,'KORT 2'!$O95)</f>
        <v>0</v>
      </c>
      <c r="GF95" s="19">
        <f>SUMIF($M95,REGISTER!$CU$49,'KORT 2'!$O95)</f>
        <v>0</v>
      </c>
      <c r="GG95" s="19">
        <f>SUMIF($M95,REGISTER!$CU$50,'KORT 2'!$O95)</f>
        <v>0</v>
      </c>
      <c r="GH95" s="19">
        <f>SUMIF($M95,REGISTER!$CU$51,'KORT 2'!$O95)</f>
        <v>0</v>
      </c>
      <c r="GI95" s="18">
        <f>SUMIF($M95,REGISTER!$CU$52,'KORT 2'!$O95)+SUMIF($M95,REGISTER!$CU$53,'KORT 2'!$O95)+SUMIF($M95,REGISTER!$CU$54,'KORT 2'!$O95)+SUMIF($M95,REGISTER!$CU$55,'KORT 2'!$O95)</f>
        <v>0</v>
      </c>
      <c r="GJ95" s="19">
        <f>SUMIF($M95,REGISTER!$CU$66,'KORT 2'!$O95)</f>
        <v>0</v>
      </c>
      <c r="GK95" s="19">
        <f>SUMIF($M95,REGISTER!$CU$67,'KORT 2'!$O95)</f>
        <v>0</v>
      </c>
      <c r="GL95" s="19">
        <f>SUMIF($M95,REGISTER!$CU$68,'KORT 2'!$O95)</f>
        <v>0</v>
      </c>
      <c r="GM95" s="19">
        <f>SUMIF($M95,REGISTER!$CU$69,'KORT 2'!$O95)</f>
        <v>0</v>
      </c>
      <c r="GN95" s="19">
        <f>SUMIF($M95,REGISTER!$CU$70,'KORT 2'!$O95)</f>
        <v>0</v>
      </c>
      <c r="GO95" s="19">
        <f>SUMIF($M95,REGISTER!$CU$71,'KORT 2'!$O95)</f>
        <v>0</v>
      </c>
      <c r="GP95" s="18">
        <f>SUMIF($M95,REGISTER!$CU$72,'KORT 2'!$O95)+SUMIF($M95,REGISTER!$CU$73,'KORT 2'!$O95)+SUMIF($M95,REGISTER!$CU$74,'KORT 2'!$O95)+SUMIF($M95,REGISTER!$CU$75,'KORT 2'!$O95)</f>
        <v>0</v>
      </c>
      <c r="GQ95" s="136"/>
      <c r="GR95" s="136"/>
      <c r="GS95" s="136"/>
      <c r="GT95" s="136"/>
      <c r="GU95" s="136"/>
      <c r="GV95" s="136"/>
      <c r="GW95" s="136"/>
      <c r="GX95" s="136"/>
      <c r="GY95" s="136"/>
      <c r="GZ95" s="136"/>
      <c r="HA95" s="136"/>
      <c r="HB95" s="136"/>
      <c r="HC95" s="136"/>
      <c r="HD95" s="136"/>
      <c r="HE95" s="136"/>
      <c r="HF95" s="136"/>
      <c r="HG95" s="136"/>
      <c r="HH95" s="125"/>
      <c r="HI95" s="1"/>
    </row>
    <row r="96" spans="1:217" ht="12" customHeight="1">
      <c r="A96" s="17">
        <v>40</v>
      </c>
      <c r="B96" s="81"/>
      <c r="C96" s="427" t="str">
        <f t="shared" si="38"/>
        <v/>
      </c>
      <c r="D96" s="428"/>
      <c r="E96" s="428"/>
      <c r="F96" s="428"/>
      <c r="G96" s="429"/>
      <c r="H96" s="130" t="str">
        <f t="shared" si="39"/>
        <v/>
      </c>
      <c r="I96" s="26">
        <f t="shared" si="40"/>
        <v>0</v>
      </c>
      <c r="J96" s="26">
        <f t="shared" si="41"/>
        <v>0</v>
      </c>
      <c r="K96" s="26">
        <f t="shared" si="42"/>
        <v>0</v>
      </c>
      <c r="L96" s="133"/>
      <c r="M96" s="26">
        <f t="shared" si="43"/>
        <v>0</v>
      </c>
      <c r="N96" s="26">
        <f t="shared" si="44"/>
        <v>0</v>
      </c>
      <c r="O96" s="101">
        <f t="shared" si="45"/>
        <v>0</v>
      </c>
      <c r="P96" s="80">
        <f>IF((SUM(P$19:P$39)+SUM(P$78:P95)+SUM(P$117:P$121))&gt;=REGISTER!$CZ$22,0,IF(CS$70=1,0,IF(AND(CS96=1,$J96=1,CS$43&gt;=REGISTER!$CZ$25,CS$40&gt;0,SUM(CS$54:CS$60)&gt;0),1,0)))</f>
        <v>0</v>
      </c>
      <c r="Q96" s="80">
        <f>IF((SUM(Q$19:Q$39)+SUM(Q$78:Q95)+SUM(Q$117:Q$121))&gt;=REGISTER!$CZ$22,0,IF(CT$70=1,0,IF(AND(CT96=1,$J96=1,CT$43&gt;=REGISTER!$CZ$25,CT$40&gt;0,SUM(CT$54:CT$60)&gt;0),1,0)))</f>
        <v>0</v>
      </c>
      <c r="R96" s="80">
        <f>IF((SUM(R$19:R$39)+SUM(R$78:R95)+SUM(R$117:R$121))&gt;=REGISTER!$CZ$22,0,IF(CU$70=1,0,IF(AND(CU96=1,$J96=1,CU$43&gt;=REGISTER!$CZ$25,CU$40&gt;0,SUM(CU$54:CU$60)&gt;0),1,0)))</f>
        <v>0</v>
      </c>
      <c r="S96" s="80">
        <f>IF((SUM(S$19:S$39)+SUM(S$78:S95)+SUM(S$117:S$121))&gt;=REGISTER!$CZ$22,0,IF(CV$70=1,0,IF(AND(CV96=1,$J96=1,CV$43&gt;=REGISTER!$CZ$25,CV$40&gt;0,SUM(CV$54:CV$60)&gt;0),1,0)))</f>
        <v>0</v>
      </c>
      <c r="T96" s="80">
        <f>IF((SUM(T$19:T$39)+SUM(T$78:T95)+SUM(T$117:T$121))&gt;=REGISTER!$CZ$22,0,IF(CW$70=1,0,IF(AND(CW96=1,$J96=1,CW$43&gt;=REGISTER!$CZ$25,CW$40&gt;0,SUM(CW$54:CW$60)&gt;0),1,0)))</f>
        <v>0</v>
      </c>
      <c r="U96" s="80">
        <f>IF((SUM(U$19:U$39)+SUM(U$78:U95)+SUM(U$117:U$121))&gt;=REGISTER!$CZ$22,0,IF(CX$70=1,0,IF(AND(CX96=1,$J96=1,CX$43&gt;=REGISTER!$CZ$25,CX$40&gt;0,SUM(CX$54:CX$60)&gt;0),1,0)))</f>
        <v>0</v>
      </c>
      <c r="V96" s="80">
        <f>IF((SUM(V$19:V$39)+SUM(V$78:V95)+SUM(V$117:V$121))&gt;=REGISTER!$CZ$22,0,IF(CY$70=1,0,IF(AND(CY96=1,$J96=1,CY$43&gt;=REGISTER!$CZ$25,CY$40&gt;0,SUM(CY$54:CY$60)&gt;0),1,0)))</f>
        <v>0</v>
      </c>
      <c r="W96" s="80">
        <f>IF((SUM(W$19:W$39)+SUM(W$78:W95)+SUM(W$117:W$121))&gt;=REGISTER!$CZ$22,0,IF(CZ$70=1,0,IF(AND(CZ96=1,$J96=1,CZ$43&gt;=REGISTER!$CZ$25,CZ$40&gt;0,SUM(CZ$54:CZ$60)&gt;0),1,0)))</f>
        <v>0</v>
      </c>
      <c r="X96" s="80">
        <f>IF((SUM(X$19:X$39)+SUM(X$78:X95)+SUM(X$117:X$121))&gt;=REGISTER!$CZ$22,0,IF(DA$70=1,0,IF(AND(DA96=1,$J96=1,DA$43&gt;=REGISTER!$CZ$25,DA$40&gt;0,SUM(DA$54:DA$60)&gt;0),1,0)))</f>
        <v>0</v>
      </c>
      <c r="Y96" s="80">
        <f>IF((SUM(Y$19:Y$39)+SUM(Y$78:Y95)+SUM(Y$117:Y$121))&gt;=REGISTER!$CZ$22,0,IF(DB$70=1,0,IF(AND(DB96=1,$J96=1,DB$43&gt;=REGISTER!$CZ$25,DB$40&gt;0,SUM(DB$54:DB$60)&gt;0),1,0)))</f>
        <v>0</v>
      </c>
      <c r="Z96" s="80">
        <f>IF((SUM(Z$19:Z$39)+SUM(Z$78:Z95)+SUM(Z$117:Z$121))&gt;=REGISTER!$CZ$22,0,IF(DC$70=1,0,IF(AND(DC96=1,$J96=1,DC$43&gt;=REGISTER!$CZ$25,DC$40&gt;0,SUM(DC$54:DC$60)&gt;0),1,0)))</f>
        <v>0</v>
      </c>
      <c r="AA96" s="80">
        <f>IF((SUM(AA$19:AA$39)+SUM(AA$78:AA95)+SUM(AA$117:AA$121))&gt;=REGISTER!$CZ$22,0,IF(DD$70=1,0,IF(AND(DD96=1,$J96=1,DD$43&gt;=REGISTER!$CZ$25,DD$40&gt;0,SUM(DD$54:DD$60)&gt;0),1,0)))</f>
        <v>0</v>
      </c>
      <c r="AB96" s="80">
        <f>IF((SUM(AB$19:AB$39)+SUM(AB$78:AB95)+SUM(AB$117:AB$121))&gt;=REGISTER!$CZ$22,0,IF(DE$70=1,0,IF(AND(DE96=1,$J96=1,DE$43&gt;=REGISTER!$CZ$25,DE$40&gt;0,SUM(DE$54:DE$60)&gt;0),1,0)))</f>
        <v>0</v>
      </c>
      <c r="AC96" s="80">
        <f>IF((SUM(AC$19:AC$39)+SUM(AC$78:AC95)+SUM(AC$117:AC$121))&gt;=REGISTER!$CZ$22,0,IF(DF$70=1,0,IF(AND(DF96=1,$J96=1,DF$43&gt;=REGISTER!$CZ$25,DF$40&gt;0,SUM(DF$54:DF$60)&gt;0),1,0)))</f>
        <v>0</v>
      </c>
      <c r="AD96" s="80">
        <f>IF((SUM(AD$19:AD$39)+SUM(AD$78:AD95)+SUM(AD$117:AD$121))&gt;=REGISTER!$CZ$22,0,IF(DG$70=1,0,IF(AND(DG96=1,$J96=1,DG$43&gt;=REGISTER!$CZ$25,DG$40&gt;0,SUM(DG$54:DG$60)&gt;0),1,0)))</f>
        <v>0</v>
      </c>
      <c r="AE96" s="80">
        <f>IF((SUM(AE$19:AE$39)+SUM(AE$78:AE95)+SUM(AE$117:AE$121))&gt;=REGISTER!$CZ$22,0,IF(DH$70=1,0,IF(AND(DH96=1,$J96=1,DH$43&gt;=REGISTER!$CZ$25,DH$40&gt;0,SUM(DH$54:DH$60)&gt;0),1,0)))</f>
        <v>0</v>
      </c>
      <c r="AF96" s="80">
        <f>IF((SUM(AF$19:AF$39)+SUM(AF$78:AF95)+SUM(AF$117:AF$121))&gt;=REGISTER!$CZ$22,0,IF(DI$70=1,0,IF(AND(DI96=1,$J96=1,DI$43&gt;=REGISTER!$CZ$25,DI$40&gt;0,SUM(DI$54:DI$60)&gt;0),1,0)))</f>
        <v>0</v>
      </c>
      <c r="AG96" s="80">
        <f>IF((SUM(AG$19:AG$39)+SUM(AG$78:AG95)+SUM(AG$117:AG$121))&gt;=REGISTER!$CZ$22,0,IF(DJ$70=1,0,IF(AND(DJ96=1,$J96=1,DJ$43&gt;=REGISTER!$CZ$25,DJ$40&gt;0,SUM(DJ$54:DJ$60)&gt;0),1,0)))</f>
        <v>0</v>
      </c>
      <c r="AH96" s="80">
        <f>IF((SUM(AH$19:AH$39)+SUM(AH$78:AH95)+SUM(AH$117:AH$121))&gt;=REGISTER!$CZ$22,0,IF(DK$70=1,0,IF(AND(DK96=1,$J96=1,DK$43&gt;=REGISTER!$CZ$25,DK$40&gt;0,SUM(DK$54:DK$60)&gt;0),1,0)))</f>
        <v>0</v>
      </c>
      <c r="AI96" s="80">
        <f>IF((SUM(AI$19:AI$39)+SUM(AI$78:AI95)+SUM(AI$117:AI$121))&gt;=REGISTER!$CZ$22,0,IF(DL$70=1,0,IF(AND(DL96=1,$J96=1,DL$43&gt;=REGISTER!$CZ$25,DL$40&gt;0,SUM(DL$54:DL$60)&gt;0),1,0)))</f>
        <v>0</v>
      </c>
      <c r="AJ96" s="80">
        <f>IF((SUM(AJ$19:AJ$39)+SUM(AJ$78:AJ95)+SUM(AJ$117:AJ$121))&gt;=REGISTER!$CZ$22,0,IF(DM$70=1,0,IF(AND(DM96=1,$J96=1,DM$43&gt;=REGISTER!$CZ$25,DM$40&gt;0,SUM(DM$54:DM$60)&gt;0),1,0)))</f>
        <v>0</v>
      </c>
      <c r="AK96" s="80">
        <f>IF((SUM(AK$19:AK$39)+SUM(AK$78:AK95)+SUM(AK$117:AK$121))&gt;=REGISTER!$CZ$22,0,IF(DN$70=1,0,IF(AND(DN96=1,$J96=1,DN$43&gt;=REGISTER!$CZ$25,DN$40&gt;0,SUM(DN$54:DN$60)&gt;0),1,0)))</f>
        <v>0</v>
      </c>
      <c r="AL96" s="80">
        <f>IF((SUM(AL$19:AL$39)+SUM(AL$78:AL95)+SUM(AL$117:AL$121))&gt;=REGISTER!$CZ$22,0,IF(DO$70=1,0,IF(AND(DO96=1,$J96=1,DO$43&gt;=REGISTER!$CZ$25,DO$40&gt;0,SUM(DO$54:DO$60)&gt;0),1,0)))</f>
        <v>0</v>
      </c>
      <c r="AM96" s="80">
        <f>IF((SUM(AM$19:AM$39)+SUM(AM$78:AM95)+SUM(AM$117:AM$121))&gt;=REGISTER!$CZ$22,0,IF(DP$70=1,0,IF(AND(DP96=1,$J96=1,DP$43&gt;=REGISTER!$CZ$25,DP$40&gt;0,SUM(DP$54:DP$60)&gt;0),1,0)))</f>
        <v>0</v>
      </c>
      <c r="AN96" s="80">
        <f>IF((SUM(AN$19:AN$39)+SUM(AN$78:AN95)+SUM(AN$117:AN$121))&gt;=REGISTER!$CZ$22,0,IF(DQ$70=1,0,IF(AND(DQ96=1,$J96=1,DQ$43&gt;=REGISTER!$CZ$25,DQ$40&gt;0,SUM(DQ$54:DQ$60)&gt;0),1,0)))</f>
        <v>0</v>
      </c>
      <c r="AO96" s="80">
        <f>IF((SUM(AO$19:AO$39)+SUM(AO$78:AO95)+SUM(AO$117:AO$121))&gt;=REGISTER!$CZ$22,0,IF(DR$70=1,0,IF(AND(DR96=1,$J96=1,DR$43&gt;=REGISTER!$CZ$25,DR$40&gt;0,SUM(DR$54:DR$60)&gt;0),1,0)))</f>
        <v>0</v>
      </c>
      <c r="AP96" s="80">
        <f>IF((SUM(AP$19:AP$39)+SUM(AP$78:AP95)+SUM(AP$117:AP$121))&gt;=REGISTER!$CZ$22,0,IF(DS$70=1,0,IF(AND(DS96=1,$J96=1,DS$43&gt;=REGISTER!$CZ$25,DS$40&gt;0,SUM(DS$54:DS$60)&gt;0),1,0)))</f>
        <v>0</v>
      </c>
      <c r="AQ96" s="80">
        <f>IF((SUM(AQ$19:AQ$39)+SUM(AQ$78:AQ95)+SUM(AQ$117:AQ$121))&gt;=REGISTER!$CZ$22,0,IF(DT$70=1,0,IF(AND(DT96=1,$J96=1,DT$43&gt;=REGISTER!$CZ$25,DT$40&gt;0,SUM(DT$54:DT$60)&gt;0),1,0)))</f>
        <v>0</v>
      </c>
      <c r="AR96" s="80">
        <f>IF((SUM(AR$19:AR$39)+SUM(AR$78:AR95)+SUM(AR$117:AR$121))&gt;=REGISTER!$CZ$22,0,IF(DU$70=1,0,IF(AND(DU96=1,$J96=1,DU$43&gt;=REGISTER!$CZ$25,DU$40&gt;0,SUM(DU$54:DU$60)&gt;0),1,0)))</f>
        <v>0</v>
      </c>
      <c r="AS96" s="80">
        <f>IF((SUM(AS$19:AS$39)+SUM(AS$78:AS95)+SUM(AS$117:AS$121))&gt;=REGISTER!$CZ$22,0,IF(DV$70=1,0,IF(AND(DV96=1,$J96=1,DV$43&gt;=REGISTER!$CZ$25,DV$40&gt;0,SUM(DV$54:DV$60)&gt;0),1,0)))</f>
        <v>0</v>
      </c>
      <c r="AT96" s="80">
        <f>IF((SUM(AT$19:AT$39)+SUM(AT$78:AT95)+SUM(AT$117:AT$121))&gt;=REGISTER!$CZ$22,0,IF(DW$70=1,0,IF(AND(DW96=1,$J96=1,DW$43&gt;=REGISTER!$CZ$25,DW$40&gt;0,SUM(DW$54:DW$60)&gt;0),1,0)))</f>
        <v>0</v>
      </c>
      <c r="AU96" s="80">
        <f>IF((SUM(AU$19:AU$39)+SUM(AU$78:AU95)+SUM(AU$117:AU$121))&gt;=REGISTER!$CZ$22,0,IF(DX$70=1,0,IF(AND(DX96=1,$J96=1,DX$43&gt;=REGISTER!$CZ$25,DX$40&gt;0,SUM(DX$54:DX$60)&gt;0),1,0)))</f>
        <v>0</v>
      </c>
      <c r="AV96" s="80">
        <f>IF((SUM(AV$19:AV$39)+SUM(AV$78:AV95)+SUM(AV$117:AV$121))&gt;=REGISTER!$CZ$22,0,IF(DY$70=1,0,IF(AND(DY96=1,$J96=1,DY$43&gt;=REGISTER!$CZ$25,DY$40&gt;0,SUM(DY$54:DY$60)&gt;0),1,0)))</f>
        <v>0</v>
      </c>
      <c r="AW96" s="80">
        <f>IF((SUM(AW$19:AW$39)+SUM(AW$78:AW95)+SUM(AW$117:AW$121))&gt;=REGISTER!$CZ$22,0,IF(DZ$70=1,0,IF(AND(DZ96=1,$J96=1,DZ$43&gt;=REGISTER!$CZ$25,DZ$40&gt;0,SUM(DZ$54:DZ$60)&gt;0),1,0)))</f>
        <v>0</v>
      </c>
      <c r="AX96" s="80">
        <f>IF((SUM(AX$19:AX$39)+SUM(AX$78:AX95)+SUM(AX$117:AX$121))&gt;=REGISTER!$CZ$22,0,IF(EA$70=1,0,IF(AND(EA96=1,$J96=1,EA$43&gt;=REGISTER!$CZ$25,EA$40&gt;0,SUM(EA$54:EA$60)&gt;0),1,0)))</f>
        <v>0</v>
      </c>
      <c r="AY96" s="80">
        <f>IF((SUM(AY$19:AY$39)+SUM(AY$78:AY95)+SUM(AY$117:AY$121))&gt;=REGISTER!$CZ$22,0,IF(EB$70=1,0,IF(AND(EB96=1,$J96=1,EB$43&gt;=REGISTER!$CZ$25,EB$40&gt;0,SUM(EB$54:EB$60)&gt;0),1,0)))</f>
        <v>0</v>
      </c>
      <c r="AZ96" s="80">
        <f>IF((SUM(AZ$19:AZ$39)+SUM(AZ$78:AZ95)+SUM(AZ$117:AZ$121))&gt;=REGISTER!$CZ$22,0,IF(EC$70=1,0,IF(AND(EC96=1,$J96=1,EC$43&gt;=REGISTER!$CZ$25,EC$40&gt;0,SUM(EC$54:EC$60)&gt;0),1,0)))</f>
        <v>0</v>
      </c>
      <c r="BA96" s="80">
        <f>IF((SUM(BA$19:BA$39)+SUM(BA$78:BA95)+SUM(BA$117:BA$121))&gt;=REGISTER!$CZ$22,0,IF(ED$70=1,0,IF(AND(ED96=1,$J96=1,ED$43&gt;=REGISTER!$CZ$25,ED$40&gt;0,SUM(ED$54:ED$60)&gt;0),1,0)))</f>
        <v>0</v>
      </c>
      <c r="BB96" s="80">
        <f>IF((SUM(BB$19:BB$39)+SUM(BB$78:BB95)+SUM(BB$117:BB$121))&gt;=REGISTER!$CZ$22,0,IF(EE$70=1,0,IF(AND(EE96=1,$J96=1,EE$43&gt;=REGISTER!$CZ$25,EE$40&gt;0,SUM(EE$54:EE$60)&gt;0),1,0)))</f>
        <v>0</v>
      </c>
      <c r="BC96" s="80">
        <f>IF((SUM(BC$19:BC$39)+SUM(BC$78:BC95)+SUM(BC$117:BC$121))&gt;=REGISTER!$CZ$22,0,IF(EF$70=1,0,IF(AND(EF96=1,$J96=1,EF$43&gt;=REGISTER!$CZ$25,EF$40&gt;0,SUM(EF$54:EF$60)&gt;0),1,0)))</f>
        <v>0</v>
      </c>
      <c r="BD96" s="101">
        <f t="shared" si="46"/>
        <v>0</v>
      </c>
      <c r="BE96" s="80">
        <f>IF((SUM(BE$19:BE$39)+SUM(BE$78:BE95)+SUM(BE$117:BE$121))&gt;=30,0,SUM(IF(AND($I96=1,CS96=1,CS$41&gt;2,CS$40&gt;0,SUM(CS$47:CS$53)&gt;0),1,0)))</f>
        <v>0</v>
      </c>
      <c r="BF96" s="80">
        <f>IF((SUM(BF$19:BF$39)+SUM(BF$78:BF95)+SUM(BF$117:BF$121))&gt;=30,0,SUM(IF(AND($I96=1,CT96=1,CT$41&gt;2,CT$40&gt;0,SUM(CT$47:CT$53)&gt;0),1,0)))</f>
        <v>0</v>
      </c>
      <c r="BG96" s="80">
        <f>IF((SUM(BG$19:BG$39)+SUM(BG$78:BG95)+SUM(BG$117:BG$121))&gt;=30,0,SUM(IF(AND($I96=1,CU96=1,CU$41&gt;2,CU$40&gt;0,SUM(CU$47:CU$53)&gt;0),1,0)))</f>
        <v>0</v>
      </c>
      <c r="BH96" s="80">
        <f>IF((SUM(BH$19:BH$39)+SUM(BH$78:BH95)+SUM(BH$117:BH$121))&gt;=30,0,SUM(IF(AND($I96=1,CV96=1,CV$41&gt;2,CV$40&gt;0,SUM(CV$47:CV$53)&gt;0),1,0)))</f>
        <v>0</v>
      </c>
      <c r="BI96" s="80">
        <f>IF((SUM(BI$19:BI$39)+SUM(BI$78:BI95)+SUM(BI$117:BI$121))&gt;=30,0,SUM(IF(AND($I96=1,CW96=1,CW$41&gt;2,CW$40&gt;0,SUM(CW$47:CW$53)&gt;0),1,0)))</f>
        <v>0</v>
      </c>
      <c r="BJ96" s="80">
        <f>IF((SUM(BJ$19:BJ$39)+SUM(BJ$78:BJ95)+SUM(BJ$117:BJ$121))&gt;=30,0,SUM(IF(AND($I96=1,CX96=1,CX$41&gt;2,CX$40&gt;0,SUM(CX$47:CX$53)&gt;0),1,0)))</f>
        <v>0</v>
      </c>
      <c r="BK96" s="80">
        <f>IF((SUM(BK$19:BK$39)+SUM(BK$78:BK95)+SUM(BK$117:BK$121))&gt;=30,0,SUM(IF(AND($I96=1,CY96=1,CY$41&gt;2,CY$40&gt;0,SUM(CY$47:CY$53)&gt;0),1,0)))</f>
        <v>0</v>
      </c>
      <c r="BL96" s="80">
        <f>IF((SUM(BL$19:BL$39)+SUM(BL$78:BL95)+SUM(BL$117:BL$121))&gt;=30,0,SUM(IF(AND($I96=1,CZ96=1,CZ$41&gt;2,CZ$40&gt;0,SUM(CZ$47:CZ$53)&gt;0),1,0)))</f>
        <v>0</v>
      </c>
      <c r="BM96" s="80">
        <f>IF((SUM(BM$19:BM$39)+SUM(BM$78:BM95)+SUM(BM$117:BM$121))&gt;=30,0,SUM(IF(AND($I96=1,DA96=1,DA$41&gt;2,DA$40&gt;0,SUM(DA$47:DA$53)&gt;0),1,0)))</f>
        <v>0</v>
      </c>
      <c r="BN96" s="80">
        <f>IF((SUM(BN$19:BN$39)+SUM(BN$78:BN95)+SUM(BN$117:BN$121))&gt;=30,0,SUM(IF(AND($I96=1,DB96=1,DB$41&gt;2,DB$40&gt;0,SUM(DB$47:DB$53)&gt;0),1,0)))</f>
        <v>0</v>
      </c>
      <c r="BO96" s="80">
        <f>IF((SUM(BO$19:BO$39)+SUM(BO$78:BO95)+SUM(BO$117:BO$121))&gt;=30,0,SUM(IF(AND($I96=1,DC96=1,DC$41&gt;2,DC$40&gt;0,SUM(DC$47:DC$53)&gt;0),1,0)))</f>
        <v>0</v>
      </c>
      <c r="BP96" s="80">
        <f>IF((SUM(BP$19:BP$39)+SUM(BP$78:BP95)+SUM(BP$117:BP$121))&gt;=30,0,SUM(IF(AND($I96=1,DD96=1,DD$41&gt;2,DD$40&gt;0,SUM(DD$47:DD$53)&gt;0),1,0)))</f>
        <v>0</v>
      </c>
      <c r="BQ96" s="80">
        <f>IF((SUM(BQ$19:BQ$39)+SUM(BQ$78:BQ95)+SUM(BQ$117:BQ$121))&gt;=30,0,SUM(IF(AND($I96=1,DE96=1,DE$41&gt;2,DE$40&gt;0,SUM(DE$47:DE$53)&gt;0),1,0)))</f>
        <v>0</v>
      </c>
      <c r="BR96" s="80">
        <f>IF((SUM(BR$19:BR$39)+SUM(BR$78:BR95)+SUM(BR$117:BR$121))&gt;=30,0,SUM(IF(AND($I96=1,DF96=1,DF$41&gt;2,DF$40&gt;0,SUM(DF$47:DF$53)&gt;0),1,0)))</f>
        <v>0</v>
      </c>
      <c r="BS96" s="80">
        <f>IF((SUM(BS$19:BS$39)+SUM(BS$78:BS95)+SUM(BS$117:BS$121))&gt;=30,0,SUM(IF(AND($I96=1,DG96=1,DG$41&gt;2,DG$40&gt;0,SUM(DG$47:DG$53)&gt;0),1,0)))</f>
        <v>0</v>
      </c>
      <c r="BT96" s="80">
        <f>IF((SUM(BT$19:BT$39)+SUM(BT$78:BT95)+SUM(BT$117:BT$121))&gt;=30,0,SUM(IF(AND($I96=1,DH96=1,DH$41&gt;2,DH$40&gt;0,SUM(DH$47:DH$53)&gt;0),1,0)))</f>
        <v>0</v>
      </c>
      <c r="BU96" s="80">
        <f>IF((SUM(BU$19:BU$39)+SUM(BU$78:BU95)+SUM(BU$117:BU$121))&gt;=30,0,SUM(IF(AND($I96=1,DI96=1,DI$41&gt;2,DI$40&gt;0,SUM(DI$47:DI$53)&gt;0),1,0)))</f>
        <v>0</v>
      </c>
      <c r="BV96" s="80">
        <f>IF((SUM(BV$19:BV$39)+SUM(BV$78:BV95)+SUM(BV$117:BV$121))&gt;=30,0,SUM(IF(AND($I96=1,DJ96=1,DJ$41&gt;2,DJ$40&gt;0,SUM(DJ$47:DJ$53)&gt;0),1,0)))</f>
        <v>0</v>
      </c>
      <c r="BW96" s="80">
        <f>IF((SUM(BW$19:BW$39)+SUM(BW$78:BW95)+SUM(BW$117:BW$121))&gt;=30,0,SUM(IF(AND($I96=1,DK96=1,DK$41&gt;2,DK$40&gt;0,SUM(DK$47:DK$53)&gt;0),1,0)))</f>
        <v>0</v>
      </c>
      <c r="BX96" s="80">
        <f>IF((SUM(BX$19:BX$39)+SUM(BX$78:BX95)+SUM(BX$117:BX$121))&gt;=30,0,SUM(IF(AND($I96=1,DL96=1,DL$41&gt;2,DL$40&gt;0,SUM(DL$47:DL$53)&gt;0),1,0)))</f>
        <v>0</v>
      </c>
      <c r="BY96" s="80">
        <f>IF((SUM(BY$19:BY$39)+SUM(BY$78:BY95)+SUM(BY$117:BY$121))&gt;=30,0,SUM(IF(AND($I96=1,DM96=1,DM$41&gt;2,DM$40&gt;0,SUM(DM$47:DM$53)&gt;0),1,0)))</f>
        <v>0</v>
      </c>
      <c r="BZ96" s="80">
        <f>IF((SUM(BZ$19:BZ$39)+SUM(BZ$78:BZ95)+SUM(BZ$117:BZ$121))&gt;=30,0,SUM(IF(AND($I96=1,DN96=1,DN$41&gt;2,DN$40&gt;0,SUM(DN$47:DN$53)&gt;0),1,0)))</f>
        <v>0</v>
      </c>
      <c r="CA96" s="80">
        <f>IF((SUM(CA$19:CA$39)+SUM(CA$78:CA95)+SUM(CA$117:CA$121))&gt;=30,0,SUM(IF(AND($I96=1,DO96=1,DO$41&gt;2,DO$40&gt;0,SUM(DO$47:DO$53)&gt;0),1,0)))</f>
        <v>0</v>
      </c>
      <c r="CB96" s="80">
        <f>IF((SUM(CB$19:CB$39)+SUM(CB$78:CB95)+SUM(CB$117:CB$121))&gt;=30,0,SUM(IF(AND($I96=1,DP96=1,DP$41&gt;2,DP$40&gt;0,SUM(DP$47:DP$53)&gt;0),1,0)))</f>
        <v>0</v>
      </c>
      <c r="CC96" s="80">
        <f>IF((SUM(CC$19:CC$39)+SUM(CC$78:CC95)+SUM(CC$117:CC$121))&gt;=30,0,SUM(IF(AND($I96=1,DQ96=1,DQ$41&gt;2,DQ$40&gt;0,SUM(DQ$47:DQ$53)&gt;0),1,0)))</f>
        <v>0</v>
      </c>
      <c r="CD96" s="80">
        <f>IF((SUM(CD$19:CD$39)+SUM(CD$78:CD95)+SUM(CD$117:CD$121))&gt;=30,0,SUM(IF(AND($I96=1,DR96=1,DR$41&gt;2,DR$40&gt;0,SUM(DR$47:DR$53)&gt;0),1,0)))</f>
        <v>0</v>
      </c>
      <c r="CE96" s="80">
        <f>IF((SUM(CE$19:CE$39)+SUM(CE$78:CE95)+SUM(CE$117:CE$121))&gt;=30,0,SUM(IF(AND($I96=1,DS96=1,DS$41&gt;2,DS$40&gt;0,SUM(DS$47:DS$53)&gt;0),1,0)))</f>
        <v>0</v>
      </c>
      <c r="CF96" s="80">
        <f>IF((SUM(CF$19:CF$39)+SUM(CF$78:CF95)+SUM(CF$117:CF$121))&gt;=30,0,SUM(IF(AND($I96=1,DT96=1,DT$41&gt;2,DT$40&gt;0,SUM(DT$47:DT$53)&gt;0),1,0)))</f>
        <v>0</v>
      </c>
      <c r="CG96" s="80">
        <f>IF((SUM(CG$19:CG$39)+SUM(CG$78:CG95)+SUM(CG$117:CG$121))&gt;=30,0,SUM(IF(AND($I96=1,DU96=1,DU$41&gt;2,DU$40&gt;0,SUM(DU$47:DU$53)&gt;0),1,0)))</f>
        <v>0</v>
      </c>
      <c r="CH96" s="80">
        <f>IF((SUM(CH$19:CH$39)+SUM(CH$78:CH95)+SUM(CH$117:CH$121))&gt;=30,0,SUM(IF(AND($I96=1,DV96=1,DV$41&gt;2,DV$40&gt;0,SUM(DV$47:DV$53)&gt;0),1,0)))</f>
        <v>0</v>
      </c>
      <c r="CI96" s="80">
        <f>IF((SUM(CI$19:CI$39)+SUM(CI$78:CI95)+SUM(CI$117:CI$121))&gt;=30,0,SUM(IF(AND($I96=1,DW96=1,DW$41&gt;2,DW$40&gt;0,SUM(DW$47:DW$53)&gt;0),1,0)))</f>
        <v>0</v>
      </c>
      <c r="CJ96" s="80">
        <f>IF((SUM(CJ$19:CJ$39)+SUM(CJ$78:CJ95)+SUM(CJ$117:CJ$121))&gt;=30,0,SUM(IF(AND($I96=1,DX96=1,DX$41&gt;2,DX$40&gt;0,SUM(DX$47:DX$53)&gt;0),1,0)))</f>
        <v>0</v>
      </c>
      <c r="CK96" s="80">
        <f>IF((SUM(CK$19:CK$39)+SUM(CK$78:CK95)+SUM(CK$117:CK$121))&gt;=30,0,SUM(IF(AND($I96=1,DY96=1,DY$41&gt;2,DY$40&gt;0,SUM(DY$47:DY$53)&gt;0),1,0)))</f>
        <v>0</v>
      </c>
      <c r="CL96" s="80">
        <f>IF((SUM(CL$19:CL$39)+SUM(CL$78:CL95)+SUM(CL$117:CL$121))&gt;=30,0,SUM(IF(AND($I96=1,DZ96=1,DZ$41&gt;2,DZ$40&gt;0,SUM(DZ$47:DZ$53)&gt;0),1,0)))</f>
        <v>0</v>
      </c>
      <c r="CM96" s="80">
        <f>IF((SUM(CM$19:CM$39)+SUM(CM$78:CM95)+SUM(CM$117:CM$121))&gt;=30,0,SUM(IF(AND($I96=1,EA96=1,EA$41&gt;2,EA$40&gt;0,SUM(EA$47:EA$53)&gt;0),1,0)))</f>
        <v>0</v>
      </c>
      <c r="CN96" s="80">
        <f>IF((SUM(CN$19:CN$39)+SUM(CN$78:CN95)+SUM(CN$117:CN$121))&gt;=30,0,SUM(IF(AND($I96=1,EB96=1,EB$41&gt;2,EB$40&gt;0,SUM(EB$47:EB$53)&gt;0),1,0)))</f>
        <v>0</v>
      </c>
      <c r="CO96" s="80">
        <f>IF((SUM(CO$19:CO$39)+SUM(CO$78:CO95)+SUM(CO$117:CO$121))&gt;=30,0,SUM(IF(AND($I96=1,EC96=1,EC$41&gt;2,EC$40&gt;0,SUM(EC$47:EC$53)&gt;0),1,0)))</f>
        <v>0</v>
      </c>
      <c r="CP96" s="80">
        <f>IF((SUM(CP$19:CP$39)+SUM(CP$78:CP95)+SUM(CP$117:CP$121))&gt;=30,0,SUM(IF(AND($I96=1,ED96=1,ED$41&gt;2,ED$40&gt;0,SUM(ED$47:ED$53)&gt;0),1,0)))</f>
        <v>0</v>
      </c>
      <c r="CQ96" s="80">
        <f>IF((SUM(CQ$19:CQ$39)+SUM(CQ$78:CQ95)+SUM(CQ$117:CQ$121))&gt;=30,0,SUM(IF(AND($I96=1,EE96=1,EE$41&gt;2,EE$40&gt;0,SUM(EE$47:EE$53)&gt;0),1,0)))</f>
        <v>0</v>
      </c>
      <c r="CR96" s="80">
        <f>IF((SUM(CR$19:CR$39)+SUM(CR$78:CR95)+SUM(CR$117:CR$121))&gt;=30,0,SUM(IF(AND($I96=1,EF96=1,EF$41&gt;2,EF$40&gt;0,SUM(EF$47:EF$53)&gt;0),1,0)))</f>
        <v>0</v>
      </c>
      <c r="CS96" s="64"/>
      <c r="CT96" s="64"/>
      <c r="CU96" s="6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64"/>
      <c r="DM96" s="64"/>
      <c r="DN96" s="64"/>
      <c r="DO96" s="64"/>
      <c r="DP96" s="64"/>
      <c r="DQ96" s="64"/>
      <c r="DR96" s="64"/>
      <c r="DS96" s="64"/>
      <c r="DT96" s="64"/>
      <c r="DU96" s="64"/>
      <c r="DV96" s="64"/>
      <c r="DW96" s="64"/>
      <c r="DX96" s="64"/>
      <c r="DY96" s="64"/>
      <c r="DZ96" s="64"/>
      <c r="EA96" s="64"/>
      <c r="EB96" s="64"/>
      <c r="EC96" s="64"/>
      <c r="ED96" s="64"/>
      <c r="EE96" s="64"/>
      <c r="EF96" s="64"/>
      <c r="EG96" s="54">
        <f t="shared" si="48"/>
        <v>0</v>
      </c>
      <c r="EH96" s="136"/>
      <c r="EI96" s="97">
        <f t="shared" si="49"/>
        <v>0</v>
      </c>
      <c r="EJ96" s="344" t="str">
        <f t="shared" si="50"/>
        <v/>
      </c>
      <c r="EK96" s="345">
        <f t="shared" si="51"/>
        <v>0</v>
      </c>
      <c r="EL96" s="185"/>
      <c r="EM96" s="102">
        <f>SUMIF($K96,REGISTER!$CU$7,'KORT 2'!$BD96)</f>
        <v>0</v>
      </c>
      <c r="EN96" s="19">
        <f>SUMIF($K96,REGISTER!$CU$8,'KORT 2'!$BD96)</f>
        <v>0</v>
      </c>
      <c r="EO96" s="20">
        <f>SUMIF($K96,REGISTER!$CU$9,'KORT 2'!$BD96)</f>
        <v>0</v>
      </c>
      <c r="EP96" s="17">
        <f>SUMIF($K96,REGISTER!$CU$21,'KORT 2'!$BD96)</f>
        <v>0</v>
      </c>
      <c r="EQ96" s="19">
        <f>SUMIF($K96,REGISTER!$CU$22,'KORT 2'!$BD96)</f>
        <v>0</v>
      </c>
      <c r="ER96" s="20">
        <f>SUMIF($K96,REGISTER!$CU$23,'KORT 2'!$BD96)</f>
        <v>0</v>
      </c>
      <c r="ES96" s="17">
        <f>SUMIF($K96,REGISTER!$CU$14,'KORT 2'!$BD96)</f>
        <v>0</v>
      </c>
      <c r="ET96" s="19">
        <f>SUMIF($K96,REGISTER!$CU$15,'KORT 2'!$BD96)</f>
        <v>0</v>
      </c>
      <c r="EU96" s="19">
        <f>SUMIF($K96,REGISTER!$CU$16,'KORT 2'!$BD96)</f>
        <v>0</v>
      </c>
      <c r="EV96" s="218">
        <f>SUMIF($K96,REGISTER!$CU$17,'KORT 2'!$BD96)+SUMIF($K96,REGISTER!$CU$18,'KORT 2'!$BD96)+SUMIF($K96,REGISTER!$CU$19,'KORT 2'!$BD96)+SUMIF($K96,REGISTER!$CU$20,'KORT 2'!$BD96)</f>
        <v>0</v>
      </c>
      <c r="EW96" s="103">
        <f>SUMIF($K96,REGISTER!$CU$28,'KORT 2'!$BD96)</f>
        <v>0</v>
      </c>
      <c r="EX96" s="19">
        <f>SUMIF($K96,REGISTER!$CU$29,'KORT 2'!$BD96)</f>
        <v>0</v>
      </c>
      <c r="EY96" s="19">
        <f>SUMIF($K96,REGISTER!$CU$30,'KORT 2'!$BD96)</f>
        <v>0</v>
      </c>
      <c r="EZ96" s="218">
        <f>SUMIF($K96,REGISTER!$CU$31,'KORT 2'!$BD96)+SUMIF($K96,REGISTER!$CU$32,'KORT 2'!$BD96)+SUMIF($K96,REGISTER!$CU$33,'KORT 2'!$BD96)+SUMIF($K96,REGISTER!$CU$34,'KORT 2'!$BD96)</f>
        <v>0</v>
      </c>
      <c r="FA96" s="136"/>
      <c r="FB96" s="136"/>
      <c r="FC96" s="136"/>
      <c r="FD96" s="136"/>
      <c r="FE96" s="136"/>
      <c r="FF96" s="136"/>
      <c r="FG96" s="136"/>
      <c r="FH96" s="136"/>
      <c r="FI96" s="136"/>
      <c r="FJ96" s="136"/>
      <c r="FK96" s="136"/>
      <c r="FL96" s="136"/>
      <c r="FM96" s="136"/>
      <c r="FN96" s="136"/>
      <c r="FO96" s="136"/>
      <c r="FP96" s="235"/>
      <c r="FQ96" s="103">
        <f>SUMIF($M96,REGISTER!$CU$36,'KORT 2'!$O96)</f>
        <v>0</v>
      </c>
      <c r="FR96" s="19">
        <f>SUMIF($M96,REGISTER!$CU$37,'KORT 2'!$O96)</f>
        <v>0</v>
      </c>
      <c r="FS96" s="19">
        <f>SUMIF($M96,REGISTER!$CU$38,'KORT 2'!$O96)</f>
        <v>0</v>
      </c>
      <c r="FT96" s="19">
        <f>SUMIF($M96,REGISTER!$CU$39,'KORT 2'!$O96)</f>
        <v>0</v>
      </c>
      <c r="FU96" s="19">
        <f>SUMIF($M96,REGISTER!$CU$40,'KORT 2'!$O96)</f>
        <v>0</v>
      </c>
      <c r="FV96" s="19">
        <f>SUMIF($M96,REGISTER!$CU$41,'KORT 2'!$O96)</f>
        <v>0</v>
      </c>
      <c r="FW96" s="19">
        <f>SUMIF($M96,REGISTER!$CU$56,'KORT 2'!$O96)</f>
        <v>0</v>
      </c>
      <c r="FX96" s="19">
        <f>SUMIF($M96,REGISTER!$CU$57,'KORT 2'!$O96)</f>
        <v>0</v>
      </c>
      <c r="FY96" s="19">
        <f>SUMIF($M96,REGISTER!$CU$58,'KORT 2'!$O96)</f>
        <v>0</v>
      </c>
      <c r="FZ96" s="19">
        <f>SUMIF($M96,REGISTER!$CU$59,'KORT 2'!$O96)</f>
        <v>0</v>
      </c>
      <c r="GA96" s="19">
        <f>SUMIF($M96,REGISTER!$CU$60,'KORT 2'!$O96)</f>
        <v>0</v>
      </c>
      <c r="GB96" s="19">
        <f>SUMIF($M96,REGISTER!$CU$61,'KORT 2'!$O96)</f>
        <v>0</v>
      </c>
      <c r="GC96" s="19">
        <f>SUMIF($M96,REGISTER!$CU$46,'KORT 2'!$O96)</f>
        <v>0</v>
      </c>
      <c r="GD96" s="19">
        <f>SUMIF($M96,REGISTER!$CU$47,'KORT 2'!$O96)</f>
        <v>0</v>
      </c>
      <c r="GE96" s="19">
        <f>SUMIF($M96,REGISTER!$CU$48,'KORT 2'!$O96)</f>
        <v>0</v>
      </c>
      <c r="GF96" s="19">
        <f>SUMIF($M96,REGISTER!$CU$49,'KORT 2'!$O96)</f>
        <v>0</v>
      </c>
      <c r="GG96" s="19">
        <f>SUMIF($M96,REGISTER!$CU$50,'KORT 2'!$O96)</f>
        <v>0</v>
      </c>
      <c r="GH96" s="19">
        <f>SUMIF($M96,REGISTER!$CU$51,'KORT 2'!$O96)</f>
        <v>0</v>
      </c>
      <c r="GI96" s="18">
        <f>SUMIF($M96,REGISTER!$CU$52,'KORT 2'!$O96)+SUMIF($M96,REGISTER!$CU$53,'KORT 2'!$O96)+SUMIF($M96,REGISTER!$CU$54,'KORT 2'!$O96)+SUMIF($M96,REGISTER!$CU$55,'KORT 2'!$O96)</f>
        <v>0</v>
      </c>
      <c r="GJ96" s="19">
        <f>SUMIF($M96,REGISTER!$CU$66,'KORT 2'!$O96)</f>
        <v>0</v>
      </c>
      <c r="GK96" s="19">
        <f>SUMIF($M96,REGISTER!$CU$67,'KORT 2'!$O96)</f>
        <v>0</v>
      </c>
      <c r="GL96" s="19">
        <f>SUMIF($M96,REGISTER!$CU$68,'KORT 2'!$O96)</f>
        <v>0</v>
      </c>
      <c r="GM96" s="19">
        <f>SUMIF($M96,REGISTER!$CU$69,'KORT 2'!$O96)</f>
        <v>0</v>
      </c>
      <c r="GN96" s="19">
        <f>SUMIF($M96,REGISTER!$CU$70,'KORT 2'!$O96)</f>
        <v>0</v>
      </c>
      <c r="GO96" s="19">
        <f>SUMIF($M96,REGISTER!$CU$71,'KORT 2'!$O96)</f>
        <v>0</v>
      </c>
      <c r="GP96" s="18">
        <f>SUMIF($M96,REGISTER!$CU$72,'KORT 2'!$O96)+SUMIF($M96,REGISTER!$CU$73,'KORT 2'!$O96)+SUMIF($M96,REGISTER!$CU$74,'KORT 2'!$O96)+SUMIF($M96,REGISTER!$CU$75,'KORT 2'!$O96)</f>
        <v>0</v>
      </c>
      <c r="GQ96" s="136"/>
      <c r="GR96" s="136"/>
      <c r="GS96" s="136"/>
      <c r="GT96" s="136"/>
      <c r="GU96" s="136"/>
      <c r="GV96" s="136"/>
      <c r="GW96" s="136"/>
      <c r="GX96" s="136"/>
      <c r="GY96" s="136"/>
      <c r="GZ96" s="136"/>
      <c r="HA96" s="136"/>
      <c r="HB96" s="136"/>
      <c r="HC96" s="136"/>
      <c r="HD96" s="136"/>
      <c r="HE96" s="136"/>
      <c r="HF96" s="136"/>
      <c r="HG96" s="136"/>
      <c r="HH96" s="125"/>
      <c r="HI96" s="1"/>
    </row>
    <row r="97" spans="1:217" ht="12" customHeight="1">
      <c r="A97" s="17">
        <v>41</v>
      </c>
      <c r="B97" s="81"/>
      <c r="C97" s="427" t="str">
        <f t="shared" si="38"/>
        <v/>
      </c>
      <c r="D97" s="428"/>
      <c r="E97" s="428"/>
      <c r="F97" s="428"/>
      <c r="G97" s="429"/>
      <c r="H97" s="130" t="str">
        <f t="shared" si="39"/>
        <v/>
      </c>
      <c r="I97" s="26">
        <f t="shared" si="40"/>
        <v>0</v>
      </c>
      <c r="J97" s="26">
        <f t="shared" si="41"/>
        <v>0</v>
      </c>
      <c r="K97" s="26">
        <f t="shared" si="42"/>
        <v>0</v>
      </c>
      <c r="L97" s="133"/>
      <c r="M97" s="26">
        <f t="shared" si="43"/>
        <v>0</v>
      </c>
      <c r="N97" s="26">
        <f t="shared" si="44"/>
        <v>0</v>
      </c>
      <c r="O97" s="101">
        <f t="shared" si="45"/>
        <v>0</v>
      </c>
      <c r="P97" s="80">
        <f>IF((SUM(P$19:P$39)+SUM(P$78:P96)+SUM(P$117:P$121))&gt;=REGISTER!$CZ$22,0,IF(CS$70=1,0,IF(AND(CS97=1,$J97=1,CS$43&gt;=REGISTER!$CZ$25,CS$40&gt;0,SUM(CS$54:CS$60)&gt;0),1,0)))</f>
        <v>0</v>
      </c>
      <c r="Q97" s="80">
        <f>IF((SUM(Q$19:Q$39)+SUM(Q$78:Q96)+SUM(Q$117:Q$121))&gt;=REGISTER!$CZ$22,0,IF(CT$70=1,0,IF(AND(CT97=1,$J97=1,CT$43&gt;=REGISTER!$CZ$25,CT$40&gt;0,SUM(CT$54:CT$60)&gt;0),1,0)))</f>
        <v>0</v>
      </c>
      <c r="R97" s="80">
        <f>IF((SUM(R$19:R$39)+SUM(R$78:R96)+SUM(R$117:R$121))&gt;=REGISTER!$CZ$22,0,IF(CU$70=1,0,IF(AND(CU97=1,$J97=1,CU$43&gt;=REGISTER!$CZ$25,CU$40&gt;0,SUM(CU$54:CU$60)&gt;0),1,0)))</f>
        <v>0</v>
      </c>
      <c r="S97" s="80">
        <f>IF((SUM(S$19:S$39)+SUM(S$78:S96)+SUM(S$117:S$121))&gt;=REGISTER!$CZ$22,0,IF(CV$70=1,0,IF(AND(CV97=1,$J97=1,CV$43&gt;=REGISTER!$CZ$25,CV$40&gt;0,SUM(CV$54:CV$60)&gt;0),1,0)))</f>
        <v>0</v>
      </c>
      <c r="T97" s="80">
        <f>IF((SUM(T$19:T$39)+SUM(T$78:T96)+SUM(T$117:T$121))&gt;=REGISTER!$CZ$22,0,IF(CW$70=1,0,IF(AND(CW97=1,$J97=1,CW$43&gt;=REGISTER!$CZ$25,CW$40&gt;0,SUM(CW$54:CW$60)&gt;0),1,0)))</f>
        <v>0</v>
      </c>
      <c r="U97" s="80">
        <f>IF((SUM(U$19:U$39)+SUM(U$78:U96)+SUM(U$117:U$121))&gt;=REGISTER!$CZ$22,0,IF(CX$70=1,0,IF(AND(CX97=1,$J97=1,CX$43&gt;=REGISTER!$CZ$25,CX$40&gt;0,SUM(CX$54:CX$60)&gt;0),1,0)))</f>
        <v>0</v>
      </c>
      <c r="V97" s="80">
        <f>IF((SUM(V$19:V$39)+SUM(V$78:V96)+SUM(V$117:V$121))&gt;=REGISTER!$CZ$22,0,IF(CY$70=1,0,IF(AND(CY97=1,$J97=1,CY$43&gt;=REGISTER!$CZ$25,CY$40&gt;0,SUM(CY$54:CY$60)&gt;0),1,0)))</f>
        <v>0</v>
      </c>
      <c r="W97" s="80">
        <f>IF((SUM(W$19:W$39)+SUM(W$78:W96)+SUM(W$117:W$121))&gt;=REGISTER!$CZ$22,0,IF(CZ$70=1,0,IF(AND(CZ97=1,$J97=1,CZ$43&gt;=REGISTER!$CZ$25,CZ$40&gt;0,SUM(CZ$54:CZ$60)&gt;0),1,0)))</f>
        <v>0</v>
      </c>
      <c r="X97" s="80">
        <f>IF((SUM(X$19:X$39)+SUM(X$78:X96)+SUM(X$117:X$121))&gt;=REGISTER!$CZ$22,0,IF(DA$70=1,0,IF(AND(DA97=1,$J97=1,DA$43&gt;=REGISTER!$CZ$25,DA$40&gt;0,SUM(DA$54:DA$60)&gt;0),1,0)))</f>
        <v>0</v>
      </c>
      <c r="Y97" s="80">
        <f>IF((SUM(Y$19:Y$39)+SUM(Y$78:Y96)+SUM(Y$117:Y$121))&gt;=REGISTER!$CZ$22,0,IF(DB$70=1,0,IF(AND(DB97=1,$J97=1,DB$43&gt;=REGISTER!$CZ$25,DB$40&gt;0,SUM(DB$54:DB$60)&gt;0),1,0)))</f>
        <v>0</v>
      </c>
      <c r="Z97" s="80">
        <f>IF((SUM(Z$19:Z$39)+SUM(Z$78:Z96)+SUM(Z$117:Z$121))&gt;=REGISTER!$CZ$22,0,IF(DC$70=1,0,IF(AND(DC97=1,$J97=1,DC$43&gt;=REGISTER!$CZ$25,DC$40&gt;0,SUM(DC$54:DC$60)&gt;0),1,0)))</f>
        <v>0</v>
      </c>
      <c r="AA97" s="80">
        <f>IF((SUM(AA$19:AA$39)+SUM(AA$78:AA96)+SUM(AA$117:AA$121))&gt;=REGISTER!$CZ$22,0,IF(DD$70=1,0,IF(AND(DD97=1,$J97=1,DD$43&gt;=REGISTER!$CZ$25,DD$40&gt;0,SUM(DD$54:DD$60)&gt;0),1,0)))</f>
        <v>0</v>
      </c>
      <c r="AB97" s="80">
        <f>IF((SUM(AB$19:AB$39)+SUM(AB$78:AB96)+SUM(AB$117:AB$121))&gt;=REGISTER!$CZ$22,0,IF(DE$70=1,0,IF(AND(DE97=1,$J97=1,DE$43&gt;=REGISTER!$CZ$25,DE$40&gt;0,SUM(DE$54:DE$60)&gt;0),1,0)))</f>
        <v>0</v>
      </c>
      <c r="AC97" s="80">
        <f>IF((SUM(AC$19:AC$39)+SUM(AC$78:AC96)+SUM(AC$117:AC$121))&gt;=REGISTER!$CZ$22,0,IF(DF$70=1,0,IF(AND(DF97=1,$J97=1,DF$43&gt;=REGISTER!$CZ$25,DF$40&gt;0,SUM(DF$54:DF$60)&gt;0),1,0)))</f>
        <v>0</v>
      </c>
      <c r="AD97" s="80">
        <f>IF((SUM(AD$19:AD$39)+SUM(AD$78:AD96)+SUM(AD$117:AD$121))&gt;=REGISTER!$CZ$22,0,IF(DG$70=1,0,IF(AND(DG97=1,$J97=1,DG$43&gt;=REGISTER!$CZ$25,DG$40&gt;0,SUM(DG$54:DG$60)&gt;0),1,0)))</f>
        <v>0</v>
      </c>
      <c r="AE97" s="80">
        <f>IF((SUM(AE$19:AE$39)+SUM(AE$78:AE96)+SUM(AE$117:AE$121))&gt;=REGISTER!$CZ$22,0,IF(DH$70=1,0,IF(AND(DH97=1,$J97=1,DH$43&gt;=REGISTER!$CZ$25,DH$40&gt;0,SUM(DH$54:DH$60)&gt;0),1,0)))</f>
        <v>0</v>
      </c>
      <c r="AF97" s="80">
        <f>IF((SUM(AF$19:AF$39)+SUM(AF$78:AF96)+SUM(AF$117:AF$121))&gt;=REGISTER!$CZ$22,0,IF(DI$70=1,0,IF(AND(DI97=1,$J97=1,DI$43&gt;=REGISTER!$CZ$25,DI$40&gt;0,SUM(DI$54:DI$60)&gt;0),1,0)))</f>
        <v>0</v>
      </c>
      <c r="AG97" s="80">
        <f>IF((SUM(AG$19:AG$39)+SUM(AG$78:AG96)+SUM(AG$117:AG$121))&gt;=REGISTER!$CZ$22,0,IF(DJ$70=1,0,IF(AND(DJ97=1,$J97=1,DJ$43&gt;=REGISTER!$CZ$25,DJ$40&gt;0,SUM(DJ$54:DJ$60)&gt;0),1,0)))</f>
        <v>0</v>
      </c>
      <c r="AH97" s="80">
        <f>IF((SUM(AH$19:AH$39)+SUM(AH$78:AH96)+SUM(AH$117:AH$121))&gt;=REGISTER!$CZ$22,0,IF(DK$70=1,0,IF(AND(DK97=1,$J97=1,DK$43&gt;=REGISTER!$CZ$25,DK$40&gt;0,SUM(DK$54:DK$60)&gt;0),1,0)))</f>
        <v>0</v>
      </c>
      <c r="AI97" s="80">
        <f>IF((SUM(AI$19:AI$39)+SUM(AI$78:AI96)+SUM(AI$117:AI$121))&gt;=REGISTER!$CZ$22,0,IF(DL$70=1,0,IF(AND(DL97=1,$J97=1,DL$43&gt;=REGISTER!$CZ$25,DL$40&gt;0,SUM(DL$54:DL$60)&gt;0),1,0)))</f>
        <v>0</v>
      </c>
      <c r="AJ97" s="80">
        <f>IF((SUM(AJ$19:AJ$39)+SUM(AJ$78:AJ96)+SUM(AJ$117:AJ$121))&gt;=REGISTER!$CZ$22,0,IF(DM$70=1,0,IF(AND(DM97=1,$J97=1,DM$43&gt;=REGISTER!$CZ$25,DM$40&gt;0,SUM(DM$54:DM$60)&gt;0),1,0)))</f>
        <v>0</v>
      </c>
      <c r="AK97" s="80">
        <f>IF((SUM(AK$19:AK$39)+SUM(AK$78:AK96)+SUM(AK$117:AK$121))&gt;=REGISTER!$CZ$22,0,IF(DN$70=1,0,IF(AND(DN97=1,$J97=1,DN$43&gt;=REGISTER!$CZ$25,DN$40&gt;0,SUM(DN$54:DN$60)&gt;0),1,0)))</f>
        <v>0</v>
      </c>
      <c r="AL97" s="80">
        <f>IF((SUM(AL$19:AL$39)+SUM(AL$78:AL96)+SUM(AL$117:AL$121))&gt;=REGISTER!$CZ$22,0,IF(DO$70=1,0,IF(AND(DO97=1,$J97=1,DO$43&gt;=REGISTER!$CZ$25,DO$40&gt;0,SUM(DO$54:DO$60)&gt;0),1,0)))</f>
        <v>0</v>
      </c>
      <c r="AM97" s="80">
        <f>IF((SUM(AM$19:AM$39)+SUM(AM$78:AM96)+SUM(AM$117:AM$121))&gt;=REGISTER!$CZ$22,0,IF(DP$70=1,0,IF(AND(DP97=1,$J97=1,DP$43&gt;=REGISTER!$CZ$25,DP$40&gt;0,SUM(DP$54:DP$60)&gt;0),1,0)))</f>
        <v>0</v>
      </c>
      <c r="AN97" s="80">
        <f>IF((SUM(AN$19:AN$39)+SUM(AN$78:AN96)+SUM(AN$117:AN$121))&gt;=REGISTER!$CZ$22,0,IF(DQ$70=1,0,IF(AND(DQ97=1,$J97=1,DQ$43&gt;=REGISTER!$CZ$25,DQ$40&gt;0,SUM(DQ$54:DQ$60)&gt;0),1,0)))</f>
        <v>0</v>
      </c>
      <c r="AO97" s="80">
        <f>IF((SUM(AO$19:AO$39)+SUM(AO$78:AO96)+SUM(AO$117:AO$121))&gt;=REGISTER!$CZ$22,0,IF(DR$70=1,0,IF(AND(DR97=1,$J97=1,DR$43&gt;=REGISTER!$CZ$25,DR$40&gt;0,SUM(DR$54:DR$60)&gt;0),1,0)))</f>
        <v>0</v>
      </c>
      <c r="AP97" s="80">
        <f>IF((SUM(AP$19:AP$39)+SUM(AP$78:AP96)+SUM(AP$117:AP$121))&gt;=REGISTER!$CZ$22,0,IF(DS$70=1,0,IF(AND(DS97=1,$J97=1,DS$43&gt;=REGISTER!$CZ$25,DS$40&gt;0,SUM(DS$54:DS$60)&gt;0),1,0)))</f>
        <v>0</v>
      </c>
      <c r="AQ97" s="80">
        <f>IF((SUM(AQ$19:AQ$39)+SUM(AQ$78:AQ96)+SUM(AQ$117:AQ$121))&gt;=REGISTER!$CZ$22,0,IF(DT$70=1,0,IF(AND(DT97=1,$J97=1,DT$43&gt;=REGISTER!$CZ$25,DT$40&gt;0,SUM(DT$54:DT$60)&gt;0),1,0)))</f>
        <v>0</v>
      </c>
      <c r="AR97" s="80">
        <f>IF((SUM(AR$19:AR$39)+SUM(AR$78:AR96)+SUM(AR$117:AR$121))&gt;=REGISTER!$CZ$22,0,IF(DU$70=1,0,IF(AND(DU97=1,$J97=1,DU$43&gt;=REGISTER!$CZ$25,DU$40&gt;0,SUM(DU$54:DU$60)&gt;0),1,0)))</f>
        <v>0</v>
      </c>
      <c r="AS97" s="80">
        <f>IF((SUM(AS$19:AS$39)+SUM(AS$78:AS96)+SUM(AS$117:AS$121))&gt;=REGISTER!$CZ$22,0,IF(DV$70=1,0,IF(AND(DV97=1,$J97=1,DV$43&gt;=REGISTER!$CZ$25,DV$40&gt;0,SUM(DV$54:DV$60)&gt;0),1,0)))</f>
        <v>0</v>
      </c>
      <c r="AT97" s="80">
        <f>IF((SUM(AT$19:AT$39)+SUM(AT$78:AT96)+SUM(AT$117:AT$121))&gt;=REGISTER!$CZ$22,0,IF(DW$70=1,0,IF(AND(DW97=1,$J97=1,DW$43&gt;=REGISTER!$CZ$25,DW$40&gt;0,SUM(DW$54:DW$60)&gt;0),1,0)))</f>
        <v>0</v>
      </c>
      <c r="AU97" s="80">
        <f>IF((SUM(AU$19:AU$39)+SUM(AU$78:AU96)+SUM(AU$117:AU$121))&gt;=REGISTER!$CZ$22,0,IF(DX$70=1,0,IF(AND(DX97=1,$J97=1,DX$43&gt;=REGISTER!$CZ$25,DX$40&gt;0,SUM(DX$54:DX$60)&gt;0),1,0)))</f>
        <v>0</v>
      </c>
      <c r="AV97" s="80">
        <f>IF((SUM(AV$19:AV$39)+SUM(AV$78:AV96)+SUM(AV$117:AV$121))&gt;=REGISTER!$CZ$22,0,IF(DY$70=1,0,IF(AND(DY97=1,$J97=1,DY$43&gt;=REGISTER!$CZ$25,DY$40&gt;0,SUM(DY$54:DY$60)&gt;0),1,0)))</f>
        <v>0</v>
      </c>
      <c r="AW97" s="80">
        <f>IF((SUM(AW$19:AW$39)+SUM(AW$78:AW96)+SUM(AW$117:AW$121))&gt;=REGISTER!$CZ$22,0,IF(DZ$70=1,0,IF(AND(DZ97=1,$J97=1,DZ$43&gt;=REGISTER!$CZ$25,DZ$40&gt;0,SUM(DZ$54:DZ$60)&gt;0),1,0)))</f>
        <v>0</v>
      </c>
      <c r="AX97" s="80">
        <f>IF((SUM(AX$19:AX$39)+SUM(AX$78:AX96)+SUM(AX$117:AX$121))&gt;=REGISTER!$CZ$22,0,IF(EA$70=1,0,IF(AND(EA97=1,$J97=1,EA$43&gt;=REGISTER!$CZ$25,EA$40&gt;0,SUM(EA$54:EA$60)&gt;0),1,0)))</f>
        <v>0</v>
      </c>
      <c r="AY97" s="80">
        <f>IF((SUM(AY$19:AY$39)+SUM(AY$78:AY96)+SUM(AY$117:AY$121))&gt;=REGISTER!$CZ$22,0,IF(EB$70=1,0,IF(AND(EB97=1,$J97=1,EB$43&gt;=REGISTER!$CZ$25,EB$40&gt;0,SUM(EB$54:EB$60)&gt;0),1,0)))</f>
        <v>0</v>
      </c>
      <c r="AZ97" s="80">
        <f>IF((SUM(AZ$19:AZ$39)+SUM(AZ$78:AZ96)+SUM(AZ$117:AZ$121))&gt;=REGISTER!$CZ$22,0,IF(EC$70=1,0,IF(AND(EC97=1,$J97=1,EC$43&gt;=REGISTER!$CZ$25,EC$40&gt;0,SUM(EC$54:EC$60)&gt;0),1,0)))</f>
        <v>0</v>
      </c>
      <c r="BA97" s="80">
        <f>IF((SUM(BA$19:BA$39)+SUM(BA$78:BA96)+SUM(BA$117:BA$121))&gt;=REGISTER!$CZ$22,0,IF(ED$70=1,0,IF(AND(ED97=1,$J97=1,ED$43&gt;=REGISTER!$CZ$25,ED$40&gt;0,SUM(ED$54:ED$60)&gt;0),1,0)))</f>
        <v>0</v>
      </c>
      <c r="BB97" s="80">
        <f>IF((SUM(BB$19:BB$39)+SUM(BB$78:BB96)+SUM(BB$117:BB$121))&gt;=REGISTER!$CZ$22,0,IF(EE$70=1,0,IF(AND(EE97=1,$J97=1,EE$43&gt;=REGISTER!$CZ$25,EE$40&gt;0,SUM(EE$54:EE$60)&gt;0),1,0)))</f>
        <v>0</v>
      </c>
      <c r="BC97" s="80">
        <f>IF((SUM(BC$19:BC$39)+SUM(BC$78:BC96)+SUM(BC$117:BC$121))&gt;=REGISTER!$CZ$22,0,IF(EF$70=1,0,IF(AND(EF97=1,$J97=1,EF$43&gt;=REGISTER!$CZ$25,EF$40&gt;0,SUM(EF$54:EF$60)&gt;0),1,0)))</f>
        <v>0</v>
      </c>
      <c r="BD97" s="101">
        <f t="shared" si="46"/>
        <v>0</v>
      </c>
      <c r="BE97" s="80">
        <f>IF((SUM(BE$19:BE$39)+SUM(BE$78:BE96)+SUM(BE$117:BE$121))&gt;=30,0,SUM(IF(AND($I97=1,CS97=1,CS$41&gt;2,CS$40&gt;0,SUM(CS$47:CS$53)&gt;0),1,0)))</f>
        <v>0</v>
      </c>
      <c r="BF97" s="80">
        <f>IF((SUM(BF$19:BF$39)+SUM(BF$78:BF96)+SUM(BF$117:BF$121))&gt;=30,0,SUM(IF(AND($I97=1,CT97=1,CT$41&gt;2,CT$40&gt;0,SUM(CT$47:CT$53)&gt;0),1,0)))</f>
        <v>0</v>
      </c>
      <c r="BG97" s="80">
        <f>IF((SUM(BG$19:BG$39)+SUM(BG$78:BG96)+SUM(BG$117:BG$121))&gt;=30,0,SUM(IF(AND($I97=1,CU97=1,CU$41&gt;2,CU$40&gt;0,SUM(CU$47:CU$53)&gt;0),1,0)))</f>
        <v>0</v>
      </c>
      <c r="BH97" s="80">
        <f>IF((SUM(BH$19:BH$39)+SUM(BH$78:BH96)+SUM(BH$117:BH$121))&gt;=30,0,SUM(IF(AND($I97=1,CV97=1,CV$41&gt;2,CV$40&gt;0,SUM(CV$47:CV$53)&gt;0),1,0)))</f>
        <v>0</v>
      </c>
      <c r="BI97" s="80">
        <f>IF((SUM(BI$19:BI$39)+SUM(BI$78:BI96)+SUM(BI$117:BI$121))&gt;=30,0,SUM(IF(AND($I97=1,CW97=1,CW$41&gt;2,CW$40&gt;0,SUM(CW$47:CW$53)&gt;0),1,0)))</f>
        <v>0</v>
      </c>
      <c r="BJ97" s="80">
        <f>IF((SUM(BJ$19:BJ$39)+SUM(BJ$78:BJ96)+SUM(BJ$117:BJ$121))&gt;=30,0,SUM(IF(AND($I97=1,CX97=1,CX$41&gt;2,CX$40&gt;0,SUM(CX$47:CX$53)&gt;0),1,0)))</f>
        <v>0</v>
      </c>
      <c r="BK97" s="80">
        <f>IF((SUM(BK$19:BK$39)+SUM(BK$78:BK96)+SUM(BK$117:BK$121))&gt;=30,0,SUM(IF(AND($I97=1,CY97=1,CY$41&gt;2,CY$40&gt;0,SUM(CY$47:CY$53)&gt;0),1,0)))</f>
        <v>0</v>
      </c>
      <c r="BL97" s="80">
        <f>IF((SUM(BL$19:BL$39)+SUM(BL$78:BL96)+SUM(BL$117:BL$121))&gt;=30,0,SUM(IF(AND($I97=1,CZ97=1,CZ$41&gt;2,CZ$40&gt;0,SUM(CZ$47:CZ$53)&gt;0),1,0)))</f>
        <v>0</v>
      </c>
      <c r="BM97" s="80">
        <f>IF((SUM(BM$19:BM$39)+SUM(BM$78:BM96)+SUM(BM$117:BM$121))&gt;=30,0,SUM(IF(AND($I97=1,DA97=1,DA$41&gt;2,DA$40&gt;0,SUM(DA$47:DA$53)&gt;0),1,0)))</f>
        <v>0</v>
      </c>
      <c r="BN97" s="80">
        <f>IF((SUM(BN$19:BN$39)+SUM(BN$78:BN96)+SUM(BN$117:BN$121))&gt;=30,0,SUM(IF(AND($I97=1,DB97=1,DB$41&gt;2,DB$40&gt;0,SUM(DB$47:DB$53)&gt;0),1,0)))</f>
        <v>0</v>
      </c>
      <c r="BO97" s="80">
        <f>IF((SUM(BO$19:BO$39)+SUM(BO$78:BO96)+SUM(BO$117:BO$121))&gt;=30,0,SUM(IF(AND($I97=1,DC97=1,DC$41&gt;2,DC$40&gt;0,SUM(DC$47:DC$53)&gt;0),1,0)))</f>
        <v>0</v>
      </c>
      <c r="BP97" s="80">
        <f>IF((SUM(BP$19:BP$39)+SUM(BP$78:BP96)+SUM(BP$117:BP$121))&gt;=30,0,SUM(IF(AND($I97=1,DD97=1,DD$41&gt;2,DD$40&gt;0,SUM(DD$47:DD$53)&gt;0),1,0)))</f>
        <v>0</v>
      </c>
      <c r="BQ97" s="80">
        <f>IF((SUM(BQ$19:BQ$39)+SUM(BQ$78:BQ96)+SUM(BQ$117:BQ$121))&gt;=30,0,SUM(IF(AND($I97=1,DE97=1,DE$41&gt;2,DE$40&gt;0,SUM(DE$47:DE$53)&gt;0),1,0)))</f>
        <v>0</v>
      </c>
      <c r="BR97" s="80">
        <f>IF((SUM(BR$19:BR$39)+SUM(BR$78:BR96)+SUM(BR$117:BR$121))&gt;=30,0,SUM(IF(AND($I97=1,DF97=1,DF$41&gt;2,DF$40&gt;0,SUM(DF$47:DF$53)&gt;0),1,0)))</f>
        <v>0</v>
      </c>
      <c r="BS97" s="80">
        <f>IF((SUM(BS$19:BS$39)+SUM(BS$78:BS96)+SUM(BS$117:BS$121))&gt;=30,0,SUM(IF(AND($I97=1,DG97=1,DG$41&gt;2,DG$40&gt;0,SUM(DG$47:DG$53)&gt;0),1,0)))</f>
        <v>0</v>
      </c>
      <c r="BT97" s="80">
        <f>IF((SUM(BT$19:BT$39)+SUM(BT$78:BT96)+SUM(BT$117:BT$121))&gt;=30,0,SUM(IF(AND($I97=1,DH97=1,DH$41&gt;2,DH$40&gt;0,SUM(DH$47:DH$53)&gt;0),1,0)))</f>
        <v>0</v>
      </c>
      <c r="BU97" s="80">
        <f>IF((SUM(BU$19:BU$39)+SUM(BU$78:BU96)+SUM(BU$117:BU$121))&gt;=30,0,SUM(IF(AND($I97=1,DI97=1,DI$41&gt;2,DI$40&gt;0,SUM(DI$47:DI$53)&gt;0),1,0)))</f>
        <v>0</v>
      </c>
      <c r="BV97" s="80">
        <f>IF((SUM(BV$19:BV$39)+SUM(BV$78:BV96)+SUM(BV$117:BV$121))&gt;=30,0,SUM(IF(AND($I97=1,DJ97=1,DJ$41&gt;2,DJ$40&gt;0,SUM(DJ$47:DJ$53)&gt;0),1,0)))</f>
        <v>0</v>
      </c>
      <c r="BW97" s="80">
        <f>IF((SUM(BW$19:BW$39)+SUM(BW$78:BW96)+SUM(BW$117:BW$121))&gt;=30,0,SUM(IF(AND($I97=1,DK97=1,DK$41&gt;2,DK$40&gt;0,SUM(DK$47:DK$53)&gt;0),1,0)))</f>
        <v>0</v>
      </c>
      <c r="BX97" s="80">
        <f>IF((SUM(BX$19:BX$39)+SUM(BX$78:BX96)+SUM(BX$117:BX$121))&gt;=30,0,SUM(IF(AND($I97=1,DL97=1,DL$41&gt;2,DL$40&gt;0,SUM(DL$47:DL$53)&gt;0),1,0)))</f>
        <v>0</v>
      </c>
      <c r="BY97" s="80">
        <f>IF((SUM(BY$19:BY$39)+SUM(BY$78:BY96)+SUM(BY$117:BY$121))&gt;=30,0,SUM(IF(AND($I97=1,DM97=1,DM$41&gt;2,DM$40&gt;0,SUM(DM$47:DM$53)&gt;0),1,0)))</f>
        <v>0</v>
      </c>
      <c r="BZ97" s="80">
        <f>IF((SUM(BZ$19:BZ$39)+SUM(BZ$78:BZ96)+SUM(BZ$117:BZ$121))&gt;=30,0,SUM(IF(AND($I97=1,DN97=1,DN$41&gt;2,DN$40&gt;0,SUM(DN$47:DN$53)&gt;0),1,0)))</f>
        <v>0</v>
      </c>
      <c r="CA97" s="80">
        <f>IF((SUM(CA$19:CA$39)+SUM(CA$78:CA96)+SUM(CA$117:CA$121))&gt;=30,0,SUM(IF(AND($I97=1,DO97=1,DO$41&gt;2,DO$40&gt;0,SUM(DO$47:DO$53)&gt;0),1,0)))</f>
        <v>0</v>
      </c>
      <c r="CB97" s="80">
        <f>IF((SUM(CB$19:CB$39)+SUM(CB$78:CB96)+SUM(CB$117:CB$121))&gt;=30,0,SUM(IF(AND($I97=1,DP97=1,DP$41&gt;2,DP$40&gt;0,SUM(DP$47:DP$53)&gt;0),1,0)))</f>
        <v>0</v>
      </c>
      <c r="CC97" s="80">
        <f>IF((SUM(CC$19:CC$39)+SUM(CC$78:CC96)+SUM(CC$117:CC$121))&gt;=30,0,SUM(IF(AND($I97=1,DQ97=1,DQ$41&gt;2,DQ$40&gt;0,SUM(DQ$47:DQ$53)&gt;0),1,0)))</f>
        <v>0</v>
      </c>
      <c r="CD97" s="80">
        <f>IF((SUM(CD$19:CD$39)+SUM(CD$78:CD96)+SUM(CD$117:CD$121))&gt;=30,0,SUM(IF(AND($I97=1,DR97=1,DR$41&gt;2,DR$40&gt;0,SUM(DR$47:DR$53)&gt;0),1,0)))</f>
        <v>0</v>
      </c>
      <c r="CE97" s="80">
        <f>IF((SUM(CE$19:CE$39)+SUM(CE$78:CE96)+SUM(CE$117:CE$121))&gt;=30,0,SUM(IF(AND($I97=1,DS97=1,DS$41&gt;2,DS$40&gt;0,SUM(DS$47:DS$53)&gt;0),1,0)))</f>
        <v>0</v>
      </c>
      <c r="CF97" s="80">
        <f>IF((SUM(CF$19:CF$39)+SUM(CF$78:CF96)+SUM(CF$117:CF$121))&gt;=30,0,SUM(IF(AND($I97=1,DT97=1,DT$41&gt;2,DT$40&gt;0,SUM(DT$47:DT$53)&gt;0),1,0)))</f>
        <v>0</v>
      </c>
      <c r="CG97" s="80">
        <f>IF((SUM(CG$19:CG$39)+SUM(CG$78:CG96)+SUM(CG$117:CG$121))&gt;=30,0,SUM(IF(AND($I97=1,DU97=1,DU$41&gt;2,DU$40&gt;0,SUM(DU$47:DU$53)&gt;0),1,0)))</f>
        <v>0</v>
      </c>
      <c r="CH97" s="80">
        <f>IF((SUM(CH$19:CH$39)+SUM(CH$78:CH96)+SUM(CH$117:CH$121))&gt;=30,0,SUM(IF(AND($I97=1,DV97=1,DV$41&gt;2,DV$40&gt;0,SUM(DV$47:DV$53)&gt;0),1,0)))</f>
        <v>0</v>
      </c>
      <c r="CI97" s="80">
        <f>IF((SUM(CI$19:CI$39)+SUM(CI$78:CI96)+SUM(CI$117:CI$121))&gt;=30,0,SUM(IF(AND($I97=1,DW97=1,DW$41&gt;2,DW$40&gt;0,SUM(DW$47:DW$53)&gt;0),1,0)))</f>
        <v>0</v>
      </c>
      <c r="CJ97" s="80">
        <f>IF((SUM(CJ$19:CJ$39)+SUM(CJ$78:CJ96)+SUM(CJ$117:CJ$121))&gt;=30,0,SUM(IF(AND($I97=1,DX97=1,DX$41&gt;2,DX$40&gt;0,SUM(DX$47:DX$53)&gt;0),1,0)))</f>
        <v>0</v>
      </c>
      <c r="CK97" s="80">
        <f>IF((SUM(CK$19:CK$39)+SUM(CK$78:CK96)+SUM(CK$117:CK$121))&gt;=30,0,SUM(IF(AND($I97=1,DY97=1,DY$41&gt;2,DY$40&gt;0,SUM(DY$47:DY$53)&gt;0),1,0)))</f>
        <v>0</v>
      </c>
      <c r="CL97" s="80">
        <f>IF((SUM(CL$19:CL$39)+SUM(CL$78:CL96)+SUM(CL$117:CL$121))&gt;=30,0,SUM(IF(AND($I97=1,DZ97=1,DZ$41&gt;2,DZ$40&gt;0,SUM(DZ$47:DZ$53)&gt;0),1,0)))</f>
        <v>0</v>
      </c>
      <c r="CM97" s="80">
        <f>IF((SUM(CM$19:CM$39)+SUM(CM$78:CM96)+SUM(CM$117:CM$121))&gt;=30,0,SUM(IF(AND($I97=1,EA97=1,EA$41&gt;2,EA$40&gt;0,SUM(EA$47:EA$53)&gt;0),1,0)))</f>
        <v>0</v>
      </c>
      <c r="CN97" s="80">
        <f>IF((SUM(CN$19:CN$39)+SUM(CN$78:CN96)+SUM(CN$117:CN$121))&gt;=30,0,SUM(IF(AND($I97=1,EB97=1,EB$41&gt;2,EB$40&gt;0,SUM(EB$47:EB$53)&gt;0),1,0)))</f>
        <v>0</v>
      </c>
      <c r="CO97" s="80">
        <f>IF((SUM(CO$19:CO$39)+SUM(CO$78:CO96)+SUM(CO$117:CO$121))&gt;=30,0,SUM(IF(AND($I97=1,EC97=1,EC$41&gt;2,EC$40&gt;0,SUM(EC$47:EC$53)&gt;0),1,0)))</f>
        <v>0</v>
      </c>
      <c r="CP97" s="80">
        <f>IF((SUM(CP$19:CP$39)+SUM(CP$78:CP96)+SUM(CP$117:CP$121))&gt;=30,0,SUM(IF(AND($I97=1,ED97=1,ED$41&gt;2,ED$40&gt;0,SUM(ED$47:ED$53)&gt;0),1,0)))</f>
        <v>0</v>
      </c>
      <c r="CQ97" s="80">
        <f>IF((SUM(CQ$19:CQ$39)+SUM(CQ$78:CQ96)+SUM(CQ$117:CQ$121))&gt;=30,0,SUM(IF(AND($I97=1,EE97=1,EE$41&gt;2,EE$40&gt;0,SUM(EE$47:EE$53)&gt;0),1,0)))</f>
        <v>0</v>
      </c>
      <c r="CR97" s="80">
        <f>IF((SUM(CR$19:CR$39)+SUM(CR$78:CR96)+SUM(CR$117:CR$121))&gt;=30,0,SUM(IF(AND($I97=1,EF97=1,EF$41&gt;2,EF$40&gt;0,SUM(EF$47:EF$53)&gt;0),1,0)))</f>
        <v>0</v>
      </c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54">
        <f t="shared" si="48"/>
        <v>0</v>
      </c>
      <c r="EH97" s="136"/>
      <c r="EI97" s="97">
        <f t="shared" si="49"/>
        <v>0</v>
      </c>
      <c r="EJ97" s="344" t="str">
        <f t="shared" si="50"/>
        <v/>
      </c>
      <c r="EK97" s="345">
        <f t="shared" si="51"/>
        <v>0</v>
      </c>
      <c r="EL97" s="185"/>
      <c r="EM97" s="102">
        <f>SUMIF($K97,REGISTER!$CU$7,'KORT 2'!$BD97)</f>
        <v>0</v>
      </c>
      <c r="EN97" s="19">
        <f>SUMIF($K97,REGISTER!$CU$8,'KORT 2'!$BD97)</f>
        <v>0</v>
      </c>
      <c r="EO97" s="20">
        <f>SUMIF($K97,REGISTER!$CU$9,'KORT 2'!$BD97)</f>
        <v>0</v>
      </c>
      <c r="EP97" s="17">
        <f>SUMIF($K97,REGISTER!$CU$21,'KORT 2'!$BD97)</f>
        <v>0</v>
      </c>
      <c r="EQ97" s="19">
        <f>SUMIF($K97,REGISTER!$CU$22,'KORT 2'!$BD97)</f>
        <v>0</v>
      </c>
      <c r="ER97" s="20">
        <f>SUMIF($K97,REGISTER!$CU$23,'KORT 2'!$BD97)</f>
        <v>0</v>
      </c>
      <c r="ES97" s="17">
        <f>SUMIF($K97,REGISTER!$CU$14,'KORT 2'!$BD97)</f>
        <v>0</v>
      </c>
      <c r="ET97" s="19">
        <f>SUMIF($K97,REGISTER!$CU$15,'KORT 2'!$BD97)</f>
        <v>0</v>
      </c>
      <c r="EU97" s="19">
        <f>SUMIF($K97,REGISTER!$CU$16,'KORT 2'!$BD97)</f>
        <v>0</v>
      </c>
      <c r="EV97" s="218">
        <f>SUMIF($K97,REGISTER!$CU$17,'KORT 2'!$BD97)+SUMIF($K97,REGISTER!$CU$18,'KORT 2'!$BD97)+SUMIF($K97,REGISTER!$CU$19,'KORT 2'!$BD97)+SUMIF($K97,REGISTER!$CU$20,'KORT 2'!$BD97)</f>
        <v>0</v>
      </c>
      <c r="EW97" s="103">
        <f>SUMIF($K97,REGISTER!$CU$28,'KORT 2'!$BD97)</f>
        <v>0</v>
      </c>
      <c r="EX97" s="19">
        <f>SUMIF($K97,REGISTER!$CU$29,'KORT 2'!$BD97)</f>
        <v>0</v>
      </c>
      <c r="EY97" s="19">
        <f>SUMIF($K97,REGISTER!$CU$30,'KORT 2'!$BD97)</f>
        <v>0</v>
      </c>
      <c r="EZ97" s="218">
        <f>SUMIF($K97,REGISTER!$CU$31,'KORT 2'!$BD97)+SUMIF($K97,REGISTER!$CU$32,'KORT 2'!$BD97)+SUMIF($K97,REGISTER!$CU$33,'KORT 2'!$BD97)+SUMIF($K97,REGISTER!$CU$34,'KORT 2'!$BD97)</f>
        <v>0</v>
      </c>
      <c r="FA97" s="136"/>
      <c r="FB97" s="136"/>
      <c r="FC97" s="136"/>
      <c r="FD97" s="136"/>
      <c r="FE97" s="136"/>
      <c r="FF97" s="136"/>
      <c r="FG97" s="136"/>
      <c r="FH97" s="136"/>
      <c r="FI97" s="136"/>
      <c r="FJ97" s="136"/>
      <c r="FK97" s="136"/>
      <c r="FL97" s="136"/>
      <c r="FM97" s="136"/>
      <c r="FN97" s="136"/>
      <c r="FO97" s="136"/>
      <c r="FP97" s="235"/>
      <c r="FQ97" s="103">
        <f>SUMIF($M97,REGISTER!$CU$36,'KORT 2'!$O97)</f>
        <v>0</v>
      </c>
      <c r="FR97" s="19">
        <f>SUMIF($M97,REGISTER!$CU$37,'KORT 2'!$O97)</f>
        <v>0</v>
      </c>
      <c r="FS97" s="19">
        <f>SUMIF($M97,REGISTER!$CU$38,'KORT 2'!$O97)</f>
        <v>0</v>
      </c>
      <c r="FT97" s="19">
        <f>SUMIF($M97,REGISTER!$CU$39,'KORT 2'!$O97)</f>
        <v>0</v>
      </c>
      <c r="FU97" s="19">
        <f>SUMIF($M97,REGISTER!$CU$40,'KORT 2'!$O97)</f>
        <v>0</v>
      </c>
      <c r="FV97" s="19">
        <f>SUMIF($M97,REGISTER!$CU$41,'KORT 2'!$O97)</f>
        <v>0</v>
      </c>
      <c r="FW97" s="19">
        <f>SUMIF($M97,REGISTER!$CU$56,'KORT 2'!$O97)</f>
        <v>0</v>
      </c>
      <c r="FX97" s="19">
        <f>SUMIF($M97,REGISTER!$CU$57,'KORT 2'!$O97)</f>
        <v>0</v>
      </c>
      <c r="FY97" s="19">
        <f>SUMIF($M97,REGISTER!$CU$58,'KORT 2'!$O97)</f>
        <v>0</v>
      </c>
      <c r="FZ97" s="19">
        <f>SUMIF($M97,REGISTER!$CU$59,'KORT 2'!$O97)</f>
        <v>0</v>
      </c>
      <c r="GA97" s="19">
        <f>SUMIF($M97,REGISTER!$CU$60,'KORT 2'!$O97)</f>
        <v>0</v>
      </c>
      <c r="GB97" s="19">
        <f>SUMIF($M97,REGISTER!$CU$61,'KORT 2'!$O97)</f>
        <v>0</v>
      </c>
      <c r="GC97" s="19">
        <f>SUMIF($M97,REGISTER!$CU$46,'KORT 2'!$O97)</f>
        <v>0</v>
      </c>
      <c r="GD97" s="19">
        <f>SUMIF($M97,REGISTER!$CU$47,'KORT 2'!$O97)</f>
        <v>0</v>
      </c>
      <c r="GE97" s="19">
        <f>SUMIF($M97,REGISTER!$CU$48,'KORT 2'!$O97)</f>
        <v>0</v>
      </c>
      <c r="GF97" s="19">
        <f>SUMIF($M97,REGISTER!$CU$49,'KORT 2'!$O97)</f>
        <v>0</v>
      </c>
      <c r="GG97" s="19">
        <f>SUMIF($M97,REGISTER!$CU$50,'KORT 2'!$O97)</f>
        <v>0</v>
      </c>
      <c r="GH97" s="19">
        <f>SUMIF($M97,REGISTER!$CU$51,'KORT 2'!$O97)</f>
        <v>0</v>
      </c>
      <c r="GI97" s="18">
        <f>SUMIF($M97,REGISTER!$CU$52,'KORT 2'!$O97)+SUMIF($M97,REGISTER!$CU$53,'KORT 2'!$O97)+SUMIF($M97,REGISTER!$CU$54,'KORT 2'!$O97)+SUMIF($M97,REGISTER!$CU$55,'KORT 2'!$O97)</f>
        <v>0</v>
      </c>
      <c r="GJ97" s="19">
        <f>SUMIF($M97,REGISTER!$CU$66,'KORT 2'!$O97)</f>
        <v>0</v>
      </c>
      <c r="GK97" s="19">
        <f>SUMIF($M97,REGISTER!$CU$67,'KORT 2'!$O97)</f>
        <v>0</v>
      </c>
      <c r="GL97" s="19">
        <f>SUMIF($M97,REGISTER!$CU$68,'KORT 2'!$O97)</f>
        <v>0</v>
      </c>
      <c r="GM97" s="19">
        <f>SUMIF($M97,REGISTER!$CU$69,'KORT 2'!$O97)</f>
        <v>0</v>
      </c>
      <c r="GN97" s="19">
        <f>SUMIF($M97,REGISTER!$CU$70,'KORT 2'!$O97)</f>
        <v>0</v>
      </c>
      <c r="GO97" s="19">
        <f>SUMIF($M97,REGISTER!$CU$71,'KORT 2'!$O97)</f>
        <v>0</v>
      </c>
      <c r="GP97" s="18">
        <f>SUMIF($M97,REGISTER!$CU$72,'KORT 2'!$O97)+SUMIF($M97,REGISTER!$CU$73,'KORT 2'!$O97)+SUMIF($M97,REGISTER!$CU$74,'KORT 2'!$O97)+SUMIF($M97,REGISTER!$CU$75,'KORT 2'!$O97)</f>
        <v>0</v>
      </c>
      <c r="GQ97" s="136"/>
      <c r="GR97" s="136"/>
      <c r="GS97" s="136"/>
      <c r="GT97" s="136"/>
      <c r="GU97" s="136"/>
      <c r="GV97" s="136"/>
      <c r="GW97" s="136"/>
      <c r="GX97" s="136"/>
      <c r="GY97" s="136"/>
      <c r="GZ97" s="136"/>
      <c r="HA97" s="136"/>
      <c r="HB97" s="136"/>
      <c r="HC97" s="136"/>
      <c r="HD97" s="136"/>
      <c r="HE97" s="136"/>
      <c r="HF97" s="136"/>
      <c r="HG97" s="136"/>
      <c r="HH97" s="125"/>
      <c r="HI97" s="1"/>
    </row>
    <row r="98" spans="1:217" ht="12" customHeight="1">
      <c r="A98" s="17">
        <v>42</v>
      </c>
      <c r="B98" s="81"/>
      <c r="C98" s="427" t="str">
        <f t="shared" si="38"/>
        <v/>
      </c>
      <c r="D98" s="428"/>
      <c r="E98" s="428"/>
      <c r="F98" s="428"/>
      <c r="G98" s="429"/>
      <c r="H98" s="130" t="str">
        <f t="shared" si="39"/>
        <v/>
      </c>
      <c r="I98" s="26">
        <f t="shared" si="40"/>
        <v>0</v>
      </c>
      <c r="J98" s="26">
        <f t="shared" si="41"/>
        <v>0</v>
      </c>
      <c r="K98" s="26">
        <f t="shared" si="42"/>
        <v>0</v>
      </c>
      <c r="L98" s="133"/>
      <c r="M98" s="26">
        <f t="shared" si="43"/>
        <v>0</v>
      </c>
      <c r="N98" s="26">
        <f t="shared" si="44"/>
        <v>0</v>
      </c>
      <c r="O98" s="101">
        <f t="shared" si="45"/>
        <v>0</v>
      </c>
      <c r="P98" s="80">
        <f>IF((SUM(P$19:P$39)+SUM(P$78:P97)+SUM(P$117:P$121))&gt;=REGISTER!$CZ$22,0,IF(CS$70=1,0,IF(AND(CS98=1,$J98=1,CS$43&gt;=REGISTER!$CZ$25,CS$40&gt;0,SUM(CS$54:CS$60)&gt;0),1,0)))</f>
        <v>0</v>
      </c>
      <c r="Q98" s="80">
        <f>IF((SUM(Q$19:Q$39)+SUM(Q$78:Q97)+SUM(Q$117:Q$121))&gt;=REGISTER!$CZ$22,0,IF(CT$70=1,0,IF(AND(CT98=1,$J98=1,CT$43&gt;=REGISTER!$CZ$25,CT$40&gt;0,SUM(CT$54:CT$60)&gt;0),1,0)))</f>
        <v>0</v>
      </c>
      <c r="R98" s="80">
        <f>IF((SUM(R$19:R$39)+SUM(R$78:R97)+SUM(R$117:R$121))&gt;=REGISTER!$CZ$22,0,IF(CU$70=1,0,IF(AND(CU98=1,$J98=1,CU$43&gt;=REGISTER!$CZ$25,CU$40&gt;0,SUM(CU$54:CU$60)&gt;0),1,0)))</f>
        <v>0</v>
      </c>
      <c r="S98" s="80">
        <f>IF((SUM(S$19:S$39)+SUM(S$78:S97)+SUM(S$117:S$121))&gt;=REGISTER!$CZ$22,0,IF(CV$70=1,0,IF(AND(CV98=1,$J98=1,CV$43&gt;=REGISTER!$CZ$25,CV$40&gt;0,SUM(CV$54:CV$60)&gt;0),1,0)))</f>
        <v>0</v>
      </c>
      <c r="T98" s="80">
        <f>IF((SUM(T$19:T$39)+SUM(T$78:T97)+SUM(T$117:T$121))&gt;=REGISTER!$CZ$22,0,IF(CW$70=1,0,IF(AND(CW98=1,$J98=1,CW$43&gt;=REGISTER!$CZ$25,CW$40&gt;0,SUM(CW$54:CW$60)&gt;0),1,0)))</f>
        <v>0</v>
      </c>
      <c r="U98" s="80">
        <f>IF((SUM(U$19:U$39)+SUM(U$78:U97)+SUM(U$117:U$121))&gt;=REGISTER!$CZ$22,0,IF(CX$70=1,0,IF(AND(CX98=1,$J98=1,CX$43&gt;=REGISTER!$CZ$25,CX$40&gt;0,SUM(CX$54:CX$60)&gt;0),1,0)))</f>
        <v>0</v>
      </c>
      <c r="V98" s="80">
        <f>IF((SUM(V$19:V$39)+SUM(V$78:V97)+SUM(V$117:V$121))&gt;=REGISTER!$CZ$22,0,IF(CY$70=1,0,IF(AND(CY98=1,$J98=1,CY$43&gt;=REGISTER!$CZ$25,CY$40&gt;0,SUM(CY$54:CY$60)&gt;0),1,0)))</f>
        <v>0</v>
      </c>
      <c r="W98" s="80">
        <f>IF((SUM(W$19:W$39)+SUM(W$78:W97)+SUM(W$117:W$121))&gt;=REGISTER!$CZ$22,0,IF(CZ$70=1,0,IF(AND(CZ98=1,$J98=1,CZ$43&gt;=REGISTER!$CZ$25,CZ$40&gt;0,SUM(CZ$54:CZ$60)&gt;0),1,0)))</f>
        <v>0</v>
      </c>
      <c r="X98" s="80">
        <f>IF((SUM(X$19:X$39)+SUM(X$78:X97)+SUM(X$117:X$121))&gt;=REGISTER!$CZ$22,0,IF(DA$70=1,0,IF(AND(DA98=1,$J98=1,DA$43&gt;=REGISTER!$CZ$25,DA$40&gt;0,SUM(DA$54:DA$60)&gt;0),1,0)))</f>
        <v>0</v>
      </c>
      <c r="Y98" s="80">
        <f>IF((SUM(Y$19:Y$39)+SUM(Y$78:Y97)+SUM(Y$117:Y$121))&gt;=REGISTER!$CZ$22,0,IF(DB$70=1,0,IF(AND(DB98=1,$J98=1,DB$43&gt;=REGISTER!$CZ$25,DB$40&gt;0,SUM(DB$54:DB$60)&gt;0),1,0)))</f>
        <v>0</v>
      </c>
      <c r="Z98" s="80">
        <f>IF((SUM(Z$19:Z$39)+SUM(Z$78:Z97)+SUM(Z$117:Z$121))&gt;=REGISTER!$CZ$22,0,IF(DC$70=1,0,IF(AND(DC98=1,$J98=1,DC$43&gt;=REGISTER!$CZ$25,DC$40&gt;0,SUM(DC$54:DC$60)&gt;0),1,0)))</f>
        <v>0</v>
      </c>
      <c r="AA98" s="80">
        <f>IF((SUM(AA$19:AA$39)+SUM(AA$78:AA97)+SUM(AA$117:AA$121))&gt;=REGISTER!$CZ$22,0,IF(DD$70=1,0,IF(AND(DD98=1,$J98=1,DD$43&gt;=REGISTER!$CZ$25,DD$40&gt;0,SUM(DD$54:DD$60)&gt;0),1,0)))</f>
        <v>0</v>
      </c>
      <c r="AB98" s="80">
        <f>IF((SUM(AB$19:AB$39)+SUM(AB$78:AB97)+SUM(AB$117:AB$121))&gt;=REGISTER!$CZ$22,0,IF(DE$70=1,0,IF(AND(DE98=1,$J98=1,DE$43&gt;=REGISTER!$CZ$25,DE$40&gt;0,SUM(DE$54:DE$60)&gt;0),1,0)))</f>
        <v>0</v>
      </c>
      <c r="AC98" s="80">
        <f>IF((SUM(AC$19:AC$39)+SUM(AC$78:AC97)+SUM(AC$117:AC$121))&gt;=REGISTER!$CZ$22,0,IF(DF$70=1,0,IF(AND(DF98=1,$J98=1,DF$43&gt;=REGISTER!$CZ$25,DF$40&gt;0,SUM(DF$54:DF$60)&gt;0),1,0)))</f>
        <v>0</v>
      </c>
      <c r="AD98" s="80">
        <f>IF((SUM(AD$19:AD$39)+SUM(AD$78:AD97)+SUM(AD$117:AD$121))&gt;=REGISTER!$CZ$22,0,IF(DG$70=1,0,IF(AND(DG98=1,$J98=1,DG$43&gt;=REGISTER!$CZ$25,DG$40&gt;0,SUM(DG$54:DG$60)&gt;0),1,0)))</f>
        <v>0</v>
      </c>
      <c r="AE98" s="80">
        <f>IF((SUM(AE$19:AE$39)+SUM(AE$78:AE97)+SUM(AE$117:AE$121))&gt;=REGISTER!$CZ$22,0,IF(DH$70=1,0,IF(AND(DH98=1,$J98=1,DH$43&gt;=REGISTER!$CZ$25,DH$40&gt;0,SUM(DH$54:DH$60)&gt;0),1,0)))</f>
        <v>0</v>
      </c>
      <c r="AF98" s="80">
        <f>IF((SUM(AF$19:AF$39)+SUM(AF$78:AF97)+SUM(AF$117:AF$121))&gt;=REGISTER!$CZ$22,0,IF(DI$70=1,0,IF(AND(DI98=1,$J98=1,DI$43&gt;=REGISTER!$CZ$25,DI$40&gt;0,SUM(DI$54:DI$60)&gt;0),1,0)))</f>
        <v>0</v>
      </c>
      <c r="AG98" s="80">
        <f>IF((SUM(AG$19:AG$39)+SUM(AG$78:AG97)+SUM(AG$117:AG$121))&gt;=REGISTER!$CZ$22,0,IF(DJ$70=1,0,IF(AND(DJ98=1,$J98=1,DJ$43&gt;=REGISTER!$CZ$25,DJ$40&gt;0,SUM(DJ$54:DJ$60)&gt;0),1,0)))</f>
        <v>0</v>
      </c>
      <c r="AH98" s="80">
        <f>IF((SUM(AH$19:AH$39)+SUM(AH$78:AH97)+SUM(AH$117:AH$121))&gt;=REGISTER!$CZ$22,0,IF(DK$70=1,0,IF(AND(DK98=1,$J98=1,DK$43&gt;=REGISTER!$CZ$25,DK$40&gt;0,SUM(DK$54:DK$60)&gt;0),1,0)))</f>
        <v>0</v>
      </c>
      <c r="AI98" s="80">
        <f>IF((SUM(AI$19:AI$39)+SUM(AI$78:AI97)+SUM(AI$117:AI$121))&gt;=REGISTER!$CZ$22,0,IF(DL$70=1,0,IF(AND(DL98=1,$J98=1,DL$43&gt;=REGISTER!$CZ$25,DL$40&gt;0,SUM(DL$54:DL$60)&gt;0),1,0)))</f>
        <v>0</v>
      </c>
      <c r="AJ98" s="80">
        <f>IF((SUM(AJ$19:AJ$39)+SUM(AJ$78:AJ97)+SUM(AJ$117:AJ$121))&gt;=REGISTER!$CZ$22,0,IF(DM$70=1,0,IF(AND(DM98=1,$J98=1,DM$43&gt;=REGISTER!$CZ$25,DM$40&gt;0,SUM(DM$54:DM$60)&gt;0),1,0)))</f>
        <v>0</v>
      </c>
      <c r="AK98" s="80">
        <f>IF((SUM(AK$19:AK$39)+SUM(AK$78:AK97)+SUM(AK$117:AK$121))&gt;=REGISTER!$CZ$22,0,IF(DN$70=1,0,IF(AND(DN98=1,$J98=1,DN$43&gt;=REGISTER!$CZ$25,DN$40&gt;0,SUM(DN$54:DN$60)&gt;0),1,0)))</f>
        <v>0</v>
      </c>
      <c r="AL98" s="80">
        <f>IF((SUM(AL$19:AL$39)+SUM(AL$78:AL97)+SUM(AL$117:AL$121))&gt;=REGISTER!$CZ$22,0,IF(DO$70=1,0,IF(AND(DO98=1,$J98=1,DO$43&gt;=REGISTER!$CZ$25,DO$40&gt;0,SUM(DO$54:DO$60)&gt;0),1,0)))</f>
        <v>0</v>
      </c>
      <c r="AM98" s="80">
        <f>IF((SUM(AM$19:AM$39)+SUM(AM$78:AM97)+SUM(AM$117:AM$121))&gt;=REGISTER!$CZ$22,0,IF(DP$70=1,0,IF(AND(DP98=1,$J98=1,DP$43&gt;=REGISTER!$CZ$25,DP$40&gt;0,SUM(DP$54:DP$60)&gt;0),1,0)))</f>
        <v>0</v>
      </c>
      <c r="AN98" s="80">
        <f>IF((SUM(AN$19:AN$39)+SUM(AN$78:AN97)+SUM(AN$117:AN$121))&gt;=REGISTER!$CZ$22,0,IF(DQ$70=1,0,IF(AND(DQ98=1,$J98=1,DQ$43&gt;=REGISTER!$CZ$25,DQ$40&gt;0,SUM(DQ$54:DQ$60)&gt;0),1,0)))</f>
        <v>0</v>
      </c>
      <c r="AO98" s="80">
        <f>IF((SUM(AO$19:AO$39)+SUM(AO$78:AO97)+SUM(AO$117:AO$121))&gt;=REGISTER!$CZ$22,0,IF(DR$70=1,0,IF(AND(DR98=1,$J98=1,DR$43&gt;=REGISTER!$CZ$25,DR$40&gt;0,SUM(DR$54:DR$60)&gt;0),1,0)))</f>
        <v>0</v>
      </c>
      <c r="AP98" s="80">
        <f>IF((SUM(AP$19:AP$39)+SUM(AP$78:AP97)+SUM(AP$117:AP$121))&gt;=REGISTER!$CZ$22,0,IF(DS$70=1,0,IF(AND(DS98=1,$J98=1,DS$43&gt;=REGISTER!$CZ$25,DS$40&gt;0,SUM(DS$54:DS$60)&gt;0),1,0)))</f>
        <v>0</v>
      </c>
      <c r="AQ98" s="80">
        <f>IF((SUM(AQ$19:AQ$39)+SUM(AQ$78:AQ97)+SUM(AQ$117:AQ$121))&gt;=REGISTER!$CZ$22,0,IF(DT$70=1,0,IF(AND(DT98=1,$J98=1,DT$43&gt;=REGISTER!$CZ$25,DT$40&gt;0,SUM(DT$54:DT$60)&gt;0),1,0)))</f>
        <v>0</v>
      </c>
      <c r="AR98" s="80">
        <f>IF((SUM(AR$19:AR$39)+SUM(AR$78:AR97)+SUM(AR$117:AR$121))&gt;=REGISTER!$CZ$22,0,IF(DU$70=1,0,IF(AND(DU98=1,$J98=1,DU$43&gt;=REGISTER!$CZ$25,DU$40&gt;0,SUM(DU$54:DU$60)&gt;0),1,0)))</f>
        <v>0</v>
      </c>
      <c r="AS98" s="80">
        <f>IF((SUM(AS$19:AS$39)+SUM(AS$78:AS97)+SUM(AS$117:AS$121))&gt;=REGISTER!$CZ$22,0,IF(DV$70=1,0,IF(AND(DV98=1,$J98=1,DV$43&gt;=REGISTER!$CZ$25,DV$40&gt;0,SUM(DV$54:DV$60)&gt;0),1,0)))</f>
        <v>0</v>
      </c>
      <c r="AT98" s="80">
        <f>IF((SUM(AT$19:AT$39)+SUM(AT$78:AT97)+SUM(AT$117:AT$121))&gt;=REGISTER!$CZ$22,0,IF(DW$70=1,0,IF(AND(DW98=1,$J98=1,DW$43&gt;=REGISTER!$CZ$25,DW$40&gt;0,SUM(DW$54:DW$60)&gt;0),1,0)))</f>
        <v>0</v>
      </c>
      <c r="AU98" s="80">
        <f>IF((SUM(AU$19:AU$39)+SUM(AU$78:AU97)+SUM(AU$117:AU$121))&gt;=REGISTER!$CZ$22,0,IF(DX$70=1,0,IF(AND(DX98=1,$J98=1,DX$43&gt;=REGISTER!$CZ$25,DX$40&gt;0,SUM(DX$54:DX$60)&gt;0),1,0)))</f>
        <v>0</v>
      </c>
      <c r="AV98" s="80">
        <f>IF((SUM(AV$19:AV$39)+SUM(AV$78:AV97)+SUM(AV$117:AV$121))&gt;=REGISTER!$CZ$22,0,IF(DY$70=1,0,IF(AND(DY98=1,$J98=1,DY$43&gt;=REGISTER!$CZ$25,DY$40&gt;0,SUM(DY$54:DY$60)&gt;0),1,0)))</f>
        <v>0</v>
      </c>
      <c r="AW98" s="80">
        <f>IF((SUM(AW$19:AW$39)+SUM(AW$78:AW97)+SUM(AW$117:AW$121))&gt;=REGISTER!$CZ$22,0,IF(DZ$70=1,0,IF(AND(DZ98=1,$J98=1,DZ$43&gt;=REGISTER!$CZ$25,DZ$40&gt;0,SUM(DZ$54:DZ$60)&gt;0),1,0)))</f>
        <v>0</v>
      </c>
      <c r="AX98" s="80">
        <f>IF((SUM(AX$19:AX$39)+SUM(AX$78:AX97)+SUM(AX$117:AX$121))&gt;=REGISTER!$CZ$22,0,IF(EA$70=1,0,IF(AND(EA98=1,$J98=1,EA$43&gt;=REGISTER!$CZ$25,EA$40&gt;0,SUM(EA$54:EA$60)&gt;0),1,0)))</f>
        <v>0</v>
      </c>
      <c r="AY98" s="80">
        <f>IF((SUM(AY$19:AY$39)+SUM(AY$78:AY97)+SUM(AY$117:AY$121))&gt;=REGISTER!$CZ$22,0,IF(EB$70=1,0,IF(AND(EB98=1,$J98=1,EB$43&gt;=REGISTER!$CZ$25,EB$40&gt;0,SUM(EB$54:EB$60)&gt;0),1,0)))</f>
        <v>0</v>
      </c>
      <c r="AZ98" s="80">
        <f>IF((SUM(AZ$19:AZ$39)+SUM(AZ$78:AZ97)+SUM(AZ$117:AZ$121))&gt;=REGISTER!$CZ$22,0,IF(EC$70=1,0,IF(AND(EC98=1,$J98=1,EC$43&gt;=REGISTER!$CZ$25,EC$40&gt;0,SUM(EC$54:EC$60)&gt;0),1,0)))</f>
        <v>0</v>
      </c>
      <c r="BA98" s="80">
        <f>IF((SUM(BA$19:BA$39)+SUM(BA$78:BA97)+SUM(BA$117:BA$121))&gt;=REGISTER!$CZ$22,0,IF(ED$70=1,0,IF(AND(ED98=1,$J98=1,ED$43&gt;=REGISTER!$CZ$25,ED$40&gt;0,SUM(ED$54:ED$60)&gt;0),1,0)))</f>
        <v>0</v>
      </c>
      <c r="BB98" s="80">
        <f>IF((SUM(BB$19:BB$39)+SUM(BB$78:BB97)+SUM(BB$117:BB$121))&gt;=REGISTER!$CZ$22,0,IF(EE$70=1,0,IF(AND(EE98=1,$J98=1,EE$43&gt;=REGISTER!$CZ$25,EE$40&gt;0,SUM(EE$54:EE$60)&gt;0),1,0)))</f>
        <v>0</v>
      </c>
      <c r="BC98" s="80">
        <f>IF((SUM(BC$19:BC$39)+SUM(BC$78:BC97)+SUM(BC$117:BC$121))&gt;=REGISTER!$CZ$22,0,IF(EF$70=1,0,IF(AND(EF98=1,$J98=1,EF$43&gt;=REGISTER!$CZ$25,EF$40&gt;0,SUM(EF$54:EF$60)&gt;0),1,0)))</f>
        <v>0</v>
      </c>
      <c r="BD98" s="101">
        <f t="shared" si="46"/>
        <v>0</v>
      </c>
      <c r="BE98" s="80">
        <f>IF((SUM(BE$19:BE$39)+SUM(BE$78:BE97)+SUM(BE$117:BE$121))&gt;=30,0,SUM(IF(AND($I98=1,CS98=1,CS$41&gt;2,CS$40&gt;0,SUM(CS$47:CS$53)&gt;0),1,0)))</f>
        <v>0</v>
      </c>
      <c r="BF98" s="80">
        <f>IF((SUM(BF$19:BF$39)+SUM(BF$78:BF97)+SUM(BF$117:BF$121))&gt;=30,0,SUM(IF(AND($I98=1,CT98=1,CT$41&gt;2,CT$40&gt;0,SUM(CT$47:CT$53)&gt;0),1,0)))</f>
        <v>0</v>
      </c>
      <c r="BG98" s="80">
        <f>IF((SUM(BG$19:BG$39)+SUM(BG$78:BG97)+SUM(BG$117:BG$121))&gt;=30,0,SUM(IF(AND($I98=1,CU98=1,CU$41&gt;2,CU$40&gt;0,SUM(CU$47:CU$53)&gt;0),1,0)))</f>
        <v>0</v>
      </c>
      <c r="BH98" s="80">
        <f>IF((SUM(BH$19:BH$39)+SUM(BH$78:BH97)+SUM(BH$117:BH$121))&gt;=30,0,SUM(IF(AND($I98=1,CV98=1,CV$41&gt;2,CV$40&gt;0,SUM(CV$47:CV$53)&gt;0),1,0)))</f>
        <v>0</v>
      </c>
      <c r="BI98" s="80">
        <f>IF((SUM(BI$19:BI$39)+SUM(BI$78:BI97)+SUM(BI$117:BI$121))&gt;=30,0,SUM(IF(AND($I98=1,CW98=1,CW$41&gt;2,CW$40&gt;0,SUM(CW$47:CW$53)&gt;0),1,0)))</f>
        <v>0</v>
      </c>
      <c r="BJ98" s="80">
        <f>IF((SUM(BJ$19:BJ$39)+SUM(BJ$78:BJ97)+SUM(BJ$117:BJ$121))&gt;=30,0,SUM(IF(AND($I98=1,CX98=1,CX$41&gt;2,CX$40&gt;0,SUM(CX$47:CX$53)&gt;0),1,0)))</f>
        <v>0</v>
      </c>
      <c r="BK98" s="80">
        <f>IF((SUM(BK$19:BK$39)+SUM(BK$78:BK97)+SUM(BK$117:BK$121))&gt;=30,0,SUM(IF(AND($I98=1,CY98=1,CY$41&gt;2,CY$40&gt;0,SUM(CY$47:CY$53)&gt;0),1,0)))</f>
        <v>0</v>
      </c>
      <c r="BL98" s="80">
        <f>IF((SUM(BL$19:BL$39)+SUM(BL$78:BL97)+SUM(BL$117:BL$121))&gt;=30,0,SUM(IF(AND($I98=1,CZ98=1,CZ$41&gt;2,CZ$40&gt;0,SUM(CZ$47:CZ$53)&gt;0),1,0)))</f>
        <v>0</v>
      </c>
      <c r="BM98" s="80">
        <f>IF((SUM(BM$19:BM$39)+SUM(BM$78:BM97)+SUM(BM$117:BM$121))&gt;=30,0,SUM(IF(AND($I98=1,DA98=1,DA$41&gt;2,DA$40&gt;0,SUM(DA$47:DA$53)&gt;0),1,0)))</f>
        <v>0</v>
      </c>
      <c r="BN98" s="80">
        <f>IF((SUM(BN$19:BN$39)+SUM(BN$78:BN97)+SUM(BN$117:BN$121))&gt;=30,0,SUM(IF(AND($I98=1,DB98=1,DB$41&gt;2,DB$40&gt;0,SUM(DB$47:DB$53)&gt;0),1,0)))</f>
        <v>0</v>
      </c>
      <c r="BO98" s="80">
        <f>IF((SUM(BO$19:BO$39)+SUM(BO$78:BO97)+SUM(BO$117:BO$121))&gt;=30,0,SUM(IF(AND($I98=1,DC98=1,DC$41&gt;2,DC$40&gt;0,SUM(DC$47:DC$53)&gt;0),1,0)))</f>
        <v>0</v>
      </c>
      <c r="BP98" s="80">
        <f>IF((SUM(BP$19:BP$39)+SUM(BP$78:BP97)+SUM(BP$117:BP$121))&gt;=30,0,SUM(IF(AND($I98=1,DD98=1,DD$41&gt;2,DD$40&gt;0,SUM(DD$47:DD$53)&gt;0),1,0)))</f>
        <v>0</v>
      </c>
      <c r="BQ98" s="80">
        <f>IF((SUM(BQ$19:BQ$39)+SUM(BQ$78:BQ97)+SUM(BQ$117:BQ$121))&gt;=30,0,SUM(IF(AND($I98=1,DE98=1,DE$41&gt;2,DE$40&gt;0,SUM(DE$47:DE$53)&gt;0),1,0)))</f>
        <v>0</v>
      </c>
      <c r="BR98" s="80">
        <f>IF((SUM(BR$19:BR$39)+SUM(BR$78:BR97)+SUM(BR$117:BR$121))&gt;=30,0,SUM(IF(AND($I98=1,DF98=1,DF$41&gt;2,DF$40&gt;0,SUM(DF$47:DF$53)&gt;0),1,0)))</f>
        <v>0</v>
      </c>
      <c r="BS98" s="80">
        <f>IF((SUM(BS$19:BS$39)+SUM(BS$78:BS97)+SUM(BS$117:BS$121))&gt;=30,0,SUM(IF(AND($I98=1,DG98=1,DG$41&gt;2,DG$40&gt;0,SUM(DG$47:DG$53)&gt;0),1,0)))</f>
        <v>0</v>
      </c>
      <c r="BT98" s="80">
        <f>IF((SUM(BT$19:BT$39)+SUM(BT$78:BT97)+SUM(BT$117:BT$121))&gt;=30,0,SUM(IF(AND($I98=1,DH98=1,DH$41&gt;2,DH$40&gt;0,SUM(DH$47:DH$53)&gt;0),1,0)))</f>
        <v>0</v>
      </c>
      <c r="BU98" s="80">
        <f>IF((SUM(BU$19:BU$39)+SUM(BU$78:BU97)+SUM(BU$117:BU$121))&gt;=30,0,SUM(IF(AND($I98=1,DI98=1,DI$41&gt;2,DI$40&gt;0,SUM(DI$47:DI$53)&gt;0),1,0)))</f>
        <v>0</v>
      </c>
      <c r="BV98" s="80">
        <f>IF((SUM(BV$19:BV$39)+SUM(BV$78:BV97)+SUM(BV$117:BV$121))&gt;=30,0,SUM(IF(AND($I98=1,DJ98=1,DJ$41&gt;2,DJ$40&gt;0,SUM(DJ$47:DJ$53)&gt;0),1,0)))</f>
        <v>0</v>
      </c>
      <c r="BW98" s="80">
        <f>IF((SUM(BW$19:BW$39)+SUM(BW$78:BW97)+SUM(BW$117:BW$121))&gt;=30,0,SUM(IF(AND($I98=1,DK98=1,DK$41&gt;2,DK$40&gt;0,SUM(DK$47:DK$53)&gt;0),1,0)))</f>
        <v>0</v>
      </c>
      <c r="BX98" s="80">
        <f>IF((SUM(BX$19:BX$39)+SUM(BX$78:BX97)+SUM(BX$117:BX$121))&gt;=30,0,SUM(IF(AND($I98=1,DL98=1,DL$41&gt;2,DL$40&gt;0,SUM(DL$47:DL$53)&gt;0),1,0)))</f>
        <v>0</v>
      </c>
      <c r="BY98" s="80">
        <f>IF((SUM(BY$19:BY$39)+SUM(BY$78:BY97)+SUM(BY$117:BY$121))&gt;=30,0,SUM(IF(AND($I98=1,DM98=1,DM$41&gt;2,DM$40&gt;0,SUM(DM$47:DM$53)&gt;0),1,0)))</f>
        <v>0</v>
      </c>
      <c r="BZ98" s="80">
        <f>IF((SUM(BZ$19:BZ$39)+SUM(BZ$78:BZ97)+SUM(BZ$117:BZ$121))&gt;=30,0,SUM(IF(AND($I98=1,DN98=1,DN$41&gt;2,DN$40&gt;0,SUM(DN$47:DN$53)&gt;0),1,0)))</f>
        <v>0</v>
      </c>
      <c r="CA98" s="80">
        <f>IF((SUM(CA$19:CA$39)+SUM(CA$78:CA97)+SUM(CA$117:CA$121))&gt;=30,0,SUM(IF(AND($I98=1,DO98=1,DO$41&gt;2,DO$40&gt;0,SUM(DO$47:DO$53)&gt;0),1,0)))</f>
        <v>0</v>
      </c>
      <c r="CB98" s="80">
        <f>IF((SUM(CB$19:CB$39)+SUM(CB$78:CB97)+SUM(CB$117:CB$121))&gt;=30,0,SUM(IF(AND($I98=1,DP98=1,DP$41&gt;2,DP$40&gt;0,SUM(DP$47:DP$53)&gt;0),1,0)))</f>
        <v>0</v>
      </c>
      <c r="CC98" s="80">
        <f>IF((SUM(CC$19:CC$39)+SUM(CC$78:CC97)+SUM(CC$117:CC$121))&gt;=30,0,SUM(IF(AND($I98=1,DQ98=1,DQ$41&gt;2,DQ$40&gt;0,SUM(DQ$47:DQ$53)&gt;0),1,0)))</f>
        <v>0</v>
      </c>
      <c r="CD98" s="80">
        <f>IF((SUM(CD$19:CD$39)+SUM(CD$78:CD97)+SUM(CD$117:CD$121))&gt;=30,0,SUM(IF(AND($I98=1,DR98=1,DR$41&gt;2,DR$40&gt;0,SUM(DR$47:DR$53)&gt;0),1,0)))</f>
        <v>0</v>
      </c>
      <c r="CE98" s="80">
        <f>IF((SUM(CE$19:CE$39)+SUM(CE$78:CE97)+SUM(CE$117:CE$121))&gt;=30,0,SUM(IF(AND($I98=1,DS98=1,DS$41&gt;2,DS$40&gt;0,SUM(DS$47:DS$53)&gt;0),1,0)))</f>
        <v>0</v>
      </c>
      <c r="CF98" s="80">
        <f>IF((SUM(CF$19:CF$39)+SUM(CF$78:CF97)+SUM(CF$117:CF$121))&gt;=30,0,SUM(IF(AND($I98=1,DT98=1,DT$41&gt;2,DT$40&gt;0,SUM(DT$47:DT$53)&gt;0),1,0)))</f>
        <v>0</v>
      </c>
      <c r="CG98" s="80">
        <f>IF((SUM(CG$19:CG$39)+SUM(CG$78:CG97)+SUM(CG$117:CG$121))&gt;=30,0,SUM(IF(AND($I98=1,DU98=1,DU$41&gt;2,DU$40&gt;0,SUM(DU$47:DU$53)&gt;0),1,0)))</f>
        <v>0</v>
      </c>
      <c r="CH98" s="80">
        <f>IF((SUM(CH$19:CH$39)+SUM(CH$78:CH97)+SUM(CH$117:CH$121))&gt;=30,0,SUM(IF(AND($I98=1,DV98=1,DV$41&gt;2,DV$40&gt;0,SUM(DV$47:DV$53)&gt;0),1,0)))</f>
        <v>0</v>
      </c>
      <c r="CI98" s="80">
        <f>IF((SUM(CI$19:CI$39)+SUM(CI$78:CI97)+SUM(CI$117:CI$121))&gt;=30,0,SUM(IF(AND($I98=1,DW98=1,DW$41&gt;2,DW$40&gt;0,SUM(DW$47:DW$53)&gt;0),1,0)))</f>
        <v>0</v>
      </c>
      <c r="CJ98" s="80">
        <f>IF((SUM(CJ$19:CJ$39)+SUM(CJ$78:CJ97)+SUM(CJ$117:CJ$121))&gt;=30,0,SUM(IF(AND($I98=1,DX98=1,DX$41&gt;2,DX$40&gt;0,SUM(DX$47:DX$53)&gt;0),1,0)))</f>
        <v>0</v>
      </c>
      <c r="CK98" s="80">
        <f>IF((SUM(CK$19:CK$39)+SUM(CK$78:CK97)+SUM(CK$117:CK$121))&gt;=30,0,SUM(IF(AND($I98=1,DY98=1,DY$41&gt;2,DY$40&gt;0,SUM(DY$47:DY$53)&gt;0),1,0)))</f>
        <v>0</v>
      </c>
      <c r="CL98" s="80">
        <f>IF((SUM(CL$19:CL$39)+SUM(CL$78:CL97)+SUM(CL$117:CL$121))&gt;=30,0,SUM(IF(AND($I98=1,DZ98=1,DZ$41&gt;2,DZ$40&gt;0,SUM(DZ$47:DZ$53)&gt;0),1,0)))</f>
        <v>0</v>
      </c>
      <c r="CM98" s="80">
        <f>IF((SUM(CM$19:CM$39)+SUM(CM$78:CM97)+SUM(CM$117:CM$121))&gt;=30,0,SUM(IF(AND($I98=1,EA98=1,EA$41&gt;2,EA$40&gt;0,SUM(EA$47:EA$53)&gt;0),1,0)))</f>
        <v>0</v>
      </c>
      <c r="CN98" s="80">
        <f>IF((SUM(CN$19:CN$39)+SUM(CN$78:CN97)+SUM(CN$117:CN$121))&gt;=30,0,SUM(IF(AND($I98=1,EB98=1,EB$41&gt;2,EB$40&gt;0,SUM(EB$47:EB$53)&gt;0),1,0)))</f>
        <v>0</v>
      </c>
      <c r="CO98" s="80">
        <f>IF((SUM(CO$19:CO$39)+SUM(CO$78:CO97)+SUM(CO$117:CO$121))&gt;=30,0,SUM(IF(AND($I98=1,EC98=1,EC$41&gt;2,EC$40&gt;0,SUM(EC$47:EC$53)&gt;0),1,0)))</f>
        <v>0</v>
      </c>
      <c r="CP98" s="80">
        <f>IF((SUM(CP$19:CP$39)+SUM(CP$78:CP97)+SUM(CP$117:CP$121))&gt;=30,0,SUM(IF(AND($I98=1,ED98=1,ED$41&gt;2,ED$40&gt;0,SUM(ED$47:ED$53)&gt;0),1,0)))</f>
        <v>0</v>
      </c>
      <c r="CQ98" s="80">
        <f>IF((SUM(CQ$19:CQ$39)+SUM(CQ$78:CQ97)+SUM(CQ$117:CQ$121))&gt;=30,0,SUM(IF(AND($I98=1,EE98=1,EE$41&gt;2,EE$40&gt;0,SUM(EE$47:EE$53)&gt;0),1,0)))</f>
        <v>0</v>
      </c>
      <c r="CR98" s="80">
        <f>IF((SUM(CR$19:CR$39)+SUM(CR$78:CR97)+SUM(CR$117:CR$121))&gt;=30,0,SUM(IF(AND($I98=1,EF98=1,EF$41&gt;2,EF$40&gt;0,SUM(EF$47:EF$53)&gt;0),1,0)))</f>
        <v>0</v>
      </c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54">
        <f t="shared" si="48"/>
        <v>0</v>
      </c>
      <c r="EH98" s="136"/>
      <c r="EI98" s="97">
        <f t="shared" si="49"/>
        <v>0</v>
      </c>
      <c r="EJ98" s="344" t="str">
        <f t="shared" si="50"/>
        <v/>
      </c>
      <c r="EK98" s="345">
        <f t="shared" si="51"/>
        <v>0</v>
      </c>
      <c r="EL98" s="185"/>
      <c r="EM98" s="102">
        <f>SUMIF($K98,REGISTER!$CU$7,'KORT 2'!$BD98)</f>
        <v>0</v>
      </c>
      <c r="EN98" s="19">
        <f>SUMIF($K98,REGISTER!$CU$8,'KORT 2'!$BD98)</f>
        <v>0</v>
      </c>
      <c r="EO98" s="20">
        <f>SUMIF($K98,REGISTER!$CU$9,'KORT 2'!$BD98)</f>
        <v>0</v>
      </c>
      <c r="EP98" s="17">
        <f>SUMIF($K98,REGISTER!$CU$21,'KORT 2'!$BD98)</f>
        <v>0</v>
      </c>
      <c r="EQ98" s="19">
        <f>SUMIF($K98,REGISTER!$CU$22,'KORT 2'!$BD98)</f>
        <v>0</v>
      </c>
      <c r="ER98" s="20">
        <f>SUMIF($K98,REGISTER!$CU$23,'KORT 2'!$BD98)</f>
        <v>0</v>
      </c>
      <c r="ES98" s="17">
        <f>SUMIF($K98,REGISTER!$CU$14,'KORT 2'!$BD98)</f>
        <v>0</v>
      </c>
      <c r="ET98" s="19">
        <f>SUMIF($K98,REGISTER!$CU$15,'KORT 2'!$BD98)</f>
        <v>0</v>
      </c>
      <c r="EU98" s="19">
        <f>SUMIF($K98,REGISTER!$CU$16,'KORT 2'!$BD98)</f>
        <v>0</v>
      </c>
      <c r="EV98" s="218">
        <f>SUMIF($K98,REGISTER!$CU$17,'KORT 2'!$BD98)+SUMIF($K98,REGISTER!$CU$18,'KORT 2'!$BD98)+SUMIF($K98,REGISTER!$CU$19,'KORT 2'!$BD98)+SUMIF($K98,REGISTER!$CU$20,'KORT 2'!$BD98)</f>
        <v>0</v>
      </c>
      <c r="EW98" s="103">
        <f>SUMIF($K98,REGISTER!$CU$28,'KORT 2'!$BD98)</f>
        <v>0</v>
      </c>
      <c r="EX98" s="19">
        <f>SUMIF($K98,REGISTER!$CU$29,'KORT 2'!$BD98)</f>
        <v>0</v>
      </c>
      <c r="EY98" s="19">
        <f>SUMIF($K98,REGISTER!$CU$30,'KORT 2'!$BD98)</f>
        <v>0</v>
      </c>
      <c r="EZ98" s="218">
        <f>SUMIF($K98,REGISTER!$CU$31,'KORT 2'!$BD98)+SUMIF($K98,REGISTER!$CU$32,'KORT 2'!$BD98)+SUMIF($K98,REGISTER!$CU$33,'KORT 2'!$BD98)+SUMIF($K98,REGISTER!$CU$34,'KORT 2'!$BD98)</f>
        <v>0</v>
      </c>
      <c r="FA98" s="136"/>
      <c r="FB98" s="136"/>
      <c r="FC98" s="136"/>
      <c r="FD98" s="136"/>
      <c r="FE98" s="136"/>
      <c r="FF98" s="136"/>
      <c r="FG98" s="136"/>
      <c r="FH98" s="136"/>
      <c r="FI98" s="136"/>
      <c r="FJ98" s="136"/>
      <c r="FK98" s="136"/>
      <c r="FL98" s="136"/>
      <c r="FM98" s="136"/>
      <c r="FN98" s="136"/>
      <c r="FO98" s="136"/>
      <c r="FP98" s="235"/>
      <c r="FQ98" s="103">
        <f>SUMIF($M98,REGISTER!$CU$36,'KORT 2'!$O98)</f>
        <v>0</v>
      </c>
      <c r="FR98" s="19">
        <f>SUMIF($M98,REGISTER!$CU$37,'KORT 2'!$O98)</f>
        <v>0</v>
      </c>
      <c r="FS98" s="19">
        <f>SUMIF($M98,REGISTER!$CU$38,'KORT 2'!$O98)</f>
        <v>0</v>
      </c>
      <c r="FT98" s="19">
        <f>SUMIF($M98,REGISTER!$CU$39,'KORT 2'!$O98)</f>
        <v>0</v>
      </c>
      <c r="FU98" s="19">
        <f>SUMIF($M98,REGISTER!$CU$40,'KORT 2'!$O98)</f>
        <v>0</v>
      </c>
      <c r="FV98" s="19">
        <f>SUMIF($M98,REGISTER!$CU$41,'KORT 2'!$O98)</f>
        <v>0</v>
      </c>
      <c r="FW98" s="19">
        <f>SUMIF($M98,REGISTER!$CU$56,'KORT 2'!$O98)</f>
        <v>0</v>
      </c>
      <c r="FX98" s="19">
        <f>SUMIF($M98,REGISTER!$CU$57,'KORT 2'!$O98)</f>
        <v>0</v>
      </c>
      <c r="FY98" s="19">
        <f>SUMIF($M98,REGISTER!$CU$58,'KORT 2'!$O98)</f>
        <v>0</v>
      </c>
      <c r="FZ98" s="19">
        <f>SUMIF($M98,REGISTER!$CU$59,'KORT 2'!$O98)</f>
        <v>0</v>
      </c>
      <c r="GA98" s="19">
        <f>SUMIF($M98,REGISTER!$CU$60,'KORT 2'!$O98)</f>
        <v>0</v>
      </c>
      <c r="GB98" s="19">
        <f>SUMIF($M98,REGISTER!$CU$61,'KORT 2'!$O98)</f>
        <v>0</v>
      </c>
      <c r="GC98" s="19">
        <f>SUMIF($M98,REGISTER!$CU$46,'KORT 2'!$O98)</f>
        <v>0</v>
      </c>
      <c r="GD98" s="19">
        <f>SUMIF($M98,REGISTER!$CU$47,'KORT 2'!$O98)</f>
        <v>0</v>
      </c>
      <c r="GE98" s="19">
        <f>SUMIF($M98,REGISTER!$CU$48,'KORT 2'!$O98)</f>
        <v>0</v>
      </c>
      <c r="GF98" s="19">
        <f>SUMIF($M98,REGISTER!$CU$49,'KORT 2'!$O98)</f>
        <v>0</v>
      </c>
      <c r="GG98" s="19">
        <f>SUMIF($M98,REGISTER!$CU$50,'KORT 2'!$O98)</f>
        <v>0</v>
      </c>
      <c r="GH98" s="19">
        <f>SUMIF($M98,REGISTER!$CU$51,'KORT 2'!$O98)</f>
        <v>0</v>
      </c>
      <c r="GI98" s="18">
        <f>SUMIF($M98,REGISTER!$CU$52,'KORT 2'!$O98)+SUMIF($M98,REGISTER!$CU$53,'KORT 2'!$O98)+SUMIF($M98,REGISTER!$CU$54,'KORT 2'!$O98)+SUMIF($M98,REGISTER!$CU$55,'KORT 2'!$O98)</f>
        <v>0</v>
      </c>
      <c r="GJ98" s="19">
        <f>SUMIF($M98,REGISTER!$CU$66,'KORT 2'!$O98)</f>
        <v>0</v>
      </c>
      <c r="GK98" s="19">
        <f>SUMIF($M98,REGISTER!$CU$67,'KORT 2'!$O98)</f>
        <v>0</v>
      </c>
      <c r="GL98" s="19">
        <f>SUMIF($M98,REGISTER!$CU$68,'KORT 2'!$O98)</f>
        <v>0</v>
      </c>
      <c r="GM98" s="19">
        <f>SUMIF($M98,REGISTER!$CU$69,'KORT 2'!$O98)</f>
        <v>0</v>
      </c>
      <c r="GN98" s="19">
        <f>SUMIF($M98,REGISTER!$CU$70,'KORT 2'!$O98)</f>
        <v>0</v>
      </c>
      <c r="GO98" s="19">
        <f>SUMIF($M98,REGISTER!$CU$71,'KORT 2'!$O98)</f>
        <v>0</v>
      </c>
      <c r="GP98" s="18">
        <f>SUMIF($M98,REGISTER!$CU$72,'KORT 2'!$O98)+SUMIF($M98,REGISTER!$CU$73,'KORT 2'!$O98)+SUMIF($M98,REGISTER!$CU$74,'KORT 2'!$O98)+SUMIF($M98,REGISTER!$CU$75,'KORT 2'!$O98)</f>
        <v>0</v>
      </c>
      <c r="GQ98" s="136"/>
      <c r="GR98" s="136"/>
      <c r="GS98" s="136"/>
      <c r="GT98" s="136"/>
      <c r="GU98" s="136"/>
      <c r="GV98" s="136"/>
      <c r="GW98" s="136"/>
      <c r="GX98" s="136"/>
      <c r="GY98" s="136"/>
      <c r="GZ98" s="136"/>
      <c r="HA98" s="136"/>
      <c r="HB98" s="136"/>
      <c r="HC98" s="136"/>
      <c r="HD98" s="136"/>
      <c r="HE98" s="136"/>
      <c r="HF98" s="136"/>
      <c r="HG98" s="136"/>
      <c r="HH98" s="125"/>
      <c r="HI98" s="1"/>
    </row>
    <row r="99" spans="1:217" ht="12" customHeight="1">
      <c r="A99" s="17">
        <v>43</v>
      </c>
      <c r="B99" s="81"/>
      <c r="C99" s="427" t="str">
        <f t="shared" si="38"/>
        <v/>
      </c>
      <c r="D99" s="428"/>
      <c r="E99" s="428"/>
      <c r="F99" s="428"/>
      <c r="G99" s="429"/>
      <c r="H99" s="130" t="str">
        <f t="shared" si="39"/>
        <v/>
      </c>
      <c r="I99" s="26">
        <f t="shared" si="40"/>
        <v>0</v>
      </c>
      <c r="J99" s="26">
        <f t="shared" si="41"/>
        <v>0</v>
      </c>
      <c r="K99" s="26">
        <f t="shared" si="42"/>
        <v>0</v>
      </c>
      <c r="L99" s="133"/>
      <c r="M99" s="26">
        <f t="shared" si="43"/>
        <v>0</v>
      </c>
      <c r="N99" s="26">
        <f t="shared" si="44"/>
        <v>0</v>
      </c>
      <c r="O99" s="101">
        <f t="shared" si="45"/>
        <v>0</v>
      </c>
      <c r="P99" s="80">
        <f>IF((SUM(P$19:P$39)+SUM(P$78:P98)+SUM(P$117:P$121))&gt;=REGISTER!$CZ$22,0,IF(CS$70=1,0,IF(AND(CS99=1,$J99=1,CS$43&gt;=REGISTER!$CZ$25,CS$40&gt;0,SUM(CS$54:CS$60)&gt;0),1,0)))</f>
        <v>0</v>
      </c>
      <c r="Q99" s="80">
        <f>IF((SUM(Q$19:Q$39)+SUM(Q$78:Q98)+SUM(Q$117:Q$121))&gt;=REGISTER!$CZ$22,0,IF(CT$70=1,0,IF(AND(CT99=1,$J99=1,CT$43&gt;=REGISTER!$CZ$25,CT$40&gt;0,SUM(CT$54:CT$60)&gt;0),1,0)))</f>
        <v>0</v>
      </c>
      <c r="R99" s="80">
        <f>IF((SUM(R$19:R$39)+SUM(R$78:R98)+SUM(R$117:R$121))&gt;=REGISTER!$CZ$22,0,IF(CU$70=1,0,IF(AND(CU99=1,$J99=1,CU$43&gt;=REGISTER!$CZ$25,CU$40&gt;0,SUM(CU$54:CU$60)&gt;0),1,0)))</f>
        <v>0</v>
      </c>
      <c r="S99" s="80">
        <f>IF((SUM(S$19:S$39)+SUM(S$78:S98)+SUM(S$117:S$121))&gt;=REGISTER!$CZ$22,0,IF(CV$70=1,0,IF(AND(CV99=1,$J99=1,CV$43&gt;=REGISTER!$CZ$25,CV$40&gt;0,SUM(CV$54:CV$60)&gt;0),1,0)))</f>
        <v>0</v>
      </c>
      <c r="T99" s="80">
        <f>IF((SUM(T$19:T$39)+SUM(T$78:T98)+SUM(T$117:T$121))&gt;=REGISTER!$CZ$22,0,IF(CW$70=1,0,IF(AND(CW99=1,$J99=1,CW$43&gt;=REGISTER!$CZ$25,CW$40&gt;0,SUM(CW$54:CW$60)&gt;0),1,0)))</f>
        <v>0</v>
      </c>
      <c r="U99" s="80">
        <f>IF((SUM(U$19:U$39)+SUM(U$78:U98)+SUM(U$117:U$121))&gt;=REGISTER!$CZ$22,0,IF(CX$70=1,0,IF(AND(CX99=1,$J99=1,CX$43&gt;=REGISTER!$CZ$25,CX$40&gt;0,SUM(CX$54:CX$60)&gt;0),1,0)))</f>
        <v>0</v>
      </c>
      <c r="V99" s="80">
        <f>IF((SUM(V$19:V$39)+SUM(V$78:V98)+SUM(V$117:V$121))&gt;=REGISTER!$CZ$22,0,IF(CY$70=1,0,IF(AND(CY99=1,$J99=1,CY$43&gt;=REGISTER!$CZ$25,CY$40&gt;0,SUM(CY$54:CY$60)&gt;0),1,0)))</f>
        <v>0</v>
      </c>
      <c r="W99" s="80">
        <f>IF((SUM(W$19:W$39)+SUM(W$78:W98)+SUM(W$117:W$121))&gt;=REGISTER!$CZ$22,0,IF(CZ$70=1,0,IF(AND(CZ99=1,$J99=1,CZ$43&gt;=REGISTER!$CZ$25,CZ$40&gt;0,SUM(CZ$54:CZ$60)&gt;0),1,0)))</f>
        <v>0</v>
      </c>
      <c r="X99" s="80">
        <f>IF((SUM(X$19:X$39)+SUM(X$78:X98)+SUM(X$117:X$121))&gt;=REGISTER!$CZ$22,0,IF(DA$70=1,0,IF(AND(DA99=1,$J99=1,DA$43&gt;=REGISTER!$CZ$25,DA$40&gt;0,SUM(DA$54:DA$60)&gt;0),1,0)))</f>
        <v>0</v>
      </c>
      <c r="Y99" s="80">
        <f>IF((SUM(Y$19:Y$39)+SUM(Y$78:Y98)+SUM(Y$117:Y$121))&gt;=REGISTER!$CZ$22,0,IF(DB$70=1,0,IF(AND(DB99=1,$J99=1,DB$43&gt;=REGISTER!$CZ$25,DB$40&gt;0,SUM(DB$54:DB$60)&gt;0),1,0)))</f>
        <v>0</v>
      </c>
      <c r="Z99" s="80">
        <f>IF((SUM(Z$19:Z$39)+SUM(Z$78:Z98)+SUM(Z$117:Z$121))&gt;=REGISTER!$CZ$22,0,IF(DC$70=1,0,IF(AND(DC99=1,$J99=1,DC$43&gt;=REGISTER!$CZ$25,DC$40&gt;0,SUM(DC$54:DC$60)&gt;0),1,0)))</f>
        <v>0</v>
      </c>
      <c r="AA99" s="80">
        <f>IF((SUM(AA$19:AA$39)+SUM(AA$78:AA98)+SUM(AA$117:AA$121))&gt;=REGISTER!$CZ$22,0,IF(DD$70=1,0,IF(AND(DD99=1,$J99=1,DD$43&gt;=REGISTER!$CZ$25,DD$40&gt;0,SUM(DD$54:DD$60)&gt;0),1,0)))</f>
        <v>0</v>
      </c>
      <c r="AB99" s="80">
        <f>IF((SUM(AB$19:AB$39)+SUM(AB$78:AB98)+SUM(AB$117:AB$121))&gt;=REGISTER!$CZ$22,0,IF(DE$70=1,0,IF(AND(DE99=1,$J99=1,DE$43&gt;=REGISTER!$CZ$25,DE$40&gt;0,SUM(DE$54:DE$60)&gt;0),1,0)))</f>
        <v>0</v>
      </c>
      <c r="AC99" s="80">
        <f>IF((SUM(AC$19:AC$39)+SUM(AC$78:AC98)+SUM(AC$117:AC$121))&gt;=REGISTER!$CZ$22,0,IF(DF$70=1,0,IF(AND(DF99=1,$J99=1,DF$43&gt;=REGISTER!$CZ$25,DF$40&gt;0,SUM(DF$54:DF$60)&gt;0),1,0)))</f>
        <v>0</v>
      </c>
      <c r="AD99" s="80">
        <f>IF((SUM(AD$19:AD$39)+SUM(AD$78:AD98)+SUM(AD$117:AD$121))&gt;=REGISTER!$CZ$22,0,IF(DG$70=1,0,IF(AND(DG99=1,$J99=1,DG$43&gt;=REGISTER!$CZ$25,DG$40&gt;0,SUM(DG$54:DG$60)&gt;0),1,0)))</f>
        <v>0</v>
      </c>
      <c r="AE99" s="80">
        <f>IF((SUM(AE$19:AE$39)+SUM(AE$78:AE98)+SUM(AE$117:AE$121))&gt;=REGISTER!$CZ$22,0,IF(DH$70=1,0,IF(AND(DH99=1,$J99=1,DH$43&gt;=REGISTER!$CZ$25,DH$40&gt;0,SUM(DH$54:DH$60)&gt;0),1,0)))</f>
        <v>0</v>
      </c>
      <c r="AF99" s="80">
        <f>IF((SUM(AF$19:AF$39)+SUM(AF$78:AF98)+SUM(AF$117:AF$121))&gt;=REGISTER!$CZ$22,0,IF(DI$70=1,0,IF(AND(DI99=1,$J99=1,DI$43&gt;=REGISTER!$CZ$25,DI$40&gt;0,SUM(DI$54:DI$60)&gt;0),1,0)))</f>
        <v>0</v>
      </c>
      <c r="AG99" s="80">
        <f>IF((SUM(AG$19:AG$39)+SUM(AG$78:AG98)+SUM(AG$117:AG$121))&gt;=REGISTER!$CZ$22,0,IF(DJ$70=1,0,IF(AND(DJ99=1,$J99=1,DJ$43&gt;=REGISTER!$CZ$25,DJ$40&gt;0,SUM(DJ$54:DJ$60)&gt;0),1,0)))</f>
        <v>0</v>
      </c>
      <c r="AH99" s="80">
        <f>IF((SUM(AH$19:AH$39)+SUM(AH$78:AH98)+SUM(AH$117:AH$121))&gt;=REGISTER!$CZ$22,0,IF(DK$70=1,0,IF(AND(DK99=1,$J99=1,DK$43&gt;=REGISTER!$CZ$25,DK$40&gt;0,SUM(DK$54:DK$60)&gt;0),1,0)))</f>
        <v>0</v>
      </c>
      <c r="AI99" s="80">
        <f>IF((SUM(AI$19:AI$39)+SUM(AI$78:AI98)+SUM(AI$117:AI$121))&gt;=REGISTER!$CZ$22,0,IF(DL$70=1,0,IF(AND(DL99=1,$J99=1,DL$43&gt;=REGISTER!$CZ$25,DL$40&gt;0,SUM(DL$54:DL$60)&gt;0),1,0)))</f>
        <v>0</v>
      </c>
      <c r="AJ99" s="80">
        <f>IF((SUM(AJ$19:AJ$39)+SUM(AJ$78:AJ98)+SUM(AJ$117:AJ$121))&gt;=REGISTER!$CZ$22,0,IF(DM$70=1,0,IF(AND(DM99=1,$J99=1,DM$43&gt;=REGISTER!$CZ$25,DM$40&gt;0,SUM(DM$54:DM$60)&gt;0),1,0)))</f>
        <v>0</v>
      </c>
      <c r="AK99" s="80">
        <f>IF((SUM(AK$19:AK$39)+SUM(AK$78:AK98)+SUM(AK$117:AK$121))&gt;=REGISTER!$CZ$22,0,IF(DN$70=1,0,IF(AND(DN99=1,$J99=1,DN$43&gt;=REGISTER!$CZ$25,DN$40&gt;0,SUM(DN$54:DN$60)&gt;0),1,0)))</f>
        <v>0</v>
      </c>
      <c r="AL99" s="80">
        <f>IF((SUM(AL$19:AL$39)+SUM(AL$78:AL98)+SUM(AL$117:AL$121))&gt;=REGISTER!$CZ$22,0,IF(DO$70=1,0,IF(AND(DO99=1,$J99=1,DO$43&gt;=REGISTER!$CZ$25,DO$40&gt;0,SUM(DO$54:DO$60)&gt;0),1,0)))</f>
        <v>0</v>
      </c>
      <c r="AM99" s="80">
        <f>IF((SUM(AM$19:AM$39)+SUM(AM$78:AM98)+SUM(AM$117:AM$121))&gt;=REGISTER!$CZ$22,0,IF(DP$70=1,0,IF(AND(DP99=1,$J99=1,DP$43&gt;=REGISTER!$CZ$25,DP$40&gt;0,SUM(DP$54:DP$60)&gt;0),1,0)))</f>
        <v>0</v>
      </c>
      <c r="AN99" s="80">
        <f>IF((SUM(AN$19:AN$39)+SUM(AN$78:AN98)+SUM(AN$117:AN$121))&gt;=REGISTER!$CZ$22,0,IF(DQ$70=1,0,IF(AND(DQ99=1,$J99=1,DQ$43&gt;=REGISTER!$CZ$25,DQ$40&gt;0,SUM(DQ$54:DQ$60)&gt;0),1,0)))</f>
        <v>0</v>
      </c>
      <c r="AO99" s="80">
        <f>IF((SUM(AO$19:AO$39)+SUM(AO$78:AO98)+SUM(AO$117:AO$121))&gt;=REGISTER!$CZ$22,0,IF(DR$70=1,0,IF(AND(DR99=1,$J99=1,DR$43&gt;=REGISTER!$CZ$25,DR$40&gt;0,SUM(DR$54:DR$60)&gt;0),1,0)))</f>
        <v>0</v>
      </c>
      <c r="AP99" s="80">
        <f>IF((SUM(AP$19:AP$39)+SUM(AP$78:AP98)+SUM(AP$117:AP$121))&gt;=REGISTER!$CZ$22,0,IF(DS$70=1,0,IF(AND(DS99=1,$J99=1,DS$43&gt;=REGISTER!$CZ$25,DS$40&gt;0,SUM(DS$54:DS$60)&gt;0),1,0)))</f>
        <v>0</v>
      </c>
      <c r="AQ99" s="80">
        <f>IF((SUM(AQ$19:AQ$39)+SUM(AQ$78:AQ98)+SUM(AQ$117:AQ$121))&gt;=REGISTER!$CZ$22,0,IF(DT$70=1,0,IF(AND(DT99=1,$J99=1,DT$43&gt;=REGISTER!$CZ$25,DT$40&gt;0,SUM(DT$54:DT$60)&gt;0),1,0)))</f>
        <v>0</v>
      </c>
      <c r="AR99" s="80">
        <f>IF((SUM(AR$19:AR$39)+SUM(AR$78:AR98)+SUM(AR$117:AR$121))&gt;=REGISTER!$CZ$22,0,IF(DU$70=1,0,IF(AND(DU99=1,$J99=1,DU$43&gt;=REGISTER!$CZ$25,DU$40&gt;0,SUM(DU$54:DU$60)&gt;0),1,0)))</f>
        <v>0</v>
      </c>
      <c r="AS99" s="80">
        <f>IF((SUM(AS$19:AS$39)+SUM(AS$78:AS98)+SUM(AS$117:AS$121))&gt;=REGISTER!$CZ$22,0,IF(DV$70=1,0,IF(AND(DV99=1,$J99=1,DV$43&gt;=REGISTER!$CZ$25,DV$40&gt;0,SUM(DV$54:DV$60)&gt;0),1,0)))</f>
        <v>0</v>
      </c>
      <c r="AT99" s="80">
        <f>IF((SUM(AT$19:AT$39)+SUM(AT$78:AT98)+SUM(AT$117:AT$121))&gt;=REGISTER!$CZ$22,0,IF(DW$70=1,0,IF(AND(DW99=1,$J99=1,DW$43&gt;=REGISTER!$CZ$25,DW$40&gt;0,SUM(DW$54:DW$60)&gt;0),1,0)))</f>
        <v>0</v>
      </c>
      <c r="AU99" s="80">
        <f>IF((SUM(AU$19:AU$39)+SUM(AU$78:AU98)+SUM(AU$117:AU$121))&gt;=REGISTER!$CZ$22,0,IF(DX$70=1,0,IF(AND(DX99=1,$J99=1,DX$43&gt;=REGISTER!$CZ$25,DX$40&gt;0,SUM(DX$54:DX$60)&gt;0),1,0)))</f>
        <v>0</v>
      </c>
      <c r="AV99" s="80">
        <f>IF((SUM(AV$19:AV$39)+SUM(AV$78:AV98)+SUM(AV$117:AV$121))&gt;=REGISTER!$CZ$22,0,IF(DY$70=1,0,IF(AND(DY99=1,$J99=1,DY$43&gt;=REGISTER!$CZ$25,DY$40&gt;0,SUM(DY$54:DY$60)&gt;0),1,0)))</f>
        <v>0</v>
      </c>
      <c r="AW99" s="80">
        <f>IF((SUM(AW$19:AW$39)+SUM(AW$78:AW98)+SUM(AW$117:AW$121))&gt;=REGISTER!$CZ$22,0,IF(DZ$70=1,0,IF(AND(DZ99=1,$J99=1,DZ$43&gt;=REGISTER!$CZ$25,DZ$40&gt;0,SUM(DZ$54:DZ$60)&gt;0),1,0)))</f>
        <v>0</v>
      </c>
      <c r="AX99" s="80">
        <f>IF((SUM(AX$19:AX$39)+SUM(AX$78:AX98)+SUM(AX$117:AX$121))&gt;=REGISTER!$CZ$22,0,IF(EA$70=1,0,IF(AND(EA99=1,$J99=1,EA$43&gt;=REGISTER!$CZ$25,EA$40&gt;0,SUM(EA$54:EA$60)&gt;0),1,0)))</f>
        <v>0</v>
      </c>
      <c r="AY99" s="80">
        <f>IF((SUM(AY$19:AY$39)+SUM(AY$78:AY98)+SUM(AY$117:AY$121))&gt;=REGISTER!$CZ$22,0,IF(EB$70=1,0,IF(AND(EB99=1,$J99=1,EB$43&gt;=REGISTER!$CZ$25,EB$40&gt;0,SUM(EB$54:EB$60)&gt;0),1,0)))</f>
        <v>0</v>
      </c>
      <c r="AZ99" s="80">
        <f>IF((SUM(AZ$19:AZ$39)+SUM(AZ$78:AZ98)+SUM(AZ$117:AZ$121))&gt;=REGISTER!$CZ$22,0,IF(EC$70=1,0,IF(AND(EC99=1,$J99=1,EC$43&gt;=REGISTER!$CZ$25,EC$40&gt;0,SUM(EC$54:EC$60)&gt;0),1,0)))</f>
        <v>0</v>
      </c>
      <c r="BA99" s="80">
        <f>IF((SUM(BA$19:BA$39)+SUM(BA$78:BA98)+SUM(BA$117:BA$121))&gt;=REGISTER!$CZ$22,0,IF(ED$70=1,0,IF(AND(ED99=1,$J99=1,ED$43&gt;=REGISTER!$CZ$25,ED$40&gt;0,SUM(ED$54:ED$60)&gt;0),1,0)))</f>
        <v>0</v>
      </c>
      <c r="BB99" s="80">
        <f>IF((SUM(BB$19:BB$39)+SUM(BB$78:BB98)+SUM(BB$117:BB$121))&gt;=REGISTER!$CZ$22,0,IF(EE$70=1,0,IF(AND(EE99=1,$J99=1,EE$43&gt;=REGISTER!$CZ$25,EE$40&gt;0,SUM(EE$54:EE$60)&gt;0),1,0)))</f>
        <v>0</v>
      </c>
      <c r="BC99" s="80">
        <f>IF((SUM(BC$19:BC$39)+SUM(BC$78:BC98)+SUM(BC$117:BC$121))&gt;=REGISTER!$CZ$22,0,IF(EF$70=1,0,IF(AND(EF99=1,$J99=1,EF$43&gt;=REGISTER!$CZ$25,EF$40&gt;0,SUM(EF$54:EF$60)&gt;0),1,0)))</f>
        <v>0</v>
      </c>
      <c r="BD99" s="101">
        <f t="shared" si="46"/>
        <v>0</v>
      </c>
      <c r="BE99" s="80">
        <f>IF((SUM(BE$19:BE$39)+SUM(BE$78:BE98)+SUM(BE$117:BE$121))&gt;=30,0,SUM(IF(AND($I99=1,CS99=1,CS$41&gt;2,CS$40&gt;0,SUM(CS$47:CS$53)&gt;0),1,0)))</f>
        <v>0</v>
      </c>
      <c r="BF99" s="80">
        <f>IF((SUM(BF$19:BF$39)+SUM(BF$78:BF98)+SUM(BF$117:BF$121))&gt;=30,0,SUM(IF(AND($I99=1,CT99=1,CT$41&gt;2,CT$40&gt;0,SUM(CT$47:CT$53)&gt;0),1,0)))</f>
        <v>0</v>
      </c>
      <c r="BG99" s="80">
        <f>IF((SUM(BG$19:BG$39)+SUM(BG$78:BG98)+SUM(BG$117:BG$121))&gt;=30,0,SUM(IF(AND($I99=1,CU99=1,CU$41&gt;2,CU$40&gt;0,SUM(CU$47:CU$53)&gt;0),1,0)))</f>
        <v>0</v>
      </c>
      <c r="BH99" s="80">
        <f>IF((SUM(BH$19:BH$39)+SUM(BH$78:BH98)+SUM(BH$117:BH$121))&gt;=30,0,SUM(IF(AND($I99=1,CV99=1,CV$41&gt;2,CV$40&gt;0,SUM(CV$47:CV$53)&gt;0),1,0)))</f>
        <v>0</v>
      </c>
      <c r="BI99" s="80">
        <f>IF((SUM(BI$19:BI$39)+SUM(BI$78:BI98)+SUM(BI$117:BI$121))&gt;=30,0,SUM(IF(AND($I99=1,CW99=1,CW$41&gt;2,CW$40&gt;0,SUM(CW$47:CW$53)&gt;0),1,0)))</f>
        <v>0</v>
      </c>
      <c r="BJ99" s="80">
        <f>IF((SUM(BJ$19:BJ$39)+SUM(BJ$78:BJ98)+SUM(BJ$117:BJ$121))&gt;=30,0,SUM(IF(AND($I99=1,CX99=1,CX$41&gt;2,CX$40&gt;0,SUM(CX$47:CX$53)&gt;0),1,0)))</f>
        <v>0</v>
      </c>
      <c r="BK99" s="80">
        <f>IF((SUM(BK$19:BK$39)+SUM(BK$78:BK98)+SUM(BK$117:BK$121))&gt;=30,0,SUM(IF(AND($I99=1,CY99=1,CY$41&gt;2,CY$40&gt;0,SUM(CY$47:CY$53)&gt;0),1,0)))</f>
        <v>0</v>
      </c>
      <c r="BL99" s="80">
        <f>IF((SUM(BL$19:BL$39)+SUM(BL$78:BL98)+SUM(BL$117:BL$121))&gt;=30,0,SUM(IF(AND($I99=1,CZ99=1,CZ$41&gt;2,CZ$40&gt;0,SUM(CZ$47:CZ$53)&gt;0),1,0)))</f>
        <v>0</v>
      </c>
      <c r="BM99" s="80">
        <f>IF((SUM(BM$19:BM$39)+SUM(BM$78:BM98)+SUM(BM$117:BM$121))&gt;=30,0,SUM(IF(AND($I99=1,DA99=1,DA$41&gt;2,DA$40&gt;0,SUM(DA$47:DA$53)&gt;0),1,0)))</f>
        <v>0</v>
      </c>
      <c r="BN99" s="80">
        <f>IF((SUM(BN$19:BN$39)+SUM(BN$78:BN98)+SUM(BN$117:BN$121))&gt;=30,0,SUM(IF(AND($I99=1,DB99=1,DB$41&gt;2,DB$40&gt;0,SUM(DB$47:DB$53)&gt;0),1,0)))</f>
        <v>0</v>
      </c>
      <c r="BO99" s="80">
        <f>IF((SUM(BO$19:BO$39)+SUM(BO$78:BO98)+SUM(BO$117:BO$121))&gt;=30,0,SUM(IF(AND($I99=1,DC99=1,DC$41&gt;2,DC$40&gt;0,SUM(DC$47:DC$53)&gt;0),1,0)))</f>
        <v>0</v>
      </c>
      <c r="BP99" s="80">
        <f>IF((SUM(BP$19:BP$39)+SUM(BP$78:BP98)+SUM(BP$117:BP$121))&gt;=30,0,SUM(IF(AND($I99=1,DD99=1,DD$41&gt;2,DD$40&gt;0,SUM(DD$47:DD$53)&gt;0),1,0)))</f>
        <v>0</v>
      </c>
      <c r="BQ99" s="80">
        <f>IF((SUM(BQ$19:BQ$39)+SUM(BQ$78:BQ98)+SUM(BQ$117:BQ$121))&gt;=30,0,SUM(IF(AND($I99=1,DE99=1,DE$41&gt;2,DE$40&gt;0,SUM(DE$47:DE$53)&gt;0),1,0)))</f>
        <v>0</v>
      </c>
      <c r="BR99" s="80">
        <f>IF((SUM(BR$19:BR$39)+SUM(BR$78:BR98)+SUM(BR$117:BR$121))&gt;=30,0,SUM(IF(AND($I99=1,DF99=1,DF$41&gt;2,DF$40&gt;0,SUM(DF$47:DF$53)&gt;0),1,0)))</f>
        <v>0</v>
      </c>
      <c r="BS99" s="80">
        <f>IF((SUM(BS$19:BS$39)+SUM(BS$78:BS98)+SUM(BS$117:BS$121))&gt;=30,0,SUM(IF(AND($I99=1,DG99=1,DG$41&gt;2,DG$40&gt;0,SUM(DG$47:DG$53)&gt;0),1,0)))</f>
        <v>0</v>
      </c>
      <c r="BT99" s="80">
        <f>IF((SUM(BT$19:BT$39)+SUM(BT$78:BT98)+SUM(BT$117:BT$121))&gt;=30,0,SUM(IF(AND($I99=1,DH99=1,DH$41&gt;2,DH$40&gt;0,SUM(DH$47:DH$53)&gt;0),1,0)))</f>
        <v>0</v>
      </c>
      <c r="BU99" s="80">
        <f>IF((SUM(BU$19:BU$39)+SUM(BU$78:BU98)+SUM(BU$117:BU$121))&gt;=30,0,SUM(IF(AND($I99=1,DI99=1,DI$41&gt;2,DI$40&gt;0,SUM(DI$47:DI$53)&gt;0),1,0)))</f>
        <v>0</v>
      </c>
      <c r="BV99" s="80">
        <f>IF((SUM(BV$19:BV$39)+SUM(BV$78:BV98)+SUM(BV$117:BV$121))&gt;=30,0,SUM(IF(AND($I99=1,DJ99=1,DJ$41&gt;2,DJ$40&gt;0,SUM(DJ$47:DJ$53)&gt;0),1,0)))</f>
        <v>0</v>
      </c>
      <c r="BW99" s="80">
        <f>IF((SUM(BW$19:BW$39)+SUM(BW$78:BW98)+SUM(BW$117:BW$121))&gt;=30,0,SUM(IF(AND($I99=1,DK99=1,DK$41&gt;2,DK$40&gt;0,SUM(DK$47:DK$53)&gt;0),1,0)))</f>
        <v>0</v>
      </c>
      <c r="BX99" s="80">
        <f>IF((SUM(BX$19:BX$39)+SUM(BX$78:BX98)+SUM(BX$117:BX$121))&gt;=30,0,SUM(IF(AND($I99=1,DL99=1,DL$41&gt;2,DL$40&gt;0,SUM(DL$47:DL$53)&gt;0),1,0)))</f>
        <v>0</v>
      </c>
      <c r="BY99" s="80">
        <f>IF((SUM(BY$19:BY$39)+SUM(BY$78:BY98)+SUM(BY$117:BY$121))&gt;=30,0,SUM(IF(AND($I99=1,DM99=1,DM$41&gt;2,DM$40&gt;0,SUM(DM$47:DM$53)&gt;0),1,0)))</f>
        <v>0</v>
      </c>
      <c r="BZ99" s="80">
        <f>IF((SUM(BZ$19:BZ$39)+SUM(BZ$78:BZ98)+SUM(BZ$117:BZ$121))&gt;=30,0,SUM(IF(AND($I99=1,DN99=1,DN$41&gt;2,DN$40&gt;0,SUM(DN$47:DN$53)&gt;0),1,0)))</f>
        <v>0</v>
      </c>
      <c r="CA99" s="80">
        <f>IF((SUM(CA$19:CA$39)+SUM(CA$78:CA98)+SUM(CA$117:CA$121))&gt;=30,0,SUM(IF(AND($I99=1,DO99=1,DO$41&gt;2,DO$40&gt;0,SUM(DO$47:DO$53)&gt;0),1,0)))</f>
        <v>0</v>
      </c>
      <c r="CB99" s="80">
        <f>IF((SUM(CB$19:CB$39)+SUM(CB$78:CB98)+SUM(CB$117:CB$121))&gt;=30,0,SUM(IF(AND($I99=1,DP99=1,DP$41&gt;2,DP$40&gt;0,SUM(DP$47:DP$53)&gt;0),1,0)))</f>
        <v>0</v>
      </c>
      <c r="CC99" s="80">
        <f>IF((SUM(CC$19:CC$39)+SUM(CC$78:CC98)+SUM(CC$117:CC$121))&gt;=30,0,SUM(IF(AND($I99=1,DQ99=1,DQ$41&gt;2,DQ$40&gt;0,SUM(DQ$47:DQ$53)&gt;0),1,0)))</f>
        <v>0</v>
      </c>
      <c r="CD99" s="80">
        <f>IF((SUM(CD$19:CD$39)+SUM(CD$78:CD98)+SUM(CD$117:CD$121))&gt;=30,0,SUM(IF(AND($I99=1,DR99=1,DR$41&gt;2,DR$40&gt;0,SUM(DR$47:DR$53)&gt;0),1,0)))</f>
        <v>0</v>
      </c>
      <c r="CE99" s="80">
        <f>IF((SUM(CE$19:CE$39)+SUM(CE$78:CE98)+SUM(CE$117:CE$121))&gt;=30,0,SUM(IF(AND($I99=1,DS99=1,DS$41&gt;2,DS$40&gt;0,SUM(DS$47:DS$53)&gt;0),1,0)))</f>
        <v>0</v>
      </c>
      <c r="CF99" s="80">
        <f>IF((SUM(CF$19:CF$39)+SUM(CF$78:CF98)+SUM(CF$117:CF$121))&gt;=30,0,SUM(IF(AND($I99=1,DT99=1,DT$41&gt;2,DT$40&gt;0,SUM(DT$47:DT$53)&gt;0),1,0)))</f>
        <v>0</v>
      </c>
      <c r="CG99" s="80">
        <f>IF((SUM(CG$19:CG$39)+SUM(CG$78:CG98)+SUM(CG$117:CG$121))&gt;=30,0,SUM(IF(AND($I99=1,DU99=1,DU$41&gt;2,DU$40&gt;0,SUM(DU$47:DU$53)&gt;0),1,0)))</f>
        <v>0</v>
      </c>
      <c r="CH99" s="80">
        <f>IF((SUM(CH$19:CH$39)+SUM(CH$78:CH98)+SUM(CH$117:CH$121))&gt;=30,0,SUM(IF(AND($I99=1,DV99=1,DV$41&gt;2,DV$40&gt;0,SUM(DV$47:DV$53)&gt;0),1,0)))</f>
        <v>0</v>
      </c>
      <c r="CI99" s="80">
        <f>IF((SUM(CI$19:CI$39)+SUM(CI$78:CI98)+SUM(CI$117:CI$121))&gt;=30,0,SUM(IF(AND($I99=1,DW99=1,DW$41&gt;2,DW$40&gt;0,SUM(DW$47:DW$53)&gt;0),1,0)))</f>
        <v>0</v>
      </c>
      <c r="CJ99" s="80">
        <f>IF((SUM(CJ$19:CJ$39)+SUM(CJ$78:CJ98)+SUM(CJ$117:CJ$121))&gt;=30,0,SUM(IF(AND($I99=1,DX99=1,DX$41&gt;2,DX$40&gt;0,SUM(DX$47:DX$53)&gt;0),1,0)))</f>
        <v>0</v>
      </c>
      <c r="CK99" s="80">
        <f>IF((SUM(CK$19:CK$39)+SUM(CK$78:CK98)+SUM(CK$117:CK$121))&gt;=30,0,SUM(IF(AND($I99=1,DY99=1,DY$41&gt;2,DY$40&gt;0,SUM(DY$47:DY$53)&gt;0),1,0)))</f>
        <v>0</v>
      </c>
      <c r="CL99" s="80">
        <f>IF((SUM(CL$19:CL$39)+SUM(CL$78:CL98)+SUM(CL$117:CL$121))&gt;=30,0,SUM(IF(AND($I99=1,DZ99=1,DZ$41&gt;2,DZ$40&gt;0,SUM(DZ$47:DZ$53)&gt;0),1,0)))</f>
        <v>0</v>
      </c>
      <c r="CM99" s="80">
        <f>IF((SUM(CM$19:CM$39)+SUM(CM$78:CM98)+SUM(CM$117:CM$121))&gt;=30,0,SUM(IF(AND($I99=1,EA99=1,EA$41&gt;2,EA$40&gt;0,SUM(EA$47:EA$53)&gt;0),1,0)))</f>
        <v>0</v>
      </c>
      <c r="CN99" s="80">
        <f>IF((SUM(CN$19:CN$39)+SUM(CN$78:CN98)+SUM(CN$117:CN$121))&gt;=30,0,SUM(IF(AND($I99=1,EB99=1,EB$41&gt;2,EB$40&gt;0,SUM(EB$47:EB$53)&gt;0),1,0)))</f>
        <v>0</v>
      </c>
      <c r="CO99" s="80">
        <f>IF((SUM(CO$19:CO$39)+SUM(CO$78:CO98)+SUM(CO$117:CO$121))&gt;=30,0,SUM(IF(AND($I99=1,EC99=1,EC$41&gt;2,EC$40&gt;0,SUM(EC$47:EC$53)&gt;0),1,0)))</f>
        <v>0</v>
      </c>
      <c r="CP99" s="80">
        <f>IF((SUM(CP$19:CP$39)+SUM(CP$78:CP98)+SUM(CP$117:CP$121))&gt;=30,0,SUM(IF(AND($I99=1,ED99=1,ED$41&gt;2,ED$40&gt;0,SUM(ED$47:ED$53)&gt;0),1,0)))</f>
        <v>0</v>
      </c>
      <c r="CQ99" s="80">
        <f>IF((SUM(CQ$19:CQ$39)+SUM(CQ$78:CQ98)+SUM(CQ$117:CQ$121))&gt;=30,0,SUM(IF(AND($I99=1,EE99=1,EE$41&gt;2,EE$40&gt;0,SUM(EE$47:EE$53)&gt;0),1,0)))</f>
        <v>0</v>
      </c>
      <c r="CR99" s="80">
        <f>IF((SUM(CR$19:CR$39)+SUM(CR$78:CR98)+SUM(CR$117:CR$121))&gt;=30,0,SUM(IF(AND($I99=1,EF99=1,EF$41&gt;2,EF$40&gt;0,SUM(EF$47:EF$53)&gt;0),1,0)))</f>
        <v>0</v>
      </c>
      <c r="CS99" s="64"/>
      <c r="CT99" s="64"/>
      <c r="CU99" s="64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64"/>
      <c r="DM99" s="64"/>
      <c r="DN99" s="64"/>
      <c r="DO99" s="64"/>
      <c r="DP99" s="64"/>
      <c r="DQ99" s="64"/>
      <c r="DR99" s="64"/>
      <c r="DS99" s="64"/>
      <c r="DT99" s="64"/>
      <c r="DU99" s="64"/>
      <c r="DV99" s="64"/>
      <c r="DW99" s="64"/>
      <c r="DX99" s="64"/>
      <c r="DY99" s="64"/>
      <c r="DZ99" s="64"/>
      <c r="EA99" s="64"/>
      <c r="EB99" s="64"/>
      <c r="EC99" s="64"/>
      <c r="ED99" s="64"/>
      <c r="EE99" s="64"/>
      <c r="EF99" s="64"/>
      <c r="EG99" s="54">
        <f t="shared" si="48"/>
        <v>0</v>
      </c>
      <c r="EH99" s="136"/>
      <c r="EI99" s="97">
        <f t="shared" si="49"/>
        <v>0</v>
      </c>
      <c r="EJ99" s="344" t="str">
        <f t="shared" si="50"/>
        <v/>
      </c>
      <c r="EK99" s="345">
        <f t="shared" si="51"/>
        <v>0</v>
      </c>
      <c r="EL99" s="185"/>
      <c r="EM99" s="102">
        <f>SUMIF($K99,REGISTER!$CU$7,'KORT 2'!$BD99)</f>
        <v>0</v>
      </c>
      <c r="EN99" s="19">
        <f>SUMIF($K99,REGISTER!$CU$8,'KORT 2'!$BD99)</f>
        <v>0</v>
      </c>
      <c r="EO99" s="20">
        <f>SUMIF($K99,REGISTER!$CU$9,'KORT 2'!$BD99)</f>
        <v>0</v>
      </c>
      <c r="EP99" s="17">
        <f>SUMIF($K99,REGISTER!$CU$21,'KORT 2'!$BD99)</f>
        <v>0</v>
      </c>
      <c r="EQ99" s="19">
        <f>SUMIF($K99,REGISTER!$CU$22,'KORT 2'!$BD99)</f>
        <v>0</v>
      </c>
      <c r="ER99" s="20">
        <f>SUMIF($K99,REGISTER!$CU$23,'KORT 2'!$BD99)</f>
        <v>0</v>
      </c>
      <c r="ES99" s="17">
        <f>SUMIF($K99,REGISTER!$CU$14,'KORT 2'!$BD99)</f>
        <v>0</v>
      </c>
      <c r="ET99" s="19">
        <f>SUMIF($K99,REGISTER!$CU$15,'KORT 2'!$BD99)</f>
        <v>0</v>
      </c>
      <c r="EU99" s="19">
        <f>SUMIF($K99,REGISTER!$CU$16,'KORT 2'!$BD99)</f>
        <v>0</v>
      </c>
      <c r="EV99" s="218">
        <f>SUMIF($K99,REGISTER!$CU$17,'KORT 2'!$BD99)+SUMIF($K99,REGISTER!$CU$18,'KORT 2'!$BD99)+SUMIF($K99,REGISTER!$CU$19,'KORT 2'!$BD99)+SUMIF($K99,REGISTER!$CU$20,'KORT 2'!$BD99)</f>
        <v>0</v>
      </c>
      <c r="EW99" s="103">
        <f>SUMIF($K99,REGISTER!$CU$28,'KORT 2'!$BD99)</f>
        <v>0</v>
      </c>
      <c r="EX99" s="19">
        <f>SUMIF($K99,REGISTER!$CU$29,'KORT 2'!$BD99)</f>
        <v>0</v>
      </c>
      <c r="EY99" s="19">
        <f>SUMIF($K99,REGISTER!$CU$30,'KORT 2'!$BD99)</f>
        <v>0</v>
      </c>
      <c r="EZ99" s="218">
        <f>SUMIF($K99,REGISTER!$CU$31,'KORT 2'!$BD99)+SUMIF($K99,REGISTER!$CU$32,'KORT 2'!$BD99)+SUMIF($K99,REGISTER!$CU$33,'KORT 2'!$BD99)+SUMIF($K99,REGISTER!$CU$34,'KORT 2'!$BD99)</f>
        <v>0</v>
      </c>
      <c r="FA99" s="136"/>
      <c r="FB99" s="136"/>
      <c r="FC99" s="136"/>
      <c r="FD99" s="136"/>
      <c r="FE99" s="136"/>
      <c r="FF99" s="136"/>
      <c r="FG99" s="136"/>
      <c r="FH99" s="136"/>
      <c r="FI99" s="136"/>
      <c r="FJ99" s="136"/>
      <c r="FK99" s="136"/>
      <c r="FL99" s="136"/>
      <c r="FM99" s="136"/>
      <c r="FN99" s="136"/>
      <c r="FO99" s="136"/>
      <c r="FP99" s="235"/>
      <c r="FQ99" s="103">
        <f>SUMIF($M99,REGISTER!$CU$36,'KORT 2'!$O99)</f>
        <v>0</v>
      </c>
      <c r="FR99" s="19">
        <f>SUMIF($M99,REGISTER!$CU$37,'KORT 2'!$O99)</f>
        <v>0</v>
      </c>
      <c r="FS99" s="19">
        <f>SUMIF($M99,REGISTER!$CU$38,'KORT 2'!$O99)</f>
        <v>0</v>
      </c>
      <c r="FT99" s="19">
        <f>SUMIF($M99,REGISTER!$CU$39,'KORT 2'!$O99)</f>
        <v>0</v>
      </c>
      <c r="FU99" s="19">
        <f>SUMIF($M99,REGISTER!$CU$40,'KORT 2'!$O99)</f>
        <v>0</v>
      </c>
      <c r="FV99" s="19">
        <f>SUMIF($M99,REGISTER!$CU$41,'KORT 2'!$O99)</f>
        <v>0</v>
      </c>
      <c r="FW99" s="19">
        <f>SUMIF($M99,REGISTER!$CU$56,'KORT 2'!$O99)</f>
        <v>0</v>
      </c>
      <c r="FX99" s="19">
        <f>SUMIF($M99,REGISTER!$CU$57,'KORT 2'!$O99)</f>
        <v>0</v>
      </c>
      <c r="FY99" s="19">
        <f>SUMIF($M99,REGISTER!$CU$58,'KORT 2'!$O99)</f>
        <v>0</v>
      </c>
      <c r="FZ99" s="19">
        <f>SUMIF($M99,REGISTER!$CU$59,'KORT 2'!$O99)</f>
        <v>0</v>
      </c>
      <c r="GA99" s="19">
        <f>SUMIF($M99,REGISTER!$CU$60,'KORT 2'!$O99)</f>
        <v>0</v>
      </c>
      <c r="GB99" s="19">
        <f>SUMIF($M99,REGISTER!$CU$61,'KORT 2'!$O99)</f>
        <v>0</v>
      </c>
      <c r="GC99" s="19">
        <f>SUMIF($M99,REGISTER!$CU$46,'KORT 2'!$O99)</f>
        <v>0</v>
      </c>
      <c r="GD99" s="19">
        <f>SUMIF($M99,REGISTER!$CU$47,'KORT 2'!$O99)</f>
        <v>0</v>
      </c>
      <c r="GE99" s="19">
        <f>SUMIF($M99,REGISTER!$CU$48,'KORT 2'!$O99)</f>
        <v>0</v>
      </c>
      <c r="GF99" s="19">
        <f>SUMIF($M99,REGISTER!$CU$49,'KORT 2'!$O99)</f>
        <v>0</v>
      </c>
      <c r="GG99" s="19">
        <f>SUMIF($M99,REGISTER!$CU$50,'KORT 2'!$O99)</f>
        <v>0</v>
      </c>
      <c r="GH99" s="19">
        <f>SUMIF($M99,REGISTER!$CU$51,'KORT 2'!$O99)</f>
        <v>0</v>
      </c>
      <c r="GI99" s="18">
        <f>SUMIF($M99,REGISTER!$CU$52,'KORT 2'!$O99)+SUMIF($M99,REGISTER!$CU$53,'KORT 2'!$O99)+SUMIF($M99,REGISTER!$CU$54,'KORT 2'!$O99)+SUMIF($M99,REGISTER!$CU$55,'KORT 2'!$O99)</f>
        <v>0</v>
      </c>
      <c r="GJ99" s="19">
        <f>SUMIF($M99,REGISTER!$CU$66,'KORT 2'!$O99)</f>
        <v>0</v>
      </c>
      <c r="GK99" s="19">
        <f>SUMIF($M99,REGISTER!$CU$67,'KORT 2'!$O99)</f>
        <v>0</v>
      </c>
      <c r="GL99" s="19">
        <f>SUMIF($M99,REGISTER!$CU$68,'KORT 2'!$O99)</f>
        <v>0</v>
      </c>
      <c r="GM99" s="19">
        <f>SUMIF($M99,REGISTER!$CU$69,'KORT 2'!$O99)</f>
        <v>0</v>
      </c>
      <c r="GN99" s="19">
        <f>SUMIF($M99,REGISTER!$CU$70,'KORT 2'!$O99)</f>
        <v>0</v>
      </c>
      <c r="GO99" s="19">
        <f>SUMIF($M99,REGISTER!$CU$71,'KORT 2'!$O99)</f>
        <v>0</v>
      </c>
      <c r="GP99" s="18">
        <f>SUMIF($M99,REGISTER!$CU$72,'KORT 2'!$O99)+SUMIF($M99,REGISTER!$CU$73,'KORT 2'!$O99)+SUMIF($M99,REGISTER!$CU$74,'KORT 2'!$O99)+SUMIF($M99,REGISTER!$CU$75,'KORT 2'!$O99)</f>
        <v>0</v>
      </c>
      <c r="GQ99" s="136"/>
      <c r="GR99" s="136"/>
      <c r="GS99" s="136"/>
      <c r="GT99" s="136"/>
      <c r="GU99" s="136"/>
      <c r="GV99" s="136"/>
      <c r="GW99" s="136"/>
      <c r="GX99" s="136"/>
      <c r="GY99" s="136"/>
      <c r="GZ99" s="136"/>
      <c r="HA99" s="136"/>
      <c r="HB99" s="136"/>
      <c r="HC99" s="136"/>
      <c r="HD99" s="136"/>
      <c r="HE99" s="136"/>
      <c r="HF99" s="136"/>
      <c r="HG99" s="136"/>
      <c r="HH99" s="125"/>
      <c r="HI99" s="1"/>
    </row>
    <row r="100" spans="1:217" ht="12" customHeight="1">
      <c r="A100" s="17">
        <v>44</v>
      </c>
      <c r="B100" s="81"/>
      <c r="C100" s="427" t="str">
        <f t="shared" si="38"/>
        <v/>
      </c>
      <c r="D100" s="428"/>
      <c r="E100" s="428"/>
      <c r="F100" s="428"/>
      <c r="G100" s="429"/>
      <c r="H100" s="130" t="str">
        <f t="shared" si="39"/>
        <v/>
      </c>
      <c r="I100" s="26">
        <f t="shared" si="40"/>
        <v>0</v>
      </c>
      <c r="J100" s="26">
        <f t="shared" si="41"/>
        <v>0</v>
      </c>
      <c r="K100" s="26">
        <f t="shared" si="42"/>
        <v>0</v>
      </c>
      <c r="L100" s="133"/>
      <c r="M100" s="26">
        <f t="shared" si="43"/>
        <v>0</v>
      </c>
      <c r="N100" s="26">
        <f t="shared" si="44"/>
        <v>0</v>
      </c>
      <c r="O100" s="101">
        <f t="shared" si="45"/>
        <v>0</v>
      </c>
      <c r="P100" s="80">
        <f>IF((SUM(P$19:P$39)+SUM(P$78:P99)+SUM(P$117:P$121))&gt;=REGISTER!$CZ$22,0,IF(CS$70=1,0,IF(AND(CS100=1,$J100=1,CS$43&gt;=REGISTER!$CZ$25,CS$40&gt;0,SUM(CS$54:CS$60)&gt;0),1,0)))</f>
        <v>0</v>
      </c>
      <c r="Q100" s="80">
        <f>IF((SUM(Q$19:Q$39)+SUM(Q$78:Q99)+SUM(Q$117:Q$121))&gt;=REGISTER!$CZ$22,0,IF(CT$70=1,0,IF(AND(CT100=1,$J100=1,CT$43&gt;=REGISTER!$CZ$25,CT$40&gt;0,SUM(CT$54:CT$60)&gt;0),1,0)))</f>
        <v>0</v>
      </c>
      <c r="R100" s="80">
        <f>IF((SUM(R$19:R$39)+SUM(R$78:R99)+SUM(R$117:R$121))&gt;=REGISTER!$CZ$22,0,IF(CU$70=1,0,IF(AND(CU100=1,$J100=1,CU$43&gt;=REGISTER!$CZ$25,CU$40&gt;0,SUM(CU$54:CU$60)&gt;0),1,0)))</f>
        <v>0</v>
      </c>
      <c r="S100" s="80">
        <f>IF((SUM(S$19:S$39)+SUM(S$78:S99)+SUM(S$117:S$121))&gt;=REGISTER!$CZ$22,0,IF(CV$70=1,0,IF(AND(CV100=1,$J100=1,CV$43&gt;=REGISTER!$CZ$25,CV$40&gt;0,SUM(CV$54:CV$60)&gt;0),1,0)))</f>
        <v>0</v>
      </c>
      <c r="T100" s="80">
        <f>IF((SUM(T$19:T$39)+SUM(T$78:T99)+SUM(T$117:T$121))&gt;=REGISTER!$CZ$22,0,IF(CW$70=1,0,IF(AND(CW100=1,$J100=1,CW$43&gt;=REGISTER!$CZ$25,CW$40&gt;0,SUM(CW$54:CW$60)&gt;0),1,0)))</f>
        <v>0</v>
      </c>
      <c r="U100" s="80">
        <f>IF((SUM(U$19:U$39)+SUM(U$78:U99)+SUM(U$117:U$121))&gt;=REGISTER!$CZ$22,0,IF(CX$70=1,0,IF(AND(CX100=1,$J100=1,CX$43&gt;=REGISTER!$CZ$25,CX$40&gt;0,SUM(CX$54:CX$60)&gt;0),1,0)))</f>
        <v>0</v>
      </c>
      <c r="V100" s="80">
        <f>IF((SUM(V$19:V$39)+SUM(V$78:V99)+SUM(V$117:V$121))&gt;=REGISTER!$CZ$22,0,IF(CY$70=1,0,IF(AND(CY100=1,$J100=1,CY$43&gt;=REGISTER!$CZ$25,CY$40&gt;0,SUM(CY$54:CY$60)&gt;0),1,0)))</f>
        <v>0</v>
      </c>
      <c r="W100" s="80">
        <f>IF((SUM(W$19:W$39)+SUM(W$78:W99)+SUM(W$117:W$121))&gt;=REGISTER!$CZ$22,0,IF(CZ$70=1,0,IF(AND(CZ100=1,$J100=1,CZ$43&gt;=REGISTER!$CZ$25,CZ$40&gt;0,SUM(CZ$54:CZ$60)&gt;0),1,0)))</f>
        <v>0</v>
      </c>
      <c r="X100" s="80">
        <f>IF((SUM(X$19:X$39)+SUM(X$78:X99)+SUM(X$117:X$121))&gt;=REGISTER!$CZ$22,0,IF(DA$70=1,0,IF(AND(DA100=1,$J100=1,DA$43&gt;=REGISTER!$CZ$25,DA$40&gt;0,SUM(DA$54:DA$60)&gt;0),1,0)))</f>
        <v>0</v>
      </c>
      <c r="Y100" s="80">
        <f>IF((SUM(Y$19:Y$39)+SUM(Y$78:Y99)+SUM(Y$117:Y$121))&gt;=REGISTER!$CZ$22,0,IF(DB$70=1,0,IF(AND(DB100=1,$J100=1,DB$43&gt;=REGISTER!$CZ$25,DB$40&gt;0,SUM(DB$54:DB$60)&gt;0),1,0)))</f>
        <v>0</v>
      </c>
      <c r="Z100" s="80">
        <f>IF((SUM(Z$19:Z$39)+SUM(Z$78:Z99)+SUM(Z$117:Z$121))&gt;=REGISTER!$CZ$22,0,IF(DC$70=1,0,IF(AND(DC100=1,$J100=1,DC$43&gt;=REGISTER!$CZ$25,DC$40&gt;0,SUM(DC$54:DC$60)&gt;0),1,0)))</f>
        <v>0</v>
      </c>
      <c r="AA100" s="80">
        <f>IF((SUM(AA$19:AA$39)+SUM(AA$78:AA99)+SUM(AA$117:AA$121))&gt;=REGISTER!$CZ$22,0,IF(DD$70=1,0,IF(AND(DD100=1,$J100=1,DD$43&gt;=REGISTER!$CZ$25,DD$40&gt;0,SUM(DD$54:DD$60)&gt;0),1,0)))</f>
        <v>0</v>
      </c>
      <c r="AB100" s="80">
        <f>IF((SUM(AB$19:AB$39)+SUM(AB$78:AB99)+SUM(AB$117:AB$121))&gt;=REGISTER!$CZ$22,0,IF(DE$70=1,0,IF(AND(DE100=1,$J100=1,DE$43&gt;=REGISTER!$CZ$25,DE$40&gt;0,SUM(DE$54:DE$60)&gt;0),1,0)))</f>
        <v>0</v>
      </c>
      <c r="AC100" s="80">
        <f>IF((SUM(AC$19:AC$39)+SUM(AC$78:AC99)+SUM(AC$117:AC$121))&gt;=REGISTER!$CZ$22,0,IF(DF$70=1,0,IF(AND(DF100=1,$J100=1,DF$43&gt;=REGISTER!$CZ$25,DF$40&gt;0,SUM(DF$54:DF$60)&gt;0),1,0)))</f>
        <v>0</v>
      </c>
      <c r="AD100" s="80">
        <f>IF((SUM(AD$19:AD$39)+SUM(AD$78:AD99)+SUM(AD$117:AD$121))&gt;=REGISTER!$CZ$22,0,IF(DG$70=1,0,IF(AND(DG100=1,$J100=1,DG$43&gt;=REGISTER!$CZ$25,DG$40&gt;0,SUM(DG$54:DG$60)&gt;0),1,0)))</f>
        <v>0</v>
      </c>
      <c r="AE100" s="80">
        <f>IF((SUM(AE$19:AE$39)+SUM(AE$78:AE99)+SUM(AE$117:AE$121))&gt;=REGISTER!$CZ$22,0,IF(DH$70=1,0,IF(AND(DH100=1,$J100=1,DH$43&gt;=REGISTER!$CZ$25,DH$40&gt;0,SUM(DH$54:DH$60)&gt;0),1,0)))</f>
        <v>0</v>
      </c>
      <c r="AF100" s="80">
        <f>IF((SUM(AF$19:AF$39)+SUM(AF$78:AF99)+SUM(AF$117:AF$121))&gt;=REGISTER!$CZ$22,0,IF(DI$70=1,0,IF(AND(DI100=1,$J100=1,DI$43&gt;=REGISTER!$CZ$25,DI$40&gt;0,SUM(DI$54:DI$60)&gt;0),1,0)))</f>
        <v>0</v>
      </c>
      <c r="AG100" s="80">
        <f>IF((SUM(AG$19:AG$39)+SUM(AG$78:AG99)+SUM(AG$117:AG$121))&gt;=REGISTER!$CZ$22,0,IF(DJ$70=1,0,IF(AND(DJ100=1,$J100=1,DJ$43&gt;=REGISTER!$CZ$25,DJ$40&gt;0,SUM(DJ$54:DJ$60)&gt;0),1,0)))</f>
        <v>0</v>
      </c>
      <c r="AH100" s="80">
        <f>IF((SUM(AH$19:AH$39)+SUM(AH$78:AH99)+SUM(AH$117:AH$121))&gt;=REGISTER!$CZ$22,0,IF(DK$70=1,0,IF(AND(DK100=1,$J100=1,DK$43&gt;=REGISTER!$CZ$25,DK$40&gt;0,SUM(DK$54:DK$60)&gt;0),1,0)))</f>
        <v>0</v>
      </c>
      <c r="AI100" s="80">
        <f>IF((SUM(AI$19:AI$39)+SUM(AI$78:AI99)+SUM(AI$117:AI$121))&gt;=REGISTER!$CZ$22,0,IF(DL$70=1,0,IF(AND(DL100=1,$J100=1,DL$43&gt;=REGISTER!$CZ$25,DL$40&gt;0,SUM(DL$54:DL$60)&gt;0),1,0)))</f>
        <v>0</v>
      </c>
      <c r="AJ100" s="80">
        <f>IF((SUM(AJ$19:AJ$39)+SUM(AJ$78:AJ99)+SUM(AJ$117:AJ$121))&gt;=REGISTER!$CZ$22,0,IF(DM$70=1,0,IF(AND(DM100=1,$J100=1,DM$43&gt;=REGISTER!$CZ$25,DM$40&gt;0,SUM(DM$54:DM$60)&gt;0),1,0)))</f>
        <v>0</v>
      </c>
      <c r="AK100" s="80">
        <f>IF((SUM(AK$19:AK$39)+SUM(AK$78:AK99)+SUM(AK$117:AK$121))&gt;=REGISTER!$CZ$22,0,IF(DN$70=1,0,IF(AND(DN100=1,$J100=1,DN$43&gt;=REGISTER!$CZ$25,DN$40&gt;0,SUM(DN$54:DN$60)&gt;0),1,0)))</f>
        <v>0</v>
      </c>
      <c r="AL100" s="80">
        <f>IF((SUM(AL$19:AL$39)+SUM(AL$78:AL99)+SUM(AL$117:AL$121))&gt;=REGISTER!$CZ$22,0,IF(DO$70=1,0,IF(AND(DO100=1,$J100=1,DO$43&gt;=REGISTER!$CZ$25,DO$40&gt;0,SUM(DO$54:DO$60)&gt;0),1,0)))</f>
        <v>0</v>
      </c>
      <c r="AM100" s="80">
        <f>IF((SUM(AM$19:AM$39)+SUM(AM$78:AM99)+SUM(AM$117:AM$121))&gt;=REGISTER!$CZ$22,0,IF(DP$70=1,0,IF(AND(DP100=1,$J100=1,DP$43&gt;=REGISTER!$CZ$25,DP$40&gt;0,SUM(DP$54:DP$60)&gt;0),1,0)))</f>
        <v>0</v>
      </c>
      <c r="AN100" s="80">
        <f>IF((SUM(AN$19:AN$39)+SUM(AN$78:AN99)+SUM(AN$117:AN$121))&gt;=REGISTER!$CZ$22,0,IF(DQ$70=1,0,IF(AND(DQ100=1,$J100=1,DQ$43&gt;=REGISTER!$CZ$25,DQ$40&gt;0,SUM(DQ$54:DQ$60)&gt;0),1,0)))</f>
        <v>0</v>
      </c>
      <c r="AO100" s="80">
        <f>IF((SUM(AO$19:AO$39)+SUM(AO$78:AO99)+SUM(AO$117:AO$121))&gt;=REGISTER!$CZ$22,0,IF(DR$70=1,0,IF(AND(DR100=1,$J100=1,DR$43&gt;=REGISTER!$CZ$25,DR$40&gt;0,SUM(DR$54:DR$60)&gt;0),1,0)))</f>
        <v>0</v>
      </c>
      <c r="AP100" s="80">
        <f>IF((SUM(AP$19:AP$39)+SUM(AP$78:AP99)+SUM(AP$117:AP$121))&gt;=REGISTER!$CZ$22,0,IF(DS$70=1,0,IF(AND(DS100=1,$J100=1,DS$43&gt;=REGISTER!$CZ$25,DS$40&gt;0,SUM(DS$54:DS$60)&gt;0),1,0)))</f>
        <v>0</v>
      </c>
      <c r="AQ100" s="80">
        <f>IF((SUM(AQ$19:AQ$39)+SUM(AQ$78:AQ99)+SUM(AQ$117:AQ$121))&gt;=REGISTER!$CZ$22,0,IF(DT$70=1,0,IF(AND(DT100=1,$J100=1,DT$43&gt;=REGISTER!$CZ$25,DT$40&gt;0,SUM(DT$54:DT$60)&gt;0),1,0)))</f>
        <v>0</v>
      </c>
      <c r="AR100" s="80">
        <f>IF((SUM(AR$19:AR$39)+SUM(AR$78:AR99)+SUM(AR$117:AR$121))&gt;=REGISTER!$CZ$22,0,IF(DU$70=1,0,IF(AND(DU100=1,$J100=1,DU$43&gt;=REGISTER!$CZ$25,DU$40&gt;0,SUM(DU$54:DU$60)&gt;0),1,0)))</f>
        <v>0</v>
      </c>
      <c r="AS100" s="80">
        <f>IF((SUM(AS$19:AS$39)+SUM(AS$78:AS99)+SUM(AS$117:AS$121))&gt;=REGISTER!$CZ$22,0,IF(DV$70=1,0,IF(AND(DV100=1,$J100=1,DV$43&gt;=REGISTER!$CZ$25,DV$40&gt;0,SUM(DV$54:DV$60)&gt;0),1,0)))</f>
        <v>0</v>
      </c>
      <c r="AT100" s="80">
        <f>IF((SUM(AT$19:AT$39)+SUM(AT$78:AT99)+SUM(AT$117:AT$121))&gt;=REGISTER!$CZ$22,0,IF(DW$70=1,0,IF(AND(DW100=1,$J100=1,DW$43&gt;=REGISTER!$CZ$25,DW$40&gt;0,SUM(DW$54:DW$60)&gt;0),1,0)))</f>
        <v>0</v>
      </c>
      <c r="AU100" s="80">
        <f>IF((SUM(AU$19:AU$39)+SUM(AU$78:AU99)+SUM(AU$117:AU$121))&gt;=REGISTER!$CZ$22,0,IF(DX$70=1,0,IF(AND(DX100=1,$J100=1,DX$43&gt;=REGISTER!$CZ$25,DX$40&gt;0,SUM(DX$54:DX$60)&gt;0),1,0)))</f>
        <v>0</v>
      </c>
      <c r="AV100" s="80">
        <f>IF((SUM(AV$19:AV$39)+SUM(AV$78:AV99)+SUM(AV$117:AV$121))&gt;=REGISTER!$CZ$22,0,IF(DY$70=1,0,IF(AND(DY100=1,$J100=1,DY$43&gt;=REGISTER!$CZ$25,DY$40&gt;0,SUM(DY$54:DY$60)&gt;0),1,0)))</f>
        <v>0</v>
      </c>
      <c r="AW100" s="80">
        <f>IF((SUM(AW$19:AW$39)+SUM(AW$78:AW99)+SUM(AW$117:AW$121))&gt;=REGISTER!$CZ$22,0,IF(DZ$70=1,0,IF(AND(DZ100=1,$J100=1,DZ$43&gt;=REGISTER!$CZ$25,DZ$40&gt;0,SUM(DZ$54:DZ$60)&gt;0),1,0)))</f>
        <v>0</v>
      </c>
      <c r="AX100" s="80">
        <f>IF((SUM(AX$19:AX$39)+SUM(AX$78:AX99)+SUM(AX$117:AX$121))&gt;=REGISTER!$CZ$22,0,IF(EA$70=1,0,IF(AND(EA100=1,$J100=1,EA$43&gt;=REGISTER!$CZ$25,EA$40&gt;0,SUM(EA$54:EA$60)&gt;0),1,0)))</f>
        <v>0</v>
      </c>
      <c r="AY100" s="80">
        <f>IF((SUM(AY$19:AY$39)+SUM(AY$78:AY99)+SUM(AY$117:AY$121))&gt;=REGISTER!$CZ$22,0,IF(EB$70=1,0,IF(AND(EB100=1,$J100=1,EB$43&gt;=REGISTER!$CZ$25,EB$40&gt;0,SUM(EB$54:EB$60)&gt;0),1,0)))</f>
        <v>0</v>
      </c>
      <c r="AZ100" s="80">
        <f>IF((SUM(AZ$19:AZ$39)+SUM(AZ$78:AZ99)+SUM(AZ$117:AZ$121))&gt;=REGISTER!$CZ$22,0,IF(EC$70=1,0,IF(AND(EC100=1,$J100=1,EC$43&gt;=REGISTER!$CZ$25,EC$40&gt;0,SUM(EC$54:EC$60)&gt;0),1,0)))</f>
        <v>0</v>
      </c>
      <c r="BA100" s="80">
        <f>IF((SUM(BA$19:BA$39)+SUM(BA$78:BA99)+SUM(BA$117:BA$121))&gt;=REGISTER!$CZ$22,0,IF(ED$70=1,0,IF(AND(ED100=1,$J100=1,ED$43&gt;=REGISTER!$CZ$25,ED$40&gt;0,SUM(ED$54:ED$60)&gt;0),1,0)))</f>
        <v>0</v>
      </c>
      <c r="BB100" s="80">
        <f>IF((SUM(BB$19:BB$39)+SUM(BB$78:BB99)+SUM(BB$117:BB$121))&gt;=REGISTER!$CZ$22,0,IF(EE$70=1,0,IF(AND(EE100=1,$J100=1,EE$43&gt;=REGISTER!$CZ$25,EE$40&gt;0,SUM(EE$54:EE$60)&gt;0),1,0)))</f>
        <v>0</v>
      </c>
      <c r="BC100" s="80">
        <f>IF((SUM(BC$19:BC$39)+SUM(BC$78:BC99)+SUM(BC$117:BC$121))&gt;=REGISTER!$CZ$22,0,IF(EF$70=1,0,IF(AND(EF100=1,$J100=1,EF$43&gt;=REGISTER!$CZ$25,EF$40&gt;0,SUM(EF$54:EF$60)&gt;0),1,0)))</f>
        <v>0</v>
      </c>
      <c r="BD100" s="101">
        <f t="shared" si="46"/>
        <v>0</v>
      </c>
      <c r="BE100" s="80">
        <f>IF((SUM(BE$19:BE$39)+SUM(BE$78:BE99)+SUM(BE$117:BE$121))&gt;=30,0,SUM(IF(AND($I100=1,CS100=1,CS$41&gt;2,CS$40&gt;0,SUM(CS$47:CS$53)&gt;0),1,0)))</f>
        <v>0</v>
      </c>
      <c r="BF100" s="80">
        <f>IF((SUM(BF$19:BF$39)+SUM(BF$78:BF99)+SUM(BF$117:BF$121))&gt;=30,0,SUM(IF(AND($I100=1,CT100=1,CT$41&gt;2,CT$40&gt;0,SUM(CT$47:CT$53)&gt;0),1,0)))</f>
        <v>0</v>
      </c>
      <c r="BG100" s="80">
        <f>IF((SUM(BG$19:BG$39)+SUM(BG$78:BG99)+SUM(BG$117:BG$121))&gt;=30,0,SUM(IF(AND($I100=1,CU100=1,CU$41&gt;2,CU$40&gt;0,SUM(CU$47:CU$53)&gt;0),1,0)))</f>
        <v>0</v>
      </c>
      <c r="BH100" s="80">
        <f>IF((SUM(BH$19:BH$39)+SUM(BH$78:BH99)+SUM(BH$117:BH$121))&gt;=30,0,SUM(IF(AND($I100=1,CV100=1,CV$41&gt;2,CV$40&gt;0,SUM(CV$47:CV$53)&gt;0),1,0)))</f>
        <v>0</v>
      </c>
      <c r="BI100" s="80">
        <f>IF((SUM(BI$19:BI$39)+SUM(BI$78:BI99)+SUM(BI$117:BI$121))&gt;=30,0,SUM(IF(AND($I100=1,CW100=1,CW$41&gt;2,CW$40&gt;0,SUM(CW$47:CW$53)&gt;0),1,0)))</f>
        <v>0</v>
      </c>
      <c r="BJ100" s="80">
        <f>IF((SUM(BJ$19:BJ$39)+SUM(BJ$78:BJ99)+SUM(BJ$117:BJ$121))&gt;=30,0,SUM(IF(AND($I100=1,CX100=1,CX$41&gt;2,CX$40&gt;0,SUM(CX$47:CX$53)&gt;0),1,0)))</f>
        <v>0</v>
      </c>
      <c r="BK100" s="80">
        <f>IF((SUM(BK$19:BK$39)+SUM(BK$78:BK99)+SUM(BK$117:BK$121))&gt;=30,0,SUM(IF(AND($I100=1,CY100=1,CY$41&gt;2,CY$40&gt;0,SUM(CY$47:CY$53)&gt;0),1,0)))</f>
        <v>0</v>
      </c>
      <c r="BL100" s="80">
        <f>IF((SUM(BL$19:BL$39)+SUM(BL$78:BL99)+SUM(BL$117:BL$121))&gt;=30,0,SUM(IF(AND($I100=1,CZ100=1,CZ$41&gt;2,CZ$40&gt;0,SUM(CZ$47:CZ$53)&gt;0),1,0)))</f>
        <v>0</v>
      </c>
      <c r="BM100" s="80">
        <f>IF((SUM(BM$19:BM$39)+SUM(BM$78:BM99)+SUM(BM$117:BM$121))&gt;=30,0,SUM(IF(AND($I100=1,DA100=1,DA$41&gt;2,DA$40&gt;0,SUM(DA$47:DA$53)&gt;0),1,0)))</f>
        <v>0</v>
      </c>
      <c r="BN100" s="80">
        <f>IF((SUM(BN$19:BN$39)+SUM(BN$78:BN99)+SUM(BN$117:BN$121))&gt;=30,0,SUM(IF(AND($I100=1,DB100=1,DB$41&gt;2,DB$40&gt;0,SUM(DB$47:DB$53)&gt;0),1,0)))</f>
        <v>0</v>
      </c>
      <c r="BO100" s="80">
        <f>IF((SUM(BO$19:BO$39)+SUM(BO$78:BO99)+SUM(BO$117:BO$121))&gt;=30,0,SUM(IF(AND($I100=1,DC100=1,DC$41&gt;2,DC$40&gt;0,SUM(DC$47:DC$53)&gt;0),1,0)))</f>
        <v>0</v>
      </c>
      <c r="BP100" s="80">
        <f>IF((SUM(BP$19:BP$39)+SUM(BP$78:BP99)+SUM(BP$117:BP$121))&gt;=30,0,SUM(IF(AND($I100=1,DD100=1,DD$41&gt;2,DD$40&gt;0,SUM(DD$47:DD$53)&gt;0),1,0)))</f>
        <v>0</v>
      </c>
      <c r="BQ100" s="80">
        <f>IF((SUM(BQ$19:BQ$39)+SUM(BQ$78:BQ99)+SUM(BQ$117:BQ$121))&gt;=30,0,SUM(IF(AND($I100=1,DE100=1,DE$41&gt;2,DE$40&gt;0,SUM(DE$47:DE$53)&gt;0),1,0)))</f>
        <v>0</v>
      </c>
      <c r="BR100" s="80">
        <f>IF((SUM(BR$19:BR$39)+SUM(BR$78:BR99)+SUM(BR$117:BR$121))&gt;=30,0,SUM(IF(AND($I100=1,DF100=1,DF$41&gt;2,DF$40&gt;0,SUM(DF$47:DF$53)&gt;0),1,0)))</f>
        <v>0</v>
      </c>
      <c r="BS100" s="80">
        <f>IF((SUM(BS$19:BS$39)+SUM(BS$78:BS99)+SUM(BS$117:BS$121))&gt;=30,0,SUM(IF(AND($I100=1,DG100=1,DG$41&gt;2,DG$40&gt;0,SUM(DG$47:DG$53)&gt;0),1,0)))</f>
        <v>0</v>
      </c>
      <c r="BT100" s="80">
        <f>IF((SUM(BT$19:BT$39)+SUM(BT$78:BT99)+SUM(BT$117:BT$121))&gt;=30,0,SUM(IF(AND($I100=1,DH100=1,DH$41&gt;2,DH$40&gt;0,SUM(DH$47:DH$53)&gt;0),1,0)))</f>
        <v>0</v>
      </c>
      <c r="BU100" s="80">
        <f>IF((SUM(BU$19:BU$39)+SUM(BU$78:BU99)+SUM(BU$117:BU$121))&gt;=30,0,SUM(IF(AND($I100=1,DI100=1,DI$41&gt;2,DI$40&gt;0,SUM(DI$47:DI$53)&gt;0),1,0)))</f>
        <v>0</v>
      </c>
      <c r="BV100" s="80">
        <f>IF((SUM(BV$19:BV$39)+SUM(BV$78:BV99)+SUM(BV$117:BV$121))&gt;=30,0,SUM(IF(AND($I100=1,DJ100=1,DJ$41&gt;2,DJ$40&gt;0,SUM(DJ$47:DJ$53)&gt;0),1,0)))</f>
        <v>0</v>
      </c>
      <c r="BW100" s="80">
        <f>IF((SUM(BW$19:BW$39)+SUM(BW$78:BW99)+SUM(BW$117:BW$121))&gt;=30,0,SUM(IF(AND($I100=1,DK100=1,DK$41&gt;2,DK$40&gt;0,SUM(DK$47:DK$53)&gt;0),1,0)))</f>
        <v>0</v>
      </c>
      <c r="BX100" s="80">
        <f>IF((SUM(BX$19:BX$39)+SUM(BX$78:BX99)+SUM(BX$117:BX$121))&gt;=30,0,SUM(IF(AND($I100=1,DL100=1,DL$41&gt;2,DL$40&gt;0,SUM(DL$47:DL$53)&gt;0),1,0)))</f>
        <v>0</v>
      </c>
      <c r="BY100" s="80">
        <f>IF((SUM(BY$19:BY$39)+SUM(BY$78:BY99)+SUM(BY$117:BY$121))&gt;=30,0,SUM(IF(AND($I100=1,DM100=1,DM$41&gt;2,DM$40&gt;0,SUM(DM$47:DM$53)&gt;0),1,0)))</f>
        <v>0</v>
      </c>
      <c r="BZ100" s="80">
        <f>IF((SUM(BZ$19:BZ$39)+SUM(BZ$78:BZ99)+SUM(BZ$117:BZ$121))&gt;=30,0,SUM(IF(AND($I100=1,DN100=1,DN$41&gt;2,DN$40&gt;0,SUM(DN$47:DN$53)&gt;0),1,0)))</f>
        <v>0</v>
      </c>
      <c r="CA100" s="80">
        <f>IF((SUM(CA$19:CA$39)+SUM(CA$78:CA99)+SUM(CA$117:CA$121))&gt;=30,0,SUM(IF(AND($I100=1,DO100=1,DO$41&gt;2,DO$40&gt;0,SUM(DO$47:DO$53)&gt;0),1,0)))</f>
        <v>0</v>
      </c>
      <c r="CB100" s="80">
        <f>IF((SUM(CB$19:CB$39)+SUM(CB$78:CB99)+SUM(CB$117:CB$121))&gt;=30,0,SUM(IF(AND($I100=1,DP100=1,DP$41&gt;2,DP$40&gt;0,SUM(DP$47:DP$53)&gt;0),1,0)))</f>
        <v>0</v>
      </c>
      <c r="CC100" s="80">
        <f>IF((SUM(CC$19:CC$39)+SUM(CC$78:CC99)+SUM(CC$117:CC$121))&gt;=30,0,SUM(IF(AND($I100=1,DQ100=1,DQ$41&gt;2,DQ$40&gt;0,SUM(DQ$47:DQ$53)&gt;0),1,0)))</f>
        <v>0</v>
      </c>
      <c r="CD100" s="80">
        <f>IF((SUM(CD$19:CD$39)+SUM(CD$78:CD99)+SUM(CD$117:CD$121))&gt;=30,0,SUM(IF(AND($I100=1,DR100=1,DR$41&gt;2,DR$40&gt;0,SUM(DR$47:DR$53)&gt;0),1,0)))</f>
        <v>0</v>
      </c>
      <c r="CE100" s="80">
        <f>IF((SUM(CE$19:CE$39)+SUM(CE$78:CE99)+SUM(CE$117:CE$121))&gt;=30,0,SUM(IF(AND($I100=1,DS100=1,DS$41&gt;2,DS$40&gt;0,SUM(DS$47:DS$53)&gt;0),1,0)))</f>
        <v>0</v>
      </c>
      <c r="CF100" s="80">
        <f>IF((SUM(CF$19:CF$39)+SUM(CF$78:CF99)+SUM(CF$117:CF$121))&gt;=30,0,SUM(IF(AND($I100=1,DT100=1,DT$41&gt;2,DT$40&gt;0,SUM(DT$47:DT$53)&gt;0),1,0)))</f>
        <v>0</v>
      </c>
      <c r="CG100" s="80">
        <f>IF((SUM(CG$19:CG$39)+SUM(CG$78:CG99)+SUM(CG$117:CG$121))&gt;=30,0,SUM(IF(AND($I100=1,DU100=1,DU$41&gt;2,DU$40&gt;0,SUM(DU$47:DU$53)&gt;0),1,0)))</f>
        <v>0</v>
      </c>
      <c r="CH100" s="80">
        <f>IF((SUM(CH$19:CH$39)+SUM(CH$78:CH99)+SUM(CH$117:CH$121))&gt;=30,0,SUM(IF(AND($I100=1,DV100=1,DV$41&gt;2,DV$40&gt;0,SUM(DV$47:DV$53)&gt;0),1,0)))</f>
        <v>0</v>
      </c>
      <c r="CI100" s="80">
        <f>IF((SUM(CI$19:CI$39)+SUM(CI$78:CI99)+SUM(CI$117:CI$121))&gt;=30,0,SUM(IF(AND($I100=1,DW100=1,DW$41&gt;2,DW$40&gt;0,SUM(DW$47:DW$53)&gt;0),1,0)))</f>
        <v>0</v>
      </c>
      <c r="CJ100" s="80">
        <f>IF((SUM(CJ$19:CJ$39)+SUM(CJ$78:CJ99)+SUM(CJ$117:CJ$121))&gt;=30,0,SUM(IF(AND($I100=1,DX100=1,DX$41&gt;2,DX$40&gt;0,SUM(DX$47:DX$53)&gt;0),1,0)))</f>
        <v>0</v>
      </c>
      <c r="CK100" s="80">
        <f>IF((SUM(CK$19:CK$39)+SUM(CK$78:CK99)+SUM(CK$117:CK$121))&gt;=30,0,SUM(IF(AND($I100=1,DY100=1,DY$41&gt;2,DY$40&gt;0,SUM(DY$47:DY$53)&gt;0),1,0)))</f>
        <v>0</v>
      </c>
      <c r="CL100" s="80">
        <f>IF((SUM(CL$19:CL$39)+SUM(CL$78:CL99)+SUM(CL$117:CL$121))&gt;=30,0,SUM(IF(AND($I100=1,DZ100=1,DZ$41&gt;2,DZ$40&gt;0,SUM(DZ$47:DZ$53)&gt;0),1,0)))</f>
        <v>0</v>
      </c>
      <c r="CM100" s="80">
        <f>IF((SUM(CM$19:CM$39)+SUM(CM$78:CM99)+SUM(CM$117:CM$121))&gt;=30,0,SUM(IF(AND($I100=1,EA100=1,EA$41&gt;2,EA$40&gt;0,SUM(EA$47:EA$53)&gt;0),1,0)))</f>
        <v>0</v>
      </c>
      <c r="CN100" s="80">
        <f>IF((SUM(CN$19:CN$39)+SUM(CN$78:CN99)+SUM(CN$117:CN$121))&gt;=30,0,SUM(IF(AND($I100=1,EB100=1,EB$41&gt;2,EB$40&gt;0,SUM(EB$47:EB$53)&gt;0),1,0)))</f>
        <v>0</v>
      </c>
      <c r="CO100" s="80">
        <f>IF((SUM(CO$19:CO$39)+SUM(CO$78:CO99)+SUM(CO$117:CO$121))&gt;=30,0,SUM(IF(AND($I100=1,EC100=1,EC$41&gt;2,EC$40&gt;0,SUM(EC$47:EC$53)&gt;0),1,0)))</f>
        <v>0</v>
      </c>
      <c r="CP100" s="80">
        <f>IF((SUM(CP$19:CP$39)+SUM(CP$78:CP99)+SUM(CP$117:CP$121))&gt;=30,0,SUM(IF(AND($I100=1,ED100=1,ED$41&gt;2,ED$40&gt;0,SUM(ED$47:ED$53)&gt;0),1,0)))</f>
        <v>0</v>
      </c>
      <c r="CQ100" s="80">
        <f>IF((SUM(CQ$19:CQ$39)+SUM(CQ$78:CQ99)+SUM(CQ$117:CQ$121))&gt;=30,0,SUM(IF(AND($I100=1,EE100=1,EE$41&gt;2,EE$40&gt;0,SUM(EE$47:EE$53)&gt;0),1,0)))</f>
        <v>0</v>
      </c>
      <c r="CR100" s="80">
        <f>IF((SUM(CR$19:CR$39)+SUM(CR$78:CR99)+SUM(CR$117:CR$121))&gt;=30,0,SUM(IF(AND($I100=1,EF100=1,EF$41&gt;2,EF$40&gt;0,SUM(EF$47:EF$53)&gt;0),1,0)))</f>
        <v>0</v>
      </c>
      <c r="CS100" s="64"/>
      <c r="CT100" s="64"/>
      <c r="CU100" s="6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64"/>
      <c r="DP100" s="64"/>
      <c r="DQ100" s="64"/>
      <c r="DR100" s="64"/>
      <c r="DS100" s="64"/>
      <c r="DT100" s="64"/>
      <c r="DU100" s="64"/>
      <c r="DV100" s="64"/>
      <c r="DW100" s="64"/>
      <c r="DX100" s="64"/>
      <c r="DY100" s="64"/>
      <c r="DZ100" s="64"/>
      <c r="EA100" s="64"/>
      <c r="EB100" s="64"/>
      <c r="EC100" s="64"/>
      <c r="ED100" s="64"/>
      <c r="EE100" s="64"/>
      <c r="EF100" s="64"/>
      <c r="EG100" s="54">
        <f t="shared" si="48"/>
        <v>0</v>
      </c>
      <c r="EH100" s="136"/>
      <c r="EI100" s="97">
        <f t="shared" si="49"/>
        <v>0</v>
      </c>
      <c r="EJ100" s="344" t="str">
        <f t="shared" si="50"/>
        <v/>
      </c>
      <c r="EK100" s="345">
        <f t="shared" si="51"/>
        <v>0</v>
      </c>
      <c r="EL100" s="185"/>
      <c r="EM100" s="102">
        <f>SUMIF($K100,REGISTER!$CU$7,'KORT 2'!$BD100)</f>
        <v>0</v>
      </c>
      <c r="EN100" s="19">
        <f>SUMIF($K100,REGISTER!$CU$8,'KORT 2'!$BD100)</f>
        <v>0</v>
      </c>
      <c r="EO100" s="20">
        <f>SUMIF($K100,REGISTER!$CU$9,'KORT 2'!$BD100)</f>
        <v>0</v>
      </c>
      <c r="EP100" s="17">
        <f>SUMIF($K100,REGISTER!$CU$21,'KORT 2'!$BD100)</f>
        <v>0</v>
      </c>
      <c r="EQ100" s="19">
        <f>SUMIF($K100,REGISTER!$CU$22,'KORT 2'!$BD100)</f>
        <v>0</v>
      </c>
      <c r="ER100" s="20">
        <f>SUMIF($K100,REGISTER!$CU$23,'KORT 2'!$BD100)</f>
        <v>0</v>
      </c>
      <c r="ES100" s="17">
        <f>SUMIF($K100,REGISTER!$CU$14,'KORT 2'!$BD100)</f>
        <v>0</v>
      </c>
      <c r="ET100" s="19">
        <f>SUMIF($K100,REGISTER!$CU$15,'KORT 2'!$BD100)</f>
        <v>0</v>
      </c>
      <c r="EU100" s="19">
        <f>SUMIF($K100,REGISTER!$CU$16,'KORT 2'!$BD100)</f>
        <v>0</v>
      </c>
      <c r="EV100" s="218">
        <f>SUMIF($K100,REGISTER!$CU$17,'KORT 2'!$BD100)+SUMIF($K100,REGISTER!$CU$18,'KORT 2'!$BD100)+SUMIF($K100,REGISTER!$CU$19,'KORT 2'!$BD100)+SUMIF($K100,REGISTER!$CU$20,'KORT 2'!$BD100)</f>
        <v>0</v>
      </c>
      <c r="EW100" s="103">
        <f>SUMIF($K100,REGISTER!$CU$28,'KORT 2'!$BD100)</f>
        <v>0</v>
      </c>
      <c r="EX100" s="19">
        <f>SUMIF($K100,REGISTER!$CU$29,'KORT 2'!$BD100)</f>
        <v>0</v>
      </c>
      <c r="EY100" s="19">
        <f>SUMIF($K100,REGISTER!$CU$30,'KORT 2'!$BD100)</f>
        <v>0</v>
      </c>
      <c r="EZ100" s="218">
        <f>SUMIF($K100,REGISTER!$CU$31,'KORT 2'!$BD100)+SUMIF($K100,REGISTER!$CU$32,'KORT 2'!$BD100)+SUMIF($K100,REGISTER!$CU$33,'KORT 2'!$BD100)+SUMIF($K100,REGISTER!$CU$34,'KORT 2'!$BD100)</f>
        <v>0</v>
      </c>
      <c r="FA100" s="136"/>
      <c r="FB100" s="136"/>
      <c r="FC100" s="136"/>
      <c r="FD100" s="136"/>
      <c r="FE100" s="136"/>
      <c r="FF100" s="136"/>
      <c r="FG100" s="136"/>
      <c r="FH100" s="136"/>
      <c r="FI100" s="136"/>
      <c r="FJ100" s="136"/>
      <c r="FK100" s="136"/>
      <c r="FL100" s="136"/>
      <c r="FM100" s="136"/>
      <c r="FN100" s="136"/>
      <c r="FO100" s="136"/>
      <c r="FP100" s="235"/>
      <c r="FQ100" s="103">
        <f>SUMIF($M100,REGISTER!$CU$36,'KORT 2'!$O100)</f>
        <v>0</v>
      </c>
      <c r="FR100" s="19">
        <f>SUMIF($M100,REGISTER!$CU$37,'KORT 2'!$O100)</f>
        <v>0</v>
      </c>
      <c r="FS100" s="19">
        <f>SUMIF($M100,REGISTER!$CU$38,'KORT 2'!$O100)</f>
        <v>0</v>
      </c>
      <c r="FT100" s="19">
        <f>SUMIF($M100,REGISTER!$CU$39,'KORT 2'!$O100)</f>
        <v>0</v>
      </c>
      <c r="FU100" s="19">
        <f>SUMIF($M100,REGISTER!$CU$40,'KORT 2'!$O100)</f>
        <v>0</v>
      </c>
      <c r="FV100" s="19">
        <f>SUMIF($M100,REGISTER!$CU$41,'KORT 2'!$O100)</f>
        <v>0</v>
      </c>
      <c r="FW100" s="19">
        <f>SUMIF($M100,REGISTER!$CU$56,'KORT 2'!$O100)</f>
        <v>0</v>
      </c>
      <c r="FX100" s="19">
        <f>SUMIF($M100,REGISTER!$CU$57,'KORT 2'!$O100)</f>
        <v>0</v>
      </c>
      <c r="FY100" s="19">
        <f>SUMIF($M100,REGISTER!$CU$58,'KORT 2'!$O100)</f>
        <v>0</v>
      </c>
      <c r="FZ100" s="19">
        <f>SUMIF($M100,REGISTER!$CU$59,'KORT 2'!$O100)</f>
        <v>0</v>
      </c>
      <c r="GA100" s="19">
        <f>SUMIF($M100,REGISTER!$CU$60,'KORT 2'!$O100)</f>
        <v>0</v>
      </c>
      <c r="GB100" s="19">
        <f>SUMIF($M100,REGISTER!$CU$61,'KORT 2'!$O100)</f>
        <v>0</v>
      </c>
      <c r="GC100" s="19">
        <f>SUMIF($M100,REGISTER!$CU$46,'KORT 2'!$O100)</f>
        <v>0</v>
      </c>
      <c r="GD100" s="19">
        <f>SUMIF($M100,REGISTER!$CU$47,'KORT 2'!$O100)</f>
        <v>0</v>
      </c>
      <c r="GE100" s="19">
        <f>SUMIF($M100,REGISTER!$CU$48,'KORT 2'!$O100)</f>
        <v>0</v>
      </c>
      <c r="GF100" s="19">
        <f>SUMIF($M100,REGISTER!$CU$49,'KORT 2'!$O100)</f>
        <v>0</v>
      </c>
      <c r="GG100" s="19">
        <f>SUMIF($M100,REGISTER!$CU$50,'KORT 2'!$O100)</f>
        <v>0</v>
      </c>
      <c r="GH100" s="19">
        <f>SUMIF($M100,REGISTER!$CU$51,'KORT 2'!$O100)</f>
        <v>0</v>
      </c>
      <c r="GI100" s="18">
        <f>SUMIF($M100,REGISTER!$CU$52,'KORT 2'!$O100)+SUMIF($M100,REGISTER!$CU$53,'KORT 2'!$O100)+SUMIF($M100,REGISTER!$CU$54,'KORT 2'!$O100)+SUMIF($M100,REGISTER!$CU$55,'KORT 2'!$O100)</f>
        <v>0</v>
      </c>
      <c r="GJ100" s="19">
        <f>SUMIF($M100,REGISTER!$CU$66,'KORT 2'!$O100)</f>
        <v>0</v>
      </c>
      <c r="GK100" s="19">
        <f>SUMIF($M100,REGISTER!$CU$67,'KORT 2'!$O100)</f>
        <v>0</v>
      </c>
      <c r="GL100" s="19">
        <f>SUMIF($M100,REGISTER!$CU$68,'KORT 2'!$O100)</f>
        <v>0</v>
      </c>
      <c r="GM100" s="19">
        <f>SUMIF($M100,REGISTER!$CU$69,'KORT 2'!$O100)</f>
        <v>0</v>
      </c>
      <c r="GN100" s="19">
        <f>SUMIF($M100,REGISTER!$CU$70,'KORT 2'!$O100)</f>
        <v>0</v>
      </c>
      <c r="GO100" s="19">
        <f>SUMIF($M100,REGISTER!$CU$71,'KORT 2'!$O100)</f>
        <v>0</v>
      </c>
      <c r="GP100" s="18">
        <f>SUMIF($M100,REGISTER!$CU$72,'KORT 2'!$O100)+SUMIF($M100,REGISTER!$CU$73,'KORT 2'!$O100)+SUMIF($M100,REGISTER!$CU$74,'KORT 2'!$O100)+SUMIF($M100,REGISTER!$CU$75,'KORT 2'!$O100)</f>
        <v>0</v>
      </c>
      <c r="GQ100" s="136"/>
      <c r="GR100" s="136"/>
      <c r="GS100" s="136"/>
      <c r="GT100" s="136"/>
      <c r="GU100" s="136"/>
      <c r="GV100" s="136"/>
      <c r="GW100" s="136"/>
      <c r="GX100" s="136"/>
      <c r="GY100" s="136"/>
      <c r="GZ100" s="136"/>
      <c r="HA100" s="136"/>
      <c r="HB100" s="136"/>
      <c r="HC100" s="136"/>
      <c r="HD100" s="136"/>
      <c r="HE100" s="136"/>
      <c r="HF100" s="136"/>
      <c r="HG100" s="136"/>
      <c r="HH100" s="125"/>
      <c r="HI100" s="1"/>
    </row>
    <row r="101" spans="1:217" ht="12" customHeight="1">
      <c r="A101" s="17">
        <v>45</v>
      </c>
      <c r="B101" s="81"/>
      <c r="C101" s="427" t="str">
        <f t="shared" si="38"/>
        <v/>
      </c>
      <c r="D101" s="428"/>
      <c r="E101" s="428"/>
      <c r="F101" s="428"/>
      <c r="G101" s="429"/>
      <c r="H101" s="130" t="str">
        <f t="shared" si="39"/>
        <v/>
      </c>
      <c r="I101" s="26">
        <f t="shared" si="40"/>
        <v>0</v>
      </c>
      <c r="J101" s="26">
        <f t="shared" si="41"/>
        <v>0</v>
      </c>
      <c r="K101" s="26">
        <f t="shared" si="42"/>
        <v>0</v>
      </c>
      <c r="L101" s="133"/>
      <c r="M101" s="26">
        <f t="shared" si="43"/>
        <v>0</v>
      </c>
      <c r="N101" s="26">
        <f t="shared" si="44"/>
        <v>0</v>
      </c>
      <c r="O101" s="101">
        <f t="shared" si="45"/>
        <v>0</v>
      </c>
      <c r="P101" s="80">
        <f>IF((SUM(P$19:P$39)+SUM(P$78:P100)+SUM(P$117:P$121))&gt;=REGISTER!$CZ$22,0,IF(CS$70=1,0,IF(AND(CS101=1,$J101=1,CS$43&gt;=REGISTER!$CZ$25,CS$40&gt;0,SUM(CS$54:CS$60)&gt;0),1,0)))</f>
        <v>0</v>
      </c>
      <c r="Q101" s="80">
        <f>IF((SUM(Q$19:Q$39)+SUM(Q$78:Q100)+SUM(Q$117:Q$121))&gt;=REGISTER!$CZ$22,0,IF(CT$70=1,0,IF(AND(CT101=1,$J101=1,CT$43&gt;=REGISTER!$CZ$25,CT$40&gt;0,SUM(CT$54:CT$60)&gt;0),1,0)))</f>
        <v>0</v>
      </c>
      <c r="R101" s="80">
        <f>IF((SUM(R$19:R$39)+SUM(R$78:R100)+SUM(R$117:R$121))&gt;=REGISTER!$CZ$22,0,IF(CU$70=1,0,IF(AND(CU101=1,$J101=1,CU$43&gt;=REGISTER!$CZ$25,CU$40&gt;0,SUM(CU$54:CU$60)&gt;0),1,0)))</f>
        <v>0</v>
      </c>
      <c r="S101" s="80">
        <f>IF((SUM(S$19:S$39)+SUM(S$78:S100)+SUM(S$117:S$121))&gt;=REGISTER!$CZ$22,0,IF(CV$70=1,0,IF(AND(CV101=1,$J101=1,CV$43&gt;=REGISTER!$CZ$25,CV$40&gt;0,SUM(CV$54:CV$60)&gt;0),1,0)))</f>
        <v>0</v>
      </c>
      <c r="T101" s="80">
        <f>IF((SUM(T$19:T$39)+SUM(T$78:T100)+SUM(T$117:T$121))&gt;=REGISTER!$CZ$22,0,IF(CW$70=1,0,IF(AND(CW101=1,$J101=1,CW$43&gt;=REGISTER!$CZ$25,CW$40&gt;0,SUM(CW$54:CW$60)&gt;0),1,0)))</f>
        <v>0</v>
      </c>
      <c r="U101" s="80">
        <f>IF((SUM(U$19:U$39)+SUM(U$78:U100)+SUM(U$117:U$121))&gt;=REGISTER!$CZ$22,0,IF(CX$70=1,0,IF(AND(CX101=1,$J101=1,CX$43&gt;=REGISTER!$CZ$25,CX$40&gt;0,SUM(CX$54:CX$60)&gt;0),1,0)))</f>
        <v>0</v>
      </c>
      <c r="V101" s="80">
        <f>IF((SUM(V$19:V$39)+SUM(V$78:V100)+SUM(V$117:V$121))&gt;=REGISTER!$CZ$22,0,IF(CY$70=1,0,IF(AND(CY101=1,$J101=1,CY$43&gt;=REGISTER!$CZ$25,CY$40&gt;0,SUM(CY$54:CY$60)&gt;0),1,0)))</f>
        <v>0</v>
      </c>
      <c r="W101" s="80">
        <f>IF((SUM(W$19:W$39)+SUM(W$78:W100)+SUM(W$117:W$121))&gt;=REGISTER!$CZ$22,0,IF(CZ$70=1,0,IF(AND(CZ101=1,$J101=1,CZ$43&gt;=REGISTER!$CZ$25,CZ$40&gt;0,SUM(CZ$54:CZ$60)&gt;0),1,0)))</f>
        <v>0</v>
      </c>
      <c r="X101" s="80">
        <f>IF((SUM(X$19:X$39)+SUM(X$78:X100)+SUM(X$117:X$121))&gt;=REGISTER!$CZ$22,0,IF(DA$70=1,0,IF(AND(DA101=1,$J101=1,DA$43&gt;=REGISTER!$CZ$25,DA$40&gt;0,SUM(DA$54:DA$60)&gt;0),1,0)))</f>
        <v>0</v>
      </c>
      <c r="Y101" s="80">
        <f>IF((SUM(Y$19:Y$39)+SUM(Y$78:Y100)+SUM(Y$117:Y$121))&gt;=REGISTER!$CZ$22,0,IF(DB$70=1,0,IF(AND(DB101=1,$J101=1,DB$43&gt;=REGISTER!$CZ$25,DB$40&gt;0,SUM(DB$54:DB$60)&gt;0),1,0)))</f>
        <v>0</v>
      </c>
      <c r="Z101" s="80">
        <f>IF((SUM(Z$19:Z$39)+SUM(Z$78:Z100)+SUM(Z$117:Z$121))&gt;=REGISTER!$CZ$22,0,IF(DC$70=1,0,IF(AND(DC101=1,$J101=1,DC$43&gt;=REGISTER!$CZ$25,DC$40&gt;0,SUM(DC$54:DC$60)&gt;0),1,0)))</f>
        <v>0</v>
      </c>
      <c r="AA101" s="80">
        <f>IF((SUM(AA$19:AA$39)+SUM(AA$78:AA100)+SUM(AA$117:AA$121))&gt;=REGISTER!$CZ$22,0,IF(DD$70=1,0,IF(AND(DD101=1,$J101=1,DD$43&gt;=REGISTER!$CZ$25,DD$40&gt;0,SUM(DD$54:DD$60)&gt;0),1,0)))</f>
        <v>0</v>
      </c>
      <c r="AB101" s="80">
        <f>IF((SUM(AB$19:AB$39)+SUM(AB$78:AB100)+SUM(AB$117:AB$121))&gt;=REGISTER!$CZ$22,0,IF(DE$70=1,0,IF(AND(DE101=1,$J101=1,DE$43&gt;=REGISTER!$CZ$25,DE$40&gt;0,SUM(DE$54:DE$60)&gt;0),1,0)))</f>
        <v>0</v>
      </c>
      <c r="AC101" s="80">
        <f>IF((SUM(AC$19:AC$39)+SUM(AC$78:AC100)+SUM(AC$117:AC$121))&gt;=REGISTER!$CZ$22,0,IF(DF$70=1,0,IF(AND(DF101=1,$J101=1,DF$43&gt;=REGISTER!$CZ$25,DF$40&gt;0,SUM(DF$54:DF$60)&gt;0),1,0)))</f>
        <v>0</v>
      </c>
      <c r="AD101" s="80">
        <f>IF((SUM(AD$19:AD$39)+SUM(AD$78:AD100)+SUM(AD$117:AD$121))&gt;=REGISTER!$CZ$22,0,IF(DG$70=1,0,IF(AND(DG101=1,$J101=1,DG$43&gt;=REGISTER!$CZ$25,DG$40&gt;0,SUM(DG$54:DG$60)&gt;0),1,0)))</f>
        <v>0</v>
      </c>
      <c r="AE101" s="80">
        <f>IF((SUM(AE$19:AE$39)+SUM(AE$78:AE100)+SUM(AE$117:AE$121))&gt;=REGISTER!$CZ$22,0,IF(DH$70=1,0,IF(AND(DH101=1,$J101=1,DH$43&gt;=REGISTER!$CZ$25,DH$40&gt;0,SUM(DH$54:DH$60)&gt;0),1,0)))</f>
        <v>0</v>
      </c>
      <c r="AF101" s="80">
        <f>IF((SUM(AF$19:AF$39)+SUM(AF$78:AF100)+SUM(AF$117:AF$121))&gt;=REGISTER!$CZ$22,0,IF(DI$70=1,0,IF(AND(DI101=1,$J101=1,DI$43&gt;=REGISTER!$CZ$25,DI$40&gt;0,SUM(DI$54:DI$60)&gt;0),1,0)))</f>
        <v>0</v>
      </c>
      <c r="AG101" s="80">
        <f>IF((SUM(AG$19:AG$39)+SUM(AG$78:AG100)+SUM(AG$117:AG$121))&gt;=REGISTER!$CZ$22,0,IF(DJ$70=1,0,IF(AND(DJ101=1,$J101=1,DJ$43&gt;=REGISTER!$CZ$25,DJ$40&gt;0,SUM(DJ$54:DJ$60)&gt;0),1,0)))</f>
        <v>0</v>
      </c>
      <c r="AH101" s="80">
        <f>IF((SUM(AH$19:AH$39)+SUM(AH$78:AH100)+SUM(AH$117:AH$121))&gt;=REGISTER!$CZ$22,0,IF(DK$70=1,0,IF(AND(DK101=1,$J101=1,DK$43&gt;=REGISTER!$CZ$25,DK$40&gt;0,SUM(DK$54:DK$60)&gt;0),1,0)))</f>
        <v>0</v>
      </c>
      <c r="AI101" s="80">
        <f>IF((SUM(AI$19:AI$39)+SUM(AI$78:AI100)+SUM(AI$117:AI$121))&gt;=REGISTER!$CZ$22,0,IF(DL$70=1,0,IF(AND(DL101=1,$J101=1,DL$43&gt;=REGISTER!$CZ$25,DL$40&gt;0,SUM(DL$54:DL$60)&gt;0),1,0)))</f>
        <v>0</v>
      </c>
      <c r="AJ101" s="80">
        <f>IF((SUM(AJ$19:AJ$39)+SUM(AJ$78:AJ100)+SUM(AJ$117:AJ$121))&gt;=REGISTER!$CZ$22,0,IF(DM$70=1,0,IF(AND(DM101=1,$J101=1,DM$43&gt;=REGISTER!$CZ$25,DM$40&gt;0,SUM(DM$54:DM$60)&gt;0),1,0)))</f>
        <v>0</v>
      </c>
      <c r="AK101" s="80">
        <f>IF((SUM(AK$19:AK$39)+SUM(AK$78:AK100)+SUM(AK$117:AK$121))&gt;=REGISTER!$CZ$22,0,IF(DN$70=1,0,IF(AND(DN101=1,$J101=1,DN$43&gt;=REGISTER!$CZ$25,DN$40&gt;0,SUM(DN$54:DN$60)&gt;0),1,0)))</f>
        <v>0</v>
      </c>
      <c r="AL101" s="80">
        <f>IF((SUM(AL$19:AL$39)+SUM(AL$78:AL100)+SUM(AL$117:AL$121))&gt;=REGISTER!$CZ$22,0,IF(DO$70=1,0,IF(AND(DO101=1,$J101=1,DO$43&gt;=REGISTER!$CZ$25,DO$40&gt;0,SUM(DO$54:DO$60)&gt;0),1,0)))</f>
        <v>0</v>
      </c>
      <c r="AM101" s="80">
        <f>IF((SUM(AM$19:AM$39)+SUM(AM$78:AM100)+SUM(AM$117:AM$121))&gt;=REGISTER!$CZ$22,0,IF(DP$70=1,0,IF(AND(DP101=1,$J101=1,DP$43&gt;=REGISTER!$CZ$25,DP$40&gt;0,SUM(DP$54:DP$60)&gt;0),1,0)))</f>
        <v>0</v>
      </c>
      <c r="AN101" s="80">
        <f>IF((SUM(AN$19:AN$39)+SUM(AN$78:AN100)+SUM(AN$117:AN$121))&gt;=REGISTER!$CZ$22,0,IF(DQ$70=1,0,IF(AND(DQ101=1,$J101=1,DQ$43&gt;=REGISTER!$CZ$25,DQ$40&gt;0,SUM(DQ$54:DQ$60)&gt;0),1,0)))</f>
        <v>0</v>
      </c>
      <c r="AO101" s="80">
        <f>IF((SUM(AO$19:AO$39)+SUM(AO$78:AO100)+SUM(AO$117:AO$121))&gt;=REGISTER!$CZ$22,0,IF(DR$70=1,0,IF(AND(DR101=1,$J101=1,DR$43&gt;=REGISTER!$CZ$25,DR$40&gt;0,SUM(DR$54:DR$60)&gt;0),1,0)))</f>
        <v>0</v>
      </c>
      <c r="AP101" s="80">
        <f>IF((SUM(AP$19:AP$39)+SUM(AP$78:AP100)+SUM(AP$117:AP$121))&gt;=REGISTER!$CZ$22,0,IF(DS$70=1,0,IF(AND(DS101=1,$J101=1,DS$43&gt;=REGISTER!$CZ$25,DS$40&gt;0,SUM(DS$54:DS$60)&gt;0),1,0)))</f>
        <v>0</v>
      </c>
      <c r="AQ101" s="80">
        <f>IF((SUM(AQ$19:AQ$39)+SUM(AQ$78:AQ100)+SUM(AQ$117:AQ$121))&gt;=REGISTER!$CZ$22,0,IF(DT$70=1,0,IF(AND(DT101=1,$J101=1,DT$43&gt;=REGISTER!$CZ$25,DT$40&gt;0,SUM(DT$54:DT$60)&gt;0),1,0)))</f>
        <v>0</v>
      </c>
      <c r="AR101" s="80">
        <f>IF((SUM(AR$19:AR$39)+SUM(AR$78:AR100)+SUM(AR$117:AR$121))&gt;=REGISTER!$CZ$22,0,IF(DU$70=1,0,IF(AND(DU101=1,$J101=1,DU$43&gt;=REGISTER!$CZ$25,DU$40&gt;0,SUM(DU$54:DU$60)&gt;0),1,0)))</f>
        <v>0</v>
      </c>
      <c r="AS101" s="80">
        <f>IF((SUM(AS$19:AS$39)+SUM(AS$78:AS100)+SUM(AS$117:AS$121))&gt;=REGISTER!$CZ$22,0,IF(DV$70=1,0,IF(AND(DV101=1,$J101=1,DV$43&gt;=REGISTER!$CZ$25,DV$40&gt;0,SUM(DV$54:DV$60)&gt;0),1,0)))</f>
        <v>0</v>
      </c>
      <c r="AT101" s="80">
        <f>IF((SUM(AT$19:AT$39)+SUM(AT$78:AT100)+SUM(AT$117:AT$121))&gt;=REGISTER!$CZ$22,0,IF(DW$70=1,0,IF(AND(DW101=1,$J101=1,DW$43&gt;=REGISTER!$CZ$25,DW$40&gt;0,SUM(DW$54:DW$60)&gt;0),1,0)))</f>
        <v>0</v>
      </c>
      <c r="AU101" s="80">
        <f>IF((SUM(AU$19:AU$39)+SUM(AU$78:AU100)+SUM(AU$117:AU$121))&gt;=REGISTER!$CZ$22,0,IF(DX$70=1,0,IF(AND(DX101=1,$J101=1,DX$43&gt;=REGISTER!$CZ$25,DX$40&gt;0,SUM(DX$54:DX$60)&gt;0),1,0)))</f>
        <v>0</v>
      </c>
      <c r="AV101" s="80">
        <f>IF((SUM(AV$19:AV$39)+SUM(AV$78:AV100)+SUM(AV$117:AV$121))&gt;=REGISTER!$CZ$22,0,IF(DY$70=1,0,IF(AND(DY101=1,$J101=1,DY$43&gt;=REGISTER!$CZ$25,DY$40&gt;0,SUM(DY$54:DY$60)&gt;0),1,0)))</f>
        <v>0</v>
      </c>
      <c r="AW101" s="80">
        <f>IF((SUM(AW$19:AW$39)+SUM(AW$78:AW100)+SUM(AW$117:AW$121))&gt;=REGISTER!$CZ$22,0,IF(DZ$70=1,0,IF(AND(DZ101=1,$J101=1,DZ$43&gt;=REGISTER!$CZ$25,DZ$40&gt;0,SUM(DZ$54:DZ$60)&gt;0),1,0)))</f>
        <v>0</v>
      </c>
      <c r="AX101" s="80">
        <f>IF((SUM(AX$19:AX$39)+SUM(AX$78:AX100)+SUM(AX$117:AX$121))&gt;=REGISTER!$CZ$22,0,IF(EA$70=1,0,IF(AND(EA101=1,$J101=1,EA$43&gt;=REGISTER!$CZ$25,EA$40&gt;0,SUM(EA$54:EA$60)&gt;0),1,0)))</f>
        <v>0</v>
      </c>
      <c r="AY101" s="80">
        <f>IF((SUM(AY$19:AY$39)+SUM(AY$78:AY100)+SUM(AY$117:AY$121))&gt;=REGISTER!$CZ$22,0,IF(EB$70=1,0,IF(AND(EB101=1,$J101=1,EB$43&gt;=REGISTER!$CZ$25,EB$40&gt;0,SUM(EB$54:EB$60)&gt;0),1,0)))</f>
        <v>0</v>
      </c>
      <c r="AZ101" s="80">
        <f>IF((SUM(AZ$19:AZ$39)+SUM(AZ$78:AZ100)+SUM(AZ$117:AZ$121))&gt;=REGISTER!$CZ$22,0,IF(EC$70=1,0,IF(AND(EC101=1,$J101=1,EC$43&gt;=REGISTER!$CZ$25,EC$40&gt;0,SUM(EC$54:EC$60)&gt;0),1,0)))</f>
        <v>0</v>
      </c>
      <c r="BA101" s="80">
        <f>IF((SUM(BA$19:BA$39)+SUM(BA$78:BA100)+SUM(BA$117:BA$121))&gt;=REGISTER!$CZ$22,0,IF(ED$70=1,0,IF(AND(ED101=1,$J101=1,ED$43&gt;=REGISTER!$CZ$25,ED$40&gt;0,SUM(ED$54:ED$60)&gt;0),1,0)))</f>
        <v>0</v>
      </c>
      <c r="BB101" s="80">
        <f>IF((SUM(BB$19:BB$39)+SUM(BB$78:BB100)+SUM(BB$117:BB$121))&gt;=REGISTER!$CZ$22,0,IF(EE$70=1,0,IF(AND(EE101=1,$J101=1,EE$43&gt;=REGISTER!$CZ$25,EE$40&gt;0,SUM(EE$54:EE$60)&gt;0),1,0)))</f>
        <v>0</v>
      </c>
      <c r="BC101" s="80">
        <f>IF((SUM(BC$19:BC$39)+SUM(BC$78:BC100)+SUM(BC$117:BC$121))&gt;=REGISTER!$CZ$22,0,IF(EF$70=1,0,IF(AND(EF101=1,$J101=1,EF$43&gt;=REGISTER!$CZ$25,EF$40&gt;0,SUM(EF$54:EF$60)&gt;0),1,0)))</f>
        <v>0</v>
      </c>
      <c r="BD101" s="101">
        <f t="shared" si="46"/>
        <v>0</v>
      </c>
      <c r="BE101" s="80">
        <f>IF((SUM(BE$19:BE$39)+SUM(BE$78:BE100)+SUM(BE$117:BE$121))&gt;=30,0,SUM(IF(AND($I101=1,CS101=1,CS$41&gt;2,CS$40&gt;0,SUM(CS$47:CS$53)&gt;0),1,0)))</f>
        <v>0</v>
      </c>
      <c r="BF101" s="80">
        <f>IF((SUM(BF$19:BF$39)+SUM(BF$78:BF100)+SUM(BF$117:BF$121))&gt;=30,0,SUM(IF(AND($I101=1,CT101=1,CT$41&gt;2,CT$40&gt;0,SUM(CT$47:CT$53)&gt;0),1,0)))</f>
        <v>0</v>
      </c>
      <c r="BG101" s="80">
        <f>IF((SUM(BG$19:BG$39)+SUM(BG$78:BG100)+SUM(BG$117:BG$121))&gt;=30,0,SUM(IF(AND($I101=1,CU101=1,CU$41&gt;2,CU$40&gt;0,SUM(CU$47:CU$53)&gt;0),1,0)))</f>
        <v>0</v>
      </c>
      <c r="BH101" s="80">
        <f>IF((SUM(BH$19:BH$39)+SUM(BH$78:BH100)+SUM(BH$117:BH$121))&gt;=30,0,SUM(IF(AND($I101=1,CV101=1,CV$41&gt;2,CV$40&gt;0,SUM(CV$47:CV$53)&gt;0),1,0)))</f>
        <v>0</v>
      </c>
      <c r="BI101" s="80">
        <f>IF((SUM(BI$19:BI$39)+SUM(BI$78:BI100)+SUM(BI$117:BI$121))&gt;=30,0,SUM(IF(AND($I101=1,CW101=1,CW$41&gt;2,CW$40&gt;0,SUM(CW$47:CW$53)&gt;0),1,0)))</f>
        <v>0</v>
      </c>
      <c r="BJ101" s="80">
        <f>IF((SUM(BJ$19:BJ$39)+SUM(BJ$78:BJ100)+SUM(BJ$117:BJ$121))&gt;=30,0,SUM(IF(AND($I101=1,CX101=1,CX$41&gt;2,CX$40&gt;0,SUM(CX$47:CX$53)&gt;0),1,0)))</f>
        <v>0</v>
      </c>
      <c r="BK101" s="80">
        <f>IF((SUM(BK$19:BK$39)+SUM(BK$78:BK100)+SUM(BK$117:BK$121))&gt;=30,0,SUM(IF(AND($I101=1,CY101=1,CY$41&gt;2,CY$40&gt;0,SUM(CY$47:CY$53)&gt;0),1,0)))</f>
        <v>0</v>
      </c>
      <c r="BL101" s="80">
        <f>IF((SUM(BL$19:BL$39)+SUM(BL$78:BL100)+SUM(BL$117:BL$121))&gt;=30,0,SUM(IF(AND($I101=1,CZ101=1,CZ$41&gt;2,CZ$40&gt;0,SUM(CZ$47:CZ$53)&gt;0),1,0)))</f>
        <v>0</v>
      </c>
      <c r="BM101" s="80">
        <f>IF((SUM(BM$19:BM$39)+SUM(BM$78:BM100)+SUM(BM$117:BM$121))&gt;=30,0,SUM(IF(AND($I101=1,DA101=1,DA$41&gt;2,DA$40&gt;0,SUM(DA$47:DA$53)&gt;0),1,0)))</f>
        <v>0</v>
      </c>
      <c r="BN101" s="80">
        <f>IF((SUM(BN$19:BN$39)+SUM(BN$78:BN100)+SUM(BN$117:BN$121))&gt;=30,0,SUM(IF(AND($I101=1,DB101=1,DB$41&gt;2,DB$40&gt;0,SUM(DB$47:DB$53)&gt;0),1,0)))</f>
        <v>0</v>
      </c>
      <c r="BO101" s="80">
        <f>IF((SUM(BO$19:BO$39)+SUM(BO$78:BO100)+SUM(BO$117:BO$121))&gt;=30,0,SUM(IF(AND($I101=1,DC101=1,DC$41&gt;2,DC$40&gt;0,SUM(DC$47:DC$53)&gt;0),1,0)))</f>
        <v>0</v>
      </c>
      <c r="BP101" s="80">
        <f>IF((SUM(BP$19:BP$39)+SUM(BP$78:BP100)+SUM(BP$117:BP$121))&gt;=30,0,SUM(IF(AND($I101=1,DD101=1,DD$41&gt;2,DD$40&gt;0,SUM(DD$47:DD$53)&gt;0),1,0)))</f>
        <v>0</v>
      </c>
      <c r="BQ101" s="80">
        <f>IF((SUM(BQ$19:BQ$39)+SUM(BQ$78:BQ100)+SUM(BQ$117:BQ$121))&gt;=30,0,SUM(IF(AND($I101=1,DE101=1,DE$41&gt;2,DE$40&gt;0,SUM(DE$47:DE$53)&gt;0),1,0)))</f>
        <v>0</v>
      </c>
      <c r="BR101" s="80">
        <f>IF((SUM(BR$19:BR$39)+SUM(BR$78:BR100)+SUM(BR$117:BR$121))&gt;=30,0,SUM(IF(AND($I101=1,DF101=1,DF$41&gt;2,DF$40&gt;0,SUM(DF$47:DF$53)&gt;0),1,0)))</f>
        <v>0</v>
      </c>
      <c r="BS101" s="80">
        <f>IF((SUM(BS$19:BS$39)+SUM(BS$78:BS100)+SUM(BS$117:BS$121))&gt;=30,0,SUM(IF(AND($I101=1,DG101=1,DG$41&gt;2,DG$40&gt;0,SUM(DG$47:DG$53)&gt;0),1,0)))</f>
        <v>0</v>
      </c>
      <c r="BT101" s="80">
        <f>IF((SUM(BT$19:BT$39)+SUM(BT$78:BT100)+SUM(BT$117:BT$121))&gt;=30,0,SUM(IF(AND($I101=1,DH101=1,DH$41&gt;2,DH$40&gt;0,SUM(DH$47:DH$53)&gt;0),1,0)))</f>
        <v>0</v>
      </c>
      <c r="BU101" s="80">
        <f>IF((SUM(BU$19:BU$39)+SUM(BU$78:BU100)+SUM(BU$117:BU$121))&gt;=30,0,SUM(IF(AND($I101=1,DI101=1,DI$41&gt;2,DI$40&gt;0,SUM(DI$47:DI$53)&gt;0),1,0)))</f>
        <v>0</v>
      </c>
      <c r="BV101" s="80">
        <f>IF((SUM(BV$19:BV$39)+SUM(BV$78:BV100)+SUM(BV$117:BV$121))&gt;=30,0,SUM(IF(AND($I101=1,DJ101=1,DJ$41&gt;2,DJ$40&gt;0,SUM(DJ$47:DJ$53)&gt;0),1,0)))</f>
        <v>0</v>
      </c>
      <c r="BW101" s="80">
        <f>IF((SUM(BW$19:BW$39)+SUM(BW$78:BW100)+SUM(BW$117:BW$121))&gt;=30,0,SUM(IF(AND($I101=1,DK101=1,DK$41&gt;2,DK$40&gt;0,SUM(DK$47:DK$53)&gt;0),1,0)))</f>
        <v>0</v>
      </c>
      <c r="BX101" s="80">
        <f>IF((SUM(BX$19:BX$39)+SUM(BX$78:BX100)+SUM(BX$117:BX$121))&gt;=30,0,SUM(IF(AND($I101=1,DL101=1,DL$41&gt;2,DL$40&gt;0,SUM(DL$47:DL$53)&gt;0),1,0)))</f>
        <v>0</v>
      </c>
      <c r="BY101" s="80">
        <f>IF((SUM(BY$19:BY$39)+SUM(BY$78:BY100)+SUM(BY$117:BY$121))&gt;=30,0,SUM(IF(AND($I101=1,DM101=1,DM$41&gt;2,DM$40&gt;0,SUM(DM$47:DM$53)&gt;0),1,0)))</f>
        <v>0</v>
      </c>
      <c r="BZ101" s="80">
        <f>IF((SUM(BZ$19:BZ$39)+SUM(BZ$78:BZ100)+SUM(BZ$117:BZ$121))&gt;=30,0,SUM(IF(AND($I101=1,DN101=1,DN$41&gt;2,DN$40&gt;0,SUM(DN$47:DN$53)&gt;0),1,0)))</f>
        <v>0</v>
      </c>
      <c r="CA101" s="80">
        <f>IF((SUM(CA$19:CA$39)+SUM(CA$78:CA100)+SUM(CA$117:CA$121))&gt;=30,0,SUM(IF(AND($I101=1,DO101=1,DO$41&gt;2,DO$40&gt;0,SUM(DO$47:DO$53)&gt;0),1,0)))</f>
        <v>0</v>
      </c>
      <c r="CB101" s="80">
        <f>IF((SUM(CB$19:CB$39)+SUM(CB$78:CB100)+SUM(CB$117:CB$121))&gt;=30,0,SUM(IF(AND($I101=1,DP101=1,DP$41&gt;2,DP$40&gt;0,SUM(DP$47:DP$53)&gt;0),1,0)))</f>
        <v>0</v>
      </c>
      <c r="CC101" s="80">
        <f>IF((SUM(CC$19:CC$39)+SUM(CC$78:CC100)+SUM(CC$117:CC$121))&gt;=30,0,SUM(IF(AND($I101=1,DQ101=1,DQ$41&gt;2,DQ$40&gt;0,SUM(DQ$47:DQ$53)&gt;0),1,0)))</f>
        <v>0</v>
      </c>
      <c r="CD101" s="80">
        <f>IF((SUM(CD$19:CD$39)+SUM(CD$78:CD100)+SUM(CD$117:CD$121))&gt;=30,0,SUM(IF(AND($I101=1,DR101=1,DR$41&gt;2,DR$40&gt;0,SUM(DR$47:DR$53)&gt;0),1,0)))</f>
        <v>0</v>
      </c>
      <c r="CE101" s="80">
        <f>IF((SUM(CE$19:CE$39)+SUM(CE$78:CE100)+SUM(CE$117:CE$121))&gt;=30,0,SUM(IF(AND($I101=1,DS101=1,DS$41&gt;2,DS$40&gt;0,SUM(DS$47:DS$53)&gt;0),1,0)))</f>
        <v>0</v>
      </c>
      <c r="CF101" s="80">
        <f>IF((SUM(CF$19:CF$39)+SUM(CF$78:CF100)+SUM(CF$117:CF$121))&gt;=30,0,SUM(IF(AND($I101=1,DT101=1,DT$41&gt;2,DT$40&gt;0,SUM(DT$47:DT$53)&gt;0),1,0)))</f>
        <v>0</v>
      </c>
      <c r="CG101" s="80">
        <f>IF((SUM(CG$19:CG$39)+SUM(CG$78:CG100)+SUM(CG$117:CG$121))&gt;=30,0,SUM(IF(AND($I101=1,DU101=1,DU$41&gt;2,DU$40&gt;0,SUM(DU$47:DU$53)&gt;0),1,0)))</f>
        <v>0</v>
      </c>
      <c r="CH101" s="80">
        <f>IF((SUM(CH$19:CH$39)+SUM(CH$78:CH100)+SUM(CH$117:CH$121))&gt;=30,0,SUM(IF(AND($I101=1,DV101=1,DV$41&gt;2,DV$40&gt;0,SUM(DV$47:DV$53)&gt;0),1,0)))</f>
        <v>0</v>
      </c>
      <c r="CI101" s="80">
        <f>IF((SUM(CI$19:CI$39)+SUM(CI$78:CI100)+SUM(CI$117:CI$121))&gt;=30,0,SUM(IF(AND($I101=1,DW101=1,DW$41&gt;2,DW$40&gt;0,SUM(DW$47:DW$53)&gt;0),1,0)))</f>
        <v>0</v>
      </c>
      <c r="CJ101" s="80">
        <f>IF((SUM(CJ$19:CJ$39)+SUM(CJ$78:CJ100)+SUM(CJ$117:CJ$121))&gt;=30,0,SUM(IF(AND($I101=1,DX101=1,DX$41&gt;2,DX$40&gt;0,SUM(DX$47:DX$53)&gt;0),1,0)))</f>
        <v>0</v>
      </c>
      <c r="CK101" s="80">
        <f>IF((SUM(CK$19:CK$39)+SUM(CK$78:CK100)+SUM(CK$117:CK$121))&gt;=30,0,SUM(IF(AND($I101=1,DY101=1,DY$41&gt;2,DY$40&gt;0,SUM(DY$47:DY$53)&gt;0),1,0)))</f>
        <v>0</v>
      </c>
      <c r="CL101" s="80">
        <f>IF((SUM(CL$19:CL$39)+SUM(CL$78:CL100)+SUM(CL$117:CL$121))&gt;=30,0,SUM(IF(AND($I101=1,DZ101=1,DZ$41&gt;2,DZ$40&gt;0,SUM(DZ$47:DZ$53)&gt;0),1,0)))</f>
        <v>0</v>
      </c>
      <c r="CM101" s="80">
        <f>IF((SUM(CM$19:CM$39)+SUM(CM$78:CM100)+SUM(CM$117:CM$121))&gt;=30,0,SUM(IF(AND($I101=1,EA101=1,EA$41&gt;2,EA$40&gt;0,SUM(EA$47:EA$53)&gt;0),1,0)))</f>
        <v>0</v>
      </c>
      <c r="CN101" s="80">
        <f>IF((SUM(CN$19:CN$39)+SUM(CN$78:CN100)+SUM(CN$117:CN$121))&gt;=30,0,SUM(IF(AND($I101=1,EB101=1,EB$41&gt;2,EB$40&gt;0,SUM(EB$47:EB$53)&gt;0),1,0)))</f>
        <v>0</v>
      </c>
      <c r="CO101" s="80">
        <f>IF((SUM(CO$19:CO$39)+SUM(CO$78:CO100)+SUM(CO$117:CO$121))&gt;=30,0,SUM(IF(AND($I101=1,EC101=1,EC$41&gt;2,EC$40&gt;0,SUM(EC$47:EC$53)&gt;0),1,0)))</f>
        <v>0</v>
      </c>
      <c r="CP101" s="80">
        <f>IF((SUM(CP$19:CP$39)+SUM(CP$78:CP100)+SUM(CP$117:CP$121))&gt;=30,0,SUM(IF(AND($I101=1,ED101=1,ED$41&gt;2,ED$40&gt;0,SUM(ED$47:ED$53)&gt;0),1,0)))</f>
        <v>0</v>
      </c>
      <c r="CQ101" s="80">
        <f>IF((SUM(CQ$19:CQ$39)+SUM(CQ$78:CQ100)+SUM(CQ$117:CQ$121))&gt;=30,0,SUM(IF(AND($I101=1,EE101=1,EE$41&gt;2,EE$40&gt;0,SUM(EE$47:EE$53)&gt;0),1,0)))</f>
        <v>0</v>
      </c>
      <c r="CR101" s="80">
        <f>IF((SUM(CR$19:CR$39)+SUM(CR$78:CR100)+SUM(CR$117:CR$121))&gt;=30,0,SUM(IF(AND($I101=1,EF101=1,EF$41&gt;2,EF$40&gt;0,SUM(EF$47:EF$53)&gt;0),1,0)))</f>
        <v>0</v>
      </c>
      <c r="CS101" s="64"/>
      <c r="CT101" s="64"/>
      <c r="CU101" s="64"/>
      <c r="CV101" s="64"/>
      <c r="CW101" s="64"/>
      <c r="CX101" s="64"/>
      <c r="CY101" s="64"/>
      <c r="CZ101" s="64"/>
      <c r="DA101" s="64"/>
      <c r="DB101" s="64"/>
      <c r="DC101" s="64"/>
      <c r="DD101" s="64"/>
      <c r="DE101" s="64"/>
      <c r="DF101" s="64"/>
      <c r="DG101" s="64"/>
      <c r="DH101" s="64"/>
      <c r="DI101" s="64"/>
      <c r="DJ101" s="64"/>
      <c r="DK101" s="64"/>
      <c r="DL101" s="64"/>
      <c r="DM101" s="64"/>
      <c r="DN101" s="64"/>
      <c r="DO101" s="64"/>
      <c r="DP101" s="64"/>
      <c r="DQ101" s="64"/>
      <c r="DR101" s="64"/>
      <c r="DS101" s="64"/>
      <c r="DT101" s="64"/>
      <c r="DU101" s="64"/>
      <c r="DV101" s="64"/>
      <c r="DW101" s="64"/>
      <c r="DX101" s="64"/>
      <c r="DY101" s="64"/>
      <c r="DZ101" s="64"/>
      <c r="EA101" s="64"/>
      <c r="EB101" s="64"/>
      <c r="EC101" s="64"/>
      <c r="ED101" s="64"/>
      <c r="EE101" s="64"/>
      <c r="EF101" s="64"/>
      <c r="EG101" s="54">
        <f t="shared" si="48"/>
        <v>0</v>
      </c>
      <c r="EH101" s="136"/>
      <c r="EI101" s="97">
        <f t="shared" si="49"/>
        <v>0</v>
      </c>
      <c r="EJ101" s="344" t="str">
        <f t="shared" si="50"/>
        <v/>
      </c>
      <c r="EK101" s="345">
        <f t="shared" si="51"/>
        <v>0</v>
      </c>
      <c r="EL101" s="185"/>
      <c r="EM101" s="102">
        <f>SUMIF($K101,REGISTER!$CU$7,'KORT 2'!$BD101)</f>
        <v>0</v>
      </c>
      <c r="EN101" s="19">
        <f>SUMIF($K101,REGISTER!$CU$8,'KORT 2'!$BD101)</f>
        <v>0</v>
      </c>
      <c r="EO101" s="20">
        <f>SUMIF($K101,REGISTER!$CU$9,'KORT 2'!$BD101)</f>
        <v>0</v>
      </c>
      <c r="EP101" s="17">
        <f>SUMIF($K101,REGISTER!$CU$21,'KORT 2'!$BD101)</f>
        <v>0</v>
      </c>
      <c r="EQ101" s="19">
        <f>SUMIF($K101,REGISTER!$CU$22,'KORT 2'!$BD101)</f>
        <v>0</v>
      </c>
      <c r="ER101" s="20">
        <f>SUMIF($K101,REGISTER!$CU$23,'KORT 2'!$BD101)</f>
        <v>0</v>
      </c>
      <c r="ES101" s="17">
        <f>SUMIF($K101,REGISTER!$CU$14,'KORT 2'!$BD101)</f>
        <v>0</v>
      </c>
      <c r="ET101" s="19">
        <f>SUMIF($K101,REGISTER!$CU$15,'KORT 2'!$BD101)</f>
        <v>0</v>
      </c>
      <c r="EU101" s="19">
        <f>SUMIF($K101,REGISTER!$CU$16,'KORT 2'!$BD101)</f>
        <v>0</v>
      </c>
      <c r="EV101" s="218">
        <f>SUMIF($K101,REGISTER!$CU$17,'KORT 2'!$BD101)+SUMIF($K101,REGISTER!$CU$18,'KORT 2'!$BD101)+SUMIF($K101,REGISTER!$CU$19,'KORT 2'!$BD101)+SUMIF($K101,REGISTER!$CU$20,'KORT 2'!$BD101)</f>
        <v>0</v>
      </c>
      <c r="EW101" s="103">
        <f>SUMIF($K101,REGISTER!$CU$28,'KORT 2'!$BD101)</f>
        <v>0</v>
      </c>
      <c r="EX101" s="19">
        <f>SUMIF($K101,REGISTER!$CU$29,'KORT 2'!$BD101)</f>
        <v>0</v>
      </c>
      <c r="EY101" s="19">
        <f>SUMIF($K101,REGISTER!$CU$30,'KORT 2'!$BD101)</f>
        <v>0</v>
      </c>
      <c r="EZ101" s="218">
        <f>SUMIF($K101,REGISTER!$CU$31,'KORT 2'!$BD101)+SUMIF($K101,REGISTER!$CU$32,'KORT 2'!$BD101)+SUMIF($K101,REGISTER!$CU$33,'KORT 2'!$BD101)+SUMIF($K101,REGISTER!$CU$34,'KORT 2'!$BD101)</f>
        <v>0</v>
      </c>
      <c r="FA101" s="136"/>
      <c r="FB101" s="136"/>
      <c r="FC101" s="136"/>
      <c r="FD101" s="136"/>
      <c r="FE101" s="136"/>
      <c r="FF101" s="136"/>
      <c r="FG101" s="136"/>
      <c r="FH101" s="136"/>
      <c r="FI101" s="136"/>
      <c r="FJ101" s="136"/>
      <c r="FK101" s="136"/>
      <c r="FL101" s="136"/>
      <c r="FM101" s="136"/>
      <c r="FN101" s="136"/>
      <c r="FO101" s="136"/>
      <c r="FP101" s="235"/>
      <c r="FQ101" s="103">
        <f>SUMIF($M101,REGISTER!$CU$36,'KORT 2'!$O101)</f>
        <v>0</v>
      </c>
      <c r="FR101" s="19">
        <f>SUMIF($M101,REGISTER!$CU$37,'KORT 2'!$O101)</f>
        <v>0</v>
      </c>
      <c r="FS101" s="19">
        <f>SUMIF($M101,REGISTER!$CU$38,'KORT 2'!$O101)</f>
        <v>0</v>
      </c>
      <c r="FT101" s="19">
        <f>SUMIF($M101,REGISTER!$CU$39,'KORT 2'!$O101)</f>
        <v>0</v>
      </c>
      <c r="FU101" s="19">
        <f>SUMIF($M101,REGISTER!$CU$40,'KORT 2'!$O101)</f>
        <v>0</v>
      </c>
      <c r="FV101" s="19">
        <f>SUMIF($M101,REGISTER!$CU$41,'KORT 2'!$O101)</f>
        <v>0</v>
      </c>
      <c r="FW101" s="19">
        <f>SUMIF($M101,REGISTER!$CU$56,'KORT 2'!$O101)</f>
        <v>0</v>
      </c>
      <c r="FX101" s="19">
        <f>SUMIF($M101,REGISTER!$CU$57,'KORT 2'!$O101)</f>
        <v>0</v>
      </c>
      <c r="FY101" s="19">
        <f>SUMIF($M101,REGISTER!$CU$58,'KORT 2'!$O101)</f>
        <v>0</v>
      </c>
      <c r="FZ101" s="19">
        <f>SUMIF($M101,REGISTER!$CU$59,'KORT 2'!$O101)</f>
        <v>0</v>
      </c>
      <c r="GA101" s="19">
        <f>SUMIF($M101,REGISTER!$CU$60,'KORT 2'!$O101)</f>
        <v>0</v>
      </c>
      <c r="GB101" s="19">
        <f>SUMIF($M101,REGISTER!$CU$61,'KORT 2'!$O101)</f>
        <v>0</v>
      </c>
      <c r="GC101" s="19">
        <f>SUMIF($M101,REGISTER!$CU$46,'KORT 2'!$O101)</f>
        <v>0</v>
      </c>
      <c r="GD101" s="19">
        <f>SUMIF($M101,REGISTER!$CU$47,'KORT 2'!$O101)</f>
        <v>0</v>
      </c>
      <c r="GE101" s="19">
        <f>SUMIF($M101,REGISTER!$CU$48,'KORT 2'!$O101)</f>
        <v>0</v>
      </c>
      <c r="GF101" s="19">
        <f>SUMIF($M101,REGISTER!$CU$49,'KORT 2'!$O101)</f>
        <v>0</v>
      </c>
      <c r="GG101" s="19">
        <f>SUMIF($M101,REGISTER!$CU$50,'KORT 2'!$O101)</f>
        <v>0</v>
      </c>
      <c r="GH101" s="19">
        <f>SUMIF($M101,REGISTER!$CU$51,'KORT 2'!$O101)</f>
        <v>0</v>
      </c>
      <c r="GI101" s="18">
        <f>SUMIF($M101,REGISTER!$CU$52,'KORT 2'!$O101)+SUMIF($M101,REGISTER!$CU$53,'KORT 2'!$O101)+SUMIF($M101,REGISTER!$CU$54,'KORT 2'!$O101)+SUMIF($M101,REGISTER!$CU$55,'KORT 2'!$O101)</f>
        <v>0</v>
      </c>
      <c r="GJ101" s="19">
        <f>SUMIF($M101,REGISTER!$CU$66,'KORT 2'!$O101)</f>
        <v>0</v>
      </c>
      <c r="GK101" s="19">
        <f>SUMIF($M101,REGISTER!$CU$67,'KORT 2'!$O101)</f>
        <v>0</v>
      </c>
      <c r="GL101" s="19">
        <f>SUMIF($M101,REGISTER!$CU$68,'KORT 2'!$O101)</f>
        <v>0</v>
      </c>
      <c r="GM101" s="19">
        <f>SUMIF($M101,REGISTER!$CU$69,'KORT 2'!$O101)</f>
        <v>0</v>
      </c>
      <c r="GN101" s="19">
        <f>SUMIF($M101,REGISTER!$CU$70,'KORT 2'!$O101)</f>
        <v>0</v>
      </c>
      <c r="GO101" s="19">
        <f>SUMIF($M101,REGISTER!$CU$71,'KORT 2'!$O101)</f>
        <v>0</v>
      </c>
      <c r="GP101" s="18">
        <f>SUMIF($M101,REGISTER!$CU$72,'KORT 2'!$O101)+SUMIF($M101,REGISTER!$CU$73,'KORT 2'!$O101)+SUMIF($M101,REGISTER!$CU$74,'KORT 2'!$O101)+SUMIF($M101,REGISTER!$CU$75,'KORT 2'!$O101)</f>
        <v>0</v>
      </c>
      <c r="GQ101" s="136"/>
      <c r="GR101" s="136"/>
      <c r="GS101" s="136"/>
      <c r="GT101" s="136"/>
      <c r="GU101" s="136"/>
      <c r="GV101" s="136"/>
      <c r="GW101" s="136"/>
      <c r="GX101" s="136"/>
      <c r="GY101" s="136"/>
      <c r="GZ101" s="136"/>
      <c r="HA101" s="136"/>
      <c r="HB101" s="136"/>
      <c r="HC101" s="136"/>
      <c r="HD101" s="136"/>
      <c r="HE101" s="136"/>
      <c r="HF101" s="136"/>
      <c r="HG101" s="136"/>
      <c r="HH101" s="125"/>
      <c r="HI101" s="1"/>
    </row>
    <row r="102" spans="1:217" ht="12" customHeight="1">
      <c r="A102" s="17">
        <v>46</v>
      </c>
      <c r="B102" s="81"/>
      <c r="C102" s="427" t="str">
        <f t="shared" si="38"/>
        <v/>
      </c>
      <c r="D102" s="428"/>
      <c r="E102" s="428"/>
      <c r="F102" s="428"/>
      <c r="G102" s="429"/>
      <c r="H102" s="130" t="str">
        <f t="shared" si="39"/>
        <v/>
      </c>
      <c r="I102" s="26">
        <f t="shared" si="40"/>
        <v>0</v>
      </c>
      <c r="J102" s="26">
        <f t="shared" si="41"/>
        <v>0</v>
      </c>
      <c r="K102" s="26">
        <f t="shared" si="42"/>
        <v>0</v>
      </c>
      <c r="L102" s="133"/>
      <c r="M102" s="26">
        <f t="shared" si="43"/>
        <v>0</v>
      </c>
      <c r="N102" s="26">
        <f t="shared" si="44"/>
        <v>0</v>
      </c>
      <c r="O102" s="101">
        <f t="shared" si="45"/>
        <v>0</v>
      </c>
      <c r="P102" s="80">
        <f>IF((SUM(P$19:P$39)+SUM(P$78:P101)+SUM(P$117:P$121))&gt;=REGISTER!$CZ$22,0,IF(CS$70=1,0,IF(AND(CS102=1,$J102=1,CS$43&gt;=REGISTER!$CZ$25,CS$40&gt;0,SUM(CS$54:CS$60)&gt;0),1,0)))</f>
        <v>0</v>
      </c>
      <c r="Q102" s="80">
        <f>IF((SUM(Q$19:Q$39)+SUM(Q$78:Q101)+SUM(Q$117:Q$121))&gt;=REGISTER!$CZ$22,0,IF(CT$70=1,0,IF(AND(CT102=1,$J102=1,CT$43&gt;=REGISTER!$CZ$25,CT$40&gt;0,SUM(CT$54:CT$60)&gt;0),1,0)))</f>
        <v>0</v>
      </c>
      <c r="R102" s="80">
        <f>IF((SUM(R$19:R$39)+SUM(R$78:R101)+SUM(R$117:R$121))&gt;=REGISTER!$CZ$22,0,IF(CU$70=1,0,IF(AND(CU102=1,$J102=1,CU$43&gt;=REGISTER!$CZ$25,CU$40&gt;0,SUM(CU$54:CU$60)&gt;0),1,0)))</f>
        <v>0</v>
      </c>
      <c r="S102" s="80">
        <f>IF((SUM(S$19:S$39)+SUM(S$78:S101)+SUM(S$117:S$121))&gt;=REGISTER!$CZ$22,0,IF(CV$70=1,0,IF(AND(CV102=1,$J102=1,CV$43&gt;=REGISTER!$CZ$25,CV$40&gt;0,SUM(CV$54:CV$60)&gt;0),1,0)))</f>
        <v>0</v>
      </c>
      <c r="T102" s="80">
        <f>IF((SUM(T$19:T$39)+SUM(T$78:T101)+SUM(T$117:T$121))&gt;=REGISTER!$CZ$22,0,IF(CW$70=1,0,IF(AND(CW102=1,$J102=1,CW$43&gt;=REGISTER!$CZ$25,CW$40&gt;0,SUM(CW$54:CW$60)&gt;0),1,0)))</f>
        <v>0</v>
      </c>
      <c r="U102" s="80">
        <f>IF((SUM(U$19:U$39)+SUM(U$78:U101)+SUM(U$117:U$121))&gt;=REGISTER!$CZ$22,0,IF(CX$70=1,0,IF(AND(CX102=1,$J102=1,CX$43&gt;=REGISTER!$CZ$25,CX$40&gt;0,SUM(CX$54:CX$60)&gt;0),1,0)))</f>
        <v>0</v>
      </c>
      <c r="V102" s="80">
        <f>IF((SUM(V$19:V$39)+SUM(V$78:V101)+SUM(V$117:V$121))&gt;=REGISTER!$CZ$22,0,IF(CY$70=1,0,IF(AND(CY102=1,$J102=1,CY$43&gt;=REGISTER!$CZ$25,CY$40&gt;0,SUM(CY$54:CY$60)&gt;0),1,0)))</f>
        <v>0</v>
      </c>
      <c r="W102" s="80">
        <f>IF((SUM(W$19:W$39)+SUM(W$78:W101)+SUM(W$117:W$121))&gt;=REGISTER!$CZ$22,0,IF(CZ$70=1,0,IF(AND(CZ102=1,$J102=1,CZ$43&gt;=REGISTER!$CZ$25,CZ$40&gt;0,SUM(CZ$54:CZ$60)&gt;0),1,0)))</f>
        <v>0</v>
      </c>
      <c r="X102" s="80">
        <f>IF((SUM(X$19:X$39)+SUM(X$78:X101)+SUM(X$117:X$121))&gt;=REGISTER!$CZ$22,0,IF(DA$70=1,0,IF(AND(DA102=1,$J102=1,DA$43&gt;=REGISTER!$CZ$25,DA$40&gt;0,SUM(DA$54:DA$60)&gt;0),1,0)))</f>
        <v>0</v>
      </c>
      <c r="Y102" s="80">
        <f>IF((SUM(Y$19:Y$39)+SUM(Y$78:Y101)+SUM(Y$117:Y$121))&gt;=REGISTER!$CZ$22,0,IF(DB$70=1,0,IF(AND(DB102=1,$J102=1,DB$43&gt;=REGISTER!$CZ$25,DB$40&gt;0,SUM(DB$54:DB$60)&gt;0),1,0)))</f>
        <v>0</v>
      </c>
      <c r="Z102" s="80">
        <f>IF((SUM(Z$19:Z$39)+SUM(Z$78:Z101)+SUM(Z$117:Z$121))&gt;=REGISTER!$CZ$22,0,IF(DC$70=1,0,IF(AND(DC102=1,$J102=1,DC$43&gt;=REGISTER!$CZ$25,DC$40&gt;0,SUM(DC$54:DC$60)&gt;0),1,0)))</f>
        <v>0</v>
      </c>
      <c r="AA102" s="80">
        <f>IF((SUM(AA$19:AA$39)+SUM(AA$78:AA101)+SUM(AA$117:AA$121))&gt;=REGISTER!$CZ$22,0,IF(DD$70=1,0,IF(AND(DD102=1,$J102=1,DD$43&gt;=REGISTER!$CZ$25,DD$40&gt;0,SUM(DD$54:DD$60)&gt;0),1,0)))</f>
        <v>0</v>
      </c>
      <c r="AB102" s="80">
        <f>IF((SUM(AB$19:AB$39)+SUM(AB$78:AB101)+SUM(AB$117:AB$121))&gt;=REGISTER!$CZ$22,0,IF(DE$70=1,0,IF(AND(DE102=1,$J102=1,DE$43&gt;=REGISTER!$CZ$25,DE$40&gt;0,SUM(DE$54:DE$60)&gt;0),1,0)))</f>
        <v>0</v>
      </c>
      <c r="AC102" s="80">
        <f>IF((SUM(AC$19:AC$39)+SUM(AC$78:AC101)+SUM(AC$117:AC$121))&gt;=REGISTER!$CZ$22,0,IF(DF$70=1,0,IF(AND(DF102=1,$J102=1,DF$43&gt;=REGISTER!$CZ$25,DF$40&gt;0,SUM(DF$54:DF$60)&gt;0),1,0)))</f>
        <v>0</v>
      </c>
      <c r="AD102" s="80">
        <f>IF((SUM(AD$19:AD$39)+SUM(AD$78:AD101)+SUM(AD$117:AD$121))&gt;=REGISTER!$CZ$22,0,IF(DG$70=1,0,IF(AND(DG102=1,$J102=1,DG$43&gt;=REGISTER!$CZ$25,DG$40&gt;0,SUM(DG$54:DG$60)&gt;0),1,0)))</f>
        <v>0</v>
      </c>
      <c r="AE102" s="80">
        <f>IF((SUM(AE$19:AE$39)+SUM(AE$78:AE101)+SUM(AE$117:AE$121))&gt;=REGISTER!$CZ$22,0,IF(DH$70=1,0,IF(AND(DH102=1,$J102=1,DH$43&gt;=REGISTER!$CZ$25,DH$40&gt;0,SUM(DH$54:DH$60)&gt;0),1,0)))</f>
        <v>0</v>
      </c>
      <c r="AF102" s="80">
        <f>IF((SUM(AF$19:AF$39)+SUM(AF$78:AF101)+SUM(AF$117:AF$121))&gt;=REGISTER!$CZ$22,0,IF(DI$70=1,0,IF(AND(DI102=1,$J102=1,DI$43&gt;=REGISTER!$CZ$25,DI$40&gt;0,SUM(DI$54:DI$60)&gt;0),1,0)))</f>
        <v>0</v>
      </c>
      <c r="AG102" s="80">
        <f>IF((SUM(AG$19:AG$39)+SUM(AG$78:AG101)+SUM(AG$117:AG$121))&gt;=REGISTER!$CZ$22,0,IF(DJ$70=1,0,IF(AND(DJ102=1,$J102=1,DJ$43&gt;=REGISTER!$CZ$25,DJ$40&gt;0,SUM(DJ$54:DJ$60)&gt;0),1,0)))</f>
        <v>0</v>
      </c>
      <c r="AH102" s="80">
        <f>IF((SUM(AH$19:AH$39)+SUM(AH$78:AH101)+SUM(AH$117:AH$121))&gt;=REGISTER!$CZ$22,0,IF(DK$70=1,0,IF(AND(DK102=1,$J102=1,DK$43&gt;=REGISTER!$CZ$25,DK$40&gt;0,SUM(DK$54:DK$60)&gt;0),1,0)))</f>
        <v>0</v>
      </c>
      <c r="AI102" s="80">
        <f>IF((SUM(AI$19:AI$39)+SUM(AI$78:AI101)+SUM(AI$117:AI$121))&gt;=REGISTER!$CZ$22,0,IF(DL$70=1,0,IF(AND(DL102=1,$J102=1,DL$43&gt;=REGISTER!$CZ$25,DL$40&gt;0,SUM(DL$54:DL$60)&gt;0),1,0)))</f>
        <v>0</v>
      </c>
      <c r="AJ102" s="80">
        <f>IF((SUM(AJ$19:AJ$39)+SUM(AJ$78:AJ101)+SUM(AJ$117:AJ$121))&gt;=REGISTER!$CZ$22,0,IF(DM$70=1,0,IF(AND(DM102=1,$J102=1,DM$43&gt;=REGISTER!$CZ$25,DM$40&gt;0,SUM(DM$54:DM$60)&gt;0),1,0)))</f>
        <v>0</v>
      </c>
      <c r="AK102" s="80">
        <f>IF((SUM(AK$19:AK$39)+SUM(AK$78:AK101)+SUM(AK$117:AK$121))&gt;=REGISTER!$CZ$22,0,IF(DN$70=1,0,IF(AND(DN102=1,$J102=1,DN$43&gt;=REGISTER!$CZ$25,DN$40&gt;0,SUM(DN$54:DN$60)&gt;0),1,0)))</f>
        <v>0</v>
      </c>
      <c r="AL102" s="80">
        <f>IF((SUM(AL$19:AL$39)+SUM(AL$78:AL101)+SUM(AL$117:AL$121))&gt;=REGISTER!$CZ$22,0,IF(DO$70=1,0,IF(AND(DO102=1,$J102=1,DO$43&gt;=REGISTER!$CZ$25,DO$40&gt;0,SUM(DO$54:DO$60)&gt;0),1,0)))</f>
        <v>0</v>
      </c>
      <c r="AM102" s="80">
        <f>IF((SUM(AM$19:AM$39)+SUM(AM$78:AM101)+SUM(AM$117:AM$121))&gt;=REGISTER!$CZ$22,0,IF(DP$70=1,0,IF(AND(DP102=1,$J102=1,DP$43&gt;=REGISTER!$CZ$25,DP$40&gt;0,SUM(DP$54:DP$60)&gt;0),1,0)))</f>
        <v>0</v>
      </c>
      <c r="AN102" s="80">
        <f>IF((SUM(AN$19:AN$39)+SUM(AN$78:AN101)+SUM(AN$117:AN$121))&gt;=REGISTER!$CZ$22,0,IF(DQ$70=1,0,IF(AND(DQ102=1,$J102=1,DQ$43&gt;=REGISTER!$CZ$25,DQ$40&gt;0,SUM(DQ$54:DQ$60)&gt;0),1,0)))</f>
        <v>0</v>
      </c>
      <c r="AO102" s="80">
        <f>IF((SUM(AO$19:AO$39)+SUM(AO$78:AO101)+SUM(AO$117:AO$121))&gt;=REGISTER!$CZ$22,0,IF(DR$70=1,0,IF(AND(DR102=1,$J102=1,DR$43&gt;=REGISTER!$CZ$25,DR$40&gt;0,SUM(DR$54:DR$60)&gt;0),1,0)))</f>
        <v>0</v>
      </c>
      <c r="AP102" s="80">
        <f>IF((SUM(AP$19:AP$39)+SUM(AP$78:AP101)+SUM(AP$117:AP$121))&gt;=REGISTER!$CZ$22,0,IF(DS$70=1,0,IF(AND(DS102=1,$J102=1,DS$43&gt;=REGISTER!$CZ$25,DS$40&gt;0,SUM(DS$54:DS$60)&gt;0),1,0)))</f>
        <v>0</v>
      </c>
      <c r="AQ102" s="80">
        <f>IF((SUM(AQ$19:AQ$39)+SUM(AQ$78:AQ101)+SUM(AQ$117:AQ$121))&gt;=REGISTER!$CZ$22,0,IF(DT$70=1,0,IF(AND(DT102=1,$J102=1,DT$43&gt;=REGISTER!$CZ$25,DT$40&gt;0,SUM(DT$54:DT$60)&gt;0),1,0)))</f>
        <v>0</v>
      </c>
      <c r="AR102" s="80">
        <f>IF((SUM(AR$19:AR$39)+SUM(AR$78:AR101)+SUM(AR$117:AR$121))&gt;=REGISTER!$CZ$22,0,IF(DU$70=1,0,IF(AND(DU102=1,$J102=1,DU$43&gt;=REGISTER!$CZ$25,DU$40&gt;0,SUM(DU$54:DU$60)&gt;0),1,0)))</f>
        <v>0</v>
      </c>
      <c r="AS102" s="80">
        <f>IF((SUM(AS$19:AS$39)+SUM(AS$78:AS101)+SUM(AS$117:AS$121))&gt;=REGISTER!$CZ$22,0,IF(DV$70=1,0,IF(AND(DV102=1,$J102=1,DV$43&gt;=REGISTER!$CZ$25,DV$40&gt;0,SUM(DV$54:DV$60)&gt;0),1,0)))</f>
        <v>0</v>
      </c>
      <c r="AT102" s="80">
        <f>IF((SUM(AT$19:AT$39)+SUM(AT$78:AT101)+SUM(AT$117:AT$121))&gt;=REGISTER!$CZ$22,0,IF(DW$70=1,0,IF(AND(DW102=1,$J102=1,DW$43&gt;=REGISTER!$CZ$25,DW$40&gt;0,SUM(DW$54:DW$60)&gt;0),1,0)))</f>
        <v>0</v>
      </c>
      <c r="AU102" s="80">
        <f>IF((SUM(AU$19:AU$39)+SUM(AU$78:AU101)+SUM(AU$117:AU$121))&gt;=REGISTER!$CZ$22,0,IF(DX$70=1,0,IF(AND(DX102=1,$J102=1,DX$43&gt;=REGISTER!$CZ$25,DX$40&gt;0,SUM(DX$54:DX$60)&gt;0),1,0)))</f>
        <v>0</v>
      </c>
      <c r="AV102" s="80">
        <f>IF((SUM(AV$19:AV$39)+SUM(AV$78:AV101)+SUM(AV$117:AV$121))&gt;=REGISTER!$CZ$22,0,IF(DY$70=1,0,IF(AND(DY102=1,$J102=1,DY$43&gt;=REGISTER!$CZ$25,DY$40&gt;0,SUM(DY$54:DY$60)&gt;0),1,0)))</f>
        <v>0</v>
      </c>
      <c r="AW102" s="80">
        <f>IF((SUM(AW$19:AW$39)+SUM(AW$78:AW101)+SUM(AW$117:AW$121))&gt;=REGISTER!$CZ$22,0,IF(DZ$70=1,0,IF(AND(DZ102=1,$J102=1,DZ$43&gt;=REGISTER!$CZ$25,DZ$40&gt;0,SUM(DZ$54:DZ$60)&gt;0),1,0)))</f>
        <v>0</v>
      </c>
      <c r="AX102" s="80">
        <f>IF((SUM(AX$19:AX$39)+SUM(AX$78:AX101)+SUM(AX$117:AX$121))&gt;=REGISTER!$CZ$22,0,IF(EA$70=1,0,IF(AND(EA102=1,$J102=1,EA$43&gt;=REGISTER!$CZ$25,EA$40&gt;0,SUM(EA$54:EA$60)&gt;0),1,0)))</f>
        <v>0</v>
      </c>
      <c r="AY102" s="80">
        <f>IF((SUM(AY$19:AY$39)+SUM(AY$78:AY101)+SUM(AY$117:AY$121))&gt;=REGISTER!$CZ$22,0,IF(EB$70=1,0,IF(AND(EB102=1,$J102=1,EB$43&gt;=REGISTER!$CZ$25,EB$40&gt;0,SUM(EB$54:EB$60)&gt;0),1,0)))</f>
        <v>0</v>
      </c>
      <c r="AZ102" s="80">
        <f>IF((SUM(AZ$19:AZ$39)+SUM(AZ$78:AZ101)+SUM(AZ$117:AZ$121))&gt;=REGISTER!$CZ$22,0,IF(EC$70=1,0,IF(AND(EC102=1,$J102=1,EC$43&gt;=REGISTER!$CZ$25,EC$40&gt;0,SUM(EC$54:EC$60)&gt;0),1,0)))</f>
        <v>0</v>
      </c>
      <c r="BA102" s="80">
        <f>IF((SUM(BA$19:BA$39)+SUM(BA$78:BA101)+SUM(BA$117:BA$121))&gt;=REGISTER!$CZ$22,0,IF(ED$70=1,0,IF(AND(ED102=1,$J102=1,ED$43&gt;=REGISTER!$CZ$25,ED$40&gt;0,SUM(ED$54:ED$60)&gt;0),1,0)))</f>
        <v>0</v>
      </c>
      <c r="BB102" s="80">
        <f>IF((SUM(BB$19:BB$39)+SUM(BB$78:BB101)+SUM(BB$117:BB$121))&gt;=REGISTER!$CZ$22,0,IF(EE$70=1,0,IF(AND(EE102=1,$J102=1,EE$43&gt;=REGISTER!$CZ$25,EE$40&gt;0,SUM(EE$54:EE$60)&gt;0),1,0)))</f>
        <v>0</v>
      </c>
      <c r="BC102" s="80">
        <f>IF((SUM(BC$19:BC$39)+SUM(BC$78:BC101)+SUM(BC$117:BC$121))&gt;=REGISTER!$CZ$22,0,IF(EF$70=1,0,IF(AND(EF102=1,$J102=1,EF$43&gt;=REGISTER!$CZ$25,EF$40&gt;0,SUM(EF$54:EF$60)&gt;0),1,0)))</f>
        <v>0</v>
      </c>
      <c r="BD102" s="101">
        <f t="shared" si="46"/>
        <v>0</v>
      </c>
      <c r="BE102" s="80">
        <f>IF((SUM(BE$19:BE$39)+SUM(BE$78:BE101)+SUM(BE$117:BE$121))&gt;=30,0,SUM(IF(AND($I102=1,CS102=1,CS$41&gt;2,CS$40&gt;0,SUM(CS$47:CS$53)&gt;0),1,0)))</f>
        <v>0</v>
      </c>
      <c r="BF102" s="80">
        <f>IF((SUM(BF$19:BF$39)+SUM(BF$78:BF101)+SUM(BF$117:BF$121))&gt;=30,0,SUM(IF(AND($I102=1,CT102=1,CT$41&gt;2,CT$40&gt;0,SUM(CT$47:CT$53)&gt;0),1,0)))</f>
        <v>0</v>
      </c>
      <c r="BG102" s="80">
        <f>IF((SUM(BG$19:BG$39)+SUM(BG$78:BG101)+SUM(BG$117:BG$121))&gt;=30,0,SUM(IF(AND($I102=1,CU102=1,CU$41&gt;2,CU$40&gt;0,SUM(CU$47:CU$53)&gt;0),1,0)))</f>
        <v>0</v>
      </c>
      <c r="BH102" s="80">
        <f>IF((SUM(BH$19:BH$39)+SUM(BH$78:BH101)+SUM(BH$117:BH$121))&gt;=30,0,SUM(IF(AND($I102=1,CV102=1,CV$41&gt;2,CV$40&gt;0,SUM(CV$47:CV$53)&gt;0),1,0)))</f>
        <v>0</v>
      </c>
      <c r="BI102" s="80">
        <f>IF((SUM(BI$19:BI$39)+SUM(BI$78:BI101)+SUM(BI$117:BI$121))&gt;=30,0,SUM(IF(AND($I102=1,CW102=1,CW$41&gt;2,CW$40&gt;0,SUM(CW$47:CW$53)&gt;0),1,0)))</f>
        <v>0</v>
      </c>
      <c r="BJ102" s="80">
        <f>IF((SUM(BJ$19:BJ$39)+SUM(BJ$78:BJ101)+SUM(BJ$117:BJ$121))&gt;=30,0,SUM(IF(AND($I102=1,CX102=1,CX$41&gt;2,CX$40&gt;0,SUM(CX$47:CX$53)&gt;0),1,0)))</f>
        <v>0</v>
      </c>
      <c r="BK102" s="80">
        <f>IF((SUM(BK$19:BK$39)+SUM(BK$78:BK101)+SUM(BK$117:BK$121))&gt;=30,0,SUM(IF(AND($I102=1,CY102=1,CY$41&gt;2,CY$40&gt;0,SUM(CY$47:CY$53)&gt;0),1,0)))</f>
        <v>0</v>
      </c>
      <c r="BL102" s="80">
        <f>IF((SUM(BL$19:BL$39)+SUM(BL$78:BL101)+SUM(BL$117:BL$121))&gt;=30,0,SUM(IF(AND($I102=1,CZ102=1,CZ$41&gt;2,CZ$40&gt;0,SUM(CZ$47:CZ$53)&gt;0),1,0)))</f>
        <v>0</v>
      </c>
      <c r="BM102" s="80">
        <f>IF((SUM(BM$19:BM$39)+SUM(BM$78:BM101)+SUM(BM$117:BM$121))&gt;=30,0,SUM(IF(AND($I102=1,DA102=1,DA$41&gt;2,DA$40&gt;0,SUM(DA$47:DA$53)&gt;0),1,0)))</f>
        <v>0</v>
      </c>
      <c r="BN102" s="80">
        <f>IF((SUM(BN$19:BN$39)+SUM(BN$78:BN101)+SUM(BN$117:BN$121))&gt;=30,0,SUM(IF(AND($I102=1,DB102=1,DB$41&gt;2,DB$40&gt;0,SUM(DB$47:DB$53)&gt;0),1,0)))</f>
        <v>0</v>
      </c>
      <c r="BO102" s="80">
        <f>IF((SUM(BO$19:BO$39)+SUM(BO$78:BO101)+SUM(BO$117:BO$121))&gt;=30,0,SUM(IF(AND($I102=1,DC102=1,DC$41&gt;2,DC$40&gt;0,SUM(DC$47:DC$53)&gt;0),1,0)))</f>
        <v>0</v>
      </c>
      <c r="BP102" s="80">
        <f>IF((SUM(BP$19:BP$39)+SUM(BP$78:BP101)+SUM(BP$117:BP$121))&gt;=30,0,SUM(IF(AND($I102=1,DD102=1,DD$41&gt;2,DD$40&gt;0,SUM(DD$47:DD$53)&gt;0),1,0)))</f>
        <v>0</v>
      </c>
      <c r="BQ102" s="80">
        <f>IF((SUM(BQ$19:BQ$39)+SUM(BQ$78:BQ101)+SUM(BQ$117:BQ$121))&gt;=30,0,SUM(IF(AND($I102=1,DE102=1,DE$41&gt;2,DE$40&gt;0,SUM(DE$47:DE$53)&gt;0),1,0)))</f>
        <v>0</v>
      </c>
      <c r="BR102" s="80">
        <f>IF((SUM(BR$19:BR$39)+SUM(BR$78:BR101)+SUM(BR$117:BR$121))&gt;=30,0,SUM(IF(AND($I102=1,DF102=1,DF$41&gt;2,DF$40&gt;0,SUM(DF$47:DF$53)&gt;0),1,0)))</f>
        <v>0</v>
      </c>
      <c r="BS102" s="80">
        <f>IF((SUM(BS$19:BS$39)+SUM(BS$78:BS101)+SUM(BS$117:BS$121))&gt;=30,0,SUM(IF(AND($I102=1,DG102=1,DG$41&gt;2,DG$40&gt;0,SUM(DG$47:DG$53)&gt;0),1,0)))</f>
        <v>0</v>
      </c>
      <c r="BT102" s="80">
        <f>IF((SUM(BT$19:BT$39)+SUM(BT$78:BT101)+SUM(BT$117:BT$121))&gt;=30,0,SUM(IF(AND($I102=1,DH102=1,DH$41&gt;2,DH$40&gt;0,SUM(DH$47:DH$53)&gt;0),1,0)))</f>
        <v>0</v>
      </c>
      <c r="BU102" s="80">
        <f>IF((SUM(BU$19:BU$39)+SUM(BU$78:BU101)+SUM(BU$117:BU$121))&gt;=30,0,SUM(IF(AND($I102=1,DI102=1,DI$41&gt;2,DI$40&gt;0,SUM(DI$47:DI$53)&gt;0),1,0)))</f>
        <v>0</v>
      </c>
      <c r="BV102" s="80">
        <f>IF((SUM(BV$19:BV$39)+SUM(BV$78:BV101)+SUM(BV$117:BV$121))&gt;=30,0,SUM(IF(AND($I102=1,DJ102=1,DJ$41&gt;2,DJ$40&gt;0,SUM(DJ$47:DJ$53)&gt;0),1,0)))</f>
        <v>0</v>
      </c>
      <c r="BW102" s="80">
        <f>IF((SUM(BW$19:BW$39)+SUM(BW$78:BW101)+SUM(BW$117:BW$121))&gt;=30,0,SUM(IF(AND($I102=1,DK102=1,DK$41&gt;2,DK$40&gt;0,SUM(DK$47:DK$53)&gt;0),1,0)))</f>
        <v>0</v>
      </c>
      <c r="BX102" s="80">
        <f>IF((SUM(BX$19:BX$39)+SUM(BX$78:BX101)+SUM(BX$117:BX$121))&gt;=30,0,SUM(IF(AND($I102=1,DL102=1,DL$41&gt;2,DL$40&gt;0,SUM(DL$47:DL$53)&gt;0),1,0)))</f>
        <v>0</v>
      </c>
      <c r="BY102" s="80">
        <f>IF((SUM(BY$19:BY$39)+SUM(BY$78:BY101)+SUM(BY$117:BY$121))&gt;=30,0,SUM(IF(AND($I102=1,DM102=1,DM$41&gt;2,DM$40&gt;0,SUM(DM$47:DM$53)&gt;0),1,0)))</f>
        <v>0</v>
      </c>
      <c r="BZ102" s="80">
        <f>IF((SUM(BZ$19:BZ$39)+SUM(BZ$78:BZ101)+SUM(BZ$117:BZ$121))&gt;=30,0,SUM(IF(AND($I102=1,DN102=1,DN$41&gt;2,DN$40&gt;0,SUM(DN$47:DN$53)&gt;0),1,0)))</f>
        <v>0</v>
      </c>
      <c r="CA102" s="80">
        <f>IF((SUM(CA$19:CA$39)+SUM(CA$78:CA101)+SUM(CA$117:CA$121))&gt;=30,0,SUM(IF(AND($I102=1,DO102=1,DO$41&gt;2,DO$40&gt;0,SUM(DO$47:DO$53)&gt;0),1,0)))</f>
        <v>0</v>
      </c>
      <c r="CB102" s="80">
        <f>IF((SUM(CB$19:CB$39)+SUM(CB$78:CB101)+SUM(CB$117:CB$121))&gt;=30,0,SUM(IF(AND($I102=1,DP102=1,DP$41&gt;2,DP$40&gt;0,SUM(DP$47:DP$53)&gt;0),1,0)))</f>
        <v>0</v>
      </c>
      <c r="CC102" s="80">
        <f>IF((SUM(CC$19:CC$39)+SUM(CC$78:CC101)+SUM(CC$117:CC$121))&gt;=30,0,SUM(IF(AND($I102=1,DQ102=1,DQ$41&gt;2,DQ$40&gt;0,SUM(DQ$47:DQ$53)&gt;0),1,0)))</f>
        <v>0</v>
      </c>
      <c r="CD102" s="80">
        <f>IF((SUM(CD$19:CD$39)+SUM(CD$78:CD101)+SUM(CD$117:CD$121))&gt;=30,0,SUM(IF(AND($I102=1,DR102=1,DR$41&gt;2,DR$40&gt;0,SUM(DR$47:DR$53)&gt;0),1,0)))</f>
        <v>0</v>
      </c>
      <c r="CE102" s="80">
        <f>IF((SUM(CE$19:CE$39)+SUM(CE$78:CE101)+SUM(CE$117:CE$121))&gt;=30,0,SUM(IF(AND($I102=1,DS102=1,DS$41&gt;2,DS$40&gt;0,SUM(DS$47:DS$53)&gt;0),1,0)))</f>
        <v>0</v>
      </c>
      <c r="CF102" s="80">
        <f>IF((SUM(CF$19:CF$39)+SUM(CF$78:CF101)+SUM(CF$117:CF$121))&gt;=30,0,SUM(IF(AND($I102=1,DT102=1,DT$41&gt;2,DT$40&gt;0,SUM(DT$47:DT$53)&gt;0),1,0)))</f>
        <v>0</v>
      </c>
      <c r="CG102" s="80">
        <f>IF((SUM(CG$19:CG$39)+SUM(CG$78:CG101)+SUM(CG$117:CG$121))&gt;=30,0,SUM(IF(AND($I102=1,DU102=1,DU$41&gt;2,DU$40&gt;0,SUM(DU$47:DU$53)&gt;0),1,0)))</f>
        <v>0</v>
      </c>
      <c r="CH102" s="80">
        <f>IF((SUM(CH$19:CH$39)+SUM(CH$78:CH101)+SUM(CH$117:CH$121))&gt;=30,0,SUM(IF(AND($I102=1,DV102=1,DV$41&gt;2,DV$40&gt;0,SUM(DV$47:DV$53)&gt;0),1,0)))</f>
        <v>0</v>
      </c>
      <c r="CI102" s="80">
        <f>IF((SUM(CI$19:CI$39)+SUM(CI$78:CI101)+SUM(CI$117:CI$121))&gt;=30,0,SUM(IF(AND($I102=1,DW102=1,DW$41&gt;2,DW$40&gt;0,SUM(DW$47:DW$53)&gt;0),1,0)))</f>
        <v>0</v>
      </c>
      <c r="CJ102" s="80">
        <f>IF((SUM(CJ$19:CJ$39)+SUM(CJ$78:CJ101)+SUM(CJ$117:CJ$121))&gt;=30,0,SUM(IF(AND($I102=1,DX102=1,DX$41&gt;2,DX$40&gt;0,SUM(DX$47:DX$53)&gt;0),1,0)))</f>
        <v>0</v>
      </c>
      <c r="CK102" s="80">
        <f>IF((SUM(CK$19:CK$39)+SUM(CK$78:CK101)+SUM(CK$117:CK$121))&gt;=30,0,SUM(IF(AND($I102=1,DY102=1,DY$41&gt;2,DY$40&gt;0,SUM(DY$47:DY$53)&gt;0),1,0)))</f>
        <v>0</v>
      </c>
      <c r="CL102" s="80">
        <f>IF((SUM(CL$19:CL$39)+SUM(CL$78:CL101)+SUM(CL$117:CL$121))&gt;=30,0,SUM(IF(AND($I102=1,DZ102=1,DZ$41&gt;2,DZ$40&gt;0,SUM(DZ$47:DZ$53)&gt;0),1,0)))</f>
        <v>0</v>
      </c>
      <c r="CM102" s="80">
        <f>IF((SUM(CM$19:CM$39)+SUM(CM$78:CM101)+SUM(CM$117:CM$121))&gt;=30,0,SUM(IF(AND($I102=1,EA102=1,EA$41&gt;2,EA$40&gt;0,SUM(EA$47:EA$53)&gt;0),1,0)))</f>
        <v>0</v>
      </c>
      <c r="CN102" s="80">
        <f>IF((SUM(CN$19:CN$39)+SUM(CN$78:CN101)+SUM(CN$117:CN$121))&gt;=30,0,SUM(IF(AND($I102=1,EB102=1,EB$41&gt;2,EB$40&gt;0,SUM(EB$47:EB$53)&gt;0),1,0)))</f>
        <v>0</v>
      </c>
      <c r="CO102" s="80">
        <f>IF((SUM(CO$19:CO$39)+SUM(CO$78:CO101)+SUM(CO$117:CO$121))&gt;=30,0,SUM(IF(AND($I102=1,EC102=1,EC$41&gt;2,EC$40&gt;0,SUM(EC$47:EC$53)&gt;0),1,0)))</f>
        <v>0</v>
      </c>
      <c r="CP102" s="80">
        <f>IF((SUM(CP$19:CP$39)+SUM(CP$78:CP101)+SUM(CP$117:CP$121))&gt;=30,0,SUM(IF(AND($I102=1,ED102=1,ED$41&gt;2,ED$40&gt;0,SUM(ED$47:ED$53)&gt;0),1,0)))</f>
        <v>0</v>
      </c>
      <c r="CQ102" s="80">
        <f>IF((SUM(CQ$19:CQ$39)+SUM(CQ$78:CQ101)+SUM(CQ$117:CQ$121))&gt;=30,0,SUM(IF(AND($I102=1,EE102=1,EE$41&gt;2,EE$40&gt;0,SUM(EE$47:EE$53)&gt;0),1,0)))</f>
        <v>0</v>
      </c>
      <c r="CR102" s="80">
        <f>IF((SUM(CR$19:CR$39)+SUM(CR$78:CR101)+SUM(CR$117:CR$121))&gt;=30,0,SUM(IF(AND($I102=1,EF102=1,EF$41&gt;2,EF$40&gt;0,SUM(EF$47:EF$53)&gt;0),1,0)))</f>
        <v>0</v>
      </c>
      <c r="CS102" s="64"/>
      <c r="CT102" s="64"/>
      <c r="CU102" s="64"/>
      <c r="CV102" s="64"/>
      <c r="CW102" s="64"/>
      <c r="CX102" s="64"/>
      <c r="CY102" s="64"/>
      <c r="CZ102" s="64"/>
      <c r="DA102" s="64"/>
      <c r="DB102" s="64"/>
      <c r="DC102" s="64"/>
      <c r="DD102" s="64"/>
      <c r="DE102" s="64"/>
      <c r="DF102" s="64"/>
      <c r="DG102" s="64"/>
      <c r="DH102" s="64"/>
      <c r="DI102" s="64"/>
      <c r="DJ102" s="64"/>
      <c r="DK102" s="64"/>
      <c r="DL102" s="64"/>
      <c r="DM102" s="64"/>
      <c r="DN102" s="64"/>
      <c r="DO102" s="64"/>
      <c r="DP102" s="64"/>
      <c r="DQ102" s="64"/>
      <c r="DR102" s="64"/>
      <c r="DS102" s="64"/>
      <c r="DT102" s="64"/>
      <c r="DU102" s="64"/>
      <c r="DV102" s="64"/>
      <c r="DW102" s="64"/>
      <c r="DX102" s="64"/>
      <c r="DY102" s="64"/>
      <c r="DZ102" s="64"/>
      <c r="EA102" s="64"/>
      <c r="EB102" s="64"/>
      <c r="EC102" s="64"/>
      <c r="ED102" s="64"/>
      <c r="EE102" s="64"/>
      <c r="EF102" s="64"/>
      <c r="EG102" s="54">
        <f t="shared" si="48"/>
        <v>0</v>
      </c>
      <c r="EH102" s="136"/>
      <c r="EI102" s="97">
        <f t="shared" si="49"/>
        <v>0</v>
      </c>
      <c r="EJ102" s="344" t="str">
        <f t="shared" si="50"/>
        <v/>
      </c>
      <c r="EK102" s="345">
        <f t="shared" si="51"/>
        <v>0</v>
      </c>
      <c r="EL102" s="185"/>
      <c r="EM102" s="102">
        <f>SUMIF($K102,REGISTER!$CU$7,'KORT 2'!$BD102)</f>
        <v>0</v>
      </c>
      <c r="EN102" s="19">
        <f>SUMIF($K102,REGISTER!$CU$8,'KORT 2'!$BD102)</f>
        <v>0</v>
      </c>
      <c r="EO102" s="20">
        <f>SUMIF($K102,REGISTER!$CU$9,'KORT 2'!$BD102)</f>
        <v>0</v>
      </c>
      <c r="EP102" s="17">
        <f>SUMIF($K102,REGISTER!$CU$21,'KORT 2'!$BD102)</f>
        <v>0</v>
      </c>
      <c r="EQ102" s="19">
        <f>SUMIF($K102,REGISTER!$CU$22,'KORT 2'!$BD102)</f>
        <v>0</v>
      </c>
      <c r="ER102" s="20">
        <f>SUMIF($K102,REGISTER!$CU$23,'KORT 2'!$BD102)</f>
        <v>0</v>
      </c>
      <c r="ES102" s="17">
        <f>SUMIF($K102,REGISTER!$CU$14,'KORT 2'!$BD102)</f>
        <v>0</v>
      </c>
      <c r="ET102" s="19">
        <f>SUMIF($K102,REGISTER!$CU$15,'KORT 2'!$BD102)</f>
        <v>0</v>
      </c>
      <c r="EU102" s="19">
        <f>SUMIF($K102,REGISTER!$CU$16,'KORT 2'!$BD102)</f>
        <v>0</v>
      </c>
      <c r="EV102" s="218">
        <f>SUMIF($K102,REGISTER!$CU$17,'KORT 2'!$BD102)+SUMIF($K102,REGISTER!$CU$18,'KORT 2'!$BD102)+SUMIF($K102,REGISTER!$CU$19,'KORT 2'!$BD102)+SUMIF($K102,REGISTER!$CU$20,'KORT 2'!$BD102)</f>
        <v>0</v>
      </c>
      <c r="EW102" s="103">
        <f>SUMIF($K102,REGISTER!$CU$28,'KORT 2'!$BD102)</f>
        <v>0</v>
      </c>
      <c r="EX102" s="19">
        <f>SUMIF($K102,REGISTER!$CU$29,'KORT 2'!$BD102)</f>
        <v>0</v>
      </c>
      <c r="EY102" s="19">
        <f>SUMIF($K102,REGISTER!$CU$30,'KORT 2'!$BD102)</f>
        <v>0</v>
      </c>
      <c r="EZ102" s="218">
        <f>SUMIF($K102,REGISTER!$CU$31,'KORT 2'!$BD102)+SUMIF($K102,REGISTER!$CU$32,'KORT 2'!$BD102)+SUMIF($K102,REGISTER!$CU$33,'KORT 2'!$BD102)+SUMIF($K102,REGISTER!$CU$34,'KORT 2'!$BD102)</f>
        <v>0</v>
      </c>
      <c r="FA102" s="136"/>
      <c r="FB102" s="136"/>
      <c r="FC102" s="136"/>
      <c r="FD102" s="136"/>
      <c r="FE102" s="136"/>
      <c r="FF102" s="136"/>
      <c r="FG102" s="136"/>
      <c r="FH102" s="136"/>
      <c r="FI102" s="136"/>
      <c r="FJ102" s="136"/>
      <c r="FK102" s="136"/>
      <c r="FL102" s="136"/>
      <c r="FM102" s="136"/>
      <c r="FN102" s="136"/>
      <c r="FO102" s="136"/>
      <c r="FP102" s="235"/>
      <c r="FQ102" s="103">
        <f>SUMIF($M102,REGISTER!$CU$36,'KORT 2'!$O102)</f>
        <v>0</v>
      </c>
      <c r="FR102" s="19">
        <f>SUMIF($M102,REGISTER!$CU$37,'KORT 2'!$O102)</f>
        <v>0</v>
      </c>
      <c r="FS102" s="19">
        <f>SUMIF($M102,REGISTER!$CU$38,'KORT 2'!$O102)</f>
        <v>0</v>
      </c>
      <c r="FT102" s="19">
        <f>SUMIF($M102,REGISTER!$CU$39,'KORT 2'!$O102)</f>
        <v>0</v>
      </c>
      <c r="FU102" s="19">
        <f>SUMIF($M102,REGISTER!$CU$40,'KORT 2'!$O102)</f>
        <v>0</v>
      </c>
      <c r="FV102" s="19">
        <f>SUMIF($M102,REGISTER!$CU$41,'KORT 2'!$O102)</f>
        <v>0</v>
      </c>
      <c r="FW102" s="19">
        <f>SUMIF($M102,REGISTER!$CU$56,'KORT 2'!$O102)</f>
        <v>0</v>
      </c>
      <c r="FX102" s="19">
        <f>SUMIF($M102,REGISTER!$CU$57,'KORT 2'!$O102)</f>
        <v>0</v>
      </c>
      <c r="FY102" s="19">
        <f>SUMIF($M102,REGISTER!$CU$58,'KORT 2'!$O102)</f>
        <v>0</v>
      </c>
      <c r="FZ102" s="19">
        <f>SUMIF($M102,REGISTER!$CU$59,'KORT 2'!$O102)</f>
        <v>0</v>
      </c>
      <c r="GA102" s="19">
        <f>SUMIF($M102,REGISTER!$CU$60,'KORT 2'!$O102)</f>
        <v>0</v>
      </c>
      <c r="GB102" s="19">
        <f>SUMIF($M102,REGISTER!$CU$61,'KORT 2'!$O102)</f>
        <v>0</v>
      </c>
      <c r="GC102" s="19">
        <f>SUMIF($M102,REGISTER!$CU$46,'KORT 2'!$O102)</f>
        <v>0</v>
      </c>
      <c r="GD102" s="19">
        <f>SUMIF($M102,REGISTER!$CU$47,'KORT 2'!$O102)</f>
        <v>0</v>
      </c>
      <c r="GE102" s="19">
        <f>SUMIF($M102,REGISTER!$CU$48,'KORT 2'!$O102)</f>
        <v>0</v>
      </c>
      <c r="GF102" s="19">
        <f>SUMIF($M102,REGISTER!$CU$49,'KORT 2'!$O102)</f>
        <v>0</v>
      </c>
      <c r="GG102" s="19">
        <f>SUMIF($M102,REGISTER!$CU$50,'KORT 2'!$O102)</f>
        <v>0</v>
      </c>
      <c r="GH102" s="19">
        <f>SUMIF($M102,REGISTER!$CU$51,'KORT 2'!$O102)</f>
        <v>0</v>
      </c>
      <c r="GI102" s="18">
        <f>SUMIF($M102,REGISTER!$CU$52,'KORT 2'!$O102)+SUMIF($M102,REGISTER!$CU$53,'KORT 2'!$O102)+SUMIF($M102,REGISTER!$CU$54,'KORT 2'!$O102)+SUMIF($M102,REGISTER!$CU$55,'KORT 2'!$O102)</f>
        <v>0</v>
      </c>
      <c r="GJ102" s="19">
        <f>SUMIF($M102,REGISTER!$CU$66,'KORT 2'!$O102)</f>
        <v>0</v>
      </c>
      <c r="GK102" s="19">
        <f>SUMIF($M102,REGISTER!$CU$67,'KORT 2'!$O102)</f>
        <v>0</v>
      </c>
      <c r="GL102" s="19">
        <f>SUMIF($M102,REGISTER!$CU$68,'KORT 2'!$O102)</f>
        <v>0</v>
      </c>
      <c r="GM102" s="19">
        <f>SUMIF($M102,REGISTER!$CU$69,'KORT 2'!$O102)</f>
        <v>0</v>
      </c>
      <c r="GN102" s="19">
        <f>SUMIF($M102,REGISTER!$CU$70,'KORT 2'!$O102)</f>
        <v>0</v>
      </c>
      <c r="GO102" s="19">
        <f>SUMIF($M102,REGISTER!$CU$71,'KORT 2'!$O102)</f>
        <v>0</v>
      </c>
      <c r="GP102" s="18">
        <f>SUMIF($M102,REGISTER!$CU$72,'KORT 2'!$O102)+SUMIF($M102,REGISTER!$CU$73,'KORT 2'!$O102)+SUMIF($M102,REGISTER!$CU$74,'KORT 2'!$O102)+SUMIF($M102,REGISTER!$CU$75,'KORT 2'!$O102)</f>
        <v>0</v>
      </c>
      <c r="GQ102" s="136"/>
      <c r="GR102" s="136"/>
      <c r="GS102" s="136"/>
      <c r="GT102" s="136"/>
      <c r="GU102" s="136"/>
      <c r="GV102" s="136"/>
      <c r="GW102" s="136"/>
      <c r="GX102" s="136"/>
      <c r="GY102" s="136"/>
      <c r="GZ102" s="136"/>
      <c r="HA102" s="136"/>
      <c r="HB102" s="136"/>
      <c r="HC102" s="136"/>
      <c r="HD102" s="136"/>
      <c r="HE102" s="136"/>
      <c r="HF102" s="136"/>
      <c r="HG102" s="136"/>
      <c r="HH102" s="125"/>
      <c r="HI102" s="1"/>
    </row>
    <row r="103" spans="1:217" ht="12" customHeight="1">
      <c r="A103" s="17">
        <v>47</v>
      </c>
      <c r="B103" s="81"/>
      <c r="C103" s="427" t="str">
        <f t="shared" si="38"/>
        <v/>
      </c>
      <c r="D103" s="428"/>
      <c r="E103" s="428"/>
      <c r="F103" s="428"/>
      <c r="G103" s="429"/>
      <c r="H103" s="130" t="str">
        <f t="shared" si="39"/>
        <v/>
      </c>
      <c r="I103" s="26">
        <f t="shared" si="40"/>
        <v>0</v>
      </c>
      <c r="J103" s="26">
        <f t="shared" si="41"/>
        <v>0</v>
      </c>
      <c r="K103" s="26">
        <f t="shared" si="42"/>
        <v>0</v>
      </c>
      <c r="L103" s="133"/>
      <c r="M103" s="26">
        <f t="shared" si="43"/>
        <v>0</v>
      </c>
      <c r="N103" s="26">
        <f t="shared" si="44"/>
        <v>0</v>
      </c>
      <c r="O103" s="101">
        <f t="shared" si="45"/>
        <v>0</v>
      </c>
      <c r="P103" s="80">
        <f>IF((SUM(P$19:P$39)+SUM(P$78:P102)+SUM(P$117:P$121))&gt;=REGISTER!$CZ$22,0,IF(CS$70=1,0,IF(AND(CS103=1,$J103=1,CS$43&gt;=REGISTER!$CZ$25,CS$40&gt;0,SUM(CS$54:CS$60)&gt;0),1,0)))</f>
        <v>0</v>
      </c>
      <c r="Q103" s="80">
        <f>IF((SUM(Q$19:Q$39)+SUM(Q$78:Q102)+SUM(Q$117:Q$121))&gt;=REGISTER!$CZ$22,0,IF(CT$70=1,0,IF(AND(CT103=1,$J103=1,CT$43&gt;=REGISTER!$CZ$25,CT$40&gt;0,SUM(CT$54:CT$60)&gt;0),1,0)))</f>
        <v>0</v>
      </c>
      <c r="R103" s="80">
        <f>IF((SUM(R$19:R$39)+SUM(R$78:R102)+SUM(R$117:R$121))&gt;=REGISTER!$CZ$22,0,IF(CU$70=1,0,IF(AND(CU103=1,$J103=1,CU$43&gt;=REGISTER!$CZ$25,CU$40&gt;0,SUM(CU$54:CU$60)&gt;0),1,0)))</f>
        <v>0</v>
      </c>
      <c r="S103" s="80">
        <f>IF((SUM(S$19:S$39)+SUM(S$78:S102)+SUM(S$117:S$121))&gt;=REGISTER!$CZ$22,0,IF(CV$70=1,0,IF(AND(CV103=1,$J103=1,CV$43&gt;=REGISTER!$CZ$25,CV$40&gt;0,SUM(CV$54:CV$60)&gt;0),1,0)))</f>
        <v>0</v>
      </c>
      <c r="T103" s="80">
        <f>IF((SUM(T$19:T$39)+SUM(T$78:T102)+SUM(T$117:T$121))&gt;=REGISTER!$CZ$22,0,IF(CW$70=1,0,IF(AND(CW103=1,$J103=1,CW$43&gt;=REGISTER!$CZ$25,CW$40&gt;0,SUM(CW$54:CW$60)&gt;0),1,0)))</f>
        <v>0</v>
      </c>
      <c r="U103" s="80">
        <f>IF((SUM(U$19:U$39)+SUM(U$78:U102)+SUM(U$117:U$121))&gt;=REGISTER!$CZ$22,0,IF(CX$70=1,0,IF(AND(CX103=1,$J103=1,CX$43&gt;=REGISTER!$CZ$25,CX$40&gt;0,SUM(CX$54:CX$60)&gt;0),1,0)))</f>
        <v>0</v>
      </c>
      <c r="V103" s="80">
        <f>IF((SUM(V$19:V$39)+SUM(V$78:V102)+SUM(V$117:V$121))&gt;=REGISTER!$CZ$22,0,IF(CY$70=1,0,IF(AND(CY103=1,$J103=1,CY$43&gt;=REGISTER!$CZ$25,CY$40&gt;0,SUM(CY$54:CY$60)&gt;0),1,0)))</f>
        <v>0</v>
      </c>
      <c r="W103" s="80">
        <f>IF((SUM(W$19:W$39)+SUM(W$78:W102)+SUM(W$117:W$121))&gt;=REGISTER!$CZ$22,0,IF(CZ$70=1,0,IF(AND(CZ103=1,$J103=1,CZ$43&gt;=REGISTER!$CZ$25,CZ$40&gt;0,SUM(CZ$54:CZ$60)&gt;0),1,0)))</f>
        <v>0</v>
      </c>
      <c r="X103" s="80">
        <f>IF((SUM(X$19:X$39)+SUM(X$78:X102)+SUM(X$117:X$121))&gt;=REGISTER!$CZ$22,0,IF(DA$70=1,0,IF(AND(DA103=1,$J103=1,DA$43&gt;=REGISTER!$CZ$25,DA$40&gt;0,SUM(DA$54:DA$60)&gt;0),1,0)))</f>
        <v>0</v>
      </c>
      <c r="Y103" s="80">
        <f>IF((SUM(Y$19:Y$39)+SUM(Y$78:Y102)+SUM(Y$117:Y$121))&gt;=REGISTER!$CZ$22,0,IF(DB$70=1,0,IF(AND(DB103=1,$J103=1,DB$43&gt;=REGISTER!$CZ$25,DB$40&gt;0,SUM(DB$54:DB$60)&gt;0),1,0)))</f>
        <v>0</v>
      </c>
      <c r="Z103" s="80">
        <f>IF((SUM(Z$19:Z$39)+SUM(Z$78:Z102)+SUM(Z$117:Z$121))&gt;=REGISTER!$CZ$22,0,IF(DC$70=1,0,IF(AND(DC103=1,$J103=1,DC$43&gt;=REGISTER!$CZ$25,DC$40&gt;0,SUM(DC$54:DC$60)&gt;0),1,0)))</f>
        <v>0</v>
      </c>
      <c r="AA103" s="80">
        <f>IF((SUM(AA$19:AA$39)+SUM(AA$78:AA102)+SUM(AA$117:AA$121))&gt;=REGISTER!$CZ$22,0,IF(DD$70=1,0,IF(AND(DD103=1,$J103=1,DD$43&gt;=REGISTER!$CZ$25,DD$40&gt;0,SUM(DD$54:DD$60)&gt;0),1,0)))</f>
        <v>0</v>
      </c>
      <c r="AB103" s="80">
        <f>IF((SUM(AB$19:AB$39)+SUM(AB$78:AB102)+SUM(AB$117:AB$121))&gt;=REGISTER!$CZ$22,0,IF(DE$70=1,0,IF(AND(DE103=1,$J103=1,DE$43&gt;=REGISTER!$CZ$25,DE$40&gt;0,SUM(DE$54:DE$60)&gt;0),1,0)))</f>
        <v>0</v>
      </c>
      <c r="AC103" s="80">
        <f>IF((SUM(AC$19:AC$39)+SUM(AC$78:AC102)+SUM(AC$117:AC$121))&gt;=REGISTER!$CZ$22,0,IF(DF$70=1,0,IF(AND(DF103=1,$J103=1,DF$43&gt;=REGISTER!$CZ$25,DF$40&gt;0,SUM(DF$54:DF$60)&gt;0),1,0)))</f>
        <v>0</v>
      </c>
      <c r="AD103" s="80">
        <f>IF((SUM(AD$19:AD$39)+SUM(AD$78:AD102)+SUM(AD$117:AD$121))&gt;=REGISTER!$CZ$22,0,IF(DG$70=1,0,IF(AND(DG103=1,$J103=1,DG$43&gt;=REGISTER!$CZ$25,DG$40&gt;0,SUM(DG$54:DG$60)&gt;0),1,0)))</f>
        <v>0</v>
      </c>
      <c r="AE103" s="80">
        <f>IF((SUM(AE$19:AE$39)+SUM(AE$78:AE102)+SUM(AE$117:AE$121))&gt;=REGISTER!$CZ$22,0,IF(DH$70=1,0,IF(AND(DH103=1,$J103=1,DH$43&gt;=REGISTER!$CZ$25,DH$40&gt;0,SUM(DH$54:DH$60)&gt;0),1,0)))</f>
        <v>0</v>
      </c>
      <c r="AF103" s="80">
        <f>IF((SUM(AF$19:AF$39)+SUM(AF$78:AF102)+SUM(AF$117:AF$121))&gt;=REGISTER!$CZ$22,0,IF(DI$70=1,0,IF(AND(DI103=1,$J103=1,DI$43&gt;=REGISTER!$CZ$25,DI$40&gt;0,SUM(DI$54:DI$60)&gt;0),1,0)))</f>
        <v>0</v>
      </c>
      <c r="AG103" s="80">
        <f>IF((SUM(AG$19:AG$39)+SUM(AG$78:AG102)+SUM(AG$117:AG$121))&gt;=REGISTER!$CZ$22,0,IF(DJ$70=1,0,IF(AND(DJ103=1,$J103=1,DJ$43&gt;=REGISTER!$CZ$25,DJ$40&gt;0,SUM(DJ$54:DJ$60)&gt;0),1,0)))</f>
        <v>0</v>
      </c>
      <c r="AH103" s="80">
        <f>IF((SUM(AH$19:AH$39)+SUM(AH$78:AH102)+SUM(AH$117:AH$121))&gt;=REGISTER!$CZ$22,0,IF(DK$70=1,0,IF(AND(DK103=1,$J103=1,DK$43&gt;=REGISTER!$CZ$25,DK$40&gt;0,SUM(DK$54:DK$60)&gt;0),1,0)))</f>
        <v>0</v>
      </c>
      <c r="AI103" s="80">
        <f>IF((SUM(AI$19:AI$39)+SUM(AI$78:AI102)+SUM(AI$117:AI$121))&gt;=REGISTER!$CZ$22,0,IF(DL$70=1,0,IF(AND(DL103=1,$J103=1,DL$43&gt;=REGISTER!$CZ$25,DL$40&gt;0,SUM(DL$54:DL$60)&gt;0),1,0)))</f>
        <v>0</v>
      </c>
      <c r="AJ103" s="80">
        <f>IF((SUM(AJ$19:AJ$39)+SUM(AJ$78:AJ102)+SUM(AJ$117:AJ$121))&gt;=REGISTER!$CZ$22,0,IF(DM$70=1,0,IF(AND(DM103=1,$J103=1,DM$43&gt;=REGISTER!$CZ$25,DM$40&gt;0,SUM(DM$54:DM$60)&gt;0),1,0)))</f>
        <v>0</v>
      </c>
      <c r="AK103" s="80">
        <f>IF((SUM(AK$19:AK$39)+SUM(AK$78:AK102)+SUM(AK$117:AK$121))&gt;=REGISTER!$CZ$22,0,IF(DN$70=1,0,IF(AND(DN103=1,$J103=1,DN$43&gt;=REGISTER!$CZ$25,DN$40&gt;0,SUM(DN$54:DN$60)&gt;0),1,0)))</f>
        <v>0</v>
      </c>
      <c r="AL103" s="80">
        <f>IF((SUM(AL$19:AL$39)+SUM(AL$78:AL102)+SUM(AL$117:AL$121))&gt;=REGISTER!$CZ$22,0,IF(DO$70=1,0,IF(AND(DO103=1,$J103=1,DO$43&gt;=REGISTER!$CZ$25,DO$40&gt;0,SUM(DO$54:DO$60)&gt;0),1,0)))</f>
        <v>0</v>
      </c>
      <c r="AM103" s="80">
        <f>IF((SUM(AM$19:AM$39)+SUM(AM$78:AM102)+SUM(AM$117:AM$121))&gt;=REGISTER!$CZ$22,0,IF(DP$70=1,0,IF(AND(DP103=1,$J103=1,DP$43&gt;=REGISTER!$CZ$25,DP$40&gt;0,SUM(DP$54:DP$60)&gt;0),1,0)))</f>
        <v>0</v>
      </c>
      <c r="AN103" s="80">
        <f>IF((SUM(AN$19:AN$39)+SUM(AN$78:AN102)+SUM(AN$117:AN$121))&gt;=REGISTER!$CZ$22,0,IF(DQ$70=1,0,IF(AND(DQ103=1,$J103=1,DQ$43&gt;=REGISTER!$CZ$25,DQ$40&gt;0,SUM(DQ$54:DQ$60)&gt;0),1,0)))</f>
        <v>0</v>
      </c>
      <c r="AO103" s="80">
        <f>IF((SUM(AO$19:AO$39)+SUM(AO$78:AO102)+SUM(AO$117:AO$121))&gt;=REGISTER!$CZ$22,0,IF(DR$70=1,0,IF(AND(DR103=1,$J103=1,DR$43&gt;=REGISTER!$CZ$25,DR$40&gt;0,SUM(DR$54:DR$60)&gt;0),1,0)))</f>
        <v>0</v>
      </c>
      <c r="AP103" s="80">
        <f>IF((SUM(AP$19:AP$39)+SUM(AP$78:AP102)+SUM(AP$117:AP$121))&gt;=REGISTER!$CZ$22,0,IF(DS$70=1,0,IF(AND(DS103=1,$J103=1,DS$43&gt;=REGISTER!$CZ$25,DS$40&gt;0,SUM(DS$54:DS$60)&gt;0),1,0)))</f>
        <v>0</v>
      </c>
      <c r="AQ103" s="80">
        <f>IF((SUM(AQ$19:AQ$39)+SUM(AQ$78:AQ102)+SUM(AQ$117:AQ$121))&gt;=REGISTER!$CZ$22,0,IF(DT$70=1,0,IF(AND(DT103=1,$J103=1,DT$43&gt;=REGISTER!$CZ$25,DT$40&gt;0,SUM(DT$54:DT$60)&gt;0),1,0)))</f>
        <v>0</v>
      </c>
      <c r="AR103" s="80">
        <f>IF((SUM(AR$19:AR$39)+SUM(AR$78:AR102)+SUM(AR$117:AR$121))&gt;=REGISTER!$CZ$22,0,IF(DU$70=1,0,IF(AND(DU103=1,$J103=1,DU$43&gt;=REGISTER!$CZ$25,DU$40&gt;0,SUM(DU$54:DU$60)&gt;0),1,0)))</f>
        <v>0</v>
      </c>
      <c r="AS103" s="80">
        <f>IF((SUM(AS$19:AS$39)+SUM(AS$78:AS102)+SUM(AS$117:AS$121))&gt;=REGISTER!$CZ$22,0,IF(DV$70=1,0,IF(AND(DV103=1,$J103=1,DV$43&gt;=REGISTER!$CZ$25,DV$40&gt;0,SUM(DV$54:DV$60)&gt;0),1,0)))</f>
        <v>0</v>
      </c>
      <c r="AT103" s="80">
        <f>IF((SUM(AT$19:AT$39)+SUM(AT$78:AT102)+SUM(AT$117:AT$121))&gt;=REGISTER!$CZ$22,0,IF(DW$70=1,0,IF(AND(DW103=1,$J103=1,DW$43&gt;=REGISTER!$CZ$25,DW$40&gt;0,SUM(DW$54:DW$60)&gt;0),1,0)))</f>
        <v>0</v>
      </c>
      <c r="AU103" s="80">
        <f>IF((SUM(AU$19:AU$39)+SUM(AU$78:AU102)+SUM(AU$117:AU$121))&gt;=REGISTER!$CZ$22,0,IF(DX$70=1,0,IF(AND(DX103=1,$J103=1,DX$43&gt;=REGISTER!$CZ$25,DX$40&gt;0,SUM(DX$54:DX$60)&gt;0),1,0)))</f>
        <v>0</v>
      </c>
      <c r="AV103" s="80">
        <f>IF((SUM(AV$19:AV$39)+SUM(AV$78:AV102)+SUM(AV$117:AV$121))&gt;=REGISTER!$CZ$22,0,IF(DY$70=1,0,IF(AND(DY103=1,$J103=1,DY$43&gt;=REGISTER!$CZ$25,DY$40&gt;0,SUM(DY$54:DY$60)&gt;0),1,0)))</f>
        <v>0</v>
      </c>
      <c r="AW103" s="80">
        <f>IF((SUM(AW$19:AW$39)+SUM(AW$78:AW102)+SUM(AW$117:AW$121))&gt;=REGISTER!$CZ$22,0,IF(DZ$70=1,0,IF(AND(DZ103=1,$J103=1,DZ$43&gt;=REGISTER!$CZ$25,DZ$40&gt;0,SUM(DZ$54:DZ$60)&gt;0),1,0)))</f>
        <v>0</v>
      </c>
      <c r="AX103" s="80">
        <f>IF((SUM(AX$19:AX$39)+SUM(AX$78:AX102)+SUM(AX$117:AX$121))&gt;=REGISTER!$CZ$22,0,IF(EA$70=1,0,IF(AND(EA103=1,$J103=1,EA$43&gt;=REGISTER!$CZ$25,EA$40&gt;0,SUM(EA$54:EA$60)&gt;0),1,0)))</f>
        <v>0</v>
      </c>
      <c r="AY103" s="80">
        <f>IF((SUM(AY$19:AY$39)+SUM(AY$78:AY102)+SUM(AY$117:AY$121))&gt;=REGISTER!$CZ$22,0,IF(EB$70=1,0,IF(AND(EB103=1,$J103=1,EB$43&gt;=REGISTER!$CZ$25,EB$40&gt;0,SUM(EB$54:EB$60)&gt;0),1,0)))</f>
        <v>0</v>
      </c>
      <c r="AZ103" s="80">
        <f>IF((SUM(AZ$19:AZ$39)+SUM(AZ$78:AZ102)+SUM(AZ$117:AZ$121))&gt;=REGISTER!$CZ$22,0,IF(EC$70=1,0,IF(AND(EC103=1,$J103=1,EC$43&gt;=REGISTER!$CZ$25,EC$40&gt;0,SUM(EC$54:EC$60)&gt;0),1,0)))</f>
        <v>0</v>
      </c>
      <c r="BA103" s="80">
        <f>IF((SUM(BA$19:BA$39)+SUM(BA$78:BA102)+SUM(BA$117:BA$121))&gt;=REGISTER!$CZ$22,0,IF(ED$70=1,0,IF(AND(ED103=1,$J103=1,ED$43&gt;=REGISTER!$CZ$25,ED$40&gt;0,SUM(ED$54:ED$60)&gt;0),1,0)))</f>
        <v>0</v>
      </c>
      <c r="BB103" s="80">
        <f>IF((SUM(BB$19:BB$39)+SUM(BB$78:BB102)+SUM(BB$117:BB$121))&gt;=REGISTER!$CZ$22,0,IF(EE$70=1,0,IF(AND(EE103=1,$J103=1,EE$43&gt;=REGISTER!$CZ$25,EE$40&gt;0,SUM(EE$54:EE$60)&gt;0),1,0)))</f>
        <v>0</v>
      </c>
      <c r="BC103" s="80">
        <f>IF((SUM(BC$19:BC$39)+SUM(BC$78:BC102)+SUM(BC$117:BC$121))&gt;=REGISTER!$CZ$22,0,IF(EF$70=1,0,IF(AND(EF103=1,$J103=1,EF$43&gt;=REGISTER!$CZ$25,EF$40&gt;0,SUM(EF$54:EF$60)&gt;0),1,0)))</f>
        <v>0</v>
      </c>
      <c r="BD103" s="101">
        <f t="shared" si="46"/>
        <v>0</v>
      </c>
      <c r="BE103" s="80">
        <f>IF((SUM(BE$19:BE$39)+SUM(BE$78:BE102)+SUM(BE$117:BE$121))&gt;=30,0,SUM(IF(AND($I103=1,CS103=1,CS$41&gt;2,CS$40&gt;0,SUM(CS$47:CS$53)&gt;0),1,0)))</f>
        <v>0</v>
      </c>
      <c r="BF103" s="80">
        <f>IF((SUM(BF$19:BF$39)+SUM(BF$78:BF102)+SUM(BF$117:BF$121))&gt;=30,0,SUM(IF(AND($I103=1,CT103=1,CT$41&gt;2,CT$40&gt;0,SUM(CT$47:CT$53)&gt;0),1,0)))</f>
        <v>0</v>
      </c>
      <c r="BG103" s="80">
        <f>IF((SUM(BG$19:BG$39)+SUM(BG$78:BG102)+SUM(BG$117:BG$121))&gt;=30,0,SUM(IF(AND($I103=1,CU103=1,CU$41&gt;2,CU$40&gt;0,SUM(CU$47:CU$53)&gt;0),1,0)))</f>
        <v>0</v>
      </c>
      <c r="BH103" s="80">
        <f>IF((SUM(BH$19:BH$39)+SUM(BH$78:BH102)+SUM(BH$117:BH$121))&gt;=30,0,SUM(IF(AND($I103=1,CV103=1,CV$41&gt;2,CV$40&gt;0,SUM(CV$47:CV$53)&gt;0),1,0)))</f>
        <v>0</v>
      </c>
      <c r="BI103" s="80">
        <f>IF((SUM(BI$19:BI$39)+SUM(BI$78:BI102)+SUM(BI$117:BI$121))&gt;=30,0,SUM(IF(AND($I103=1,CW103=1,CW$41&gt;2,CW$40&gt;0,SUM(CW$47:CW$53)&gt;0),1,0)))</f>
        <v>0</v>
      </c>
      <c r="BJ103" s="80">
        <f>IF((SUM(BJ$19:BJ$39)+SUM(BJ$78:BJ102)+SUM(BJ$117:BJ$121))&gt;=30,0,SUM(IF(AND($I103=1,CX103=1,CX$41&gt;2,CX$40&gt;0,SUM(CX$47:CX$53)&gt;0),1,0)))</f>
        <v>0</v>
      </c>
      <c r="BK103" s="80">
        <f>IF((SUM(BK$19:BK$39)+SUM(BK$78:BK102)+SUM(BK$117:BK$121))&gt;=30,0,SUM(IF(AND($I103=1,CY103=1,CY$41&gt;2,CY$40&gt;0,SUM(CY$47:CY$53)&gt;0),1,0)))</f>
        <v>0</v>
      </c>
      <c r="BL103" s="80">
        <f>IF((SUM(BL$19:BL$39)+SUM(BL$78:BL102)+SUM(BL$117:BL$121))&gt;=30,0,SUM(IF(AND($I103=1,CZ103=1,CZ$41&gt;2,CZ$40&gt;0,SUM(CZ$47:CZ$53)&gt;0),1,0)))</f>
        <v>0</v>
      </c>
      <c r="BM103" s="80">
        <f>IF((SUM(BM$19:BM$39)+SUM(BM$78:BM102)+SUM(BM$117:BM$121))&gt;=30,0,SUM(IF(AND($I103=1,DA103=1,DA$41&gt;2,DA$40&gt;0,SUM(DA$47:DA$53)&gt;0),1,0)))</f>
        <v>0</v>
      </c>
      <c r="BN103" s="80">
        <f>IF((SUM(BN$19:BN$39)+SUM(BN$78:BN102)+SUM(BN$117:BN$121))&gt;=30,0,SUM(IF(AND($I103=1,DB103=1,DB$41&gt;2,DB$40&gt;0,SUM(DB$47:DB$53)&gt;0),1,0)))</f>
        <v>0</v>
      </c>
      <c r="BO103" s="80">
        <f>IF((SUM(BO$19:BO$39)+SUM(BO$78:BO102)+SUM(BO$117:BO$121))&gt;=30,0,SUM(IF(AND($I103=1,DC103=1,DC$41&gt;2,DC$40&gt;0,SUM(DC$47:DC$53)&gt;0),1,0)))</f>
        <v>0</v>
      </c>
      <c r="BP103" s="80">
        <f>IF((SUM(BP$19:BP$39)+SUM(BP$78:BP102)+SUM(BP$117:BP$121))&gt;=30,0,SUM(IF(AND($I103=1,DD103=1,DD$41&gt;2,DD$40&gt;0,SUM(DD$47:DD$53)&gt;0),1,0)))</f>
        <v>0</v>
      </c>
      <c r="BQ103" s="80">
        <f>IF((SUM(BQ$19:BQ$39)+SUM(BQ$78:BQ102)+SUM(BQ$117:BQ$121))&gt;=30,0,SUM(IF(AND($I103=1,DE103=1,DE$41&gt;2,DE$40&gt;0,SUM(DE$47:DE$53)&gt;0),1,0)))</f>
        <v>0</v>
      </c>
      <c r="BR103" s="80">
        <f>IF((SUM(BR$19:BR$39)+SUM(BR$78:BR102)+SUM(BR$117:BR$121))&gt;=30,0,SUM(IF(AND($I103=1,DF103=1,DF$41&gt;2,DF$40&gt;0,SUM(DF$47:DF$53)&gt;0),1,0)))</f>
        <v>0</v>
      </c>
      <c r="BS103" s="80">
        <f>IF((SUM(BS$19:BS$39)+SUM(BS$78:BS102)+SUM(BS$117:BS$121))&gt;=30,0,SUM(IF(AND($I103=1,DG103=1,DG$41&gt;2,DG$40&gt;0,SUM(DG$47:DG$53)&gt;0),1,0)))</f>
        <v>0</v>
      </c>
      <c r="BT103" s="80">
        <f>IF((SUM(BT$19:BT$39)+SUM(BT$78:BT102)+SUM(BT$117:BT$121))&gt;=30,0,SUM(IF(AND($I103=1,DH103=1,DH$41&gt;2,DH$40&gt;0,SUM(DH$47:DH$53)&gt;0),1,0)))</f>
        <v>0</v>
      </c>
      <c r="BU103" s="80">
        <f>IF((SUM(BU$19:BU$39)+SUM(BU$78:BU102)+SUM(BU$117:BU$121))&gt;=30,0,SUM(IF(AND($I103=1,DI103=1,DI$41&gt;2,DI$40&gt;0,SUM(DI$47:DI$53)&gt;0),1,0)))</f>
        <v>0</v>
      </c>
      <c r="BV103" s="80">
        <f>IF((SUM(BV$19:BV$39)+SUM(BV$78:BV102)+SUM(BV$117:BV$121))&gt;=30,0,SUM(IF(AND($I103=1,DJ103=1,DJ$41&gt;2,DJ$40&gt;0,SUM(DJ$47:DJ$53)&gt;0),1,0)))</f>
        <v>0</v>
      </c>
      <c r="BW103" s="80">
        <f>IF((SUM(BW$19:BW$39)+SUM(BW$78:BW102)+SUM(BW$117:BW$121))&gt;=30,0,SUM(IF(AND($I103=1,DK103=1,DK$41&gt;2,DK$40&gt;0,SUM(DK$47:DK$53)&gt;0),1,0)))</f>
        <v>0</v>
      </c>
      <c r="BX103" s="80">
        <f>IF((SUM(BX$19:BX$39)+SUM(BX$78:BX102)+SUM(BX$117:BX$121))&gt;=30,0,SUM(IF(AND($I103=1,DL103=1,DL$41&gt;2,DL$40&gt;0,SUM(DL$47:DL$53)&gt;0),1,0)))</f>
        <v>0</v>
      </c>
      <c r="BY103" s="80">
        <f>IF((SUM(BY$19:BY$39)+SUM(BY$78:BY102)+SUM(BY$117:BY$121))&gt;=30,0,SUM(IF(AND($I103=1,DM103=1,DM$41&gt;2,DM$40&gt;0,SUM(DM$47:DM$53)&gt;0),1,0)))</f>
        <v>0</v>
      </c>
      <c r="BZ103" s="80">
        <f>IF((SUM(BZ$19:BZ$39)+SUM(BZ$78:BZ102)+SUM(BZ$117:BZ$121))&gt;=30,0,SUM(IF(AND($I103=1,DN103=1,DN$41&gt;2,DN$40&gt;0,SUM(DN$47:DN$53)&gt;0),1,0)))</f>
        <v>0</v>
      </c>
      <c r="CA103" s="80">
        <f>IF((SUM(CA$19:CA$39)+SUM(CA$78:CA102)+SUM(CA$117:CA$121))&gt;=30,0,SUM(IF(AND($I103=1,DO103=1,DO$41&gt;2,DO$40&gt;0,SUM(DO$47:DO$53)&gt;0),1,0)))</f>
        <v>0</v>
      </c>
      <c r="CB103" s="80">
        <f>IF((SUM(CB$19:CB$39)+SUM(CB$78:CB102)+SUM(CB$117:CB$121))&gt;=30,0,SUM(IF(AND($I103=1,DP103=1,DP$41&gt;2,DP$40&gt;0,SUM(DP$47:DP$53)&gt;0),1,0)))</f>
        <v>0</v>
      </c>
      <c r="CC103" s="80">
        <f>IF((SUM(CC$19:CC$39)+SUM(CC$78:CC102)+SUM(CC$117:CC$121))&gt;=30,0,SUM(IF(AND($I103=1,DQ103=1,DQ$41&gt;2,DQ$40&gt;0,SUM(DQ$47:DQ$53)&gt;0),1,0)))</f>
        <v>0</v>
      </c>
      <c r="CD103" s="80">
        <f>IF((SUM(CD$19:CD$39)+SUM(CD$78:CD102)+SUM(CD$117:CD$121))&gt;=30,0,SUM(IF(AND($I103=1,DR103=1,DR$41&gt;2,DR$40&gt;0,SUM(DR$47:DR$53)&gt;0),1,0)))</f>
        <v>0</v>
      </c>
      <c r="CE103" s="80">
        <f>IF((SUM(CE$19:CE$39)+SUM(CE$78:CE102)+SUM(CE$117:CE$121))&gt;=30,0,SUM(IF(AND($I103=1,DS103=1,DS$41&gt;2,DS$40&gt;0,SUM(DS$47:DS$53)&gt;0),1,0)))</f>
        <v>0</v>
      </c>
      <c r="CF103" s="80">
        <f>IF((SUM(CF$19:CF$39)+SUM(CF$78:CF102)+SUM(CF$117:CF$121))&gt;=30,0,SUM(IF(AND($I103=1,DT103=1,DT$41&gt;2,DT$40&gt;0,SUM(DT$47:DT$53)&gt;0),1,0)))</f>
        <v>0</v>
      </c>
      <c r="CG103" s="80">
        <f>IF((SUM(CG$19:CG$39)+SUM(CG$78:CG102)+SUM(CG$117:CG$121))&gt;=30,0,SUM(IF(AND($I103=1,DU103=1,DU$41&gt;2,DU$40&gt;0,SUM(DU$47:DU$53)&gt;0),1,0)))</f>
        <v>0</v>
      </c>
      <c r="CH103" s="80">
        <f>IF((SUM(CH$19:CH$39)+SUM(CH$78:CH102)+SUM(CH$117:CH$121))&gt;=30,0,SUM(IF(AND($I103=1,DV103=1,DV$41&gt;2,DV$40&gt;0,SUM(DV$47:DV$53)&gt;0),1,0)))</f>
        <v>0</v>
      </c>
      <c r="CI103" s="80">
        <f>IF((SUM(CI$19:CI$39)+SUM(CI$78:CI102)+SUM(CI$117:CI$121))&gt;=30,0,SUM(IF(AND($I103=1,DW103=1,DW$41&gt;2,DW$40&gt;0,SUM(DW$47:DW$53)&gt;0),1,0)))</f>
        <v>0</v>
      </c>
      <c r="CJ103" s="80">
        <f>IF((SUM(CJ$19:CJ$39)+SUM(CJ$78:CJ102)+SUM(CJ$117:CJ$121))&gt;=30,0,SUM(IF(AND($I103=1,DX103=1,DX$41&gt;2,DX$40&gt;0,SUM(DX$47:DX$53)&gt;0),1,0)))</f>
        <v>0</v>
      </c>
      <c r="CK103" s="80">
        <f>IF((SUM(CK$19:CK$39)+SUM(CK$78:CK102)+SUM(CK$117:CK$121))&gt;=30,0,SUM(IF(AND($I103=1,DY103=1,DY$41&gt;2,DY$40&gt;0,SUM(DY$47:DY$53)&gt;0),1,0)))</f>
        <v>0</v>
      </c>
      <c r="CL103" s="80">
        <f>IF((SUM(CL$19:CL$39)+SUM(CL$78:CL102)+SUM(CL$117:CL$121))&gt;=30,0,SUM(IF(AND($I103=1,DZ103=1,DZ$41&gt;2,DZ$40&gt;0,SUM(DZ$47:DZ$53)&gt;0),1,0)))</f>
        <v>0</v>
      </c>
      <c r="CM103" s="80">
        <f>IF((SUM(CM$19:CM$39)+SUM(CM$78:CM102)+SUM(CM$117:CM$121))&gt;=30,0,SUM(IF(AND($I103=1,EA103=1,EA$41&gt;2,EA$40&gt;0,SUM(EA$47:EA$53)&gt;0),1,0)))</f>
        <v>0</v>
      </c>
      <c r="CN103" s="80">
        <f>IF((SUM(CN$19:CN$39)+SUM(CN$78:CN102)+SUM(CN$117:CN$121))&gt;=30,0,SUM(IF(AND($I103=1,EB103=1,EB$41&gt;2,EB$40&gt;0,SUM(EB$47:EB$53)&gt;0),1,0)))</f>
        <v>0</v>
      </c>
      <c r="CO103" s="80">
        <f>IF((SUM(CO$19:CO$39)+SUM(CO$78:CO102)+SUM(CO$117:CO$121))&gt;=30,0,SUM(IF(AND($I103=1,EC103=1,EC$41&gt;2,EC$40&gt;0,SUM(EC$47:EC$53)&gt;0),1,0)))</f>
        <v>0</v>
      </c>
      <c r="CP103" s="80">
        <f>IF((SUM(CP$19:CP$39)+SUM(CP$78:CP102)+SUM(CP$117:CP$121))&gt;=30,0,SUM(IF(AND($I103=1,ED103=1,ED$41&gt;2,ED$40&gt;0,SUM(ED$47:ED$53)&gt;0),1,0)))</f>
        <v>0</v>
      </c>
      <c r="CQ103" s="80">
        <f>IF((SUM(CQ$19:CQ$39)+SUM(CQ$78:CQ102)+SUM(CQ$117:CQ$121))&gt;=30,0,SUM(IF(AND($I103=1,EE103=1,EE$41&gt;2,EE$40&gt;0,SUM(EE$47:EE$53)&gt;0),1,0)))</f>
        <v>0</v>
      </c>
      <c r="CR103" s="80">
        <f>IF((SUM(CR$19:CR$39)+SUM(CR$78:CR102)+SUM(CR$117:CR$121))&gt;=30,0,SUM(IF(AND($I103=1,EF103=1,EF$41&gt;2,EF$40&gt;0,SUM(EF$47:EF$53)&gt;0),1,0)))</f>
        <v>0</v>
      </c>
      <c r="CS103" s="64"/>
      <c r="CT103" s="64"/>
      <c r="CU103" s="64"/>
      <c r="CV103" s="64"/>
      <c r="CW103" s="64"/>
      <c r="CX103" s="64"/>
      <c r="CY103" s="64"/>
      <c r="CZ103" s="64"/>
      <c r="DA103" s="64"/>
      <c r="DB103" s="64"/>
      <c r="DC103" s="64"/>
      <c r="DD103" s="64"/>
      <c r="DE103" s="64"/>
      <c r="DF103" s="64"/>
      <c r="DG103" s="64"/>
      <c r="DH103" s="64"/>
      <c r="DI103" s="64"/>
      <c r="DJ103" s="64"/>
      <c r="DK103" s="64"/>
      <c r="DL103" s="64"/>
      <c r="DM103" s="64"/>
      <c r="DN103" s="64"/>
      <c r="DO103" s="64"/>
      <c r="DP103" s="64"/>
      <c r="DQ103" s="64"/>
      <c r="DR103" s="64"/>
      <c r="DS103" s="64"/>
      <c r="DT103" s="64"/>
      <c r="DU103" s="64"/>
      <c r="DV103" s="64"/>
      <c r="DW103" s="64"/>
      <c r="DX103" s="64"/>
      <c r="DY103" s="64"/>
      <c r="DZ103" s="64"/>
      <c r="EA103" s="64"/>
      <c r="EB103" s="64"/>
      <c r="EC103" s="64"/>
      <c r="ED103" s="64"/>
      <c r="EE103" s="64"/>
      <c r="EF103" s="64"/>
      <c r="EG103" s="54">
        <f t="shared" si="48"/>
        <v>0</v>
      </c>
      <c r="EH103" s="136"/>
      <c r="EI103" s="97">
        <f t="shared" si="49"/>
        <v>0</v>
      </c>
      <c r="EJ103" s="344" t="str">
        <f t="shared" si="50"/>
        <v/>
      </c>
      <c r="EK103" s="345">
        <f t="shared" si="51"/>
        <v>0</v>
      </c>
      <c r="EL103" s="185"/>
      <c r="EM103" s="102">
        <f>SUMIF($K103,REGISTER!$CU$7,'KORT 2'!$BD103)</f>
        <v>0</v>
      </c>
      <c r="EN103" s="19">
        <f>SUMIF($K103,REGISTER!$CU$8,'KORT 2'!$BD103)</f>
        <v>0</v>
      </c>
      <c r="EO103" s="20">
        <f>SUMIF($K103,REGISTER!$CU$9,'KORT 2'!$BD103)</f>
        <v>0</v>
      </c>
      <c r="EP103" s="17">
        <f>SUMIF($K103,REGISTER!$CU$21,'KORT 2'!$BD103)</f>
        <v>0</v>
      </c>
      <c r="EQ103" s="19">
        <f>SUMIF($K103,REGISTER!$CU$22,'KORT 2'!$BD103)</f>
        <v>0</v>
      </c>
      <c r="ER103" s="20">
        <f>SUMIF($K103,REGISTER!$CU$23,'KORT 2'!$BD103)</f>
        <v>0</v>
      </c>
      <c r="ES103" s="17">
        <f>SUMIF($K103,REGISTER!$CU$14,'KORT 2'!$BD103)</f>
        <v>0</v>
      </c>
      <c r="ET103" s="19">
        <f>SUMIF($K103,REGISTER!$CU$15,'KORT 2'!$BD103)</f>
        <v>0</v>
      </c>
      <c r="EU103" s="19">
        <f>SUMIF($K103,REGISTER!$CU$16,'KORT 2'!$BD103)</f>
        <v>0</v>
      </c>
      <c r="EV103" s="218">
        <f>SUMIF($K103,REGISTER!$CU$17,'KORT 2'!$BD103)+SUMIF($K103,REGISTER!$CU$18,'KORT 2'!$BD103)+SUMIF($K103,REGISTER!$CU$19,'KORT 2'!$BD103)+SUMIF($K103,REGISTER!$CU$20,'KORT 2'!$BD103)</f>
        <v>0</v>
      </c>
      <c r="EW103" s="103">
        <f>SUMIF($K103,REGISTER!$CU$28,'KORT 2'!$BD103)</f>
        <v>0</v>
      </c>
      <c r="EX103" s="19">
        <f>SUMIF($K103,REGISTER!$CU$29,'KORT 2'!$BD103)</f>
        <v>0</v>
      </c>
      <c r="EY103" s="19">
        <f>SUMIF($K103,REGISTER!$CU$30,'KORT 2'!$BD103)</f>
        <v>0</v>
      </c>
      <c r="EZ103" s="218">
        <f>SUMIF($K103,REGISTER!$CU$31,'KORT 2'!$BD103)+SUMIF($K103,REGISTER!$CU$32,'KORT 2'!$BD103)+SUMIF($K103,REGISTER!$CU$33,'KORT 2'!$BD103)+SUMIF($K103,REGISTER!$CU$34,'KORT 2'!$BD103)</f>
        <v>0</v>
      </c>
      <c r="FA103" s="136"/>
      <c r="FB103" s="136"/>
      <c r="FC103" s="136"/>
      <c r="FD103" s="136"/>
      <c r="FE103" s="136"/>
      <c r="FF103" s="136"/>
      <c r="FG103" s="136"/>
      <c r="FH103" s="136"/>
      <c r="FI103" s="136"/>
      <c r="FJ103" s="136"/>
      <c r="FK103" s="136"/>
      <c r="FL103" s="136"/>
      <c r="FM103" s="136"/>
      <c r="FN103" s="136"/>
      <c r="FO103" s="136"/>
      <c r="FP103" s="235"/>
      <c r="FQ103" s="103">
        <f>SUMIF($M103,REGISTER!$CU$36,'KORT 2'!$O103)</f>
        <v>0</v>
      </c>
      <c r="FR103" s="19">
        <f>SUMIF($M103,REGISTER!$CU$37,'KORT 2'!$O103)</f>
        <v>0</v>
      </c>
      <c r="FS103" s="19">
        <f>SUMIF($M103,REGISTER!$CU$38,'KORT 2'!$O103)</f>
        <v>0</v>
      </c>
      <c r="FT103" s="19">
        <f>SUMIF($M103,REGISTER!$CU$39,'KORT 2'!$O103)</f>
        <v>0</v>
      </c>
      <c r="FU103" s="19">
        <f>SUMIF($M103,REGISTER!$CU$40,'KORT 2'!$O103)</f>
        <v>0</v>
      </c>
      <c r="FV103" s="19">
        <f>SUMIF($M103,REGISTER!$CU$41,'KORT 2'!$O103)</f>
        <v>0</v>
      </c>
      <c r="FW103" s="19">
        <f>SUMIF($M103,REGISTER!$CU$56,'KORT 2'!$O103)</f>
        <v>0</v>
      </c>
      <c r="FX103" s="19">
        <f>SUMIF($M103,REGISTER!$CU$57,'KORT 2'!$O103)</f>
        <v>0</v>
      </c>
      <c r="FY103" s="19">
        <f>SUMIF($M103,REGISTER!$CU$58,'KORT 2'!$O103)</f>
        <v>0</v>
      </c>
      <c r="FZ103" s="19">
        <f>SUMIF($M103,REGISTER!$CU$59,'KORT 2'!$O103)</f>
        <v>0</v>
      </c>
      <c r="GA103" s="19">
        <f>SUMIF($M103,REGISTER!$CU$60,'KORT 2'!$O103)</f>
        <v>0</v>
      </c>
      <c r="GB103" s="19">
        <f>SUMIF($M103,REGISTER!$CU$61,'KORT 2'!$O103)</f>
        <v>0</v>
      </c>
      <c r="GC103" s="19">
        <f>SUMIF($M103,REGISTER!$CU$46,'KORT 2'!$O103)</f>
        <v>0</v>
      </c>
      <c r="GD103" s="19">
        <f>SUMIF($M103,REGISTER!$CU$47,'KORT 2'!$O103)</f>
        <v>0</v>
      </c>
      <c r="GE103" s="19">
        <f>SUMIF($M103,REGISTER!$CU$48,'KORT 2'!$O103)</f>
        <v>0</v>
      </c>
      <c r="GF103" s="19">
        <f>SUMIF($M103,REGISTER!$CU$49,'KORT 2'!$O103)</f>
        <v>0</v>
      </c>
      <c r="GG103" s="19">
        <f>SUMIF($M103,REGISTER!$CU$50,'KORT 2'!$O103)</f>
        <v>0</v>
      </c>
      <c r="GH103" s="19">
        <f>SUMIF($M103,REGISTER!$CU$51,'KORT 2'!$O103)</f>
        <v>0</v>
      </c>
      <c r="GI103" s="18">
        <f>SUMIF($M103,REGISTER!$CU$52,'KORT 2'!$O103)+SUMIF($M103,REGISTER!$CU$53,'KORT 2'!$O103)+SUMIF($M103,REGISTER!$CU$54,'KORT 2'!$O103)+SUMIF($M103,REGISTER!$CU$55,'KORT 2'!$O103)</f>
        <v>0</v>
      </c>
      <c r="GJ103" s="19">
        <f>SUMIF($M103,REGISTER!$CU$66,'KORT 2'!$O103)</f>
        <v>0</v>
      </c>
      <c r="GK103" s="19">
        <f>SUMIF($M103,REGISTER!$CU$67,'KORT 2'!$O103)</f>
        <v>0</v>
      </c>
      <c r="GL103" s="19">
        <f>SUMIF($M103,REGISTER!$CU$68,'KORT 2'!$O103)</f>
        <v>0</v>
      </c>
      <c r="GM103" s="19">
        <f>SUMIF($M103,REGISTER!$CU$69,'KORT 2'!$O103)</f>
        <v>0</v>
      </c>
      <c r="GN103" s="19">
        <f>SUMIF($M103,REGISTER!$CU$70,'KORT 2'!$O103)</f>
        <v>0</v>
      </c>
      <c r="GO103" s="19">
        <f>SUMIF($M103,REGISTER!$CU$71,'KORT 2'!$O103)</f>
        <v>0</v>
      </c>
      <c r="GP103" s="18">
        <f>SUMIF($M103,REGISTER!$CU$72,'KORT 2'!$O103)+SUMIF($M103,REGISTER!$CU$73,'KORT 2'!$O103)+SUMIF($M103,REGISTER!$CU$74,'KORT 2'!$O103)+SUMIF($M103,REGISTER!$CU$75,'KORT 2'!$O103)</f>
        <v>0</v>
      </c>
      <c r="GQ103" s="136"/>
      <c r="GR103" s="136"/>
      <c r="GS103" s="136"/>
      <c r="GT103" s="136"/>
      <c r="GU103" s="136"/>
      <c r="GV103" s="136"/>
      <c r="GW103" s="136"/>
      <c r="GX103" s="136"/>
      <c r="GY103" s="136"/>
      <c r="GZ103" s="136"/>
      <c r="HA103" s="136"/>
      <c r="HB103" s="136"/>
      <c r="HC103" s="136"/>
      <c r="HD103" s="136"/>
      <c r="HE103" s="136"/>
      <c r="HF103" s="136"/>
      <c r="HG103" s="136"/>
      <c r="HH103" s="125"/>
      <c r="HI103" s="1"/>
    </row>
    <row r="104" spans="1:217" ht="12" customHeight="1">
      <c r="A104" s="17">
        <v>48</v>
      </c>
      <c r="B104" s="81"/>
      <c r="C104" s="427" t="str">
        <f t="shared" si="38"/>
        <v/>
      </c>
      <c r="D104" s="428"/>
      <c r="E104" s="428"/>
      <c r="F104" s="428"/>
      <c r="G104" s="429"/>
      <c r="H104" s="130" t="str">
        <f t="shared" si="39"/>
        <v/>
      </c>
      <c r="I104" s="26">
        <f t="shared" si="40"/>
        <v>0</v>
      </c>
      <c r="J104" s="26">
        <f t="shared" si="41"/>
        <v>0</v>
      </c>
      <c r="K104" s="26">
        <f t="shared" si="42"/>
        <v>0</v>
      </c>
      <c r="L104" s="133"/>
      <c r="M104" s="26">
        <f t="shared" si="43"/>
        <v>0</v>
      </c>
      <c r="N104" s="26">
        <f t="shared" si="44"/>
        <v>0</v>
      </c>
      <c r="O104" s="101">
        <f t="shared" si="45"/>
        <v>0</v>
      </c>
      <c r="P104" s="80">
        <f>IF((SUM(P$19:P$39)+SUM(P$78:P103)+SUM(P$117:P$121))&gt;=REGISTER!$CZ$22,0,IF(CS$70=1,0,IF(AND(CS104=1,$J104=1,CS$43&gt;=REGISTER!$CZ$25,CS$40&gt;0,SUM(CS$54:CS$60)&gt;0),1,0)))</f>
        <v>0</v>
      </c>
      <c r="Q104" s="80">
        <f>IF((SUM(Q$19:Q$39)+SUM(Q$78:Q103)+SUM(Q$117:Q$121))&gt;=REGISTER!$CZ$22,0,IF(CT$70=1,0,IF(AND(CT104=1,$J104=1,CT$43&gt;=REGISTER!$CZ$25,CT$40&gt;0,SUM(CT$54:CT$60)&gt;0),1,0)))</f>
        <v>0</v>
      </c>
      <c r="R104" s="80">
        <f>IF((SUM(R$19:R$39)+SUM(R$78:R103)+SUM(R$117:R$121))&gt;=REGISTER!$CZ$22,0,IF(CU$70=1,0,IF(AND(CU104=1,$J104=1,CU$43&gt;=REGISTER!$CZ$25,CU$40&gt;0,SUM(CU$54:CU$60)&gt;0),1,0)))</f>
        <v>0</v>
      </c>
      <c r="S104" s="80">
        <f>IF((SUM(S$19:S$39)+SUM(S$78:S103)+SUM(S$117:S$121))&gt;=REGISTER!$CZ$22,0,IF(CV$70=1,0,IF(AND(CV104=1,$J104=1,CV$43&gt;=REGISTER!$CZ$25,CV$40&gt;0,SUM(CV$54:CV$60)&gt;0),1,0)))</f>
        <v>0</v>
      </c>
      <c r="T104" s="80">
        <f>IF((SUM(T$19:T$39)+SUM(T$78:T103)+SUM(T$117:T$121))&gt;=REGISTER!$CZ$22,0,IF(CW$70=1,0,IF(AND(CW104=1,$J104=1,CW$43&gt;=REGISTER!$CZ$25,CW$40&gt;0,SUM(CW$54:CW$60)&gt;0),1,0)))</f>
        <v>0</v>
      </c>
      <c r="U104" s="80">
        <f>IF((SUM(U$19:U$39)+SUM(U$78:U103)+SUM(U$117:U$121))&gt;=REGISTER!$CZ$22,0,IF(CX$70=1,0,IF(AND(CX104=1,$J104=1,CX$43&gt;=REGISTER!$CZ$25,CX$40&gt;0,SUM(CX$54:CX$60)&gt;0),1,0)))</f>
        <v>0</v>
      </c>
      <c r="V104" s="80">
        <f>IF((SUM(V$19:V$39)+SUM(V$78:V103)+SUM(V$117:V$121))&gt;=REGISTER!$CZ$22,0,IF(CY$70=1,0,IF(AND(CY104=1,$J104=1,CY$43&gt;=REGISTER!$CZ$25,CY$40&gt;0,SUM(CY$54:CY$60)&gt;0),1,0)))</f>
        <v>0</v>
      </c>
      <c r="W104" s="80">
        <f>IF((SUM(W$19:W$39)+SUM(W$78:W103)+SUM(W$117:W$121))&gt;=REGISTER!$CZ$22,0,IF(CZ$70=1,0,IF(AND(CZ104=1,$J104=1,CZ$43&gt;=REGISTER!$CZ$25,CZ$40&gt;0,SUM(CZ$54:CZ$60)&gt;0),1,0)))</f>
        <v>0</v>
      </c>
      <c r="X104" s="80">
        <f>IF((SUM(X$19:X$39)+SUM(X$78:X103)+SUM(X$117:X$121))&gt;=REGISTER!$CZ$22,0,IF(DA$70=1,0,IF(AND(DA104=1,$J104=1,DA$43&gt;=REGISTER!$CZ$25,DA$40&gt;0,SUM(DA$54:DA$60)&gt;0),1,0)))</f>
        <v>0</v>
      </c>
      <c r="Y104" s="80">
        <f>IF((SUM(Y$19:Y$39)+SUM(Y$78:Y103)+SUM(Y$117:Y$121))&gt;=REGISTER!$CZ$22,0,IF(DB$70=1,0,IF(AND(DB104=1,$J104=1,DB$43&gt;=REGISTER!$CZ$25,DB$40&gt;0,SUM(DB$54:DB$60)&gt;0),1,0)))</f>
        <v>0</v>
      </c>
      <c r="Z104" s="80">
        <f>IF((SUM(Z$19:Z$39)+SUM(Z$78:Z103)+SUM(Z$117:Z$121))&gt;=REGISTER!$CZ$22,0,IF(DC$70=1,0,IF(AND(DC104=1,$J104=1,DC$43&gt;=REGISTER!$CZ$25,DC$40&gt;0,SUM(DC$54:DC$60)&gt;0),1,0)))</f>
        <v>0</v>
      </c>
      <c r="AA104" s="80">
        <f>IF((SUM(AA$19:AA$39)+SUM(AA$78:AA103)+SUM(AA$117:AA$121))&gt;=REGISTER!$CZ$22,0,IF(DD$70=1,0,IF(AND(DD104=1,$J104=1,DD$43&gt;=REGISTER!$CZ$25,DD$40&gt;0,SUM(DD$54:DD$60)&gt;0),1,0)))</f>
        <v>0</v>
      </c>
      <c r="AB104" s="80">
        <f>IF((SUM(AB$19:AB$39)+SUM(AB$78:AB103)+SUM(AB$117:AB$121))&gt;=REGISTER!$CZ$22,0,IF(DE$70=1,0,IF(AND(DE104=1,$J104=1,DE$43&gt;=REGISTER!$CZ$25,DE$40&gt;0,SUM(DE$54:DE$60)&gt;0),1,0)))</f>
        <v>0</v>
      </c>
      <c r="AC104" s="80">
        <f>IF((SUM(AC$19:AC$39)+SUM(AC$78:AC103)+SUM(AC$117:AC$121))&gt;=REGISTER!$CZ$22,0,IF(DF$70=1,0,IF(AND(DF104=1,$J104=1,DF$43&gt;=REGISTER!$CZ$25,DF$40&gt;0,SUM(DF$54:DF$60)&gt;0),1,0)))</f>
        <v>0</v>
      </c>
      <c r="AD104" s="80">
        <f>IF((SUM(AD$19:AD$39)+SUM(AD$78:AD103)+SUM(AD$117:AD$121))&gt;=REGISTER!$CZ$22,0,IF(DG$70=1,0,IF(AND(DG104=1,$J104=1,DG$43&gt;=REGISTER!$CZ$25,DG$40&gt;0,SUM(DG$54:DG$60)&gt;0),1,0)))</f>
        <v>0</v>
      </c>
      <c r="AE104" s="80">
        <f>IF((SUM(AE$19:AE$39)+SUM(AE$78:AE103)+SUM(AE$117:AE$121))&gt;=REGISTER!$CZ$22,0,IF(DH$70=1,0,IF(AND(DH104=1,$J104=1,DH$43&gt;=REGISTER!$CZ$25,DH$40&gt;0,SUM(DH$54:DH$60)&gt;0),1,0)))</f>
        <v>0</v>
      </c>
      <c r="AF104" s="80">
        <f>IF((SUM(AF$19:AF$39)+SUM(AF$78:AF103)+SUM(AF$117:AF$121))&gt;=REGISTER!$CZ$22,0,IF(DI$70=1,0,IF(AND(DI104=1,$J104=1,DI$43&gt;=REGISTER!$CZ$25,DI$40&gt;0,SUM(DI$54:DI$60)&gt;0),1,0)))</f>
        <v>0</v>
      </c>
      <c r="AG104" s="80">
        <f>IF((SUM(AG$19:AG$39)+SUM(AG$78:AG103)+SUM(AG$117:AG$121))&gt;=REGISTER!$CZ$22,0,IF(DJ$70=1,0,IF(AND(DJ104=1,$J104=1,DJ$43&gt;=REGISTER!$CZ$25,DJ$40&gt;0,SUM(DJ$54:DJ$60)&gt;0),1,0)))</f>
        <v>0</v>
      </c>
      <c r="AH104" s="80">
        <f>IF((SUM(AH$19:AH$39)+SUM(AH$78:AH103)+SUM(AH$117:AH$121))&gt;=REGISTER!$CZ$22,0,IF(DK$70=1,0,IF(AND(DK104=1,$J104=1,DK$43&gt;=REGISTER!$CZ$25,DK$40&gt;0,SUM(DK$54:DK$60)&gt;0),1,0)))</f>
        <v>0</v>
      </c>
      <c r="AI104" s="80">
        <f>IF((SUM(AI$19:AI$39)+SUM(AI$78:AI103)+SUM(AI$117:AI$121))&gt;=REGISTER!$CZ$22,0,IF(DL$70=1,0,IF(AND(DL104=1,$J104=1,DL$43&gt;=REGISTER!$CZ$25,DL$40&gt;0,SUM(DL$54:DL$60)&gt;0),1,0)))</f>
        <v>0</v>
      </c>
      <c r="AJ104" s="80">
        <f>IF((SUM(AJ$19:AJ$39)+SUM(AJ$78:AJ103)+SUM(AJ$117:AJ$121))&gt;=REGISTER!$CZ$22,0,IF(DM$70=1,0,IF(AND(DM104=1,$J104=1,DM$43&gt;=REGISTER!$CZ$25,DM$40&gt;0,SUM(DM$54:DM$60)&gt;0),1,0)))</f>
        <v>0</v>
      </c>
      <c r="AK104" s="80">
        <f>IF((SUM(AK$19:AK$39)+SUM(AK$78:AK103)+SUM(AK$117:AK$121))&gt;=REGISTER!$CZ$22,0,IF(DN$70=1,0,IF(AND(DN104=1,$J104=1,DN$43&gt;=REGISTER!$CZ$25,DN$40&gt;0,SUM(DN$54:DN$60)&gt;0),1,0)))</f>
        <v>0</v>
      </c>
      <c r="AL104" s="80">
        <f>IF((SUM(AL$19:AL$39)+SUM(AL$78:AL103)+SUM(AL$117:AL$121))&gt;=REGISTER!$CZ$22,0,IF(DO$70=1,0,IF(AND(DO104=1,$J104=1,DO$43&gt;=REGISTER!$CZ$25,DO$40&gt;0,SUM(DO$54:DO$60)&gt;0),1,0)))</f>
        <v>0</v>
      </c>
      <c r="AM104" s="80">
        <f>IF((SUM(AM$19:AM$39)+SUM(AM$78:AM103)+SUM(AM$117:AM$121))&gt;=REGISTER!$CZ$22,0,IF(DP$70=1,0,IF(AND(DP104=1,$J104=1,DP$43&gt;=REGISTER!$CZ$25,DP$40&gt;0,SUM(DP$54:DP$60)&gt;0),1,0)))</f>
        <v>0</v>
      </c>
      <c r="AN104" s="80">
        <f>IF((SUM(AN$19:AN$39)+SUM(AN$78:AN103)+SUM(AN$117:AN$121))&gt;=REGISTER!$CZ$22,0,IF(DQ$70=1,0,IF(AND(DQ104=1,$J104=1,DQ$43&gt;=REGISTER!$CZ$25,DQ$40&gt;0,SUM(DQ$54:DQ$60)&gt;0),1,0)))</f>
        <v>0</v>
      </c>
      <c r="AO104" s="80">
        <f>IF((SUM(AO$19:AO$39)+SUM(AO$78:AO103)+SUM(AO$117:AO$121))&gt;=REGISTER!$CZ$22,0,IF(DR$70=1,0,IF(AND(DR104=1,$J104=1,DR$43&gt;=REGISTER!$CZ$25,DR$40&gt;0,SUM(DR$54:DR$60)&gt;0),1,0)))</f>
        <v>0</v>
      </c>
      <c r="AP104" s="80">
        <f>IF((SUM(AP$19:AP$39)+SUM(AP$78:AP103)+SUM(AP$117:AP$121))&gt;=REGISTER!$CZ$22,0,IF(DS$70=1,0,IF(AND(DS104=1,$J104=1,DS$43&gt;=REGISTER!$CZ$25,DS$40&gt;0,SUM(DS$54:DS$60)&gt;0),1,0)))</f>
        <v>0</v>
      </c>
      <c r="AQ104" s="80">
        <f>IF((SUM(AQ$19:AQ$39)+SUM(AQ$78:AQ103)+SUM(AQ$117:AQ$121))&gt;=REGISTER!$CZ$22,0,IF(DT$70=1,0,IF(AND(DT104=1,$J104=1,DT$43&gt;=REGISTER!$CZ$25,DT$40&gt;0,SUM(DT$54:DT$60)&gt;0),1,0)))</f>
        <v>0</v>
      </c>
      <c r="AR104" s="80">
        <f>IF((SUM(AR$19:AR$39)+SUM(AR$78:AR103)+SUM(AR$117:AR$121))&gt;=REGISTER!$CZ$22,0,IF(DU$70=1,0,IF(AND(DU104=1,$J104=1,DU$43&gt;=REGISTER!$CZ$25,DU$40&gt;0,SUM(DU$54:DU$60)&gt;0),1,0)))</f>
        <v>0</v>
      </c>
      <c r="AS104" s="80">
        <f>IF((SUM(AS$19:AS$39)+SUM(AS$78:AS103)+SUM(AS$117:AS$121))&gt;=REGISTER!$CZ$22,0,IF(DV$70=1,0,IF(AND(DV104=1,$J104=1,DV$43&gt;=REGISTER!$CZ$25,DV$40&gt;0,SUM(DV$54:DV$60)&gt;0),1,0)))</f>
        <v>0</v>
      </c>
      <c r="AT104" s="80">
        <f>IF((SUM(AT$19:AT$39)+SUM(AT$78:AT103)+SUM(AT$117:AT$121))&gt;=REGISTER!$CZ$22,0,IF(DW$70=1,0,IF(AND(DW104=1,$J104=1,DW$43&gt;=REGISTER!$CZ$25,DW$40&gt;0,SUM(DW$54:DW$60)&gt;0),1,0)))</f>
        <v>0</v>
      </c>
      <c r="AU104" s="80">
        <f>IF((SUM(AU$19:AU$39)+SUM(AU$78:AU103)+SUM(AU$117:AU$121))&gt;=REGISTER!$CZ$22,0,IF(DX$70=1,0,IF(AND(DX104=1,$J104=1,DX$43&gt;=REGISTER!$CZ$25,DX$40&gt;0,SUM(DX$54:DX$60)&gt;0),1,0)))</f>
        <v>0</v>
      </c>
      <c r="AV104" s="80">
        <f>IF((SUM(AV$19:AV$39)+SUM(AV$78:AV103)+SUM(AV$117:AV$121))&gt;=REGISTER!$CZ$22,0,IF(DY$70=1,0,IF(AND(DY104=1,$J104=1,DY$43&gt;=REGISTER!$CZ$25,DY$40&gt;0,SUM(DY$54:DY$60)&gt;0),1,0)))</f>
        <v>0</v>
      </c>
      <c r="AW104" s="80">
        <f>IF((SUM(AW$19:AW$39)+SUM(AW$78:AW103)+SUM(AW$117:AW$121))&gt;=REGISTER!$CZ$22,0,IF(DZ$70=1,0,IF(AND(DZ104=1,$J104=1,DZ$43&gt;=REGISTER!$CZ$25,DZ$40&gt;0,SUM(DZ$54:DZ$60)&gt;0),1,0)))</f>
        <v>0</v>
      </c>
      <c r="AX104" s="80">
        <f>IF((SUM(AX$19:AX$39)+SUM(AX$78:AX103)+SUM(AX$117:AX$121))&gt;=REGISTER!$CZ$22,0,IF(EA$70=1,0,IF(AND(EA104=1,$J104=1,EA$43&gt;=REGISTER!$CZ$25,EA$40&gt;0,SUM(EA$54:EA$60)&gt;0),1,0)))</f>
        <v>0</v>
      </c>
      <c r="AY104" s="80">
        <f>IF((SUM(AY$19:AY$39)+SUM(AY$78:AY103)+SUM(AY$117:AY$121))&gt;=REGISTER!$CZ$22,0,IF(EB$70=1,0,IF(AND(EB104=1,$J104=1,EB$43&gt;=REGISTER!$CZ$25,EB$40&gt;0,SUM(EB$54:EB$60)&gt;0),1,0)))</f>
        <v>0</v>
      </c>
      <c r="AZ104" s="80">
        <f>IF((SUM(AZ$19:AZ$39)+SUM(AZ$78:AZ103)+SUM(AZ$117:AZ$121))&gt;=REGISTER!$CZ$22,0,IF(EC$70=1,0,IF(AND(EC104=1,$J104=1,EC$43&gt;=REGISTER!$CZ$25,EC$40&gt;0,SUM(EC$54:EC$60)&gt;0),1,0)))</f>
        <v>0</v>
      </c>
      <c r="BA104" s="80">
        <f>IF((SUM(BA$19:BA$39)+SUM(BA$78:BA103)+SUM(BA$117:BA$121))&gt;=REGISTER!$CZ$22,0,IF(ED$70=1,0,IF(AND(ED104=1,$J104=1,ED$43&gt;=REGISTER!$CZ$25,ED$40&gt;0,SUM(ED$54:ED$60)&gt;0),1,0)))</f>
        <v>0</v>
      </c>
      <c r="BB104" s="80">
        <f>IF((SUM(BB$19:BB$39)+SUM(BB$78:BB103)+SUM(BB$117:BB$121))&gt;=REGISTER!$CZ$22,0,IF(EE$70=1,0,IF(AND(EE104=1,$J104=1,EE$43&gt;=REGISTER!$CZ$25,EE$40&gt;0,SUM(EE$54:EE$60)&gt;0),1,0)))</f>
        <v>0</v>
      </c>
      <c r="BC104" s="80">
        <f>IF((SUM(BC$19:BC$39)+SUM(BC$78:BC103)+SUM(BC$117:BC$121))&gt;=REGISTER!$CZ$22,0,IF(EF$70=1,0,IF(AND(EF104=1,$J104=1,EF$43&gt;=REGISTER!$CZ$25,EF$40&gt;0,SUM(EF$54:EF$60)&gt;0),1,0)))</f>
        <v>0</v>
      </c>
      <c r="BD104" s="101">
        <f t="shared" si="46"/>
        <v>0</v>
      </c>
      <c r="BE104" s="80">
        <f>IF((SUM(BE$19:BE$39)+SUM(BE$78:BE103)+SUM(BE$117:BE$121))&gt;=30,0,SUM(IF(AND($I104=1,CS104=1,CS$41&gt;2,CS$40&gt;0,SUM(CS$47:CS$53)&gt;0),1,0)))</f>
        <v>0</v>
      </c>
      <c r="BF104" s="80">
        <f>IF((SUM(BF$19:BF$39)+SUM(BF$78:BF103)+SUM(BF$117:BF$121))&gt;=30,0,SUM(IF(AND($I104=1,CT104=1,CT$41&gt;2,CT$40&gt;0,SUM(CT$47:CT$53)&gt;0),1,0)))</f>
        <v>0</v>
      </c>
      <c r="BG104" s="80">
        <f>IF((SUM(BG$19:BG$39)+SUM(BG$78:BG103)+SUM(BG$117:BG$121))&gt;=30,0,SUM(IF(AND($I104=1,CU104=1,CU$41&gt;2,CU$40&gt;0,SUM(CU$47:CU$53)&gt;0),1,0)))</f>
        <v>0</v>
      </c>
      <c r="BH104" s="80">
        <f>IF((SUM(BH$19:BH$39)+SUM(BH$78:BH103)+SUM(BH$117:BH$121))&gt;=30,0,SUM(IF(AND($I104=1,CV104=1,CV$41&gt;2,CV$40&gt;0,SUM(CV$47:CV$53)&gt;0),1,0)))</f>
        <v>0</v>
      </c>
      <c r="BI104" s="80">
        <f>IF((SUM(BI$19:BI$39)+SUM(BI$78:BI103)+SUM(BI$117:BI$121))&gt;=30,0,SUM(IF(AND($I104=1,CW104=1,CW$41&gt;2,CW$40&gt;0,SUM(CW$47:CW$53)&gt;0),1,0)))</f>
        <v>0</v>
      </c>
      <c r="BJ104" s="80">
        <f>IF((SUM(BJ$19:BJ$39)+SUM(BJ$78:BJ103)+SUM(BJ$117:BJ$121))&gt;=30,0,SUM(IF(AND($I104=1,CX104=1,CX$41&gt;2,CX$40&gt;0,SUM(CX$47:CX$53)&gt;0),1,0)))</f>
        <v>0</v>
      </c>
      <c r="BK104" s="80">
        <f>IF((SUM(BK$19:BK$39)+SUM(BK$78:BK103)+SUM(BK$117:BK$121))&gt;=30,0,SUM(IF(AND($I104=1,CY104=1,CY$41&gt;2,CY$40&gt;0,SUM(CY$47:CY$53)&gt;0),1,0)))</f>
        <v>0</v>
      </c>
      <c r="BL104" s="80">
        <f>IF((SUM(BL$19:BL$39)+SUM(BL$78:BL103)+SUM(BL$117:BL$121))&gt;=30,0,SUM(IF(AND($I104=1,CZ104=1,CZ$41&gt;2,CZ$40&gt;0,SUM(CZ$47:CZ$53)&gt;0),1,0)))</f>
        <v>0</v>
      </c>
      <c r="BM104" s="80">
        <f>IF((SUM(BM$19:BM$39)+SUM(BM$78:BM103)+SUM(BM$117:BM$121))&gt;=30,0,SUM(IF(AND($I104=1,DA104=1,DA$41&gt;2,DA$40&gt;0,SUM(DA$47:DA$53)&gt;0),1,0)))</f>
        <v>0</v>
      </c>
      <c r="BN104" s="80">
        <f>IF((SUM(BN$19:BN$39)+SUM(BN$78:BN103)+SUM(BN$117:BN$121))&gt;=30,0,SUM(IF(AND($I104=1,DB104=1,DB$41&gt;2,DB$40&gt;0,SUM(DB$47:DB$53)&gt;0),1,0)))</f>
        <v>0</v>
      </c>
      <c r="BO104" s="80">
        <f>IF((SUM(BO$19:BO$39)+SUM(BO$78:BO103)+SUM(BO$117:BO$121))&gt;=30,0,SUM(IF(AND($I104=1,DC104=1,DC$41&gt;2,DC$40&gt;0,SUM(DC$47:DC$53)&gt;0),1,0)))</f>
        <v>0</v>
      </c>
      <c r="BP104" s="80">
        <f>IF((SUM(BP$19:BP$39)+SUM(BP$78:BP103)+SUM(BP$117:BP$121))&gt;=30,0,SUM(IF(AND($I104=1,DD104=1,DD$41&gt;2,DD$40&gt;0,SUM(DD$47:DD$53)&gt;0),1,0)))</f>
        <v>0</v>
      </c>
      <c r="BQ104" s="80">
        <f>IF((SUM(BQ$19:BQ$39)+SUM(BQ$78:BQ103)+SUM(BQ$117:BQ$121))&gt;=30,0,SUM(IF(AND($I104=1,DE104=1,DE$41&gt;2,DE$40&gt;0,SUM(DE$47:DE$53)&gt;0),1,0)))</f>
        <v>0</v>
      </c>
      <c r="BR104" s="80">
        <f>IF((SUM(BR$19:BR$39)+SUM(BR$78:BR103)+SUM(BR$117:BR$121))&gt;=30,0,SUM(IF(AND($I104=1,DF104=1,DF$41&gt;2,DF$40&gt;0,SUM(DF$47:DF$53)&gt;0),1,0)))</f>
        <v>0</v>
      </c>
      <c r="BS104" s="80">
        <f>IF((SUM(BS$19:BS$39)+SUM(BS$78:BS103)+SUM(BS$117:BS$121))&gt;=30,0,SUM(IF(AND($I104=1,DG104=1,DG$41&gt;2,DG$40&gt;0,SUM(DG$47:DG$53)&gt;0),1,0)))</f>
        <v>0</v>
      </c>
      <c r="BT104" s="80">
        <f>IF((SUM(BT$19:BT$39)+SUM(BT$78:BT103)+SUM(BT$117:BT$121))&gt;=30,0,SUM(IF(AND($I104=1,DH104=1,DH$41&gt;2,DH$40&gt;0,SUM(DH$47:DH$53)&gt;0),1,0)))</f>
        <v>0</v>
      </c>
      <c r="BU104" s="80">
        <f>IF((SUM(BU$19:BU$39)+SUM(BU$78:BU103)+SUM(BU$117:BU$121))&gt;=30,0,SUM(IF(AND($I104=1,DI104=1,DI$41&gt;2,DI$40&gt;0,SUM(DI$47:DI$53)&gt;0),1,0)))</f>
        <v>0</v>
      </c>
      <c r="BV104" s="80">
        <f>IF((SUM(BV$19:BV$39)+SUM(BV$78:BV103)+SUM(BV$117:BV$121))&gt;=30,0,SUM(IF(AND($I104=1,DJ104=1,DJ$41&gt;2,DJ$40&gt;0,SUM(DJ$47:DJ$53)&gt;0),1,0)))</f>
        <v>0</v>
      </c>
      <c r="BW104" s="80">
        <f>IF((SUM(BW$19:BW$39)+SUM(BW$78:BW103)+SUM(BW$117:BW$121))&gt;=30,0,SUM(IF(AND($I104=1,DK104=1,DK$41&gt;2,DK$40&gt;0,SUM(DK$47:DK$53)&gt;0),1,0)))</f>
        <v>0</v>
      </c>
      <c r="BX104" s="80">
        <f>IF((SUM(BX$19:BX$39)+SUM(BX$78:BX103)+SUM(BX$117:BX$121))&gt;=30,0,SUM(IF(AND($I104=1,DL104=1,DL$41&gt;2,DL$40&gt;0,SUM(DL$47:DL$53)&gt;0),1,0)))</f>
        <v>0</v>
      </c>
      <c r="BY104" s="80">
        <f>IF((SUM(BY$19:BY$39)+SUM(BY$78:BY103)+SUM(BY$117:BY$121))&gt;=30,0,SUM(IF(AND($I104=1,DM104=1,DM$41&gt;2,DM$40&gt;0,SUM(DM$47:DM$53)&gt;0),1,0)))</f>
        <v>0</v>
      </c>
      <c r="BZ104" s="80">
        <f>IF((SUM(BZ$19:BZ$39)+SUM(BZ$78:BZ103)+SUM(BZ$117:BZ$121))&gt;=30,0,SUM(IF(AND($I104=1,DN104=1,DN$41&gt;2,DN$40&gt;0,SUM(DN$47:DN$53)&gt;0),1,0)))</f>
        <v>0</v>
      </c>
      <c r="CA104" s="80">
        <f>IF((SUM(CA$19:CA$39)+SUM(CA$78:CA103)+SUM(CA$117:CA$121))&gt;=30,0,SUM(IF(AND($I104=1,DO104=1,DO$41&gt;2,DO$40&gt;0,SUM(DO$47:DO$53)&gt;0),1,0)))</f>
        <v>0</v>
      </c>
      <c r="CB104" s="80">
        <f>IF((SUM(CB$19:CB$39)+SUM(CB$78:CB103)+SUM(CB$117:CB$121))&gt;=30,0,SUM(IF(AND($I104=1,DP104=1,DP$41&gt;2,DP$40&gt;0,SUM(DP$47:DP$53)&gt;0),1,0)))</f>
        <v>0</v>
      </c>
      <c r="CC104" s="80">
        <f>IF((SUM(CC$19:CC$39)+SUM(CC$78:CC103)+SUM(CC$117:CC$121))&gt;=30,0,SUM(IF(AND($I104=1,DQ104=1,DQ$41&gt;2,DQ$40&gt;0,SUM(DQ$47:DQ$53)&gt;0),1,0)))</f>
        <v>0</v>
      </c>
      <c r="CD104" s="80">
        <f>IF((SUM(CD$19:CD$39)+SUM(CD$78:CD103)+SUM(CD$117:CD$121))&gt;=30,0,SUM(IF(AND($I104=1,DR104=1,DR$41&gt;2,DR$40&gt;0,SUM(DR$47:DR$53)&gt;0),1,0)))</f>
        <v>0</v>
      </c>
      <c r="CE104" s="80">
        <f>IF((SUM(CE$19:CE$39)+SUM(CE$78:CE103)+SUM(CE$117:CE$121))&gt;=30,0,SUM(IF(AND($I104=1,DS104=1,DS$41&gt;2,DS$40&gt;0,SUM(DS$47:DS$53)&gt;0),1,0)))</f>
        <v>0</v>
      </c>
      <c r="CF104" s="80">
        <f>IF((SUM(CF$19:CF$39)+SUM(CF$78:CF103)+SUM(CF$117:CF$121))&gt;=30,0,SUM(IF(AND($I104=1,DT104=1,DT$41&gt;2,DT$40&gt;0,SUM(DT$47:DT$53)&gt;0),1,0)))</f>
        <v>0</v>
      </c>
      <c r="CG104" s="80">
        <f>IF((SUM(CG$19:CG$39)+SUM(CG$78:CG103)+SUM(CG$117:CG$121))&gt;=30,0,SUM(IF(AND($I104=1,DU104=1,DU$41&gt;2,DU$40&gt;0,SUM(DU$47:DU$53)&gt;0),1,0)))</f>
        <v>0</v>
      </c>
      <c r="CH104" s="80">
        <f>IF((SUM(CH$19:CH$39)+SUM(CH$78:CH103)+SUM(CH$117:CH$121))&gt;=30,0,SUM(IF(AND($I104=1,DV104=1,DV$41&gt;2,DV$40&gt;0,SUM(DV$47:DV$53)&gt;0),1,0)))</f>
        <v>0</v>
      </c>
      <c r="CI104" s="80">
        <f>IF((SUM(CI$19:CI$39)+SUM(CI$78:CI103)+SUM(CI$117:CI$121))&gt;=30,0,SUM(IF(AND($I104=1,DW104=1,DW$41&gt;2,DW$40&gt;0,SUM(DW$47:DW$53)&gt;0),1,0)))</f>
        <v>0</v>
      </c>
      <c r="CJ104" s="80">
        <f>IF((SUM(CJ$19:CJ$39)+SUM(CJ$78:CJ103)+SUM(CJ$117:CJ$121))&gt;=30,0,SUM(IF(AND($I104=1,DX104=1,DX$41&gt;2,DX$40&gt;0,SUM(DX$47:DX$53)&gt;0),1,0)))</f>
        <v>0</v>
      </c>
      <c r="CK104" s="80">
        <f>IF((SUM(CK$19:CK$39)+SUM(CK$78:CK103)+SUM(CK$117:CK$121))&gt;=30,0,SUM(IF(AND($I104=1,DY104=1,DY$41&gt;2,DY$40&gt;0,SUM(DY$47:DY$53)&gt;0),1,0)))</f>
        <v>0</v>
      </c>
      <c r="CL104" s="80">
        <f>IF((SUM(CL$19:CL$39)+SUM(CL$78:CL103)+SUM(CL$117:CL$121))&gt;=30,0,SUM(IF(AND($I104=1,DZ104=1,DZ$41&gt;2,DZ$40&gt;0,SUM(DZ$47:DZ$53)&gt;0),1,0)))</f>
        <v>0</v>
      </c>
      <c r="CM104" s="80">
        <f>IF((SUM(CM$19:CM$39)+SUM(CM$78:CM103)+SUM(CM$117:CM$121))&gt;=30,0,SUM(IF(AND($I104=1,EA104=1,EA$41&gt;2,EA$40&gt;0,SUM(EA$47:EA$53)&gt;0),1,0)))</f>
        <v>0</v>
      </c>
      <c r="CN104" s="80">
        <f>IF((SUM(CN$19:CN$39)+SUM(CN$78:CN103)+SUM(CN$117:CN$121))&gt;=30,0,SUM(IF(AND($I104=1,EB104=1,EB$41&gt;2,EB$40&gt;0,SUM(EB$47:EB$53)&gt;0),1,0)))</f>
        <v>0</v>
      </c>
      <c r="CO104" s="80">
        <f>IF((SUM(CO$19:CO$39)+SUM(CO$78:CO103)+SUM(CO$117:CO$121))&gt;=30,0,SUM(IF(AND($I104=1,EC104=1,EC$41&gt;2,EC$40&gt;0,SUM(EC$47:EC$53)&gt;0),1,0)))</f>
        <v>0</v>
      </c>
      <c r="CP104" s="80">
        <f>IF((SUM(CP$19:CP$39)+SUM(CP$78:CP103)+SUM(CP$117:CP$121))&gt;=30,0,SUM(IF(AND($I104=1,ED104=1,ED$41&gt;2,ED$40&gt;0,SUM(ED$47:ED$53)&gt;0),1,0)))</f>
        <v>0</v>
      </c>
      <c r="CQ104" s="80">
        <f>IF((SUM(CQ$19:CQ$39)+SUM(CQ$78:CQ103)+SUM(CQ$117:CQ$121))&gt;=30,0,SUM(IF(AND($I104=1,EE104=1,EE$41&gt;2,EE$40&gt;0,SUM(EE$47:EE$53)&gt;0),1,0)))</f>
        <v>0</v>
      </c>
      <c r="CR104" s="80">
        <f>IF((SUM(CR$19:CR$39)+SUM(CR$78:CR103)+SUM(CR$117:CR$121))&gt;=30,0,SUM(IF(AND($I104=1,EF104=1,EF$41&gt;2,EF$40&gt;0,SUM(EF$47:EF$53)&gt;0),1,0)))</f>
        <v>0</v>
      </c>
      <c r="CS104" s="64"/>
      <c r="CT104" s="64"/>
      <c r="CU104" s="64"/>
      <c r="CV104" s="64"/>
      <c r="CW104" s="64"/>
      <c r="CX104" s="64"/>
      <c r="CY104" s="64"/>
      <c r="CZ104" s="64"/>
      <c r="DA104" s="64"/>
      <c r="DB104" s="64"/>
      <c r="DC104" s="64"/>
      <c r="DD104" s="64"/>
      <c r="DE104" s="64"/>
      <c r="DF104" s="64"/>
      <c r="DG104" s="64"/>
      <c r="DH104" s="64"/>
      <c r="DI104" s="64"/>
      <c r="DJ104" s="64"/>
      <c r="DK104" s="64"/>
      <c r="DL104" s="64"/>
      <c r="DM104" s="64"/>
      <c r="DN104" s="64"/>
      <c r="DO104" s="64"/>
      <c r="DP104" s="64"/>
      <c r="DQ104" s="64"/>
      <c r="DR104" s="64"/>
      <c r="DS104" s="64"/>
      <c r="DT104" s="64"/>
      <c r="DU104" s="64"/>
      <c r="DV104" s="64"/>
      <c r="DW104" s="64"/>
      <c r="DX104" s="64"/>
      <c r="DY104" s="64"/>
      <c r="DZ104" s="64"/>
      <c r="EA104" s="64"/>
      <c r="EB104" s="64"/>
      <c r="EC104" s="64"/>
      <c r="ED104" s="64"/>
      <c r="EE104" s="64"/>
      <c r="EF104" s="64"/>
      <c r="EG104" s="54">
        <f t="shared" si="48"/>
        <v>0</v>
      </c>
      <c r="EH104" s="136"/>
      <c r="EI104" s="97">
        <f t="shared" si="49"/>
        <v>0</v>
      </c>
      <c r="EJ104" s="344" t="str">
        <f t="shared" si="50"/>
        <v/>
      </c>
      <c r="EK104" s="345">
        <f t="shared" si="51"/>
        <v>0</v>
      </c>
      <c r="EL104" s="185"/>
      <c r="EM104" s="102">
        <f>SUMIF($K104,REGISTER!$CU$7,'KORT 2'!$BD104)</f>
        <v>0</v>
      </c>
      <c r="EN104" s="19">
        <f>SUMIF($K104,REGISTER!$CU$8,'KORT 2'!$BD104)</f>
        <v>0</v>
      </c>
      <c r="EO104" s="20">
        <f>SUMIF($K104,REGISTER!$CU$9,'KORT 2'!$BD104)</f>
        <v>0</v>
      </c>
      <c r="EP104" s="17">
        <f>SUMIF($K104,REGISTER!$CU$21,'KORT 2'!$BD104)</f>
        <v>0</v>
      </c>
      <c r="EQ104" s="19">
        <f>SUMIF($K104,REGISTER!$CU$22,'KORT 2'!$BD104)</f>
        <v>0</v>
      </c>
      <c r="ER104" s="20">
        <f>SUMIF($K104,REGISTER!$CU$23,'KORT 2'!$BD104)</f>
        <v>0</v>
      </c>
      <c r="ES104" s="17">
        <f>SUMIF($K104,REGISTER!$CU$14,'KORT 2'!$BD104)</f>
        <v>0</v>
      </c>
      <c r="ET104" s="19">
        <f>SUMIF($K104,REGISTER!$CU$15,'KORT 2'!$BD104)</f>
        <v>0</v>
      </c>
      <c r="EU104" s="19">
        <f>SUMIF($K104,REGISTER!$CU$16,'KORT 2'!$BD104)</f>
        <v>0</v>
      </c>
      <c r="EV104" s="218">
        <f>SUMIF($K104,REGISTER!$CU$17,'KORT 2'!$BD104)+SUMIF($K104,REGISTER!$CU$18,'KORT 2'!$BD104)+SUMIF($K104,REGISTER!$CU$19,'KORT 2'!$BD104)+SUMIF($K104,REGISTER!$CU$20,'KORT 2'!$BD104)</f>
        <v>0</v>
      </c>
      <c r="EW104" s="103">
        <f>SUMIF($K104,REGISTER!$CU$28,'KORT 2'!$BD104)</f>
        <v>0</v>
      </c>
      <c r="EX104" s="19">
        <f>SUMIF($K104,REGISTER!$CU$29,'KORT 2'!$BD104)</f>
        <v>0</v>
      </c>
      <c r="EY104" s="19">
        <f>SUMIF($K104,REGISTER!$CU$30,'KORT 2'!$BD104)</f>
        <v>0</v>
      </c>
      <c r="EZ104" s="218">
        <f>SUMIF($K104,REGISTER!$CU$31,'KORT 2'!$BD104)+SUMIF($K104,REGISTER!$CU$32,'KORT 2'!$BD104)+SUMIF($K104,REGISTER!$CU$33,'KORT 2'!$BD104)+SUMIF($K104,REGISTER!$CU$34,'KORT 2'!$BD104)</f>
        <v>0</v>
      </c>
      <c r="FA104" s="136"/>
      <c r="FB104" s="136"/>
      <c r="FC104" s="136"/>
      <c r="FD104" s="136"/>
      <c r="FE104" s="136"/>
      <c r="FF104" s="136"/>
      <c r="FG104" s="136"/>
      <c r="FH104" s="136"/>
      <c r="FI104" s="136"/>
      <c r="FJ104" s="136"/>
      <c r="FK104" s="136"/>
      <c r="FL104" s="136"/>
      <c r="FM104" s="136"/>
      <c r="FN104" s="136"/>
      <c r="FO104" s="136"/>
      <c r="FP104" s="235"/>
      <c r="FQ104" s="103">
        <f>SUMIF($M104,REGISTER!$CU$36,'KORT 2'!$O104)</f>
        <v>0</v>
      </c>
      <c r="FR104" s="19">
        <f>SUMIF($M104,REGISTER!$CU$37,'KORT 2'!$O104)</f>
        <v>0</v>
      </c>
      <c r="FS104" s="19">
        <f>SUMIF($M104,REGISTER!$CU$38,'KORT 2'!$O104)</f>
        <v>0</v>
      </c>
      <c r="FT104" s="19">
        <f>SUMIF($M104,REGISTER!$CU$39,'KORT 2'!$O104)</f>
        <v>0</v>
      </c>
      <c r="FU104" s="19">
        <f>SUMIF($M104,REGISTER!$CU$40,'KORT 2'!$O104)</f>
        <v>0</v>
      </c>
      <c r="FV104" s="19">
        <f>SUMIF($M104,REGISTER!$CU$41,'KORT 2'!$O104)</f>
        <v>0</v>
      </c>
      <c r="FW104" s="19">
        <f>SUMIF($M104,REGISTER!$CU$56,'KORT 2'!$O104)</f>
        <v>0</v>
      </c>
      <c r="FX104" s="19">
        <f>SUMIF($M104,REGISTER!$CU$57,'KORT 2'!$O104)</f>
        <v>0</v>
      </c>
      <c r="FY104" s="19">
        <f>SUMIF($M104,REGISTER!$CU$58,'KORT 2'!$O104)</f>
        <v>0</v>
      </c>
      <c r="FZ104" s="19">
        <f>SUMIF($M104,REGISTER!$CU$59,'KORT 2'!$O104)</f>
        <v>0</v>
      </c>
      <c r="GA104" s="19">
        <f>SUMIF($M104,REGISTER!$CU$60,'KORT 2'!$O104)</f>
        <v>0</v>
      </c>
      <c r="GB104" s="19">
        <f>SUMIF($M104,REGISTER!$CU$61,'KORT 2'!$O104)</f>
        <v>0</v>
      </c>
      <c r="GC104" s="19">
        <f>SUMIF($M104,REGISTER!$CU$46,'KORT 2'!$O104)</f>
        <v>0</v>
      </c>
      <c r="GD104" s="19">
        <f>SUMIF($M104,REGISTER!$CU$47,'KORT 2'!$O104)</f>
        <v>0</v>
      </c>
      <c r="GE104" s="19">
        <f>SUMIF($M104,REGISTER!$CU$48,'KORT 2'!$O104)</f>
        <v>0</v>
      </c>
      <c r="GF104" s="19">
        <f>SUMIF($M104,REGISTER!$CU$49,'KORT 2'!$O104)</f>
        <v>0</v>
      </c>
      <c r="GG104" s="19">
        <f>SUMIF($M104,REGISTER!$CU$50,'KORT 2'!$O104)</f>
        <v>0</v>
      </c>
      <c r="GH104" s="19">
        <f>SUMIF($M104,REGISTER!$CU$51,'KORT 2'!$O104)</f>
        <v>0</v>
      </c>
      <c r="GI104" s="18">
        <f>SUMIF($M104,REGISTER!$CU$52,'KORT 2'!$O104)+SUMIF($M104,REGISTER!$CU$53,'KORT 2'!$O104)+SUMIF($M104,REGISTER!$CU$54,'KORT 2'!$O104)+SUMIF($M104,REGISTER!$CU$55,'KORT 2'!$O104)</f>
        <v>0</v>
      </c>
      <c r="GJ104" s="19">
        <f>SUMIF($M104,REGISTER!$CU$66,'KORT 2'!$O104)</f>
        <v>0</v>
      </c>
      <c r="GK104" s="19">
        <f>SUMIF($M104,REGISTER!$CU$67,'KORT 2'!$O104)</f>
        <v>0</v>
      </c>
      <c r="GL104" s="19">
        <f>SUMIF($M104,REGISTER!$CU$68,'KORT 2'!$O104)</f>
        <v>0</v>
      </c>
      <c r="GM104" s="19">
        <f>SUMIF($M104,REGISTER!$CU$69,'KORT 2'!$O104)</f>
        <v>0</v>
      </c>
      <c r="GN104" s="19">
        <f>SUMIF($M104,REGISTER!$CU$70,'KORT 2'!$O104)</f>
        <v>0</v>
      </c>
      <c r="GO104" s="19">
        <f>SUMIF($M104,REGISTER!$CU$71,'KORT 2'!$O104)</f>
        <v>0</v>
      </c>
      <c r="GP104" s="18">
        <f>SUMIF($M104,REGISTER!$CU$72,'KORT 2'!$O104)+SUMIF($M104,REGISTER!$CU$73,'KORT 2'!$O104)+SUMIF($M104,REGISTER!$CU$74,'KORT 2'!$O104)+SUMIF($M104,REGISTER!$CU$75,'KORT 2'!$O104)</f>
        <v>0</v>
      </c>
      <c r="GQ104" s="136"/>
      <c r="GR104" s="136"/>
      <c r="GS104" s="136"/>
      <c r="GT104" s="136"/>
      <c r="GU104" s="136"/>
      <c r="GV104" s="136"/>
      <c r="GW104" s="136"/>
      <c r="GX104" s="136"/>
      <c r="GY104" s="136"/>
      <c r="GZ104" s="136"/>
      <c r="HA104" s="136"/>
      <c r="HB104" s="136"/>
      <c r="HC104" s="136"/>
      <c r="HD104" s="136"/>
      <c r="HE104" s="136"/>
      <c r="HF104" s="136"/>
      <c r="HG104" s="136"/>
      <c r="HH104" s="125"/>
      <c r="HI104" s="1"/>
    </row>
    <row r="105" spans="1:217" ht="12" customHeight="1">
      <c r="A105" s="17">
        <v>49</v>
      </c>
      <c r="B105" s="81"/>
      <c r="C105" s="427" t="str">
        <f t="shared" si="38"/>
        <v/>
      </c>
      <c r="D105" s="428"/>
      <c r="E105" s="428"/>
      <c r="F105" s="428"/>
      <c r="G105" s="429"/>
      <c r="H105" s="130" t="str">
        <f t="shared" si="39"/>
        <v/>
      </c>
      <c r="I105" s="26">
        <f t="shared" si="40"/>
        <v>0</v>
      </c>
      <c r="J105" s="26">
        <f t="shared" si="41"/>
        <v>0</v>
      </c>
      <c r="K105" s="26">
        <f t="shared" si="42"/>
        <v>0</v>
      </c>
      <c r="L105" s="133"/>
      <c r="M105" s="26">
        <f t="shared" si="43"/>
        <v>0</v>
      </c>
      <c r="N105" s="26">
        <f t="shared" si="44"/>
        <v>0</v>
      </c>
      <c r="O105" s="101">
        <f t="shared" si="45"/>
        <v>0</v>
      </c>
      <c r="P105" s="80">
        <f>IF((SUM(P$19:P$39)+SUM(P$78:P104)+SUM(P$117:P$121))&gt;=REGISTER!$CZ$22,0,IF(CS$70=1,0,IF(AND(CS105=1,$J105=1,CS$43&gt;=REGISTER!$CZ$25,CS$40&gt;0,SUM(CS$54:CS$60)&gt;0),1,0)))</f>
        <v>0</v>
      </c>
      <c r="Q105" s="80">
        <f>IF((SUM(Q$19:Q$39)+SUM(Q$78:Q104)+SUM(Q$117:Q$121))&gt;=REGISTER!$CZ$22,0,IF(CT$70=1,0,IF(AND(CT105=1,$J105=1,CT$43&gt;=REGISTER!$CZ$25,CT$40&gt;0,SUM(CT$54:CT$60)&gt;0),1,0)))</f>
        <v>0</v>
      </c>
      <c r="R105" s="80">
        <f>IF((SUM(R$19:R$39)+SUM(R$78:R104)+SUM(R$117:R$121))&gt;=REGISTER!$CZ$22,0,IF(CU$70=1,0,IF(AND(CU105=1,$J105=1,CU$43&gt;=REGISTER!$CZ$25,CU$40&gt;0,SUM(CU$54:CU$60)&gt;0),1,0)))</f>
        <v>0</v>
      </c>
      <c r="S105" s="80">
        <f>IF((SUM(S$19:S$39)+SUM(S$78:S104)+SUM(S$117:S$121))&gt;=REGISTER!$CZ$22,0,IF(CV$70=1,0,IF(AND(CV105=1,$J105=1,CV$43&gt;=REGISTER!$CZ$25,CV$40&gt;0,SUM(CV$54:CV$60)&gt;0),1,0)))</f>
        <v>0</v>
      </c>
      <c r="T105" s="80">
        <f>IF((SUM(T$19:T$39)+SUM(T$78:T104)+SUM(T$117:T$121))&gt;=REGISTER!$CZ$22,0,IF(CW$70=1,0,IF(AND(CW105=1,$J105=1,CW$43&gt;=REGISTER!$CZ$25,CW$40&gt;0,SUM(CW$54:CW$60)&gt;0),1,0)))</f>
        <v>0</v>
      </c>
      <c r="U105" s="80">
        <f>IF((SUM(U$19:U$39)+SUM(U$78:U104)+SUM(U$117:U$121))&gt;=REGISTER!$CZ$22,0,IF(CX$70=1,0,IF(AND(CX105=1,$J105=1,CX$43&gt;=REGISTER!$CZ$25,CX$40&gt;0,SUM(CX$54:CX$60)&gt;0),1,0)))</f>
        <v>0</v>
      </c>
      <c r="V105" s="80">
        <f>IF((SUM(V$19:V$39)+SUM(V$78:V104)+SUM(V$117:V$121))&gt;=REGISTER!$CZ$22,0,IF(CY$70=1,0,IF(AND(CY105=1,$J105=1,CY$43&gt;=REGISTER!$CZ$25,CY$40&gt;0,SUM(CY$54:CY$60)&gt;0),1,0)))</f>
        <v>0</v>
      </c>
      <c r="W105" s="80">
        <f>IF((SUM(W$19:W$39)+SUM(W$78:W104)+SUM(W$117:W$121))&gt;=REGISTER!$CZ$22,0,IF(CZ$70=1,0,IF(AND(CZ105=1,$J105=1,CZ$43&gt;=REGISTER!$CZ$25,CZ$40&gt;0,SUM(CZ$54:CZ$60)&gt;0),1,0)))</f>
        <v>0</v>
      </c>
      <c r="X105" s="80">
        <f>IF((SUM(X$19:X$39)+SUM(X$78:X104)+SUM(X$117:X$121))&gt;=REGISTER!$CZ$22,0,IF(DA$70=1,0,IF(AND(DA105=1,$J105=1,DA$43&gt;=REGISTER!$CZ$25,DA$40&gt;0,SUM(DA$54:DA$60)&gt;0),1,0)))</f>
        <v>0</v>
      </c>
      <c r="Y105" s="80">
        <f>IF((SUM(Y$19:Y$39)+SUM(Y$78:Y104)+SUM(Y$117:Y$121))&gt;=REGISTER!$CZ$22,0,IF(DB$70=1,0,IF(AND(DB105=1,$J105=1,DB$43&gt;=REGISTER!$CZ$25,DB$40&gt;0,SUM(DB$54:DB$60)&gt;0),1,0)))</f>
        <v>0</v>
      </c>
      <c r="Z105" s="80">
        <f>IF((SUM(Z$19:Z$39)+SUM(Z$78:Z104)+SUM(Z$117:Z$121))&gt;=REGISTER!$CZ$22,0,IF(DC$70=1,0,IF(AND(DC105=1,$J105=1,DC$43&gt;=REGISTER!$CZ$25,DC$40&gt;0,SUM(DC$54:DC$60)&gt;0),1,0)))</f>
        <v>0</v>
      </c>
      <c r="AA105" s="80">
        <f>IF((SUM(AA$19:AA$39)+SUM(AA$78:AA104)+SUM(AA$117:AA$121))&gt;=REGISTER!$CZ$22,0,IF(DD$70=1,0,IF(AND(DD105=1,$J105=1,DD$43&gt;=REGISTER!$CZ$25,DD$40&gt;0,SUM(DD$54:DD$60)&gt;0),1,0)))</f>
        <v>0</v>
      </c>
      <c r="AB105" s="80">
        <f>IF((SUM(AB$19:AB$39)+SUM(AB$78:AB104)+SUM(AB$117:AB$121))&gt;=REGISTER!$CZ$22,0,IF(DE$70=1,0,IF(AND(DE105=1,$J105=1,DE$43&gt;=REGISTER!$CZ$25,DE$40&gt;0,SUM(DE$54:DE$60)&gt;0),1,0)))</f>
        <v>0</v>
      </c>
      <c r="AC105" s="80">
        <f>IF((SUM(AC$19:AC$39)+SUM(AC$78:AC104)+SUM(AC$117:AC$121))&gt;=REGISTER!$CZ$22,0,IF(DF$70=1,0,IF(AND(DF105=1,$J105=1,DF$43&gt;=REGISTER!$CZ$25,DF$40&gt;0,SUM(DF$54:DF$60)&gt;0),1,0)))</f>
        <v>0</v>
      </c>
      <c r="AD105" s="80">
        <f>IF((SUM(AD$19:AD$39)+SUM(AD$78:AD104)+SUM(AD$117:AD$121))&gt;=REGISTER!$CZ$22,0,IF(DG$70=1,0,IF(AND(DG105=1,$J105=1,DG$43&gt;=REGISTER!$CZ$25,DG$40&gt;0,SUM(DG$54:DG$60)&gt;0),1,0)))</f>
        <v>0</v>
      </c>
      <c r="AE105" s="80">
        <f>IF((SUM(AE$19:AE$39)+SUM(AE$78:AE104)+SUM(AE$117:AE$121))&gt;=REGISTER!$CZ$22,0,IF(DH$70=1,0,IF(AND(DH105=1,$J105=1,DH$43&gt;=REGISTER!$CZ$25,DH$40&gt;0,SUM(DH$54:DH$60)&gt;0),1,0)))</f>
        <v>0</v>
      </c>
      <c r="AF105" s="80">
        <f>IF((SUM(AF$19:AF$39)+SUM(AF$78:AF104)+SUM(AF$117:AF$121))&gt;=REGISTER!$CZ$22,0,IF(DI$70=1,0,IF(AND(DI105=1,$J105=1,DI$43&gt;=REGISTER!$CZ$25,DI$40&gt;0,SUM(DI$54:DI$60)&gt;0),1,0)))</f>
        <v>0</v>
      </c>
      <c r="AG105" s="80">
        <f>IF((SUM(AG$19:AG$39)+SUM(AG$78:AG104)+SUM(AG$117:AG$121))&gt;=REGISTER!$CZ$22,0,IF(DJ$70=1,0,IF(AND(DJ105=1,$J105=1,DJ$43&gt;=REGISTER!$CZ$25,DJ$40&gt;0,SUM(DJ$54:DJ$60)&gt;0),1,0)))</f>
        <v>0</v>
      </c>
      <c r="AH105" s="80">
        <f>IF((SUM(AH$19:AH$39)+SUM(AH$78:AH104)+SUM(AH$117:AH$121))&gt;=REGISTER!$CZ$22,0,IF(DK$70=1,0,IF(AND(DK105=1,$J105=1,DK$43&gt;=REGISTER!$CZ$25,DK$40&gt;0,SUM(DK$54:DK$60)&gt;0),1,0)))</f>
        <v>0</v>
      </c>
      <c r="AI105" s="80">
        <f>IF((SUM(AI$19:AI$39)+SUM(AI$78:AI104)+SUM(AI$117:AI$121))&gt;=REGISTER!$CZ$22,0,IF(DL$70=1,0,IF(AND(DL105=1,$J105=1,DL$43&gt;=REGISTER!$CZ$25,DL$40&gt;0,SUM(DL$54:DL$60)&gt;0),1,0)))</f>
        <v>0</v>
      </c>
      <c r="AJ105" s="80">
        <f>IF((SUM(AJ$19:AJ$39)+SUM(AJ$78:AJ104)+SUM(AJ$117:AJ$121))&gt;=REGISTER!$CZ$22,0,IF(DM$70=1,0,IF(AND(DM105=1,$J105=1,DM$43&gt;=REGISTER!$CZ$25,DM$40&gt;0,SUM(DM$54:DM$60)&gt;0),1,0)))</f>
        <v>0</v>
      </c>
      <c r="AK105" s="80">
        <f>IF((SUM(AK$19:AK$39)+SUM(AK$78:AK104)+SUM(AK$117:AK$121))&gt;=REGISTER!$CZ$22,0,IF(DN$70=1,0,IF(AND(DN105=1,$J105=1,DN$43&gt;=REGISTER!$CZ$25,DN$40&gt;0,SUM(DN$54:DN$60)&gt;0),1,0)))</f>
        <v>0</v>
      </c>
      <c r="AL105" s="80">
        <f>IF((SUM(AL$19:AL$39)+SUM(AL$78:AL104)+SUM(AL$117:AL$121))&gt;=REGISTER!$CZ$22,0,IF(DO$70=1,0,IF(AND(DO105=1,$J105=1,DO$43&gt;=REGISTER!$CZ$25,DO$40&gt;0,SUM(DO$54:DO$60)&gt;0),1,0)))</f>
        <v>0</v>
      </c>
      <c r="AM105" s="80">
        <f>IF((SUM(AM$19:AM$39)+SUM(AM$78:AM104)+SUM(AM$117:AM$121))&gt;=REGISTER!$CZ$22,0,IF(DP$70=1,0,IF(AND(DP105=1,$J105=1,DP$43&gt;=REGISTER!$CZ$25,DP$40&gt;0,SUM(DP$54:DP$60)&gt;0),1,0)))</f>
        <v>0</v>
      </c>
      <c r="AN105" s="80">
        <f>IF((SUM(AN$19:AN$39)+SUM(AN$78:AN104)+SUM(AN$117:AN$121))&gt;=REGISTER!$CZ$22,0,IF(DQ$70=1,0,IF(AND(DQ105=1,$J105=1,DQ$43&gt;=REGISTER!$CZ$25,DQ$40&gt;0,SUM(DQ$54:DQ$60)&gt;0),1,0)))</f>
        <v>0</v>
      </c>
      <c r="AO105" s="80">
        <f>IF((SUM(AO$19:AO$39)+SUM(AO$78:AO104)+SUM(AO$117:AO$121))&gt;=REGISTER!$CZ$22,0,IF(DR$70=1,0,IF(AND(DR105=1,$J105=1,DR$43&gt;=REGISTER!$CZ$25,DR$40&gt;0,SUM(DR$54:DR$60)&gt;0),1,0)))</f>
        <v>0</v>
      </c>
      <c r="AP105" s="80">
        <f>IF((SUM(AP$19:AP$39)+SUM(AP$78:AP104)+SUM(AP$117:AP$121))&gt;=REGISTER!$CZ$22,0,IF(DS$70=1,0,IF(AND(DS105=1,$J105=1,DS$43&gt;=REGISTER!$CZ$25,DS$40&gt;0,SUM(DS$54:DS$60)&gt;0),1,0)))</f>
        <v>0</v>
      </c>
      <c r="AQ105" s="80">
        <f>IF((SUM(AQ$19:AQ$39)+SUM(AQ$78:AQ104)+SUM(AQ$117:AQ$121))&gt;=REGISTER!$CZ$22,0,IF(DT$70=1,0,IF(AND(DT105=1,$J105=1,DT$43&gt;=REGISTER!$CZ$25,DT$40&gt;0,SUM(DT$54:DT$60)&gt;0),1,0)))</f>
        <v>0</v>
      </c>
      <c r="AR105" s="80">
        <f>IF((SUM(AR$19:AR$39)+SUM(AR$78:AR104)+SUM(AR$117:AR$121))&gt;=REGISTER!$CZ$22,0,IF(DU$70=1,0,IF(AND(DU105=1,$J105=1,DU$43&gt;=REGISTER!$CZ$25,DU$40&gt;0,SUM(DU$54:DU$60)&gt;0),1,0)))</f>
        <v>0</v>
      </c>
      <c r="AS105" s="80">
        <f>IF((SUM(AS$19:AS$39)+SUM(AS$78:AS104)+SUM(AS$117:AS$121))&gt;=REGISTER!$CZ$22,0,IF(DV$70=1,0,IF(AND(DV105=1,$J105=1,DV$43&gt;=REGISTER!$CZ$25,DV$40&gt;0,SUM(DV$54:DV$60)&gt;0),1,0)))</f>
        <v>0</v>
      </c>
      <c r="AT105" s="80">
        <f>IF((SUM(AT$19:AT$39)+SUM(AT$78:AT104)+SUM(AT$117:AT$121))&gt;=REGISTER!$CZ$22,0,IF(DW$70=1,0,IF(AND(DW105=1,$J105=1,DW$43&gt;=REGISTER!$CZ$25,DW$40&gt;0,SUM(DW$54:DW$60)&gt;0),1,0)))</f>
        <v>0</v>
      </c>
      <c r="AU105" s="80">
        <f>IF((SUM(AU$19:AU$39)+SUM(AU$78:AU104)+SUM(AU$117:AU$121))&gt;=REGISTER!$CZ$22,0,IF(DX$70=1,0,IF(AND(DX105=1,$J105=1,DX$43&gt;=REGISTER!$CZ$25,DX$40&gt;0,SUM(DX$54:DX$60)&gt;0),1,0)))</f>
        <v>0</v>
      </c>
      <c r="AV105" s="80">
        <f>IF((SUM(AV$19:AV$39)+SUM(AV$78:AV104)+SUM(AV$117:AV$121))&gt;=REGISTER!$CZ$22,0,IF(DY$70=1,0,IF(AND(DY105=1,$J105=1,DY$43&gt;=REGISTER!$CZ$25,DY$40&gt;0,SUM(DY$54:DY$60)&gt;0),1,0)))</f>
        <v>0</v>
      </c>
      <c r="AW105" s="80">
        <f>IF((SUM(AW$19:AW$39)+SUM(AW$78:AW104)+SUM(AW$117:AW$121))&gt;=REGISTER!$CZ$22,0,IF(DZ$70=1,0,IF(AND(DZ105=1,$J105=1,DZ$43&gt;=REGISTER!$CZ$25,DZ$40&gt;0,SUM(DZ$54:DZ$60)&gt;0),1,0)))</f>
        <v>0</v>
      </c>
      <c r="AX105" s="80">
        <f>IF((SUM(AX$19:AX$39)+SUM(AX$78:AX104)+SUM(AX$117:AX$121))&gt;=REGISTER!$CZ$22,0,IF(EA$70=1,0,IF(AND(EA105=1,$J105=1,EA$43&gt;=REGISTER!$CZ$25,EA$40&gt;0,SUM(EA$54:EA$60)&gt;0),1,0)))</f>
        <v>0</v>
      </c>
      <c r="AY105" s="80">
        <f>IF((SUM(AY$19:AY$39)+SUM(AY$78:AY104)+SUM(AY$117:AY$121))&gt;=REGISTER!$CZ$22,0,IF(EB$70=1,0,IF(AND(EB105=1,$J105=1,EB$43&gt;=REGISTER!$CZ$25,EB$40&gt;0,SUM(EB$54:EB$60)&gt;0),1,0)))</f>
        <v>0</v>
      </c>
      <c r="AZ105" s="80">
        <f>IF((SUM(AZ$19:AZ$39)+SUM(AZ$78:AZ104)+SUM(AZ$117:AZ$121))&gt;=REGISTER!$CZ$22,0,IF(EC$70=1,0,IF(AND(EC105=1,$J105=1,EC$43&gt;=REGISTER!$CZ$25,EC$40&gt;0,SUM(EC$54:EC$60)&gt;0),1,0)))</f>
        <v>0</v>
      </c>
      <c r="BA105" s="80">
        <f>IF((SUM(BA$19:BA$39)+SUM(BA$78:BA104)+SUM(BA$117:BA$121))&gt;=REGISTER!$CZ$22,0,IF(ED$70=1,0,IF(AND(ED105=1,$J105=1,ED$43&gt;=REGISTER!$CZ$25,ED$40&gt;0,SUM(ED$54:ED$60)&gt;0),1,0)))</f>
        <v>0</v>
      </c>
      <c r="BB105" s="80">
        <f>IF((SUM(BB$19:BB$39)+SUM(BB$78:BB104)+SUM(BB$117:BB$121))&gt;=REGISTER!$CZ$22,0,IF(EE$70=1,0,IF(AND(EE105=1,$J105=1,EE$43&gt;=REGISTER!$CZ$25,EE$40&gt;0,SUM(EE$54:EE$60)&gt;0),1,0)))</f>
        <v>0</v>
      </c>
      <c r="BC105" s="80">
        <f>IF((SUM(BC$19:BC$39)+SUM(BC$78:BC104)+SUM(BC$117:BC$121))&gt;=REGISTER!$CZ$22,0,IF(EF$70=1,0,IF(AND(EF105=1,$J105=1,EF$43&gt;=REGISTER!$CZ$25,EF$40&gt;0,SUM(EF$54:EF$60)&gt;0),1,0)))</f>
        <v>0</v>
      </c>
      <c r="BD105" s="101">
        <f t="shared" si="46"/>
        <v>0</v>
      </c>
      <c r="BE105" s="80">
        <f>IF((SUM(BE$19:BE$39)+SUM(BE$78:BE104)+SUM(BE$117:BE$121))&gt;=30,0,SUM(IF(AND($I105=1,CS105=1,CS$41&gt;2,CS$40&gt;0,SUM(CS$47:CS$53)&gt;0),1,0)))</f>
        <v>0</v>
      </c>
      <c r="BF105" s="80">
        <f>IF((SUM(BF$19:BF$39)+SUM(BF$78:BF104)+SUM(BF$117:BF$121))&gt;=30,0,SUM(IF(AND($I105=1,CT105=1,CT$41&gt;2,CT$40&gt;0,SUM(CT$47:CT$53)&gt;0),1,0)))</f>
        <v>0</v>
      </c>
      <c r="BG105" s="80">
        <f>IF((SUM(BG$19:BG$39)+SUM(BG$78:BG104)+SUM(BG$117:BG$121))&gt;=30,0,SUM(IF(AND($I105=1,CU105=1,CU$41&gt;2,CU$40&gt;0,SUM(CU$47:CU$53)&gt;0),1,0)))</f>
        <v>0</v>
      </c>
      <c r="BH105" s="80">
        <f>IF((SUM(BH$19:BH$39)+SUM(BH$78:BH104)+SUM(BH$117:BH$121))&gt;=30,0,SUM(IF(AND($I105=1,CV105=1,CV$41&gt;2,CV$40&gt;0,SUM(CV$47:CV$53)&gt;0),1,0)))</f>
        <v>0</v>
      </c>
      <c r="BI105" s="80">
        <f>IF((SUM(BI$19:BI$39)+SUM(BI$78:BI104)+SUM(BI$117:BI$121))&gt;=30,0,SUM(IF(AND($I105=1,CW105=1,CW$41&gt;2,CW$40&gt;0,SUM(CW$47:CW$53)&gt;0),1,0)))</f>
        <v>0</v>
      </c>
      <c r="BJ105" s="80">
        <f>IF((SUM(BJ$19:BJ$39)+SUM(BJ$78:BJ104)+SUM(BJ$117:BJ$121))&gt;=30,0,SUM(IF(AND($I105=1,CX105=1,CX$41&gt;2,CX$40&gt;0,SUM(CX$47:CX$53)&gt;0),1,0)))</f>
        <v>0</v>
      </c>
      <c r="BK105" s="80">
        <f>IF((SUM(BK$19:BK$39)+SUM(BK$78:BK104)+SUM(BK$117:BK$121))&gt;=30,0,SUM(IF(AND($I105=1,CY105=1,CY$41&gt;2,CY$40&gt;0,SUM(CY$47:CY$53)&gt;0),1,0)))</f>
        <v>0</v>
      </c>
      <c r="BL105" s="80">
        <f>IF((SUM(BL$19:BL$39)+SUM(BL$78:BL104)+SUM(BL$117:BL$121))&gt;=30,0,SUM(IF(AND($I105=1,CZ105=1,CZ$41&gt;2,CZ$40&gt;0,SUM(CZ$47:CZ$53)&gt;0),1,0)))</f>
        <v>0</v>
      </c>
      <c r="BM105" s="80">
        <f>IF((SUM(BM$19:BM$39)+SUM(BM$78:BM104)+SUM(BM$117:BM$121))&gt;=30,0,SUM(IF(AND($I105=1,DA105=1,DA$41&gt;2,DA$40&gt;0,SUM(DA$47:DA$53)&gt;0),1,0)))</f>
        <v>0</v>
      </c>
      <c r="BN105" s="80">
        <f>IF((SUM(BN$19:BN$39)+SUM(BN$78:BN104)+SUM(BN$117:BN$121))&gt;=30,0,SUM(IF(AND($I105=1,DB105=1,DB$41&gt;2,DB$40&gt;0,SUM(DB$47:DB$53)&gt;0),1,0)))</f>
        <v>0</v>
      </c>
      <c r="BO105" s="80">
        <f>IF((SUM(BO$19:BO$39)+SUM(BO$78:BO104)+SUM(BO$117:BO$121))&gt;=30,0,SUM(IF(AND($I105=1,DC105=1,DC$41&gt;2,DC$40&gt;0,SUM(DC$47:DC$53)&gt;0),1,0)))</f>
        <v>0</v>
      </c>
      <c r="BP105" s="80">
        <f>IF((SUM(BP$19:BP$39)+SUM(BP$78:BP104)+SUM(BP$117:BP$121))&gt;=30,0,SUM(IF(AND($I105=1,DD105=1,DD$41&gt;2,DD$40&gt;0,SUM(DD$47:DD$53)&gt;0),1,0)))</f>
        <v>0</v>
      </c>
      <c r="BQ105" s="80">
        <f>IF((SUM(BQ$19:BQ$39)+SUM(BQ$78:BQ104)+SUM(BQ$117:BQ$121))&gt;=30,0,SUM(IF(AND($I105=1,DE105=1,DE$41&gt;2,DE$40&gt;0,SUM(DE$47:DE$53)&gt;0),1,0)))</f>
        <v>0</v>
      </c>
      <c r="BR105" s="80">
        <f>IF((SUM(BR$19:BR$39)+SUM(BR$78:BR104)+SUM(BR$117:BR$121))&gt;=30,0,SUM(IF(AND($I105=1,DF105=1,DF$41&gt;2,DF$40&gt;0,SUM(DF$47:DF$53)&gt;0),1,0)))</f>
        <v>0</v>
      </c>
      <c r="BS105" s="80">
        <f>IF((SUM(BS$19:BS$39)+SUM(BS$78:BS104)+SUM(BS$117:BS$121))&gt;=30,0,SUM(IF(AND($I105=1,DG105=1,DG$41&gt;2,DG$40&gt;0,SUM(DG$47:DG$53)&gt;0),1,0)))</f>
        <v>0</v>
      </c>
      <c r="BT105" s="80">
        <f>IF((SUM(BT$19:BT$39)+SUM(BT$78:BT104)+SUM(BT$117:BT$121))&gt;=30,0,SUM(IF(AND($I105=1,DH105=1,DH$41&gt;2,DH$40&gt;0,SUM(DH$47:DH$53)&gt;0),1,0)))</f>
        <v>0</v>
      </c>
      <c r="BU105" s="80">
        <f>IF((SUM(BU$19:BU$39)+SUM(BU$78:BU104)+SUM(BU$117:BU$121))&gt;=30,0,SUM(IF(AND($I105=1,DI105=1,DI$41&gt;2,DI$40&gt;0,SUM(DI$47:DI$53)&gt;0),1,0)))</f>
        <v>0</v>
      </c>
      <c r="BV105" s="80">
        <f>IF((SUM(BV$19:BV$39)+SUM(BV$78:BV104)+SUM(BV$117:BV$121))&gt;=30,0,SUM(IF(AND($I105=1,DJ105=1,DJ$41&gt;2,DJ$40&gt;0,SUM(DJ$47:DJ$53)&gt;0),1,0)))</f>
        <v>0</v>
      </c>
      <c r="BW105" s="80">
        <f>IF((SUM(BW$19:BW$39)+SUM(BW$78:BW104)+SUM(BW$117:BW$121))&gt;=30,0,SUM(IF(AND($I105=1,DK105=1,DK$41&gt;2,DK$40&gt;0,SUM(DK$47:DK$53)&gt;0),1,0)))</f>
        <v>0</v>
      </c>
      <c r="BX105" s="80">
        <f>IF((SUM(BX$19:BX$39)+SUM(BX$78:BX104)+SUM(BX$117:BX$121))&gt;=30,0,SUM(IF(AND($I105=1,DL105=1,DL$41&gt;2,DL$40&gt;0,SUM(DL$47:DL$53)&gt;0),1,0)))</f>
        <v>0</v>
      </c>
      <c r="BY105" s="80">
        <f>IF((SUM(BY$19:BY$39)+SUM(BY$78:BY104)+SUM(BY$117:BY$121))&gt;=30,0,SUM(IF(AND($I105=1,DM105=1,DM$41&gt;2,DM$40&gt;0,SUM(DM$47:DM$53)&gt;0),1,0)))</f>
        <v>0</v>
      </c>
      <c r="BZ105" s="80">
        <f>IF((SUM(BZ$19:BZ$39)+SUM(BZ$78:BZ104)+SUM(BZ$117:BZ$121))&gt;=30,0,SUM(IF(AND($I105=1,DN105=1,DN$41&gt;2,DN$40&gt;0,SUM(DN$47:DN$53)&gt;0),1,0)))</f>
        <v>0</v>
      </c>
      <c r="CA105" s="80">
        <f>IF((SUM(CA$19:CA$39)+SUM(CA$78:CA104)+SUM(CA$117:CA$121))&gt;=30,0,SUM(IF(AND($I105=1,DO105=1,DO$41&gt;2,DO$40&gt;0,SUM(DO$47:DO$53)&gt;0),1,0)))</f>
        <v>0</v>
      </c>
      <c r="CB105" s="80">
        <f>IF((SUM(CB$19:CB$39)+SUM(CB$78:CB104)+SUM(CB$117:CB$121))&gt;=30,0,SUM(IF(AND($I105=1,DP105=1,DP$41&gt;2,DP$40&gt;0,SUM(DP$47:DP$53)&gt;0),1,0)))</f>
        <v>0</v>
      </c>
      <c r="CC105" s="80">
        <f>IF((SUM(CC$19:CC$39)+SUM(CC$78:CC104)+SUM(CC$117:CC$121))&gt;=30,0,SUM(IF(AND($I105=1,DQ105=1,DQ$41&gt;2,DQ$40&gt;0,SUM(DQ$47:DQ$53)&gt;0),1,0)))</f>
        <v>0</v>
      </c>
      <c r="CD105" s="80">
        <f>IF((SUM(CD$19:CD$39)+SUM(CD$78:CD104)+SUM(CD$117:CD$121))&gt;=30,0,SUM(IF(AND($I105=1,DR105=1,DR$41&gt;2,DR$40&gt;0,SUM(DR$47:DR$53)&gt;0),1,0)))</f>
        <v>0</v>
      </c>
      <c r="CE105" s="80">
        <f>IF((SUM(CE$19:CE$39)+SUM(CE$78:CE104)+SUM(CE$117:CE$121))&gt;=30,0,SUM(IF(AND($I105=1,DS105=1,DS$41&gt;2,DS$40&gt;0,SUM(DS$47:DS$53)&gt;0),1,0)))</f>
        <v>0</v>
      </c>
      <c r="CF105" s="80">
        <f>IF((SUM(CF$19:CF$39)+SUM(CF$78:CF104)+SUM(CF$117:CF$121))&gt;=30,0,SUM(IF(AND($I105=1,DT105=1,DT$41&gt;2,DT$40&gt;0,SUM(DT$47:DT$53)&gt;0),1,0)))</f>
        <v>0</v>
      </c>
      <c r="CG105" s="80">
        <f>IF((SUM(CG$19:CG$39)+SUM(CG$78:CG104)+SUM(CG$117:CG$121))&gt;=30,0,SUM(IF(AND($I105=1,DU105=1,DU$41&gt;2,DU$40&gt;0,SUM(DU$47:DU$53)&gt;0),1,0)))</f>
        <v>0</v>
      </c>
      <c r="CH105" s="80">
        <f>IF((SUM(CH$19:CH$39)+SUM(CH$78:CH104)+SUM(CH$117:CH$121))&gt;=30,0,SUM(IF(AND($I105=1,DV105=1,DV$41&gt;2,DV$40&gt;0,SUM(DV$47:DV$53)&gt;0),1,0)))</f>
        <v>0</v>
      </c>
      <c r="CI105" s="80">
        <f>IF((SUM(CI$19:CI$39)+SUM(CI$78:CI104)+SUM(CI$117:CI$121))&gt;=30,0,SUM(IF(AND($I105=1,DW105=1,DW$41&gt;2,DW$40&gt;0,SUM(DW$47:DW$53)&gt;0),1,0)))</f>
        <v>0</v>
      </c>
      <c r="CJ105" s="80">
        <f>IF((SUM(CJ$19:CJ$39)+SUM(CJ$78:CJ104)+SUM(CJ$117:CJ$121))&gt;=30,0,SUM(IF(AND($I105=1,DX105=1,DX$41&gt;2,DX$40&gt;0,SUM(DX$47:DX$53)&gt;0),1,0)))</f>
        <v>0</v>
      </c>
      <c r="CK105" s="80">
        <f>IF((SUM(CK$19:CK$39)+SUM(CK$78:CK104)+SUM(CK$117:CK$121))&gt;=30,0,SUM(IF(AND($I105=1,DY105=1,DY$41&gt;2,DY$40&gt;0,SUM(DY$47:DY$53)&gt;0),1,0)))</f>
        <v>0</v>
      </c>
      <c r="CL105" s="80">
        <f>IF((SUM(CL$19:CL$39)+SUM(CL$78:CL104)+SUM(CL$117:CL$121))&gt;=30,0,SUM(IF(AND($I105=1,DZ105=1,DZ$41&gt;2,DZ$40&gt;0,SUM(DZ$47:DZ$53)&gt;0),1,0)))</f>
        <v>0</v>
      </c>
      <c r="CM105" s="80">
        <f>IF((SUM(CM$19:CM$39)+SUM(CM$78:CM104)+SUM(CM$117:CM$121))&gt;=30,0,SUM(IF(AND($I105=1,EA105=1,EA$41&gt;2,EA$40&gt;0,SUM(EA$47:EA$53)&gt;0),1,0)))</f>
        <v>0</v>
      </c>
      <c r="CN105" s="80">
        <f>IF((SUM(CN$19:CN$39)+SUM(CN$78:CN104)+SUM(CN$117:CN$121))&gt;=30,0,SUM(IF(AND($I105=1,EB105=1,EB$41&gt;2,EB$40&gt;0,SUM(EB$47:EB$53)&gt;0),1,0)))</f>
        <v>0</v>
      </c>
      <c r="CO105" s="80">
        <f>IF((SUM(CO$19:CO$39)+SUM(CO$78:CO104)+SUM(CO$117:CO$121))&gt;=30,0,SUM(IF(AND($I105=1,EC105=1,EC$41&gt;2,EC$40&gt;0,SUM(EC$47:EC$53)&gt;0),1,0)))</f>
        <v>0</v>
      </c>
      <c r="CP105" s="80">
        <f>IF((SUM(CP$19:CP$39)+SUM(CP$78:CP104)+SUM(CP$117:CP$121))&gt;=30,0,SUM(IF(AND($I105=1,ED105=1,ED$41&gt;2,ED$40&gt;0,SUM(ED$47:ED$53)&gt;0),1,0)))</f>
        <v>0</v>
      </c>
      <c r="CQ105" s="80">
        <f>IF((SUM(CQ$19:CQ$39)+SUM(CQ$78:CQ104)+SUM(CQ$117:CQ$121))&gt;=30,0,SUM(IF(AND($I105=1,EE105=1,EE$41&gt;2,EE$40&gt;0,SUM(EE$47:EE$53)&gt;0),1,0)))</f>
        <v>0</v>
      </c>
      <c r="CR105" s="80">
        <f>IF((SUM(CR$19:CR$39)+SUM(CR$78:CR104)+SUM(CR$117:CR$121))&gt;=30,0,SUM(IF(AND($I105=1,EF105=1,EF$41&gt;2,EF$40&gt;0,SUM(EF$47:EF$53)&gt;0),1,0)))</f>
        <v>0</v>
      </c>
      <c r="CS105" s="64"/>
      <c r="CT105" s="64"/>
      <c r="CU105" s="64"/>
      <c r="CV105" s="64"/>
      <c r="CW105" s="64"/>
      <c r="CX105" s="64"/>
      <c r="CY105" s="64"/>
      <c r="CZ105" s="64"/>
      <c r="DA105" s="64"/>
      <c r="DB105" s="64"/>
      <c r="DC105" s="64"/>
      <c r="DD105" s="64"/>
      <c r="DE105" s="64"/>
      <c r="DF105" s="64"/>
      <c r="DG105" s="64"/>
      <c r="DH105" s="64"/>
      <c r="DI105" s="64"/>
      <c r="DJ105" s="64"/>
      <c r="DK105" s="64"/>
      <c r="DL105" s="64"/>
      <c r="DM105" s="64"/>
      <c r="DN105" s="64"/>
      <c r="DO105" s="64"/>
      <c r="DP105" s="64"/>
      <c r="DQ105" s="64"/>
      <c r="DR105" s="64"/>
      <c r="DS105" s="64"/>
      <c r="DT105" s="64"/>
      <c r="DU105" s="64"/>
      <c r="DV105" s="64"/>
      <c r="DW105" s="64"/>
      <c r="DX105" s="64"/>
      <c r="DY105" s="64"/>
      <c r="DZ105" s="64"/>
      <c r="EA105" s="64"/>
      <c r="EB105" s="64"/>
      <c r="EC105" s="64"/>
      <c r="ED105" s="64"/>
      <c r="EE105" s="64"/>
      <c r="EF105" s="64"/>
      <c r="EG105" s="54">
        <f t="shared" si="48"/>
        <v>0</v>
      </c>
      <c r="EH105" s="136"/>
      <c r="EI105" s="97">
        <f t="shared" si="49"/>
        <v>0</v>
      </c>
      <c r="EJ105" s="344" t="str">
        <f t="shared" si="50"/>
        <v/>
      </c>
      <c r="EK105" s="345">
        <f t="shared" si="51"/>
        <v>0</v>
      </c>
      <c r="EL105" s="185"/>
      <c r="EM105" s="102">
        <f>SUMIF($K105,REGISTER!$CU$7,'KORT 2'!$BD105)</f>
        <v>0</v>
      </c>
      <c r="EN105" s="19">
        <f>SUMIF($K105,REGISTER!$CU$8,'KORT 2'!$BD105)</f>
        <v>0</v>
      </c>
      <c r="EO105" s="20">
        <f>SUMIF($K105,REGISTER!$CU$9,'KORT 2'!$BD105)</f>
        <v>0</v>
      </c>
      <c r="EP105" s="17">
        <f>SUMIF($K105,REGISTER!$CU$21,'KORT 2'!$BD105)</f>
        <v>0</v>
      </c>
      <c r="EQ105" s="19">
        <f>SUMIF($K105,REGISTER!$CU$22,'KORT 2'!$BD105)</f>
        <v>0</v>
      </c>
      <c r="ER105" s="20">
        <f>SUMIF($K105,REGISTER!$CU$23,'KORT 2'!$BD105)</f>
        <v>0</v>
      </c>
      <c r="ES105" s="17">
        <f>SUMIF($K105,REGISTER!$CU$14,'KORT 2'!$BD105)</f>
        <v>0</v>
      </c>
      <c r="ET105" s="19">
        <f>SUMIF($K105,REGISTER!$CU$15,'KORT 2'!$BD105)</f>
        <v>0</v>
      </c>
      <c r="EU105" s="19">
        <f>SUMIF($K105,REGISTER!$CU$16,'KORT 2'!$BD105)</f>
        <v>0</v>
      </c>
      <c r="EV105" s="218">
        <f>SUMIF($K105,REGISTER!$CU$17,'KORT 2'!$BD105)+SUMIF($K105,REGISTER!$CU$18,'KORT 2'!$BD105)+SUMIF($K105,REGISTER!$CU$19,'KORT 2'!$BD105)+SUMIF($K105,REGISTER!$CU$20,'KORT 2'!$BD105)</f>
        <v>0</v>
      </c>
      <c r="EW105" s="103">
        <f>SUMIF($K105,REGISTER!$CU$28,'KORT 2'!$BD105)</f>
        <v>0</v>
      </c>
      <c r="EX105" s="19">
        <f>SUMIF($K105,REGISTER!$CU$29,'KORT 2'!$BD105)</f>
        <v>0</v>
      </c>
      <c r="EY105" s="19">
        <f>SUMIF($K105,REGISTER!$CU$30,'KORT 2'!$BD105)</f>
        <v>0</v>
      </c>
      <c r="EZ105" s="218">
        <f>SUMIF($K105,REGISTER!$CU$31,'KORT 2'!$BD105)+SUMIF($K105,REGISTER!$CU$32,'KORT 2'!$BD105)+SUMIF($K105,REGISTER!$CU$33,'KORT 2'!$BD105)+SUMIF($K105,REGISTER!$CU$34,'KORT 2'!$BD105)</f>
        <v>0</v>
      </c>
      <c r="FA105" s="136"/>
      <c r="FB105" s="136"/>
      <c r="FC105" s="136"/>
      <c r="FD105" s="136"/>
      <c r="FE105" s="136"/>
      <c r="FF105" s="136"/>
      <c r="FG105" s="136"/>
      <c r="FH105" s="136"/>
      <c r="FI105" s="136"/>
      <c r="FJ105" s="136"/>
      <c r="FK105" s="136"/>
      <c r="FL105" s="136"/>
      <c r="FM105" s="136"/>
      <c r="FN105" s="136"/>
      <c r="FO105" s="136"/>
      <c r="FP105" s="235"/>
      <c r="FQ105" s="103">
        <f>SUMIF($M105,REGISTER!$CU$36,'KORT 2'!$O105)</f>
        <v>0</v>
      </c>
      <c r="FR105" s="19">
        <f>SUMIF($M105,REGISTER!$CU$37,'KORT 2'!$O105)</f>
        <v>0</v>
      </c>
      <c r="FS105" s="19">
        <f>SUMIF($M105,REGISTER!$CU$38,'KORT 2'!$O105)</f>
        <v>0</v>
      </c>
      <c r="FT105" s="19">
        <f>SUMIF($M105,REGISTER!$CU$39,'KORT 2'!$O105)</f>
        <v>0</v>
      </c>
      <c r="FU105" s="19">
        <f>SUMIF($M105,REGISTER!$CU$40,'KORT 2'!$O105)</f>
        <v>0</v>
      </c>
      <c r="FV105" s="19">
        <f>SUMIF($M105,REGISTER!$CU$41,'KORT 2'!$O105)</f>
        <v>0</v>
      </c>
      <c r="FW105" s="19">
        <f>SUMIF($M105,REGISTER!$CU$56,'KORT 2'!$O105)</f>
        <v>0</v>
      </c>
      <c r="FX105" s="19">
        <f>SUMIF($M105,REGISTER!$CU$57,'KORT 2'!$O105)</f>
        <v>0</v>
      </c>
      <c r="FY105" s="19">
        <f>SUMIF($M105,REGISTER!$CU$58,'KORT 2'!$O105)</f>
        <v>0</v>
      </c>
      <c r="FZ105" s="19">
        <f>SUMIF($M105,REGISTER!$CU$59,'KORT 2'!$O105)</f>
        <v>0</v>
      </c>
      <c r="GA105" s="19">
        <f>SUMIF($M105,REGISTER!$CU$60,'KORT 2'!$O105)</f>
        <v>0</v>
      </c>
      <c r="GB105" s="19">
        <f>SUMIF($M105,REGISTER!$CU$61,'KORT 2'!$O105)</f>
        <v>0</v>
      </c>
      <c r="GC105" s="19">
        <f>SUMIF($M105,REGISTER!$CU$46,'KORT 2'!$O105)</f>
        <v>0</v>
      </c>
      <c r="GD105" s="19">
        <f>SUMIF($M105,REGISTER!$CU$47,'KORT 2'!$O105)</f>
        <v>0</v>
      </c>
      <c r="GE105" s="19">
        <f>SUMIF($M105,REGISTER!$CU$48,'KORT 2'!$O105)</f>
        <v>0</v>
      </c>
      <c r="GF105" s="19">
        <f>SUMIF($M105,REGISTER!$CU$49,'KORT 2'!$O105)</f>
        <v>0</v>
      </c>
      <c r="GG105" s="19">
        <f>SUMIF($M105,REGISTER!$CU$50,'KORT 2'!$O105)</f>
        <v>0</v>
      </c>
      <c r="GH105" s="19">
        <f>SUMIF($M105,REGISTER!$CU$51,'KORT 2'!$O105)</f>
        <v>0</v>
      </c>
      <c r="GI105" s="18">
        <f>SUMIF($M105,REGISTER!$CU$52,'KORT 2'!$O105)+SUMIF($M105,REGISTER!$CU$53,'KORT 2'!$O105)+SUMIF($M105,REGISTER!$CU$54,'KORT 2'!$O105)+SUMIF($M105,REGISTER!$CU$55,'KORT 2'!$O105)</f>
        <v>0</v>
      </c>
      <c r="GJ105" s="19">
        <f>SUMIF($M105,REGISTER!$CU$66,'KORT 2'!$O105)</f>
        <v>0</v>
      </c>
      <c r="GK105" s="19">
        <f>SUMIF($M105,REGISTER!$CU$67,'KORT 2'!$O105)</f>
        <v>0</v>
      </c>
      <c r="GL105" s="19">
        <f>SUMIF($M105,REGISTER!$CU$68,'KORT 2'!$O105)</f>
        <v>0</v>
      </c>
      <c r="GM105" s="19">
        <f>SUMIF($M105,REGISTER!$CU$69,'KORT 2'!$O105)</f>
        <v>0</v>
      </c>
      <c r="GN105" s="19">
        <f>SUMIF($M105,REGISTER!$CU$70,'KORT 2'!$O105)</f>
        <v>0</v>
      </c>
      <c r="GO105" s="19">
        <f>SUMIF($M105,REGISTER!$CU$71,'KORT 2'!$O105)</f>
        <v>0</v>
      </c>
      <c r="GP105" s="18">
        <f>SUMIF($M105,REGISTER!$CU$72,'KORT 2'!$O105)+SUMIF($M105,REGISTER!$CU$73,'KORT 2'!$O105)+SUMIF($M105,REGISTER!$CU$74,'KORT 2'!$O105)+SUMIF($M105,REGISTER!$CU$75,'KORT 2'!$O105)</f>
        <v>0</v>
      </c>
      <c r="GQ105" s="136"/>
      <c r="GR105" s="136"/>
      <c r="GS105" s="136"/>
      <c r="GT105" s="136"/>
      <c r="GU105" s="136"/>
      <c r="GV105" s="136"/>
      <c r="GW105" s="136"/>
      <c r="GX105" s="136"/>
      <c r="GY105" s="136"/>
      <c r="GZ105" s="136"/>
      <c r="HA105" s="136"/>
      <c r="HB105" s="136"/>
      <c r="HC105" s="136"/>
      <c r="HD105" s="136"/>
      <c r="HE105" s="136"/>
      <c r="HF105" s="136"/>
      <c r="HG105" s="136"/>
      <c r="HH105" s="125"/>
      <c r="HI105" s="1"/>
    </row>
    <row r="106" spans="1:217" ht="12" customHeight="1">
      <c r="A106" s="17">
        <v>50</v>
      </c>
      <c r="B106" s="81"/>
      <c r="C106" s="427" t="str">
        <f t="shared" si="38"/>
        <v/>
      </c>
      <c r="D106" s="428"/>
      <c r="E106" s="428"/>
      <c r="F106" s="428"/>
      <c r="G106" s="429"/>
      <c r="H106" s="130" t="str">
        <f t="shared" si="39"/>
        <v/>
      </c>
      <c r="I106" s="26">
        <f t="shared" si="40"/>
        <v>0</v>
      </c>
      <c r="J106" s="26">
        <f t="shared" si="41"/>
        <v>0</v>
      </c>
      <c r="K106" s="26">
        <f t="shared" si="42"/>
        <v>0</v>
      </c>
      <c r="L106" s="133"/>
      <c r="M106" s="26">
        <f t="shared" si="43"/>
        <v>0</v>
      </c>
      <c r="N106" s="26">
        <f t="shared" si="44"/>
        <v>0</v>
      </c>
      <c r="O106" s="101">
        <f t="shared" si="45"/>
        <v>0</v>
      </c>
      <c r="P106" s="80">
        <f>IF((SUM(P$19:P$39)+SUM(P$78:P105)+SUM(P$117:P$121))&gt;=REGISTER!$CZ$22,0,IF(CS$70=1,0,IF(AND(CS106=1,$J106=1,CS$43&gt;=REGISTER!$CZ$25,CS$40&gt;0,SUM(CS$54:CS$60)&gt;0),1,0)))</f>
        <v>0</v>
      </c>
      <c r="Q106" s="80">
        <f>IF((SUM(Q$19:Q$39)+SUM(Q$78:Q105)+SUM(Q$117:Q$121))&gt;=REGISTER!$CZ$22,0,IF(CT$70=1,0,IF(AND(CT106=1,$J106=1,CT$43&gt;=REGISTER!$CZ$25,CT$40&gt;0,SUM(CT$54:CT$60)&gt;0),1,0)))</f>
        <v>0</v>
      </c>
      <c r="R106" s="80">
        <f>IF((SUM(R$19:R$39)+SUM(R$78:R105)+SUM(R$117:R$121))&gt;=REGISTER!$CZ$22,0,IF(CU$70=1,0,IF(AND(CU106=1,$J106=1,CU$43&gt;=REGISTER!$CZ$25,CU$40&gt;0,SUM(CU$54:CU$60)&gt;0),1,0)))</f>
        <v>0</v>
      </c>
      <c r="S106" s="80">
        <f>IF((SUM(S$19:S$39)+SUM(S$78:S105)+SUM(S$117:S$121))&gt;=REGISTER!$CZ$22,0,IF(CV$70=1,0,IF(AND(CV106=1,$J106=1,CV$43&gt;=REGISTER!$CZ$25,CV$40&gt;0,SUM(CV$54:CV$60)&gt;0),1,0)))</f>
        <v>0</v>
      </c>
      <c r="T106" s="80">
        <f>IF((SUM(T$19:T$39)+SUM(T$78:T105)+SUM(T$117:T$121))&gt;=REGISTER!$CZ$22,0,IF(CW$70=1,0,IF(AND(CW106=1,$J106=1,CW$43&gt;=REGISTER!$CZ$25,CW$40&gt;0,SUM(CW$54:CW$60)&gt;0),1,0)))</f>
        <v>0</v>
      </c>
      <c r="U106" s="80">
        <f>IF((SUM(U$19:U$39)+SUM(U$78:U105)+SUM(U$117:U$121))&gt;=REGISTER!$CZ$22,0,IF(CX$70=1,0,IF(AND(CX106=1,$J106=1,CX$43&gt;=REGISTER!$CZ$25,CX$40&gt;0,SUM(CX$54:CX$60)&gt;0),1,0)))</f>
        <v>0</v>
      </c>
      <c r="V106" s="80">
        <f>IF((SUM(V$19:V$39)+SUM(V$78:V105)+SUM(V$117:V$121))&gt;=REGISTER!$CZ$22,0,IF(CY$70=1,0,IF(AND(CY106=1,$J106=1,CY$43&gt;=REGISTER!$CZ$25,CY$40&gt;0,SUM(CY$54:CY$60)&gt;0),1,0)))</f>
        <v>0</v>
      </c>
      <c r="W106" s="80">
        <f>IF((SUM(W$19:W$39)+SUM(W$78:W105)+SUM(W$117:W$121))&gt;=REGISTER!$CZ$22,0,IF(CZ$70=1,0,IF(AND(CZ106=1,$J106=1,CZ$43&gt;=REGISTER!$CZ$25,CZ$40&gt;0,SUM(CZ$54:CZ$60)&gt;0),1,0)))</f>
        <v>0</v>
      </c>
      <c r="X106" s="80">
        <f>IF((SUM(X$19:X$39)+SUM(X$78:X105)+SUM(X$117:X$121))&gt;=REGISTER!$CZ$22,0,IF(DA$70=1,0,IF(AND(DA106=1,$J106=1,DA$43&gt;=REGISTER!$CZ$25,DA$40&gt;0,SUM(DA$54:DA$60)&gt;0),1,0)))</f>
        <v>0</v>
      </c>
      <c r="Y106" s="80">
        <f>IF((SUM(Y$19:Y$39)+SUM(Y$78:Y105)+SUM(Y$117:Y$121))&gt;=REGISTER!$CZ$22,0,IF(DB$70=1,0,IF(AND(DB106=1,$J106=1,DB$43&gt;=REGISTER!$CZ$25,DB$40&gt;0,SUM(DB$54:DB$60)&gt;0),1,0)))</f>
        <v>0</v>
      </c>
      <c r="Z106" s="80">
        <f>IF((SUM(Z$19:Z$39)+SUM(Z$78:Z105)+SUM(Z$117:Z$121))&gt;=REGISTER!$CZ$22,0,IF(DC$70=1,0,IF(AND(DC106=1,$J106=1,DC$43&gt;=REGISTER!$CZ$25,DC$40&gt;0,SUM(DC$54:DC$60)&gt;0),1,0)))</f>
        <v>0</v>
      </c>
      <c r="AA106" s="80">
        <f>IF((SUM(AA$19:AA$39)+SUM(AA$78:AA105)+SUM(AA$117:AA$121))&gt;=REGISTER!$CZ$22,0,IF(DD$70=1,0,IF(AND(DD106=1,$J106=1,DD$43&gt;=REGISTER!$CZ$25,DD$40&gt;0,SUM(DD$54:DD$60)&gt;0),1,0)))</f>
        <v>0</v>
      </c>
      <c r="AB106" s="80">
        <f>IF((SUM(AB$19:AB$39)+SUM(AB$78:AB105)+SUM(AB$117:AB$121))&gt;=REGISTER!$CZ$22,0,IF(DE$70=1,0,IF(AND(DE106=1,$J106=1,DE$43&gt;=REGISTER!$CZ$25,DE$40&gt;0,SUM(DE$54:DE$60)&gt;0),1,0)))</f>
        <v>0</v>
      </c>
      <c r="AC106" s="80">
        <f>IF((SUM(AC$19:AC$39)+SUM(AC$78:AC105)+SUM(AC$117:AC$121))&gt;=REGISTER!$CZ$22,0,IF(DF$70=1,0,IF(AND(DF106=1,$J106=1,DF$43&gt;=REGISTER!$CZ$25,DF$40&gt;0,SUM(DF$54:DF$60)&gt;0),1,0)))</f>
        <v>0</v>
      </c>
      <c r="AD106" s="80">
        <f>IF((SUM(AD$19:AD$39)+SUM(AD$78:AD105)+SUM(AD$117:AD$121))&gt;=REGISTER!$CZ$22,0,IF(DG$70=1,0,IF(AND(DG106=1,$J106=1,DG$43&gt;=REGISTER!$CZ$25,DG$40&gt;0,SUM(DG$54:DG$60)&gt;0),1,0)))</f>
        <v>0</v>
      </c>
      <c r="AE106" s="80">
        <f>IF((SUM(AE$19:AE$39)+SUM(AE$78:AE105)+SUM(AE$117:AE$121))&gt;=REGISTER!$CZ$22,0,IF(DH$70=1,0,IF(AND(DH106=1,$J106=1,DH$43&gt;=REGISTER!$CZ$25,DH$40&gt;0,SUM(DH$54:DH$60)&gt;0),1,0)))</f>
        <v>0</v>
      </c>
      <c r="AF106" s="80">
        <f>IF((SUM(AF$19:AF$39)+SUM(AF$78:AF105)+SUM(AF$117:AF$121))&gt;=REGISTER!$CZ$22,0,IF(DI$70=1,0,IF(AND(DI106=1,$J106=1,DI$43&gt;=REGISTER!$CZ$25,DI$40&gt;0,SUM(DI$54:DI$60)&gt;0),1,0)))</f>
        <v>0</v>
      </c>
      <c r="AG106" s="80">
        <f>IF((SUM(AG$19:AG$39)+SUM(AG$78:AG105)+SUM(AG$117:AG$121))&gt;=REGISTER!$CZ$22,0,IF(DJ$70=1,0,IF(AND(DJ106=1,$J106=1,DJ$43&gt;=REGISTER!$CZ$25,DJ$40&gt;0,SUM(DJ$54:DJ$60)&gt;0),1,0)))</f>
        <v>0</v>
      </c>
      <c r="AH106" s="80">
        <f>IF((SUM(AH$19:AH$39)+SUM(AH$78:AH105)+SUM(AH$117:AH$121))&gt;=REGISTER!$CZ$22,0,IF(DK$70=1,0,IF(AND(DK106=1,$J106=1,DK$43&gt;=REGISTER!$CZ$25,DK$40&gt;0,SUM(DK$54:DK$60)&gt;0),1,0)))</f>
        <v>0</v>
      </c>
      <c r="AI106" s="80">
        <f>IF((SUM(AI$19:AI$39)+SUM(AI$78:AI105)+SUM(AI$117:AI$121))&gt;=REGISTER!$CZ$22,0,IF(DL$70=1,0,IF(AND(DL106=1,$J106=1,DL$43&gt;=REGISTER!$CZ$25,DL$40&gt;0,SUM(DL$54:DL$60)&gt;0),1,0)))</f>
        <v>0</v>
      </c>
      <c r="AJ106" s="80">
        <f>IF((SUM(AJ$19:AJ$39)+SUM(AJ$78:AJ105)+SUM(AJ$117:AJ$121))&gt;=REGISTER!$CZ$22,0,IF(DM$70=1,0,IF(AND(DM106=1,$J106=1,DM$43&gt;=REGISTER!$CZ$25,DM$40&gt;0,SUM(DM$54:DM$60)&gt;0),1,0)))</f>
        <v>0</v>
      </c>
      <c r="AK106" s="80">
        <f>IF((SUM(AK$19:AK$39)+SUM(AK$78:AK105)+SUM(AK$117:AK$121))&gt;=REGISTER!$CZ$22,0,IF(DN$70=1,0,IF(AND(DN106=1,$J106=1,DN$43&gt;=REGISTER!$CZ$25,DN$40&gt;0,SUM(DN$54:DN$60)&gt;0),1,0)))</f>
        <v>0</v>
      </c>
      <c r="AL106" s="80">
        <f>IF((SUM(AL$19:AL$39)+SUM(AL$78:AL105)+SUM(AL$117:AL$121))&gt;=REGISTER!$CZ$22,0,IF(DO$70=1,0,IF(AND(DO106=1,$J106=1,DO$43&gt;=REGISTER!$CZ$25,DO$40&gt;0,SUM(DO$54:DO$60)&gt;0),1,0)))</f>
        <v>0</v>
      </c>
      <c r="AM106" s="80">
        <f>IF((SUM(AM$19:AM$39)+SUM(AM$78:AM105)+SUM(AM$117:AM$121))&gt;=REGISTER!$CZ$22,0,IF(DP$70=1,0,IF(AND(DP106=1,$J106=1,DP$43&gt;=REGISTER!$CZ$25,DP$40&gt;0,SUM(DP$54:DP$60)&gt;0),1,0)))</f>
        <v>0</v>
      </c>
      <c r="AN106" s="80">
        <f>IF((SUM(AN$19:AN$39)+SUM(AN$78:AN105)+SUM(AN$117:AN$121))&gt;=REGISTER!$CZ$22,0,IF(DQ$70=1,0,IF(AND(DQ106=1,$J106=1,DQ$43&gt;=REGISTER!$CZ$25,DQ$40&gt;0,SUM(DQ$54:DQ$60)&gt;0),1,0)))</f>
        <v>0</v>
      </c>
      <c r="AO106" s="80">
        <f>IF((SUM(AO$19:AO$39)+SUM(AO$78:AO105)+SUM(AO$117:AO$121))&gt;=REGISTER!$CZ$22,0,IF(DR$70=1,0,IF(AND(DR106=1,$J106=1,DR$43&gt;=REGISTER!$CZ$25,DR$40&gt;0,SUM(DR$54:DR$60)&gt;0),1,0)))</f>
        <v>0</v>
      </c>
      <c r="AP106" s="80">
        <f>IF((SUM(AP$19:AP$39)+SUM(AP$78:AP105)+SUM(AP$117:AP$121))&gt;=REGISTER!$CZ$22,0,IF(DS$70=1,0,IF(AND(DS106=1,$J106=1,DS$43&gt;=REGISTER!$CZ$25,DS$40&gt;0,SUM(DS$54:DS$60)&gt;0),1,0)))</f>
        <v>0</v>
      </c>
      <c r="AQ106" s="80">
        <f>IF((SUM(AQ$19:AQ$39)+SUM(AQ$78:AQ105)+SUM(AQ$117:AQ$121))&gt;=REGISTER!$CZ$22,0,IF(DT$70=1,0,IF(AND(DT106=1,$J106=1,DT$43&gt;=REGISTER!$CZ$25,DT$40&gt;0,SUM(DT$54:DT$60)&gt;0),1,0)))</f>
        <v>0</v>
      </c>
      <c r="AR106" s="80">
        <f>IF((SUM(AR$19:AR$39)+SUM(AR$78:AR105)+SUM(AR$117:AR$121))&gt;=REGISTER!$CZ$22,0,IF(DU$70=1,0,IF(AND(DU106=1,$J106=1,DU$43&gt;=REGISTER!$CZ$25,DU$40&gt;0,SUM(DU$54:DU$60)&gt;0),1,0)))</f>
        <v>0</v>
      </c>
      <c r="AS106" s="80">
        <f>IF((SUM(AS$19:AS$39)+SUM(AS$78:AS105)+SUM(AS$117:AS$121))&gt;=REGISTER!$CZ$22,0,IF(DV$70=1,0,IF(AND(DV106=1,$J106=1,DV$43&gt;=REGISTER!$CZ$25,DV$40&gt;0,SUM(DV$54:DV$60)&gt;0),1,0)))</f>
        <v>0</v>
      </c>
      <c r="AT106" s="80">
        <f>IF((SUM(AT$19:AT$39)+SUM(AT$78:AT105)+SUM(AT$117:AT$121))&gt;=REGISTER!$CZ$22,0,IF(DW$70=1,0,IF(AND(DW106=1,$J106=1,DW$43&gt;=REGISTER!$CZ$25,DW$40&gt;0,SUM(DW$54:DW$60)&gt;0),1,0)))</f>
        <v>0</v>
      </c>
      <c r="AU106" s="80">
        <f>IF((SUM(AU$19:AU$39)+SUM(AU$78:AU105)+SUM(AU$117:AU$121))&gt;=REGISTER!$CZ$22,0,IF(DX$70=1,0,IF(AND(DX106=1,$J106=1,DX$43&gt;=REGISTER!$CZ$25,DX$40&gt;0,SUM(DX$54:DX$60)&gt;0),1,0)))</f>
        <v>0</v>
      </c>
      <c r="AV106" s="80">
        <f>IF((SUM(AV$19:AV$39)+SUM(AV$78:AV105)+SUM(AV$117:AV$121))&gt;=REGISTER!$CZ$22,0,IF(DY$70=1,0,IF(AND(DY106=1,$J106=1,DY$43&gt;=REGISTER!$CZ$25,DY$40&gt;0,SUM(DY$54:DY$60)&gt;0),1,0)))</f>
        <v>0</v>
      </c>
      <c r="AW106" s="80">
        <f>IF((SUM(AW$19:AW$39)+SUM(AW$78:AW105)+SUM(AW$117:AW$121))&gt;=REGISTER!$CZ$22,0,IF(DZ$70=1,0,IF(AND(DZ106=1,$J106=1,DZ$43&gt;=REGISTER!$CZ$25,DZ$40&gt;0,SUM(DZ$54:DZ$60)&gt;0),1,0)))</f>
        <v>0</v>
      </c>
      <c r="AX106" s="80">
        <f>IF((SUM(AX$19:AX$39)+SUM(AX$78:AX105)+SUM(AX$117:AX$121))&gt;=REGISTER!$CZ$22,0,IF(EA$70=1,0,IF(AND(EA106=1,$J106=1,EA$43&gt;=REGISTER!$CZ$25,EA$40&gt;0,SUM(EA$54:EA$60)&gt;0),1,0)))</f>
        <v>0</v>
      </c>
      <c r="AY106" s="80">
        <f>IF((SUM(AY$19:AY$39)+SUM(AY$78:AY105)+SUM(AY$117:AY$121))&gt;=REGISTER!$CZ$22,0,IF(EB$70=1,0,IF(AND(EB106=1,$J106=1,EB$43&gt;=REGISTER!$CZ$25,EB$40&gt;0,SUM(EB$54:EB$60)&gt;0),1,0)))</f>
        <v>0</v>
      </c>
      <c r="AZ106" s="80">
        <f>IF((SUM(AZ$19:AZ$39)+SUM(AZ$78:AZ105)+SUM(AZ$117:AZ$121))&gt;=REGISTER!$CZ$22,0,IF(EC$70=1,0,IF(AND(EC106=1,$J106=1,EC$43&gt;=REGISTER!$CZ$25,EC$40&gt;0,SUM(EC$54:EC$60)&gt;0),1,0)))</f>
        <v>0</v>
      </c>
      <c r="BA106" s="80">
        <f>IF((SUM(BA$19:BA$39)+SUM(BA$78:BA105)+SUM(BA$117:BA$121))&gt;=REGISTER!$CZ$22,0,IF(ED$70=1,0,IF(AND(ED106=1,$J106=1,ED$43&gt;=REGISTER!$CZ$25,ED$40&gt;0,SUM(ED$54:ED$60)&gt;0),1,0)))</f>
        <v>0</v>
      </c>
      <c r="BB106" s="80">
        <f>IF((SUM(BB$19:BB$39)+SUM(BB$78:BB105)+SUM(BB$117:BB$121))&gt;=REGISTER!$CZ$22,0,IF(EE$70=1,0,IF(AND(EE106=1,$J106=1,EE$43&gt;=REGISTER!$CZ$25,EE$40&gt;0,SUM(EE$54:EE$60)&gt;0),1,0)))</f>
        <v>0</v>
      </c>
      <c r="BC106" s="80">
        <f>IF((SUM(BC$19:BC$39)+SUM(BC$78:BC105)+SUM(BC$117:BC$121))&gt;=REGISTER!$CZ$22,0,IF(EF$70=1,0,IF(AND(EF106=1,$J106=1,EF$43&gt;=REGISTER!$CZ$25,EF$40&gt;0,SUM(EF$54:EF$60)&gt;0),1,0)))</f>
        <v>0</v>
      </c>
      <c r="BD106" s="101">
        <f t="shared" si="46"/>
        <v>0</v>
      </c>
      <c r="BE106" s="80">
        <f>IF((SUM(BE$19:BE$39)+SUM(BE$78:BE105)+SUM(BE$117:BE$121))&gt;=30,0,SUM(IF(AND($I106=1,CS106=1,CS$41&gt;2,CS$40&gt;0,SUM(CS$47:CS$53)&gt;0),1,0)))</f>
        <v>0</v>
      </c>
      <c r="BF106" s="80">
        <f>IF((SUM(BF$19:BF$39)+SUM(BF$78:BF105)+SUM(BF$117:BF$121))&gt;=30,0,SUM(IF(AND($I106=1,CT106=1,CT$41&gt;2,CT$40&gt;0,SUM(CT$47:CT$53)&gt;0),1,0)))</f>
        <v>0</v>
      </c>
      <c r="BG106" s="80">
        <f>IF((SUM(BG$19:BG$39)+SUM(BG$78:BG105)+SUM(BG$117:BG$121))&gt;=30,0,SUM(IF(AND($I106=1,CU106=1,CU$41&gt;2,CU$40&gt;0,SUM(CU$47:CU$53)&gt;0),1,0)))</f>
        <v>0</v>
      </c>
      <c r="BH106" s="80">
        <f>IF((SUM(BH$19:BH$39)+SUM(BH$78:BH105)+SUM(BH$117:BH$121))&gt;=30,0,SUM(IF(AND($I106=1,CV106=1,CV$41&gt;2,CV$40&gt;0,SUM(CV$47:CV$53)&gt;0),1,0)))</f>
        <v>0</v>
      </c>
      <c r="BI106" s="80">
        <f>IF((SUM(BI$19:BI$39)+SUM(BI$78:BI105)+SUM(BI$117:BI$121))&gt;=30,0,SUM(IF(AND($I106=1,CW106=1,CW$41&gt;2,CW$40&gt;0,SUM(CW$47:CW$53)&gt;0),1,0)))</f>
        <v>0</v>
      </c>
      <c r="BJ106" s="80">
        <f>IF((SUM(BJ$19:BJ$39)+SUM(BJ$78:BJ105)+SUM(BJ$117:BJ$121))&gt;=30,0,SUM(IF(AND($I106=1,CX106=1,CX$41&gt;2,CX$40&gt;0,SUM(CX$47:CX$53)&gt;0),1,0)))</f>
        <v>0</v>
      </c>
      <c r="BK106" s="80">
        <f>IF((SUM(BK$19:BK$39)+SUM(BK$78:BK105)+SUM(BK$117:BK$121))&gt;=30,0,SUM(IF(AND($I106=1,CY106=1,CY$41&gt;2,CY$40&gt;0,SUM(CY$47:CY$53)&gt;0),1,0)))</f>
        <v>0</v>
      </c>
      <c r="BL106" s="80">
        <f>IF((SUM(BL$19:BL$39)+SUM(BL$78:BL105)+SUM(BL$117:BL$121))&gt;=30,0,SUM(IF(AND($I106=1,CZ106=1,CZ$41&gt;2,CZ$40&gt;0,SUM(CZ$47:CZ$53)&gt;0),1,0)))</f>
        <v>0</v>
      </c>
      <c r="BM106" s="80">
        <f>IF((SUM(BM$19:BM$39)+SUM(BM$78:BM105)+SUM(BM$117:BM$121))&gt;=30,0,SUM(IF(AND($I106=1,DA106=1,DA$41&gt;2,DA$40&gt;0,SUM(DA$47:DA$53)&gt;0),1,0)))</f>
        <v>0</v>
      </c>
      <c r="BN106" s="80">
        <f>IF((SUM(BN$19:BN$39)+SUM(BN$78:BN105)+SUM(BN$117:BN$121))&gt;=30,0,SUM(IF(AND($I106=1,DB106=1,DB$41&gt;2,DB$40&gt;0,SUM(DB$47:DB$53)&gt;0),1,0)))</f>
        <v>0</v>
      </c>
      <c r="BO106" s="80">
        <f>IF((SUM(BO$19:BO$39)+SUM(BO$78:BO105)+SUM(BO$117:BO$121))&gt;=30,0,SUM(IF(AND($I106=1,DC106=1,DC$41&gt;2,DC$40&gt;0,SUM(DC$47:DC$53)&gt;0),1,0)))</f>
        <v>0</v>
      </c>
      <c r="BP106" s="80">
        <f>IF((SUM(BP$19:BP$39)+SUM(BP$78:BP105)+SUM(BP$117:BP$121))&gt;=30,0,SUM(IF(AND($I106=1,DD106=1,DD$41&gt;2,DD$40&gt;0,SUM(DD$47:DD$53)&gt;0),1,0)))</f>
        <v>0</v>
      </c>
      <c r="BQ106" s="80">
        <f>IF((SUM(BQ$19:BQ$39)+SUM(BQ$78:BQ105)+SUM(BQ$117:BQ$121))&gt;=30,0,SUM(IF(AND($I106=1,DE106=1,DE$41&gt;2,DE$40&gt;0,SUM(DE$47:DE$53)&gt;0),1,0)))</f>
        <v>0</v>
      </c>
      <c r="BR106" s="80">
        <f>IF((SUM(BR$19:BR$39)+SUM(BR$78:BR105)+SUM(BR$117:BR$121))&gt;=30,0,SUM(IF(AND($I106=1,DF106=1,DF$41&gt;2,DF$40&gt;0,SUM(DF$47:DF$53)&gt;0),1,0)))</f>
        <v>0</v>
      </c>
      <c r="BS106" s="80">
        <f>IF((SUM(BS$19:BS$39)+SUM(BS$78:BS105)+SUM(BS$117:BS$121))&gt;=30,0,SUM(IF(AND($I106=1,DG106=1,DG$41&gt;2,DG$40&gt;0,SUM(DG$47:DG$53)&gt;0),1,0)))</f>
        <v>0</v>
      </c>
      <c r="BT106" s="80">
        <f>IF((SUM(BT$19:BT$39)+SUM(BT$78:BT105)+SUM(BT$117:BT$121))&gt;=30,0,SUM(IF(AND($I106=1,DH106=1,DH$41&gt;2,DH$40&gt;0,SUM(DH$47:DH$53)&gt;0),1,0)))</f>
        <v>0</v>
      </c>
      <c r="BU106" s="80">
        <f>IF((SUM(BU$19:BU$39)+SUM(BU$78:BU105)+SUM(BU$117:BU$121))&gt;=30,0,SUM(IF(AND($I106=1,DI106=1,DI$41&gt;2,DI$40&gt;0,SUM(DI$47:DI$53)&gt;0),1,0)))</f>
        <v>0</v>
      </c>
      <c r="BV106" s="80">
        <f>IF((SUM(BV$19:BV$39)+SUM(BV$78:BV105)+SUM(BV$117:BV$121))&gt;=30,0,SUM(IF(AND($I106=1,DJ106=1,DJ$41&gt;2,DJ$40&gt;0,SUM(DJ$47:DJ$53)&gt;0),1,0)))</f>
        <v>0</v>
      </c>
      <c r="BW106" s="80">
        <f>IF((SUM(BW$19:BW$39)+SUM(BW$78:BW105)+SUM(BW$117:BW$121))&gt;=30,0,SUM(IF(AND($I106=1,DK106=1,DK$41&gt;2,DK$40&gt;0,SUM(DK$47:DK$53)&gt;0),1,0)))</f>
        <v>0</v>
      </c>
      <c r="BX106" s="80">
        <f>IF((SUM(BX$19:BX$39)+SUM(BX$78:BX105)+SUM(BX$117:BX$121))&gt;=30,0,SUM(IF(AND($I106=1,DL106=1,DL$41&gt;2,DL$40&gt;0,SUM(DL$47:DL$53)&gt;0),1,0)))</f>
        <v>0</v>
      </c>
      <c r="BY106" s="80">
        <f>IF((SUM(BY$19:BY$39)+SUM(BY$78:BY105)+SUM(BY$117:BY$121))&gt;=30,0,SUM(IF(AND($I106=1,DM106=1,DM$41&gt;2,DM$40&gt;0,SUM(DM$47:DM$53)&gt;0),1,0)))</f>
        <v>0</v>
      </c>
      <c r="BZ106" s="80">
        <f>IF((SUM(BZ$19:BZ$39)+SUM(BZ$78:BZ105)+SUM(BZ$117:BZ$121))&gt;=30,0,SUM(IF(AND($I106=1,DN106=1,DN$41&gt;2,DN$40&gt;0,SUM(DN$47:DN$53)&gt;0),1,0)))</f>
        <v>0</v>
      </c>
      <c r="CA106" s="80">
        <f>IF((SUM(CA$19:CA$39)+SUM(CA$78:CA105)+SUM(CA$117:CA$121))&gt;=30,0,SUM(IF(AND($I106=1,DO106=1,DO$41&gt;2,DO$40&gt;0,SUM(DO$47:DO$53)&gt;0),1,0)))</f>
        <v>0</v>
      </c>
      <c r="CB106" s="80">
        <f>IF((SUM(CB$19:CB$39)+SUM(CB$78:CB105)+SUM(CB$117:CB$121))&gt;=30,0,SUM(IF(AND($I106=1,DP106=1,DP$41&gt;2,DP$40&gt;0,SUM(DP$47:DP$53)&gt;0),1,0)))</f>
        <v>0</v>
      </c>
      <c r="CC106" s="80">
        <f>IF((SUM(CC$19:CC$39)+SUM(CC$78:CC105)+SUM(CC$117:CC$121))&gt;=30,0,SUM(IF(AND($I106=1,DQ106=1,DQ$41&gt;2,DQ$40&gt;0,SUM(DQ$47:DQ$53)&gt;0),1,0)))</f>
        <v>0</v>
      </c>
      <c r="CD106" s="80">
        <f>IF((SUM(CD$19:CD$39)+SUM(CD$78:CD105)+SUM(CD$117:CD$121))&gt;=30,0,SUM(IF(AND($I106=1,DR106=1,DR$41&gt;2,DR$40&gt;0,SUM(DR$47:DR$53)&gt;0),1,0)))</f>
        <v>0</v>
      </c>
      <c r="CE106" s="80">
        <f>IF((SUM(CE$19:CE$39)+SUM(CE$78:CE105)+SUM(CE$117:CE$121))&gt;=30,0,SUM(IF(AND($I106=1,DS106=1,DS$41&gt;2,DS$40&gt;0,SUM(DS$47:DS$53)&gt;0),1,0)))</f>
        <v>0</v>
      </c>
      <c r="CF106" s="80">
        <f>IF((SUM(CF$19:CF$39)+SUM(CF$78:CF105)+SUM(CF$117:CF$121))&gt;=30,0,SUM(IF(AND($I106=1,DT106=1,DT$41&gt;2,DT$40&gt;0,SUM(DT$47:DT$53)&gt;0),1,0)))</f>
        <v>0</v>
      </c>
      <c r="CG106" s="80">
        <f>IF((SUM(CG$19:CG$39)+SUM(CG$78:CG105)+SUM(CG$117:CG$121))&gt;=30,0,SUM(IF(AND($I106=1,DU106=1,DU$41&gt;2,DU$40&gt;0,SUM(DU$47:DU$53)&gt;0),1,0)))</f>
        <v>0</v>
      </c>
      <c r="CH106" s="80">
        <f>IF((SUM(CH$19:CH$39)+SUM(CH$78:CH105)+SUM(CH$117:CH$121))&gt;=30,0,SUM(IF(AND($I106=1,DV106=1,DV$41&gt;2,DV$40&gt;0,SUM(DV$47:DV$53)&gt;0),1,0)))</f>
        <v>0</v>
      </c>
      <c r="CI106" s="80">
        <f>IF((SUM(CI$19:CI$39)+SUM(CI$78:CI105)+SUM(CI$117:CI$121))&gt;=30,0,SUM(IF(AND($I106=1,DW106=1,DW$41&gt;2,DW$40&gt;0,SUM(DW$47:DW$53)&gt;0),1,0)))</f>
        <v>0</v>
      </c>
      <c r="CJ106" s="80">
        <f>IF((SUM(CJ$19:CJ$39)+SUM(CJ$78:CJ105)+SUM(CJ$117:CJ$121))&gt;=30,0,SUM(IF(AND($I106=1,DX106=1,DX$41&gt;2,DX$40&gt;0,SUM(DX$47:DX$53)&gt;0),1,0)))</f>
        <v>0</v>
      </c>
      <c r="CK106" s="80">
        <f>IF((SUM(CK$19:CK$39)+SUM(CK$78:CK105)+SUM(CK$117:CK$121))&gt;=30,0,SUM(IF(AND($I106=1,DY106=1,DY$41&gt;2,DY$40&gt;0,SUM(DY$47:DY$53)&gt;0),1,0)))</f>
        <v>0</v>
      </c>
      <c r="CL106" s="80">
        <f>IF((SUM(CL$19:CL$39)+SUM(CL$78:CL105)+SUM(CL$117:CL$121))&gt;=30,0,SUM(IF(AND($I106=1,DZ106=1,DZ$41&gt;2,DZ$40&gt;0,SUM(DZ$47:DZ$53)&gt;0),1,0)))</f>
        <v>0</v>
      </c>
      <c r="CM106" s="80">
        <f>IF((SUM(CM$19:CM$39)+SUM(CM$78:CM105)+SUM(CM$117:CM$121))&gt;=30,0,SUM(IF(AND($I106=1,EA106=1,EA$41&gt;2,EA$40&gt;0,SUM(EA$47:EA$53)&gt;0),1,0)))</f>
        <v>0</v>
      </c>
      <c r="CN106" s="80">
        <f>IF((SUM(CN$19:CN$39)+SUM(CN$78:CN105)+SUM(CN$117:CN$121))&gt;=30,0,SUM(IF(AND($I106=1,EB106=1,EB$41&gt;2,EB$40&gt;0,SUM(EB$47:EB$53)&gt;0),1,0)))</f>
        <v>0</v>
      </c>
      <c r="CO106" s="80">
        <f>IF((SUM(CO$19:CO$39)+SUM(CO$78:CO105)+SUM(CO$117:CO$121))&gt;=30,0,SUM(IF(AND($I106=1,EC106=1,EC$41&gt;2,EC$40&gt;0,SUM(EC$47:EC$53)&gt;0),1,0)))</f>
        <v>0</v>
      </c>
      <c r="CP106" s="80">
        <f>IF((SUM(CP$19:CP$39)+SUM(CP$78:CP105)+SUM(CP$117:CP$121))&gt;=30,0,SUM(IF(AND($I106=1,ED106=1,ED$41&gt;2,ED$40&gt;0,SUM(ED$47:ED$53)&gt;0),1,0)))</f>
        <v>0</v>
      </c>
      <c r="CQ106" s="80">
        <f>IF((SUM(CQ$19:CQ$39)+SUM(CQ$78:CQ105)+SUM(CQ$117:CQ$121))&gt;=30,0,SUM(IF(AND($I106=1,EE106=1,EE$41&gt;2,EE$40&gt;0,SUM(EE$47:EE$53)&gt;0),1,0)))</f>
        <v>0</v>
      </c>
      <c r="CR106" s="80">
        <f>IF((SUM(CR$19:CR$39)+SUM(CR$78:CR105)+SUM(CR$117:CR$121))&gt;=30,0,SUM(IF(AND($I106=1,EF106=1,EF$41&gt;2,EF$40&gt;0,SUM(EF$47:EF$53)&gt;0),1,0)))</f>
        <v>0</v>
      </c>
      <c r="CS106" s="64"/>
      <c r="CT106" s="64"/>
      <c r="CU106" s="64"/>
      <c r="CV106" s="64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64"/>
      <c r="DQ106" s="64"/>
      <c r="DR106" s="64"/>
      <c r="DS106" s="64"/>
      <c r="DT106" s="64"/>
      <c r="DU106" s="64"/>
      <c r="DV106" s="64"/>
      <c r="DW106" s="64"/>
      <c r="DX106" s="64"/>
      <c r="DY106" s="64"/>
      <c r="DZ106" s="64"/>
      <c r="EA106" s="64"/>
      <c r="EB106" s="64"/>
      <c r="EC106" s="64"/>
      <c r="ED106" s="64"/>
      <c r="EE106" s="64"/>
      <c r="EF106" s="64"/>
      <c r="EG106" s="54">
        <f t="shared" si="48"/>
        <v>0</v>
      </c>
      <c r="EH106" s="136"/>
      <c r="EI106" s="97">
        <f t="shared" si="49"/>
        <v>0</v>
      </c>
      <c r="EJ106" s="344" t="str">
        <f t="shared" si="50"/>
        <v/>
      </c>
      <c r="EK106" s="345">
        <f t="shared" si="51"/>
        <v>0</v>
      </c>
      <c r="EL106" s="185"/>
      <c r="EM106" s="102">
        <f>SUMIF($K106,REGISTER!$CU$7,'KORT 2'!$BD106)</f>
        <v>0</v>
      </c>
      <c r="EN106" s="19">
        <f>SUMIF($K106,REGISTER!$CU$8,'KORT 2'!$BD106)</f>
        <v>0</v>
      </c>
      <c r="EO106" s="20">
        <f>SUMIF($K106,REGISTER!$CU$9,'KORT 2'!$BD106)</f>
        <v>0</v>
      </c>
      <c r="EP106" s="17">
        <f>SUMIF($K106,REGISTER!$CU$21,'KORT 2'!$BD106)</f>
        <v>0</v>
      </c>
      <c r="EQ106" s="19">
        <f>SUMIF($K106,REGISTER!$CU$22,'KORT 2'!$BD106)</f>
        <v>0</v>
      </c>
      <c r="ER106" s="20">
        <f>SUMIF($K106,REGISTER!$CU$23,'KORT 2'!$BD106)</f>
        <v>0</v>
      </c>
      <c r="ES106" s="17">
        <f>SUMIF($K106,REGISTER!$CU$14,'KORT 2'!$BD106)</f>
        <v>0</v>
      </c>
      <c r="ET106" s="19">
        <f>SUMIF($K106,REGISTER!$CU$15,'KORT 2'!$BD106)</f>
        <v>0</v>
      </c>
      <c r="EU106" s="19">
        <f>SUMIF($K106,REGISTER!$CU$16,'KORT 2'!$BD106)</f>
        <v>0</v>
      </c>
      <c r="EV106" s="218">
        <f>SUMIF($K106,REGISTER!$CU$17,'KORT 2'!$BD106)+SUMIF($K106,REGISTER!$CU$18,'KORT 2'!$BD106)+SUMIF($K106,REGISTER!$CU$19,'KORT 2'!$BD106)+SUMIF($K106,REGISTER!$CU$20,'KORT 2'!$BD106)</f>
        <v>0</v>
      </c>
      <c r="EW106" s="103">
        <f>SUMIF($K106,REGISTER!$CU$28,'KORT 2'!$BD106)</f>
        <v>0</v>
      </c>
      <c r="EX106" s="19">
        <f>SUMIF($K106,REGISTER!$CU$29,'KORT 2'!$BD106)</f>
        <v>0</v>
      </c>
      <c r="EY106" s="19">
        <f>SUMIF($K106,REGISTER!$CU$30,'KORT 2'!$BD106)</f>
        <v>0</v>
      </c>
      <c r="EZ106" s="218">
        <f>SUMIF($K106,REGISTER!$CU$31,'KORT 2'!$BD106)+SUMIF($K106,REGISTER!$CU$32,'KORT 2'!$BD106)+SUMIF($K106,REGISTER!$CU$33,'KORT 2'!$BD106)+SUMIF($K106,REGISTER!$CU$34,'KORT 2'!$BD106)</f>
        <v>0</v>
      </c>
      <c r="FA106" s="136"/>
      <c r="FB106" s="136"/>
      <c r="FC106" s="136"/>
      <c r="FD106" s="136"/>
      <c r="FE106" s="136"/>
      <c r="FF106" s="136"/>
      <c r="FG106" s="136"/>
      <c r="FH106" s="136"/>
      <c r="FI106" s="136"/>
      <c r="FJ106" s="136"/>
      <c r="FK106" s="136"/>
      <c r="FL106" s="136"/>
      <c r="FM106" s="136"/>
      <c r="FN106" s="136"/>
      <c r="FO106" s="136"/>
      <c r="FP106" s="235"/>
      <c r="FQ106" s="103">
        <f>SUMIF($M106,REGISTER!$CU$36,'KORT 2'!$O106)</f>
        <v>0</v>
      </c>
      <c r="FR106" s="19">
        <f>SUMIF($M106,REGISTER!$CU$37,'KORT 2'!$O106)</f>
        <v>0</v>
      </c>
      <c r="FS106" s="19">
        <f>SUMIF($M106,REGISTER!$CU$38,'KORT 2'!$O106)</f>
        <v>0</v>
      </c>
      <c r="FT106" s="19">
        <f>SUMIF($M106,REGISTER!$CU$39,'KORT 2'!$O106)</f>
        <v>0</v>
      </c>
      <c r="FU106" s="19">
        <f>SUMIF($M106,REGISTER!$CU$40,'KORT 2'!$O106)</f>
        <v>0</v>
      </c>
      <c r="FV106" s="19">
        <f>SUMIF($M106,REGISTER!$CU$41,'KORT 2'!$O106)</f>
        <v>0</v>
      </c>
      <c r="FW106" s="19">
        <f>SUMIF($M106,REGISTER!$CU$56,'KORT 2'!$O106)</f>
        <v>0</v>
      </c>
      <c r="FX106" s="19">
        <f>SUMIF($M106,REGISTER!$CU$57,'KORT 2'!$O106)</f>
        <v>0</v>
      </c>
      <c r="FY106" s="19">
        <f>SUMIF($M106,REGISTER!$CU$58,'KORT 2'!$O106)</f>
        <v>0</v>
      </c>
      <c r="FZ106" s="19">
        <f>SUMIF($M106,REGISTER!$CU$59,'KORT 2'!$O106)</f>
        <v>0</v>
      </c>
      <c r="GA106" s="19">
        <f>SUMIF($M106,REGISTER!$CU$60,'KORT 2'!$O106)</f>
        <v>0</v>
      </c>
      <c r="GB106" s="19">
        <f>SUMIF($M106,REGISTER!$CU$61,'KORT 2'!$O106)</f>
        <v>0</v>
      </c>
      <c r="GC106" s="19">
        <f>SUMIF($M106,REGISTER!$CU$46,'KORT 2'!$O106)</f>
        <v>0</v>
      </c>
      <c r="GD106" s="19">
        <f>SUMIF($M106,REGISTER!$CU$47,'KORT 2'!$O106)</f>
        <v>0</v>
      </c>
      <c r="GE106" s="19">
        <f>SUMIF($M106,REGISTER!$CU$48,'KORT 2'!$O106)</f>
        <v>0</v>
      </c>
      <c r="GF106" s="19">
        <f>SUMIF($M106,REGISTER!$CU$49,'KORT 2'!$O106)</f>
        <v>0</v>
      </c>
      <c r="GG106" s="19">
        <f>SUMIF($M106,REGISTER!$CU$50,'KORT 2'!$O106)</f>
        <v>0</v>
      </c>
      <c r="GH106" s="19">
        <f>SUMIF($M106,REGISTER!$CU$51,'KORT 2'!$O106)</f>
        <v>0</v>
      </c>
      <c r="GI106" s="18">
        <f>SUMIF($M106,REGISTER!$CU$52,'KORT 2'!$O106)+SUMIF($M106,REGISTER!$CU$53,'KORT 2'!$O106)+SUMIF($M106,REGISTER!$CU$54,'KORT 2'!$O106)+SUMIF($M106,REGISTER!$CU$55,'KORT 2'!$O106)</f>
        <v>0</v>
      </c>
      <c r="GJ106" s="19">
        <f>SUMIF($M106,REGISTER!$CU$66,'KORT 2'!$O106)</f>
        <v>0</v>
      </c>
      <c r="GK106" s="19">
        <f>SUMIF($M106,REGISTER!$CU$67,'KORT 2'!$O106)</f>
        <v>0</v>
      </c>
      <c r="GL106" s="19">
        <f>SUMIF($M106,REGISTER!$CU$68,'KORT 2'!$O106)</f>
        <v>0</v>
      </c>
      <c r="GM106" s="19">
        <f>SUMIF($M106,REGISTER!$CU$69,'KORT 2'!$O106)</f>
        <v>0</v>
      </c>
      <c r="GN106" s="19">
        <f>SUMIF($M106,REGISTER!$CU$70,'KORT 2'!$O106)</f>
        <v>0</v>
      </c>
      <c r="GO106" s="19">
        <f>SUMIF($M106,REGISTER!$CU$71,'KORT 2'!$O106)</f>
        <v>0</v>
      </c>
      <c r="GP106" s="18">
        <f>SUMIF($M106,REGISTER!$CU$72,'KORT 2'!$O106)+SUMIF($M106,REGISTER!$CU$73,'KORT 2'!$O106)+SUMIF($M106,REGISTER!$CU$74,'KORT 2'!$O106)+SUMIF($M106,REGISTER!$CU$75,'KORT 2'!$O106)</f>
        <v>0</v>
      </c>
      <c r="GQ106" s="136"/>
      <c r="GR106" s="136"/>
      <c r="GS106" s="136"/>
      <c r="GT106" s="136"/>
      <c r="GU106" s="136"/>
      <c r="GV106" s="136"/>
      <c r="GW106" s="136"/>
      <c r="GX106" s="136"/>
      <c r="GY106" s="136"/>
      <c r="GZ106" s="136"/>
      <c r="HA106" s="136"/>
      <c r="HB106" s="136"/>
      <c r="HC106" s="136"/>
      <c r="HD106" s="136"/>
      <c r="HE106" s="136"/>
      <c r="HF106" s="136"/>
      <c r="HG106" s="136"/>
      <c r="HH106" s="125"/>
      <c r="HI106" s="1"/>
    </row>
    <row r="107" spans="1:217" ht="12" customHeight="1">
      <c r="A107" s="17">
        <v>51</v>
      </c>
      <c r="B107" s="81"/>
      <c r="C107" s="427" t="str">
        <f t="shared" si="38"/>
        <v/>
      </c>
      <c r="D107" s="428"/>
      <c r="E107" s="428"/>
      <c r="F107" s="428"/>
      <c r="G107" s="429"/>
      <c r="H107" s="130" t="str">
        <f t="shared" si="39"/>
        <v/>
      </c>
      <c r="I107" s="26">
        <f t="shared" si="40"/>
        <v>0</v>
      </c>
      <c r="J107" s="26">
        <f t="shared" si="41"/>
        <v>0</v>
      </c>
      <c r="K107" s="26">
        <f t="shared" si="42"/>
        <v>0</v>
      </c>
      <c r="L107" s="133"/>
      <c r="M107" s="26">
        <f t="shared" si="43"/>
        <v>0</v>
      </c>
      <c r="N107" s="26">
        <f t="shared" si="44"/>
        <v>0</v>
      </c>
      <c r="O107" s="101">
        <f t="shared" si="45"/>
        <v>0</v>
      </c>
      <c r="P107" s="80">
        <f>IF((SUM(P$19:P$39)+SUM(P$78:P106)+SUM(P$117:P$121))&gt;=REGISTER!$CZ$22,0,IF(CS$70=1,0,IF(AND(CS107=1,$J107=1,CS$43&gt;=REGISTER!$CZ$25,CS$40&gt;0,SUM(CS$54:CS$60)&gt;0),1,0)))</f>
        <v>0</v>
      </c>
      <c r="Q107" s="80">
        <f>IF((SUM(Q$19:Q$39)+SUM(Q$78:Q106)+SUM(Q$117:Q$121))&gt;=REGISTER!$CZ$22,0,IF(CT$70=1,0,IF(AND(CT107=1,$J107=1,CT$43&gt;=REGISTER!$CZ$25,CT$40&gt;0,SUM(CT$54:CT$60)&gt;0),1,0)))</f>
        <v>0</v>
      </c>
      <c r="R107" s="80">
        <f>IF((SUM(R$19:R$39)+SUM(R$78:R106)+SUM(R$117:R$121))&gt;=REGISTER!$CZ$22,0,IF(CU$70=1,0,IF(AND(CU107=1,$J107=1,CU$43&gt;=REGISTER!$CZ$25,CU$40&gt;0,SUM(CU$54:CU$60)&gt;0),1,0)))</f>
        <v>0</v>
      </c>
      <c r="S107" s="80">
        <f>IF((SUM(S$19:S$39)+SUM(S$78:S106)+SUM(S$117:S$121))&gt;=REGISTER!$CZ$22,0,IF(CV$70=1,0,IF(AND(CV107=1,$J107=1,CV$43&gt;=REGISTER!$CZ$25,CV$40&gt;0,SUM(CV$54:CV$60)&gt;0),1,0)))</f>
        <v>0</v>
      </c>
      <c r="T107" s="80">
        <f>IF((SUM(T$19:T$39)+SUM(T$78:T106)+SUM(T$117:T$121))&gt;=REGISTER!$CZ$22,0,IF(CW$70=1,0,IF(AND(CW107=1,$J107=1,CW$43&gt;=REGISTER!$CZ$25,CW$40&gt;0,SUM(CW$54:CW$60)&gt;0),1,0)))</f>
        <v>0</v>
      </c>
      <c r="U107" s="80">
        <f>IF((SUM(U$19:U$39)+SUM(U$78:U106)+SUM(U$117:U$121))&gt;=REGISTER!$CZ$22,0,IF(CX$70=1,0,IF(AND(CX107=1,$J107=1,CX$43&gt;=REGISTER!$CZ$25,CX$40&gt;0,SUM(CX$54:CX$60)&gt;0),1,0)))</f>
        <v>0</v>
      </c>
      <c r="V107" s="80">
        <f>IF((SUM(V$19:V$39)+SUM(V$78:V106)+SUM(V$117:V$121))&gt;=REGISTER!$CZ$22,0,IF(CY$70=1,0,IF(AND(CY107=1,$J107=1,CY$43&gt;=REGISTER!$CZ$25,CY$40&gt;0,SUM(CY$54:CY$60)&gt;0),1,0)))</f>
        <v>0</v>
      </c>
      <c r="W107" s="80">
        <f>IF((SUM(W$19:W$39)+SUM(W$78:W106)+SUM(W$117:W$121))&gt;=REGISTER!$CZ$22,0,IF(CZ$70=1,0,IF(AND(CZ107=1,$J107=1,CZ$43&gt;=REGISTER!$CZ$25,CZ$40&gt;0,SUM(CZ$54:CZ$60)&gt;0),1,0)))</f>
        <v>0</v>
      </c>
      <c r="X107" s="80">
        <f>IF((SUM(X$19:X$39)+SUM(X$78:X106)+SUM(X$117:X$121))&gt;=REGISTER!$CZ$22,0,IF(DA$70=1,0,IF(AND(DA107=1,$J107=1,DA$43&gt;=REGISTER!$CZ$25,DA$40&gt;0,SUM(DA$54:DA$60)&gt;0),1,0)))</f>
        <v>0</v>
      </c>
      <c r="Y107" s="80">
        <f>IF((SUM(Y$19:Y$39)+SUM(Y$78:Y106)+SUM(Y$117:Y$121))&gt;=REGISTER!$CZ$22,0,IF(DB$70=1,0,IF(AND(DB107=1,$J107=1,DB$43&gt;=REGISTER!$CZ$25,DB$40&gt;0,SUM(DB$54:DB$60)&gt;0),1,0)))</f>
        <v>0</v>
      </c>
      <c r="Z107" s="80">
        <f>IF((SUM(Z$19:Z$39)+SUM(Z$78:Z106)+SUM(Z$117:Z$121))&gt;=REGISTER!$CZ$22,0,IF(DC$70=1,0,IF(AND(DC107=1,$J107=1,DC$43&gt;=REGISTER!$CZ$25,DC$40&gt;0,SUM(DC$54:DC$60)&gt;0),1,0)))</f>
        <v>0</v>
      </c>
      <c r="AA107" s="80">
        <f>IF((SUM(AA$19:AA$39)+SUM(AA$78:AA106)+SUM(AA$117:AA$121))&gt;=REGISTER!$CZ$22,0,IF(DD$70=1,0,IF(AND(DD107=1,$J107=1,DD$43&gt;=REGISTER!$CZ$25,DD$40&gt;0,SUM(DD$54:DD$60)&gt;0),1,0)))</f>
        <v>0</v>
      </c>
      <c r="AB107" s="80">
        <f>IF((SUM(AB$19:AB$39)+SUM(AB$78:AB106)+SUM(AB$117:AB$121))&gt;=REGISTER!$CZ$22,0,IF(DE$70=1,0,IF(AND(DE107=1,$J107=1,DE$43&gt;=REGISTER!$CZ$25,DE$40&gt;0,SUM(DE$54:DE$60)&gt;0),1,0)))</f>
        <v>0</v>
      </c>
      <c r="AC107" s="80">
        <f>IF((SUM(AC$19:AC$39)+SUM(AC$78:AC106)+SUM(AC$117:AC$121))&gt;=REGISTER!$CZ$22,0,IF(DF$70=1,0,IF(AND(DF107=1,$J107=1,DF$43&gt;=REGISTER!$CZ$25,DF$40&gt;0,SUM(DF$54:DF$60)&gt;0),1,0)))</f>
        <v>0</v>
      </c>
      <c r="AD107" s="80">
        <f>IF((SUM(AD$19:AD$39)+SUM(AD$78:AD106)+SUM(AD$117:AD$121))&gt;=REGISTER!$CZ$22,0,IF(DG$70=1,0,IF(AND(DG107=1,$J107=1,DG$43&gt;=REGISTER!$CZ$25,DG$40&gt;0,SUM(DG$54:DG$60)&gt;0),1,0)))</f>
        <v>0</v>
      </c>
      <c r="AE107" s="80">
        <f>IF((SUM(AE$19:AE$39)+SUM(AE$78:AE106)+SUM(AE$117:AE$121))&gt;=REGISTER!$CZ$22,0,IF(DH$70=1,0,IF(AND(DH107=1,$J107=1,DH$43&gt;=REGISTER!$CZ$25,DH$40&gt;0,SUM(DH$54:DH$60)&gt;0),1,0)))</f>
        <v>0</v>
      </c>
      <c r="AF107" s="80">
        <f>IF((SUM(AF$19:AF$39)+SUM(AF$78:AF106)+SUM(AF$117:AF$121))&gt;=REGISTER!$CZ$22,0,IF(DI$70=1,0,IF(AND(DI107=1,$J107=1,DI$43&gt;=REGISTER!$CZ$25,DI$40&gt;0,SUM(DI$54:DI$60)&gt;0),1,0)))</f>
        <v>0</v>
      </c>
      <c r="AG107" s="80">
        <f>IF((SUM(AG$19:AG$39)+SUM(AG$78:AG106)+SUM(AG$117:AG$121))&gt;=REGISTER!$CZ$22,0,IF(DJ$70=1,0,IF(AND(DJ107=1,$J107=1,DJ$43&gt;=REGISTER!$CZ$25,DJ$40&gt;0,SUM(DJ$54:DJ$60)&gt;0),1,0)))</f>
        <v>0</v>
      </c>
      <c r="AH107" s="80">
        <f>IF((SUM(AH$19:AH$39)+SUM(AH$78:AH106)+SUM(AH$117:AH$121))&gt;=REGISTER!$CZ$22,0,IF(DK$70=1,0,IF(AND(DK107=1,$J107=1,DK$43&gt;=REGISTER!$CZ$25,DK$40&gt;0,SUM(DK$54:DK$60)&gt;0),1,0)))</f>
        <v>0</v>
      </c>
      <c r="AI107" s="80">
        <f>IF((SUM(AI$19:AI$39)+SUM(AI$78:AI106)+SUM(AI$117:AI$121))&gt;=REGISTER!$CZ$22,0,IF(DL$70=1,0,IF(AND(DL107=1,$J107=1,DL$43&gt;=REGISTER!$CZ$25,DL$40&gt;0,SUM(DL$54:DL$60)&gt;0),1,0)))</f>
        <v>0</v>
      </c>
      <c r="AJ107" s="80">
        <f>IF((SUM(AJ$19:AJ$39)+SUM(AJ$78:AJ106)+SUM(AJ$117:AJ$121))&gt;=REGISTER!$CZ$22,0,IF(DM$70=1,0,IF(AND(DM107=1,$J107=1,DM$43&gt;=REGISTER!$CZ$25,DM$40&gt;0,SUM(DM$54:DM$60)&gt;0),1,0)))</f>
        <v>0</v>
      </c>
      <c r="AK107" s="80">
        <f>IF((SUM(AK$19:AK$39)+SUM(AK$78:AK106)+SUM(AK$117:AK$121))&gt;=REGISTER!$CZ$22,0,IF(DN$70=1,0,IF(AND(DN107=1,$J107=1,DN$43&gt;=REGISTER!$CZ$25,DN$40&gt;0,SUM(DN$54:DN$60)&gt;0),1,0)))</f>
        <v>0</v>
      </c>
      <c r="AL107" s="80">
        <f>IF((SUM(AL$19:AL$39)+SUM(AL$78:AL106)+SUM(AL$117:AL$121))&gt;=REGISTER!$CZ$22,0,IF(DO$70=1,0,IF(AND(DO107=1,$J107=1,DO$43&gt;=REGISTER!$CZ$25,DO$40&gt;0,SUM(DO$54:DO$60)&gt;0),1,0)))</f>
        <v>0</v>
      </c>
      <c r="AM107" s="80">
        <f>IF((SUM(AM$19:AM$39)+SUM(AM$78:AM106)+SUM(AM$117:AM$121))&gt;=REGISTER!$CZ$22,0,IF(DP$70=1,0,IF(AND(DP107=1,$J107=1,DP$43&gt;=REGISTER!$CZ$25,DP$40&gt;0,SUM(DP$54:DP$60)&gt;0),1,0)))</f>
        <v>0</v>
      </c>
      <c r="AN107" s="80">
        <f>IF((SUM(AN$19:AN$39)+SUM(AN$78:AN106)+SUM(AN$117:AN$121))&gt;=REGISTER!$CZ$22,0,IF(DQ$70=1,0,IF(AND(DQ107=1,$J107=1,DQ$43&gt;=REGISTER!$CZ$25,DQ$40&gt;0,SUM(DQ$54:DQ$60)&gt;0),1,0)))</f>
        <v>0</v>
      </c>
      <c r="AO107" s="80">
        <f>IF((SUM(AO$19:AO$39)+SUM(AO$78:AO106)+SUM(AO$117:AO$121))&gt;=REGISTER!$CZ$22,0,IF(DR$70=1,0,IF(AND(DR107=1,$J107=1,DR$43&gt;=REGISTER!$CZ$25,DR$40&gt;0,SUM(DR$54:DR$60)&gt;0),1,0)))</f>
        <v>0</v>
      </c>
      <c r="AP107" s="80">
        <f>IF((SUM(AP$19:AP$39)+SUM(AP$78:AP106)+SUM(AP$117:AP$121))&gt;=REGISTER!$CZ$22,0,IF(DS$70=1,0,IF(AND(DS107=1,$J107=1,DS$43&gt;=REGISTER!$CZ$25,DS$40&gt;0,SUM(DS$54:DS$60)&gt;0),1,0)))</f>
        <v>0</v>
      </c>
      <c r="AQ107" s="80">
        <f>IF((SUM(AQ$19:AQ$39)+SUM(AQ$78:AQ106)+SUM(AQ$117:AQ$121))&gt;=REGISTER!$CZ$22,0,IF(DT$70=1,0,IF(AND(DT107=1,$J107=1,DT$43&gt;=REGISTER!$CZ$25,DT$40&gt;0,SUM(DT$54:DT$60)&gt;0),1,0)))</f>
        <v>0</v>
      </c>
      <c r="AR107" s="80">
        <f>IF((SUM(AR$19:AR$39)+SUM(AR$78:AR106)+SUM(AR$117:AR$121))&gt;=REGISTER!$CZ$22,0,IF(DU$70=1,0,IF(AND(DU107=1,$J107=1,DU$43&gt;=REGISTER!$CZ$25,DU$40&gt;0,SUM(DU$54:DU$60)&gt;0),1,0)))</f>
        <v>0</v>
      </c>
      <c r="AS107" s="80">
        <f>IF((SUM(AS$19:AS$39)+SUM(AS$78:AS106)+SUM(AS$117:AS$121))&gt;=REGISTER!$CZ$22,0,IF(DV$70=1,0,IF(AND(DV107=1,$J107=1,DV$43&gt;=REGISTER!$CZ$25,DV$40&gt;0,SUM(DV$54:DV$60)&gt;0),1,0)))</f>
        <v>0</v>
      </c>
      <c r="AT107" s="80">
        <f>IF((SUM(AT$19:AT$39)+SUM(AT$78:AT106)+SUM(AT$117:AT$121))&gt;=REGISTER!$CZ$22,0,IF(DW$70=1,0,IF(AND(DW107=1,$J107=1,DW$43&gt;=REGISTER!$CZ$25,DW$40&gt;0,SUM(DW$54:DW$60)&gt;0),1,0)))</f>
        <v>0</v>
      </c>
      <c r="AU107" s="80">
        <f>IF((SUM(AU$19:AU$39)+SUM(AU$78:AU106)+SUM(AU$117:AU$121))&gt;=REGISTER!$CZ$22,0,IF(DX$70=1,0,IF(AND(DX107=1,$J107=1,DX$43&gt;=REGISTER!$CZ$25,DX$40&gt;0,SUM(DX$54:DX$60)&gt;0),1,0)))</f>
        <v>0</v>
      </c>
      <c r="AV107" s="80">
        <f>IF((SUM(AV$19:AV$39)+SUM(AV$78:AV106)+SUM(AV$117:AV$121))&gt;=REGISTER!$CZ$22,0,IF(DY$70=1,0,IF(AND(DY107=1,$J107=1,DY$43&gt;=REGISTER!$CZ$25,DY$40&gt;0,SUM(DY$54:DY$60)&gt;0),1,0)))</f>
        <v>0</v>
      </c>
      <c r="AW107" s="80">
        <f>IF((SUM(AW$19:AW$39)+SUM(AW$78:AW106)+SUM(AW$117:AW$121))&gt;=REGISTER!$CZ$22,0,IF(DZ$70=1,0,IF(AND(DZ107=1,$J107=1,DZ$43&gt;=REGISTER!$CZ$25,DZ$40&gt;0,SUM(DZ$54:DZ$60)&gt;0),1,0)))</f>
        <v>0</v>
      </c>
      <c r="AX107" s="80">
        <f>IF((SUM(AX$19:AX$39)+SUM(AX$78:AX106)+SUM(AX$117:AX$121))&gt;=REGISTER!$CZ$22,0,IF(EA$70=1,0,IF(AND(EA107=1,$J107=1,EA$43&gt;=REGISTER!$CZ$25,EA$40&gt;0,SUM(EA$54:EA$60)&gt;0),1,0)))</f>
        <v>0</v>
      </c>
      <c r="AY107" s="80">
        <f>IF((SUM(AY$19:AY$39)+SUM(AY$78:AY106)+SUM(AY$117:AY$121))&gt;=REGISTER!$CZ$22,0,IF(EB$70=1,0,IF(AND(EB107=1,$J107=1,EB$43&gt;=REGISTER!$CZ$25,EB$40&gt;0,SUM(EB$54:EB$60)&gt;0),1,0)))</f>
        <v>0</v>
      </c>
      <c r="AZ107" s="80">
        <f>IF((SUM(AZ$19:AZ$39)+SUM(AZ$78:AZ106)+SUM(AZ$117:AZ$121))&gt;=REGISTER!$CZ$22,0,IF(EC$70=1,0,IF(AND(EC107=1,$J107=1,EC$43&gt;=REGISTER!$CZ$25,EC$40&gt;0,SUM(EC$54:EC$60)&gt;0),1,0)))</f>
        <v>0</v>
      </c>
      <c r="BA107" s="80">
        <f>IF((SUM(BA$19:BA$39)+SUM(BA$78:BA106)+SUM(BA$117:BA$121))&gt;=REGISTER!$CZ$22,0,IF(ED$70=1,0,IF(AND(ED107=1,$J107=1,ED$43&gt;=REGISTER!$CZ$25,ED$40&gt;0,SUM(ED$54:ED$60)&gt;0),1,0)))</f>
        <v>0</v>
      </c>
      <c r="BB107" s="80">
        <f>IF((SUM(BB$19:BB$39)+SUM(BB$78:BB106)+SUM(BB$117:BB$121))&gt;=REGISTER!$CZ$22,0,IF(EE$70=1,0,IF(AND(EE107=1,$J107=1,EE$43&gt;=REGISTER!$CZ$25,EE$40&gt;0,SUM(EE$54:EE$60)&gt;0),1,0)))</f>
        <v>0</v>
      </c>
      <c r="BC107" s="80">
        <f>IF((SUM(BC$19:BC$39)+SUM(BC$78:BC106)+SUM(BC$117:BC$121))&gt;=REGISTER!$CZ$22,0,IF(EF$70=1,0,IF(AND(EF107=1,$J107=1,EF$43&gt;=REGISTER!$CZ$25,EF$40&gt;0,SUM(EF$54:EF$60)&gt;0),1,0)))</f>
        <v>0</v>
      </c>
      <c r="BD107" s="101">
        <f t="shared" si="46"/>
        <v>0</v>
      </c>
      <c r="BE107" s="80">
        <f>IF((SUM(BE$19:BE$39)+SUM(BE$78:BE106)+SUM(BE$117:BE$121))&gt;=30,0,SUM(IF(AND($I107=1,CS107=1,CS$41&gt;2,CS$40&gt;0,SUM(CS$47:CS$53)&gt;0),1,0)))</f>
        <v>0</v>
      </c>
      <c r="BF107" s="80">
        <f>IF((SUM(BF$19:BF$39)+SUM(BF$78:BF106)+SUM(BF$117:BF$121))&gt;=30,0,SUM(IF(AND($I107=1,CT107=1,CT$41&gt;2,CT$40&gt;0,SUM(CT$47:CT$53)&gt;0),1,0)))</f>
        <v>0</v>
      </c>
      <c r="BG107" s="80">
        <f>IF((SUM(BG$19:BG$39)+SUM(BG$78:BG106)+SUM(BG$117:BG$121))&gt;=30,0,SUM(IF(AND($I107=1,CU107=1,CU$41&gt;2,CU$40&gt;0,SUM(CU$47:CU$53)&gt;0),1,0)))</f>
        <v>0</v>
      </c>
      <c r="BH107" s="80">
        <f>IF((SUM(BH$19:BH$39)+SUM(BH$78:BH106)+SUM(BH$117:BH$121))&gt;=30,0,SUM(IF(AND($I107=1,CV107=1,CV$41&gt;2,CV$40&gt;0,SUM(CV$47:CV$53)&gt;0),1,0)))</f>
        <v>0</v>
      </c>
      <c r="BI107" s="80">
        <f>IF((SUM(BI$19:BI$39)+SUM(BI$78:BI106)+SUM(BI$117:BI$121))&gt;=30,0,SUM(IF(AND($I107=1,CW107=1,CW$41&gt;2,CW$40&gt;0,SUM(CW$47:CW$53)&gt;0),1,0)))</f>
        <v>0</v>
      </c>
      <c r="BJ107" s="80">
        <f>IF((SUM(BJ$19:BJ$39)+SUM(BJ$78:BJ106)+SUM(BJ$117:BJ$121))&gt;=30,0,SUM(IF(AND($I107=1,CX107=1,CX$41&gt;2,CX$40&gt;0,SUM(CX$47:CX$53)&gt;0),1,0)))</f>
        <v>0</v>
      </c>
      <c r="BK107" s="80">
        <f>IF((SUM(BK$19:BK$39)+SUM(BK$78:BK106)+SUM(BK$117:BK$121))&gt;=30,0,SUM(IF(AND($I107=1,CY107=1,CY$41&gt;2,CY$40&gt;0,SUM(CY$47:CY$53)&gt;0),1,0)))</f>
        <v>0</v>
      </c>
      <c r="BL107" s="80">
        <f>IF((SUM(BL$19:BL$39)+SUM(BL$78:BL106)+SUM(BL$117:BL$121))&gt;=30,0,SUM(IF(AND($I107=1,CZ107=1,CZ$41&gt;2,CZ$40&gt;0,SUM(CZ$47:CZ$53)&gt;0),1,0)))</f>
        <v>0</v>
      </c>
      <c r="BM107" s="80">
        <f>IF((SUM(BM$19:BM$39)+SUM(BM$78:BM106)+SUM(BM$117:BM$121))&gt;=30,0,SUM(IF(AND($I107=1,DA107=1,DA$41&gt;2,DA$40&gt;0,SUM(DA$47:DA$53)&gt;0),1,0)))</f>
        <v>0</v>
      </c>
      <c r="BN107" s="80">
        <f>IF((SUM(BN$19:BN$39)+SUM(BN$78:BN106)+SUM(BN$117:BN$121))&gt;=30,0,SUM(IF(AND($I107=1,DB107=1,DB$41&gt;2,DB$40&gt;0,SUM(DB$47:DB$53)&gt;0),1,0)))</f>
        <v>0</v>
      </c>
      <c r="BO107" s="80">
        <f>IF((SUM(BO$19:BO$39)+SUM(BO$78:BO106)+SUM(BO$117:BO$121))&gt;=30,0,SUM(IF(AND($I107=1,DC107=1,DC$41&gt;2,DC$40&gt;0,SUM(DC$47:DC$53)&gt;0),1,0)))</f>
        <v>0</v>
      </c>
      <c r="BP107" s="80">
        <f>IF((SUM(BP$19:BP$39)+SUM(BP$78:BP106)+SUM(BP$117:BP$121))&gt;=30,0,SUM(IF(AND($I107=1,DD107=1,DD$41&gt;2,DD$40&gt;0,SUM(DD$47:DD$53)&gt;0),1,0)))</f>
        <v>0</v>
      </c>
      <c r="BQ107" s="80">
        <f>IF((SUM(BQ$19:BQ$39)+SUM(BQ$78:BQ106)+SUM(BQ$117:BQ$121))&gt;=30,0,SUM(IF(AND($I107=1,DE107=1,DE$41&gt;2,DE$40&gt;0,SUM(DE$47:DE$53)&gt;0),1,0)))</f>
        <v>0</v>
      </c>
      <c r="BR107" s="80">
        <f>IF((SUM(BR$19:BR$39)+SUM(BR$78:BR106)+SUM(BR$117:BR$121))&gt;=30,0,SUM(IF(AND($I107=1,DF107=1,DF$41&gt;2,DF$40&gt;0,SUM(DF$47:DF$53)&gt;0),1,0)))</f>
        <v>0</v>
      </c>
      <c r="BS107" s="80">
        <f>IF((SUM(BS$19:BS$39)+SUM(BS$78:BS106)+SUM(BS$117:BS$121))&gt;=30,0,SUM(IF(AND($I107=1,DG107=1,DG$41&gt;2,DG$40&gt;0,SUM(DG$47:DG$53)&gt;0),1,0)))</f>
        <v>0</v>
      </c>
      <c r="BT107" s="80">
        <f>IF((SUM(BT$19:BT$39)+SUM(BT$78:BT106)+SUM(BT$117:BT$121))&gt;=30,0,SUM(IF(AND($I107=1,DH107=1,DH$41&gt;2,DH$40&gt;0,SUM(DH$47:DH$53)&gt;0),1,0)))</f>
        <v>0</v>
      </c>
      <c r="BU107" s="80">
        <f>IF((SUM(BU$19:BU$39)+SUM(BU$78:BU106)+SUM(BU$117:BU$121))&gt;=30,0,SUM(IF(AND($I107=1,DI107=1,DI$41&gt;2,DI$40&gt;0,SUM(DI$47:DI$53)&gt;0),1,0)))</f>
        <v>0</v>
      </c>
      <c r="BV107" s="80">
        <f>IF((SUM(BV$19:BV$39)+SUM(BV$78:BV106)+SUM(BV$117:BV$121))&gt;=30,0,SUM(IF(AND($I107=1,DJ107=1,DJ$41&gt;2,DJ$40&gt;0,SUM(DJ$47:DJ$53)&gt;0),1,0)))</f>
        <v>0</v>
      </c>
      <c r="BW107" s="80">
        <f>IF((SUM(BW$19:BW$39)+SUM(BW$78:BW106)+SUM(BW$117:BW$121))&gt;=30,0,SUM(IF(AND($I107=1,DK107=1,DK$41&gt;2,DK$40&gt;0,SUM(DK$47:DK$53)&gt;0),1,0)))</f>
        <v>0</v>
      </c>
      <c r="BX107" s="80">
        <f>IF((SUM(BX$19:BX$39)+SUM(BX$78:BX106)+SUM(BX$117:BX$121))&gt;=30,0,SUM(IF(AND($I107=1,DL107=1,DL$41&gt;2,DL$40&gt;0,SUM(DL$47:DL$53)&gt;0),1,0)))</f>
        <v>0</v>
      </c>
      <c r="BY107" s="80">
        <f>IF((SUM(BY$19:BY$39)+SUM(BY$78:BY106)+SUM(BY$117:BY$121))&gt;=30,0,SUM(IF(AND($I107=1,DM107=1,DM$41&gt;2,DM$40&gt;0,SUM(DM$47:DM$53)&gt;0),1,0)))</f>
        <v>0</v>
      </c>
      <c r="BZ107" s="80">
        <f>IF((SUM(BZ$19:BZ$39)+SUM(BZ$78:BZ106)+SUM(BZ$117:BZ$121))&gt;=30,0,SUM(IF(AND($I107=1,DN107=1,DN$41&gt;2,DN$40&gt;0,SUM(DN$47:DN$53)&gt;0),1,0)))</f>
        <v>0</v>
      </c>
      <c r="CA107" s="80">
        <f>IF((SUM(CA$19:CA$39)+SUM(CA$78:CA106)+SUM(CA$117:CA$121))&gt;=30,0,SUM(IF(AND($I107=1,DO107=1,DO$41&gt;2,DO$40&gt;0,SUM(DO$47:DO$53)&gt;0),1,0)))</f>
        <v>0</v>
      </c>
      <c r="CB107" s="80">
        <f>IF((SUM(CB$19:CB$39)+SUM(CB$78:CB106)+SUM(CB$117:CB$121))&gt;=30,0,SUM(IF(AND($I107=1,DP107=1,DP$41&gt;2,DP$40&gt;0,SUM(DP$47:DP$53)&gt;0),1,0)))</f>
        <v>0</v>
      </c>
      <c r="CC107" s="80">
        <f>IF((SUM(CC$19:CC$39)+SUM(CC$78:CC106)+SUM(CC$117:CC$121))&gt;=30,0,SUM(IF(AND($I107=1,DQ107=1,DQ$41&gt;2,DQ$40&gt;0,SUM(DQ$47:DQ$53)&gt;0),1,0)))</f>
        <v>0</v>
      </c>
      <c r="CD107" s="80">
        <f>IF((SUM(CD$19:CD$39)+SUM(CD$78:CD106)+SUM(CD$117:CD$121))&gt;=30,0,SUM(IF(AND($I107=1,DR107=1,DR$41&gt;2,DR$40&gt;0,SUM(DR$47:DR$53)&gt;0),1,0)))</f>
        <v>0</v>
      </c>
      <c r="CE107" s="80">
        <f>IF((SUM(CE$19:CE$39)+SUM(CE$78:CE106)+SUM(CE$117:CE$121))&gt;=30,0,SUM(IF(AND($I107=1,DS107=1,DS$41&gt;2,DS$40&gt;0,SUM(DS$47:DS$53)&gt;0),1,0)))</f>
        <v>0</v>
      </c>
      <c r="CF107" s="80">
        <f>IF((SUM(CF$19:CF$39)+SUM(CF$78:CF106)+SUM(CF$117:CF$121))&gt;=30,0,SUM(IF(AND($I107=1,DT107=1,DT$41&gt;2,DT$40&gt;0,SUM(DT$47:DT$53)&gt;0),1,0)))</f>
        <v>0</v>
      </c>
      <c r="CG107" s="80">
        <f>IF((SUM(CG$19:CG$39)+SUM(CG$78:CG106)+SUM(CG$117:CG$121))&gt;=30,0,SUM(IF(AND($I107=1,DU107=1,DU$41&gt;2,DU$40&gt;0,SUM(DU$47:DU$53)&gt;0),1,0)))</f>
        <v>0</v>
      </c>
      <c r="CH107" s="80">
        <f>IF((SUM(CH$19:CH$39)+SUM(CH$78:CH106)+SUM(CH$117:CH$121))&gt;=30,0,SUM(IF(AND($I107=1,DV107=1,DV$41&gt;2,DV$40&gt;0,SUM(DV$47:DV$53)&gt;0),1,0)))</f>
        <v>0</v>
      </c>
      <c r="CI107" s="80">
        <f>IF((SUM(CI$19:CI$39)+SUM(CI$78:CI106)+SUM(CI$117:CI$121))&gt;=30,0,SUM(IF(AND($I107=1,DW107=1,DW$41&gt;2,DW$40&gt;0,SUM(DW$47:DW$53)&gt;0),1,0)))</f>
        <v>0</v>
      </c>
      <c r="CJ107" s="80">
        <f>IF((SUM(CJ$19:CJ$39)+SUM(CJ$78:CJ106)+SUM(CJ$117:CJ$121))&gt;=30,0,SUM(IF(AND($I107=1,DX107=1,DX$41&gt;2,DX$40&gt;0,SUM(DX$47:DX$53)&gt;0),1,0)))</f>
        <v>0</v>
      </c>
      <c r="CK107" s="80">
        <f>IF((SUM(CK$19:CK$39)+SUM(CK$78:CK106)+SUM(CK$117:CK$121))&gt;=30,0,SUM(IF(AND($I107=1,DY107=1,DY$41&gt;2,DY$40&gt;0,SUM(DY$47:DY$53)&gt;0),1,0)))</f>
        <v>0</v>
      </c>
      <c r="CL107" s="80">
        <f>IF((SUM(CL$19:CL$39)+SUM(CL$78:CL106)+SUM(CL$117:CL$121))&gt;=30,0,SUM(IF(AND($I107=1,DZ107=1,DZ$41&gt;2,DZ$40&gt;0,SUM(DZ$47:DZ$53)&gt;0),1,0)))</f>
        <v>0</v>
      </c>
      <c r="CM107" s="80">
        <f>IF((SUM(CM$19:CM$39)+SUM(CM$78:CM106)+SUM(CM$117:CM$121))&gt;=30,0,SUM(IF(AND($I107=1,EA107=1,EA$41&gt;2,EA$40&gt;0,SUM(EA$47:EA$53)&gt;0),1,0)))</f>
        <v>0</v>
      </c>
      <c r="CN107" s="80">
        <f>IF((SUM(CN$19:CN$39)+SUM(CN$78:CN106)+SUM(CN$117:CN$121))&gt;=30,0,SUM(IF(AND($I107=1,EB107=1,EB$41&gt;2,EB$40&gt;0,SUM(EB$47:EB$53)&gt;0),1,0)))</f>
        <v>0</v>
      </c>
      <c r="CO107" s="80">
        <f>IF((SUM(CO$19:CO$39)+SUM(CO$78:CO106)+SUM(CO$117:CO$121))&gt;=30,0,SUM(IF(AND($I107=1,EC107=1,EC$41&gt;2,EC$40&gt;0,SUM(EC$47:EC$53)&gt;0),1,0)))</f>
        <v>0</v>
      </c>
      <c r="CP107" s="80">
        <f>IF((SUM(CP$19:CP$39)+SUM(CP$78:CP106)+SUM(CP$117:CP$121))&gt;=30,0,SUM(IF(AND($I107=1,ED107=1,ED$41&gt;2,ED$40&gt;0,SUM(ED$47:ED$53)&gt;0),1,0)))</f>
        <v>0</v>
      </c>
      <c r="CQ107" s="80">
        <f>IF((SUM(CQ$19:CQ$39)+SUM(CQ$78:CQ106)+SUM(CQ$117:CQ$121))&gt;=30,0,SUM(IF(AND($I107=1,EE107=1,EE$41&gt;2,EE$40&gt;0,SUM(EE$47:EE$53)&gt;0),1,0)))</f>
        <v>0</v>
      </c>
      <c r="CR107" s="80">
        <f>IF((SUM(CR$19:CR$39)+SUM(CR$78:CR106)+SUM(CR$117:CR$121))&gt;=30,0,SUM(IF(AND($I107=1,EF107=1,EF$41&gt;2,EF$40&gt;0,SUM(EF$47:EF$53)&gt;0),1,0)))</f>
        <v>0</v>
      </c>
      <c r="CS107" s="64"/>
      <c r="CT107" s="64"/>
      <c r="CU107" s="64"/>
      <c r="CV107" s="64"/>
      <c r="CW107" s="64"/>
      <c r="CX107" s="64"/>
      <c r="CY107" s="64"/>
      <c r="CZ107" s="64"/>
      <c r="DA107" s="64"/>
      <c r="DB107" s="64"/>
      <c r="DC107" s="64"/>
      <c r="DD107" s="64"/>
      <c r="DE107" s="64"/>
      <c r="DF107" s="64"/>
      <c r="DG107" s="64"/>
      <c r="DH107" s="64"/>
      <c r="DI107" s="64"/>
      <c r="DJ107" s="64"/>
      <c r="DK107" s="64"/>
      <c r="DL107" s="64"/>
      <c r="DM107" s="64"/>
      <c r="DN107" s="64"/>
      <c r="DO107" s="64"/>
      <c r="DP107" s="64"/>
      <c r="DQ107" s="64"/>
      <c r="DR107" s="64"/>
      <c r="DS107" s="64"/>
      <c r="DT107" s="64"/>
      <c r="DU107" s="64"/>
      <c r="DV107" s="64"/>
      <c r="DW107" s="64"/>
      <c r="DX107" s="64"/>
      <c r="DY107" s="64"/>
      <c r="DZ107" s="64"/>
      <c r="EA107" s="64"/>
      <c r="EB107" s="64"/>
      <c r="EC107" s="64"/>
      <c r="ED107" s="64"/>
      <c r="EE107" s="64"/>
      <c r="EF107" s="64"/>
      <c r="EG107" s="54">
        <f t="shared" si="48"/>
        <v>0</v>
      </c>
      <c r="EH107" s="136"/>
      <c r="EI107" s="97">
        <f t="shared" si="49"/>
        <v>0</v>
      </c>
      <c r="EJ107" s="344" t="str">
        <f t="shared" si="50"/>
        <v/>
      </c>
      <c r="EK107" s="345">
        <f t="shared" si="51"/>
        <v>0</v>
      </c>
      <c r="EL107" s="185"/>
      <c r="EM107" s="102">
        <f>SUMIF($K107,REGISTER!$CU$7,'KORT 2'!$BD107)</f>
        <v>0</v>
      </c>
      <c r="EN107" s="19">
        <f>SUMIF($K107,REGISTER!$CU$8,'KORT 2'!$BD107)</f>
        <v>0</v>
      </c>
      <c r="EO107" s="20">
        <f>SUMIF($K107,REGISTER!$CU$9,'KORT 2'!$BD107)</f>
        <v>0</v>
      </c>
      <c r="EP107" s="17">
        <f>SUMIF($K107,REGISTER!$CU$21,'KORT 2'!$BD107)</f>
        <v>0</v>
      </c>
      <c r="EQ107" s="19">
        <f>SUMIF($K107,REGISTER!$CU$22,'KORT 2'!$BD107)</f>
        <v>0</v>
      </c>
      <c r="ER107" s="20">
        <f>SUMIF($K107,REGISTER!$CU$23,'KORT 2'!$BD107)</f>
        <v>0</v>
      </c>
      <c r="ES107" s="17">
        <f>SUMIF($K107,REGISTER!$CU$14,'KORT 2'!$BD107)</f>
        <v>0</v>
      </c>
      <c r="ET107" s="19">
        <f>SUMIF($K107,REGISTER!$CU$15,'KORT 2'!$BD107)</f>
        <v>0</v>
      </c>
      <c r="EU107" s="19">
        <f>SUMIF($K107,REGISTER!$CU$16,'KORT 2'!$BD107)</f>
        <v>0</v>
      </c>
      <c r="EV107" s="218">
        <f>SUMIF($K107,REGISTER!$CU$17,'KORT 2'!$BD107)+SUMIF($K107,REGISTER!$CU$18,'KORT 2'!$BD107)+SUMIF($K107,REGISTER!$CU$19,'KORT 2'!$BD107)+SUMIF($K107,REGISTER!$CU$20,'KORT 2'!$BD107)</f>
        <v>0</v>
      </c>
      <c r="EW107" s="103">
        <f>SUMIF($K107,REGISTER!$CU$28,'KORT 2'!$BD107)</f>
        <v>0</v>
      </c>
      <c r="EX107" s="19">
        <f>SUMIF($K107,REGISTER!$CU$29,'KORT 2'!$BD107)</f>
        <v>0</v>
      </c>
      <c r="EY107" s="19">
        <f>SUMIF($K107,REGISTER!$CU$30,'KORT 2'!$BD107)</f>
        <v>0</v>
      </c>
      <c r="EZ107" s="218">
        <f>SUMIF($K107,REGISTER!$CU$31,'KORT 2'!$BD107)+SUMIF($K107,REGISTER!$CU$32,'KORT 2'!$BD107)+SUMIF($K107,REGISTER!$CU$33,'KORT 2'!$BD107)+SUMIF($K107,REGISTER!$CU$34,'KORT 2'!$BD107)</f>
        <v>0</v>
      </c>
      <c r="FA107" s="136"/>
      <c r="FB107" s="136"/>
      <c r="FC107" s="136"/>
      <c r="FD107" s="136"/>
      <c r="FE107" s="136"/>
      <c r="FF107" s="136"/>
      <c r="FG107" s="136"/>
      <c r="FH107" s="136"/>
      <c r="FI107" s="136"/>
      <c r="FJ107" s="136"/>
      <c r="FK107" s="136"/>
      <c r="FL107" s="136"/>
      <c r="FM107" s="136"/>
      <c r="FN107" s="136"/>
      <c r="FO107" s="136"/>
      <c r="FP107" s="235"/>
      <c r="FQ107" s="103">
        <f>SUMIF($M107,REGISTER!$CU$36,'KORT 2'!$O107)</f>
        <v>0</v>
      </c>
      <c r="FR107" s="19">
        <f>SUMIF($M107,REGISTER!$CU$37,'KORT 2'!$O107)</f>
        <v>0</v>
      </c>
      <c r="FS107" s="19">
        <f>SUMIF($M107,REGISTER!$CU$38,'KORT 2'!$O107)</f>
        <v>0</v>
      </c>
      <c r="FT107" s="19">
        <f>SUMIF($M107,REGISTER!$CU$39,'KORT 2'!$O107)</f>
        <v>0</v>
      </c>
      <c r="FU107" s="19">
        <f>SUMIF($M107,REGISTER!$CU$40,'KORT 2'!$O107)</f>
        <v>0</v>
      </c>
      <c r="FV107" s="19">
        <f>SUMIF($M107,REGISTER!$CU$41,'KORT 2'!$O107)</f>
        <v>0</v>
      </c>
      <c r="FW107" s="19">
        <f>SUMIF($M107,REGISTER!$CU$56,'KORT 2'!$O107)</f>
        <v>0</v>
      </c>
      <c r="FX107" s="19">
        <f>SUMIF($M107,REGISTER!$CU$57,'KORT 2'!$O107)</f>
        <v>0</v>
      </c>
      <c r="FY107" s="19">
        <f>SUMIF($M107,REGISTER!$CU$58,'KORT 2'!$O107)</f>
        <v>0</v>
      </c>
      <c r="FZ107" s="19">
        <f>SUMIF($M107,REGISTER!$CU$59,'KORT 2'!$O107)</f>
        <v>0</v>
      </c>
      <c r="GA107" s="19">
        <f>SUMIF($M107,REGISTER!$CU$60,'KORT 2'!$O107)</f>
        <v>0</v>
      </c>
      <c r="GB107" s="19">
        <f>SUMIF($M107,REGISTER!$CU$61,'KORT 2'!$O107)</f>
        <v>0</v>
      </c>
      <c r="GC107" s="19">
        <f>SUMIF($M107,REGISTER!$CU$46,'KORT 2'!$O107)</f>
        <v>0</v>
      </c>
      <c r="GD107" s="19">
        <f>SUMIF($M107,REGISTER!$CU$47,'KORT 2'!$O107)</f>
        <v>0</v>
      </c>
      <c r="GE107" s="19">
        <f>SUMIF($M107,REGISTER!$CU$48,'KORT 2'!$O107)</f>
        <v>0</v>
      </c>
      <c r="GF107" s="19">
        <f>SUMIF($M107,REGISTER!$CU$49,'KORT 2'!$O107)</f>
        <v>0</v>
      </c>
      <c r="GG107" s="19">
        <f>SUMIF($M107,REGISTER!$CU$50,'KORT 2'!$O107)</f>
        <v>0</v>
      </c>
      <c r="GH107" s="19">
        <f>SUMIF($M107,REGISTER!$CU$51,'KORT 2'!$O107)</f>
        <v>0</v>
      </c>
      <c r="GI107" s="18">
        <f>SUMIF($M107,REGISTER!$CU$52,'KORT 2'!$O107)+SUMIF($M107,REGISTER!$CU$53,'KORT 2'!$O107)+SUMIF($M107,REGISTER!$CU$54,'KORT 2'!$O107)+SUMIF($M107,REGISTER!$CU$55,'KORT 2'!$O107)</f>
        <v>0</v>
      </c>
      <c r="GJ107" s="19">
        <f>SUMIF($M107,REGISTER!$CU$66,'KORT 2'!$O107)</f>
        <v>0</v>
      </c>
      <c r="GK107" s="19">
        <f>SUMIF($M107,REGISTER!$CU$67,'KORT 2'!$O107)</f>
        <v>0</v>
      </c>
      <c r="GL107" s="19">
        <f>SUMIF($M107,REGISTER!$CU$68,'KORT 2'!$O107)</f>
        <v>0</v>
      </c>
      <c r="GM107" s="19">
        <f>SUMIF($M107,REGISTER!$CU$69,'KORT 2'!$O107)</f>
        <v>0</v>
      </c>
      <c r="GN107" s="19">
        <f>SUMIF($M107,REGISTER!$CU$70,'KORT 2'!$O107)</f>
        <v>0</v>
      </c>
      <c r="GO107" s="19">
        <f>SUMIF($M107,REGISTER!$CU$71,'KORT 2'!$O107)</f>
        <v>0</v>
      </c>
      <c r="GP107" s="18">
        <f>SUMIF($M107,REGISTER!$CU$72,'KORT 2'!$O107)+SUMIF($M107,REGISTER!$CU$73,'KORT 2'!$O107)+SUMIF($M107,REGISTER!$CU$74,'KORT 2'!$O107)+SUMIF($M107,REGISTER!$CU$75,'KORT 2'!$O107)</f>
        <v>0</v>
      </c>
      <c r="GQ107" s="136"/>
      <c r="GR107" s="136"/>
      <c r="GS107" s="136"/>
      <c r="GT107" s="136"/>
      <c r="GU107" s="136"/>
      <c r="GV107" s="136"/>
      <c r="GW107" s="136"/>
      <c r="GX107" s="136"/>
      <c r="GY107" s="136"/>
      <c r="GZ107" s="136"/>
      <c r="HA107" s="136"/>
      <c r="HB107" s="136"/>
      <c r="HC107" s="136"/>
      <c r="HD107" s="136"/>
      <c r="HE107" s="136"/>
      <c r="HF107" s="136"/>
      <c r="HG107" s="136"/>
      <c r="HH107" s="125"/>
      <c r="HI107" s="1"/>
    </row>
    <row r="108" spans="1:217" ht="12" customHeight="1">
      <c r="A108" s="17">
        <v>52</v>
      </c>
      <c r="B108" s="81"/>
      <c r="C108" s="427" t="str">
        <f t="shared" si="38"/>
        <v/>
      </c>
      <c r="D108" s="428"/>
      <c r="E108" s="428"/>
      <c r="F108" s="428"/>
      <c r="G108" s="429"/>
      <c r="H108" s="130" t="str">
        <f t="shared" si="39"/>
        <v/>
      </c>
      <c r="I108" s="26">
        <f t="shared" si="40"/>
        <v>0</v>
      </c>
      <c r="J108" s="26">
        <f t="shared" si="41"/>
        <v>0</v>
      </c>
      <c r="K108" s="26">
        <f t="shared" si="42"/>
        <v>0</v>
      </c>
      <c r="L108" s="133"/>
      <c r="M108" s="26">
        <f t="shared" si="43"/>
        <v>0</v>
      </c>
      <c r="N108" s="26">
        <f t="shared" si="44"/>
        <v>0</v>
      </c>
      <c r="O108" s="101">
        <f t="shared" si="45"/>
        <v>0</v>
      </c>
      <c r="P108" s="80">
        <f>IF((SUM(P$19:P$39)+SUM(P$78:P107)+SUM(P$117:P$121))&gt;=REGISTER!$CZ$22,0,IF(CS$70=1,0,IF(AND(CS108=1,$J108=1,CS$43&gt;=REGISTER!$CZ$25,CS$40&gt;0,SUM(CS$54:CS$60)&gt;0),1,0)))</f>
        <v>0</v>
      </c>
      <c r="Q108" s="80">
        <f>IF((SUM(Q$19:Q$39)+SUM(Q$78:Q107)+SUM(Q$117:Q$121))&gt;=REGISTER!$CZ$22,0,IF(CT$70=1,0,IF(AND(CT108=1,$J108=1,CT$43&gt;=REGISTER!$CZ$25,CT$40&gt;0,SUM(CT$54:CT$60)&gt;0),1,0)))</f>
        <v>0</v>
      </c>
      <c r="R108" s="80">
        <f>IF((SUM(R$19:R$39)+SUM(R$78:R107)+SUM(R$117:R$121))&gt;=REGISTER!$CZ$22,0,IF(CU$70=1,0,IF(AND(CU108=1,$J108=1,CU$43&gt;=REGISTER!$CZ$25,CU$40&gt;0,SUM(CU$54:CU$60)&gt;0),1,0)))</f>
        <v>0</v>
      </c>
      <c r="S108" s="80">
        <f>IF((SUM(S$19:S$39)+SUM(S$78:S107)+SUM(S$117:S$121))&gt;=REGISTER!$CZ$22,0,IF(CV$70=1,0,IF(AND(CV108=1,$J108=1,CV$43&gt;=REGISTER!$CZ$25,CV$40&gt;0,SUM(CV$54:CV$60)&gt;0),1,0)))</f>
        <v>0</v>
      </c>
      <c r="T108" s="80">
        <f>IF((SUM(T$19:T$39)+SUM(T$78:T107)+SUM(T$117:T$121))&gt;=REGISTER!$CZ$22,0,IF(CW$70=1,0,IF(AND(CW108=1,$J108=1,CW$43&gt;=REGISTER!$CZ$25,CW$40&gt;0,SUM(CW$54:CW$60)&gt;0),1,0)))</f>
        <v>0</v>
      </c>
      <c r="U108" s="80">
        <f>IF((SUM(U$19:U$39)+SUM(U$78:U107)+SUM(U$117:U$121))&gt;=REGISTER!$CZ$22,0,IF(CX$70=1,0,IF(AND(CX108=1,$J108=1,CX$43&gt;=REGISTER!$CZ$25,CX$40&gt;0,SUM(CX$54:CX$60)&gt;0),1,0)))</f>
        <v>0</v>
      </c>
      <c r="V108" s="80">
        <f>IF((SUM(V$19:V$39)+SUM(V$78:V107)+SUM(V$117:V$121))&gt;=REGISTER!$CZ$22,0,IF(CY$70=1,0,IF(AND(CY108=1,$J108=1,CY$43&gt;=REGISTER!$CZ$25,CY$40&gt;0,SUM(CY$54:CY$60)&gt;0),1,0)))</f>
        <v>0</v>
      </c>
      <c r="W108" s="80">
        <f>IF((SUM(W$19:W$39)+SUM(W$78:W107)+SUM(W$117:W$121))&gt;=REGISTER!$CZ$22,0,IF(CZ$70=1,0,IF(AND(CZ108=1,$J108=1,CZ$43&gt;=REGISTER!$CZ$25,CZ$40&gt;0,SUM(CZ$54:CZ$60)&gt;0),1,0)))</f>
        <v>0</v>
      </c>
      <c r="X108" s="80">
        <f>IF((SUM(X$19:X$39)+SUM(X$78:X107)+SUM(X$117:X$121))&gt;=REGISTER!$CZ$22,0,IF(DA$70=1,0,IF(AND(DA108=1,$J108=1,DA$43&gt;=REGISTER!$CZ$25,DA$40&gt;0,SUM(DA$54:DA$60)&gt;0),1,0)))</f>
        <v>0</v>
      </c>
      <c r="Y108" s="80">
        <f>IF((SUM(Y$19:Y$39)+SUM(Y$78:Y107)+SUM(Y$117:Y$121))&gt;=REGISTER!$CZ$22,0,IF(DB$70=1,0,IF(AND(DB108=1,$J108=1,DB$43&gt;=REGISTER!$CZ$25,DB$40&gt;0,SUM(DB$54:DB$60)&gt;0),1,0)))</f>
        <v>0</v>
      </c>
      <c r="Z108" s="80">
        <f>IF((SUM(Z$19:Z$39)+SUM(Z$78:Z107)+SUM(Z$117:Z$121))&gt;=REGISTER!$CZ$22,0,IF(DC$70=1,0,IF(AND(DC108=1,$J108=1,DC$43&gt;=REGISTER!$CZ$25,DC$40&gt;0,SUM(DC$54:DC$60)&gt;0),1,0)))</f>
        <v>0</v>
      </c>
      <c r="AA108" s="80">
        <f>IF((SUM(AA$19:AA$39)+SUM(AA$78:AA107)+SUM(AA$117:AA$121))&gt;=REGISTER!$CZ$22,0,IF(DD$70=1,0,IF(AND(DD108=1,$J108=1,DD$43&gt;=REGISTER!$CZ$25,DD$40&gt;0,SUM(DD$54:DD$60)&gt;0),1,0)))</f>
        <v>0</v>
      </c>
      <c r="AB108" s="80">
        <f>IF((SUM(AB$19:AB$39)+SUM(AB$78:AB107)+SUM(AB$117:AB$121))&gt;=REGISTER!$CZ$22,0,IF(DE$70=1,0,IF(AND(DE108=1,$J108=1,DE$43&gt;=REGISTER!$CZ$25,DE$40&gt;0,SUM(DE$54:DE$60)&gt;0),1,0)))</f>
        <v>0</v>
      </c>
      <c r="AC108" s="80">
        <f>IF((SUM(AC$19:AC$39)+SUM(AC$78:AC107)+SUM(AC$117:AC$121))&gt;=REGISTER!$CZ$22,0,IF(DF$70=1,0,IF(AND(DF108=1,$J108=1,DF$43&gt;=REGISTER!$CZ$25,DF$40&gt;0,SUM(DF$54:DF$60)&gt;0),1,0)))</f>
        <v>0</v>
      </c>
      <c r="AD108" s="80">
        <f>IF((SUM(AD$19:AD$39)+SUM(AD$78:AD107)+SUM(AD$117:AD$121))&gt;=REGISTER!$CZ$22,0,IF(DG$70=1,0,IF(AND(DG108=1,$J108=1,DG$43&gt;=REGISTER!$CZ$25,DG$40&gt;0,SUM(DG$54:DG$60)&gt;0),1,0)))</f>
        <v>0</v>
      </c>
      <c r="AE108" s="80">
        <f>IF((SUM(AE$19:AE$39)+SUM(AE$78:AE107)+SUM(AE$117:AE$121))&gt;=REGISTER!$CZ$22,0,IF(DH$70=1,0,IF(AND(DH108=1,$J108=1,DH$43&gt;=REGISTER!$CZ$25,DH$40&gt;0,SUM(DH$54:DH$60)&gt;0),1,0)))</f>
        <v>0</v>
      </c>
      <c r="AF108" s="80">
        <f>IF((SUM(AF$19:AF$39)+SUM(AF$78:AF107)+SUM(AF$117:AF$121))&gt;=REGISTER!$CZ$22,0,IF(DI$70=1,0,IF(AND(DI108=1,$J108=1,DI$43&gt;=REGISTER!$CZ$25,DI$40&gt;0,SUM(DI$54:DI$60)&gt;0),1,0)))</f>
        <v>0</v>
      </c>
      <c r="AG108" s="80">
        <f>IF((SUM(AG$19:AG$39)+SUM(AG$78:AG107)+SUM(AG$117:AG$121))&gt;=REGISTER!$CZ$22,0,IF(DJ$70=1,0,IF(AND(DJ108=1,$J108=1,DJ$43&gt;=REGISTER!$CZ$25,DJ$40&gt;0,SUM(DJ$54:DJ$60)&gt;0),1,0)))</f>
        <v>0</v>
      </c>
      <c r="AH108" s="80">
        <f>IF((SUM(AH$19:AH$39)+SUM(AH$78:AH107)+SUM(AH$117:AH$121))&gt;=REGISTER!$CZ$22,0,IF(DK$70=1,0,IF(AND(DK108=1,$J108=1,DK$43&gt;=REGISTER!$CZ$25,DK$40&gt;0,SUM(DK$54:DK$60)&gt;0),1,0)))</f>
        <v>0</v>
      </c>
      <c r="AI108" s="80">
        <f>IF((SUM(AI$19:AI$39)+SUM(AI$78:AI107)+SUM(AI$117:AI$121))&gt;=REGISTER!$CZ$22,0,IF(DL$70=1,0,IF(AND(DL108=1,$J108=1,DL$43&gt;=REGISTER!$CZ$25,DL$40&gt;0,SUM(DL$54:DL$60)&gt;0),1,0)))</f>
        <v>0</v>
      </c>
      <c r="AJ108" s="80">
        <f>IF((SUM(AJ$19:AJ$39)+SUM(AJ$78:AJ107)+SUM(AJ$117:AJ$121))&gt;=REGISTER!$CZ$22,0,IF(DM$70=1,0,IF(AND(DM108=1,$J108=1,DM$43&gt;=REGISTER!$CZ$25,DM$40&gt;0,SUM(DM$54:DM$60)&gt;0),1,0)))</f>
        <v>0</v>
      </c>
      <c r="AK108" s="80">
        <f>IF((SUM(AK$19:AK$39)+SUM(AK$78:AK107)+SUM(AK$117:AK$121))&gt;=REGISTER!$CZ$22,0,IF(DN$70=1,0,IF(AND(DN108=1,$J108=1,DN$43&gt;=REGISTER!$CZ$25,DN$40&gt;0,SUM(DN$54:DN$60)&gt;0),1,0)))</f>
        <v>0</v>
      </c>
      <c r="AL108" s="80">
        <f>IF((SUM(AL$19:AL$39)+SUM(AL$78:AL107)+SUM(AL$117:AL$121))&gt;=REGISTER!$CZ$22,0,IF(DO$70=1,0,IF(AND(DO108=1,$J108=1,DO$43&gt;=REGISTER!$CZ$25,DO$40&gt;0,SUM(DO$54:DO$60)&gt;0),1,0)))</f>
        <v>0</v>
      </c>
      <c r="AM108" s="80">
        <f>IF((SUM(AM$19:AM$39)+SUM(AM$78:AM107)+SUM(AM$117:AM$121))&gt;=REGISTER!$CZ$22,0,IF(DP$70=1,0,IF(AND(DP108=1,$J108=1,DP$43&gt;=REGISTER!$CZ$25,DP$40&gt;0,SUM(DP$54:DP$60)&gt;0),1,0)))</f>
        <v>0</v>
      </c>
      <c r="AN108" s="80">
        <f>IF((SUM(AN$19:AN$39)+SUM(AN$78:AN107)+SUM(AN$117:AN$121))&gt;=REGISTER!$CZ$22,0,IF(DQ$70=1,0,IF(AND(DQ108=1,$J108=1,DQ$43&gt;=REGISTER!$CZ$25,DQ$40&gt;0,SUM(DQ$54:DQ$60)&gt;0),1,0)))</f>
        <v>0</v>
      </c>
      <c r="AO108" s="80">
        <f>IF((SUM(AO$19:AO$39)+SUM(AO$78:AO107)+SUM(AO$117:AO$121))&gt;=REGISTER!$CZ$22,0,IF(DR$70=1,0,IF(AND(DR108=1,$J108=1,DR$43&gt;=REGISTER!$CZ$25,DR$40&gt;0,SUM(DR$54:DR$60)&gt;0),1,0)))</f>
        <v>0</v>
      </c>
      <c r="AP108" s="80">
        <f>IF((SUM(AP$19:AP$39)+SUM(AP$78:AP107)+SUM(AP$117:AP$121))&gt;=REGISTER!$CZ$22,0,IF(DS$70=1,0,IF(AND(DS108=1,$J108=1,DS$43&gt;=REGISTER!$CZ$25,DS$40&gt;0,SUM(DS$54:DS$60)&gt;0),1,0)))</f>
        <v>0</v>
      </c>
      <c r="AQ108" s="80">
        <f>IF((SUM(AQ$19:AQ$39)+SUM(AQ$78:AQ107)+SUM(AQ$117:AQ$121))&gt;=REGISTER!$CZ$22,0,IF(DT$70=1,0,IF(AND(DT108=1,$J108=1,DT$43&gt;=REGISTER!$CZ$25,DT$40&gt;0,SUM(DT$54:DT$60)&gt;0),1,0)))</f>
        <v>0</v>
      </c>
      <c r="AR108" s="80">
        <f>IF((SUM(AR$19:AR$39)+SUM(AR$78:AR107)+SUM(AR$117:AR$121))&gt;=REGISTER!$CZ$22,0,IF(DU$70=1,0,IF(AND(DU108=1,$J108=1,DU$43&gt;=REGISTER!$CZ$25,DU$40&gt;0,SUM(DU$54:DU$60)&gt;0),1,0)))</f>
        <v>0</v>
      </c>
      <c r="AS108" s="80">
        <f>IF((SUM(AS$19:AS$39)+SUM(AS$78:AS107)+SUM(AS$117:AS$121))&gt;=REGISTER!$CZ$22,0,IF(DV$70=1,0,IF(AND(DV108=1,$J108=1,DV$43&gt;=REGISTER!$CZ$25,DV$40&gt;0,SUM(DV$54:DV$60)&gt;0),1,0)))</f>
        <v>0</v>
      </c>
      <c r="AT108" s="80">
        <f>IF((SUM(AT$19:AT$39)+SUM(AT$78:AT107)+SUM(AT$117:AT$121))&gt;=REGISTER!$CZ$22,0,IF(DW$70=1,0,IF(AND(DW108=1,$J108=1,DW$43&gt;=REGISTER!$CZ$25,DW$40&gt;0,SUM(DW$54:DW$60)&gt;0),1,0)))</f>
        <v>0</v>
      </c>
      <c r="AU108" s="80">
        <f>IF((SUM(AU$19:AU$39)+SUM(AU$78:AU107)+SUM(AU$117:AU$121))&gt;=REGISTER!$CZ$22,0,IF(DX$70=1,0,IF(AND(DX108=1,$J108=1,DX$43&gt;=REGISTER!$CZ$25,DX$40&gt;0,SUM(DX$54:DX$60)&gt;0),1,0)))</f>
        <v>0</v>
      </c>
      <c r="AV108" s="80">
        <f>IF((SUM(AV$19:AV$39)+SUM(AV$78:AV107)+SUM(AV$117:AV$121))&gt;=REGISTER!$CZ$22,0,IF(DY$70=1,0,IF(AND(DY108=1,$J108=1,DY$43&gt;=REGISTER!$CZ$25,DY$40&gt;0,SUM(DY$54:DY$60)&gt;0),1,0)))</f>
        <v>0</v>
      </c>
      <c r="AW108" s="80">
        <f>IF((SUM(AW$19:AW$39)+SUM(AW$78:AW107)+SUM(AW$117:AW$121))&gt;=REGISTER!$CZ$22,0,IF(DZ$70=1,0,IF(AND(DZ108=1,$J108=1,DZ$43&gt;=REGISTER!$CZ$25,DZ$40&gt;0,SUM(DZ$54:DZ$60)&gt;0),1,0)))</f>
        <v>0</v>
      </c>
      <c r="AX108" s="80">
        <f>IF((SUM(AX$19:AX$39)+SUM(AX$78:AX107)+SUM(AX$117:AX$121))&gt;=REGISTER!$CZ$22,0,IF(EA$70=1,0,IF(AND(EA108=1,$J108=1,EA$43&gt;=REGISTER!$CZ$25,EA$40&gt;0,SUM(EA$54:EA$60)&gt;0),1,0)))</f>
        <v>0</v>
      </c>
      <c r="AY108" s="80">
        <f>IF((SUM(AY$19:AY$39)+SUM(AY$78:AY107)+SUM(AY$117:AY$121))&gt;=REGISTER!$CZ$22,0,IF(EB$70=1,0,IF(AND(EB108=1,$J108=1,EB$43&gt;=REGISTER!$CZ$25,EB$40&gt;0,SUM(EB$54:EB$60)&gt;0),1,0)))</f>
        <v>0</v>
      </c>
      <c r="AZ108" s="80">
        <f>IF((SUM(AZ$19:AZ$39)+SUM(AZ$78:AZ107)+SUM(AZ$117:AZ$121))&gt;=REGISTER!$CZ$22,0,IF(EC$70=1,0,IF(AND(EC108=1,$J108=1,EC$43&gt;=REGISTER!$CZ$25,EC$40&gt;0,SUM(EC$54:EC$60)&gt;0),1,0)))</f>
        <v>0</v>
      </c>
      <c r="BA108" s="80">
        <f>IF((SUM(BA$19:BA$39)+SUM(BA$78:BA107)+SUM(BA$117:BA$121))&gt;=REGISTER!$CZ$22,0,IF(ED$70=1,0,IF(AND(ED108=1,$J108=1,ED$43&gt;=REGISTER!$CZ$25,ED$40&gt;0,SUM(ED$54:ED$60)&gt;0),1,0)))</f>
        <v>0</v>
      </c>
      <c r="BB108" s="80">
        <f>IF((SUM(BB$19:BB$39)+SUM(BB$78:BB107)+SUM(BB$117:BB$121))&gt;=REGISTER!$CZ$22,0,IF(EE$70=1,0,IF(AND(EE108=1,$J108=1,EE$43&gt;=REGISTER!$CZ$25,EE$40&gt;0,SUM(EE$54:EE$60)&gt;0),1,0)))</f>
        <v>0</v>
      </c>
      <c r="BC108" s="80">
        <f>IF((SUM(BC$19:BC$39)+SUM(BC$78:BC107)+SUM(BC$117:BC$121))&gt;=REGISTER!$CZ$22,0,IF(EF$70=1,0,IF(AND(EF108=1,$J108=1,EF$43&gt;=REGISTER!$CZ$25,EF$40&gt;0,SUM(EF$54:EF$60)&gt;0),1,0)))</f>
        <v>0</v>
      </c>
      <c r="BD108" s="101">
        <f t="shared" si="46"/>
        <v>0</v>
      </c>
      <c r="BE108" s="80">
        <f>IF((SUM(BE$19:BE$39)+SUM(BE$78:BE107)+SUM(BE$117:BE$121))&gt;=30,0,SUM(IF(AND($I108=1,CS108=1,CS$41&gt;2,CS$40&gt;0,SUM(CS$47:CS$53)&gt;0),1,0)))</f>
        <v>0</v>
      </c>
      <c r="BF108" s="80">
        <f>IF((SUM(BF$19:BF$39)+SUM(BF$78:BF107)+SUM(BF$117:BF$121))&gt;=30,0,SUM(IF(AND($I108=1,CT108=1,CT$41&gt;2,CT$40&gt;0,SUM(CT$47:CT$53)&gt;0),1,0)))</f>
        <v>0</v>
      </c>
      <c r="BG108" s="80">
        <f>IF((SUM(BG$19:BG$39)+SUM(BG$78:BG107)+SUM(BG$117:BG$121))&gt;=30,0,SUM(IF(AND($I108=1,CU108=1,CU$41&gt;2,CU$40&gt;0,SUM(CU$47:CU$53)&gt;0),1,0)))</f>
        <v>0</v>
      </c>
      <c r="BH108" s="80">
        <f>IF((SUM(BH$19:BH$39)+SUM(BH$78:BH107)+SUM(BH$117:BH$121))&gt;=30,0,SUM(IF(AND($I108=1,CV108=1,CV$41&gt;2,CV$40&gt;0,SUM(CV$47:CV$53)&gt;0),1,0)))</f>
        <v>0</v>
      </c>
      <c r="BI108" s="80">
        <f>IF((SUM(BI$19:BI$39)+SUM(BI$78:BI107)+SUM(BI$117:BI$121))&gt;=30,0,SUM(IF(AND($I108=1,CW108=1,CW$41&gt;2,CW$40&gt;0,SUM(CW$47:CW$53)&gt;0),1,0)))</f>
        <v>0</v>
      </c>
      <c r="BJ108" s="80">
        <f>IF((SUM(BJ$19:BJ$39)+SUM(BJ$78:BJ107)+SUM(BJ$117:BJ$121))&gt;=30,0,SUM(IF(AND($I108=1,CX108=1,CX$41&gt;2,CX$40&gt;0,SUM(CX$47:CX$53)&gt;0),1,0)))</f>
        <v>0</v>
      </c>
      <c r="BK108" s="80">
        <f>IF((SUM(BK$19:BK$39)+SUM(BK$78:BK107)+SUM(BK$117:BK$121))&gt;=30,0,SUM(IF(AND($I108=1,CY108=1,CY$41&gt;2,CY$40&gt;0,SUM(CY$47:CY$53)&gt;0),1,0)))</f>
        <v>0</v>
      </c>
      <c r="BL108" s="80">
        <f>IF((SUM(BL$19:BL$39)+SUM(BL$78:BL107)+SUM(BL$117:BL$121))&gt;=30,0,SUM(IF(AND($I108=1,CZ108=1,CZ$41&gt;2,CZ$40&gt;0,SUM(CZ$47:CZ$53)&gt;0),1,0)))</f>
        <v>0</v>
      </c>
      <c r="BM108" s="80">
        <f>IF((SUM(BM$19:BM$39)+SUM(BM$78:BM107)+SUM(BM$117:BM$121))&gt;=30,0,SUM(IF(AND($I108=1,DA108=1,DA$41&gt;2,DA$40&gt;0,SUM(DA$47:DA$53)&gt;0),1,0)))</f>
        <v>0</v>
      </c>
      <c r="BN108" s="80">
        <f>IF((SUM(BN$19:BN$39)+SUM(BN$78:BN107)+SUM(BN$117:BN$121))&gt;=30,0,SUM(IF(AND($I108=1,DB108=1,DB$41&gt;2,DB$40&gt;0,SUM(DB$47:DB$53)&gt;0),1,0)))</f>
        <v>0</v>
      </c>
      <c r="BO108" s="80">
        <f>IF((SUM(BO$19:BO$39)+SUM(BO$78:BO107)+SUM(BO$117:BO$121))&gt;=30,0,SUM(IF(AND($I108=1,DC108=1,DC$41&gt;2,DC$40&gt;0,SUM(DC$47:DC$53)&gt;0),1,0)))</f>
        <v>0</v>
      </c>
      <c r="BP108" s="80">
        <f>IF((SUM(BP$19:BP$39)+SUM(BP$78:BP107)+SUM(BP$117:BP$121))&gt;=30,0,SUM(IF(AND($I108=1,DD108=1,DD$41&gt;2,DD$40&gt;0,SUM(DD$47:DD$53)&gt;0),1,0)))</f>
        <v>0</v>
      </c>
      <c r="BQ108" s="80">
        <f>IF((SUM(BQ$19:BQ$39)+SUM(BQ$78:BQ107)+SUM(BQ$117:BQ$121))&gt;=30,0,SUM(IF(AND($I108=1,DE108=1,DE$41&gt;2,DE$40&gt;0,SUM(DE$47:DE$53)&gt;0),1,0)))</f>
        <v>0</v>
      </c>
      <c r="BR108" s="80">
        <f>IF((SUM(BR$19:BR$39)+SUM(BR$78:BR107)+SUM(BR$117:BR$121))&gt;=30,0,SUM(IF(AND($I108=1,DF108=1,DF$41&gt;2,DF$40&gt;0,SUM(DF$47:DF$53)&gt;0),1,0)))</f>
        <v>0</v>
      </c>
      <c r="BS108" s="80">
        <f>IF((SUM(BS$19:BS$39)+SUM(BS$78:BS107)+SUM(BS$117:BS$121))&gt;=30,0,SUM(IF(AND($I108=1,DG108=1,DG$41&gt;2,DG$40&gt;0,SUM(DG$47:DG$53)&gt;0),1,0)))</f>
        <v>0</v>
      </c>
      <c r="BT108" s="80">
        <f>IF((SUM(BT$19:BT$39)+SUM(BT$78:BT107)+SUM(BT$117:BT$121))&gt;=30,0,SUM(IF(AND($I108=1,DH108=1,DH$41&gt;2,DH$40&gt;0,SUM(DH$47:DH$53)&gt;0),1,0)))</f>
        <v>0</v>
      </c>
      <c r="BU108" s="80">
        <f>IF((SUM(BU$19:BU$39)+SUM(BU$78:BU107)+SUM(BU$117:BU$121))&gt;=30,0,SUM(IF(AND($I108=1,DI108=1,DI$41&gt;2,DI$40&gt;0,SUM(DI$47:DI$53)&gt;0),1,0)))</f>
        <v>0</v>
      </c>
      <c r="BV108" s="80">
        <f>IF((SUM(BV$19:BV$39)+SUM(BV$78:BV107)+SUM(BV$117:BV$121))&gt;=30,0,SUM(IF(AND($I108=1,DJ108=1,DJ$41&gt;2,DJ$40&gt;0,SUM(DJ$47:DJ$53)&gt;0),1,0)))</f>
        <v>0</v>
      </c>
      <c r="BW108" s="80">
        <f>IF((SUM(BW$19:BW$39)+SUM(BW$78:BW107)+SUM(BW$117:BW$121))&gt;=30,0,SUM(IF(AND($I108=1,DK108=1,DK$41&gt;2,DK$40&gt;0,SUM(DK$47:DK$53)&gt;0),1,0)))</f>
        <v>0</v>
      </c>
      <c r="BX108" s="80">
        <f>IF((SUM(BX$19:BX$39)+SUM(BX$78:BX107)+SUM(BX$117:BX$121))&gt;=30,0,SUM(IF(AND($I108=1,DL108=1,DL$41&gt;2,DL$40&gt;0,SUM(DL$47:DL$53)&gt;0),1,0)))</f>
        <v>0</v>
      </c>
      <c r="BY108" s="80">
        <f>IF((SUM(BY$19:BY$39)+SUM(BY$78:BY107)+SUM(BY$117:BY$121))&gt;=30,0,SUM(IF(AND($I108=1,DM108=1,DM$41&gt;2,DM$40&gt;0,SUM(DM$47:DM$53)&gt;0),1,0)))</f>
        <v>0</v>
      </c>
      <c r="BZ108" s="80">
        <f>IF((SUM(BZ$19:BZ$39)+SUM(BZ$78:BZ107)+SUM(BZ$117:BZ$121))&gt;=30,0,SUM(IF(AND($I108=1,DN108=1,DN$41&gt;2,DN$40&gt;0,SUM(DN$47:DN$53)&gt;0),1,0)))</f>
        <v>0</v>
      </c>
      <c r="CA108" s="80">
        <f>IF((SUM(CA$19:CA$39)+SUM(CA$78:CA107)+SUM(CA$117:CA$121))&gt;=30,0,SUM(IF(AND($I108=1,DO108=1,DO$41&gt;2,DO$40&gt;0,SUM(DO$47:DO$53)&gt;0),1,0)))</f>
        <v>0</v>
      </c>
      <c r="CB108" s="80">
        <f>IF((SUM(CB$19:CB$39)+SUM(CB$78:CB107)+SUM(CB$117:CB$121))&gt;=30,0,SUM(IF(AND($I108=1,DP108=1,DP$41&gt;2,DP$40&gt;0,SUM(DP$47:DP$53)&gt;0),1,0)))</f>
        <v>0</v>
      </c>
      <c r="CC108" s="80">
        <f>IF((SUM(CC$19:CC$39)+SUM(CC$78:CC107)+SUM(CC$117:CC$121))&gt;=30,0,SUM(IF(AND($I108=1,DQ108=1,DQ$41&gt;2,DQ$40&gt;0,SUM(DQ$47:DQ$53)&gt;0),1,0)))</f>
        <v>0</v>
      </c>
      <c r="CD108" s="80">
        <f>IF((SUM(CD$19:CD$39)+SUM(CD$78:CD107)+SUM(CD$117:CD$121))&gt;=30,0,SUM(IF(AND($I108=1,DR108=1,DR$41&gt;2,DR$40&gt;0,SUM(DR$47:DR$53)&gt;0),1,0)))</f>
        <v>0</v>
      </c>
      <c r="CE108" s="80">
        <f>IF((SUM(CE$19:CE$39)+SUM(CE$78:CE107)+SUM(CE$117:CE$121))&gt;=30,0,SUM(IF(AND($I108=1,DS108=1,DS$41&gt;2,DS$40&gt;0,SUM(DS$47:DS$53)&gt;0),1,0)))</f>
        <v>0</v>
      </c>
      <c r="CF108" s="80">
        <f>IF((SUM(CF$19:CF$39)+SUM(CF$78:CF107)+SUM(CF$117:CF$121))&gt;=30,0,SUM(IF(AND($I108=1,DT108=1,DT$41&gt;2,DT$40&gt;0,SUM(DT$47:DT$53)&gt;0),1,0)))</f>
        <v>0</v>
      </c>
      <c r="CG108" s="80">
        <f>IF((SUM(CG$19:CG$39)+SUM(CG$78:CG107)+SUM(CG$117:CG$121))&gt;=30,0,SUM(IF(AND($I108=1,DU108=1,DU$41&gt;2,DU$40&gt;0,SUM(DU$47:DU$53)&gt;0),1,0)))</f>
        <v>0</v>
      </c>
      <c r="CH108" s="80">
        <f>IF((SUM(CH$19:CH$39)+SUM(CH$78:CH107)+SUM(CH$117:CH$121))&gt;=30,0,SUM(IF(AND($I108=1,DV108=1,DV$41&gt;2,DV$40&gt;0,SUM(DV$47:DV$53)&gt;0),1,0)))</f>
        <v>0</v>
      </c>
      <c r="CI108" s="80">
        <f>IF((SUM(CI$19:CI$39)+SUM(CI$78:CI107)+SUM(CI$117:CI$121))&gt;=30,0,SUM(IF(AND($I108=1,DW108=1,DW$41&gt;2,DW$40&gt;0,SUM(DW$47:DW$53)&gt;0),1,0)))</f>
        <v>0</v>
      </c>
      <c r="CJ108" s="80">
        <f>IF((SUM(CJ$19:CJ$39)+SUM(CJ$78:CJ107)+SUM(CJ$117:CJ$121))&gt;=30,0,SUM(IF(AND($I108=1,DX108=1,DX$41&gt;2,DX$40&gt;0,SUM(DX$47:DX$53)&gt;0),1,0)))</f>
        <v>0</v>
      </c>
      <c r="CK108" s="80">
        <f>IF((SUM(CK$19:CK$39)+SUM(CK$78:CK107)+SUM(CK$117:CK$121))&gt;=30,0,SUM(IF(AND($I108=1,DY108=1,DY$41&gt;2,DY$40&gt;0,SUM(DY$47:DY$53)&gt;0),1,0)))</f>
        <v>0</v>
      </c>
      <c r="CL108" s="80">
        <f>IF((SUM(CL$19:CL$39)+SUM(CL$78:CL107)+SUM(CL$117:CL$121))&gt;=30,0,SUM(IF(AND($I108=1,DZ108=1,DZ$41&gt;2,DZ$40&gt;0,SUM(DZ$47:DZ$53)&gt;0),1,0)))</f>
        <v>0</v>
      </c>
      <c r="CM108" s="80">
        <f>IF((SUM(CM$19:CM$39)+SUM(CM$78:CM107)+SUM(CM$117:CM$121))&gt;=30,0,SUM(IF(AND($I108=1,EA108=1,EA$41&gt;2,EA$40&gt;0,SUM(EA$47:EA$53)&gt;0),1,0)))</f>
        <v>0</v>
      </c>
      <c r="CN108" s="80">
        <f>IF((SUM(CN$19:CN$39)+SUM(CN$78:CN107)+SUM(CN$117:CN$121))&gt;=30,0,SUM(IF(AND($I108=1,EB108=1,EB$41&gt;2,EB$40&gt;0,SUM(EB$47:EB$53)&gt;0),1,0)))</f>
        <v>0</v>
      </c>
      <c r="CO108" s="80">
        <f>IF((SUM(CO$19:CO$39)+SUM(CO$78:CO107)+SUM(CO$117:CO$121))&gt;=30,0,SUM(IF(AND($I108=1,EC108=1,EC$41&gt;2,EC$40&gt;0,SUM(EC$47:EC$53)&gt;0),1,0)))</f>
        <v>0</v>
      </c>
      <c r="CP108" s="80">
        <f>IF((SUM(CP$19:CP$39)+SUM(CP$78:CP107)+SUM(CP$117:CP$121))&gt;=30,0,SUM(IF(AND($I108=1,ED108=1,ED$41&gt;2,ED$40&gt;0,SUM(ED$47:ED$53)&gt;0),1,0)))</f>
        <v>0</v>
      </c>
      <c r="CQ108" s="80">
        <f>IF((SUM(CQ$19:CQ$39)+SUM(CQ$78:CQ107)+SUM(CQ$117:CQ$121))&gt;=30,0,SUM(IF(AND($I108=1,EE108=1,EE$41&gt;2,EE$40&gt;0,SUM(EE$47:EE$53)&gt;0),1,0)))</f>
        <v>0</v>
      </c>
      <c r="CR108" s="80">
        <f>IF((SUM(CR$19:CR$39)+SUM(CR$78:CR107)+SUM(CR$117:CR$121))&gt;=30,0,SUM(IF(AND($I108=1,EF108=1,EF$41&gt;2,EF$40&gt;0,SUM(EF$47:EF$53)&gt;0),1,0)))</f>
        <v>0</v>
      </c>
      <c r="CS108" s="64"/>
      <c r="CT108" s="64"/>
      <c r="CU108" s="64"/>
      <c r="CV108" s="64"/>
      <c r="CW108" s="64"/>
      <c r="CX108" s="64"/>
      <c r="CY108" s="64"/>
      <c r="CZ108" s="64"/>
      <c r="DA108" s="64"/>
      <c r="DB108" s="64"/>
      <c r="DC108" s="64"/>
      <c r="DD108" s="64"/>
      <c r="DE108" s="64"/>
      <c r="DF108" s="64"/>
      <c r="DG108" s="64"/>
      <c r="DH108" s="64"/>
      <c r="DI108" s="64"/>
      <c r="DJ108" s="64"/>
      <c r="DK108" s="64"/>
      <c r="DL108" s="64"/>
      <c r="DM108" s="64"/>
      <c r="DN108" s="64"/>
      <c r="DO108" s="64"/>
      <c r="DP108" s="64"/>
      <c r="DQ108" s="64"/>
      <c r="DR108" s="64"/>
      <c r="DS108" s="64"/>
      <c r="DT108" s="64"/>
      <c r="DU108" s="64"/>
      <c r="DV108" s="64"/>
      <c r="DW108" s="64"/>
      <c r="DX108" s="64"/>
      <c r="DY108" s="64"/>
      <c r="DZ108" s="64"/>
      <c r="EA108" s="64"/>
      <c r="EB108" s="64"/>
      <c r="EC108" s="64"/>
      <c r="ED108" s="64"/>
      <c r="EE108" s="64"/>
      <c r="EF108" s="64"/>
      <c r="EG108" s="54">
        <f t="shared" si="48"/>
        <v>0</v>
      </c>
      <c r="EH108" s="136"/>
      <c r="EI108" s="97">
        <f t="shared" si="49"/>
        <v>0</v>
      </c>
      <c r="EJ108" s="344" t="str">
        <f t="shared" si="50"/>
        <v/>
      </c>
      <c r="EK108" s="345">
        <f t="shared" si="51"/>
        <v>0</v>
      </c>
      <c r="EL108" s="185"/>
      <c r="EM108" s="102">
        <f>SUMIF($K108,REGISTER!$CU$7,'KORT 2'!$BD108)</f>
        <v>0</v>
      </c>
      <c r="EN108" s="19">
        <f>SUMIF($K108,REGISTER!$CU$8,'KORT 2'!$BD108)</f>
        <v>0</v>
      </c>
      <c r="EO108" s="20">
        <f>SUMIF($K108,REGISTER!$CU$9,'KORT 2'!$BD108)</f>
        <v>0</v>
      </c>
      <c r="EP108" s="17">
        <f>SUMIF($K108,REGISTER!$CU$21,'KORT 2'!$BD108)</f>
        <v>0</v>
      </c>
      <c r="EQ108" s="19">
        <f>SUMIF($K108,REGISTER!$CU$22,'KORT 2'!$BD108)</f>
        <v>0</v>
      </c>
      <c r="ER108" s="20">
        <f>SUMIF($K108,REGISTER!$CU$23,'KORT 2'!$BD108)</f>
        <v>0</v>
      </c>
      <c r="ES108" s="17">
        <f>SUMIF($K108,REGISTER!$CU$14,'KORT 2'!$BD108)</f>
        <v>0</v>
      </c>
      <c r="ET108" s="19">
        <f>SUMIF($K108,REGISTER!$CU$15,'KORT 2'!$BD108)</f>
        <v>0</v>
      </c>
      <c r="EU108" s="19">
        <f>SUMIF($K108,REGISTER!$CU$16,'KORT 2'!$BD108)</f>
        <v>0</v>
      </c>
      <c r="EV108" s="218">
        <f>SUMIF($K108,REGISTER!$CU$17,'KORT 2'!$BD108)+SUMIF($K108,REGISTER!$CU$18,'KORT 2'!$BD108)+SUMIF($K108,REGISTER!$CU$19,'KORT 2'!$BD108)+SUMIF($K108,REGISTER!$CU$20,'KORT 2'!$BD108)</f>
        <v>0</v>
      </c>
      <c r="EW108" s="103">
        <f>SUMIF($K108,REGISTER!$CU$28,'KORT 2'!$BD108)</f>
        <v>0</v>
      </c>
      <c r="EX108" s="19">
        <f>SUMIF($K108,REGISTER!$CU$29,'KORT 2'!$BD108)</f>
        <v>0</v>
      </c>
      <c r="EY108" s="19">
        <f>SUMIF($K108,REGISTER!$CU$30,'KORT 2'!$BD108)</f>
        <v>0</v>
      </c>
      <c r="EZ108" s="218">
        <f>SUMIF($K108,REGISTER!$CU$31,'KORT 2'!$BD108)+SUMIF($K108,REGISTER!$CU$32,'KORT 2'!$BD108)+SUMIF($K108,REGISTER!$CU$33,'KORT 2'!$BD108)+SUMIF($K108,REGISTER!$CU$34,'KORT 2'!$BD108)</f>
        <v>0</v>
      </c>
      <c r="FA108" s="136"/>
      <c r="FB108" s="136"/>
      <c r="FC108" s="136"/>
      <c r="FD108" s="136"/>
      <c r="FE108" s="136"/>
      <c r="FF108" s="136"/>
      <c r="FG108" s="136"/>
      <c r="FH108" s="136"/>
      <c r="FI108" s="136"/>
      <c r="FJ108" s="136"/>
      <c r="FK108" s="136"/>
      <c r="FL108" s="136"/>
      <c r="FM108" s="136"/>
      <c r="FN108" s="136"/>
      <c r="FO108" s="136"/>
      <c r="FP108" s="235"/>
      <c r="FQ108" s="103">
        <f>SUMIF($M108,REGISTER!$CU$36,'KORT 2'!$O108)</f>
        <v>0</v>
      </c>
      <c r="FR108" s="19">
        <f>SUMIF($M108,REGISTER!$CU$37,'KORT 2'!$O108)</f>
        <v>0</v>
      </c>
      <c r="FS108" s="19">
        <f>SUMIF($M108,REGISTER!$CU$38,'KORT 2'!$O108)</f>
        <v>0</v>
      </c>
      <c r="FT108" s="19">
        <f>SUMIF($M108,REGISTER!$CU$39,'KORT 2'!$O108)</f>
        <v>0</v>
      </c>
      <c r="FU108" s="19">
        <f>SUMIF($M108,REGISTER!$CU$40,'KORT 2'!$O108)</f>
        <v>0</v>
      </c>
      <c r="FV108" s="19">
        <f>SUMIF($M108,REGISTER!$CU$41,'KORT 2'!$O108)</f>
        <v>0</v>
      </c>
      <c r="FW108" s="19">
        <f>SUMIF($M108,REGISTER!$CU$56,'KORT 2'!$O108)</f>
        <v>0</v>
      </c>
      <c r="FX108" s="19">
        <f>SUMIF($M108,REGISTER!$CU$57,'KORT 2'!$O108)</f>
        <v>0</v>
      </c>
      <c r="FY108" s="19">
        <f>SUMIF($M108,REGISTER!$CU$58,'KORT 2'!$O108)</f>
        <v>0</v>
      </c>
      <c r="FZ108" s="19">
        <f>SUMIF($M108,REGISTER!$CU$59,'KORT 2'!$O108)</f>
        <v>0</v>
      </c>
      <c r="GA108" s="19">
        <f>SUMIF($M108,REGISTER!$CU$60,'KORT 2'!$O108)</f>
        <v>0</v>
      </c>
      <c r="GB108" s="19">
        <f>SUMIF($M108,REGISTER!$CU$61,'KORT 2'!$O108)</f>
        <v>0</v>
      </c>
      <c r="GC108" s="19">
        <f>SUMIF($M108,REGISTER!$CU$46,'KORT 2'!$O108)</f>
        <v>0</v>
      </c>
      <c r="GD108" s="19">
        <f>SUMIF($M108,REGISTER!$CU$47,'KORT 2'!$O108)</f>
        <v>0</v>
      </c>
      <c r="GE108" s="19">
        <f>SUMIF($M108,REGISTER!$CU$48,'KORT 2'!$O108)</f>
        <v>0</v>
      </c>
      <c r="GF108" s="19">
        <f>SUMIF($M108,REGISTER!$CU$49,'KORT 2'!$O108)</f>
        <v>0</v>
      </c>
      <c r="GG108" s="19">
        <f>SUMIF($M108,REGISTER!$CU$50,'KORT 2'!$O108)</f>
        <v>0</v>
      </c>
      <c r="GH108" s="19">
        <f>SUMIF($M108,REGISTER!$CU$51,'KORT 2'!$O108)</f>
        <v>0</v>
      </c>
      <c r="GI108" s="18">
        <f>SUMIF($M108,REGISTER!$CU$52,'KORT 2'!$O108)+SUMIF($M108,REGISTER!$CU$53,'KORT 2'!$O108)+SUMIF($M108,REGISTER!$CU$54,'KORT 2'!$O108)+SUMIF($M108,REGISTER!$CU$55,'KORT 2'!$O108)</f>
        <v>0</v>
      </c>
      <c r="GJ108" s="19">
        <f>SUMIF($M108,REGISTER!$CU$66,'KORT 2'!$O108)</f>
        <v>0</v>
      </c>
      <c r="GK108" s="19">
        <f>SUMIF($M108,REGISTER!$CU$67,'KORT 2'!$O108)</f>
        <v>0</v>
      </c>
      <c r="GL108" s="19">
        <f>SUMIF($M108,REGISTER!$CU$68,'KORT 2'!$O108)</f>
        <v>0</v>
      </c>
      <c r="GM108" s="19">
        <f>SUMIF($M108,REGISTER!$CU$69,'KORT 2'!$O108)</f>
        <v>0</v>
      </c>
      <c r="GN108" s="19">
        <f>SUMIF($M108,REGISTER!$CU$70,'KORT 2'!$O108)</f>
        <v>0</v>
      </c>
      <c r="GO108" s="19">
        <f>SUMIF($M108,REGISTER!$CU$71,'KORT 2'!$O108)</f>
        <v>0</v>
      </c>
      <c r="GP108" s="18">
        <f>SUMIF($M108,REGISTER!$CU$72,'KORT 2'!$O108)+SUMIF($M108,REGISTER!$CU$73,'KORT 2'!$O108)+SUMIF($M108,REGISTER!$CU$74,'KORT 2'!$O108)+SUMIF($M108,REGISTER!$CU$75,'KORT 2'!$O108)</f>
        <v>0</v>
      </c>
      <c r="GQ108" s="136"/>
      <c r="GR108" s="136"/>
      <c r="GS108" s="136"/>
      <c r="GT108" s="136"/>
      <c r="GU108" s="136"/>
      <c r="GV108" s="136"/>
      <c r="GW108" s="136"/>
      <c r="GX108" s="136"/>
      <c r="GY108" s="136"/>
      <c r="GZ108" s="136"/>
      <c r="HA108" s="136"/>
      <c r="HB108" s="136"/>
      <c r="HC108" s="136"/>
      <c r="HD108" s="136"/>
      <c r="HE108" s="136"/>
      <c r="HF108" s="136"/>
      <c r="HG108" s="136"/>
      <c r="HH108" s="125"/>
      <c r="HI108" s="1"/>
    </row>
    <row r="109" spans="1:217" ht="12" customHeight="1">
      <c r="A109" s="17">
        <v>53</v>
      </c>
      <c r="B109" s="81"/>
      <c r="C109" s="427" t="str">
        <f t="shared" si="38"/>
        <v/>
      </c>
      <c r="D109" s="428"/>
      <c r="E109" s="428"/>
      <c r="F109" s="428"/>
      <c r="G109" s="429"/>
      <c r="H109" s="130" t="str">
        <f t="shared" si="39"/>
        <v/>
      </c>
      <c r="I109" s="26">
        <f t="shared" si="40"/>
        <v>0</v>
      </c>
      <c r="J109" s="26">
        <f t="shared" si="41"/>
        <v>0</v>
      </c>
      <c r="K109" s="26">
        <f t="shared" si="42"/>
        <v>0</v>
      </c>
      <c r="L109" s="133"/>
      <c r="M109" s="26">
        <f t="shared" si="43"/>
        <v>0</v>
      </c>
      <c r="N109" s="26">
        <f t="shared" si="44"/>
        <v>0</v>
      </c>
      <c r="O109" s="101">
        <f t="shared" si="45"/>
        <v>0</v>
      </c>
      <c r="P109" s="80">
        <f>IF((SUM(P$19:P$39)+SUM(P$78:P108)+SUM(P$117:P$121))&gt;=REGISTER!$CZ$22,0,IF(CS$70=1,0,IF(AND(CS109=1,$J109=1,CS$43&gt;=REGISTER!$CZ$25,CS$40&gt;0,SUM(CS$54:CS$60)&gt;0),1,0)))</f>
        <v>0</v>
      </c>
      <c r="Q109" s="80">
        <f>IF((SUM(Q$19:Q$39)+SUM(Q$78:Q108)+SUM(Q$117:Q$121))&gt;=REGISTER!$CZ$22,0,IF(CT$70=1,0,IF(AND(CT109=1,$J109=1,CT$43&gt;=REGISTER!$CZ$25,CT$40&gt;0,SUM(CT$54:CT$60)&gt;0),1,0)))</f>
        <v>0</v>
      </c>
      <c r="R109" s="80">
        <f>IF((SUM(R$19:R$39)+SUM(R$78:R108)+SUM(R$117:R$121))&gt;=REGISTER!$CZ$22,0,IF(CU$70=1,0,IF(AND(CU109=1,$J109=1,CU$43&gt;=REGISTER!$CZ$25,CU$40&gt;0,SUM(CU$54:CU$60)&gt;0),1,0)))</f>
        <v>0</v>
      </c>
      <c r="S109" s="80">
        <f>IF((SUM(S$19:S$39)+SUM(S$78:S108)+SUM(S$117:S$121))&gt;=REGISTER!$CZ$22,0,IF(CV$70=1,0,IF(AND(CV109=1,$J109=1,CV$43&gt;=REGISTER!$CZ$25,CV$40&gt;0,SUM(CV$54:CV$60)&gt;0),1,0)))</f>
        <v>0</v>
      </c>
      <c r="T109" s="80">
        <f>IF((SUM(T$19:T$39)+SUM(T$78:T108)+SUM(T$117:T$121))&gt;=REGISTER!$CZ$22,0,IF(CW$70=1,0,IF(AND(CW109=1,$J109=1,CW$43&gt;=REGISTER!$CZ$25,CW$40&gt;0,SUM(CW$54:CW$60)&gt;0),1,0)))</f>
        <v>0</v>
      </c>
      <c r="U109" s="80">
        <f>IF((SUM(U$19:U$39)+SUM(U$78:U108)+SUM(U$117:U$121))&gt;=REGISTER!$CZ$22,0,IF(CX$70=1,0,IF(AND(CX109=1,$J109=1,CX$43&gt;=REGISTER!$CZ$25,CX$40&gt;0,SUM(CX$54:CX$60)&gt;0),1,0)))</f>
        <v>0</v>
      </c>
      <c r="V109" s="80">
        <f>IF((SUM(V$19:V$39)+SUM(V$78:V108)+SUM(V$117:V$121))&gt;=REGISTER!$CZ$22,0,IF(CY$70=1,0,IF(AND(CY109=1,$J109=1,CY$43&gt;=REGISTER!$CZ$25,CY$40&gt;0,SUM(CY$54:CY$60)&gt;0),1,0)))</f>
        <v>0</v>
      </c>
      <c r="W109" s="80">
        <f>IF((SUM(W$19:W$39)+SUM(W$78:W108)+SUM(W$117:W$121))&gt;=REGISTER!$CZ$22,0,IF(CZ$70=1,0,IF(AND(CZ109=1,$J109=1,CZ$43&gt;=REGISTER!$CZ$25,CZ$40&gt;0,SUM(CZ$54:CZ$60)&gt;0),1,0)))</f>
        <v>0</v>
      </c>
      <c r="X109" s="80">
        <f>IF((SUM(X$19:X$39)+SUM(X$78:X108)+SUM(X$117:X$121))&gt;=REGISTER!$CZ$22,0,IF(DA$70=1,0,IF(AND(DA109=1,$J109=1,DA$43&gt;=REGISTER!$CZ$25,DA$40&gt;0,SUM(DA$54:DA$60)&gt;0),1,0)))</f>
        <v>0</v>
      </c>
      <c r="Y109" s="80">
        <f>IF((SUM(Y$19:Y$39)+SUM(Y$78:Y108)+SUM(Y$117:Y$121))&gt;=REGISTER!$CZ$22,0,IF(DB$70=1,0,IF(AND(DB109=1,$J109=1,DB$43&gt;=REGISTER!$CZ$25,DB$40&gt;0,SUM(DB$54:DB$60)&gt;0),1,0)))</f>
        <v>0</v>
      </c>
      <c r="Z109" s="80">
        <f>IF((SUM(Z$19:Z$39)+SUM(Z$78:Z108)+SUM(Z$117:Z$121))&gt;=REGISTER!$CZ$22,0,IF(DC$70=1,0,IF(AND(DC109=1,$J109=1,DC$43&gt;=REGISTER!$CZ$25,DC$40&gt;0,SUM(DC$54:DC$60)&gt;0),1,0)))</f>
        <v>0</v>
      </c>
      <c r="AA109" s="80">
        <f>IF((SUM(AA$19:AA$39)+SUM(AA$78:AA108)+SUM(AA$117:AA$121))&gt;=REGISTER!$CZ$22,0,IF(DD$70=1,0,IF(AND(DD109=1,$J109=1,DD$43&gt;=REGISTER!$CZ$25,DD$40&gt;0,SUM(DD$54:DD$60)&gt;0),1,0)))</f>
        <v>0</v>
      </c>
      <c r="AB109" s="80">
        <f>IF((SUM(AB$19:AB$39)+SUM(AB$78:AB108)+SUM(AB$117:AB$121))&gt;=REGISTER!$CZ$22,0,IF(DE$70=1,0,IF(AND(DE109=1,$J109=1,DE$43&gt;=REGISTER!$CZ$25,DE$40&gt;0,SUM(DE$54:DE$60)&gt;0),1,0)))</f>
        <v>0</v>
      </c>
      <c r="AC109" s="80">
        <f>IF((SUM(AC$19:AC$39)+SUM(AC$78:AC108)+SUM(AC$117:AC$121))&gt;=REGISTER!$CZ$22,0,IF(DF$70=1,0,IF(AND(DF109=1,$J109=1,DF$43&gt;=REGISTER!$CZ$25,DF$40&gt;0,SUM(DF$54:DF$60)&gt;0),1,0)))</f>
        <v>0</v>
      </c>
      <c r="AD109" s="80">
        <f>IF((SUM(AD$19:AD$39)+SUM(AD$78:AD108)+SUM(AD$117:AD$121))&gt;=REGISTER!$CZ$22,0,IF(DG$70=1,0,IF(AND(DG109=1,$J109=1,DG$43&gt;=REGISTER!$CZ$25,DG$40&gt;0,SUM(DG$54:DG$60)&gt;0),1,0)))</f>
        <v>0</v>
      </c>
      <c r="AE109" s="80">
        <f>IF((SUM(AE$19:AE$39)+SUM(AE$78:AE108)+SUM(AE$117:AE$121))&gt;=REGISTER!$CZ$22,0,IF(DH$70=1,0,IF(AND(DH109=1,$J109=1,DH$43&gt;=REGISTER!$CZ$25,DH$40&gt;0,SUM(DH$54:DH$60)&gt;0),1,0)))</f>
        <v>0</v>
      </c>
      <c r="AF109" s="80">
        <f>IF((SUM(AF$19:AF$39)+SUM(AF$78:AF108)+SUM(AF$117:AF$121))&gt;=REGISTER!$CZ$22,0,IF(DI$70=1,0,IF(AND(DI109=1,$J109=1,DI$43&gt;=REGISTER!$CZ$25,DI$40&gt;0,SUM(DI$54:DI$60)&gt;0),1,0)))</f>
        <v>0</v>
      </c>
      <c r="AG109" s="80">
        <f>IF((SUM(AG$19:AG$39)+SUM(AG$78:AG108)+SUM(AG$117:AG$121))&gt;=REGISTER!$CZ$22,0,IF(DJ$70=1,0,IF(AND(DJ109=1,$J109=1,DJ$43&gt;=REGISTER!$CZ$25,DJ$40&gt;0,SUM(DJ$54:DJ$60)&gt;0),1,0)))</f>
        <v>0</v>
      </c>
      <c r="AH109" s="80">
        <f>IF((SUM(AH$19:AH$39)+SUM(AH$78:AH108)+SUM(AH$117:AH$121))&gt;=REGISTER!$CZ$22,0,IF(DK$70=1,0,IF(AND(DK109=1,$J109=1,DK$43&gt;=REGISTER!$CZ$25,DK$40&gt;0,SUM(DK$54:DK$60)&gt;0),1,0)))</f>
        <v>0</v>
      </c>
      <c r="AI109" s="80">
        <f>IF((SUM(AI$19:AI$39)+SUM(AI$78:AI108)+SUM(AI$117:AI$121))&gt;=REGISTER!$CZ$22,0,IF(DL$70=1,0,IF(AND(DL109=1,$J109=1,DL$43&gt;=REGISTER!$CZ$25,DL$40&gt;0,SUM(DL$54:DL$60)&gt;0),1,0)))</f>
        <v>0</v>
      </c>
      <c r="AJ109" s="80">
        <f>IF((SUM(AJ$19:AJ$39)+SUM(AJ$78:AJ108)+SUM(AJ$117:AJ$121))&gt;=REGISTER!$CZ$22,0,IF(DM$70=1,0,IF(AND(DM109=1,$J109=1,DM$43&gt;=REGISTER!$CZ$25,DM$40&gt;0,SUM(DM$54:DM$60)&gt;0),1,0)))</f>
        <v>0</v>
      </c>
      <c r="AK109" s="80">
        <f>IF((SUM(AK$19:AK$39)+SUM(AK$78:AK108)+SUM(AK$117:AK$121))&gt;=REGISTER!$CZ$22,0,IF(DN$70=1,0,IF(AND(DN109=1,$J109=1,DN$43&gt;=REGISTER!$CZ$25,DN$40&gt;0,SUM(DN$54:DN$60)&gt;0),1,0)))</f>
        <v>0</v>
      </c>
      <c r="AL109" s="80">
        <f>IF((SUM(AL$19:AL$39)+SUM(AL$78:AL108)+SUM(AL$117:AL$121))&gt;=REGISTER!$CZ$22,0,IF(DO$70=1,0,IF(AND(DO109=1,$J109=1,DO$43&gt;=REGISTER!$CZ$25,DO$40&gt;0,SUM(DO$54:DO$60)&gt;0),1,0)))</f>
        <v>0</v>
      </c>
      <c r="AM109" s="80">
        <f>IF((SUM(AM$19:AM$39)+SUM(AM$78:AM108)+SUM(AM$117:AM$121))&gt;=REGISTER!$CZ$22,0,IF(DP$70=1,0,IF(AND(DP109=1,$J109=1,DP$43&gt;=REGISTER!$CZ$25,DP$40&gt;0,SUM(DP$54:DP$60)&gt;0),1,0)))</f>
        <v>0</v>
      </c>
      <c r="AN109" s="80">
        <f>IF((SUM(AN$19:AN$39)+SUM(AN$78:AN108)+SUM(AN$117:AN$121))&gt;=REGISTER!$CZ$22,0,IF(DQ$70=1,0,IF(AND(DQ109=1,$J109=1,DQ$43&gt;=REGISTER!$CZ$25,DQ$40&gt;0,SUM(DQ$54:DQ$60)&gt;0),1,0)))</f>
        <v>0</v>
      </c>
      <c r="AO109" s="80">
        <f>IF((SUM(AO$19:AO$39)+SUM(AO$78:AO108)+SUM(AO$117:AO$121))&gt;=REGISTER!$CZ$22,0,IF(DR$70=1,0,IF(AND(DR109=1,$J109=1,DR$43&gt;=REGISTER!$CZ$25,DR$40&gt;0,SUM(DR$54:DR$60)&gt;0),1,0)))</f>
        <v>0</v>
      </c>
      <c r="AP109" s="80">
        <f>IF((SUM(AP$19:AP$39)+SUM(AP$78:AP108)+SUM(AP$117:AP$121))&gt;=REGISTER!$CZ$22,0,IF(DS$70=1,0,IF(AND(DS109=1,$J109=1,DS$43&gt;=REGISTER!$CZ$25,DS$40&gt;0,SUM(DS$54:DS$60)&gt;0),1,0)))</f>
        <v>0</v>
      </c>
      <c r="AQ109" s="80">
        <f>IF((SUM(AQ$19:AQ$39)+SUM(AQ$78:AQ108)+SUM(AQ$117:AQ$121))&gt;=REGISTER!$CZ$22,0,IF(DT$70=1,0,IF(AND(DT109=1,$J109=1,DT$43&gt;=REGISTER!$CZ$25,DT$40&gt;0,SUM(DT$54:DT$60)&gt;0),1,0)))</f>
        <v>0</v>
      </c>
      <c r="AR109" s="80">
        <f>IF((SUM(AR$19:AR$39)+SUM(AR$78:AR108)+SUM(AR$117:AR$121))&gt;=REGISTER!$CZ$22,0,IF(DU$70=1,0,IF(AND(DU109=1,$J109=1,DU$43&gt;=REGISTER!$CZ$25,DU$40&gt;0,SUM(DU$54:DU$60)&gt;0),1,0)))</f>
        <v>0</v>
      </c>
      <c r="AS109" s="80">
        <f>IF((SUM(AS$19:AS$39)+SUM(AS$78:AS108)+SUM(AS$117:AS$121))&gt;=REGISTER!$CZ$22,0,IF(DV$70=1,0,IF(AND(DV109=1,$J109=1,DV$43&gt;=REGISTER!$CZ$25,DV$40&gt;0,SUM(DV$54:DV$60)&gt;0),1,0)))</f>
        <v>0</v>
      </c>
      <c r="AT109" s="80">
        <f>IF((SUM(AT$19:AT$39)+SUM(AT$78:AT108)+SUM(AT$117:AT$121))&gt;=REGISTER!$CZ$22,0,IF(DW$70=1,0,IF(AND(DW109=1,$J109=1,DW$43&gt;=REGISTER!$CZ$25,DW$40&gt;0,SUM(DW$54:DW$60)&gt;0),1,0)))</f>
        <v>0</v>
      </c>
      <c r="AU109" s="80">
        <f>IF((SUM(AU$19:AU$39)+SUM(AU$78:AU108)+SUM(AU$117:AU$121))&gt;=REGISTER!$CZ$22,0,IF(DX$70=1,0,IF(AND(DX109=1,$J109=1,DX$43&gt;=REGISTER!$CZ$25,DX$40&gt;0,SUM(DX$54:DX$60)&gt;0),1,0)))</f>
        <v>0</v>
      </c>
      <c r="AV109" s="80">
        <f>IF((SUM(AV$19:AV$39)+SUM(AV$78:AV108)+SUM(AV$117:AV$121))&gt;=REGISTER!$CZ$22,0,IF(DY$70=1,0,IF(AND(DY109=1,$J109=1,DY$43&gt;=REGISTER!$CZ$25,DY$40&gt;0,SUM(DY$54:DY$60)&gt;0),1,0)))</f>
        <v>0</v>
      </c>
      <c r="AW109" s="80">
        <f>IF((SUM(AW$19:AW$39)+SUM(AW$78:AW108)+SUM(AW$117:AW$121))&gt;=REGISTER!$CZ$22,0,IF(DZ$70=1,0,IF(AND(DZ109=1,$J109=1,DZ$43&gt;=REGISTER!$CZ$25,DZ$40&gt;0,SUM(DZ$54:DZ$60)&gt;0),1,0)))</f>
        <v>0</v>
      </c>
      <c r="AX109" s="80">
        <f>IF((SUM(AX$19:AX$39)+SUM(AX$78:AX108)+SUM(AX$117:AX$121))&gt;=REGISTER!$CZ$22,0,IF(EA$70=1,0,IF(AND(EA109=1,$J109=1,EA$43&gt;=REGISTER!$CZ$25,EA$40&gt;0,SUM(EA$54:EA$60)&gt;0),1,0)))</f>
        <v>0</v>
      </c>
      <c r="AY109" s="80">
        <f>IF((SUM(AY$19:AY$39)+SUM(AY$78:AY108)+SUM(AY$117:AY$121))&gt;=REGISTER!$CZ$22,0,IF(EB$70=1,0,IF(AND(EB109=1,$J109=1,EB$43&gt;=REGISTER!$CZ$25,EB$40&gt;0,SUM(EB$54:EB$60)&gt;0),1,0)))</f>
        <v>0</v>
      </c>
      <c r="AZ109" s="80">
        <f>IF((SUM(AZ$19:AZ$39)+SUM(AZ$78:AZ108)+SUM(AZ$117:AZ$121))&gt;=REGISTER!$CZ$22,0,IF(EC$70=1,0,IF(AND(EC109=1,$J109=1,EC$43&gt;=REGISTER!$CZ$25,EC$40&gt;0,SUM(EC$54:EC$60)&gt;0),1,0)))</f>
        <v>0</v>
      </c>
      <c r="BA109" s="80">
        <f>IF((SUM(BA$19:BA$39)+SUM(BA$78:BA108)+SUM(BA$117:BA$121))&gt;=REGISTER!$CZ$22,0,IF(ED$70=1,0,IF(AND(ED109=1,$J109=1,ED$43&gt;=REGISTER!$CZ$25,ED$40&gt;0,SUM(ED$54:ED$60)&gt;0),1,0)))</f>
        <v>0</v>
      </c>
      <c r="BB109" s="80">
        <f>IF((SUM(BB$19:BB$39)+SUM(BB$78:BB108)+SUM(BB$117:BB$121))&gt;=REGISTER!$CZ$22,0,IF(EE$70=1,0,IF(AND(EE109=1,$J109=1,EE$43&gt;=REGISTER!$CZ$25,EE$40&gt;0,SUM(EE$54:EE$60)&gt;0),1,0)))</f>
        <v>0</v>
      </c>
      <c r="BC109" s="80">
        <f>IF((SUM(BC$19:BC$39)+SUM(BC$78:BC108)+SUM(BC$117:BC$121))&gt;=REGISTER!$CZ$22,0,IF(EF$70=1,0,IF(AND(EF109=1,$J109=1,EF$43&gt;=REGISTER!$CZ$25,EF$40&gt;0,SUM(EF$54:EF$60)&gt;0),1,0)))</f>
        <v>0</v>
      </c>
      <c r="BD109" s="101">
        <f t="shared" si="46"/>
        <v>0</v>
      </c>
      <c r="BE109" s="80">
        <f>IF((SUM(BE$19:BE$39)+SUM(BE$78:BE108)+SUM(BE$117:BE$121))&gt;=30,0,SUM(IF(AND($I109=1,CS109=1,CS$41&gt;2,CS$40&gt;0,SUM(CS$47:CS$53)&gt;0),1,0)))</f>
        <v>0</v>
      </c>
      <c r="BF109" s="80">
        <f>IF((SUM(BF$19:BF$39)+SUM(BF$78:BF108)+SUM(BF$117:BF$121))&gt;=30,0,SUM(IF(AND($I109=1,CT109=1,CT$41&gt;2,CT$40&gt;0,SUM(CT$47:CT$53)&gt;0),1,0)))</f>
        <v>0</v>
      </c>
      <c r="BG109" s="80">
        <f>IF((SUM(BG$19:BG$39)+SUM(BG$78:BG108)+SUM(BG$117:BG$121))&gt;=30,0,SUM(IF(AND($I109=1,CU109=1,CU$41&gt;2,CU$40&gt;0,SUM(CU$47:CU$53)&gt;0),1,0)))</f>
        <v>0</v>
      </c>
      <c r="BH109" s="80">
        <f>IF((SUM(BH$19:BH$39)+SUM(BH$78:BH108)+SUM(BH$117:BH$121))&gt;=30,0,SUM(IF(AND($I109=1,CV109=1,CV$41&gt;2,CV$40&gt;0,SUM(CV$47:CV$53)&gt;0),1,0)))</f>
        <v>0</v>
      </c>
      <c r="BI109" s="80">
        <f>IF((SUM(BI$19:BI$39)+SUM(BI$78:BI108)+SUM(BI$117:BI$121))&gt;=30,0,SUM(IF(AND($I109=1,CW109=1,CW$41&gt;2,CW$40&gt;0,SUM(CW$47:CW$53)&gt;0),1,0)))</f>
        <v>0</v>
      </c>
      <c r="BJ109" s="80">
        <f>IF((SUM(BJ$19:BJ$39)+SUM(BJ$78:BJ108)+SUM(BJ$117:BJ$121))&gt;=30,0,SUM(IF(AND($I109=1,CX109=1,CX$41&gt;2,CX$40&gt;0,SUM(CX$47:CX$53)&gt;0),1,0)))</f>
        <v>0</v>
      </c>
      <c r="BK109" s="80">
        <f>IF((SUM(BK$19:BK$39)+SUM(BK$78:BK108)+SUM(BK$117:BK$121))&gt;=30,0,SUM(IF(AND($I109=1,CY109=1,CY$41&gt;2,CY$40&gt;0,SUM(CY$47:CY$53)&gt;0),1,0)))</f>
        <v>0</v>
      </c>
      <c r="BL109" s="80">
        <f>IF((SUM(BL$19:BL$39)+SUM(BL$78:BL108)+SUM(BL$117:BL$121))&gt;=30,0,SUM(IF(AND($I109=1,CZ109=1,CZ$41&gt;2,CZ$40&gt;0,SUM(CZ$47:CZ$53)&gt;0),1,0)))</f>
        <v>0</v>
      </c>
      <c r="BM109" s="80">
        <f>IF((SUM(BM$19:BM$39)+SUM(BM$78:BM108)+SUM(BM$117:BM$121))&gt;=30,0,SUM(IF(AND($I109=1,DA109=1,DA$41&gt;2,DA$40&gt;0,SUM(DA$47:DA$53)&gt;0),1,0)))</f>
        <v>0</v>
      </c>
      <c r="BN109" s="80">
        <f>IF((SUM(BN$19:BN$39)+SUM(BN$78:BN108)+SUM(BN$117:BN$121))&gt;=30,0,SUM(IF(AND($I109=1,DB109=1,DB$41&gt;2,DB$40&gt;0,SUM(DB$47:DB$53)&gt;0),1,0)))</f>
        <v>0</v>
      </c>
      <c r="BO109" s="80">
        <f>IF((SUM(BO$19:BO$39)+SUM(BO$78:BO108)+SUM(BO$117:BO$121))&gt;=30,0,SUM(IF(AND($I109=1,DC109=1,DC$41&gt;2,DC$40&gt;0,SUM(DC$47:DC$53)&gt;0),1,0)))</f>
        <v>0</v>
      </c>
      <c r="BP109" s="80">
        <f>IF((SUM(BP$19:BP$39)+SUM(BP$78:BP108)+SUM(BP$117:BP$121))&gt;=30,0,SUM(IF(AND($I109=1,DD109=1,DD$41&gt;2,DD$40&gt;0,SUM(DD$47:DD$53)&gt;0),1,0)))</f>
        <v>0</v>
      </c>
      <c r="BQ109" s="80">
        <f>IF((SUM(BQ$19:BQ$39)+SUM(BQ$78:BQ108)+SUM(BQ$117:BQ$121))&gt;=30,0,SUM(IF(AND($I109=1,DE109=1,DE$41&gt;2,DE$40&gt;0,SUM(DE$47:DE$53)&gt;0),1,0)))</f>
        <v>0</v>
      </c>
      <c r="BR109" s="80">
        <f>IF((SUM(BR$19:BR$39)+SUM(BR$78:BR108)+SUM(BR$117:BR$121))&gt;=30,0,SUM(IF(AND($I109=1,DF109=1,DF$41&gt;2,DF$40&gt;0,SUM(DF$47:DF$53)&gt;0),1,0)))</f>
        <v>0</v>
      </c>
      <c r="BS109" s="80">
        <f>IF((SUM(BS$19:BS$39)+SUM(BS$78:BS108)+SUM(BS$117:BS$121))&gt;=30,0,SUM(IF(AND($I109=1,DG109=1,DG$41&gt;2,DG$40&gt;0,SUM(DG$47:DG$53)&gt;0),1,0)))</f>
        <v>0</v>
      </c>
      <c r="BT109" s="80">
        <f>IF((SUM(BT$19:BT$39)+SUM(BT$78:BT108)+SUM(BT$117:BT$121))&gt;=30,0,SUM(IF(AND($I109=1,DH109=1,DH$41&gt;2,DH$40&gt;0,SUM(DH$47:DH$53)&gt;0),1,0)))</f>
        <v>0</v>
      </c>
      <c r="BU109" s="80">
        <f>IF((SUM(BU$19:BU$39)+SUM(BU$78:BU108)+SUM(BU$117:BU$121))&gt;=30,0,SUM(IF(AND($I109=1,DI109=1,DI$41&gt;2,DI$40&gt;0,SUM(DI$47:DI$53)&gt;0),1,0)))</f>
        <v>0</v>
      </c>
      <c r="BV109" s="80">
        <f>IF((SUM(BV$19:BV$39)+SUM(BV$78:BV108)+SUM(BV$117:BV$121))&gt;=30,0,SUM(IF(AND($I109=1,DJ109=1,DJ$41&gt;2,DJ$40&gt;0,SUM(DJ$47:DJ$53)&gt;0),1,0)))</f>
        <v>0</v>
      </c>
      <c r="BW109" s="80">
        <f>IF((SUM(BW$19:BW$39)+SUM(BW$78:BW108)+SUM(BW$117:BW$121))&gt;=30,0,SUM(IF(AND($I109=1,DK109=1,DK$41&gt;2,DK$40&gt;0,SUM(DK$47:DK$53)&gt;0),1,0)))</f>
        <v>0</v>
      </c>
      <c r="BX109" s="80">
        <f>IF((SUM(BX$19:BX$39)+SUM(BX$78:BX108)+SUM(BX$117:BX$121))&gt;=30,0,SUM(IF(AND($I109=1,DL109=1,DL$41&gt;2,DL$40&gt;0,SUM(DL$47:DL$53)&gt;0),1,0)))</f>
        <v>0</v>
      </c>
      <c r="BY109" s="80">
        <f>IF((SUM(BY$19:BY$39)+SUM(BY$78:BY108)+SUM(BY$117:BY$121))&gt;=30,0,SUM(IF(AND($I109=1,DM109=1,DM$41&gt;2,DM$40&gt;0,SUM(DM$47:DM$53)&gt;0),1,0)))</f>
        <v>0</v>
      </c>
      <c r="BZ109" s="80">
        <f>IF((SUM(BZ$19:BZ$39)+SUM(BZ$78:BZ108)+SUM(BZ$117:BZ$121))&gt;=30,0,SUM(IF(AND($I109=1,DN109=1,DN$41&gt;2,DN$40&gt;0,SUM(DN$47:DN$53)&gt;0),1,0)))</f>
        <v>0</v>
      </c>
      <c r="CA109" s="80">
        <f>IF((SUM(CA$19:CA$39)+SUM(CA$78:CA108)+SUM(CA$117:CA$121))&gt;=30,0,SUM(IF(AND($I109=1,DO109=1,DO$41&gt;2,DO$40&gt;0,SUM(DO$47:DO$53)&gt;0),1,0)))</f>
        <v>0</v>
      </c>
      <c r="CB109" s="80">
        <f>IF((SUM(CB$19:CB$39)+SUM(CB$78:CB108)+SUM(CB$117:CB$121))&gt;=30,0,SUM(IF(AND($I109=1,DP109=1,DP$41&gt;2,DP$40&gt;0,SUM(DP$47:DP$53)&gt;0),1,0)))</f>
        <v>0</v>
      </c>
      <c r="CC109" s="80">
        <f>IF((SUM(CC$19:CC$39)+SUM(CC$78:CC108)+SUM(CC$117:CC$121))&gt;=30,0,SUM(IF(AND($I109=1,DQ109=1,DQ$41&gt;2,DQ$40&gt;0,SUM(DQ$47:DQ$53)&gt;0),1,0)))</f>
        <v>0</v>
      </c>
      <c r="CD109" s="80">
        <f>IF((SUM(CD$19:CD$39)+SUM(CD$78:CD108)+SUM(CD$117:CD$121))&gt;=30,0,SUM(IF(AND($I109=1,DR109=1,DR$41&gt;2,DR$40&gt;0,SUM(DR$47:DR$53)&gt;0),1,0)))</f>
        <v>0</v>
      </c>
      <c r="CE109" s="80">
        <f>IF((SUM(CE$19:CE$39)+SUM(CE$78:CE108)+SUM(CE$117:CE$121))&gt;=30,0,SUM(IF(AND($I109=1,DS109=1,DS$41&gt;2,DS$40&gt;0,SUM(DS$47:DS$53)&gt;0),1,0)))</f>
        <v>0</v>
      </c>
      <c r="CF109" s="80">
        <f>IF((SUM(CF$19:CF$39)+SUM(CF$78:CF108)+SUM(CF$117:CF$121))&gt;=30,0,SUM(IF(AND($I109=1,DT109=1,DT$41&gt;2,DT$40&gt;0,SUM(DT$47:DT$53)&gt;0),1,0)))</f>
        <v>0</v>
      </c>
      <c r="CG109" s="80">
        <f>IF((SUM(CG$19:CG$39)+SUM(CG$78:CG108)+SUM(CG$117:CG$121))&gt;=30,0,SUM(IF(AND($I109=1,DU109=1,DU$41&gt;2,DU$40&gt;0,SUM(DU$47:DU$53)&gt;0),1,0)))</f>
        <v>0</v>
      </c>
      <c r="CH109" s="80">
        <f>IF((SUM(CH$19:CH$39)+SUM(CH$78:CH108)+SUM(CH$117:CH$121))&gt;=30,0,SUM(IF(AND($I109=1,DV109=1,DV$41&gt;2,DV$40&gt;0,SUM(DV$47:DV$53)&gt;0),1,0)))</f>
        <v>0</v>
      </c>
      <c r="CI109" s="80">
        <f>IF((SUM(CI$19:CI$39)+SUM(CI$78:CI108)+SUM(CI$117:CI$121))&gt;=30,0,SUM(IF(AND($I109=1,DW109=1,DW$41&gt;2,DW$40&gt;0,SUM(DW$47:DW$53)&gt;0),1,0)))</f>
        <v>0</v>
      </c>
      <c r="CJ109" s="80">
        <f>IF((SUM(CJ$19:CJ$39)+SUM(CJ$78:CJ108)+SUM(CJ$117:CJ$121))&gt;=30,0,SUM(IF(AND($I109=1,DX109=1,DX$41&gt;2,DX$40&gt;0,SUM(DX$47:DX$53)&gt;0),1,0)))</f>
        <v>0</v>
      </c>
      <c r="CK109" s="80">
        <f>IF((SUM(CK$19:CK$39)+SUM(CK$78:CK108)+SUM(CK$117:CK$121))&gt;=30,0,SUM(IF(AND($I109=1,DY109=1,DY$41&gt;2,DY$40&gt;0,SUM(DY$47:DY$53)&gt;0),1,0)))</f>
        <v>0</v>
      </c>
      <c r="CL109" s="80">
        <f>IF((SUM(CL$19:CL$39)+SUM(CL$78:CL108)+SUM(CL$117:CL$121))&gt;=30,0,SUM(IF(AND($I109=1,DZ109=1,DZ$41&gt;2,DZ$40&gt;0,SUM(DZ$47:DZ$53)&gt;0),1,0)))</f>
        <v>0</v>
      </c>
      <c r="CM109" s="80">
        <f>IF((SUM(CM$19:CM$39)+SUM(CM$78:CM108)+SUM(CM$117:CM$121))&gt;=30,0,SUM(IF(AND($I109=1,EA109=1,EA$41&gt;2,EA$40&gt;0,SUM(EA$47:EA$53)&gt;0),1,0)))</f>
        <v>0</v>
      </c>
      <c r="CN109" s="80">
        <f>IF((SUM(CN$19:CN$39)+SUM(CN$78:CN108)+SUM(CN$117:CN$121))&gt;=30,0,SUM(IF(AND($I109=1,EB109=1,EB$41&gt;2,EB$40&gt;0,SUM(EB$47:EB$53)&gt;0),1,0)))</f>
        <v>0</v>
      </c>
      <c r="CO109" s="80">
        <f>IF((SUM(CO$19:CO$39)+SUM(CO$78:CO108)+SUM(CO$117:CO$121))&gt;=30,0,SUM(IF(AND($I109=1,EC109=1,EC$41&gt;2,EC$40&gt;0,SUM(EC$47:EC$53)&gt;0),1,0)))</f>
        <v>0</v>
      </c>
      <c r="CP109" s="80">
        <f>IF((SUM(CP$19:CP$39)+SUM(CP$78:CP108)+SUM(CP$117:CP$121))&gt;=30,0,SUM(IF(AND($I109=1,ED109=1,ED$41&gt;2,ED$40&gt;0,SUM(ED$47:ED$53)&gt;0),1,0)))</f>
        <v>0</v>
      </c>
      <c r="CQ109" s="80">
        <f>IF((SUM(CQ$19:CQ$39)+SUM(CQ$78:CQ108)+SUM(CQ$117:CQ$121))&gt;=30,0,SUM(IF(AND($I109=1,EE109=1,EE$41&gt;2,EE$40&gt;0,SUM(EE$47:EE$53)&gt;0),1,0)))</f>
        <v>0</v>
      </c>
      <c r="CR109" s="80">
        <f>IF((SUM(CR$19:CR$39)+SUM(CR$78:CR108)+SUM(CR$117:CR$121))&gt;=30,0,SUM(IF(AND($I109=1,EF109=1,EF$41&gt;2,EF$40&gt;0,SUM(EF$47:EF$53)&gt;0),1,0)))</f>
        <v>0</v>
      </c>
      <c r="CS109" s="64"/>
      <c r="CT109" s="64"/>
      <c r="CU109" s="64"/>
      <c r="CV109" s="64"/>
      <c r="CW109" s="64"/>
      <c r="CX109" s="64"/>
      <c r="CY109" s="64"/>
      <c r="CZ109" s="64"/>
      <c r="DA109" s="64"/>
      <c r="DB109" s="64"/>
      <c r="DC109" s="64"/>
      <c r="DD109" s="64"/>
      <c r="DE109" s="64"/>
      <c r="DF109" s="64"/>
      <c r="DG109" s="64"/>
      <c r="DH109" s="64"/>
      <c r="DI109" s="64"/>
      <c r="DJ109" s="64"/>
      <c r="DK109" s="64"/>
      <c r="DL109" s="64"/>
      <c r="DM109" s="64"/>
      <c r="DN109" s="64"/>
      <c r="DO109" s="64"/>
      <c r="DP109" s="64"/>
      <c r="DQ109" s="64"/>
      <c r="DR109" s="64"/>
      <c r="DS109" s="64"/>
      <c r="DT109" s="64"/>
      <c r="DU109" s="64"/>
      <c r="DV109" s="64"/>
      <c r="DW109" s="64"/>
      <c r="DX109" s="64"/>
      <c r="DY109" s="64"/>
      <c r="DZ109" s="64"/>
      <c r="EA109" s="64"/>
      <c r="EB109" s="64"/>
      <c r="EC109" s="64"/>
      <c r="ED109" s="64"/>
      <c r="EE109" s="64"/>
      <c r="EF109" s="64"/>
      <c r="EG109" s="54">
        <f t="shared" si="48"/>
        <v>0</v>
      </c>
      <c r="EH109" s="136"/>
      <c r="EI109" s="97">
        <f t="shared" si="49"/>
        <v>0</v>
      </c>
      <c r="EJ109" s="344" t="str">
        <f t="shared" si="50"/>
        <v/>
      </c>
      <c r="EK109" s="345">
        <f t="shared" si="51"/>
        <v>0</v>
      </c>
      <c r="EL109" s="185"/>
      <c r="EM109" s="102">
        <f>SUMIF($K109,REGISTER!$CU$7,'KORT 2'!$BD109)</f>
        <v>0</v>
      </c>
      <c r="EN109" s="19">
        <f>SUMIF($K109,REGISTER!$CU$8,'KORT 2'!$BD109)</f>
        <v>0</v>
      </c>
      <c r="EO109" s="20">
        <f>SUMIF($K109,REGISTER!$CU$9,'KORT 2'!$BD109)</f>
        <v>0</v>
      </c>
      <c r="EP109" s="17">
        <f>SUMIF($K109,REGISTER!$CU$21,'KORT 2'!$BD109)</f>
        <v>0</v>
      </c>
      <c r="EQ109" s="19">
        <f>SUMIF($K109,REGISTER!$CU$22,'KORT 2'!$BD109)</f>
        <v>0</v>
      </c>
      <c r="ER109" s="20">
        <f>SUMIF($K109,REGISTER!$CU$23,'KORT 2'!$BD109)</f>
        <v>0</v>
      </c>
      <c r="ES109" s="17">
        <f>SUMIF($K109,REGISTER!$CU$14,'KORT 2'!$BD109)</f>
        <v>0</v>
      </c>
      <c r="ET109" s="19">
        <f>SUMIF($K109,REGISTER!$CU$15,'KORT 2'!$BD109)</f>
        <v>0</v>
      </c>
      <c r="EU109" s="19">
        <f>SUMIF($K109,REGISTER!$CU$16,'KORT 2'!$BD109)</f>
        <v>0</v>
      </c>
      <c r="EV109" s="218">
        <f>SUMIF($K109,REGISTER!$CU$17,'KORT 2'!$BD109)+SUMIF($K109,REGISTER!$CU$18,'KORT 2'!$BD109)+SUMIF($K109,REGISTER!$CU$19,'KORT 2'!$BD109)+SUMIF($K109,REGISTER!$CU$20,'KORT 2'!$BD109)</f>
        <v>0</v>
      </c>
      <c r="EW109" s="103">
        <f>SUMIF($K109,REGISTER!$CU$28,'KORT 2'!$BD109)</f>
        <v>0</v>
      </c>
      <c r="EX109" s="19">
        <f>SUMIF($K109,REGISTER!$CU$29,'KORT 2'!$BD109)</f>
        <v>0</v>
      </c>
      <c r="EY109" s="19">
        <f>SUMIF($K109,REGISTER!$CU$30,'KORT 2'!$BD109)</f>
        <v>0</v>
      </c>
      <c r="EZ109" s="218">
        <f>SUMIF($K109,REGISTER!$CU$31,'KORT 2'!$BD109)+SUMIF($K109,REGISTER!$CU$32,'KORT 2'!$BD109)+SUMIF($K109,REGISTER!$CU$33,'KORT 2'!$BD109)+SUMIF($K109,REGISTER!$CU$34,'KORT 2'!$BD109)</f>
        <v>0</v>
      </c>
      <c r="FA109" s="136"/>
      <c r="FB109" s="136"/>
      <c r="FC109" s="136"/>
      <c r="FD109" s="136"/>
      <c r="FE109" s="136"/>
      <c r="FF109" s="136"/>
      <c r="FG109" s="136"/>
      <c r="FH109" s="136"/>
      <c r="FI109" s="136"/>
      <c r="FJ109" s="136"/>
      <c r="FK109" s="136"/>
      <c r="FL109" s="136"/>
      <c r="FM109" s="136"/>
      <c r="FN109" s="136"/>
      <c r="FO109" s="136"/>
      <c r="FP109" s="235"/>
      <c r="FQ109" s="103">
        <f>SUMIF($M109,REGISTER!$CU$36,'KORT 2'!$O109)</f>
        <v>0</v>
      </c>
      <c r="FR109" s="19">
        <f>SUMIF($M109,REGISTER!$CU$37,'KORT 2'!$O109)</f>
        <v>0</v>
      </c>
      <c r="FS109" s="19">
        <f>SUMIF($M109,REGISTER!$CU$38,'KORT 2'!$O109)</f>
        <v>0</v>
      </c>
      <c r="FT109" s="19">
        <f>SUMIF($M109,REGISTER!$CU$39,'KORT 2'!$O109)</f>
        <v>0</v>
      </c>
      <c r="FU109" s="19">
        <f>SUMIF($M109,REGISTER!$CU$40,'KORT 2'!$O109)</f>
        <v>0</v>
      </c>
      <c r="FV109" s="19">
        <f>SUMIF($M109,REGISTER!$CU$41,'KORT 2'!$O109)</f>
        <v>0</v>
      </c>
      <c r="FW109" s="19">
        <f>SUMIF($M109,REGISTER!$CU$56,'KORT 2'!$O109)</f>
        <v>0</v>
      </c>
      <c r="FX109" s="19">
        <f>SUMIF($M109,REGISTER!$CU$57,'KORT 2'!$O109)</f>
        <v>0</v>
      </c>
      <c r="FY109" s="19">
        <f>SUMIF($M109,REGISTER!$CU$58,'KORT 2'!$O109)</f>
        <v>0</v>
      </c>
      <c r="FZ109" s="19">
        <f>SUMIF($M109,REGISTER!$CU$59,'KORT 2'!$O109)</f>
        <v>0</v>
      </c>
      <c r="GA109" s="19">
        <f>SUMIF($M109,REGISTER!$CU$60,'KORT 2'!$O109)</f>
        <v>0</v>
      </c>
      <c r="GB109" s="19">
        <f>SUMIF($M109,REGISTER!$CU$61,'KORT 2'!$O109)</f>
        <v>0</v>
      </c>
      <c r="GC109" s="19">
        <f>SUMIF($M109,REGISTER!$CU$46,'KORT 2'!$O109)</f>
        <v>0</v>
      </c>
      <c r="GD109" s="19">
        <f>SUMIF($M109,REGISTER!$CU$47,'KORT 2'!$O109)</f>
        <v>0</v>
      </c>
      <c r="GE109" s="19">
        <f>SUMIF($M109,REGISTER!$CU$48,'KORT 2'!$O109)</f>
        <v>0</v>
      </c>
      <c r="GF109" s="19">
        <f>SUMIF($M109,REGISTER!$CU$49,'KORT 2'!$O109)</f>
        <v>0</v>
      </c>
      <c r="GG109" s="19">
        <f>SUMIF($M109,REGISTER!$CU$50,'KORT 2'!$O109)</f>
        <v>0</v>
      </c>
      <c r="GH109" s="19">
        <f>SUMIF($M109,REGISTER!$CU$51,'KORT 2'!$O109)</f>
        <v>0</v>
      </c>
      <c r="GI109" s="18">
        <f>SUMIF($M109,REGISTER!$CU$52,'KORT 2'!$O109)+SUMIF($M109,REGISTER!$CU$53,'KORT 2'!$O109)+SUMIF($M109,REGISTER!$CU$54,'KORT 2'!$O109)+SUMIF($M109,REGISTER!$CU$55,'KORT 2'!$O109)</f>
        <v>0</v>
      </c>
      <c r="GJ109" s="19">
        <f>SUMIF($M109,REGISTER!$CU$66,'KORT 2'!$O109)</f>
        <v>0</v>
      </c>
      <c r="GK109" s="19">
        <f>SUMIF($M109,REGISTER!$CU$67,'KORT 2'!$O109)</f>
        <v>0</v>
      </c>
      <c r="GL109" s="19">
        <f>SUMIF($M109,REGISTER!$CU$68,'KORT 2'!$O109)</f>
        <v>0</v>
      </c>
      <c r="GM109" s="19">
        <f>SUMIF($M109,REGISTER!$CU$69,'KORT 2'!$O109)</f>
        <v>0</v>
      </c>
      <c r="GN109" s="19">
        <f>SUMIF($M109,REGISTER!$CU$70,'KORT 2'!$O109)</f>
        <v>0</v>
      </c>
      <c r="GO109" s="19">
        <f>SUMIF($M109,REGISTER!$CU$71,'KORT 2'!$O109)</f>
        <v>0</v>
      </c>
      <c r="GP109" s="18">
        <f>SUMIF($M109,REGISTER!$CU$72,'KORT 2'!$O109)+SUMIF($M109,REGISTER!$CU$73,'KORT 2'!$O109)+SUMIF($M109,REGISTER!$CU$74,'KORT 2'!$O109)+SUMIF($M109,REGISTER!$CU$75,'KORT 2'!$O109)</f>
        <v>0</v>
      </c>
      <c r="GQ109" s="136"/>
      <c r="GR109" s="136"/>
      <c r="GS109" s="136"/>
      <c r="GT109" s="136"/>
      <c r="GU109" s="136"/>
      <c r="GV109" s="136"/>
      <c r="GW109" s="136"/>
      <c r="GX109" s="136"/>
      <c r="GY109" s="136"/>
      <c r="GZ109" s="136"/>
      <c r="HA109" s="136"/>
      <c r="HB109" s="136"/>
      <c r="HC109" s="136"/>
      <c r="HD109" s="136"/>
      <c r="HE109" s="136"/>
      <c r="HF109" s="136"/>
      <c r="HG109" s="136"/>
      <c r="HH109" s="125"/>
      <c r="HI109" s="1"/>
    </row>
    <row r="110" spans="1:217" ht="12" customHeight="1">
      <c r="A110" s="17">
        <v>54</v>
      </c>
      <c r="B110" s="81"/>
      <c r="C110" s="427" t="str">
        <f t="shared" si="38"/>
        <v/>
      </c>
      <c r="D110" s="428"/>
      <c r="E110" s="428"/>
      <c r="F110" s="428"/>
      <c r="G110" s="429"/>
      <c r="H110" s="130" t="str">
        <f t="shared" si="39"/>
        <v/>
      </c>
      <c r="I110" s="26">
        <f t="shared" si="40"/>
        <v>0</v>
      </c>
      <c r="J110" s="26">
        <f t="shared" si="41"/>
        <v>0</v>
      </c>
      <c r="K110" s="26">
        <f t="shared" si="42"/>
        <v>0</v>
      </c>
      <c r="L110" s="133"/>
      <c r="M110" s="26">
        <f t="shared" si="43"/>
        <v>0</v>
      </c>
      <c r="N110" s="26">
        <f t="shared" si="44"/>
        <v>0</v>
      </c>
      <c r="O110" s="101">
        <f t="shared" si="45"/>
        <v>0</v>
      </c>
      <c r="P110" s="80">
        <f>IF((SUM(P$19:P$39)+SUM(P$78:P109)+SUM(P$117:P$121))&gt;=REGISTER!$CZ$22,0,IF(CS$70=1,0,IF(AND(CS110=1,$J110=1,CS$43&gt;=REGISTER!$CZ$25,CS$40&gt;0,SUM(CS$54:CS$60)&gt;0),1,0)))</f>
        <v>0</v>
      </c>
      <c r="Q110" s="80">
        <f>IF((SUM(Q$19:Q$39)+SUM(Q$78:Q109)+SUM(Q$117:Q$121))&gt;=REGISTER!$CZ$22,0,IF(CT$70=1,0,IF(AND(CT110=1,$J110=1,CT$43&gt;=REGISTER!$CZ$25,CT$40&gt;0,SUM(CT$54:CT$60)&gt;0),1,0)))</f>
        <v>0</v>
      </c>
      <c r="R110" s="80">
        <f>IF((SUM(R$19:R$39)+SUM(R$78:R109)+SUM(R$117:R$121))&gt;=REGISTER!$CZ$22,0,IF(CU$70=1,0,IF(AND(CU110=1,$J110=1,CU$43&gt;=REGISTER!$CZ$25,CU$40&gt;0,SUM(CU$54:CU$60)&gt;0),1,0)))</f>
        <v>0</v>
      </c>
      <c r="S110" s="80">
        <f>IF((SUM(S$19:S$39)+SUM(S$78:S109)+SUM(S$117:S$121))&gt;=REGISTER!$CZ$22,0,IF(CV$70=1,0,IF(AND(CV110=1,$J110=1,CV$43&gt;=REGISTER!$CZ$25,CV$40&gt;0,SUM(CV$54:CV$60)&gt;0),1,0)))</f>
        <v>0</v>
      </c>
      <c r="T110" s="80">
        <f>IF((SUM(T$19:T$39)+SUM(T$78:T109)+SUM(T$117:T$121))&gt;=REGISTER!$CZ$22,0,IF(CW$70=1,0,IF(AND(CW110=1,$J110=1,CW$43&gt;=REGISTER!$CZ$25,CW$40&gt;0,SUM(CW$54:CW$60)&gt;0),1,0)))</f>
        <v>0</v>
      </c>
      <c r="U110" s="80">
        <f>IF((SUM(U$19:U$39)+SUM(U$78:U109)+SUM(U$117:U$121))&gt;=REGISTER!$CZ$22,0,IF(CX$70=1,0,IF(AND(CX110=1,$J110=1,CX$43&gt;=REGISTER!$CZ$25,CX$40&gt;0,SUM(CX$54:CX$60)&gt;0),1,0)))</f>
        <v>0</v>
      </c>
      <c r="V110" s="80">
        <f>IF((SUM(V$19:V$39)+SUM(V$78:V109)+SUM(V$117:V$121))&gt;=REGISTER!$CZ$22,0,IF(CY$70=1,0,IF(AND(CY110=1,$J110=1,CY$43&gt;=REGISTER!$CZ$25,CY$40&gt;0,SUM(CY$54:CY$60)&gt;0),1,0)))</f>
        <v>0</v>
      </c>
      <c r="W110" s="80">
        <f>IF((SUM(W$19:W$39)+SUM(W$78:W109)+SUM(W$117:W$121))&gt;=REGISTER!$CZ$22,0,IF(CZ$70=1,0,IF(AND(CZ110=1,$J110=1,CZ$43&gt;=REGISTER!$CZ$25,CZ$40&gt;0,SUM(CZ$54:CZ$60)&gt;0),1,0)))</f>
        <v>0</v>
      </c>
      <c r="X110" s="80">
        <f>IF((SUM(X$19:X$39)+SUM(X$78:X109)+SUM(X$117:X$121))&gt;=REGISTER!$CZ$22,0,IF(DA$70=1,0,IF(AND(DA110=1,$J110=1,DA$43&gt;=REGISTER!$CZ$25,DA$40&gt;0,SUM(DA$54:DA$60)&gt;0),1,0)))</f>
        <v>0</v>
      </c>
      <c r="Y110" s="80">
        <f>IF((SUM(Y$19:Y$39)+SUM(Y$78:Y109)+SUM(Y$117:Y$121))&gt;=REGISTER!$CZ$22,0,IF(DB$70=1,0,IF(AND(DB110=1,$J110=1,DB$43&gt;=REGISTER!$CZ$25,DB$40&gt;0,SUM(DB$54:DB$60)&gt;0),1,0)))</f>
        <v>0</v>
      </c>
      <c r="Z110" s="80">
        <f>IF((SUM(Z$19:Z$39)+SUM(Z$78:Z109)+SUM(Z$117:Z$121))&gt;=REGISTER!$CZ$22,0,IF(DC$70=1,0,IF(AND(DC110=1,$J110=1,DC$43&gt;=REGISTER!$CZ$25,DC$40&gt;0,SUM(DC$54:DC$60)&gt;0),1,0)))</f>
        <v>0</v>
      </c>
      <c r="AA110" s="80">
        <f>IF((SUM(AA$19:AA$39)+SUM(AA$78:AA109)+SUM(AA$117:AA$121))&gt;=REGISTER!$CZ$22,0,IF(DD$70=1,0,IF(AND(DD110=1,$J110=1,DD$43&gt;=REGISTER!$CZ$25,DD$40&gt;0,SUM(DD$54:DD$60)&gt;0),1,0)))</f>
        <v>0</v>
      </c>
      <c r="AB110" s="80">
        <f>IF((SUM(AB$19:AB$39)+SUM(AB$78:AB109)+SUM(AB$117:AB$121))&gt;=REGISTER!$CZ$22,0,IF(DE$70=1,0,IF(AND(DE110=1,$J110=1,DE$43&gt;=REGISTER!$CZ$25,DE$40&gt;0,SUM(DE$54:DE$60)&gt;0),1,0)))</f>
        <v>0</v>
      </c>
      <c r="AC110" s="80">
        <f>IF((SUM(AC$19:AC$39)+SUM(AC$78:AC109)+SUM(AC$117:AC$121))&gt;=REGISTER!$CZ$22,0,IF(DF$70=1,0,IF(AND(DF110=1,$J110=1,DF$43&gt;=REGISTER!$CZ$25,DF$40&gt;0,SUM(DF$54:DF$60)&gt;0),1,0)))</f>
        <v>0</v>
      </c>
      <c r="AD110" s="80">
        <f>IF((SUM(AD$19:AD$39)+SUM(AD$78:AD109)+SUM(AD$117:AD$121))&gt;=REGISTER!$CZ$22,0,IF(DG$70=1,0,IF(AND(DG110=1,$J110=1,DG$43&gt;=REGISTER!$CZ$25,DG$40&gt;0,SUM(DG$54:DG$60)&gt;0),1,0)))</f>
        <v>0</v>
      </c>
      <c r="AE110" s="80">
        <f>IF((SUM(AE$19:AE$39)+SUM(AE$78:AE109)+SUM(AE$117:AE$121))&gt;=REGISTER!$CZ$22,0,IF(DH$70=1,0,IF(AND(DH110=1,$J110=1,DH$43&gt;=REGISTER!$CZ$25,DH$40&gt;0,SUM(DH$54:DH$60)&gt;0),1,0)))</f>
        <v>0</v>
      </c>
      <c r="AF110" s="80">
        <f>IF((SUM(AF$19:AF$39)+SUM(AF$78:AF109)+SUM(AF$117:AF$121))&gt;=REGISTER!$CZ$22,0,IF(DI$70=1,0,IF(AND(DI110=1,$J110=1,DI$43&gt;=REGISTER!$CZ$25,DI$40&gt;0,SUM(DI$54:DI$60)&gt;0),1,0)))</f>
        <v>0</v>
      </c>
      <c r="AG110" s="80">
        <f>IF((SUM(AG$19:AG$39)+SUM(AG$78:AG109)+SUM(AG$117:AG$121))&gt;=REGISTER!$CZ$22,0,IF(DJ$70=1,0,IF(AND(DJ110=1,$J110=1,DJ$43&gt;=REGISTER!$CZ$25,DJ$40&gt;0,SUM(DJ$54:DJ$60)&gt;0),1,0)))</f>
        <v>0</v>
      </c>
      <c r="AH110" s="80">
        <f>IF((SUM(AH$19:AH$39)+SUM(AH$78:AH109)+SUM(AH$117:AH$121))&gt;=REGISTER!$CZ$22,0,IF(DK$70=1,0,IF(AND(DK110=1,$J110=1,DK$43&gt;=REGISTER!$CZ$25,DK$40&gt;0,SUM(DK$54:DK$60)&gt;0),1,0)))</f>
        <v>0</v>
      </c>
      <c r="AI110" s="80">
        <f>IF((SUM(AI$19:AI$39)+SUM(AI$78:AI109)+SUM(AI$117:AI$121))&gt;=REGISTER!$CZ$22,0,IF(DL$70=1,0,IF(AND(DL110=1,$J110=1,DL$43&gt;=REGISTER!$CZ$25,DL$40&gt;0,SUM(DL$54:DL$60)&gt;0),1,0)))</f>
        <v>0</v>
      </c>
      <c r="AJ110" s="80">
        <f>IF((SUM(AJ$19:AJ$39)+SUM(AJ$78:AJ109)+SUM(AJ$117:AJ$121))&gt;=REGISTER!$CZ$22,0,IF(DM$70=1,0,IF(AND(DM110=1,$J110=1,DM$43&gt;=REGISTER!$CZ$25,DM$40&gt;0,SUM(DM$54:DM$60)&gt;0),1,0)))</f>
        <v>0</v>
      </c>
      <c r="AK110" s="80">
        <f>IF((SUM(AK$19:AK$39)+SUM(AK$78:AK109)+SUM(AK$117:AK$121))&gt;=REGISTER!$CZ$22,0,IF(DN$70=1,0,IF(AND(DN110=1,$J110=1,DN$43&gt;=REGISTER!$CZ$25,DN$40&gt;0,SUM(DN$54:DN$60)&gt;0),1,0)))</f>
        <v>0</v>
      </c>
      <c r="AL110" s="80">
        <f>IF((SUM(AL$19:AL$39)+SUM(AL$78:AL109)+SUM(AL$117:AL$121))&gt;=REGISTER!$CZ$22,0,IF(DO$70=1,0,IF(AND(DO110=1,$J110=1,DO$43&gt;=REGISTER!$CZ$25,DO$40&gt;0,SUM(DO$54:DO$60)&gt;0),1,0)))</f>
        <v>0</v>
      </c>
      <c r="AM110" s="80">
        <f>IF((SUM(AM$19:AM$39)+SUM(AM$78:AM109)+SUM(AM$117:AM$121))&gt;=REGISTER!$CZ$22,0,IF(DP$70=1,0,IF(AND(DP110=1,$J110=1,DP$43&gt;=REGISTER!$CZ$25,DP$40&gt;0,SUM(DP$54:DP$60)&gt;0),1,0)))</f>
        <v>0</v>
      </c>
      <c r="AN110" s="80">
        <f>IF((SUM(AN$19:AN$39)+SUM(AN$78:AN109)+SUM(AN$117:AN$121))&gt;=REGISTER!$CZ$22,0,IF(DQ$70=1,0,IF(AND(DQ110=1,$J110=1,DQ$43&gt;=REGISTER!$CZ$25,DQ$40&gt;0,SUM(DQ$54:DQ$60)&gt;0),1,0)))</f>
        <v>0</v>
      </c>
      <c r="AO110" s="80">
        <f>IF((SUM(AO$19:AO$39)+SUM(AO$78:AO109)+SUM(AO$117:AO$121))&gt;=REGISTER!$CZ$22,0,IF(DR$70=1,0,IF(AND(DR110=1,$J110=1,DR$43&gt;=REGISTER!$CZ$25,DR$40&gt;0,SUM(DR$54:DR$60)&gt;0),1,0)))</f>
        <v>0</v>
      </c>
      <c r="AP110" s="80">
        <f>IF((SUM(AP$19:AP$39)+SUM(AP$78:AP109)+SUM(AP$117:AP$121))&gt;=REGISTER!$CZ$22,0,IF(DS$70=1,0,IF(AND(DS110=1,$J110=1,DS$43&gt;=REGISTER!$CZ$25,DS$40&gt;0,SUM(DS$54:DS$60)&gt;0),1,0)))</f>
        <v>0</v>
      </c>
      <c r="AQ110" s="80">
        <f>IF((SUM(AQ$19:AQ$39)+SUM(AQ$78:AQ109)+SUM(AQ$117:AQ$121))&gt;=REGISTER!$CZ$22,0,IF(DT$70=1,0,IF(AND(DT110=1,$J110=1,DT$43&gt;=REGISTER!$CZ$25,DT$40&gt;0,SUM(DT$54:DT$60)&gt;0),1,0)))</f>
        <v>0</v>
      </c>
      <c r="AR110" s="80">
        <f>IF((SUM(AR$19:AR$39)+SUM(AR$78:AR109)+SUM(AR$117:AR$121))&gt;=REGISTER!$CZ$22,0,IF(DU$70=1,0,IF(AND(DU110=1,$J110=1,DU$43&gt;=REGISTER!$CZ$25,DU$40&gt;0,SUM(DU$54:DU$60)&gt;0),1,0)))</f>
        <v>0</v>
      </c>
      <c r="AS110" s="80">
        <f>IF((SUM(AS$19:AS$39)+SUM(AS$78:AS109)+SUM(AS$117:AS$121))&gt;=REGISTER!$CZ$22,0,IF(DV$70=1,0,IF(AND(DV110=1,$J110=1,DV$43&gt;=REGISTER!$CZ$25,DV$40&gt;0,SUM(DV$54:DV$60)&gt;0),1,0)))</f>
        <v>0</v>
      </c>
      <c r="AT110" s="80">
        <f>IF((SUM(AT$19:AT$39)+SUM(AT$78:AT109)+SUM(AT$117:AT$121))&gt;=REGISTER!$CZ$22,0,IF(DW$70=1,0,IF(AND(DW110=1,$J110=1,DW$43&gt;=REGISTER!$CZ$25,DW$40&gt;0,SUM(DW$54:DW$60)&gt;0),1,0)))</f>
        <v>0</v>
      </c>
      <c r="AU110" s="80">
        <f>IF((SUM(AU$19:AU$39)+SUM(AU$78:AU109)+SUM(AU$117:AU$121))&gt;=REGISTER!$CZ$22,0,IF(DX$70=1,0,IF(AND(DX110=1,$J110=1,DX$43&gt;=REGISTER!$CZ$25,DX$40&gt;0,SUM(DX$54:DX$60)&gt;0),1,0)))</f>
        <v>0</v>
      </c>
      <c r="AV110" s="80">
        <f>IF((SUM(AV$19:AV$39)+SUM(AV$78:AV109)+SUM(AV$117:AV$121))&gt;=REGISTER!$CZ$22,0,IF(DY$70=1,0,IF(AND(DY110=1,$J110=1,DY$43&gt;=REGISTER!$CZ$25,DY$40&gt;0,SUM(DY$54:DY$60)&gt;0),1,0)))</f>
        <v>0</v>
      </c>
      <c r="AW110" s="80">
        <f>IF((SUM(AW$19:AW$39)+SUM(AW$78:AW109)+SUM(AW$117:AW$121))&gt;=REGISTER!$CZ$22,0,IF(DZ$70=1,0,IF(AND(DZ110=1,$J110=1,DZ$43&gt;=REGISTER!$CZ$25,DZ$40&gt;0,SUM(DZ$54:DZ$60)&gt;0),1,0)))</f>
        <v>0</v>
      </c>
      <c r="AX110" s="80">
        <f>IF((SUM(AX$19:AX$39)+SUM(AX$78:AX109)+SUM(AX$117:AX$121))&gt;=REGISTER!$CZ$22,0,IF(EA$70=1,0,IF(AND(EA110=1,$J110=1,EA$43&gt;=REGISTER!$CZ$25,EA$40&gt;0,SUM(EA$54:EA$60)&gt;0),1,0)))</f>
        <v>0</v>
      </c>
      <c r="AY110" s="80">
        <f>IF((SUM(AY$19:AY$39)+SUM(AY$78:AY109)+SUM(AY$117:AY$121))&gt;=REGISTER!$CZ$22,0,IF(EB$70=1,0,IF(AND(EB110=1,$J110=1,EB$43&gt;=REGISTER!$CZ$25,EB$40&gt;0,SUM(EB$54:EB$60)&gt;0),1,0)))</f>
        <v>0</v>
      </c>
      <c r="AZ110" s="80">
        <f>IF((SUM(AZ$19:AZ$39)+SUM(AZ$78:AZ109)+SUM(AZ$117:AZ$121))&gt;=REGISTER!$CZ$22,0,IF(EC$70=1,0,IF(AND(EC110=1,$J110=1,EC$43&gt;=REGISTER!$CZ$25,EC$40&gt;0,SUM(EC$54:EC$60)&gt;0),1,0)))</f>
        <v>0</v>
      </c>
      <c r="BA110" s="80">
        <f>IF((SUM(BA$19:BA$39)+SUM(BA$78:BA109)+SUM(BA$117:BA$121))&gt;=REGISTER!$CZ$22,0,IF(ED$70=1,0,IF(AND(ED110=1,$J110=1,ED$43&gt;=REGISTER!$CZ$25,ED$40&gt;0,SUM(ED$54:ED$60)&gt;0),1,0)))</f>
        <v>0</v>
      </c>
      <c r="BB110" s="80">
        <f>IF((SUM(BB$19:BB$39)+SUM(BB$78:BB109)+SUM(BB$117:BB$121))&gt;=REGISTER!$CZ$22,0,IF(EE$70=1,0,IF(AND(EE110=1,$J110=1,EE$43&gt;=REGISTER!$CZ$25,EE$40&gt;0,SUM(EE$54:EE$60)&gt;0),1,0)))</f>
        <v>0</v>
      </c>
      <c r="BC110" s="80">
        <f>IF((SUM(BC$19:BC$39)+SUM(BC$78:BC109)+SUM(BC$117:BC$121))&gt;=REGISTER!$CZ$22,0,IF(EF$70=1,0,IF(AND(EF110=1,$J110=1,EF$43&gt;=REGISTER!$CZ$25,EF$40&gt;0,SUM(EF$54:EF$60)&gt;0),1,0)))</f>
        <v>0</v>
      </c>
      <c r="BD110" s="101">
        <f t="shared" si="46"/>
        <v>0</v>
      </c>
      <c r="BE110" s="80">
        <f>IF((SUM(BE$19:BE$39)+SUM(BE$78:BE109)+SUM(BE$117:BE$121))&gt;=30,0,SUM(IF(AND($I110=1,CS110=1,CS$41&gt;2,CS$40&gt;0,SUM(CS$47:CS$53)&gt;0),1,0)))</f>
        <v>0</v>
      </c>
      <c r="BF110" s="80">
        <f>IF((SUM(BF$19:BF$39)+SUM(BF$78:BF109)+SUM(BF$117:BF$121))&gt;=30,0,SUM(IF(AND($I110=1,CT110=1,CT$41&gt;2,CT$40&gt;0,SUM(CT$47:CT$53)&gt;0),1,0)))</f>
        <v>0</v>
      </c>
      <c r="BG110" s="80">
        <f>IF((SUM(BG$19:BG$39)+SUM(BG$78:BG109)+SUM(BG$117:BG$121))&gt;=30,0,SUM(IF(AND($I110=1,CU110=1,CU$41&gt;2,CU$40&gt;0,SUM(CU$47:CU$53)&gt;0),1,0)))</f>
        <v>0</v>
      </c>
      <c r="BH110" s="80">
        <f>IF((SUM(BH$19:BH$39)+SUM(BH$78:BH109)+SUM(BH$117:BH$121))&gt;=30,0,SUM(IF(AND($I110=1,CV110=1,CV$41&gt;2,CV$40&gt;0,SUM(CV$47:CV$53)&gt;0),1,0)))</f>
        <v>0</v>
      </c>
      <c r="BI110" s="80">
        <f>IF((SUM(BI$19:BI$39)+SUM(BI$78:BI109)+SUM(BI$117:BI$121))&gt;=30,0,SUM(IF(AND($I110=1,CW110=1,CW$41&gt;2,CW$40&gt;0,SUM(CW$47:CW$53)&gt;0),1,0)))</f>
        <v>0</v>
      </c>
      <c r="BJ110" s="80">
        <f>IF((SUM(BJ$19:BJ$39)+SUM(BJ$78:BJ109)+SUM(BJ$117:BJ$121))&gt;=30,0,SUM(IF(AND($I110=1,CX110=1,CX$41&gt;2,CX$40&gt;0,SUM(CX$47:CX$53)&gt;0),1,0)))</f>
        <v>0</v>
      </c>
      <c r="BK110" s="80">
        <f>IF((SUM(BK$19:BK$39)+SUM(BK$78:BK109)+SUM(BK$117:BK$121))&gt;=30,0,SUM(IF(AND($I110=1,CY110=1,CY$41&gt;2,CY$40&gt;0,SUM(CY$47:CY$53)&gt;0),1,0)))</f>
        <v>0</v>
      </c>
      <c r="BL110" s="80">
        <f>IF((SUM(BL$19:BL$39)+SUM(BL$78:BL109)+SUM(BL$117:BL$121))&gt;=30,0,SUM(IF(AND($I110=1,CZ110=1,CZ$41&gt;2,CZ$40&gt;0,SUM(CZ$47:CZ$53)&gt;0),1,0)))</f>
        <v>0</v>
      </c>
      <c r="BM110" s="80">
        <f>IF((SUM(BM$19:BM$39)+SUM(BM$78:BM109)+SUM(BM$117:BM$121))&gt;=30,0,SUM(IF(AND($I110=1,DA110=1,DA$41&gt;2,DA$40&gt;0,SUM(DA$47:DA$53)&gt;0),1,0)))</f>
        <v>0</v>
      </c>
      <c r="BN110" s="80">
        <f>IF((SUM(BN$19:BN$39)+SUM(BN$78:BN109)+SUM(BN$117:BN$121))&gt;=30,0,SUM(IF(AND($I110=1,DB110=1,DB$41&gt;2,DB$40&gt;0,SUM(DB$47:DB$53)&gt;0),1,0)))</f>
        <v>0</v>
      </c>
      <c r="BO110" s="80">
        <f>IF((SUM(BO$19:BO$39)+SUM(BO$78:BO109)+SUM(BO$117:BO$121))&gt;=30,0,SUM(IF(AND($I110=1,DC110=1,DC$41&gt;2,DC$40&gt;0,SUM(DC$47:DC$53)&gt;0),1,0)))</f>
        <v>0</v>
      </c>
      <c r="BP110" s="80">
        <f>IF((SUM(BP$19:BP$39)+SUM(BP$78:BP109)+SUM(BP$117:BP$121))&gt;=30,0,SUM(IF(AND($I110=1,DD110=1,DD$41&gt;2,DD$40&gt;0,SUM(DD$47:DD$53)&gt;0),1,0)))</f>
        <v>0</v>
      </c>
      <c r="BQ110" s="80">
        <f>IF((SUM(BQ$19:BQ$39)+SUM(BQ$78:BQ109)+SUM(BQ$117:BQ$121))&gt;=30,0,SUM(IF(AND($I110=1,DE110=1,DE$41&gt;2,DE$40&gt;0,SUM(DE$47:DE$53)&gt;0),1,0)))</f>
        <v>0</v>
      </c>
      <c r="BR110" s="80">
        <f>IF((SUM(BR$19:BR$39)+SUM(BR$78:BR109)+SUM(BR$117:BR$121))&gt;=30,0,SUM(IF(AND($I110=1,DF110=1,DF$41&gt;2,DF$40&gt;0,SUM(DF$47:DF$53)&gt;0),1,0)))</f>
        <v>0</v>
      </c>
      <c r="BS110" s="80">
        <f>IF((SUM(BS$19:BS$39)+SUM(BS$78:BS109)+SUM(BS$117:BS$121))&gt;=30,0,SUM(IF(AND($I110=1,DG110=1,DG$41&gt;2,DG$40&gt;0,SUM(DG$47:DG$53)&gt;0),1,0)))</f>
        <v>0</v>
      </c>
      <c r="BT110" s="80">
        <f>IF((SUM(BT$19:BT$39)+SUM(BT$78:BT109)+SUM(BT$117:BT$121))&gt;=30,0,SUM(IF(AND($I110=1,DH110=1,DH$41&gt;2,DH$40&gt;0,SUM(DH$47:DH$53)&gt;0),1,0)))</f>
        <v>0</v>
      </c>
      <c r="BU110" s="80">
        <f>IF((SUM(BU$19:BU$39)+SUM(BU$78:BU109)+SUM(BU$117:BU$121))&gt;=30,0,SUM(IF(AND($I110=1,DI110=1,DI$41&gt;2,DI$40&gt;0,SUM(DI$47:DI$53)&gt;0),1,0)))</f>
        <v>0</v>
      </c>
      <c r="BV110" s="80">
        <f>IF((SUM(BV$19:BV$39)+SUM(BV$78:BV109)+SUM(BV$117:BV$121))&gt;=30,0,SUM(IF(AND($I110=1,DJ110=1,DJ$41&gt;2,DJ$40&gt;0,SUM(DJ$47:DJ$53)&gt;0),1,0)))</f>
        <v>0</v>
      </c>
      <c r="BW110" s="80">
        <f>IF((SUM(BW$19:BW$39)+SUM(BW$78:BW109)+SUM(BW$117:BW$121))&gt;=30,0,SUM(IF(AND($I110=1,DK110=1,DK$41&gt;2,DK$40&gt;0,SUM(DK$47:DK$53)&gt;0),1,0)))</f>
        <v>0</v>
      </c>
      <c r="BX110" s="80">
        <f>IF((SUM(BX$19:BX$39)+SUM(BX$78:BX109)+SUM(BX$117:BX$121))&gt;=30,0,SUM(IF(AND($I110=1,DL110=1,DL$41&gt;2,DL$40&gt;0,SUM(DL$47:DL$53)&gt;0),1,0)))</f>
        <v>0</v>
      </c>
      <c r="BY110" s="80">
        <f>IF((SUM(BY$19:BY$39)+SUM(BY$78:BY109)+SUM(BY$117:BY$121))&gt;=30,0,SUM(IF(AND($I110=1,DM110=1,DM$41&gt;2,DM$40&gt;0,SUM(DM$47:DM$53)&gt;0),1,0)))</f>
        <v>0</v>
      </c>
      <c r="BZ110" s="80">
        <f>IF((SUM(BZ$19:BZ$39)+SUM(BZ$78:BZ109)+SUM(BZ$117:BZ$121))&gt;=30,0,SUM(IF(AND($I110=1,DN110=1,DN$41&gt;2,DN$40&gt;0,SUM(DN$47:DN$53)&gt;0),1,0)))</f>
        <v>0</v>
      </c>
      <c r="CA110" s="80">
        <f>IF((SUM(CA$19:CA$39)+SUM(CA$78:CA109)+SUM(CA$117:CA$121))&gt;=30,0,SUM(IF(AND($I110=1,DO110=1,DO$41&gt;2,DO$40&gt;0,SUM(DO$47:DO$53)&gt;0),1,0)))</f>
        <v>0</v>
      </c>
      <c r="CB110" s="80">
        <f>IF((SUM(CB$19:CB$39)+SUM(CB$78:CB109)+SUM(CB$117:CB$121))&gt;=30,0,SUM(IF(AND($I110=1,DP110=1,DP$41&gt;2,DP$40&gt;0,SUM(DP$47:DP$53)&gt;0),1,0)))</f>
        <v>0</v>
      </c>
      <c r="CC110" s="80">
        <f>IF((SUM(CC$19:CC$39)+SUM(CC$78:CC109)+SUM(CC$117:CC$121))&gt;=30,0,SUM(IF(AND($I110=1,DQ110=1,DQ$41&gt;2,DQ$40&gt;0,SUM(DQ$47:DQ$53)&gt;0),1,0)))</f>
        <v>0</v>
      </c>
      <c r="CD110" s="80">
        <f>IF((SUM(CD$19:CD$39)+SUM(CD$78:CD109)+SUM(CD$117:CD$121))&gt;=30,0,SUM(IF(AND($I110=1,DR110=1,DR$41&gt;2,DR$40&gt;0,SUM(DR$47:DR$53)&gt;0),1,0)))</f>
        <v>0</v>
      </c>
      <c r="CE110" s="80">
        <f>IF((SUM(CE$19:CE$39)+SUM(CE$78:CE109)+SUM(CE$117:CE$121))&gt;=30,0,SUM(IF(AND($I110=1,DS110=1,DS$41&gt;2,DS$40&gt;0,SUM(DS$47:DS$53)&gt;0),1,0)))</f>
        <v>0</v>
      </c>
      <c r="CF110" s="80">
        <f>IF((SUM(CF$19:CF$39)+SUM(CF$78:CF109)+SUM(CF$117:CF$121))&gt;=30,0,SUM(IF(AND($I110=1,DT110=1,DT$41&gt;2,DT$40&gt;0,SUM(DT$47:DT$53)&gt;0),1,0)))</f>
        <v>0</v>
      </c>
      <c r="CG110" s="80">
        <f>IF((SUM(CG$19:CG$39)+SUM(CG$78:CG109)+SUM(CG$117:CG$121))&gt;=30,0,SUM(IF(AND($I110=1,DU110=1,DU$41&gt;2,DU$40&gt;0,SUM(DU$47:DU$53)&gt;0),1,0)))</f>
        <v>0</v>
      </c>
      <c r="CH110" s="80">
        <f>IF((SUM(CH$19:CH$39)+SUM(CH$78:CH109)+SUM(CH$117:CH$121))&gt;=30,0,SUM(IF(AND($I110=1,DV110=1,DV$41&gt;2,DV$40&gt;0,SUM(DV$47:DV$53)&gt;0),1,0)))</f>
        <v>0</v>
      </c>
      <c r="CI110" s="80">
        <f>IF((SUM(CI$19:CI$39)+SUM(CI$78:CI109)+SUM(CI$117:CI$121))&gt;=30,0,SUM(IF(AND($I110=1,DW110=1,DW$41&gt;2,DW$40&gt;0,SUM(DW$47:DW$53)&gt;0),1,0)))</f>
        <v>0</v>
      </c>
      <c r="CJ110" s="80">
        <f>IF((SUM(CJ$19:CJ$39)+SUM(CJ$78:CJ109)+SUM(CJ$117:CJ$121))&gt;=30,0,SUM(IF(AND($I110=1,DX110=1,DX$41&gt;2,DX$40&gt;0,SUM(DX$47:DX$53)&gt;0),1,0)))</f>
        <v>0</v>
      </c>
      <c r="CK110" s="80">
        <f>IF((SUM(CK$19:CK$39)+SUM(CK$78:CK109)+SUM(CK$117:CK$121))&gt;=30,0,SUM(IF(AND($I110=1,DY110=1,DY$41&gt;2,DY$40&gt;0,SUM(DY$47:DY$53)&gt;0),1,0)))</f>
        <v>0</v>
      </c>
      <c r="CL110" s="80">
        <f>IF((SUM(CL$19:CL$39)+SUM(CL$78:CL109)+SUM(CL$117:CL$121))&gt;=30,0,SUM(IF(AND($I110=1,DZ110=1,DZ$41&gt;2,DZ$40&gt;0,SUM(DZ$47:DZ$53)&gt;0),1,0)))</f>
        <v>0</v>
      </c>
      <c r="CM110" s="80">
        <f>IF((SUM(CM$19:CM$39)+SUM(CM$78:CM109)+SUM(CM$117:CM$121))&gt;=30,0,SUM(IF(AND($I110=1,EA110=1,EA$41&gt;2,EA$40&gt;0,SUM(EA$47:EA$53)&gt;0),1,0)))</f>
        <v>0</v>
      </c>
      <c r="CN110" s="80">
        <f>IF((SUM(CN$19:CN$39)+SUM(CN$78:CN109)+SUM(CN$117:CN$121))&gt;=30,0,SUM(IF(AND($I110=1,EB110=1,EB$41&gt;2,EB$40&gt;0,SUM(EB$47:EB$53)&gt;0),1,0)))</f>
        <v>0</v>
      </c>
      <c r="CO110" s="80">
        <f>IF((SUM(CO$19:CO$39)+SUM(CO$78:CO109)+SUM(CO$117:CO$121))&gt;=30,0,SUM(IF(AND($I110=1,EC110=1,EC$41&gt;2,EC$40&gt;0,SUM(EC$47:EC$53)&gt;0),1,0)))</f>
        <v>0</v>
      </c>
      <c r="CP110" s="80">
        <f>IF((SUM(CP$19:CP$39)+SUM(CP$78:CP109)+SUM(CP$117:CP$121))&gt;=30,0,SUM(IF(AND($I110=1,ED110=1,ED$41&gt;2,ED$40&gt;0,SUM(ED$47:ED$53)&gt;0),1,0)))</f>
        <v>0</v>
      </c>
      <c r="CQ110" s="80">
        <f>IF((SUM(CQ$19:CQ$39)+SUM(CQ$78:CQ109)+SUM(CQ$117:CQ$121))&gt;=30,0,SUM(IF(AND($I110=1,EE110=1,EE$41&gt;2,EE$40&gt;0,SUM(EE$47:EE$53)&gt;0),1,0)))</f>
        <v>0</v>
      </c>
      <c r="CR110" s="80">
        <f>IF((SUM(CR$19:CR$39)+SUM(CR$78:CR109)+SUM(CR$117:CR$121))&gt;=30,0,SUM(IF(AND($I110=1,EF110=1,EF$41&gt;2,EF$40&gt;0,SUM(EF$47:EF$53)&gt;0),1,0)))</f>
        <v>0</v>
      </c>
      <c r="CS110" s="64"/>
      <c r="CT110" s="64"/>
      <c r="CU110" s="64"/>
      <c r="CV110" s="64"/>
      <c r="CW110" s="64"/>
      <c r="CX110" s="64"/>
      <c r="CY110" s="64"/>
      <c r="CZ110" s="64"/>
      <c r="DA110" s="64"/>
      <c r="DB110" s="64"/>
      <c r="DC110" s="64"/>
      <c r="DD110" s="64"/>
      <c r="DE110" s="64"/>
      <c r="DF110" s="64"/>
      <c r="DG110" s="64"/>
      <c r="DH110" s="64"/>
      <c r="DI110" s="64"/>
      <c r="DJ110" s="64"/>
      <c r="DK110" s="64"/>
      <c r="DL110" s="64"/>
      <c r="DM110" s="64"/>
      <c r="DN110" s="64"/>
      <c r="DO110" s="64"/>
      <c r="DP110" s="64"/>
      <c r="DQ110" s="64"/>
      <c r="DR110" s="64"/>
      <c r="DS110" s="64"/>
      <c r="DT110" s="64"/>
      <c r="DU110" s="64"/>
      <c r="DV110" s="64"/>
      <c r="DW110" s="64"/>
      <c r="DX110" s="64"/>
      <c r="DY110" s="64"/>
      <c r="DZ110" s="64"/>
      <c r="EA110" s="64"/>
      <c r="EB110" s="64"/>
      <c r="EC110" s="64"/>
      <c r="ED110" s="64"/>
      <c r="EE110" s="64"/>
      <c r="EF110" s="64"/>
      <c r="EG110" s="54">
        <f t="shared" si="48"/>
        <v>0</v>
      </c>
      <c r="EH110" s="136"/>
      <c r="EI110" s="97">
        <f t="shared" si="49"/>
        <v>0</v>
      </c>
      <c r="EJ110" s="344" t="str">
        <f t="shared" si="50"/>
        <v/>
      </c>
      <c r="EK110" s="345">
        <f t="shared" si="51"/>
        <v>0</v>
      </c>
      <c r="EL110" s="185"/>
      <c r="EM110" s="102">
        <f>SUMIF($K110,REGISTER!$CU$7,'KORT 2'!$BD110)</f>
        <v>0</v>
      </c>
      <c r="EN110" s="19">
        <f>SUMIF($K110,REGISTER!$CU$8,'KORT 2'!$BD110)</f>
        <v>0</v>
      </c>
      <c r="EO110" s="20">
        <f>SUMIF($K110,REGISTER!$CU$9,'KORT 2'!$BD110)</f>
        <v>0</v>
      </c>
      <c r="EP110" s="17">
        <f>SUMIF($K110,REGISTER!$CU$21,'KORT 2'!$BD110)</f>
        <v>0</v>
      </c>
      <c r="EQ110" s="19">
        <f>SUMIF($K110,REGISTER!$CU$22,'KORT 2'!$BD110)</f>
        <v>0</v>
      </c>
      <c r="ER110" s="20">
        <f>SUMIF($K110,REGISTER!$CU$23,'KORT 2'!$BD110)</f>
        <v>0</v>
      </c>
      <c r="ES110" s="17">
        <f>SUMIF($K110,REGISTER!$CU$14,'KORT 2'!$BD110)</f>
        <v>0</v>
      </c>
      <c r="ET110" s="19">
        <f>SUMIF($K110,REGISTER!$CU$15,'KORT 2'!$BD110)</f>
        <v>0</v>
      </c>
      <c r="EU110" s="19">
        <f>SUMIF($K110,REGISTER!$CU$16,'KORT 2'!$BD110)</f>
        <v>0</v>
      </c>
      <c r="EV110" s="218">
        <f>SUMIF($K110,REGISTER!$CU$17,'KORT 2'!$BD110)+SUMIF($K110,REGISTER!$CU$18,'KORT 2'!$BD110)+SUMIF($K110,REGISTER!$CU$19,'KORT 2'!$BD110)+SUMIF($K110,REGISTER!$CU$20,'KORT 2'!$BD110)</f>
        <v>0</v>
      </c>
      <c r="EW110" s="103">
        <f>SUMIF($K110,REGISTER!$CU$28,'KORT 2'!$BD110)</f>
        <v>0</v>
      </c>
      <c r="EX110" s="19">
        <f>SUMIF($K110,REGISTER!$CU$29,'KORT 2'!$BD110)</f>
        <v>0</v>
      </c>
      <c r="EY110" s="19">
        <f>SUMIF($K110,REGISTER!$CU$30,'KORT 2'!$BD110)</f>
        <v>0</v>
      </c>
      <c r="EZ110" s="218">
        <f>SUMIF($K110,REGISTER!$CU$31,'KORT 2'!$BD110)+SUMIF($K110,REGISTER!$CU$32,'KORT 2'!$BD110)+SUMIF($K110,REGISTER!$CU$33,'KORT 2'!$BD110)+SUMIF($K110,REGISTER!$CU$34,'KORT 2'!$BD110)</f>
        <v>0</v>
      </c>
      <c r="FA110" s="136"/>
      <c r="FB110" s="136"/>
      <c r="FC110" s="136"/>
      <c r="FD110" s="136"/>
      <c r="FE110" s="136"/>
      <c r="FF110" s="136"/>
      <c r="FG110" s="136"/>
      <c r="FH110" s="136"/>
      <c r="FI110" s="136"/>
      <c r="FJ110" s="136"/>
      <c r="FK110" s="136"/>
      <c r="FL110" s="136"/>
      <c r="FM110" s="136"/>
      <c r="FN110" s="136"/>
      <c r="FO110" s="136"/>
      <c r="FP110" s="235"/>
      <c r="FQ110" s="103">
        <f>SUMIF($M110,REGISTER!$CU$36,'KORT 2'!$O110)</f>
        <v>0</v>
      </c>
      <c r="FR110" s="19">
        <f>SUMIF($M110,REGISTER!$CU$37,'KORT 2'!$O110)</f>
        <v>0</v>
      </c>
      <c r="FS110" s="19">
        <f>SUMIF($M110,REGISTER!$CU$38,'KORT 2'!$O110)</f>
        <v>0</v>
      </c>
      <c r="FT110" s="19">
        <f>SUMIF($M110,REGISTER!$CU$39,'KORT 2'!$O110)</f>
        <v>0</v>
      </c>
      <c r="FU110" s="19">
        <f>SUMIF($M110,REGISTER!$CU$40,'KORT 2'!$O110)</f>
        <v>0</v>
      </c>
      <c r="FV110" s="19">
        <f>SUMIF($M110,REGISTER!$CU$41,'KORT 2'!$O110)</f>
        <v>0</v>
      </c>
      <c r="FW110" s="19">
        <f>SUMIF($M110,REGISTER!$CU$56,'KORT 2'!$O110)</f>
        <v>0</v>
      </c>
      <c r="FX110" s="19">
        <f>SUMIF($M110,REGISTER!$CU$57,'KORT 2'!$O110)</f>
        <v>0</v>
      </c>
      <c r="FY110" s="19">
        <f>SUMIF($M110,REGISTER!$CU$58,'KORT 2'!$O110)</f>
        <v>0</v>
      </c>
      <c r="FZ110" s="19">
        <f>SUMIF($M110,REGISTER!$CU$59,'KORT 2'!$O110)</f>
        <v>0</v>
      </c>
      <c r="GA110" s="19">
        <f>SUMIF($M110,REGISTER!$CU$60,'KORT 2'!$O110)</f>
        <v>0</v>
      </c>
      <c r="GB110" s="19">
        <f>SUMIF($M110,REGISTER!$CU$61,'KORT 2'!$O110)</f>
        <v>0</v>
      </c>
      <c r="GC110" s="19">
        <f>SUMIF($M110,REGISTER!$CU$46,'KORT 2'!$O110)</f>
        <v>0</v>
      </c>
      <c r="GD110" s="19">
        <f>SUMIF($M110,REGISTER!$CU$47,'KORT 2'!$O110)</f>
        <v>0</v>
      </c>
      <c r="GE110" s="19">
        <f>SUMIF($M110,REGISTER!$CU$48,'KORT 2'!$O110)</f>
        <v>0</v>
      </c>
      <c r="GF110" s="19">
        <f>SUMIF($M110,REGISTER!$CU$49,'KORT 2'!$O110)</f>
        <v>0</v>
      </c>
      <c r="GG110" s="19">
        <f>SUMIF($M110,REGISTER!$CU$50,'KORT 2'!$O110)</f>
        <v>0</v>
      </c>
      <c r="GH110" s="19">
        <f>SUMIF($M110,REGISTER!$CU$51,'KORT 2'!$O110)</f>
        <v>0</v>
      </c>
      <c r="GI110" s="18">
        <f>SUMIF($M110,REGISTER!$CU$52,'KORT 2'!$O110)+SUMIF($M110,REGISTER!$CU$53,'KORT 2'!$O110)+SUMIF($M110,REGISTER!$CU$54,'KORT 2'!$O110)+SUMIF($M110,REGISTER!$CU$55,'KORT 2'!$O110)</f>
        <v>0</v>
      </c>
      <c r="GJ110" s="19">
        <f>SUMIF($M110,REGISTER!$CU$66,'KORT 2'!$O110)</f>
        <v>0</v>
      </c>
      <c r="GK110" s="19">
        <f>SUMIF($M110,REGISTER!$CU$67,'KORT 2'!$O110)</f>
        <v>0</v>
      </c>
      <c r="GL110" s="19">
        <f>SUMIF($M110,REGISTER!$CU$68,'KORT 2'!$O110)</f>
        <v>0</v>
      </c>
      <c r="GM110" s="19">
        <f>SUMIF($M110,REGISTER!$CU$69,'KORT 2'!$O110)</f>
        <v>0</v>
      </c>
      <c r="GN110" s="19">
        <f>SUMIF($M110,REGISTER!$CU$70,'KORT 2'!$O110)</f>
        <v>0</v>
      </c>
      <c r="GO110" s="19">
        <f>SUMIF($M110,REGISTER!$CU$71,'KORT 2'!$O110)</f>
        <v>0</v>
      </c>
      <c r="GP110" s="18">
        <f>SUMIF($M110,REGISTER!$CU$72,'KORT 2'!$O110)+SUMIF($M110,REGISTER!$CU$73,'KORT 2'!$O110)+SUMIF($M110,REGISTER!$CU$74,'KORT 2'!$O110)+SUMIF($M110,REGISTER!$CU$75,'KORT 2'!$O110)</f>
        <v>0</v>
      </c>
      <c r="GQ110" s="136"/>
      <c r="GR110" s="136"/>
      <c r="GS110" s="136"/>
      <c r="GT110" s="136"/>
      <c r="GU110" s="136"/>
      <c r="GV110" s="136"/>
      <c r="GW110" s="136"/>
      <c r="GX110" s="136"/>
      <c r="GY110" s="136"/>
      <c r="GZ110" s="136"/>
      <c r="HA110" s="136"/>
      <c r="HB110" s="136"/>
      <c r="HC110" s="136"/>
      <c r="HD110" s="136"/>
      <c r="HE110" s="136"/>
      <c r="HF110" s="136"/>
      <c r="HG110" s="136"/>
      <c r="HH110" s="125"/>
      <c r="HI110" s="1"/>
    </row>
    <row r="111" spans="1:217" ht="12" customHeight="1">
      <c r="A111" s="17">
        <v>55</v>
      </c>
      <c r="B111" s="81"/>
      <c r="C111" s="427" t="str">
        <f t="shared" si="38"/>
        <v/>
      </c>
      <c r="D111" s="428"/>
      <c r="E111" s="428"/>
      <c r="F111" s="428"/>
      <c r="G111" s="429"/>
      <c r="H111" s="130" t="str">
        <f t="shared" si="39"/>
        <v/>
      </c>
      <c r="I111" s="26">
        <f t="shared" si="40"/>
        <v>0</v>
      </c>
      <c r="J111" s="26">
        <f t="shared" si="41"/>
        <v>0</v>
      </c>
      <c r="K111" s="26">
        <f t="shared" si="42"/>
        <v>0</v>
      </c>
      <c r="L111" s="133"/>
      <c r="M111" s="26">
        <f t="shared" si="43"/>
        <v>0</v>
      </c>
      <c r="N111" s="26">
        <f t="shared" si="44"/>
        <v>0</v>
      </c>
      <c r="O111" s="101">
        <f t="shared" si="45"/>
        <v>0</v>
      </c>
      <c r="P111" s="80">
        <f>IF((SUM(P$19:P$39)+SUM(P$78:P110)+SUM(P$117:P$121))&gt;=REGISTER!$CZ$22,0,IF(CS$70=1,0,IF(AND(CS111=1,$J111=1,CS$43&gt;=REGISTER!$CZ$25,CS$40&gt;0,SUM(CS$54:CS$60)&gt;0),1,0)))</f>
        <v>0</v>
      </c>
      <c r="Q111" s="80">
        <f>IF((SUM(Q$19:Q$39)+SUM(Q$78:Q110)+SUM(Q$117:Q$121))&gt;=REGISTER!$CZ$22,0,IF(CT$70=1,0,IF(AND(CT111=1,$J111=1,CT$43&gt;=REGISTER!$CZ$25,CT$40&gt;0,SUM(CT$54:CT$60)&gt;0),1,0)))</f>
        <v>0</v>
      </c>
      <c r="R111" s="80">
        <f>IF((SUM(R$19:R$39)+SUM(R$78:R110)+SUM(R$117:R$121))&gt;=REGISTER!$CZ$22,0,IF(CU$70=1,0,IF(AND(CU111=1,$J111=1,CU$43&gt;=REGISTER!$CZ$25,CU$40&gt;0,SUM(CU$54:CU$60)&gt;0),1,0)))</f>
        <v>0</v>
      </c>
      <c r="S111" s="80">
        <f>IF((SUM(S$19:S$39)+SUM(S$78:S110)+SUM(S$117:S$121))&gt;=REGISTER!$CZ$22,0,IF(CV$70=1,0,IF(AND(CV111=1,$J111=1,CV$43&gt;=REGISTER!$CZ$25,CV$40&gt;0,SUM(CV$54:CV$60)&gt;0),1,0)))</f>
        <v>0</v>
      </c>
      <c r="T111" s="80">
        <f>IF((SUM(T$19:T$39)+SUM(T$78:T110)+SUM(T$117:T$121))&gt;=REGISTER!$CZ$22,0,IF(CW$70=1,0,IF(AND(CW111=1,$J111=1,CW$43&gt;=REGISTER!$CZ$25,CW$40&gt;0,SUM(CW$54:CW$60)&gt;0),1,0)))</f>
        <v>0</v>
      </c>
      <c r="U111" s="80">
        <f>IF((SUM(U$19:U$39)+SUM(U$78:U110)+SUM(U$117:U$121))&gt;=REGISTER!$CZ$22,0,IF(CX$70=1,0,IF(AND(CX111=1,$J111=1,CX$43&gt;=REGISTER!$CZ$25,CX$40&gt;0,SUM(CX$54:CX$60)&gt;0),1,0)))</f>
        <v>0</v>
      </c>
      <c r="V111" s="80">
        <f>IF((SUM(V$19:V$39)+SUM(V$78:V110)+SUM(V$117:V$121))&gt;=REGISTER!$CZ$22,0,IF(CY$70=1,0,IF(AND(CY111=1,$J111=1,CY$43&gt;=REGISTER!$CZ$25,CY$40&gt;0,SUM(CY$54:CY$60)&gt;0),1,0)))</f>
        <v>0</v>
      </c>
      <c r="W111" s="80">
        <f>IF((SUM(W$19:W$39)+SUM(W$78:W110)+SUM(W$117:W$121))&gt;=REGISTER!$CZ$22,0,IF(CZ$70=1,0,IF(AND(CZ111=1,$J111=1,CZ$43&gt;=REGISTER!$CZ$25,CZ$40&gt;0,SUM(CZ$54:CZ$60)&gt;0),1,0)))</f>
        <v>0</v>
      </c>
      <c r="X111" s="80">
        <f>IF((SUM(X$19:X$39)+SUM(X$78:X110)+SUM(X$117:X$121))&gt;=REGISTER!$CZ$22,0,IF(DA$70=1,0,IF(AND(DA111=1,$J111=1,DA$43&gt;=REGISTER!$CZ$25,DA$40&gt;0,SUM(DA$54:DA$60)&gt;0),1,0)))</f>
        <v>0</v>
      </c>
      <c r="Y111" s="80">
        <f>IF((SUM(Y$19:Y$39)+SUM(Y$78:Y110)+SUM(Y$117:Y$121))&gt;=REGISTER!$CZ$22,0,IF(DB$70=1,0,IF(AND(DB111=1,$J111=1,DB$43&gt;=REGISTER!$CZ$25,DB$40&gt;0,SUM(DB$54:DB$60)&gt;0),1,0)))</f>
        <v>0</v>
      </c>
      <c r="Z111" s="80">
        <f>IF((SUM(Z$19:Z$39)+SUM(Z$78:Z110)+SUM(Z$117:Z$121))&gt;=REGISTER!$CZ$22,0,IF(DC$70=1,0,IF(AND(DC111=1,$J111=1,DC$43&gt;=REGISTER!$CZ$25,DC$40&gt;0,SUM(DC$54:DC$60)&gt;0),1,0)))</f>
        <v>0</v>
      </c>
      <c r="AA111" s="80">
        <f>IF((SUM(AA$19:AA$39)+SUM(AA$78:AA110)+SUM(AA$117:AA$121))&gt;=REGISTER!$CZ$22,0,IF(DD$70=1,0,IF(AND(DD111=1,$J111=1,DD$43&gt;=REGISTER!$CZ$25,DD$40&gt;0,SUM(DD$54:DD$60)&gt;0),1,0)))</f>
        <v>0</v>
      </c>
      <c r="AB111" s="80">
        <f>IF((SUM(AB$19:AB$39)+SUM(AB$78:AB110)+SUM(AB$117:AB$121))&gt;=REGISTER!$CZ$22,0,IF(DE$70=1,0,IF(AND(DE111=1,$J111=1,DE$43&gt;=REGISTER!$CZ$25,DE$40&gt;0,SUM(DE$54:DE$60)&gt;0),1,0)))</f>
        <v>0</v>
      </c>
      <c r="AC111" s="80">
        <f>IF((SUM(AC$19:AC$39)+SUM(AC$78:AC110)+SUM(AC$117:AC$121))&gt;=REGISTER!$CZ$22,0,IF(DF$70=1,0,IF(AND(DF111=1,$J111=1,DF$43&gt;=REGISTER!$CZ$25,DF$40&gt;0,SUM(DF$54:DF$60)&gt;0),1,0)))</f>
        <v>0</v>
      </c>
      <c r="AD111" s="80">
        <f>IF((SUM(AD$19:AD$39)+SUM(AD$78:AD110)+SUM(AD$117:AD$121))&gt;=REGISTER!$CZ$22,0,IF(DG$70=1,0,IF(AND(DG111=1,$J111=1,DG$43&gt;=REGISTER!$CZ$25,DG$40&gt;0,SUM(DG$54:DG$60)&gt;0),1,0)))</f>
        <v>0</v>
      </c>
      <c r="AE111" s="80">
        <f>IF((SUM(AE$19:AE$39)+SUM(AE$78:AE110)+SUM(AE$117:AE$121))&gt;=REGISTER!$CZ$22,0,IF(DH$70=1,0,IF(AND(DH111=1,$J111=1,DH$43&gt;=REGISTER!$CZ$25,DH$40&gt;0,SUM(DH$54:DH$60)&gt;0),1,0)))</f>
        <v>0</v>
      </c>
      <c r="AF111" s="80">
        <f>IF((SUM(AF$19:AF$39)+SUM(AF$78:AF110)+SUM(AF$117:AF$121))&gt;=REGISTER!$CZ$22,0,IF(DI$70=1,0,IF(AND(DI111=1,$J111=1,DI$43&gt;=REGISTER!$CZ$25,DI$40&gt;0,SUM(DI$54:DI$60)&gt;0),1,0)))</f>
        <v>0</v>
      </c>
      <c r="AG111" s="80">
        <f>IF((SUM(AG$19:AG$39)+SUM(AG$78:AG110)+SUM(AG$117:AG$121))&gt;=REGISTER!$CZ$22,0,IF(DJ$70=1,0,IF(AND(DJ111=1,$J111=1,DJ$43&gt;=REGISTER!$CZ$25,DJ$40&gt;0,SUM(DJ$54:DJ$60)&gt;0),1,0)))</f>
        <v>0</v>
      </c>
      <c r="AH111" s="80">
        <f>IF((SUM(AH$19:AH$39)+SUM(AH$78:AH110)+SUM(AH$117:AH$121))&gt;=REGISTER!$CZ$22,0,IF(DK$70=1,0,IF(AND(DK111=1,$J111=1,DK$43&gt;=REGISTER!$CZ$25,DK$40&gt;0,SUM(DK$54:DK$60)&gt;0),1,0)))</f>
        <v>0</v>
      </c>
      <c r="AI111" s="80">
        <f>IF((SUM(AI$19:AI$39)+SUM(AI$78:AI110)+SUM(AI$117:AI$121))&gt;=REGISTER!$CZ$22,0,IF(DL$70=1,0,IF(AND(DL111=1,$J111=1,DL$43&gt;=REGISTER!$CZ$25,DL$40&gt;0,SUM(DL$54:DL$60)&gt;0),1,0)))</f>
        <v>0</v>
      </c>
      <c r="AJ111" s="80">
        <f>IF((SUM(AJ$19:AJ$39)+SUM(AJ$78:AJ110)+SUM(AJ$117:AJ$121))&gt;=REGISTER!$CZ$22,0,IF(DM$70=1,0,IF(AND(DM111=1,$J111=1,DM$43&gt;=REGISTER!$CZ$25,DM$40&gt;0,SUM(DM$54:DM$60)&gt;0),1,0)))</f>
        <v>0</v>
      </c>
      <c r="AK111" s="80">
        <f>IF((SUM(AK$19:AK$39)+SUM(AK$78:AK110)+SUM(AK$117:AK$121))&gt;=REGISTER!$CZ$22,0,IF(DN$70=1,0,IF(AND(DN111=1,$J111=1,DN$43&gt;=REGISTER!$CZ$25,DN$40&gt;0,SUM(DN$54:DN$60)&gt;0),1,0)))</f>
        <v>0</v>
      </c>
      <c r="AL111" s="80">
        <f>IF((SUM(AL$19:AL$39)+SUM(AL$78:AL110)+SUM(AL$117:AL$121))&gt;=REGISTER!$CZ$22,0,IF(DO$70=1,0,IF(AND(DO111=1,$J111=1,DO$43&gt;=REGISTER!$CZ$25,DO$40&gt;0,SUM(DO$54:DO$60)&gt;0),1,0)))</f>
        <v>0</v>
      </c>
      <c r="AM111" s="80">
        <f>IF((SUM(AM$19:AM$39)+SUM(AM$78:AM110)+SUM(AM$117:AM$121))&gt;=REGISTER!$CZ$22,0,IF(DP$70=1,0,IF(AND(DP111=1,$J111=1,DP$43&gt;=REGISTER!$CZ$25,DP$40&gt;0,SUM(DP$54:DP$60)&gt;0),1,0)))</f>
        <v>0</v>
      </c>
      <c r="AN111" s="80">
        <f>IF((SUM(AN$19:AN$39)+SUM(AN$78:AN110)+SUM(AN$117:AN$121))&gt;=REGISTER!$CZ$22,0,IF(DQ$70=1,0,IF(AND(DQ111=1,$J111=1,DQ$43&gt;=REGISTER!$CZ$25,DQ$40&gt;0,SUM(DQ$54:DQ$60)&gt;0),1,0)))</f>
        <v>0</v>
      </c>
      <c r="AO111" s="80">
        <f>IF((SUM(AO$19:AO$39)+SUM(AO$78:AO110)+SUM(AO$117:AO$121))&gt;=REGISTER!$CZ$22,0,IF(DR$70=1,0,IF(AND(DR111=1,$J111=1,DR$43&gt;=REGISTER!$CZ$25,DR$40&gt;0,SUM(DR$54:DR$60)&gt;0),1,0)))</f>
        <v>0</v>
      </c>
      <c r="AP111" s="80">
        <f>IF((SUM(AP$19:AP$39)+SUM(AP$78:AP110)+SUM(AP$117:AP$121))&gt;=REGISTER!$CZ$22,0,IF(DS$70=1,0,IF(AND(DS111=1,$J111=1,DS$43&gt;=REGISTER!$CZ$25,DS$40&gt;0,SUM(DS$54:DS$60)&gt;0),1,0)))</f>
        <v>0</v>
      </c>
      <c r="AQ111" s="80">
        <f>IF((SUM(AQ$19:AQ$39)+SUM(AQ$78:AQ110)+SUM(AQ$117:AQ$121))&gt;=REGISTER!$CZ$22,0,IF(DT$70=1,0,IF(AND(DT111=1,$J111=1,DT$43&gt;=REGISTER!$CZ$25,DT$40&gt;0,SUM(DT$54:DT$60)&gt;0),1,0)))</f>
        <v>0</v>
      </c>
      <c r="AR111" s="80">
        <f>IF((SUM(AR$19:AR$39)+SUM(AR$78:AR110)+SUM(AR$117:AR$121))&gt;=REGISTER!$CZ$22,0,IF(DU$70=1,0,IF(AND(DU111=1,$J111=1,DU$43&gt;=REGISTER!$CZ$25,DU$40&gt;0,SUM(DU$54:DU$60)&gt;0),1,0)))</f>
        <v>0</v>
      </c>
      <c r="AS111" s="80">
        <f>IF((SUM(AS$19:AS$39)+SUM(AS$78:AS110)+SUM(AS$117:AS$121))&gt;=REGISTER!$CZ$22,0,IF(DV$70=1,0,IF(AND(DV111=1,$J111=1,DV$43&gt;=REGISTER!$CZ$25,DV$40&gt;0,SUM(DV$54:DV$60)&gt;0),1,0)))</f>
        <v>0</v>
      </c>
      <c r="AT111" s="80">
        <f>IF((SUM(AT$19:AT$39)+SUM(AT$78:AT110)+SUM(AT$117:AT$121))&gt;=REGISTER!$CZ$22,0,IF(DW$70=1,0,IF(AND(DW111=1,$J111=1,DW$43&gt;=REGISTER!$CZ$25,DW$40&gt;0,SUM(DW$54:DW$60)&gt;0),1,0)))</f>
        <v>0</v>
      </c>
      <c r="AU111" s="80">
        <f>IF((SUM(AU$19:AU$39)+SUM(AU$78:AU110)+SUM(AU$117:AU$121))&gt;=REGISTER!$CZ$22,0,IF(DX$70=1,0,IF(AND(DX111=1,$J111=1,DX$43&gt;=REGISTER!$CZ$25,DX$40&gt;0,SUM(DX$54:DX$60)&gt;0),1,0)))</f>
        <v>0</v>
      </c>
      <c r="AV111" s="80">
        <f>IF((SUM(AV$19:AV$39)+SUM(AV$78:AV110)+SUM(AV$117:AV$121))&gt;=REGISTER!$CZ$22,0,IF(DY$70=1,0,IF(AND(DY111=1,$J111=1,DY$43&gt;=REGISTER!$CZ$25,DY$40&gt;0,SUM(DY$54:DY$60)&gt;0),1,0)))</f>
        <v>0</v>
      </c>
      <c r="AW111" s="80">
        <f>IF((SUM(AW$19:AW$39)+SUM(AW$78:AW110)+SUM(AW$117:AW$121))&gt;=REGISTER!$CZ$22,0,IF(DZ$70=1,0,IF(AND(DZ111=1,$J111=1,DZ$43&gt;=REGISTER!$CZ$25,DZ$40&gt;0,SUM(DZ$54:DZ$60)&gt;0),1,0)))</f>
        <v>0</v>
      </c>
      <c r="AX111" s="80">
        <f>IF((SUM(AX$19:AX$39)+SUM(AX$78:AX110)+SUM(AX$117:AX$121))&gt;=REGISTER!$CZ$22,0,IF(EA$70=1,0,IF(AND(EA111=1,$J111=1,EA$43&gt;=REGISTER!$CZ$25,EA$40&gt;0,SUM(EA$54:EA$60)&gt;0),1,0)))</f>
        <v>0</v>
      </c>
      <c r="AY111" s="80">
        <f>IF((SUM(AY$19:AY$39)+SUM(AY$78:AY110)+SUM(AY$117:AY$121))&gt;=REGISTER!$CZ$22,0,IF(EB$70=1,0,IF(AND(EB111=1,$J111=1,EB$43&gt;=REGISTER!$CZ$25,EB$40&gt;0,SUM(EB$54:EB$60)&gt;0),1,0)))</f>
        <v>0</v>
      </c>
      <c r="AZ111" s="80">
        <f>IF((SUM(AZ$19:AZ$39)+SUM(AZ$78:AZ110)+SUM(AZ$117:AZ$121))&gt;=REGISTER!$CZ$22,0,IF(EC$70=1,0,IF(AND(EC111=1,$J111=1,EC$43&gt;=REGISTER!$CZ$25,EC$40&gt;0,SUM(EC$54:EC$60)&gt;0),1,0)))</f>
        <v>0</v>
      </c>
      <c r="BA111" s="80">
        <f>IF((SUM(BA$19:BA$39)+SUM(BA$78:BA110)+SUM(BA$117:BA$121))&gt;=REGISTER!$CZ$22,0,IF(ED$70=1,0,IF(AND(ED111=1,$J111=1,ED$43&gt;=REGISTER!$CZ$25,ED$40&gt;0,SUM(ED$54:ED$60)&gt;0),1,0)))</f>
        <v>0</v>
      </c>
      <c r="BB111" s="80">
        <f>IF((SUM(BB$19:BB$39)+SUM(BB$78:BB110)+SUM(BB$117:BB$121))&gt;=REGISTER!$CZ$22,0,IF(EE$70=1,0,IF(AND(EE111=1,$J111=1,EE$43&gt;=REGISTER!$CZ$25,EE$40&gt;0,SUM(EE$54:EE$60)&gt;0),1,0)))</f>
        <v>0</v>
      </c>
      <c r="BC111" s="80">
        <f>IF((SUM(BC$19:BC$39)+SUM(BC$78:BC110)+SUM(BC$117:BC$121))&gt;=REGISTER!$CZ$22,0,IF(EF$70=1,0,IF(AND(EF111=1,$J111=1,EF$43&gt;=REGISTER!$CZ$25,EF$40&gt;0,SUM(EF$54:EF$60)&gt;0),1,0)))</f>
        <v>0</v>
      </c>
      <c r="BD111" s="101">
        <f t="shared" si="46"/>
        <v>0</v>
      </c>
      <c r="BE111" s="80">
        <f>IF((SUM(BE$19:BE$39)+SUM(BE$78:BE110)+SUM(BE$117:BE$121))&gt;=30,0,SUM(IF(AND($I111=1,CS111=1,CS$41&gt;2,CS$40&gt;0,SUM(CS$47:CS$53)&gt;0),1,0)))</f>
        <v>0</v>
      </c>
      <c r="BF111" s="80">
        <f>IF((SUM(BF$19:BF$39)+SUM(BF$78:BF110)+SUM(BF$117:BF$121))&gt;=30,0,SUM(IF(AND($I111=1,CT111=1,CT$41&gt;2,CT$40&gt;0,SUM(CT$47:CT$53)&gt;0),1,0)))</f>
        <v>0</v>
      </c>
      <c r="BG111" s="80">
        <f>IF((SUM(BG$19:BG$39)+SUM(BG$78:BG110)+SUM(BG$117:BG$121))&gt;=30,0,SUM(IF(AND($I111=1,CU111=1,CU$41&gt;2,CU$40&gt;0,SUM(CU$47:CU$53)&gt;0),1,0)))</f>
        <v>0</v>
      </c>
      <c r="BH111" s="80">
        <f>IF((SUM(BH$19:BH$39)+SUM(BH$78:BH110)+SUM(BH$117:BH$121))&gt;=30,0,SUM(IF(AND($I111=1,CV111=1,CV$41&gt;2,CV$40&gt;0,SUM(CV$47:CV$53)&gt;0),1,0)))</f>
        <v>0</v>
      </c>
      <c r="BI111" s="80">
        <f>IF((SUM(BI$19:BI$39)+SUM(BI$78:BI110)+SUM(BI$117:BI$121))&gt;=30,0,SUM(IF(AND($I111=1,CW111=1,CW$41&gt;2,CW$40&gt;0,SUM(CW$47:CW$53)&gt;0),1,0)))</f>
        <v>0</v>
      </c>
      <c r="BJ111" s="80">
        <f>IF((SUM(BJ$19:BJ$39)+SUM(BJ$78:BJ110)+SUM(BJ$117:BJ$121))&gt;=30,0,SUM(IF(AND($I111=1,CX111=1,CX$41&gt;2,CX$40&gt;0,SUM(CX$47:CX$53)&gt;0),1,0)))</f>
        <v>0</v>
      </c>
      <c r="BK111" s="80">
        <f>IF((SUM(BK$19:BK$39)+SUM(BK$78:BK110)+SUM(BK$117:BK$121))&gt;=30,0,SUM(IF(AND($I111=1,CY111=1,CY$41&gt;2,CY$40&gt;0,SUM(CY$47:CY$53)&gt;0),1,0)))</f>
        <v>0</v>
      </c>
      <c r="BL111" s="80">
        <f>IF((SUM(BL$19:BL$39)+SUM(BL$78:BL110)+SUM(BL$117:BL$121))&gt;=30,0,SUM(IF(AND($I111=1,CZ111=1,CZ$41&gt;2,CZ$40&gt;0,SUM(CZ$47:CZ$53)&gt;0),1,0)))</f>
        <v>0</v>
      </c>
      <c r="BM111" s="80">
        <f>IF((SUM(BM$19:BM$39)+SUM(BM$78:BM110)+SUM(BM$117:BM$121))&gt;=30,0,SUM(IF(AND($I111=1,DA111=1,DA$41&gt;2,DA$40&gt;0,SUM(DA$47:DA$53)&gt;0),1,0)))</f>
        <v>0</v>
      </c>
      <c r="BN111" s="80">
        <f>IF((SUM(BN$19:BN$39)+SUM(BN$78:BN110)+SUM(BN$117:BN$121))&gt;=30,0,SUM(IF(AND($I111=1,DB111=1,DB$41&gt;2,DB$40&gt;0,SUM(DB$47:DB$53)&gt;0),1,0)))</f>
        <v>0</v>
      </c>
      <c r="BO111" s="80">
        <f>IF((SUM(BO$19:BO$39)+SUM(BO$78:BO110)+SUM(BO$117:BO$121))&gt;=30,0,SUM(IF(AND($I111=1,DC111=1,DC$41&gt;2,DC$40&gt;0,SUM(DC$47:DC$53)&gt;0),1,0)))</f>
        <v>0</v>
      </c>
      <c r="BP111" s="80">
        <f>IF((SUM(BP$19:BP$39)+SUM(BP$78:BP110)+SUM(BP$117:BP$121))&gt;=30,0,SUM(IF(AND($I111=1,DD111=1,DD$41&gt;2,DD$40&gt;0,SUM(DD$47:DD$53)&gt;0),1,0)))</f>
        <v>0</v>
      </c>
      <c r="BQ111" s="80">
        <f>IF((SUM(BQ$19:BQ$39)+SUM(BQ$78:BQ110)+SUM(BQ$117:BQ$121))&gt;=30,0,SUM(IF(AND($I111=1,DE111=1,DE$41&gt;2,DE$40&gt;0,SUM(DE$47:DE$53)&gt;0),1,0)))</f>
        <v>0</v>
      </c>
      <c r="BR111" s="80">
        <f>IF((SUM(BR$19:BR$39)+SUM(BR$78:BR110)+SUM(BR$117:BR$121))&gt;=30,0,SUM(IF(AND($I111=1,DF111=1,DF$41&gt;2,DF$40&gt;0,SUM(DF$47:DF$53)&gt;0),1,0)))</f>
        <v>0</v>
      </c>
      <c r="BS111" s="80">
        <f>IF((SUM(BS$19:BS$39)+SUM(BS$78:BS110)+SUM(BS$117:BS$121))&gt;=30,0,SUM(IF(AND($I111=1,DG111=1,DG$41&gt;2,DG$40&gt;0,SUM(DG$47:DG$53)&gt;0),1,0)))</f>
        <v>0</v>
      </c>
      <c r="BT111" s="80">
        <f>IF((SUM(BT$19:BT$39)+SUM(BT$78:BT110)+SUM(BT$117:BT$121))&gt;=30,0,SUM(IF(AND($I111=1,DH111=1,DH$41&gt;2,DH$40&gt;0,SUM(DH$47:DH$53)&gt;0),1,0)))</f>
        <v>0</v>
      </c>
      <c r="BU111" s="80">
        <f>IF((SUM(BU$19:BU$39)+SUM(BU$78:BU110)+SUM(BU$117:BU$121))&gt;=30,0,SUM(IF(AND($I111=1,DI111=1,DI$41&gt;2,DI$40&gt;0,SUM(DI$47:DI$53)&gt;0),1,0)))</f>
        <v>0</v>
      </c>
      <c r="BV111" s="80">
        <f>IF((SUM(BV$19:BV$39)+SUM(BV$78:BV110)+SUM(BV$117:BV$121))&gt;=30,0,SUM(IF(AND($I111=1,DJ111=1,DJ$41&gt;2,DJ$40&gt;0,SUM(DJ$47:DJ$53)&gt;0),1,0)))</f>
        <v>0</v>
      </c>
      <c r="BW111" s="80">
        <f>IF((SUM(BW$19:BW$39)+SUM(BW$78:BW110)+SUM(BW$117:BW$121))&gt;=30,0,SUM(IF(AND($I111=1,DK111=1,DK$41&gt;2,DK$40&gt;0,SUM(DK$47:DK$53)&gt;0),1,0)))</f>
        <v>0</v>
      </c>
      <c r="BX111" s="80">
        <f>IF((SUM(BX$19:BX$39)+SUM(BX$78:BX110)+SUM(BX$117:BX$121))&gt;=30,0,SUM(IF(AND($I111=1,DL111=1,DL$41&gt;2,DL$40&gt;0,SUM(DL$47:DL$53)&gt;0),1,0)))</f>
        <v>0</v>
      </c>
      <c r="BY111" s="80">
        <f>IF((SUM(BY$19:BY$39)+SUM(BY$78:BY110)+SUM(BY$117:BY$121))&gt;=30,0,SUM(IF(AND($I111=1,DM111=1,DM$41&gt;2,DM$40&gt;0,SUM(DM$47:DM$53)&gt;0),1,0)))</f>
        <v>0</v>
      </c>
      <c r="BZ111" s="80">
        <f>IF((SUM(BZ$19:BZ$39)+SUM(BZ$78:BZ110)+SUM(BZ$117:BZ$121))&gt;=30,0,SUM(IF(AND($I111=1,DN111=1,DN$41&gt;2,DN$40&gt;0,SUM(DN$47:DN$53)&gt;0),1,0)))</f>
        <v>0</v>
      </c>
      <c r="CA111" s="80">
        <f>IF((SUM(CA$19:CA$39)+SUM(CA$78:CA110)+SUM(CA$117:CA$121))&gt;=30,0,SUM(IF(AND($I111=1,DO111=1,DO$41&gt;2,DO$40&gt;0,SUM(DO$47:DO$53)&gt;0),1,0)))</f>
        <v>0</v>
      </c>
      <c r="CB111" s="80">
        <f>IF((SUM(CB$19:CB$39)+SUM(CB$78:CB110)+SUM(CB$117:CB$121))&gt;=30,0,SUM(IF(AND($I111=1,DP111=1,DP$41&gt;2,DP$40&gt;0,SUM(DP$47:DP$53)&gt;0),1,0)))</f>
        <v>0</v>
      </c>
      <c r="CC111" s="80">
        <f>IF((SUM(CC$19:CC$39)+SUM(CC$78:CC110)+SUM(CC$117:CC$121))&gt;=30,0,SUM(IF(AND($I111=1,DQ111=1,DQ$41&gt;2,DQ$40&gt;0,SUM(DQ$47:DQ$53)&gt;0),1,0)))</f>
        <v>0</v>
      </c>
      <c r="CD111" s="80">
        <f>IF((SUM(CD$19:CD$39)+SUM(CD$78:CD110)+SUM(CD$117:CD$121))&gt;=30,0,SUM(IF(AND($I111=1,DR111=1,DR$41&gt;2,DR$40&gt;0,SUM(DR$47:DR$53)&gt;0),1,0)))</f>
        <v>0</v>
      </c>
      <c r="CE111" s="80">
        <f>IF((SUM(CE$19:CE$39)+SUM(CE$78:CE110)+SUM(CE$117:CE$121))&gt;=30,0,SUM(IF(AND($I111=1,DS111=1,DS$41&gt;2,DS$40&gt;0,SUM(DS$47:DS$53)&gt;0),1,0)))</f>
        <v>0</v>
      </c>
      <c r="CF111" s="80">
        <f>IF((SUM(CF$19:CF$39)+SUM(CF$78:CF110)+SUM(CF$117:CF$121))&gt;=30,0,SUM(IF(AND($I111=1,DT111=1,DT$41&gt;2,DT$40&gt;0,SUM(DT$47:DT$53)&gt;0),1,0)))</f>
        <v>0</v>
      </c>
      <c r="CG111" s="80">
        <f>IF((SUM(CG$19:CG$39)+SUM(CG$78:CG110)+SUM(CG$117:CG$121))&gt;=30,0,SUM(IF(AND($I111=1,DU111=1,DU$41&gt;2,DU$40&gt;0,SUM(DU$47:DU$53)&gt;0),1,0)))</f>
        <v>0</v>
      </c>
      <c r="CH111" s="80">
        <f>IF((SUM(CH$19:CH$39)+SUM(CH$78:CH110)+SUM(CH$117:CH$121))&gt;=30,0,SUM(IF(AND($I111=1,DV111=1,DV$41&gt;2,DV$40&gt;0,SUM(DV$47:DV$53)&gt;0),1,0)))</f>
        <v>0</v>
      </c>
      <c r="CI111" s="80">
        <f>IF((SUM(CI$19:CI$39)+SUM(CI$78:CI110)+SUM(CI$117:CI$121))&gt;=30,0,SUM(IF(AND($I111=1,DW111=1,DW$41&gt;2,DW$40&gt;0,SUM(DW$47:DW$53)&gt;0),1,0)))</f>
        <v>0</v>
      </c>
      <c r="CJ111" s="80">
        <f>IF((SUM(CJ$19:CJ$39)+SUM(CJ$78:CJ110)+SUM(CJ$117:CJ$121))&gt;=30,0,SUM(IF(AND($I111=1,DX111=1,DX$41&gt;2,DX$40&gt;0,SUM(DX$47:DX$53)&gt;0),1,0)))</f>
        <v>0</v>
      </c>
      <c r="CK111" s="80">
        <f>IF((SUM(CK$19:CK$39)+SUM(CK$78:CK110)+SUM(CK$117:CK$121))&gt;=30,0,SUM(IF(AND($I111=1,DY111=1,DY$41&gt;2,DY$40&gt;0,SUM(DY$47:DY$53)&gt;0),1,0)))</f>
        <v>0</v>
      </c>
      <c r="CL111" s="80">
        <f>IF((SUM(CL$19:CL$39)+SUM(CL$78:CL110)+SUM(CL$117:CL$121))&gt;=30,0,SUM(IF(AND($I111=1,DZ111=1,DZ$41&gt;2,DZ$40&gt;0,SUM(DZ$47:DZ$53)&gt;0),1,0)))</f>
        <v>0</v>
      </c>
      <c r="CM111" s="80">
        <f>IF((SUM(CM$19:CM$39)+SUM(CM$78:CM110)+SUM(CM$117:CM$121))&gt;=30,0,SUM(IF(AND($I111=1,EA111=1,EA$41&gt;2,EA$40&gt;0,SUM(EA$47:EA$53)&gt;0),1,0)))</f>
        <v>0</v>
      </c>
      <c r="CN111" s="80">
        <f>IF((SUM(CN$19:CN$39)+SUM(CN$78:CN110)+SUM(CN$117:CN$121))&gt;=30,0,SUM(IF(AND($I111=1,EB111=1,EB$41&gt;2,EB$40&gt;0,SUM(EB$47:EB$53)&gt;0),1,0)))</f>
        <v>0</v>
      </c>
      <c r="CO111" s="80">
        <f>IF((SUM(CO$19:CO$39)+SUM(CO$78:CO110)+SUM(CO$117:CO$121))&gt;=30,0,SUM(IF(AND($I111=1,EC111=1,EC$41&gt;2,EC$40&gt;0,SUM(EC$47:EC$53)&gt;0),1,0)))</f>
        <v>0</v>
      </c>
      <c r="CP111" s="80">
        <f>IF((SUM(CP$19:CP$39)+SUM(CP$78:CP110)+SUM(CP$117:CP$121))&gt;=30,0,SUM(IF(AND($I111=1,ED111=1,ED$41&gt;2,ED$40&gt;0,SUM(ED$47:ED$53)&gt;0),1,0)))</f>
        <v>0</v>
      </c>
      <c r="CQ111" s="80">
        <f>IF((SUM(CQ$19:CQ$39)+SUM(CQ$78:CQ110)+SUM(CQ$117:CQ$121))&gt;=30,0,SUM(IF(AND($I111=1,EE111=1,EE$41&gt;2,EE$40&gt;0,SUM(EE$47:EE$53)&gt;0),1,0)))</f>
        <v>0</v>
      </c>
      <c r="CR111" s="80">
        <f>IF((SUM(CR$19:CR$39)+SUM(CR$78:CR110)+SUM(CR$117:CR$121))&gt;=30,0,SUM(IF(AND($I111=1,EF111=1,EF$41&gt;2,EF$40&gt;0,SUM(EF$47:EF$53)&gt;0),1,0)))</f>
        <v>0</v>
      </c>
      <c r="CS111" s="64"/>
      <c r="CT111" s="64"/>
      <c r="CU111" s="64"/>
      <c r="CV111" s="64"/>
      <c r="CW111" s="64"/>
      <c r="CX111" s="64"/>
      <c r="CY111" s="64"/>
      <c r="CZ111" s="64"/>
      <c r="DA111" s="64"/>
      <c r="DB111" s="64"/>
      <c r="DC111" s="64"/>
      <c r="DD111" s="64"/>
      <c r="DE111" s="64"/>
      <c r="DF111" s="64"/>
      <c r="DG111" s="64"/>
      <c r="DH111" s="64"/>
      <c r="DI111" s="64"/>
      <c r="DJ111" s="64"/>
      <c r="DK111" s="64"/>
      <c r="DL111" s="64"/>
      <c r="DM111" s="64"/>
      <c r="DN111" s="64"/>
      <c r="DO111" s="64"/>
      <c r="DP111" s="64"/>
      <c r="DQ111" s="64"/>
      <c r="DR111" s="64"/>
      <c r="DS111" s="64"/>
      <c r="DT111" s="64"/>
      <c r="DU111" s="64"/>
      <c r="DV111" s="64"/>
      <c r="DW111" s="64"/>
      <c r="DX111" s="64"/>
      <c r="DY111" s="64"/>
      <c r="DZ111" s="64"/>
      <c r="EA111" s="64"/>
      <c r="EB111" s="64"/>
      <c r="EC111" s="64"/>
      <c r="ED111" s="64"/>
      <c r="EE111" s="64"/>
      <c r="EF111" s="64"/>
      <c r="EG111" s="54">
        <f t="shared" si="48"/>
        <v>0</v>
      </c>
      <c r="EH111" s="136"/>
      <c r="EI111" s="97">
        <f t="shared" si="49"/>
        <v>0</v>
      </c>
      <c r="EJ111" s="344" t="str">
        <f t="shared" si="50"/>
        <v/>
      </c>
      <c r="EK111" s="345">
        <f t="shared" si="51"/>
        <v>0</v>
      </c>
      <c r="EL111" s="185"/>
      <c r="EM111" s="102">
        <f>SUMIF($K111,REGISTER!$CU$7,'KORT 2'!$BD111)</f>
        <v>0</v>
      </c>
      <c r="EN111" s="19">
        <f>SUMIF($K111,REGISTER!$CU$8,'KORT 2'!$BD111)</f>
        <v>0</v>
      </c>
      <c r="EO111" s="20">
        <f>SUMIF($K111,REGISTER!$CU$9,'KORT 2'!$BD111)</f>
        <v>0</v>
      </c>
      <c r="EP111" s="17">
        <f>SUMIF($K111,REGISTER!$CU$21,'KORT 2'!$BD111)</f>
        <v>0</v>
      </c>
      <c r="EQ111" s="19">
        <f>SUMIF($K111,REGISTER!$CU$22,'KORT 2'!$BD111)</f>
        <v>0</v>
      </c>
      <c r="ER111" s="20">
        <f>SUMIF($K111,REGISTER!$CU$23,'KORT 2'!$BD111)</f>
        <v>0</v>
      </c>
      <c r="ES111" s="17">
        <f>SUMIF($K111,REGISTER!$CU$14,'KORT 2'!$BD111)</f>
        <v>0</v>
      </c>
      <c r="ET111" s="19">
        <f>SUMIF($K111,REGISTER!$CU$15,'KORT 2'!$BD111)</f>
        <v>0</v>
      </c>
      <c r="EU111" s="19">
        <f>SUMIF($K111,REGISTER!$CU$16,'KORT 2'!$BD111)</f>
        <v>0</v>
      </c>
      <c r="EV111" s="218">
        <f>SUMIF($K111,REGISTER!$CU$17,'KORT 2'!$BD111)+SUMIF($K111,REGISTER!$CU$18,'KORT 2'!$BD111)+SUMIF($K111,REGISTER!$CU$19,'KORT 2'!$BD111)+SUMIF($K111,REGISTER!$CU$20,'KORT 2'!$BD111)</f>
        <v>0</v>
      </c>
      <c r="EW111" s="103">
        <f>SUMIF($K111,REGISTER!$CU$28,'KORT 2'!$BD111)</f>
        <v>0</v>
      </c>
      <c r="EX111" s="19">
        <f>SUMIF($K111,REGISTER!$CU$29,'KORT 2'!$BD111)</f>
        <v>0</v>
      </c>
      <c r="EY111" s="19">
        <f>SUMIF($K111,REGISTER!$CU$30,'KORT 2'!$BD111)</f>
        <v>0</v>
      </c>
      <c r="EZ111" s="218">
        <f>SUMIF($K111,REGISTER!$CU$31,'KORT 2'!$BD111)+SUMIF($K111,REGISTER!$CU$32,'KORT 2'!$BD111)+SUMIF($K111,REGISTER!$CU$33,'KORT 2'!$BD111)+SUMIF($K111,REGISTER!$CU$34,'KORT 2'!$BD111)</f>
        <v>0</v>
      </c>
      <c r="FA111" s="136"/>
      <c r="FB111" s="136"/>
      <c r="FC111" s="136"/>
      <c r="FD111" s="136"/>
      <c r="FE111" s="136"/>
      <c r="FF111" s="136"/>
      <c r="FG111" s="136"/>
      <c r="FH111" s="136"/>
      <c r="FI111" s="136"/>
      <c r="FJ111" s="136"/>
      <c r="FK111" s="136"/>
      <c r="FL111" s="136"/>
      <c r="FM111" s="136"/>
      <c r="FN111" s="136"/>
      <c r="FO111" s="136"/>
      <c r="FP111" s="235"/>
      <c r="FQ111" s="103">
        <f>SUMIF($M111,REGISTER!$CU$36,'KORT 2'!$O111)</f>
        <v>0</v>
      </c>
      <c r="FR111" s="19">
        <f>SUMIF($M111,REGISTER!$CU$37,'KORT 2'!$O111)</f>
        <v>0</v>
      </c>
      <c r="FS111" s="19">
        <f>SUMIF($M111,REGISTER!$CU$38,'KORT 2'!$O111)</f>
        <v>0</v>
      </c>
      <c r="FT111" s="19">
        <f>SUMIF($M111,REGISTER!$CU$39,'KORT 2'!$O111)</f>
        <v>0</v>
      </c>
      <c r="FU111" s="19">
        <f>SUMIF($M111,REGISTER!$CU$40,'KORT 2'!$O111)</f>
        <v>0</v>
      </c>
      <c r="FV111" s="19">
        <f>SUMIF($M111,REGISTER!$CU$41,'KORT 2'!$O111)</f>
        <v>0</v>
      </c>
      <c r="FW111" s="19">
        <f>SUMIF($M111,REGISTER!$CU$56,'KORT 2'!$O111)</f>
        <v>0</v>
      </c>
      <c r="FX111" s="19">
        <f>SUMIF($M111,REGISTER!$CU$57,'KORT 2'!$O111)</f>
        <v>0</v>
      </c>
      <c r="FY111" s="19">
        <f>SUMIF($M111,REGISTER!$CU$58,'KORT 2'!$O111)</f>
        <v>0</v>
      </c>
      <c r="FZ111" s="19">
        <f>SUMIF($M111,REGISTER!$CU$59,'KORT 2'!$O111)</f>
        <v>0</v>
      </c>
      <c r="GA111" s="19">
        <f>SUMIF($M111,REGISTER!$CU$60,'KORT 2'!$O111)</f>
        <v>0</v>
      </c>
      <c r="GB111" s="19">
        <f>SUMIF($M111,REGISTER!$CU$61,'KORT 2'!$O111)</f>
        <v>0</v>
      </c>
      <c r="GC111" s="19">
        <f>SUMIF($M111,REGISTER!$CU$46,'KORT 2'!$O111)</f>
        <v>0</v>
      </c>
      <c r="GD111" s="19">
        <f>SUMIF($M111,REGISTER!$CU$47,'KORT 2'!$O111)</f>
        <v>0</v>
      </c>
      <c r="GE111" s="19">
        <f>SUMIF($M111,REGISTER!$CU$48,'KORT 2'!$O111)</f>
        <v>0</v>
      </c>
      <c r="GF111" s="19">
        <f>SUMIF($M111,REGISTER!$CU$49,'KORT 2'!$O111)</f>
        <v>0</v>
      </c>
      <c r="GG111" s="19">
        <f>SUMIF($M111,REGISTER!$CU$50,'KORT 2'!$O111)</f>
        <v>0</v>
      </c>
      <c r="GH111" s="19">
        <f>SUMIF($M111,REGISTER!$CU$51,'KORT 2'!$O111)</f>
        <v>0</v>
      </c>
      <c r="GI111" s="18">
        <f>SUMIF($M111,REGISTER!$CU$52,'KORT 2'!$O111)+SUMIF($M111,REGISTER!$CU$53,'KORT 2'!$O111)+SUMIF($M111,REGISTER!$CU$54,'KORT 2'!$O111)+SUMIF($M111,REGISTER!$CU$55,'KORT 2'!$O111)</f>
        <v>0</v>
      </c>
      <c r="GJ111" s="19">
        <f>SUMIF($M111,REGISTER!$CU$66,'KORT 2'!$O111)</f>
        <v>0</v>
      </c>
      <c r="GK111" s="19">
        <f>SUMIF($M111,REGISTER!$CU$67,'KORT 2'!$O111)</f>
        <v>0</v>
      </c>
      <c r="GL111" s="19">
        <f>SUMIF($M111,REGISTER!$CU$68,'KORT 2'!$O111)</f>
        <v>0</v>
      </c>
      <c r="GM111" s="19">
        <f>SUMIF($M111,REGISTER!$CU$69,'KORT 2'!$O111)</f>
        <v>0</v>
      </c>
      <c r="GN111" s="19">
        <f>SUMIF($M111,REGISTER!$CU$70,'KORT 2'!$O111)</f>
        <v>0</v>
      </c>
      <c r="GO111" s="19">
        <f>SUMIF($M111,REGISTER!$CU$71,'KORT 2'!$O111)</f>
        <v>0</v>
      </c>
      <c r="GP111" s="18">
        <f>SUMIF($M111,REGISTER!$CU$72,'KORT 2'!$O111)+SUMIF($M111,REGISTER!$CU$73,'KORT 2'!$O111)+SUMIF($M111,REGISTER!$CU$74,'KORT 2'!$O111)+SUMIF($M111,REGISTER!$CU$75,'KORT 2'!$O111)</f>
        <v>0</v>
      </c>
      <c r="GQ111" s="136"/>
      <c r="GR111" s="136"/>
      <c r="GS111" s="136"/>
      <c r="GT111" s="136"/>
      <c r="GU111" s="136"/>
      <c r="GV111" s="136"/>
      <c r="GW111" s="136"/>
      <c r="GX111" s="136"/>
      <c r="GY111" s="136"/>
      <c r="GZ111" s="136"/>
      <c r="HA111" s="136"/>
      <c r="HB111" s="136"/>
      <c r="HC111" s="136"/>
      <c r="HD111" s="136"/>
      <c r="HE111" s="136"/>
      <c r="HF111" s="136"/>
      <c r="HG111" s="136"/>
      <c r="HH111" s="125"/>
      <c r="HI111" s="1"/>
    </row>
    <row r="112" spans="1:217" ht="12" customHeight="1">
      <c r="A112" s="17">
        <v>56</v>
      </c>
      <c r="B112" s="81"/>
      <c r="C112" s="427" t="str">
        <f t="shared" si="38"/>
        <v/>
      </c>
      <c r="D112" s="428"/>
      <c r="E112" s="428"/>
      <c r="F112" s="428"/>
      <c r="G112" s="429"/>
      <c r="H112" s="130" t="str">
        <f t="shared" si="39"/>
        <v/>
      </c>
      <c r="I112" s="26">
        <f t="shared" si="40"/>
        <v>0</v>
      </c>
      <c r="J112" s="26">
        <f t="shared" si="41"/>
        <v>0</v>
      </c>
      <c r="K112" s="26">
        <f t="shared" si="42"/>
        <v>0</v>
      </c>
      <c r="L112" s="133"/>
      <c r="M112" s="26">
        <f t="shared" si="43"/>
        <v>0</v>
      </c>
      <c r="N112" s="26">
        <f t="shared" si="44"/>
        <v>0</v>
      </c>
      <c r="O112" s="101">
        <f t="shared" si="45"/>
        <v>0</v>
      </c>
      <c r="P112" s="80">
        <f>IF((SUM(P$19:P$39)+SUM(P$78:P111)+SUM(P$117:P$121))&gt;=REGISTER!$CZ$22,0,IF(CS$70=1,0,IF(AND(CS112=1,$J112=1,CS$43&gt;=REGISTER!$CZ$25,CS$40&gt;0,SUM(CS$54:CS$60)&gt;0),1,0)))</f>
        <v>0</v>
      </c>
      <c r="Q112" s="80">
        <f>IF((SUM(Q$19:Q$39)+SUM(Q$78:Q111)+SUM(Q$117:Q$121))&gt;=REGISTER!$CZ$22,0,IF(CT$70=1,0,IF(AND(CT112=1,$J112=1,CT$43&gt;=REGISTER!$CZ$25,CT$40&gt;0,SUM(CT$54:CT$60)&gt;0),1,0)))</f>
        <v>0</v>
      </c>
      <c r="R112" s="80">
        <f>IF((SUM(R$19:R$39)+SUM(R$78:R111)+SUM(R$117:R$121))&gt;=REGISTER!$CZ$22,0,IF(CU$70=1,0,IF(AND(CU112=1,$J112=1,CU$43&gt;=REGISTER!$CZ$25,CU$40&gt;0,SUM(CU$54:CU$60)&gt;0),1,0)))</f>
        <v>0</v>
      </c>
      <c r="S112" s="80">
        <f>IF((SUM(S$19:S$39)+SUM(S$78:S111)+SUM(S$117:S$121))&gt;=REGISTER!$CZ$22,0,IF(CV$70=1,0,IF(AND(CV112=1,$J112=1,CV$43&gt;=REGISTER!$CZ$25,CV$40&gt;0,SUM(CV$54:CV$60)&gt;0),1,0)))</f>
        <v>0</v>
      </c>
      <c r="T112" s="80">
        <f>IF((SUM(T$19:T$39)+SUM(T$78:T111)+SUM(T$117:T$121))&gt;=REGISTER!$CZ$22,0,IF(CW$70=1,0,IF(AND(CW112=1,$J112=1,CW$43&gt;=REGISTER!$CZ$25,CW$40&gt;0,SUM(CW$54:CW$60)&gt;0),1,0)))</f>
        <v>0</v>
      </c>
      <c r="U112" s="80">
        <f>IF((SUM(U$19:U$39)+SUM(U$78:U111)+SUM(U$117:U$121))&gt;=REGISTER!$CZ$22,0,IF(CX$70=1,0,IF(AND(CX112=1,$J112=1,CX$43&gt;=REGISTER!$CZ$25,CX$40&gt;0,SUM(CX$54:CX$60)&gt;0),1,0)))</f>
        <v>0</v>
      </c>
      <c r="V112" s="80">
        <f>IF((SUM(V$19:V$39)+SUM(V$78:V111)+SUM(V$117:V$121))&gt;=REGISTER!$CZ$22,0,IF(CY$70=1,0,IF(AND(CY112=1,$J112=1,CY$43&gt;=REGISTER!$CZ$25,CY$40&gt;0,SUM(CY$54:CY$60)&gt;0),1,0)))</f>
        <v>0</v>
      </c>
      <c r="W112" s="80">
        <f>IF((SUM(W$19:W$39)+SUM(W$78:W111)+SUM(W$117:W$121))&gt;=REGISTER!$CZ$22,0,IF(CZ$70=1,0,IF(AND(CZ112=1,$J112=1,CZ$43&gt;=REGISTER!$CZ$25,CZ$40&gt;0,SUM(CZ$54:CZ$60)&gt;0),1,0)))</f>
        <v>0</v>
      </c>
      <c r="X112" s="80">
        <f>IF((SUM(X$19:X$39)+SUM(X$78:X111)+SUM(X$117:X$121))&gt;=REGISTER!$CZ$22,0,IF(DA$70=1,0,IF(AND(DA112=1,$J112=1,DA$43&gt;=REGISTER!$CZ$25,DA$40&gt;0,SUM(DA$54:DA$60)&gt;0),1,0)))</f>
        <v>0</v>
      </c>
      <c r="Y112" s="80">
        <f>IF((SUM(Y$19:Y$39)+SUM(Y$78:Y111)+SUM(Y$117:Y$121))&gt;=REGISTER!$CZ$22,0,IF(DB$70=1,0,IF(AND(DB112=1,$J112=1,DB$43&gt;=REGISTER!$CZ$25,DB$40&gt;0,SUM(DB$54:DB$60)&gt;0),1,0)))</f>
        <v>0</v>
      </c>
      <c r="Z112" s="80">
        <f>IF((SUM(Z$19:Z$39)+SUM(Z$78:Z111)+SUM(Z$117:Z$121))&gt;=REGISTER!$CZ$22,0,IF(DC$70=1,0,IF(AND(DC112=1,$J112=1,DC$43&gt;=REGISTER!$CZ$25,DC$40&gt;0,SUM(DC$54:DC$60)&gt;0),1,0)))</f>
        <v>0</v>
      </c>
      <c r="AA112" s="80">
        <f>IF((SUM(AA$19:AA$39)+SUM(AA$78:AA111)+SUM(AA$117:AA$121))&gt;=REGISTER!$CZ$22,0,IF(DD$70=1,0,IF(AND(DD112=1,$J112=1,DD$43&gt;=REGISTER!$CZ$25,DD$40&gt;0,SUM(DD$54:DD$60)&gt;0),1,0)))</f>
        <v>0</v>
      </c>
      <c r="AB112" s="80">
        <f>IF((SUM(AB$19:AB$39)+SUM(AB$78:AB111)+SUM(AB$117:AB$121))&gt;=REGISTER!$CZ$22,0,IF(DE$70=1,0,IF(AND(DE112=1,$J112=1,DE$43&gt;=REGISTER!$CZ$25,DE$40&gt;0,SUM(DE$54:DE$60)&gt;0),1,0)))</f>
        <v>0</v>
      </c>
      <c r="AC112" s="80">
        <f>IF((SUM(AC$19:AC$39)+SUM(AC$78:AC111)+SUM(AC$117:AC$121))&gt;=REGISTER!$CZ$22,0,IF(DF$70=1,0,IF(AND(DF112=1,$J112=1,DF$43&gt;=REGISTER!$CZ$25,DF$40&gt;0,SUM(DF$54:DF$60)&gt;0),1,0)))</f>
        <v>0</v>
      </c>
      <c r="AD112" s="80">
        <f>IF((SUM(AD$19:AD$39)+SUM(AD$78:AD111)+SUM(AD$117:AD$121))&gt;=REGISTER!$CZ$22,0,IF(DG$70=1,0,IF(AND(DG112=1,$J112=1,DG$43&gt;=REGISTER!$CZ$25,DG$40&gt;0,SUM(DG$54:DG$60)&gt;0),1,0)))</f>
        <v>0</v>
      </c>
      <c r="AE112" s="80">
        <f>IF((SUM(AE$19:AE$39)+SUM(AE$78:AE111)+SUM(AE$117:AE$121))&gt;=REGISTER!$CZ$22,0,IF(DH$70=1,0,IF(AND(DH112=1,$J112=1,DH$43&gt;=REGISTER!$CZ$25,DH$40&gt;0,SUM(DH$54:DH$60)&gt;0),1,0)))</f>
        <v>0</v>
      </c>
      <c r="AF112" s="80">
        <f>IF((SUM(AF$19:AF$39)+SUM(AF$78:AF111)+SUM(AF$117:AF$121))&gt;=REGISTER!$CZ$22,0,IF(DI$70=1,0,IF(AND(DI112=1,$J112=1,DI$43&gt;=REGISTER!$CZ$25,DI$40&gt;0,SUM(DI$54:DI$60)&gt;0),1,0)))</f>
        <v>0</v>
      </c>
      <c r="AG112" s="80">
        <f>IF((SUM(AG$19:AG$39)+SUM(AG$78:AG111)+SUM(AG$117:AG$121))&gt;=REGISTER!$CZ$22,0,IF(DJ$70=1,0,IF(AND(DJ112=1,$J112=1,DJ$43&gt;=REGISTER!$CZ$25,DJ$40&gt;0,SUM(DJ$54:DJ$60)&gt;0),1,0)))</f>
        <v>0</v>
      </c>
      <c r="AH112" s="80">
        <f>IF((SUM(AH$19:AH$39)+SUM(AH$78:AH111)+SUM(AH$117:AH$121))&gt;=REGISTER!$CZ$22,0,IF(DK$70=1,0,IF(AND(DK112=1,$J112=1,DK$43&gt;=REGISTER!$CZ$25,DK$40&gt;0,SUM(DK$54:DK$60)&gt;0),1,0)))</f>
        <v>0</v>
      </c>
      <c r="AI112" s="80">
        <f>IF((SUM(AI$19:AI$39)+SUM(AI$78:AI111)+SUM(AI$117:AI$121))&gt;=REGISTER!$CZ$22,0,IF(DL$70=1,0,IF(AND(DL112=1,$J112=1,DL$43&gt;=REGISTER!$CZ$25,DL$40&gt;0,SUM(DL$54:DL$60)&gt;0),1,0)))</f>
        <v>0</v>
      </c>
      <c r="AJ112" s="80">
        <f>IF((SUM(AJ$19:AJ$39)+SUM(AJ$78:AJ111)+SUM(AJ$117:AJ$121))&gt;=REGISTER!$CZ$22,0,IF(DM$70=1,0,IF(AND(DM112=1,$J112=1,DM$43&gt;=REGISTER!$CZ$25,DM$40&gt;0,SUM(DM$54:DM$60)&gt;0),1,0)))</f>
        <v>0</v>
      </c>
      <c r="AK112" s="80">
        <f>IF((SUM(AK$19:AK$39)+SUM(AK$78:AK111)+SUM(AK$117:AK$121))&gt;=REGISTER!$CZ$22,0,IF(DN$70=1,0,IF(AND(DN112=1,$J112=1,DN$43&gt;=REGISTER!$CZ$25,DN$40&gt;0,SUM(DN$54:DN$60)&gt;0),1,0)))</f>
        <v>0</v>
      </c>
      <c r="AL112" s="80">
        <f>IF((SUM(AL$19:AL$39)+SUM(AL$78:AL111)+SUM(AL$117:AL$121))&gt;=REGISTER!$CZ$22,0,IF(DO$70=1,0,IF(AND(DO112=1,$J112=1,DO$43&gt;=REGISTER!$CZ$25,DO$40&gt;0,SUM(DO$54:DO$60)&gt;0),1,0)))</f>
        <v>0</v>
      </c>
      <c r="AM112" s="80">
        <f>IF((SUM(AM$19:AM$39)+SUM(AM$78:AM111)+SUM(AM$117:AM$121))&gt;=REGISTER!$CZ$22,0,IF(DP$70=1,0,IF(AND(DP112=1,$J112=1,DP$43&gt;=REGISTER!$CZ$25,DP$40&gt;0,SUM(DP$54:DP$60)&gt;0),1,0)))</f>
        <v>0</v>
      </c>
      <c r="AN112" s="80">
        <f>IF((SUM(AN$19:AN$39)+SUM(AN$78:AN111)+SUM(AN$117:AN$121))&gt;=REGISTER!$CZ$22,0,IF(DQ$70=1,0,IF(AND(DQ112=1,$J112=1,DQ$43&gt;=REGISTER!$CZ$25,DQ$40&gt;0,SUM(DQ$54:DQ$60)&gt;0),1,0)))</f>
        <v>0</v>
      </c>
      <c r="AO112" s="80">
        <f>IF((SUM(AO$19:AO$39)+SUM(AO$78:AO111)+SUM(AO$117:AO$121))&gt;=REGISTER!$CZ$22,0,IF(DR$70=1,0,IF(AND(DR112=1,$J112=1,DR$43&gt;=REGISTER!$CZ$25,DR$40&gt;0,SUM(DR$54:DR$60)&gt;0),1,0)))</f>
        <v>0</v>
      </c>
      <c r="AP112" s="80">
        <f>IF((SUM(AP$19:AP$39)+SUM(AP$78:AP111)+SUM(AP$117:AP$121))&gt;=REGISTER!$CZ$22,0,IF(DS$70=1,0,IF(AND(DS112=1,$J112=1,DS$43&gt;=REGISTER!$CZ$25,DS$40&gt;0,SUM(DS$54:DS$60)&gt;0),1,0)))</f>
        <v>0</v>
      </c>
      <c r="AQ112" s="80">
        <f>IF((SUM(AQ$19:AQ$39)+SUM(AQ$78:AQ111)+SUM(AQ$117:AQ$121))&gt;=REGISTER!$CZ$22,0,IF(DT$70=1,0,IF(AND(DT112=1,$J112=1,DT$43&gt;=REGISTER!$CZ$25,DT$40&gt;0,SUM(DT$54:DT$60)&gt;0),1,0)))</f>
        <v>0</v>
      </c>
      <c r="AR112" s="80">
        <f>IF((SUM(AR$19:AR$39)+SUM(AR$78:AR111)+SUM(AR$117:AR$121))&gt;=REGISTER!$CZ$22,0,IF(DU$70=1,0,IF(AND(DU112=1,$J112=1,DU$43&gt;=REGISTER!$CZ$25,DU$40&gt;0,SUM(DU$54:DU$60)&gt;0),1,0)))</f>
        <v>0</v>
      </c>
      <c r="AS112" s="80">
        <f>IF((SUM(AS$19:AS$39)+SUM(AS$78:AS111)+SUM(AS$117:AS$121))&gt;=REGISTER!$CZ$22,0,IF(DV$70=1,0,IF(AND(DV112=1,$J112=1,DV$43&gt;=REGISTER!$CZ$25,DV$40&gt;0,SUM(DV$54:DV$60)&gt;0),1,0)))</f>
        <v>0</v>
      </c>
      <c r="AT112" s="80">
        <f>IF((SUM(AT$19:AT$39)+SUM(AT$78:AT111)+SUM(AT$117:AT$121))&gt;=REGISTER!$CZ$22,0,IF(DW$70=1,0,IF(AND(DW112=1,$J112=1,DW$43&gt;=REGISTER!$CZ$25,DW$40&gt;0,SUM(DW$54:DW$60)&gt;0),1,0)))</f>
        <v>0</v>
      </c>
      <c r="AU112" s="80">
        <f>IF((SUM(AU$19:AU$39)+SUM(AU$78:AU111)+SUM(AU$117:AU$121))&gt;=REGISTER!$CZ$22,0,IF(DX$70=1,0,IF(AND(DX112=1,$J112=1,DX$43&gt;=REGISTER!$CZ$25,DX$40&gt;0,SUM(DX$54:DX$60)&gt;0),1,0)))</f>
        <v>0</v>
      </c>
      <c r="AV112" s="80">
        <f>IF((SUM(AV$19:AV$39)+SUM(AV$78:AV111)+SUM(AV$117:AV$121))&gt;=REGISTER!$CZ$22,0,IF(DY$70=1,0,IF(AND(DY112=1,$J112=1,DY$43&gt;=REGISTER!$CZ$25,DY$40&gt;0,SUM(DY$54:DY$60)&gt;0),1,0)))</f>
        <v>0</v>
      </c>
      <c r="AW112" s="80">
        <f>IF((SUM(AW$19:AW$39)+SUM(AW$78:AW111)+SUM(AW$117:AW$121))&gt;=REGISTER!$CZ$22,0,IF(DZ$70=1,0,IF(AND(DZ112=1,$J112=1,DZ$43&gt;=REGISTER!$CZ$25,DZ$40&gt;0,SUM(DZ$54:DZ$60)&gt;0),1,0)))</f>
        <v>0</v>
      </c>
      <c r="AX112" s="80">
        <f>IF((SUM(AX$19:AX$39)+SUM(AX$78:AX111)+SUM(AX$117:AX$121))&gt;=REGISTER!$CZ$22,0,IF(EA$70=1,0,IF(AND(EA112=1,$J112=1,EA$43&gt;=REGISTER!$CZ$25,EA$40&gt;0,SUM(EA$54:EA$60)&gt;0),1,0)))</f>
        <v>0</v>
      </c>
      <c r="AY112" s="80">
        <f>IF((SUM(AY$19:AY$39)+SUM(AY$78:AY111)+SUM(AY$117:AY$121))&gt;=REGISTER!$CZ$22,0,IF(EB$70=1,0,IF(AND(EB112=1,$J112=1,EB$43&gt;=REGISTER!$CZ$25,EB$40&gt;0,SUM(EB$54:EB$60)&gt;0),1,0)))</f>
        <v>0</v>
      </c>
      <c r="AZ112" s="80">
        <f>IF((SUM(AZ$19:AZ$39)+SUM(AZ$78:AZ111)+SUM(AZ$117:AZ$121))&gt;=REGISTER!$CZ$22,0,IF(EC$70=1,0,IF(AND(EC112=1,$J112=1,EC$43&gt;=REGISTER!$CZ$25,EC$40&gt;0,SUM(EC$54:EC$60)&gt;0),1,0)))</f>
        <v>0</v>
      </c>
      <c r="BA112" s="80">
        <f>IF((SUM(BA$19:BA$39)+SUM(BA$78:BA111)+SUM(BA$117:BA$121))&gt;=REGISTER!$CZ$22,0,IF(ED$70=1,0,IF(AND(ED112=1,$J112=1,ED$43&gt;=REGISTER!$CZ$25,ED$40&gt;0,SUM(ED$54:ED$60)&gt;0),1,0)))</f>
        <v>0</v>
      </c>
      <c r="BB112" s="80">
        <f>IF((SUM(BB$19:BB$39)+SUM(BB$78:BB111)+SUM(BB$117:BB$121))&gt;=REGISTER!$CZ$22,0,IF(EE$70=1,0,IF(AND(EE112=1,$J112=1,EE$43&gt;=REGISTER!$CZ$25,EE$40&gt;0,SUM(EE$54:EE$60)&gt;0),1,0)))</f>
        <v>0</v>
      </c>
      <c r="BC112" s="80">
        <f>IF((SUM(BC$19:BC$39)+SUM(BC$78:BC111)+SUM(BC$117:BC$121))&gt;=REGISTER!$CZ$22,0,IF(EF$70=1,0,IF(AND(EF112=1,$J112=1,EF$43&gt;=REGISTER!$CZ$25,EF$40&gt;0,SUM(EF$54:EF$60)&gt;0),1,0)))</f>
        <v>0</v>
      </c>
      <c r="BD112" s="101">
        <f t="shared" si="46"/>
        <v>0</v>
      </c>
      <c r="BE112" s="80">
        <f>IF((SUM(BE$19:BE$39)+SUM(BE$78:BE111)+SUM(BE$117:BE$121))&gt;=30,0,SUM(IF(AND($I112=1,CS112=1,CS$41&gt;2,CS$40&gt;0,SUM(CS$47:CS$53)&gt;0),1,0)))</f>
        <v>0</v>
      </c>
      <c r="BF112" s="80">
        <f>IF((SUM(BF$19:BF$39)+SUM(BF$78:BF111)+SUM(BF$117:BF$121))&gt;=30,0,SUM(IF(AND($I112=1,CT112=1,CT$41&gt;2,CT$40&gt;0,SUM(CT$47:CT$53)&gt;0),1,0)))</f>
        <v>0</v>
      </c>
      <c r="BG112" s="80">
        <f>IF((SUM(BG$19:BG$39)+SUM(BG$78:BG111)+SUM(BG$117:BG$121))&gt;=30,0,SUM(IF(AND($I112=1,CU112=1,CU$41&gt;2,CU$40&gt;0,SUM(CU$47:CU$53)&gt;0),1,0)))</f>
        <v>0</v>
      </c>
      <c r="BH112" s="80">
        <f>IF((SUM(BH$19:BH$39)+SUM(BH$78:BH111)+SUM(BH$117:BH$121))&gt;=30,0,SUM(IF(AND($I112=1,CV112=1,CV$41&gt;2,CV$40&gt;0,SUM(CV$47:CV$53)&gt;0),1,0)))</f>
        <v>0</v>
      </c>
      <c r="BI112" s="80">
        <f>IF((SUM(BI$19:BI$39)+SUM(BI$78:BI111)+SUM(BI$117:BI$121))&gt;=30,0,SUM(IF(AND($I112=1,CW112=1,CW$41&gt;2,CW$40&gt;0,SUM(CW$47:CW$53)&gt;0),1,0)))</f>
        <v>0</v>
      </c>
      <c r="BJ112" s="80">
        <f>IF((SUM(BJ$19:BJ$39)+SUM(BJ$78:BJ111)+SUM(BJ$117:BJ$121))&gt;=30,0,SUM(IF(AND($I112=1,CX112=1,CX$41&gt;2,CX$40&gt;0,SUM(CX$47:CX$53)&gt;0),1,0)))</f>
        <v>0</v>
      </c>
      <c r="BK112" s="80">
        <f>IF((SUM(BK$19:BK$39)+SUM(BK$78:BK111)+SUM(BK$117:BK$121))&gt;=30,0,SUM(IF(AND($I112=1,CY112=1,CY$41&gt;2,CY$40&gt;0,SUM(CY$47:CY$53)&gt;0),1,0)))</f>
        <v>0</v>
      </c>
      <c r="BL112" s="80">
        <f>IF((SUM(BL$19:BL$39)+SUM(BL$78:BL111)+SUM(BL$117:BL$121))&gt;=30,0,SUM(IF(AND($I112=1,CZ112=1,CZ$41&gt;2,CZ$40&gt;0,SUM(CZ$47:CZ$53)&gt;0),1,0)))</f>
        <v>0</v>
      </c>
      <c r="BM112" s="80">
        <f>IF((SUM(BM$19:BM$39)+SUM(BM$78:BM111)+SUM(BM$117:BM$121))&gt;=30,0,SUM(IF(AND($I112=1,DA112=1,DA$41&gt;2,DA$40&gt;0,SUM(DA$47:DA$53)&gt;0),1,0)))</f>
        <v>0</v>
      </c>
      <c r="BN112" s="80">
        <f>IF((SUM(BN$19:BN$39)+SUM(BN$78:BN111)+SUM(BN$117:BN$121))&gt;=30,0,SUM(IF(AND($I112=1,DB112=1,DB$41&gt;2,DB$40&gt;0,SUM(DB$47:DB$53)&gt;0),1,0)))</f>
        <v>0</v>
      </c>
      <c r="BO112" s="80">
        <f>IF((SUM(BO$19:BO$39)+SUM(BO$78:BO111)+SUM(BO$117:BO$121))&gt;=30,0,SUM(IF(AND($I112=1,DC112=1,DC$41&gt;2,DC$40&gt;0,SUM(DC$47:DC$53)&gt;0),1,0)))</f>
        <v>0</v>
      </c>
      <c r="BP112" s="80">
        <f>IF((SUM(BP$19:BP$39)+SUM(BP$78:BP111)+SUM(BP$117:BP$121))&gt;=30,0,SUM(IF(AND($I112=1,DD112=1,DD$41&gt;2,DD$40&gt;0,SUM(DD$47:DD$53)&gt;0),1,0)))</f>
        <v>0</v>
      </c>
      <c r="BQ112" s="80">
        <f>IF((SUM(BQ$19:BQ$39)+SUM(BQ$78:BQ111)+SUM(BQ$117:BQ$121))&gt;=30,0,SUM(IF(AND($I112=1,DE112=1,DE$41&gt;2,DE$40&gt;0,SUM(DE$47:DE$53)&gt;0),1,0)))</f>
        <v>0</v>
      </c>
      <c r="BR112" s="80">
        <f>IF((SUM(BR$19:BR$39)+SUM(BR$78:BR111)+SUM(BR$117:BR$121))&gt;=30,0,SUM(IF(AND($I112=1,DF112=1,DF$41&gt;2,DF$40&gt;0,SUM(DF$47:DF$53)&gt;0),1,0)))</f>
        <v>0</v>
      </c>
      <c r="BS112" s="80">
        <f>IF((SUM(BS$19:BS$39)+SUM(BS$78:BS111)+SUM(BS$117:BS$121))&gt;=30,0,SUM(IF(AND($I112=1,DG112=1,DG$41&gt;2,DG$40&gt;0,SUM(DG$47:DG$53)&gt;0),1,0)))</f>
        <v>0</v>
      </c>
      <c r="BT112" s="80">
        <f>IF((SUM(BT$19:BT$39)+SUM(BT$78:BT111)+SUM(BT$117:BT$121))&gt;=30,0,SUM(IF(AND($I112=1,DH112=1,DH$41&gt;2,DH$40&gt;0,SUM(DH$47:DH$53)&gt;0),1,0)))</f>
        <v>0</v>
      </c>
      <c r="BU112" s="80">
        <f>IF((SUM(BU$19:BU$39)+SUM(BU$78:BU111)+SUM(BU$117:BU$121))&gt;=30,0,SUM(IF(AND($I112=1,DI112=1,DI$41&gt;2,DI$40&gt;0,SUM(DI$47:DI$53)&gt;0),1,0)))</f>
        <v>0</v>
      </c>
      <c r="BV112" s="80">
        <f>IF((SUM(BV$19:BV$39)+SUM(BV$78:BV111)+SUM(BV$117:BV$121))&gt;=30,0,SUM(IF(AND($I112=1,DJ112=1,DJ$41&gt;2,DJ$40&gt;0,SUM(DJ$47:DJ$53)&gt;0),1,0)))</f>
        <v>0</v>
      </c>
      <c r="BW112" s="80">
        <f>IF((SUM(BW$19:BW$39)+SUM(BW$78:BW111)+SUM(BW$117:BW$121))&gt;=30,0,SUM(IF(AND($I112=1,DK112=1,DK$41&gt;2,DK$40&gt;0,SUM(DK$47:DK$53)&gt;0),1,0)))</f>
        <v>0</v>
      </c>
      <c r="BX112" s="80">
        <f>IF((SUM(BX$19:BX$39)+SUM(BX$78:BX111)+SUM(BX$117:BX$121))&gt;=30,0,SUM(IF(AND($I112=1,DL112=1,DL$41&gt;2,DL$40&gt;0,SUM(DL$47:DL$53)&gt;0),1,0)))</f>
        <v>0</v>
      </c>
      <c r="BY112" s="80">
        <f>IF((SUM(BY$19:BY$39)+SUM(BY$78:BY111)+SUM(BY$117:BY$121))&gt;=30,0,SUM(IF(AND($I112=1,DM112=1,DM$41&gt;2,DM$40&gt;0,SUM(DM$47:DM$53)&gt;0),1,0)))</f>
        <v>0</v>
      </c>
      <c r="BZ112" s="80">
        <f>IF((SUM(BZ$19:BZ$39)+SUM(BZ$78:BZ111)+SUM(BZ$117:BZ$121))&gt;=30,0,SUM(IF(AND($I112=1,DN112=1,DN$41&gt;2,DN$40&gt;0,SUM(DN$47:DN$53)&gt;0),1,0)))</f>
        <v>0</v>
      </c>
      <c r="CA112" s="80">
        <f>IF((SUM(CA$19:CA$39)+SUM(CA$78:CA111)+SUM(CA$117:CA$121))&gt;=30,0,SUM(IF(AND($I112=1,DO112=1,DO$41&gt;2,DO$40&gt;0,SUM(DO$47:DO$53)&gt;0),1,0)))</f>
        <v>0</v>
      </c>
      <c r="CB112" s="80">
        <f>IF((SUM(CB$19:CB$39)+SUM(CB$78:CB111)+SUM(CB$117:CB$121))&gt;=30,0,SUM(IF(AND($I112=1,DP112=1,DP$41&gt;2,DP$40&gt;0,SUM(DP$47:DP$53)&gt;0),1,0)))</f>
        <v>0</v>
      </c>
      <c r="CC112" s="80">
        <f>IF((SUM(CC$19:CC$39)+SUM(CC$78:CC111)+SUM(CC$117:CC$121))&gt;=30,0,SUM(IF(AND($I112=1,DQ112=1,DQ$41&gt;2,DQ$40&gt;0,SUM(DQ$47:DQ$53)&gt;0),1,0)))</f>
        <v>0</v>
      </c>
      <c r="CD112" s="80">
        <f>IF((SUM(CD$19:CD$39)+SUM(CD$78:CD111)+SUM(CD$117:CD$121))&gt;=30,0,SUM(IF(AND($I112=1,DR112=1,DR$41&gt;2,DR$40&gt;0,SUM(DR$47:DR$53)&gt;0),1,0)))</f>
        <v>0</v>
      </c>
      <c r="CE112" s="80">
        <f>IF((SUM(CE$19:CE$39)+SUM(CE$78:CE111)+SUM(CE$117:CE$121))&gt;=30,0,SUM(IF(AND($I112=1,DS112=1,DS$41&gt;2,DS$40&gt;0,SUM(DS$47:DS$53)&gt;0),1,0)))</f>
        <v>0</v>
      </c>
      <c r="CF112" s="80">
        <f>IF((SUM(CF$19:CF$39)+SUM(CF$78:CF111)+SUM(CF$117:CF$121))&gt;=30,0,SUM(IF(AND($I112=1,DT112=1,DT$41&gt;2,DT$40&gt;0,SUM(DT$47:DT$53)&gt;0),1,0)))</f>
        <v>0</v>
      </c>
      <c r="CG112" s="80">
        <f>IF((SUM(CG$19:CG$39)+SUM(CG$78:CG111)+SUM(CG$117:CG$121))&gt;=30,0,SUM(IF(AND($I112=1,DU112=1,DU$41&gt;2,DU$40&gt;0,SUM(DU$47:DU$53)&gt;0),1,0)))</f>
        <v>0</v>
      </c>
      <c r="CH112" s="80">
        <f>IF((SUM(CH$19:CH$39)+SUM(CH$78:CH111)+SUM(CH$117:CH$121))&gt;=30,0,SUM(IF(AND($I112=1,DV112=1,DV$41&gt;2,DV$40&gt;0,SUM(DV$47:DV$53)&gt;0),1,0)))</f>
        <v>0</v>
      </c>
      <c r="CI112" s="80">
        <f>IF((SUM(CI$19:CI$39)+SUM(CI$78:CI111)+SUM(CI$117:CI$121))&gt;=30,0,SUM(IF(AND($I112=1,DW112=1,DW$41&gt;2,DW$40&gt;0,SUM(DW$47:DW$53)&gt;0),1,0)))</f>
        <v>0</v>
      </c>
      <c r="CJ112" s="80">
        <f>IF((SUM(CJ$19:CJ$39)+SUM(CJ$78:CJ111)+SUM(CJ$117:CJ$121))&gt;=30,0,SUM(IF(AND($I112=1,DX112=1,DX$41&gt;2,DX$40&gt;0,SUM(DX$47:DX$53)&gt;0),1,0)))</f>
        <v>0</v>
      </c>
      <c r="CK112" s="80">
        <f>IF((SUM(CK$19:CK$39)+SUM(CK$78:CK111)+SUM(CK$117:CK$121))&gt;=30,0,SUM(IF(AND($I112=1,DY112=1,DY$41&gt;2,DY$40&gt;0,SUM(DY$47:DY$53)&gt;0),1,0)))</f>
        <v>0</v>
      </c>
      <c r="CL112" s="80">
        <f>IF((SUM(CL$19:CL$39)+SUM(CL$78:CL111)+SUM(CL$117:CL$121))&gt;=30,0,SUM(IF(AND($I112=1,DZ112=1,DZ$41&gt;2,DZ$40&gt;0,SUM(DZ$47:DZ$53)&gt;0),1,0)))</f>
        <v>0</v>
      </c>
      <c r="CM112" s="80">
        <f>IF((SUM(CM$19:CM$39)+SUM(CM$78:CM111)+SUM(CM$117:CM$121))&gt;=30,0,SUM(IF(AND($I112=1,EA112=1,EA$41&gt;2,EA$40&gt;0,SUM(EA$47:EA$53)&gt;0),1,0)))</f>
        <v>0</v>
      </c>
      <c r="CN112" s="80">
        <f>IF((SUM(CN$19:CN$39)+SUM(CN$78:CN111)+SUM(CN$117:CN$121))&gt;=30,0,SUM(IF(AND($I112=1,EB112=1,EB$41&gt;2,EB$40&gt;0,SUM(EB$47:EB$53)&gt;0),1,0)))</f>
        <v>0</v>
      </c>
      <c r="CO112" s="80">
        <f>IF((SUM(CO$19:CO$39)+SUM(CO$78:CO111)+SUM(CO$117:CO$121))&gt;=30,0,SUM(IF(AND($I112=1,EC112=1,EC$41&gt;2,EC$40&gt;0,SUM(EC$47:EC$53)&gt;0),1,0)))</f>
        <v>0</v>
      </c>
      <c r="CP112" s="80">
        <f>IF((SUM(CP$19:CP$39)+SUM(CP$78:CP111)+SUM(CP$117:CP$121))&gt;=30,0,SUM(IF(AND($I112=1,ED112=1,ED$41&gt;2,ED$40&gt;0,SUM(ED$47:ED$53)&gt;0),1,0)))</f>
        <v>0</v>
      </c>
      <c r="CQ112" s="80">
        <f>IF((SUM(CQ$19:CQ$39)+SUM(CQ$78:CQ111)+SUM(CQ$117:CQ$121))&gt;=30,0,SUM(IF(AND($I112=1,EE112=1,EE$41&gt;2,EE$40&gt;0,SUM(EE$47:EE$53)&gt;0),1,0)))</f>
        <v>0</v>
      </c>
      <c r="CR112" s="80">
        <f>IF((SUM(CR$19:CR$39)+SUM(CR$78:CR111)+SUM(CR$117:CR$121))&gt;=30,0,SUM(IF(AND($I112=1,EF112=1,EF$41&gt;2,EF$40&gt;0,SUM(EF$47:EF$53)&gt;0),1,0)))</f>
        <v>0</v>
      </c>
      <c r="CS112" s="64"/>
      <c r="CT112" s="64"/>
      <c r="CU112" s="64"/>
      <c r="CV112" s="64"/>
      <c r="CW112" s="64"/>
      <c r="CX112" s="64"/>
      <c r="CY112" s="64"/>
      <c r="CZ112" s="64"/>
      <c r="DA112" s="64"/>
      <c r="DB112" s="64"/>
      <c r="DC112" s="64"/>
      <c r="DD112" s="64"/>
      <c r="DE112" s="64"/>
      <c r="DF112" s="64"/>
      <c r="DG112" s="64"/>
      <c r="DH112" s="64"/>
      <c r="DI112" s="64"/>
      <c r="DJ112" s="64"/>
      <c r="DK112" s="64"/>
      <c r="DL112" s="64"/>
      <c r="DM112" s="64"/>
      <c r="DN112" s="64"/>
      <c r="DO112" s="64"/>
      <c r="DP112" s="64"/>
      <c r="DQ112" s="64"/>
      <c r="DR112" s="64"/>
      <c r="DS112" s="64"/>
      <c r="DT112" s="64"/>
      <c r="DU112" s="64"/>
      <c r="DV112" s="64"/>
      <c r="DW112" s="64"/>
      <c r="DX112" s="64"/>
      <c r="DY112" s="64"/>
      <c r="DZ112" s="64"/>
      <c r="EA112" s="64"/>
      <c r="EB112" s="64"/>
      <c r="EC112" s="64"/>
      <c r="ED112" s="64"/>
      <c r="EE112" s="64"/>
      <c r="EF112" s="64"/>
      <c r="EG112" s="54">
        <f t="shared" si="48"/>
        <v>0</v>
      </c>
      <c r="EH112" s="136"/>
      <c r="EI112" s="97">
        <f t="shared" si="49"/>
        <v>0</v>
      </c>
      <c r="EJ112" s="344" t="str">
        <f t="shared" si="50"/>
        <v/>
      </c>
      <c r="EK112" s="345">
        <f t="shared" si="51"/>
        <v>0</v>
      </c>
      <c r="EL112" s="185"/>
      <c r="EM112" s="102">
        <f>SUMIF($K112,REGISTER!$CU$7,'KORT 2'!$BD112)</f>
        <v>0</v>
      </c>
      <c r="EN112" s="19">
        <f>SUMIF($K112,REGISTER!$CU$8,'KORT 2'!$BD112)</f>
        <v>0</v>
      </c>
      <c r="EO112" s="20">
        <f>SUMIF($K112,REGISTER!$CU$9,'KORT 2'!$BD112)</f>
        <v>0</v>
      </c>
      <c r="EP112" s="17">
        <f>SUMIF($K112,REGISTER!$CU$21,'KORT 2'!$BD112)</f>
        <v>0</v>
      </c>
      <c r="EQ112" s="19">
        <f>SUMIF($K112,REGISTER!$CU$22,'KORT 2'!$BD112)</f>
        <v>0</v>
      </c>
      <c r="ER112" s="20">
        <f>SUMIF($K112,REGISTER!$CU$23,'KORT 2'!$BD112)</f>
        <v>0</v>
      </c>
      <c r="ES112" s="17">
        <f>SUMIF($K112,REGISTER!$CU$14,'KORT 2'!$BD112)</f>
        <v>0</v>
      </c>
      <c r="ET112" s="19">
        <f>SUMIF($K112,REGISTER!$CU$15,'KORT 2'!$BD112)</f>
        <v>0</v>
      </c>
      <c r="EU112" s="19">
        <f>SUMIF($K112,REGISTER!$CU$16,'KORT 2'!$BD112)</f>
        <v>0</v>
      </c>
      <c r="EV112" s="218">
        <f>SUMIF($K112,REGISTER!$CU$17,'KORT 2'!$BD112)+SUMIF($K112,REGISTER!$CU$18,'KORT 2'!$BD112)+SUMIF($K112,REGISTER!$CU$19,'KORT 2'!$BD112)+SUMIF($K112,REGISTER!$CU$20,'KORT 2'!$BD112)</f>
        <v>0</v>
      </c>
      <c r="EW112" s="103">
        <f>SUMIF($K112,REGISTER!$CU$28,'KORT 2'!$BD112)</f>
        <v>0</v>
      </c>
      <c r="EX112" s="19">
        <f>SUMIF($K112,REGISTER!$CU$29,'KORT 2'!$BD112)</f>
        <v>0</v>
      </c>
      <c r="EY112" s="19">
        <f>SUMIF($K112,REGISTER!$CU$30,'KORT 2'!$BD112)</f>
        <v>0</v>
      </c>
      <c r="EZ112" s="218">
        <f>SUMIF($K112,REGISTER!$CU$31,'KORT 2'!$BD112)+SUMIF($K112,REGISTER!$CU$32,'KORT 2'!$BD112)+SUMIF($K112,REGISTER!$CU$33,'KORT 2'!$BD112)+SUMIF($K112,REGISTER!$CU$34,'KORT 2'!$BD112)</f>
        <v>0</v>
      </c>
      <c r="FA112" s="136"/>
      <c r="FB112" s="136"/>
      <c r="FC112" s="136"/>
      <c r="FD112" s="136"/>
      <c r="FE112" s="136"/>
      <c r="FF112" s="136"/>
      <c r="FG112" s="136"/>
      <c r="FH112" s="136"/>
      <c r="FI112" s="136"/>
      <c r="FJ112" s="136"/>
      <c r="FK112" s="136"/>
      <c r="FL112" s="136"/>
      <c r="FM112" s="136"/>
      <c r="FN112" s="136"/>
      <c r="FO112" s="136"/>
      <c r="FP112" s="235"/>
      <c r="FQ112" s="103">
        <f>SUMIF($M112,REGISTER!$CU$36,'KORT 2'!$O112)</f>
        <v>0</v>
      </c>
      <c r="FR112" s="19">
        <f>SUMIF($M112,REGISTER!$CU$37,'KORT 2'!$O112)</f>
        <v>0</v>
      </c>
      <c r="FS112" s="19">
        <f>SUMIF($M112,REGISTER!$CU$38,'KORT 2'!$O112)</f>
        <v>0</v>
      </c>
      <c r="FT112" s="19">
        <f>SUMIF($M112,REGISTER!$CU$39,'KORT 2'!$O112)</f>
        <v>0</v>
      </c>
      <c r="FU112" s="19">
        <f>SUMIF($M112,REGISTER!$CU$40,'KORT 2'!$O112)</f>
        <v>0</v>
      </c>
      <c r="FV112" s="19">
        <f>SUMIF($M112,REGISTER!$CU$41,'KORT 2'!$O112)</f>
        <v>0</v>
      </c>
      <c r="FW112" s="19">
        <f>SUMIF($M112,REGISTER!$CU$56,'KORT 2'!$O112)</f>
        <v>0</v>
      </c>
      <c r="FX112" s="19">
        <f>SUMIF($M112,REGISTER!$CU$57,'KORT 2'!$O112)</f>
        <v>0</v>
      </c>
      <c r="FY112" s="19">
        <f>SUMIF($M112,REGISTER!$CU$58,'KORT 2'!$O112)</f>
        <v>0</v>
      </c>
      <c r="FZ112" s="19">
        <f>SUMIF($M112,REGISTER!$CU$59,'KORT 2'!$O112)</f>
        <v>0</v>
      </c>
      <c r="GA112" s="19">
        <f>SUMIF($M112,REGISTER!$CU$60,'KORT 2'!$O112)</f>
        <v>0</v>
      </c>
      <c r="GB112" s="19">
        <f>SUMIF($M112,REGISTER!$CU$61,'KORT 2'!$O112)</f>
        <v>0</v>
      </c>
      <c r="GC112" s="19">
        <f>SUMIF($M112,REGISTER!$CU$46,'KORT 2'!$O112)</f>
        <v>0</v>
      </c>
      <c r="GD112" s="19">
        <f>SUMIF($M112,REGISTER!$CU$47,'KORT 2'!$O112)</f>
        <v>0</v>
      </c>
      <c r="GE112" s="19">
        <f>SUMIF($M112,REGISTER!$CU$48,'KORT 2'!$O112)</f>
        <v>0</v>
      </c>
      <c r="GF112" s="19">
        <f>SUMIF($M112,REGISTER!$CU$49,'KORT 2'!$O112)</f>
        <v>0</v>
      </c>
      <c r="GG112" s="19">
        <f>SUMIF($M112,REGISTER!$CU$50,'KORT 2'!$O112)</f>
        <v>0</v>
      </c>
      <c r="GH112" s="19">
        <f>SUMIF($M112,REGISTER!$CU$51,'KORT 2'!$O112)</f>
        <v>0</v>
      </c>
      <c r="GI112" s="18">
        <f>SUMIF($M112,REGISTER!$CU$52,'KORT 2'!$O112)+SUMIF($M112,REGISTER!$CU$53,'KORT 2'!$O112)+SUMIF($M112,REGISTER!$CU$54,'KORT 2'!$O112)+SUMIF($M112,REGISTER!$CU$55,'KORT 2'!$O112)</f>
        <v>0</v>
      </c>
      <c r="GJ112" s="19">
        <f>SUMIF($M112,REGISTER!$CU$66,'KORT 2'!$O112)</f>
        <v>0</v>
      </c>
      <c r="GK112" s="19">
        <f>SUMIF($M112,REGISTER!$CU$67,'KORT 2'!$O112)</f>
        <v>0</v>
      </c>
      <c r="GL112" s="19">
        <f>SUMIF($M112,REGISTER!$CU$68,'KORT 2'!$O112)</f>
        <v>0</v>
      </c>
      <c r="GM112" s="19">
        <f>SUMIF($M112,REGISTER!$CU$69,'KORT 2'!$O112)</f>
        <v>0</v>
      </c>
      <c r="GN112" s="19">
        <f>SUMIF($M112,REGISTER!$CU$70,'KORT 2'!$O112)</f>
        <v>0</v>
      </c>
      <c r="GO112" s="19">
        <f>SUMIF($M112,REGISTER!$CU$71,'KORT 2'!$O112)</f>
        <v>0</v>
      </c>
      <c r="GP112" s="18">
        <f>SUMIF($M112,REGISTER!$CU$72,'KORT 2'!$O112)+SUMIF($M112,REGISTER!$CU$73,'KORT 2'!$O112)+SUMIF($M112,REGISTER!$CU$74,'KORT 2'!$O112)+SUMIF($M112,REGISTER!$CU$75,'KORT 2'!$O112)</f>
        <v>0</v>
      </c>
      <c r="GQ112" s="136"/>
      <c r="GR112" s="136"/>
      <c r="GS112" s="136"/>
      <c r="GT112" s="136"/>
      <c r="GU112" s="136"/>
      <c r="GV112" s="136"/>
      <c r="GW112" s="136"/>
      <c r="GX112" s="136"/>
      <c r="GY112" s="136"/>
      <c r="GZ112" s="136"/>
      <c r="HA112" s="136"/>
      <c r="HB112" s="136"/>
      <c r="HC112" s="136"/>
      <c r="HD112" s="136"/>
      <c r="HE112" s="136"/>
      <c r="HF112" s="136"/>
      <c r="HG112" s="136"/>
      <c r="HH112" s="125"/>
      <c r="HI112" s="1"/>
    </row>
    <row r="113" spans="1:217" ht="12" customHeight="1">
      <c r="A113" s="17">
        <v>57</v>
      </c>
      <c r="B113" s="81"/>
      <c r="C113" s="427" t="str">
        <f t="shared" si="38"/>
        <v/>
      </c>
      <c r="D113" s="428"/>
      <c r="E113" s="428"/>
      <c r="F113" s="428"/>
      <c r="G113" s="429"/>
      <c r="H113" s="130" t="str">
        <f t="shared" si="39"/>
        <v/>
      </c>
      <c r="I113" s="26">
        <f t="shared" si="40"/>
        <v>0</v>
      </c>
      <c r="J113" s="26">
        <f t="shared" si="41"/>
        <v>0</v>
      </c>
      <c r="K113" s="26">
        <f t="shared" si="42"/>
        <v>0</v>
      </c>
      <c r="L113" s="133"/>
      <c r="M113" s="26">
        <f t="shared" si="43"/>
        <v>0</v>
      </c>
      <c r="N113" s="26">
        <f t="shared" si="44"/>
        <v>0</v>
      </c>
      <c r="O113" s="101">
        <f t="shared" si="45"/>
        <v>0</v>
      </c>
      <c r="P113" s="80">
        <f>IF((SUM(P$19:P$39)+SUM(P$78:P112)+SUM(P$117:P$121))&gt;=REGISTER!$CZ$22,0,IF(CS$70=1,0,IF(AND(CS113=1,$J113=1,CS$43&gt;=REGISTER!$CZ$25,CS$40&gt;0,SUM(CS$54:CS$60)&gt;0),1,0)))</f>
        <v>0</v>
      </c>
      <c r="Q113" s="80">
        <f>IF((SUM(Q$19:Q$39)+SUM(Q$78:Q112)+SUM(Q$117:Q$121))&gt;=REGISTER!$CZ$22,0,IF(CT$70=1,0,IF(AND(CT113=1,$J113=1,CT$43&gt;=REGISTER!$CZ$25,CT$40&gt;0,SUM(CT$54:CT$60)&gt;0),1,0)))</f>
        <v>0</v>
      </c>
      <c r="R113" s="80">
        <f>IF((SUM(R$19:R$39)+SUM(R$78:R112)+SUM(R$117:R$121))&gt;=REGISTER!$CZ$22,0,IF(CU$70=1,0,IF(AND(CU113=1,$J113=1,CU$43&gt;=REGISTER!$CZ$25,CU$40&gt;0,SUM(CU$54:CU$60)&gt;0),1,0)))</f>
        <v>0</v>
      </c>
      <c r="S113" s="80">
        <f>IF((SUM(S$19:S$39)+SUM(S$78:S112)+SUM(S$117:S$121))&gt;=REGISTER!$CZ$22,0,IF(CV$70=1,0,IF(AND(CV113=1,$J113=1,CV$43&gt;=REGISTER!$CZ$25,CV$40&gt;0,SUM(CV$54:CV$60)&gt;0),1,0)))</f>
        <v>0</v>
      </c>
      <c r="T113" s="80">
        <f>IF((SUM(T$19:T$39)+SUM(T$78:T112)+SUM(T$117:T$121))&gt;=REGISTER!$CZ$22,0,IF(CW$70=1,0,IF(AND(CW113=1,$J113=1,CW$43&gt;=REGISTER!$CZ$25,CW$40&gt;0,SUM(CW$54:CW$60)&gt;0),1,0)))</f>
        <v>0</v>
      </c>
      <c r="U113" s="80">
        <f>IF((SUM(U$19:U$39)+SUM(U$78:U112)+SUM(U$117:U$121))&gt;=REGISTER!$CZ$22,0,IF(CX$70=1,0,IF(AND(CX113=1,$J113=1,CX$43&gt;=REGISTER!$CZ$25,CX$40&gt;0,SUM(CX$54:CX$60)&gt;0),1,0)))</f>
        <v>0</v>
      </c>
      <c r="V113" s="80">
        <f>IF((SUM(V$19:V$39)+SUM(V$78:V112)+SUM(V$117:V$121))&gt;=REGISTER!$CZ$22,0,IF(CY$70=1,0,IF(AND(CY113=1,$J113=1,CY$43&gt;=REGISTER!$CZ$25,CY$40&gt;0,SUM(CY$54:CY$60)&gt;0),1,0)))</f>
        <v>0</v>
      </c>
      <c r="W113" s="80">
        <f>IF((SUM(W$19:W$39)+SUM(W$78:W112)+SUM(W$117:W$121))&gt;=REGISTER!$CZ$22,0,IF(CZ$70=1,0,IF(AND(CZ113=1,$J113=1,CZ$43&gt;=REGISTER!$CZ$25,CZ$40&gt;0,SUM(CZ$54:CZ$60)&gt;0),1,0)))</f>
        <v>0</v>
      </c>
      <c r="X113" s="80">
        <f>IF((SUM(X$19:X$39)+SUM(X$78:X112)+SUM(X$117:X$121))&gt;=REGISTER!$CZ$22,0,IF(DA$70=1,0,IF(AND(DA113=1,$J113=1,DA$43&gt;=REGISTER!$CZ$25,DA$40&gt;0,SUM(DA$54:DA$60)&gt;0),1,0)))</f>
        <v>0</v>
      </c>
      <c r="Y113" s="80">
        <f>IF((SUM(Y$19:Y$39)+SUM(Y$78:Y112)+SUM(Y$117:Y$121))&gt;=REGISTER!$CZ$22,0,IF(DB$70=1,0,IF(AND(DB113=1,$J113=1,DB$43&gt;=REGISTER!$CZ$25,DB$40&gt;0,SUM(DB$54:DB$60)&gt;0),1,0)))</f>
        <v>0</v>
      </c>
      <c r="Z113" s="80">
        <f>IF((SUM(Z$19:Z$39)+SUM(Z$78:Z112)+SUM(Z$117:Z$121))&gt;=REGISTER!$CZ$22,0,IF(DC$70=1,0,IF(AND(DC113=1,$J113=1,DC$43&gt;=REGISTER!$CZ$25,DC$40&gt;0,SUM(DC$54:DC$60)&gt;0),1,0)))</f>
        <v>0</v>
      </c>
      <c r="AA113" s="80">
        <f>IF((SUM(AA$19:AA$39)+SUM(AA$78:AA112)+SUM(AA$117:AA$121))&gt;=REGISTER!$CZ$22,0,IF(DD$70=1,0,IF(AND(DD113=1,$J113=1,DD$43&gt;=REGISTER!$CZ$25,DD$40&gt;0,SUM(DD$54:DD$60)&gt;0),1,0)))</f>
        <v>0</v>
      </c>
      <c r="AB113" s="80">
        <f>IF((SUM(AB$19:AB$39)+SUM(AB$78:AB112)+SUM(AB$117:AB$121))&gt;=REGISTER!$CZ$22,0,IF(DE$70=1,0,IF(AND(DE113=1,$J113=1,DE$43&gt;=REGISTER!$CZ$25,DE$40&gt;0,SUM(DE$54:DE$60)&gt;0),1,0)))</f>
        <v>0</v>
      </c>
      <c r="AC113" s="80">
        <f>IF((SUM(AC$19:AC$39)+SUM(AC$78:AC112)+SUM(AC$117:AC$121))&gt;=REGISTER!$CZ$22,0,IF(DF$70=1,0,IF(AND(DF113=1,$J113=1,DF$43&gt;=REGISTER!$CZ$25,DF$40&gt;0,SUM(DF$54:DF$60)&gt;0),1,0)))</f>
        <v>0</v>
      </c>
      <c r="AD113" s="80">
        <f>IF((SUM(AD$19:AD$39)+SUM(AD$78:AD112)+SUM(AD$117:AD$121))&gt;=REGISTER!$CZ$22,0,IF(DG$70=1,0,IF(AND(DG113=1,$J113=1,DG$43&gt;=REGISTER!$CZ$25,DG$40&gt;0,SUM(DG$54:DG$60)&gt;0),1,0)))</f>
        <v>0</v>
      </c>
      <c r="AE113" s="80">
        <f>IF((SUM(AE$19:AE$39)+SUM(AE$78:AE112)+SUM(AE$117:AE$121))&gt;=REGISTER!$CZ$22,0,IF(DH$70=1,0,IF(AND(DH113=1,$J113=1,DH$43&gt;=REGISTER!$CZ$25,DH$40&gt;0,SUM(DH$54:DH$60)&gt;0),1,0)))</f>
        <v>0</v>
      </c>
      <c r="AF113" s="80">
        <f>IF((SUM(AF$19:AF$39)+SUM(AF$78:AF112)+SUM(AF$117:AF$121))&gt;=REGISTER!$CZ$22,0,IF(DI$70=1,0,IF(AND(DI113=1,$J113=1,DI$43&gt;=REGISTER!$CZ$25,DI$40&gt;0,SUM(DI$54:DI$60)&gt;0),1,0)))</f>
        <v>0</v>
      </c>
      <c r="AG113" s="80">
        <f>IF((SUM(AG$19:AG$39)+SUM(AG$78:AG112)+SUM(AG$117:AG$121))&gt;=REGISTER!$CZ$22,0,IF(DJ$70=1,0,IF(AND(DJ113=1,$J113=1,DJ$43&gt;=REGISTER!$CZ$25,DJ$40&gt;0,SUM(DJ$54:DJ$60)&gt;0),1,0)))</f>
        <v>0</v>
      </c>
      <c r="AH113" s="80">
        <f>IF((SUM(AH$19:AH$39)+SUM(AH$78:AH112)+SUM(AH$117:AH$121))&gt;=REGISTER!$CZ$22,0,IF(DK$70=1,0,IF(AND(DK113=1,$J113=1,DK$43&gt;=REGISTER!$CZ$25,DK$40&gt;0,SUM(DK$54:DK$60)&gt;0),1,0)))</f>
        <v>0</v>
      </c>
      <c r="AI113" s="80">
        <f>IF((SUM(AI$19:AI$39)+SUM(AI$78:AI112)+SUM(AI$117:AI$121))&gt;=REGISTER!$CZ$22,0,IF(DL$70=1,0,IF(AND(DL113=1,$J113=1,DL$43&gt;=REGISTER!$CZ$25,DL$40&gt;0,SUM(DL$54:DL$60)&gt;0),1,0)))</f>
        <v>0</v>
      </c>
      <c r="AJ113" s="80">
        <f>IF((SUM(AJ$19:AJ$39)+SUM(AJ$78:AJ112)+SUM(AJ$117:AJ$121))&gt;=REGISTER!$CZ$22,0,IF(DM$70=1,0,IF(AND(DM113=1,$J113=1,DM$43&gt;=REGISTER!$CZ$25,DM$40&gt;0,SUM(DM$54:DM$60)&gt;0),1,0)))</f>
        <v>0</v>
      </c>
      <c r="AK113" s="80">
        <f>IF((SUM(AK$19:AK$39)+SUM(AK$78:AK112)+SUM(AK$117:AK$121))&gt;=REGISTER!$CZ$22,0,IF(DN$70=1,0,IF(AND(DN113=1,$J113=1,DN$43&gt;=REGISTER!$CZ$25,DN$40&gt;0,SUM(DN$54:DN$60)&gt;0),1,0)))</f>
        <v>0</v>
      </c>
      <c r="AL113" s="80">
        <f>IF((SUM(AL$19:AL$39)+SUM(AL$78:AL112)+SUM(AL$117:AL$121))&gt;=REGISTER!$CZ$22,0,IF(DO$70=1,0,IF(AND(DO113=1,$J113=1,DO$43&gt;=REGISTER!$CZ$25,DO$40&gt;0,SUM(DO$54:DO$60)&gt;0),1,0)))</f>
        <v>0</v>
      </c>
      <c r="AM113" s="80">
        <f>IF((SUM(AM$19:AM$39)+SUM(AM$78:AM112)+SUM(AM$117:AM$121))&gt;=REGISTER!$CZ$22,0,IF(DP$70=1,0,IF(AND(DP113=1,$J113=1,DP$43&gt;=REGISTER!$CZ$25,DP$40&gt;0,SUM(DP$54:DP$60)&gt;0),1,0)))</f>
        <v>0</v>
      </c>
      <c r="AN113" s="80">
        <f>IF((SUM(AN$19:AN$39)+SUM(AN$78:AN112)+SUM(AN$117:AN$121))&gt;=REGISTER!$CZ$22,0,IF(DQ$70=1,0,IF(AND(DQ113=1,$J113=1,DQ$43&gt;=REGISTER!$CZ$25,DQ$40&gt;0,SUM(DQ$54:DQ$60)&gt;0),1,0)))</f>
        <v>0</v>
      </c>
      <c r="AO113" s="80">
        <f>IF((SUM(AO$19:AO$39)+SUM(AO$78:AO112)+SUM(AO$117:AO$121))&gt;=REGISTER!$CZ$22,0,IF(DR$70=1,0,IF(AND(DR113=1,$J113=1,DR$43&gt;=REGISTER!$CZ$25,DR$40&gt;0,SUM(DR$54:DR$60)&gt;0),1,0)))</f>
        <v>0</v>
      </c>
      <c r="AP113" s="80">
        <f>IF((SUM(AP$19:AP$39)+SUM(AP$78:AP112)+SUM(AP$117:AP$121))&gt;=REGISTER!$CZ$22,0,IF(DS$70=1,0,IF(AND(DS113=1,$J113=1,DS$43&gt;=REGISTER!$CZ$25,DS$40&gt;0,SUM(DS$54:DS$60)&gt;0),1,0)))</f>
        <v>0</v>
      </c>
      <c r="AQ113" s="80">
        <f>IF((SUM(AQ$19:AQ$39)+SUM(AQ$78:AQ112)+SUM(AQ$117:AQ$121))&gt;=REGISTER!$CZ$22,0,IF(DT$70=1,0,IF(AND(DT113=1,$J113=1,DT$43&gt;=REGISTER!$CZ$25,DT$40&gt;0,SUM(DT$54:DT$60)&gt;0),1,0)))</f>
        <v>0</v>
      </c>
      <c r="AR113" s="80">
        <f>IF((SUM(AR$19:AR$39)+SUM(AR$78:AR112)+SUM(AR$117:AR$121))&gt;=REGISTER!$CZ$22,0,IF(DU$70=1,0,IF(AND(DU113=1,$J113=1,DU$43&gt;=REGISTER!$CZ$25,DU$40&gt;0,SUM(DU$54:DU$60)&gt;0),1,0)))</f>
        <v>0</v>
      </c>
      <c r="AS113" s="80">
        <f>IF((SUM(AS$19:AS$39)+SUM(AS$78:AS112)+SUM(AS$117:AS$121))&gt;=REGISTER!$CZ$22,0,IF(DV$70=1,0,IF(AND(DV113=1,$J113=1,DV$43&gt;=REGISTER!$CZ$25,DV$40&gt;0,SUM(DV$54:DV$60)&gt;0),1,0)))</f>
        <v>0</v>
      </c>
      <c r="AT113" s="80">
        <f>IF((SUM(AT$19:AT$39)+SUM(AT$78:AT112)+SUM(AT$117:AT$121))&gt;=REGISTER!$CZ$22,0,IF(DW$70=1,0,IF(AND(DW113=1,$J113=1,DW$43&gt;=REGISTER!$CZ$25,DW$40&gt;0,SUM(DW$54:DW$60)&gt;0),1,0)))</f>
        <v>0</v>
      </c>
      <c r="AU113" s="80">
        <f>IF((SUM(AU$19:AU$39)+SUM(AU$78:AU112)+SUM(AU$117:AU$121))&gt;=REGISTER!$CZ$22,0,IF(DX$70=1,0,IF(AND(DX113=1,$J113=1,DX$43&gt;=REGISTER!$CZ$25,DX$40&gt;0,SUM(DX$54:DX$60)&gt;0),1,0)))</f>
        <v>0</v>
      </c>
      <c r="AV113" s="80">
        <f>IF((SUM(AV$19:AV$39)+SUM(AV$78:AV112)+SUM(AV$117:AV$121))&gt;=REGISTER!$CZ$22,0,IF(DY$70=1,0,IF(AND(DY113=1,$J113=1,DY$43&gt;=REGISTER!$CZ$25,DY$40&gt;0,SUM(DY$54:DY$60)&gt;0),1,0)))</f>
        <v>0</v>
      </c>
      <c r="AW113" s="80">
        <f>IF((SUM(AW$19:AW$39)+SUM(AW$78:AW112)+SUM(AW$117:AW$121))&gt;=REGISTER!$CZ$22,0,IF(DZ$70=1,0,IF(AND(DZ113=1,$J113=1,DZ$43&gt;=REGISTER!$CZ$25,DZ$40&gt;0,SUM(DZ$54:DZ$60)&gt;0),1,0)))</f>
        <v>0</v>
      </c>
      <c r="AX113" s="80">
        <f>IF((SUM(AX$19:AX$39)+SUM(AX$78:AX112)+SUM(AX$117:AX$121))&gt;=REGISTER!$CZ$22,0,IF(EA$70=1,0,IF(AND(EA113=1,$J113=1,EA$43&gt;=REGISTER!$CZ$25,EA$40&gt;0,SUM(EA$54:EA$60)&gt;0),1,0)))</f>
        <v>0</v>
      </c>
      <c r="AY113" s="80">
        <f>IF((SUM(AY$19:AY$39)+SUM(AY$78:AY112)+SUM(AY$117:AY$121))&gt;=REGISTER!$CZ$22,0,IF(EB$70=1,0,IF(AND(EB113=1,$J113=1,EB$43&gt;=REGISTER!$CZ$25,EB$40&gt;0,SUM(EB$54:EB$60)&gt;0),1,0)))</f>
        <v>0</v>
      </c>
      <c r="AZ113" s="80">
        <f>IF((SUM(AZ$19:AZ$39)+SUM(AZ$78:AZ112)+SUM(AZ$117:AZ$121))&gt;=REGISTER!$CZ$22,0,IF(EC$70=1,0,IF(AND(EC113=1,$J113=1,EC$43&gt;=REGISTER!$CZ$25,EC$40&gt;0,SUM(EC$54:EC$60)&gt;0),1,0)))</f>
        <v>0</v>
      </c>
      <c r="BA113" s="80">
        <f>IF((SUM(BA$19:BA$39)+SUM(BA$78:BA112)+SUM(BA$117:BA$121))&gt;=REGISTER!$CZ$22,0,IF(ED$70=1,0,IF(AND(ED113=1,$J113=1,ED$43&gt;=REGISTER!$CZ$25,ED$40&gt;0,SUM(ED$54:ED$60)&gt;0),1,0)))</f>
        <v>0</v>
      </c>
      <c r="BB113" s="80">
        <f>IF((SUM(BB$19:BB$39)+SUM(BB$78:BB112)+SUM(BB$117:BB$121))&gt;=REGISTER!$CZ$22,0,IF(EE$70=1,0,IF(AND(EE113=1,$J113=1,EE$43&gt;=REGISTER!$CZ$25,EE$40&gt;0,SUM(EE$54:EE$60)&gt;0),1,0)))</f>
        <v>0</v>
      </c>
      <c r="BC113" s="80">
        <f>IF((SUM(BC$19:BC$39)+SUM(BC$78:BC112)+SUM(BC$117:BC$121))&gt;=REGISTER!$CZ$22,0,IF(EF$70=1,0,IF(AND(EF113=1,$J113=1,EF$43&gt;=REGISTER!$CZ$25,EF$40&gt;0,SUM(EF$54:EF$60)&gt;0),1,0)))</f>
        <v>0</v>
      </c>
      <c r="BD113" s="101">
        <f t="shared" si="46"/>
        <v>0</v>
      </c>
      <c r="BE113" s="80">
        <f>IF((SUM(BE$19:BE$39)+SUM(BE$78:BE112)+SUM(BE$117:BE$121))&gt;=30,0,SUM(IF(AND($I113=1,CS113=1,CS$41&gt;2,CS$40&gt;0,SUM(CS$47:CS$53)&gt;0),1,0)))</f>
        <v>0</v>
      </c>
      <c r="BF113" s="80">
        <f>IF((SUM(BF$19:BF$39)+SUM(BF$78:BF112)+SUM(BF$117:BF$121))&gt;=30,0,SUM(IF(AND($I113=1,CT113=1,CT$41&gt;2,CT$40&gt;0,SUM(CT$47:CT$53)&gt;0),1,0)))</f>
        <v>0</v>
      </c>
      <c r="BG113" s="80">
        <f>IF((SUM(BG$19:BG$39)+SUM(BG$78:BG112)+SUM(BG$117:BG$121))&gt;=30,0,SUM(IF(AND($I113=1,CU113=1,CU$41&gt;2,CU$40&gt;0,SUM(CU$47:CU$53)&gt;0),1,0)))</f>
        <v>0</v>
      </c>
      <c r="BH113" s="80">
        <f>IF((SUM(BH$19:BH$39)+SUM(BH$78:BH112)+SUM(BH$117:BH$121))&gt;=30,0,SUM(IF(AND($I113=1,CV113=1,CV$41&gt;2,CV$40&gt;0,SUM(CV$47:CV$53)&gt;0),1,0)))</f>
        <v>0</v>
      </c>
      <c r="BI113" s="80">
        <f>IF((SUM(BI$19:BI$39)+SUM(BI$78:BI112)+SUM(BI$117:BI$121))&gt;=30,0,SUM(IF(AND($I113=1,CW113=1,CW$41&gt;2,CW$40&gt;0,SUM(CW$47:CW$53)&gt;0),1,0)))</f>
        <v>0</v>
      </c>
      <c r="BJ113" s="80">
        <f>IF((SUM(BJ$19:BJ$39)+SUM(BJ$78:BJ112)+SUM(BJ$117:BJ$121))&gt;=30,0,SUM(IF(AND($I113=1,CX113=1,CX$41&gt;2,CX$40&gt;0,SUM(CX$47:CX$53)&gt;0),1,0)))</f>
        <v>0</v>
      </c>
      <c r="BK113" s="80">
        <f>IF((SUM(BK$19:BK$39)+SUM(BK$78:BK112)+SUM(BK$117:BK$121))&gt;=30,0,SUM(IF(AND($I113=1,CY113=1,CY$41&gt;2,CY$40&gt;0,SUM(CY$47:CY$53)&gt;0),1,0)))</f>
        <v>0</v>
      </c>
      <c r="BL113" s="80">
        <f>IF((SUM(BL$19:BL$39)+SUM(BL$78:BL112)+SUM(BL$117:BL$121))&gt;=30,0,SUM(IF(AND($I113=1,CZ113=1,CZ$41&gt;2,CZ$40&gt;0,SUM(CZ$47:CZ$53)&gt;0),1,0)))</f>
        <v>0</v>
      </c>
      <c r="BM113" s="80">
        <f>IF((SUM(BM$19:BM$39)+SUM(BM$78:BM112)+SUM(BM$117:BM$121))&gt;=30,0,SUM(IF(AND($I113=1,DA113=1,DA$41&gt;2,DA$40&gt;0,SUM(DA$47:DA$53)&gt;0),1,0)))</f>
        <v>0</v>
      </c>
      <c r="BN113" s="80">
        <f>IF((SUM(BN$19:BN$39)+SUM(BN$78:BN112)+SUM(BN$117:BN$121))&gt;=30,0,SUM(IF(AND($I113=1,DB113=1,DB$41&gt;2,DB$40&gt;0,SUM(DB$47:DB$53)&gt;0),1,0)))</f>
        <v>0</v>
      </c>
      <c r="BO113" s="80">
        <f>IF((SUM(BO$19:BO$39)+SUM(BO$78:BO112)+SUM(BO$117:BO$121))&gt;=30,0,SUM(IF(AND($I113=1,DC113=1,DC$41&gt;2,DC$40&gt;0,SUM(DC$47:DC$53)&gt;0),1,0)))</f>
        <v>0</v>
      </c>
      <c r="BP113" s="80">
        <f>IF((SUM(BP$19:BP$39)+SUM(BP$78:BP112)+SUM(BP$117:BP$121))&gt;=30,0,SUM(IF(AND($I113=1,DD113=1,DD$41&gt;2,DD$40&gt;0,SUM(DD$47:DD$53)&gt;0),1,0)))</f>
        <v>0</v>
      </c>
      <c r="BQ113" s="80">
        <f>IF((SUM(BQ$19:BQ$39)+SUM(BQ$78:BQ112)+SUM(BQ$117:BQ$121))&gt;=30,0,SUM(IF(AND($I113=1,DE113=1,DE$41&gt;2,DE$40&gt;0,SUM(DE$47:DE$53)&gt;0),1,0)))</f>
        <v>0</v>
      </c>
      <c r="BR113" s="80">
        <f>IF((SUM(BR$19:BR$39)+SUM(BR$78:BR112)+SUM(BR$117:BR$121))&gt;=30,0,SUM(IF(AND($I113=1,DF113=1,DF$41&gt;2,DF$40&gt;0,SUM(DF$47:DF$53)&gt;0),1,0)))</f>
        <v>0</v>
      </c>
      <c r="BS113" s="80">
        <f>IF((SUM(BS$19:BS$39)+SUM(BS$78:BS112)+SUM(BS$117:BS$121))&gt;=30,0,SUM(IF(AND($I113=1,DG113=1,DG$41&gt;2,DG$40&gt;0,SUM(DG$47:DG$53)&gt;0),1,0)))</f>
        <v>0</v>
      </c>
      <c r="BT113" s="80">
        <f>IF((SUM(BT$19:BT$39)+SUM(BT$78:BT112)+SUM(BT$117:BT$121))&gt;=30,0,SUM(IF(AND($I113=1,DH113=1,DH$41&gt;2,DH$40&gt;0,SUM(DH$47:DH$53)&gt;0),1,0)))</f>
        <v>0</v>
      </c>
      <c r="BU113" s="80">
        <f>IF((SUM(BU$19:BU$39)+SUM(BU$78:BU112)+SUM(BU$117:BU$121))&gt;=30,0,SUM(IF(AND($I113=1,DI113=1,DI$41&gt;2,DI$40&gt;0,SUM(DI$47:DI$53)&gt;0),1,0)))</f>
        <v>0</v>
      </c>
      <c r="BV113" s="80">
        <f>IF((SUM(BV$19:BV$39)+SUM(BV$78:BV112)+SUM(BV$117:BV$121))&gt;=30,0,SUM(IF(AND($I113=1,DJ113=1,DJ$41&gt;2,DJ$40&gt;0,SUM(DJ$47:DJ$53)&gt;0),1,0)))</f>
        <v>0</v>
      </c>
      <c r="BW113" s="80">
        <f>IF((SUM(BW$19:BW$39)+SUM(BW$78:BW112)+SUM(BW$117:BW$121))&gt;=30,0,SUM(IF(AND($I113=1,DK113=1,DK$41&gt;2,DK$40&gt;0,SUM(DK$47:DK$53)&gt;0),1,0)))</f>
        <v>0</v>
      </c>
      <c r="BX113" s="80">
        <f>IF((SUM(BX$19:BX$39)+SUM(BX$78:BX112)+SUM(BX$117:BX$121))&gt;=30,0,SUM(IF(AND($I113=1,DL113=1,DL$41&gt;2,DL$40&gt;0,SUM(DL$47:DL$53)&gt;0),1,0)))</f>
        <v>0</v>
      </c>
      <c r="BY113" s="80">
        <f>IF((SUM(BY$19:BY$39)+SUM(BY$78:BY112)+SUM(BY$117:BY$121))&gt;=30,0,SUM(IF(AND($I113=1,DM113=1,DM$41&gt;2,DM$40&gt;0,SUM(DM$47:DM$53)&gt;0),1,0)))</f>
        <v>0</v>
      </c>
      <c r="BZ113" s="80">
        <f>IF((SUM(BZ$19:BZ$39)+SUM(BZ$78:BZ112)+SUM(BZ$117:BZ$121))&gt;=30,0,SUM(IF(AND($I113=1,DN113=1,DN$41&gt;2,DN$40&gt;0,SUM(DN$47:DN$53)&gt;0),1,0)))</f>
        <v>0</v>
      </c>
      <c r="CA113" s="80">
        <f>IF((SUM(CA$19:CA$39)+SUM(CA$78:CA112)+SUM(CA$117:CA$121))&gt;=30,0,SUM(IF(AND($I113=1,DO113=1,DO$41&gt;2,DO$40&gt;0,SUM(DO$47:DO$53)&gt;0),1,0)))</f>
        <v>0</v>
      </c>
      <c r="CB113" s="80">
        <f>IF((SUM(CB$19:CB$39)+SUM(CB$78:CB112)+SUM(CB$117:CB$121))&gt;=30,0,SUM(IF(AND($I113=1,DP113=1,DP$41&gt;2,DP$40&gt;0,SUM(DP$47:DP$53)&gt;0),1,0)))</f>
        <v>0</v>
      </c>
      <c r="CC113" s="80">
        <f>IF((SUM(CC$19:CC$39)+SUM(CC$78:CC112)+SUM(CC$117:CC$121))&gt;=30,0,SUM(IF(AND($I113=1,DQ113=1,DQ$41&gt;2,DQ$40&gt;0,SUM(DQ$47:DQ$53)&gt;0),1,0)))</f>
        <v>0</v>
      </c>
      <c r="CD113" s="80">
        <f>IF((SUM(CD$19:CD$39)+SUM(CD$78:CD112)+SUM(CD$117:CD$121))&gt;=30,0,SUM(IF(AND($I113=1,DR113=1,DR$41&gt;2,DR$40&gt;0,SUM(DR$47:DR$53)&gt;0),1,0)))</f>
        <v>0</v>
      </c>
      <c r="CE113" s="80">
        <f>IF((SUM(CE$19:CE$39)+SUM(CE$78:CE112)+SUM(CE$117:CE$121))&gt;=30,0,SUM(IF(AND($I113=1,DS113=1,DS$41&gt;2,DS$40&gt;0,SUM(DS$47:DS$53)&gt;0),1,0)))</f>
        <v>0</v>
      </c>
      <c r="CF113" s="80">
        <f>IF((SUM(CF$19:CF$39)+SUM(CF$78:CF112)+SUM(CF$117:CF$121))&gt;=30,0,SUM(IF(AND($I113=1,DT113=1,DT$41&gt;2,DT$40&gt;0,SUM(DT$47:DT$53)&gt;0),1,0)))</f>
        <v>0</v>
      </c>
      <c r="CG113" s="80">
        <f>IF((SUM(CG$19:CG$39)+SUM(CG$78:CG112)+SUM(CG$117:CG$121))&gt;=30,0,SUM(IF(AND($I113=1,DU113=1,DU$41&gt;2,DU$40&gt;0,SUM(DU$47:DU$53)&gt;0),1,0)))</f>
        <v>0</v>
      </c>
      <c r="CH113" s="80">
        <f>IF((SUM(CH$19:CH$39)+SUM(CH$78:CH112)+SUM(CH$117:CH$121))&gt;=30,0,SUM(IF(AND($I113=1,DV113=1,DV$41&gt;2,DV$40&gt;0,SUM(DV$47:DV$53)&gt;0),1,0)))</f>
        <v>0</v>
      </c>
      <c r="CI113" s="80">
        <f>IF((SUM(CI$19:CI$39)+SUM(CI$78:CI112)+SUM(CI$117:CI$121))&gt;=30,0,SUM(IF(AND($I113=1,DW113=1,DW$41&gt;2,DW$40&gt;0,SUM(DW$47:DW$53)&gt;0),1,0)))</f>
        <v>0</v>
      </c>
      <c r="CJ113" s="80">
        <f>IF((SUM(CJ$19:CJ$39)+SUM(CJ$78:CJ112)+SUM(CJ$117:CJ$121))&gt;=30,0,SUM(IF(AND($I113=1,DX113=1,DX$41&gt;2,DX$40&gt;0,SUM(DX$47:DX$53)&gt;0),1,0)))</f>
        <v>0</v>
      </c>
      <c r="CK113" s="80">
        <f>IF((SUM(CK$19:CK$39)+SUM(CK$78:CK112)+SUM(CK$117:CK$121))&gt;=30,0,SUM(IF(AND($I113=1,DY113=1,DY$41&gt;2,DY$40&gt;0,SUM(DY$47:DY$53)&gt;0),1,0)))</f>
        <v>0</v>
      </c>
      <c r="CL113" s="80">
        <f>IF((SUM(CL$19:CL$39)+SUM(CL$78:CL112)+SUM(CL$117:CL$121))&gt;=30,0,SUM(IF(AND($I113=1,DZ113=1,DZ$41&gt;2,DZ$40&gt;0,SUM(DZ$47:DZ$53)&gt;0),1,0)))</f>
        <v>0</v>
      </c>
      <c r="CM113" s="80">
        <f>IF((SUM(CM$19:CM$39)+SUM(CM$78:CM112)+SUM(CM$117:CM$121))&gt;=30,0,SUM(IF(AND($I113=1,EA113=1,EA$41&gt;2,EA$40&gt;0,SUM(EA$47:EA$53)&gt;0),1,0)))</f>
        <v>0</v>
      </c>
      <c r="CN113" s="80">
        <f>IF((SUM(CN$19:CN$39)+SUM(CN$78:CN112)+SUM(CN$117:CN$121))&gt;=30,0,SUM(IF(AND($I113=1,EB113=1,EB$41&gt;2,EB$40&gt;0,SUM(EB$47:EB$53)&gt;0),1,0)))</f>
        <v>0</v>
      </c>
      <c r="CO113" s="80">
        <f>IF((SUM(CO$19:CO$39)+SUM(CO$78:CO112)+SUM(CO$117:CO$121))&gt;=30,0,SUM(IF(AND($I113=1,EC113=1,EC$41&gt;2,EC$40&gt;0,SUM(EC$47:EC$53)&gt;0),1,0)))</f>
        <v>0</v>
      </c>
      <c r="CP113" s="80">
        <f>IF((SUM(CP$19:CP$39)+SUM(CP$78:CP112)+SUM(CP$117:CP$121))&gt;=30,0,SUM(IF(AND($I113=1,ED113=1,ED$41&gt;2,ED$40&gt;0,SUM(ED$47:ED$53)&gt;0),1,0)))</f>
        <v>0</v>
      </c>
      <c r="CQ113" s="80">
        <f>IF((SUM(CQ$19:CQ$39)+SUM(CQ$78:CQ112)+SUM(CQ$117:CQ$121))&gt;=30,0,SUM(IF(AND($I113=1,EE113=1,EE$41&gt;2,EE$40&gt;0,SUM(EE$47:EE$53)&gt;0),1,0)))</f>
        <v>0</v>
      </c>
      <c r="CR113" s="80">
        <f>IF((SUM(CR$19:CR$39)+SUM(CR$78:CR112)+SUM(CR$117:CR$121))&gt;=30,0,SUM(IF(AND($I113=1,EF113=1,EF$41&gt;2,EF$40&gt;0,SUM(EF$47:EF$53)&gt;0),1,0)))</f>
        <v>0</v>
      </c>
      <c r="CS113" s="64"/>
      <c r="CT113" s="64"/>
      <c r="CU113" s="64"/>
      <c r="CV113" s="64"/>
      <c r="CW113" s="64"/>
      <c r="CX113" s="64"/>
      <c r="CY113" s="64"/>
      <c r="CZ113" s="64"/>
      <c r="DA113" s="64"/>
      <c r="DB113" s="64"/>
      <c r="DC113" s="64"/>
      <c r="DD113" s="64"/>
      <c r="DE113" s="64"/>
      <c r="DF113" s="64"/>
      <c r="DG113" s="64"/>
      <c r="DH113" s="64"/>
      <c r="DI113" s="64"/>
      <c r="DJ113" s="64"/>
      <c r="DK113" s="64"/>
      <c r="DL113" s="64"/>
      <c r="DM113" s="64"/>
      <c r="DN113" s="64"/>
      <c r="DO113" s="64"/>
      <c r="DP113" s="64"/>
      <c r="DQ113" s="64"/>
      <c r="DR113" s="64"/>
      <c r="DS113" s="64"/>
      <c r="DT113" s="64"/>
      <c r="DU113" s="64"/>
      <c r="DV113" s="64"/>
      <c r="DW113" s="64"/>
      <c r="DX113" s="64"/>
      <c r="DY113" s="64"/>
      <c r="DZ113" s="64"/>
      <c r="EA113" s="64"/>
      <c r="EB113" s="64"/>
      <c r="EC113" s="64"/>
      <c r="ED113" s="64"/>
      <c r="EE113" s="64"/>
      <c r="EF113" s="64"/>
      <c r="EG113" s="54">
        <f t="shared" si="48"/>
        <v>0</v>
      </c>
      <c r="EH113" s="136"/>
      <c r="EI113" s="97">
        <f t="shared" si="49"/>
        <v>0</v>
      </c>
      <c r="EJ113" s="344" t="str">
        <f t="shared" si="50"/>
        <v/>
      </c>
      <c r="EK113" s="345">
        <f t="shared" si="51"/>
        <v>0</v>
      </c>
      <c r="EL113" s="185"/>
      <c r="EM113" s="102">
        <f>SUMIF($K113,REGISTER!$CU$7,'KORT 2'!$BD113)</f>
        <v>0</v>
      </c>
      <c r="EN113" s="19">
        <f>SUMIF($K113,REGISTER!$CU$8,'KORT 2'!$BD113)</f>
        <v>0</v>
      </c>
      <c r="EO113" s="20">
        <f>SUMIF($K113,REGISTER!$CU$9,'KORT 2'!$BD113)</f>
        <v>0</v>
      </c>
      <c r="EP113" s="17">
        <f>SUMIF($K113,REGISTER!$CU$21,'KORT 2'!$BD113)</f>
        <v>0</v>
      </c>
      <c r="EQ113" s="19">
        <f>SUMIF($K113,REGISTER!$CU$22,'KORT 2'!$BD113)</f>
        <v>0</v>
      </c>
      <c r="ER113" s="20">
        <f>SUMIF($K113,REGISTER!$CU$23,'KORT 2'!$BD113)</f>
        <v>0</v>
      </c>
      <c r="ES113" s="17">
        <f>SUMIF($K113,REGISTER!$CU$14,'KORT 2'!$BD113)</f>
        <v>0</v>
      </c>
      <c r="ET113" s="19">
        <f>SUMIF($K113,REGISTER!$CU$15,'KORT 2'!$BD113)</f>
        <v>0</v>
      </c>
      <c r="EU113" s="19">
        <f>SUMIF($K113,REGISTER!$CU$16,'KORT 2'!$BD113)</f>
        <v>0</v>
      </c>
      <c r="EV113" s="218">
        <f>SUMIF($K113,REGISTER!$CU$17,'KORT 2'!$BD113)+SUMIF($K113,REGISTER!$CU$18,'KORT 2'!$BD113)+SUMIF($K113,REGISTER!$CU$19,'KORT 2'!$BD113)+SUMIF($K113,REGISTER!$CU$20,'KORT 2'!$BD113)</f>
        <v>0</v>
      </c>
      <c r="EW113" s="103">
        <f>SUMIF($K113,REGISTER!$CU$28,'KORT 2'!$BD113)</f>
        <v>0</v>
      </c>
      <c r="EX113" s="19">
        <f>SUMIF($K113,REGISTER!$CU$29,'KORT 2'!$BD113)</f>
        <v>0</v>
      </c>
      <c r="EY113" s="19">
        <f>SUMIF($K113,REGISTER!$CU$30,'KORT 2'!$BD113)</f>
        <v>0</v>
      </c>
      <c r="EZ113" s="218">
        <f>SUMIF($K113,REGISTER!$CU$31,'KORT 2'!$BD113)+SUMIF($K113,REGISTER!$CU$32,'KORT 2'!$BD113)+SUMIF($K113,REGISTER!$CU$33,'KORT 2'!$BD113)+SUMIF($K113,REGISTER!$CU$34,'KORT 2'!$BD113)</f>
        <v>0</v>
      </c>
      <c r="FA113" s="136"/>
      <c r="FB113" s="136"/>
      <c r="FC113" s="136"/>
      <c r="FD113" s="136"/>
      <c r="FE113" s="136"/>
      <c r="FF113" s="136"/>
      <c r="FG113" s="136"/>
      <c r="FH113" s="136"/>
      <c r="FI113" s="136"/>
      <c r="FJ113" s="136"/>
      <c r="FK113" s="136"/>
      <c r="FL113" s="136"/>
      <c r="FM113" s="136"/>
      <c r="FN113" s="136"/>
      <c r="FO113" s="136"/>
      <c r="FP113" s="235"/>
      <c r="FQ113" s="103">
        <f>SUMIF($M113,REGISTER!$CU$36,'KORT 2'!$O113)</f>
        <v>0</v>
      </c>
      <c r="FR113" s="19">
        <f>SUMIF($M113,REGISTER!$CU$37,'KORT 2'!$O113)</f>
        <v>0</v>
      </c>
      <c r="FS113" s="19">
        <f>SUMIF($M113,REGISTER!$CU$38,'KORT 2'!$O113)</f>
        <v>0</v>
      </c>
      <c r="FT113" s="19">
        <f>SUMIF($M113,REGISTER!$CU$39,'KORT 2'!$O113)</f>
        <v>0</v>
      </c>
      <c r="FU113" s="19">
        <f>SUMIF($M113,REGISTER!$CU$40,'KORT 2'!$O113)</f>
        <v>0</v>
      </c>
      <c r="FV113" s="19">
        <f>SUMIF($M113,REGISTER!$CU$41,'KORT 2'!$O113)</f>
        <v>0</v>
      </c>
      <c r="FW113" s="19">
        <f>SUMIF($M113,REGISTER!$CU$56,'KORT 2'!$O113)</f>
        <v>0</v>
      </c>
      <c r="FX113" s="19">
        <f>SUMIF($M113,REGISTER!$CU$57,'KORT 2'!$O113)</f>
        <v>0</v>
      </c>
      <c r="FY113" s="19">
        <f>SUMIF($M113,REGISTER!$CU$58,'KORT 2'!$O113)</f>
        <v>0</v>
      </c>
      <c r="FZ113" s="19">
        <f>SUMIF($M113,REGISTER!$CU$59,'KORT 2'!$O113)</f>
        <v>0</v>
      </c>
      <c r="GA113" s="19">
        <f>SUMIF($M113,REGISTER!$CU$60,'KORT 2'!$O113)</f>
        <v>0</v>
      </c>
      <c r="GB113" s="19">
        <f>SUMIF($M113,REGISTER!$CU$61,'KORT 2'!$O113)</f>
        <v>0</v>
      </c>
      <c r="GC113" s="19">
        <f>SUMIF($M113,REGISTER!$CU$46,'KORT 2'!$O113)</f>
        <v>0</v>
      </c>
      <c r="GD113" s="19">
        <f>SUMIF($M113,REGISTER!$CU$47,'KORT 2'!$O113)</f>
        <v>0</v>
      </c>
      <c r="GE113" s="19">
        <f>SUMIF($M113,REGISTER!$CU$48,'KORT 2'!$O113)</f>
        <v>0</v>
      </c>
      <c r="GF113" s="19">
        <f>SUMIF($M113,REGISTER!$CU$49,'KORT 2'!$O113)</f>
        <v>0</v>
      </c>
      <c r="GG113" s="19">
        <f>SUMIF($M113,REGISTER!$CU$50,'KORT 2'!$O113)</f>
        <v>0</v>
      </c>
      <c r="GH113" s="19">
        <f>SUMIF($M113,REGISTER!$CU$51,'KORT 2'!$O113)</f>
        <v>0</v>
      </c>
      <c r="GI113" s="18">
        <f>SUMIF($M113,REGISTER!$CU$52,'KORT 2'!$O113)+SUMIF($M113,REGISTER!$CU$53,'KORT 2'!$O113)+SUMIF($M113,REGISTER!$CU$54,'KORT 2'!$O113)+SUMIF($M113,REGISTER!$CU$55,'KORT 2'!$O113)</f>
        <v>0</v>
      </c>
      <c r="GJ113" s="19">
        <f>SUMIF($M113,REGISTER!$CU$66,'KORT 2'!$O113)</f>
        <v>0</v>
      </c>
      <c r="GK113" s="19">
        <f>SUMIF($M113,REGISTER!$CU$67,'KORT 2'!$O113)</f>
        <v>0</v>
      </c>
      <c r="GL113" s="19">
        <f>SUMIF($M113,REGISTER!$CU$68,'KORT 2'!$O113)</f>
        <v>0</v>
      </c>
      <c r="GM113" s="19">
        <f>SUMIF($M113,REGISTER!$CU$69,'KORT 2'!$O113)</f>
        <v>0</v>
      </c>
      <c r="GN113" s="19">
        <f>SUMIF($M113,REGISTER!$CU$70,'KORT 2'!$O113)</f>
        <v>0</v>
      </c>
      <c r="GO113" s="19">
        <f>SUMIF($M113,REGISTER!$CU$71,'KORT 2'!$O113)</f>
        <v>0</v>
      </c>
      <c r="GP113" s="18">
        <f>SUMIF($M113,REGISTER!$CU$72,'KORT 2'!$O113)+SUMIF($M113,REGISTER!$CU$73,'KORT 2'!$O113)+SUMIF($M113,REGISTER!$CU$74,'KORT 2'!$O113)+SUMIF($M113,REGISTER!$CU$75,'KORT 2'!$O113)</f>
        <v>0</v>
      </c>
      <c r="GQ113" s="136"/>
      <c r="GR113" s="136"/>
      <c r="GS113" s="136"/>
      <c r="GT113" s="136"/>
      <c r="GU113" s="136"/>
      <c r="GV113" s="136"/>
      <c r="GW113" s="136"/>
      <c r="GX113" s="136"/>
      <c r="GY113" s="136"/>
      <c r="GZ113" s="136"/>
      <c r="HA113" s="136"/>
      <c r="HB113" s="136"/>
      <c r="HC113" s="136"/>
      <c r="HD113" s="136"/>
      <c r="HE113" s="136"/>
      <c r="HF113" s="136"/>
      <c r="HG113" s="136"/>
      <c r="HH113" s="125"/>
      <c r="HI113" s="1"/>
    </row>
    <row r="114" spans="1:217" ht="12" customHeight="1">
      <c r="A114" s="17">
        <v>58</v>
      </c>
      <c r="B114" s="81"/>
      <c r="C114" s="427" t="str">
        <f t="shared" si="38"/>
        <v/>
      </c>
      <c r="D114" s="428"/>
      <c r="E114" s="428"/>
      <c r="F114" s="428"/>
      <c r="G114" s="429"/>
      <c r="H114" s="130" t="str">
        <f t="shared" si="39"/>
        <v/>
      </c>
      <c r="I114" s="26">
        <f t="shared" si="40"/>
        <v>0</v>
      </c>
      <c r="J114" s="26">
        <f t="shared" si="41"/>
        <v>0</v>
      </c>
      <c r="K114" s="26">
        <f t="shared" si="42"/>
        <v>0</v>
      </c>
      <c r="L114" s="133"/>
      <c r="M114" s="26">
        <f t="shared" si="43"/>
        <v>0</v>
      </c>
      <c r="N114" s="26">
        <f t="shared" si="44"/>
        <v>0</v>
      </c>
      <c r="O114" s="101">
        <f t="shared" si="45"/>
        <v>0</v>
      </c>
      <c r="P114" s="80">
        <f>IF((SUM(P$19:P$39)+SUM(P$78:P113)+SUM(P$117:P$121))&gt;=REGISTER!$CZ$22,0,IF(CS$70=1,0,IF(AND(CS114=1,$J114=1,CS$43&gt;=REGISTER!$CZ$25,CS$40&gt;0,SUM(CS$54:CS$60)&gt;0),1,0)))</f>
        <v>0</v>
      </c>
      <c r="Q114" s="80">
        <f>IF((SUM(Q$19:Q$39)+SUM(Q$78:Q113)+SUM(Q$117:Q$121))&gt;=REGISTER!$CZ$22,0,IF(CT$70=1,0,IF(AND(CT114=1,$J114=1,CT$43&gt;=REGISTER!$CZ$25,CT$40&gt;0,SUM(CT$54:CT$60)&gt;0),1,0)))</f>
        <v>0</v>
      </c>
      <c r="R114" s="80">
        <f>IF((SUM(R$19:R$39)+SUM(R$78:R113)+SUM(R$117:R$121))&gt;=REGISTER!$CZ$22,0,IF(CU$70=1,0,IF(AND(CU114=1,$J114=1,CU$43&gt;=REGISTER!$CZ$25,CU$40&gt;0,SUM(CU$54:CU$60)&gt;0),1,0)))</f>
        <v>0</v>
      </c>
      <c r="S114" s="80">
        <f>IF((SUM(S$19:S$39)+SUM(S$78:S113)+SUM(S$117:S$121))&gt;=REGISTER!$CZ$22,0,IF(CV$70=1,0,IF(AND(CV114=1,$J114=1,CV$43&gt;=REGISTER!$CZ$25,CV$40&gt;0,SUM(CV$54:CV$60)&gt;0),1,0)))</f>
        <v>0</v>
      </c>
      <c r="T114" s="80">
        <f>IF((SUM(T$19:T$39)+SUM(T$78:T113)+SUM(T$117:T$121))&gt;=REGISTER!$CZ$22,0,IF(CW$70=1,0,IF(AND(CW114=1,$J114=1,CW$43&gt;=REGISTER!$CZ$25,CW$40&gt;0,SUM(CW$54:CW$60)&gt;0),1,0)))</f>
        <v>0</v>
      </c>
      <c r="U114" s="80">
        <f>IF((SUM(U$19:U$39)+SUM(U$78:U113)+SUM(U$117:U$121))&gt;=REGISTER!$CZ$22,0,IF(CX$70=1,0,IF(AND(CX114=1,$J114=1,CX$43&gt;=REGISTER!$CZ$25,CX$40&gt;0,SUM(CX$54:CX$60)&gt;0),1,0)))</f>
        <v>0</v>
      </c>
      <c r="V114" s="80">
        <f>IF((SUM(V$19:V$39)+SUM(V$78:V113)+SUM(V$117:V$121))&gt;=REGISTER!$CZ$22,0,IF(CY$70=1,0,IF(AND(CY114=1,$J114=1,CY$43&gt;=REGISTER!$CZ$25,CY$40&gt;0,SUM(CY$54:CY$60)&gt;0),1,0)))</f>
        <v>0</v>
      </c>
      <c r="W114" s="80">
        <f>IF((SUM(W$19:W$39)+SUM(W$78:W113)+SUM(W$117:W$121))&gt;=REGISTER!$CZ$22,0,IF(CZ$70=1,0,IF(AND(CZ114=1,$J114=1,CZ$43&gt;=REGISTER!$CZ$25,CZ$40&gt;0,SUM(CZ$54:CZ$60)&gt;0),1,0)))</f>
        <v>0</v>
      </c>
      <c r="X114" s="80">
        <f>IF((SUM(X$19:X$39)+SUM(X$78:X113)+SUM(X$117:X$121))&gt;=REGISTER!$CZ$22,0,IF(DA$70=1,0,IF(AND(DA114=1,$J114=1,DA$43&gt;=REGISTER!$CZ$25,DA$40&gt;0,SUM(DA$54:DA$60)&gt;0),1,0)))</f>
        <v>0</v>
      </c>
      <c r="Y114" s="80">
        <f>IF((SUM(Y$19:Y$39)+SUM(Y$78:Y113)+SUM(Y$117:Y$121))&gt;=REGISTER!$CZ$22,0,IF(DB$70=1,0,IF(AND(DB114=1,$J114=1,DB$43&gt;=REGISTER!$CZ$25,DB$40&gt;0,SUM(DB$54:DB$60)&gt;0),1,0)))</f>
        <v>0</v>
      </c>
      <c r="Z114" s="80">
        <f>IF((SUM(Z$19:Z$39)+SUM(Z$78:Z113)+SUM(Z$117:Z$121))&gt;=REGISTER!$CZ$22,0,IF(DC$70=1,0,IF(AND(DC114=1,$J114=1,DC$43&gt;=REGISTER!$CZ$25,DC$40&gt;0,SUM(DC$54:DC$60)&gt;0),1,0)))</f>
        <v>0</v>
      </c>
      <c r="AA114" s="80">
        <f>IF((SUM(AA$19:AA$39)+SUM(AA$78:AA113)+SUM(AA$117:AA$121))&gt;=REGISTER!$CZ$22,0,IF(DD$70=1,0,IF(AND(DD114=1,$J114=1,DD$43&gt;=REGISTER!$CZ$25,DD$40&gt;0,SUM(DD$54:DD$60)&gt;0),1,0)))</f>
        <v>0</v>
      </c>
      <c r="AB114" s="80">
        <f>IF((SUM(AB$19:AB$39)+SUM(AB$78:AB113)+SUM(AB$117:AB$121))&gt;=REGISTER!$CZ$22,0,IF(DE$70=1,0,IF(AND(DE114=1,$J114=1,DE$43&gt;=REGISTER!$CZ$25,DE$40&gt;0,SUM(DE$54:DE$60)&gt;0),1,0)))</f>
        <v>0</v>
      </c>
      <c r="AC114" s="80">
        <f>IF((SUM(AC$19:AC$39)+SUM(AC$78:AC113)+SUM(AC$117:AC$121))&gt;=REGISTER!$CZ$22,0,IF(DF$70=1,0,IF(AND(DF114=1,$J114=1,DF$43&gt;=REGISTER!$CZ$25,DF$40&gt;0,SUM(DF$54:DF$60)&gt;0),1,0)))</f>
        <v>0</v>
      </c>
      <c r="AD114" s="80">
        <f>IF((SUM(AD$19:AD$39)+SUM(AD$78:AD113)+SUM(AD$117:AD$121))&gt;=REGISTER!$CZ$22,0,IF(DG$70=1,0,IF(AND(DG114=1,$J114=1,DG$43&gt;=REGISTER!$CZ$25,DG$40&gt;0,SUM(DG$54:DG$60)&gt;0),1,0)))</f>
        <v>0</v>
      </c>
      <c r="AE114" s="80">
        <f>IF((SUM(AE$19:AE$39)+SUM(AE$78:AE113)+SUM(AE$117:AE$121))&gt;=REGISTER!$CZ$22,0,IF(DH$70=1,0,IF(AND(DH114=1,$J114=1,DH$43&gt;=REGISTER!$CZ$25,DH$40&gt;0,SUM(DH$54:DH$60)&gt;0),1,0)))</f>
        <v>0</v>
      </c>
      <c r="AF114" s="80">
        <f>IF((SUM(AF$19:AF$39)+SUM(AF$78:AF113)+SUM(AF$117:AF$121))&gt;=REGISTER!$CZ$22,0,IF(DI$70=1,0,IF(AND(DI114=1,$J114=1,DI$43&gt;=REGISTER!$CZ$25,DI$40&gt;0,SUM(DI$54:DI$60)&gt;0),1,0)))</f>
        <v>0</v>
      </c>
      <c r="AG114" s="80">
        <f>IF((SUM(AG$19:AG$39)+SUM(AG$78:AG113)+SUM(AG$117:AG$121))&gt;=REGISTER!$CZ$22,0,IF(DJ$70=1,0,IF(AND(DJ114=1,$J114=1,DJ$43&gt;=REGISTER!$CZ$25,DJ$40&gt;0,SUM(DJ$54:DJ$60)&gt;0),1,0)))</f>
        <v>0</v>
      </c>
      <c r="AH114" s="80">
        <f>IF((SUM(AH$19:AH$39)+SUM(AH$78:AH113)+SUM(AH$117:AH$121))&gt;=REGISTER!$CZ$22,0,IF(DK$70=1,0,IF(AND(DK114=1,$J114=1,DK$43&gt;=REGISTER!$CZ$25,DK$40&gt;0,SUM(DK$54:DK$60)&gt;0),1,0)))</f>
        <v>0</v>
      </c>
      <c r="AI114" s="80">
        <f>IF((SUM(AI$19:AI$39)+SUM(AI$78:AI113)+SUM(AI$117:AI$121))&gt;=REGISTER!$CZ$22,0,IF(DL$70=1,0,IF(AND(DL114=1,$J114=1,DL$43&gt;=REGISTER!$CZ$25,DL$40&gt;0,SUM(DL$54:DL$60)&gt;0),1,0)))</f>
        <v>0</v>
      </c>
      <c r="AJ114" s="80">
        <f>IF((SUM(AJ$19:AJ$39)+SUM(AJ$78:AJ113)+SUM(AJ$117:AJ$121))&gt;=REGISTER!$CZ$22,0,IF(DM$70=1,0,IF(AND(DM114=1,$J114=1,DM$43&gt;=REGISTER!$CZ$25,DM$40&gt;0,SUM(DM$54:DM$60)&gt;0),1,0)))</f>
        <v>0</v>
      </c>
      <c r="AK114" s="80">
        <f>IF((SUM(AK$19:AK$39)+SUM(AK$78:AK113)+SUM(AK$117:AK$121))&gt;=REGISTER!$CZ$22,0,IF(DN$70=1,0,IF(AND(DN114=1,$J114=1,DN$43&gt;=REGISTER!$CZ$25,DN$40&gt;0,SUM(DN$54:DN$60)&gt;0),1,0)))</f>
        <v>0</v>
      </c>
      <c r="AL114" s="80">
        <f>IF((SUM(AL$19:AL$39)+SUM(AL$78:AL113)+SUM(AL$117:AL$121))&gt;=REGISTER!$CZ$22,0,IF(DO$70=1,0,IF(AND(DO114=1,$J114=1,DO$43&gt;=REGISTER!$CZ$25,DO$40&gt;0,SUM(DO$54:DO$60)&gt;0),1,0)))</f>
        <v>0</v>
      </c>
      <c r="AM114" s="80">
        <f>IF((SUM(AM$19:AM$39)+SUM(AM$78:AM113)+SUM(AM$117:AM$121))&gt;=REGISTER!$CZ$22,0,IF(DP$70=1,0,IF(AND(DP114=1,$J114=1,DP$43&gt;=REGISTER!$CZ$25,DP$40&gt;0,SUM(DP$54:DP$60)&gt;0),1,0)))</f>
        <v>0</v>
      </c>
      <c r="AN114" s="80">
        <f>IF((SUM(AN$19:AN$39)+SUM(AN$78:AN113)+SUM(AN$117:AN$121))&gt;=REGISTER!$CZ$22,0,IF(DQ$70=1,0,IF(AND(DQ114=1,$J114=1,DQ$43&gt;=REGISTER!$CZ$25,DQ$40&gt;0,SUM(DQ$54:DQ$60)&gt;0),1,0)))</f>
        <v>0</v>
      </c>
      <c r="AO114" s="80">
        <f>IF((SUM(AO$19:AO$39)+SUM(AO$78:AO113)+SUM(AO$117:AO$121))&gt;=REGISTER!$CZ$22,0,IF(DR$70=1,0,IF(AND(DR114=1,$J114=1,DR$43&gt;=REGISTER!$CZ$25,DR$40&gt;0,SUM(DR$54:DR$60)&gt;0),1,0)))</f>
        <v>0</v>
      </c>
      <c r="AP114" s="80">
        <f>IF((SUM(AP$19:AP$39)+SUM(AP$78:AP113)+SUM(AP$117:AP$121))&gt;=REGISTER!$CZ$22,0,IF(DS$70=1,0,IF(AND(DS114=1,$J114=1,DS$43&gt;=REGISTER!$CZ$25,DS$40&gt;0,SUM(DS$54:DS$60)&gt;0),1,0)))</f>
        <v>0</v>
      </c>
      <c r="AQ114" s="80">
        <f>IF((SUM(AQ$19:AQ$39)+SUM(AQ$78:AQ113)+SUM(AQ$117:AQ$121))&gt;=REGISTER!$CZ$22,0,IF(DT$70=1,0,IF(AND(DT114=1,$J114=1,DT$43&gt;=REGISTER!$CZ$25,DT$40&gt;0,SUM(DT$54:DT$60)&gt;0),1,0)))</f>
        <v>0</v>
      </c>
      <c r="AR114" s="80">
        <f>IF((SUM(AR$19:AR$39)+SUM(AR$78:AR113)+SUM(AR$117:AR$121))&gt;=REGISTER!$CZ$22,0,IF(DU$70=1,0,IF(AND(DU114=1,$J114=1,DU$43&gt;=REGISTER!$CZ$25,DU$40&gt;0,SUM(DU$54:DU$60)&gt;0),1,0)))</f>
        <v>0</v>
      </c>
      <c r="AS114" s="80">
        <f>IF((SUM(AS$19:AS$39)+SUM(AS$78:AS113)+SUM(AS$117:AS$121))&gt;=REGISTER!$CZ$22,0,IF(DV$70=1,0,IF(AND(DV114=1,$J114=1,DV$43&gt;=REGISTER!$CZ$25,DV$40&gt;0,SUM(DV$54:DV$60)&gt;0),1,0)))</f>
        <v>0</v>
      </c>
      <c r="AT114" s="80">
        <f>IF((SUM(AT$19:AT$39)+SUM(AT$78:AT113)+SUM(AT$117:AT$121))&gt;=REGISTER!$CZ$22,0,IF(DW$70=1,0,IF(AND(DW114=1,$J114=1,DW$43&gt;=REGISTER!$CZ$25,DW$40&gt;0,SUM(DW$54:DW$60)&gt;0),1,0)))</f>
        <v>0</v>
      </c>
      <c r="AU114" s="80">
        <f>IF((SUM(AU$19:AU$39)+SUM(AU$78:AU113)+SUM(AU$117:AU$121))&gt;=REGISTER!$CZ$22,0,IF(DX$70=1,0,IF(AND(DX114=1,$J114=1,DX$43&gt;=REGISTER!$CZ$25,DX$40&gt;0,SUM(DX$54:DX$60)&gt;0),1,0)))</f>
        <v>0</v>
      </c>
      <c r="AV114" s="80">
        <f>IF((SUM(AV$19:AV$39)+SUM(AV$78:AV113)+SUM(AV$117:AV$121))&gt;=REGISTER!$CZ$22,0,IF(DY$70=1,0,IF(AND(DY114=1,$J114=1,DY$43&gt;=REGISTER!$CZ$25,DY$40&gt;0,SUM(DY$54:DY$60)&gt;0),1,0)))</f>
        <v>0</v>
      </c>
      <c r="AW114" s="80">
        <f>IF((SUM(AW$19:AW$39)+SUM(AW$78:AW113)+SUM(AW$117:AW$121))&gt;=REGISTER!$CZ$22,0,IF(DZ$70=1,0,IF(AND(DZ114=1,$J114=1,DZ$43&gt;=REGISTER!$CZ$25,DZ$40&gt;0,SUM(DZ$54:DZ$60)&gt;0),1,0)))</f>
        <v>0</v>
      </c>
      <c r="AX114" s="80">
        <f>IF((SUM(AX$19:AX$39)+SUM(AX$78:AX113)+SUM(AX$117:AX$121))&gt;=REGISTER!$CZ$22,0,IF(EA$70=1,0,IF(AND(EA114=1,$J114=1,EA$43&gt;=REGISTER!$CZ$25,EA$40&gt;0,SUM(EA$54:EA$60)&gt;0),1,0)))</f>
        <v>0</v>
      </c>
      <c r="AY114" s="80">
        <f>IF((SUM(AY$19:AY$39)+SUM(AY$78:AY113)+SUM(AY$117:AY$121))&gt;=REGISTER!$CZ$22,0,IF(EB$70=1,0,IF(AND(EB114=1,$J114=1,EB$43&gt;=REGISTER!$CZ$25,EB$40&gt;0,SUM(EB$54:EB$60)&gt;0),1,0)))</f>
        <v>0</v>
      </c>
      <c r="AZ114" s="80">
        <f>IF((SUM(AZ$19:AZ$39)+SUM(AZ$78:AZ113)+SUM(AZ$117:AZ$121))&gt;=REGISTER!$CZ$22,0,IF(EC$70=1,0,IF(AND(EC114=1,$J114=1,EC$43&gt;=REGISTER!$CZ$25,EC$40&gt;0,SUM(EC$54:EC$60)&gt;0),1,0)))</f>
        <v>0</v>
      </c>
      <c r="BA114" s="80">
        <f>IF((SUM(BA$19:BA$39)+SUM(BA$78:BA113)+SUM(BA$117:BA$121))&gt;=REGISTER!$CZ$22,0,IF(ED$70=1,0,IF(AND(ED114=1,$J114=1,ED$43&gt;=REGISTER!$CZ$25,ED$40&gt;0,SUM(ED$54:ED$60)&gt;0),1,0)))</f>
        <v>0</v>
      </c>
      <c r="BB114" s="80">
        <f>IF((SUM(BB$19:BB$39)+SUM(BB$78:BB113)+SUM(BB$117:BB$121))&gt;=REGISTER!$CZ$22,0,IF(EE$70=1,0,IF(AND(EE114=1,$J114=1,EE$43&gt;=REGISTER!$CZ$25,EE$40&gt;0,SUM(EE$54:EE$60)&gt;0),1,0)))</f>
        <v>0</v>
      </c>
      <c r="BC114" s="80">
        <f>IF((SUM(BC$19:BC$39)+SUM(BC$78:BC113)+SUM(BC$117:BC$121))&gt;=REGISTER!$CZ$22,0,IF(EF$70=1,0,IF(AND(EF114=1,$J114=1,EF$43&gt;=REGISTER!$CZ$25,EF$40&gt;0,SUM(EF$54:EF$60)&gt;0),1,0)))</f>
        <v>0</v>
      </c>
      <c r="BD114" s="101">
        <f t="shared" si="46"/>
        <v>0</v>
      </c>
      <c r="BE114" s="80">
        <f>IF((SUM(BE$19:BE$39)+SUM(BE$78:BE113)+SUM(BE$117:BE$121))&gt;=30,0,SUM(IF(AND($I114=1,CS114=1,CS$41&gt;2,CS$40&gt;0,SUM(CS$47:CS$53)&gt;0),1,0)))</f>
        <v>0</v>
      </c>
      <c r="BF114" s="80">
        <f>IF((SUM(BF$19:BF$39)+SUM(BF$78:BF113)+SUM(BF$117:BF$121))&gt;=30,0,SUM(IF(AND($I114=1,CT114=1,CT$41&gt;2,CT$40&gt;0,SUM(CT$47:CT$53)&gt;0),1,0)))</f>
        <v>0</v>
      </c>
      <c r="BG114" s="80">
        <f>IF((SUM(BG$19:BG$39)+SUM(BG$78:BG113)+SUM(BG$117:BG$121))&gt;=30,0,SUM(IF(AND($I114=1,CU114=1,CU$41&gt;2,CU$40&gt;0,SUM(CU$47:CU$53)&gt;0),1,0)))</f>
        <v>0</v>
      </c>
      <c r="BH114" s="80">
        <f>IF((SUM(BH$19:BH$39)+SUM(BH$78:BH113)+SUM(BH$117:BH$121))&gt;=30,0,SUM(IF(AND($I114=1,CV114=1,CV$41&gt;2,CV$40&gt;0,SUM(CV$47:CV$53)&gt;0),1,0)))</f>
        <v>0</v>
      </c>
      <c r="BI114" s="80">
        <f>IF((SUM(BI$19:BI$39)+SUM(BI$78:BI113)+SUM(BI$117:BI$121))&gt;=30,0,SUM(IF(AND($I114=1,CW114=1,CW$41&gt;2,CW$40&gt;0,SUM(CW$47:CW$53)&gt;0),1,0)))</f>
        <v>0</v>
      </c>
      <c r="BJ114" s="80">
        <f>IF((SUM(BJ$19:BJ$39)+SUM(BJ$78:BJ113)+SUM(BJ$117:BJ$121))&gt;=30,0,SUM(IF(AND($I114=1,CX114=1,CX$41&gt;2,CX$40&gt;0,SUM(CX$47:CX$53)&gt;0),1,0)))</f>
        <v>0</v>
      </c>
      <c r="BK114" s="80">
        <f>IF((SUM(BK$19:BK$39)+SUM(BK$78:BK113)+SUM(BK$117:BK$121))&gt;=30,0,SUM(IF(AND($I114=1,CY114=1,CY$41&gt;2,CY$40&gt;0,SUM(CY$47:CY$53)&gt;0),1,0)))</f>
        <v>0</v>
      </c>
      <c r="BL114" s="80">
        <f>IF((SUM(BL$19:BL$39)+SUM(BL$78:BL113)+SUM(BL$117:BL$121))&gt;=30,0,SUM(IF(AND($I114=1,CZ114=1,CZ$41&gt;2,CZ$40&gt;0,SUM(CZ$47:CZ$53)&gt;0),1,0)))</f>
        <v>0</v>
      </c>
      <c r="BM114" s="80">
        <f>IF((SUM(BM$19:BM$39)+SUM(BM$78:BM113)+SUM(BM$117:BM$121))&gt;=30,0,SUM(IF(AND($I114=1,DA114=1,DA$41&gt;2,DA$40&gt;0,SUM(DA$47:DA$53)&gt;0),1,0)))</f>
        <v>0</v>
      </c>
      <c r="BN114" s="80">
        <f>IF((SUM(BN$19:BN$39)+SUM(BN$78:BN113)+SUM(BN$117:BN$121))&gt;=30,0,SUM(IF(AND($I114=1,DB114=1,DB$41&gt;2,DB$40&gt;0,SUM(DB$47:DB$53)&gt;0),1,0)))</f>
        <v>0</v>
      </c>
      <c r="BO114" s="80">
        <f>IF((SUM(BO$19:BO$39)+SUM(BO$78:BO113)+SUM(BO$117:BO$121))&gt;=30,0,SUM(IF(AND($I114=1,DC114=1,DC$41&gt;2,DC$40&gt;0,SUM(DC$47:DC$53)&gt;0),1,0)))</f>
        <v>0</v>
      </c>
      <c r="BP114" s="80">
        <f>IF((SUM(BP$19:BP$39)+SUM(BP$78:BP113)+SUM(BP$117:BP$121))&gt;=30,0,SUM(IF(AND($I114=1,DD114=1,DD$41&gt;2,DD$40&gt;0,SUM(DD$47:DD$53)&gt;0),1,0)))</f>
        <v>0</v>
      </c>
      <c r="BQ114" s="80">
        <f>IF((SUM(BQ$19:BQ$39)+SUM(BQ$78:BQ113)+SUM(BQ$117:BQ$121))&gt;=30,0,SUM(IF(AND($I114=1,DE114=1,DE$41&gt;2,DE$40&gt;0,SUM(DE$47:DE$53)&gt;0),1,0)))</f>
        <v>0</v>
      </c>
      <c r="BR114" s="80">
        <f>IF((SUM(BR$19:BR$39)+SUM(BR$78:BR113)+SUM(BR$117:BR$121))&gt;=30,0,SUM(IF(AND($I114=1,DF114=1,DF$41&gt;2,DF$40&gt;0,SUM(DF$47:DF$53)&gt;0),1,0)))</f>
        <v>0</v>
      </c>
      <c r="BS114" s="80">
        <f>IF((SUM(BS$19:BS$39)+SUM(BS$78:BS113)+SUM(BS$117:BS$121))&gt;=30,0,SUM(IF(AND($I114=1,DG114=1,DG$41&gt;2,DG$40&gt;0,SUM(DG$47:DG$53)&gt;0),1,0)))</f>
        <v>0</v>
      </c>
      <c r="BT114" s="80">
        <f>IF((SUM(BT$19:BT$39)+SUM(BT$78:BT113)+SUM(BT$117:BT$121))&gt;=30,0,SUM(IF(AND($I114=1,DH114=1,DH$41&gt;2,DH$40&gt;0,SUM(DH$47:DH$53)&gt;0),1,0)))</f>
        <v>0</v>
      </c>
      <c r="BU114" s="80">
        <f>IF((SUM(BU$19:BU$39)+SUM(BU$78:BU113)+SUM(BU$117:BU$121))&gt;=30,0,SUM(IF(AND($I114=1,DI114=1,DI$41&gt;2,DI$40&gt;0,SUM(DI$47:DI$53)&gt;0),1,0)))</f>
        <v>0</v>
      </c>
      <c r="BV114" s="80">
        <f>IF((SUM(BV$19:BV$39)+SUM(BV$78:BV113)+SUM(BV$117:BV$121))&gt;=30,0,SUM(IF(AND($I114=1,DJ114=1,DJ$41&gt;2,DJ$40&gt;0,SUM(DJ$47:DJ$53)&gt;0),1,0)))</f>
        <v>0</v>
      </c>
      <c r="BW114" s="80">
        <f>IF((SUM(BW$19:BW$39)+SUM(BW$78:BW113)+SUM(BW$117:BW$121))&gt;=30,0,SUM(IF(AND($I114=1,DK114=1,DK$41&gt;2,DK$40&gt;0,SUM(DK$47:DK$53)&gt;0),1,0)))</f>
        <v>0</v>
      </c>
      <c r="BX114" s="80">
        <f>IF((SUM(BX$19:BX$39)+SUM(BX$78:BX113)+SUM(BX$117:BX$121))&gt;=30,0,SUM(IF(AND($I114=1,DL114=1,DL$41&gt;2,DL$40&gt;0,SUM(DL$47:DL$53)&gt;0),1,0)))</f>
        <v>0</v>
      </c>
      <c r="BY114" s="80">
        <f>IF((SUM(BY$19:BY$39)+SUM(BY$78:BY113)+SUM(BY$117:BY$121))&gt;=30,0,SUM(IF(AND($I114=1,DM114=1,DM$41&gt;2,DM$40&gt;0,SUM(DM$47:DM$53)&gt;0),1,0)))</f>
        <v>0</v>
      </c>
      <c r="BZ114" s="80">
        <f>IF((SUM(BZ$19:BZ$39)+SUM(BZ$78:BZ113)+SUM(BZ$117:BZ$121))&gt;=30,0,SUM(IF(AND($I114=1,DN114=1,DN$41&gt;2,DN$40&gt;0,SUM(DN$47:DN$53)&gt;0),1,0)))</f>
        <v>0</v>
      </c>
      <c r="CA114" s="80">
        <f>IF((SUM(CA$19:CA$39)+SUM(CA$78:CA113)+SUM(CA$117:CA$121))&gt;=30,0,SUM(IF(AND($I114=1,DO114=1,DO$41&gt;2,DO$40&gt;0,SUM(DO$47:DO$53)&gt;0),1,0)))</f>
        <v>0</v>
      </c>
      <c r="CB114" s="80">
        <f>IF((SUM(CB$19:CB$39)+SUM(CB$78:CB113)+SUM(CB$117:CB$121))&gt;=30,0,SUM(IF(AND($I114=1,DP114=1,DP$41&gt;2,DP$40&gt;0,SUM(DP$47:DP$53)&gt;0),1,0)))</f>
        <v>0</v>
      </c>
      <c r="CC114" s="80">
        <f>IF((SUM(CC$19:CC$39)+SUM(CC$78:CC113)+SUM(CC$117:CC$121))&gt;=30,0,SUM(IF(AND($I114=1,DQ114=1,DQ$41&gt;2,DQ$40&gt;0,SUM(DQ$47:DQ$53)&gt;0),1,0)))</f>
        <v>0</v>
      </c>
      <c r="CD114" s="80">
        <f>IF((SUM(CD$19:CD$39)+SUM(CD$78:CD113)+SUM(CD$117:CD$121))&gt;=30,0,SUM(IF(AND($I114=1,DR114=1,DR$41&gt;2,DR$40&gt;0,SUM(DR$47:DR$53)&gt;0),1,0)))</f>
        <v>0</v>
      </c>
      <c r="CE114" s="80">
        <f>IF((SUM(CE$19:CE$39)+SUM(CE$78:CE113)+SUM(CE$117:CE$121))&gt;=30,0,SUM(IF(AND($I114=1,DS114=1,DS$41&gt;2,DS$40&gt;0,SUM(DS$47:DS$53)&gt;0),1,0)))</f>
        <v>0</v>
      </c>
      <c r="CF114" s="80">
        <f>IF((SUM(CF$19:CF$39)+SUM(CF$78:CF113)+SUM(CF$117:CF$121))&gt;=30,0,SUM(IF(AND($I114=1,DT114=1,DT$41&gt;2,DT$40&gt;0,SUM(DT$47:DT$53)&gt;0),1,0)))</f>
        <v>0</v>
      </c>
      <c r="CG114" s="80">
        <f>IF((SUM(CG$19:CG$39)+SUM(CG$78:CG113)+SUM(CG$117:CG$121))&gt;=30,0,SUM(IF(AND($I114=1,DU114=1,DU$41&gt;2,DU$40&gt;0,SUM(DU$47:DU$53)&gt;0),1,0)))</f>
        <v>0</v>
      </c>
      <c r="CH114" s="80">
        <f>IF((SUM(CH$19:CH$39)+SUM(CH$78:CH113)+SUM(CH$117:CH$121))&gt;=30,0,SUM(IF(AND($I114=1,DV114=1,DV$41&gt;2,DV$40&gt;0,SUM(DV$47:DV$53)&gt;0),1,0)))</f>
        <v>0</v>
      </c>
      <c r="CI114" s="80">
        <f>IF((SUM(CI$19:CI$39)+SUM(CI$78:CI113)+SUM(CI$117:CI$121))&gt;=30,0,SUM(IF(AND($I114=1,DW114=1,DW$41&gt;2,DW$40&gt;0,SUM(DW$47:DW$53)&gt;0),1,0)))</f>
        <v>0</v>
      </c>
      <c r="CJ114" s="80">
        <f>IF((SUM(CJ$19:CJ$39)+SUM(CJ$78:CJ113)+SUM(CJ$117:CJ$121))&gt;=30,0,SUM(IF(AND($I114=1,DX114=1,DX$41&gt;2,DX$40&gt;0,SUM(DX$47:DX$53)&gt;0),1,0)))</f>
        <v>0</v>
      </c>
      <c r="CK114" s="80">
        <f>IF((SUM(CK$19:CK$39)+SUM(CK$78:CK113)+SUM(CK$117:CK$121))&gt;=30,0,SUM(IF(AND($I114=1,DY114=1,DY$41&gt;2,DY$40&gt;0,SUM(DY$47:DY$53)&gt;0),1,0)))</f>
        <v>0</v>
      </c>
      <c r="CL114" s="80">
        <f>IF((SUM(CL$19:CL$39)+SUM(CL$78:CL113)+SUM(CL$117:CL$121))&gt;=30,0,SUM(IF(AND($I114=1,DZ114=1,DZ$41&gt;2,DZ$40&gt;0,SUM(DZ$47:DZ$53)&gt;0),1,0)))</f>
        <v>0</v>
      </c>
      <c r="CM114" s="80">
        <f>IF((SUM(CM$19:CM$39)+SUM(CM$78:CM113)+SUM(CM$117:CM$121))&gt;=30,0,SUM(IF(AND($I114=1,EA114=1,EA$41&gt;2,EA$40&gt;0,SUM(EA$47:EA$53)&gt;0),1,0)))</f>
        <v>0</v>
      </c>
      <c r="CN114" s="80">
        <f>IF((SUM(CN$19:CN$39)+SUM(CN$78:CN113)+SUM(CN$117:CN$121))&gt;=30,0,SUM(IF(AND($I114=1,EB114=1,EB$41&gt;2,EB$40&gt;0,SUM(EB$47:EB$53)&gt;0),1,0)))</f>
        <v>0</v>
      </c>
      <c r="CO114" s="80">
        <f>IF((SUM(CO$19:CO$39)+SUM(CO$78:CO113)+SUM(CO$117:CO$121))&gt;=30,0,SUM(IF(AND($I114=1,EC114=1,EC$41&gt;2,EC$40&gt;0,SUM(EC$47:EC$53)&gt;0),1,0)))</f>
        <v>0</v>
      </c>
      <c r="CP114" s="80">
        <f>IF((SUM(CP$19:CP$39)+SUM(CP$78:CP113)+SUM(CP$117:CP$121))&gt;=30,0,SUM(IF(AND($I114=1,ED114=1,ED$41&gt;2,ED$40&gt;0,SUM(ED$47:ED$53)&gt;0),1,0)))</f>
        <v>0</v>
      </c>
      <c r="CQ114" s="80">
        <f>IF((SUM(CQ$19:CQ$39)+SUM(CQ$78:CQ113)+SUM(CQ$117:CQ$121))&gt;=30,0,SUM(IF(AND($I114=1,EE114=1,EE$41&gt;2,EE$40&gt;0,SUM(EE$47:EE$53)&gt;0),1,0)))</f>
        <v>0</v>
      </c>
      <c r="CR114" s="80">
        <f>IF((SUM(CR$19:CR$39)+SUM(CR$78:CR113)+SUM(CR$117:CR$121))&gt;=30,0,SUM(IF(AND($I114=1,EF114=1,EF$41&gt;2,EF$40&gt;0,SUM(EF$47:EF$53)&gt;0),1,0)))</f>
        <v>0</v>
      </c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54">
        <f t="shared" si="48"/>
        <v>0</v>
      </c>
      <c r="EH114" s="136"/>
      <c r="EI114" s="97">
        <f t="shared" si="49"/>
        <v>0</v>
      </c>
      <c r="EJ114" s="344" t="str">
        <f t="shared" si="50"/>
        <v/>
      </c>
      <c r="EK114" s="345">
        <f t="shared" si="51"/>
        <v>0</v>
      </c>
      <c r="EL114" s="185"/>
      <c r="EM114" s="102">
        <f>SUMIF($K114,REGISTER!$CU$7,'KORT 2'!$BD114)</f>
        <v>0</v>
      </c>
      <c r="EN114" s="19">
        <f>SUMIF($K114,REGISTER!$CU$8,'KORT 2'!$BD114)</f>
        <v>0</v>
      </c>
      <c r="EO114" s="20">
        <f>SUMIF($K114,REGISTER!$CU$9,'KORT 2'!$BD114)</f>
        <v>0</v>
      </c>
      <c r="EP114" s="17">
        <f>SUMIF($K114,REGISTER!$CU$21,'KORT 2'!$BD114)</f>
        <v>0</v>
      </c>
      <c r="EQ114" s="19">
        <f>SUMIF($K114,REGISTER!$CU$22,'KORT 2'!$BD114)</f>
        <v>0</v>
      </c>
      <c r="ER114" s="20">
        <f>SUMIF($K114,REGISTER!$CU$23,'KORT 2'!$BD114)</f>
        <v>0</v>
      </c>
      <c r="ES114" s="17">
        <f>SUMIF($K114,REGISTER!$CU$14,'KORT 2'!$BD114)</f>
        <v>0</v>
      </c>
      <c r="ET114" s="19">
        <f>SUMIF($K114,REGISTER!$CU$15,'KORT 2'!$BD114)</f>
        <v>0</v>
      </c>
      <c r="EU114" s="19">
        <f>SUMIF($K114,REGISTER!$CU$16,'KORT 2'!$BD114)</f>
        <v>0</v>
      </c>
      <c r="EV114" s="218">
        <f>SUMIF($K114,REGISTER!$CU$17,'KORT 2'!$BD114)+SUMIF($K114,REGISTER!$CU$18,'KORT 2'!$BD114)+SUMIF($K114,REGISTER!$CU$19,'KORT 2'!$BD114)+SUMIF($K114,REGISTER!$CU$20,'KORT 2'!$BD114)</f>
        <v>0</v>
      </c>
      <c r="EW114" s="103">
        <f>SUMIF($K114,REGISTER!$CU$28,'KORT 2'!$BD114)</f>
        <v>0</v>
      </c>
      <c r="EX114" s="19">
        <f>SUMIF($K114,REGISTER!$CU$29,'KORT 2'!$BD114)</f>
        <v>0</v>
      </c>
      <c r="EY114" s="19">
        <f>SUMIF($K114,REGISTER!$CU$30,'KORT 2'!$BD114)</f>
        <v>0</v>
      </c>
      <c r="EZ114" s="218">
        <f>SUMIF($K114,REGISTER!$CU$31,'KORT 2'!$BD114)+SUMIF($K114,REGISTER!$CU$32,'KORT 2'!$BD114)+SUMIF($K114,REGISTER!$CU$33,'KORT 2'!$BD114)+SUMIF($K114,REGISTER!$CU$34,'KORT 2'!$BD114)</f>
        <v>0</v>
      </c>
      <c r="FA114" s="136"/>
      <c r="FB114" s="136"/>
      <c r="FC114" s="136"/>
      <c r="FD114" s="136"/>
      <c r="FE114" s="136"/>
      <c r="FF114" s="136"/>
      <c r="FG114" s="136"/>
      <c r="FH114" s="136"/>
      <c r="FI114" s="136"/>
      <c r="FJ114" s="136"/>
      <c r="FK114" s="136"/>
      <c r="FL114" s="136"/>
      <c r="FM114" s="136"/>
      <c r="FN114" s="136"/>
      <c r="FO114" s="136"/>
      <c r="FP114" s="235"/>
      <c r="FQ114" s="103">
        <f>SUMIF($M114,REGISTER!$CU$36,'KORT 2'!$O114)</f>
        <v>0</v>
      </c>
      <c r="FR114" s="19">
        <f>SUMIF($M114,REGISTER!$CU$37,'KORT 2'!$O114)</f>
        <v>0</v>
      </c>
      <c r="FS114" s="19">
        <f>SUMIF($M114,REGISTER!$CU$38,'KORT 2'!$O114)</f>
        <v>0</v>
      </c>
      <c r="FT114" s="19">
        <f>SUMIF($M114,REGISTER!$CU$39,'KORT 2'!$O114)</f>
        <v>0</v>
      </c>
      <c r="FU114" s="19">
        <f>SUMIF($M114,REGISTER!$CU$40,'KORT 2'!$O114)</f>
        <v>0</v>
      </c>
      <c r="FV114" s="19">
        <f>SUMIF($M114,REGISTER!$CU$41,'KORT 2'!$O114)</f>
        <v>0</v>
      </c>
      <c r="FW114" s="19">
        <f>SUMIF($M114,REGISTER!$CU$56,'KORT 2'!$O114)</f>
        <v>0</v>
      </c>
      <c r="FX114" s="19">
        <f>SUMIF($M114,REGISTER!$CU$57,'KORT 2'!$O114)</f>
        <v>0</v>
      </c>
      <c r="FY114" s="19">
        <f>SUMIF($M114,REGISTER!$CU$58,'KORT 2'!$O114)</f>
        <v>0</v>
      </c>
      <c r="FZ114" s="19">
        <f>SUMIF($M114,REGISTER!$CU$59,'KORT 2'!$O114)</f>
        <v>0</v>
      </c>
      <c r="GA114" s="19">
        <f>SUMIF($M114,REGISTER!$CU$60,'KORT 2'!$O114)</f>
        <v>0</v>
      </c>
      <c r="GB114" s="19">
        <f>SUMIF($M114,REGISTER!$CU$61,'KORT 2'!$O114)</f>
        <v>0</v>
      </c>
      <c r="GC114" s="19">
        <f>SUMIF($M114,REGISTER!$CU$46,'KORT 2'!$O114)</f>
        <v>0</v>
      </c>
      <c r="GD114" s="19">
        <f>SUMIF($M114,REGISTER!$CU$47,'KORT 2'!$O114)</f>
        <v>0</v>
      </c>
      <c r="GE114" s="19">
        <f>SUMIF($M114,REGISTER!$CU$48,'KORT 2'!$O114)</f>
        <v>0</v>
      </c>
      <c r="GF114" s="19">
        <f>SUMIF($M114,REGISTER!$CU$49,'KORT 2'!$O114)</f>
        <v>0</v>
      </c>
      <c r="GG114" s="19">
        <f>SUMIF($M114,REGISTER!$CU$50,'KORT 2'!$O114)</f>
        <v>0</v>
      </c>
      <c r="GH114" s="19">
        <f>SUMIF($M114,REGISTER!$CU$51,'KORT 2'!$O114)</f>
        <v>0</v>
      </c>
      <c r="GI114" s="18">
        <f>SUMIF($M114,REGISTER!$CU$52,'KORT 2'!$O114)+SUMIF($M114,REGISTER!$CU$53,'KORT 2'!$O114)+SUMIF($M114,REGISTER!$CU$54,'KORT 2'!$O114)+SUMIF($M114,REGISTER!$CU$55,'KORT 2'!$O114)</f>
        <v>0</v>
      </c>
      <c r="GJ114" s="19">
        <f>SUMIF($M114,REGISTER!$CU$66,'KORT 2'!$O114)</f>
        <v>0</v>
      </c>
      <c r="GK114" s="19">
        <f>SUMIF($M114,REGISTER!$CU$67,'KORT 2'!$O114)</f>
        <v>0</v>
      </c>
      <c r="GL114" s="19">
        <f>SUMIF($M114,REGISTER!$CU$68,'KORT 2'!$O114)</f>
        <v>0</v>
      </c>
      <c r="GM114" s="19">
        <f>SUMIF($M114,REGISTER!$CU$69,'KORT 2'!$O114)</f>
        <v>0</v>
      </c>
      <c r="GN114" s="19">
        <f>SUMIF($M114,REGISTER!$CU$70,'KORT 2'!$O114)</f>
        <v>0</v>
      </c>
      <c r="GO114" s="19">
        <f>SUMIF($M114,REGISTER!$CU$71,'KORT 2'!$O114)</f>
        <v>0</v>
      </c>
      <c r="GP114" s="18">
        <f>SUMIF($M114,REGISTER!$CU$72,'KORT 2'!$O114)+SUMIF($M114,REGISTER!$CU$73,'KORT 2'!$O114)+SUMIF($M114,REGISTER!$CU$74,'KORT 2'!$O114)+SUMIF($M114,REGISTER!$CU$75,'KORT 2'!$O114)</f>
        <v>0</v>
      </c>
      <c r="GQ114" s="136"/>
      <c r="GR114" s="136"/>
      <c r="GS114" s="136"/>
      <c r="GT114" s="136"/>
      <c r="GU114" s="136"/>
      <c r="GV114" s="136"/>
      <c r="GW114" s="136"/>
      <c r="GX114" s="136"/>
      <c r="GY114" s="136"/>
      <c r="GZ114" s="136"/>
      <c r="HA114" s="136"/>
      <c r="HB114" s="136"/>
      <c r="HC114" s="136"/>
      <c r="HD114" s="136"/>
      <c r="HE114" s="136"/>
      <c r="HF114" s="136"/>
      <c r="HG114" s="136"/>
      <c r="HH114" s="125"/>
      <c r="HI114" s="1"/>
    </row>
    <row r="115" spans="1:217" ht="12" customHeight="1">
      <c r="A115" s="17">
        <v>59</v>
      </c>
      <c r="B115" s="81"/>
      <c r="C115" s="427" t="str">
        <f t="shared" si="38"/>
        <v/>
      </c>
      <c r="D115" s="428"/>
      <c r="E115" s="428"/>
      <c r="F115" s="428"/>
      <c r="G115" s="429"/>
      <c r="H115" s="130" t="str">
        <f t="shared" si="39"/>
        <v/>
      </c>
      <c r="I115" s="26">
        <f t="shared" si="40"/>
        <v>0</v>
      </c>
      <c r="J115" s="26">
        <f t="shared" si="41"/>
        <v>0</v>
      </c>
      <c r="K115" s="26">
        <f t="shared" si="42"/>
        <v>0</v>
      </c>
      <c r="L115" s="133"/>
      <c r="M115" s="26">
        <f t="shared" si="43"/>
        <v>0</v>
      </c>
      <c r="N115" s="26">
        <f t="shared" si="44"/>
        <v>0</v>
      </c>
      <c r="O115" s="101">
        <f t="shared" si="45"/>
        <v>0</v>
      </c>
      <c r="P115" s="80">
        <f>IF((SUM(P$19:P$39)+SUM(P$78:P114)+SUM(P$117:P$121))&gt;=REGISTER!$CZ$22,0,IF(CS$70=1,0,IF(AND(CS115=1,$J115=1,CS$43&gt;=REGISTER!$CZ$25,CS$40&gt;0,SUM(CS$54:CS$60)&gt;0),1,0)))</f>
        <v>0</v>
      </c>
      <c r="Q115" s="80">
        <f>IF((SUM(Q$19:Q$39)+SUM(Q$78:Q114)+SUM(Q$117:Q$121))&gt;=REGISTER!$CZ$22,0,IF(CT$70=1,0,IF(AND(CT115=1,$J115=1,CT$43&gt;=REGISTER!$CZ$25,CT$40&gt;0,SUM(CT$54:CT$60)&gt;0),1,0)))</f>
        <v>0</v>
      </c>
      <c r="R115" s="80">
        <f>IF((SUM(R$19:R$39)+SUM(R$78:R114)+SUM(R$117:R$121))&gt;=REGISTER!$CZ$22,0,IF(CU$70=1,0,IF(AND(CU115=1,$J115=1,CU$43&gt;=REGISTER!$CZ$25,CU$40&gt;0,SUM(CU$54:CU$60)&gt;0),1,0)))</f>
        <v>0</v>
      </c>
      <c r="S115" s="80">
        <f>IF((SUM(S$19:S$39)+SUM(S$78:S114)+SUM(S$117:S$121))&gt;=REGISTER!$CZ$22,0,IF(CV$70=1,0,IF(AND(CV115=1,$J115=1,CV$43&gt;=REGISTER!$CZ$25,CV$40&gt;0,SUM(CV$54:CV$60)&gt;0),1,0)))</f>
        <v>0</v>
      </c>
      <c r="T115" s="80">
        <f>IF((SUM(T$19:T$39)+SUM(T$78:T114)+SUM(T$117:T$121))&gt;=REGISTER!$CZ$22,0,IF(CW$70=1,0,IF(AND(CW115=1,$J115=1,CW$43&gt;=REGISTER!$CZ$25,CW$40&gt;0,SUM(CW$54:CW$60)&gt;0),1,0)))</f>
        <v>0</v>
      </c>
      <c r="U115" s="80">
        <f>IF((SUM(U$19:U$39)+SUM(U$78:U114)+SUM(U$117:U$121))&gt;=REGISTER!$CZ$22,0,IF(CX$70=1,0,IF(AND(CX115=1,$J115=1,CX$43&gt;=REGISTER!$CZ$25,CX$40&gt;0,SUM(CX$54:CX$60)&gt;0),1,0)))</f>
        <v>0</v>
      </c>
      <c r="V115" s="80">
        <f>IF((SUM(V$19:V$39)+SUM(V$78:V114)+SUM(V$117:V$121))&gt;=REGISTER!$CZ$22,0,IF(CY$70=1,0,IF(AND(CY115=1,$J115=1,CY$43&gt;=REGISTER!$CZ$25,CY$40&gt;0,SUM(CY$54:CY$60)&gt;0),1,0)))</f>
        <v>0</v>
      </c>
      <c r="W115" s="80">
        <f>IF((SUM(W$19:W$39)+SUM(W$78:W114)+SUM(W$117:W$121))&gt;=REGISTER!$CZ$22,0,IF(CZ$70=1,0,IF(AND(CZ115=1,$J115=1,CZ$43&gt;=REGISTER!$CZ$25,CZ$40&gt;0,SUM(CZ$54:CZ$60)&gt;0),1,0)))</f>
        <v>0</v>
      </c>
      <c r="X115" s="80">
        <f>IF((SUM(X$19:X$39)+SUM(X$78:X114)+SUM(X$117:X$121))&gt;=REGISTER!$CZ$22,0,IF(DA$70=1,0,IF(AND(DA115=1,$J115=1,DA$43&gt;=REGISTER!$CZ$25,DA$40&gt;0,SUM(DA$54:DA$60)&gt;0),1,0)))</f>
        <v>0</v>
      </c>
      <c r="Y115" s="80">
        <f>IF((SUM(Y$19:Y$39)+SUM(Y$78:Y114)+SUM(Y$117:Y$121))&gt;=REGISTER!$CZ$22,0,IF(DB$70=1,0,IF(AND(DB115=1,$J115=1,DB$43&gt;=REGISTER!$CZ$25,DB$40&gt;0,SUM(DB$54:DB$60)&gt;0),1,0)))</f>
        <v>0</v>
      </c>
      <c r="Z115" s="80">
        <f>IF((SUM(Z$19:Z$39)+SUM(Z$78:Z114)+SUM(Z$117:Z$121))&gt;=REGISTER!$CZ$22,0,IF(DC$70=1,0,IF(AND(DC115=1,$J115=1,DC$43&gt;=REGISTER!$CZ$25,DC$40&gt;0,SUM(DC$54:DC$60)&gt;0),1,0)))</f>
        <v>0</v>
      </c>
      <c r="AA115" s="80">
        <f>IF((SUM(AA$19:AA$39)+SUM(AA$78:AA114)+SUM(AA$117:AA$121))&gt;=REGISTER!$CZ$22,0,IF(DD$70=1,0,IF(AND(DD115=1,$J115=1,DD$43&gt;=REGISTER!$CZ$25,DD$40&gt;0,SUM(DD$54:DD$60)&gt;0),1,0)))</f>
        <v>0</v>
      </c>
      <c r="AB115" s="80">
        <f>IF((SUM(AB$19:AB$39)+SUM(AB$78:AB114)+SUM(AB$117:AB$121))&gt;=REGISTER!$CZ$22,0,IF(DE$70=1,0,IF(AND(DE115=1,$J115=1,DE$43&gt;=REGISTER!$CZ$25,DE$40&gt;0,SUM(DE$54:DE$60)&gt;0),1,0)))</f>
        <v>0</v>
      </c>
      <c r="AC115" s="80">
        <f>IF((SUM(AC$19:AC$39)+SUM(AC$78:AC114)+SUM(AC$117:AC$121))&gt;=REGISTER!$CZ$22,0,IF(DF$70=1,0,IF(AND(DF115=1,$J115=1,DF$43&gt;=REGISTER!$CZ$25,DF$40&gt;0,SUM(DF$54:DF$60)&gt;0),1,0)))</f>
        <v>0</v>
      </c>
      <c r="AD115" s="80">
        <f>IF((SUM(AD$19:AD$39)+SUM(AD$78:AD114)+SUM(AD$117:AD$121))&gt;=REGISTER!$CZ$22,0,IF(DG$70=1,0,IF(AND(DG115=1,$J115=1,DG$43&gt;=REGISTER!$CZ$25,DG$40&gt;0,SUM(DG$54:DG$60)&gt;0),1,0)))</f>
        <v>0</v>
      </c>
      <c r="AE115" s="80">
        <f>IF((SUM(AE$19:AE$39)+SUM(AE$78:AE114)+SUM(AE$117:AE$121))&gt;=REGISTER!$CZ$22,0,IF(DH$70=1,0,IF(AND(DH115=1,$J115=1,DH$43&gt;=REGISTER!$CZ$25,DH$40&gt;0,SUM(DH$54:DH$60)&gt;0),1,0)))</f>
        <v>0</v>
      </c>
      <c r="AF115" s="80">
        <f>IF((SUM(AF$19:AF$39)+SUM(AF$78:AF114)+SUM(AF$117:AF$121))&gt;=REGISTER!$CZ$22,0,IF(DI$70=1,0,IF(AND(DI115=1,$J115=1,DI$43&gt;=REGISTER!$CZ$25,DI$40&gt;0,SUM(DI$54:DI$60)&gt;0),1,0)))</f>
        <v>0</v>
      </c>
      <c r="AG115" s="80">
        <f>IF((SUM(AG$19:AG$39)+SUM(AG$78:AG114)+SUM(AG$117:AG$121))&gt;=REGISTER!$CZ$22,0,IF(DJ$70=1,0,IF(AND(DJ115=1,$J115=1,DJ$43&gt;=REGISTER!$CZ$25,DJ$40&gt;0,SUM(DJ$54:DJ$60)&gt;0),1,0)))</f>
        <v>0</v>
      </c>
      <c r="AH115" s="80">
        <f>IF((SUM(AH$19:AH$39)+SUM(AH$78:AH114)+SUM(AH$117:AH$121))&gt;=REGISTER!$CZ$22,0,IF(DK$70=1,0,IF(AND(DK115=1,$J115=1,DK$43&gt;=REGISTER!$CZ$25,DK$40&gt;0,SUM(DK$54:DK$60)&gt;0),1,0)))</f>
        <v>0</v>
      </c>
      <c r="AI115" s="80">
        <f>IF((SUM(AI$19:AI$39)+SUM(AI$78:AI114)+SUM(AI$117:AI$121))&gt;=REGISTER!$CZ$22,0,IF(DL$70=1,0,IF(AND(DL115=1,$J115=1,DL$43&gt;=REGISTER!$CZ$25,DL$40&gt;0,SUM(DL$54:DL$60)&gt;0),1,0)))</f>
        <v>0</v>
      </c>
      <c r="AJ115" s="80">
        <f>IF((SUM(AJ$19:AJ$39)+SUM(AJ$78:AJ114)+SUM(AJ$117:AJ$121))&gt;=REGISTER!$CZ$22,0,IF(DM$70=1,0,IF(AND(DM115=1,$J115=1,DM$43&gt;=REGISTER!$CZ$25,DM$40&gt;0,SUM(DM$54:DM$60)&gt;0),1,0)))</f>
        <v>0</v>
      </c>
      <c r="AK115" s="80">
        <f>IF((SUM(AK$19:AK$39)+SUM(AK$78:AK114)+SUM(AK$117:AK$121))&gt;=REGISTER!$CZ$22,0,IF(DN$70=1,0,IF(AND(DN115=1,$J115=1,DN$43&gt;=REGISTER!$CZ$25,DN$40&gt;0,SUM(DN$54:DN$60)&gt;0),1,0)))</f>
        <v>0</v>
      </c>
      <c r="AL115" s="80">
        <f>IF((SUM(AL$19:AL$39)+SUM(AL$78:AL114)+SUM(AL$117:AL$121))&gt;=REGISTER!$CZ$22,0,IF(DO$70=1,0,IF(AND(DO115=1,$J115=1,DO$43&gt;=REGISTER!$CZ$25,DO$40&gt;0,SUM(DO$54:DO$60)&gt;0),1,0)))</f>
        <v>0</v>
      </c>
      <c r="AM115" s="80">
        <f>IF((SUM(AM$19:AM$39)+SUM(AM$78:AM114)+SUM(AM$117:AM$121))&gt;=REGISTER!$CZ$22,0,IF(DP$70=1,0,IF(AND(DP115=1,$J115=1,DP$43&gt;=REGISTER!$CZ$25,DP$40&gt;0,SUM(DP$54:DP$60)&gt;0),1,0)))</f>
        <v>0</v>
      </c>
      <c r="AN115" s="80">
        <f>IF((SUM(AN$19:AN$39)+SUM(AN$78:AN114)+SUM(AN$117:AN$121))&gt;=REGISTER!$CZ$22,0,IF(DQ$70=1,0,IF(AND(DQ115=1,$J115=1,DQ$43&gt;=REGISTER!$CZ$25,DQ$40&gt;0,SUM(DQ$54:DQ$60)&gt;0),1,0)))</f>
        <v>0</v>
      </c>
      <c r="AO115" s="80">
        <f>IF((SUM(AO$19:AO$39)+SUM(AO$78:AO114)+SUM(AO$117:AO$121))&gt;=REGISTER!$CZ$22,0,IF(DR$70=1,0,IF(AND(DR115=1,$J115=1,DR$43&gt;=REGISTER!$CZ$25,DR$40&gt;0,SUM(DR$54:DR$60)&gt;0),1,0)))</f>
        <v>0</v>
      </c>
      <c r="AP115" s="80">
        <f>IF((SUM(AP$19:AP$39)+SUM(AP$78:AP114)+SUM(AP$117:AP$121))&gt;=REGISTER!$CZ$22,0,IF(DS$70=1,0,IF(AND(DS115=1,$J115=1,DS$43&gt;=REGISTER!$CZ$25,DS$40&gt;0,SUM(DS$54:DS$60)&gt;0),1,0)))</f>
        <v>0</v>
      </c>
      <c r="AQ115" s="80">
        <f>IF((SUM(AQ$19:AQ$39)+SUM(AQ$78:AQ114)+SUM(AQ$117:AQ$121))&gt;=REGISTER!$CZ$22,0,IF(DT$70=1,0,IF(AND(DT115=1,$J115=1,DT$43&gt;=REGISTER!$CZ$25,DT$40&gt;0,SUM(DT$54:DT$60)&gt;0),1,0)))</f>
        <v>0</v>
      </c>
      <c r="AR115" s="80">
        <f>IF((SUM(AR$19:AR$39)+SUM(AR$78:AR114)+SUM(AR$117:AR$121))&gt;=REGISTER!$CZ$22,0,IF(DU$70=1,0,IF(AND(DU115=1,$J115=1,DU$43&gt;=REGISTER!$CZ$25,DU$40&gt;0,SUM(DU$54:DU$60)&gt;0),1,0)))</f>
        <v>0</v>
      </c>
      <c r="AS115" s="80">
        <f>IF((SUM(AS$19:AS$39)+SUM(AS$78:AS114)+SUM(AS$117:AS$121))&gt;=REGISTER!$CZ$22,0,IF(DV$70=1,0,IF(AND(DV115=1,$J115=1,DV$43&gt;=REGISTER!$CZ$25,DV$40&gt;0,SUM(DV$54:DV$60)&gt;0),1,0)))</f>
        <v>0</v>
      </c>
      <c r="AT115" s="80">
        <f>IF((SUM(AT$19:AT$39)+SUM(AT$78:AT114)+SUM(AT$117:AT$121))&gt;=REGISTER!$CZ$22,0,IF(DW$70=1,0,IF(AND(DW115=1,$J115=1,DW$43&gt;=REGISTER!$CZ$25,DW$40&gt;0,SUM(DW$54:DW$60)&gt;0),1,0)))</f>
        <v>0</v>
      </c>
      <c r="AU115" s="80">
        <f>IF((SUM(AU$19:AU$39)+SUM(AU$78:AU114)+SUM(AU$117:AU$121))&gt;=REGISTER!$CZ$22,0,IF(DX$70=1,0,IF(AND(DX115=1,$J115=1,DX$43&gt;=REGISTER!$CZ$25,DX$40&gt;0,SUM(DX$54:DX$60)&gt;0),1,0)))</f>
        <v>0</v>
      </c>
      <c r="AV115" s="80">
        <f>IF((SUM(AV$19:AV$39)+SUM(AV$78:AV114)+SUM(AV$117:AV$121))&gt;=REGISTER!$CZ$22,0,IF(DY$70=1,0,IF(AND(DY115=1,$J115=1,DY$43&gt;=REGISTER!$CZ$25,DY$40&gt;0,SUM(DY$54:DY$60)&gt;0),1,0)))</f>
        <v>0</v>
      </c>
      <c r="AW115" s="80">
        <f>IF((SUM(AW$19:AW$39)+SUM(AW$78:AW114)+SUM(AW$117:AW$121))&gt;=REGISTER!$CZ$22,0,IF(DZ$70=1,0,IF(AND(DZ115=1,$J115=1,DZ$43&gt;=REGISTER!$CZ$25,DZ$40&gt;0,SUM(DZ$54:DZ$60)&gt;0),1,0)))</f>
        <v>0</v>
      </c>
      <c r="AX115" s="80">
        <f>IF((SUM(AX$19:AX$39)+SUM(AX$78:AX114)+SUM(AX$117:AX$121))&gt;=REGISTER!$CZ$22,0,IF(EA$70=1,0,IF(AND(EA115=1,$J115=1,EA$43&gt;=REGISTER!$CZ$25,EA$40&gt;0,SUM(EA$54:EA$60)&gt;0),1,0)))</f>
        <v>0</v>
      </c>
      <c r="AY115" s="80">
        <f>IF((SUM(AY$19:AY$39)+SUM(AY$78:AY114)+SUM(AY$117:AY$121))&gt;=REGISTER!$CZ$22,0,IF(EB$70=1,0,IF(AND(EB115=1,$J115=1,EB$43&gt;=REGISTER!$CZ$25,EB$40&gt;0,SUM(EB$54:EB$60)&gt;0),1,0)))</f>
        <v>0</v>
      </c>
      <c r="AZ115" s="80">
        <f>IF((SUM(AZ$19:AZ$39)+SUM(AZ$78:AZ114)+SUM(AZ$117:AZ$121))&gt;=REGISTER!$CZ$22,0,IF(EC$70=1,0,IF(AND(EC115=1,$J115=1,EC$43&gt;=REGISTER!$CZ$25,EC$40&gt;0,SUM(EC$54:EC$60)&gt;0),1,0)))</f>
        <v>0</v>
      </c>
      <c r="BA115" s="80">
        <f>IF((SUM(BA$19:BA$39)+SUM(BA$78:BA114)+SUM(BA$117:BA$121))&gt;=REGISTER!$CZ$22,0,IF(ED$70=1,0,IF(AND(ED115=1,$J115=1,ED$43&gt;=REGISTER!$CZ$25,ED$40&gt;0,SUM(ED$54:ED$60)&gt;0),1,0)))</f>
        <v>0</v>
      </c>
      <c r="BB115" s="80">
        <f>IF((SUM(BB$19:BB$39)+SUM(BB$78:BB114)+SUM(BB$117:BB$121))&gt;=REGISTER!$CZ$22,0,IF(EE$70=1,0,IF(AND(EE115=1,$J115=1,EE$43&gt;=REGISTER!$CZ$25,EE$40&gt;0,SUM(EE$54:EE$60)&gt;0),1,0)))</f>
        <v>0</v>
      </c>
      <c r="BC115" s="80">
        <f>IF((SUM(BC$19:BC$39)+SUM(BC$78:BC114)+SUM(BC$117:BC$121))&gt;=REGISTER!$CZ$22,0,IF(EF$70=1,0,IF(AND(EF115=1,$J115=1,EF$43&gt;=REGISTER!$CZ$25,EF$40&gt;0,SUM(EF$54:EF$60)&gt;0),1,0)))</f>
        <v>0</v>
      </c>
      <c r="BD115" s="101">
        <f t="shared" si="46"/>
        <v>0</v>
      </c>
      <c r="BE115" s="80">
        <f>IF((SUM(BE$19:BE$39)+SUM(BE$78:BE114)+SUM(BE$117:BE$121))&gt;=30,0,SUM(IF(AND($I115=1,CS115=1,CS$41&gt;2,CS$40&gt;0,SUM(CS$47:CS$53)&gt;0),1,0)))</f>
        <v>0</v>
      </c>
      <c r="BF115" s="80">
        <f>IF((SUM(BF$19:BF$39)+SUM(BF$78:BF114)+SUM(BF$117:BF$121))&gt;=30,0,SUM(IF(AND($I115=1,CT115=1,CT$41&gt;2,CT$40&gt;0,SUM(CT$47:CT$53)&gt;0),1,0)))</f>
        <v>0</v>
      </c>
      <c r="BG115" s="80">
        <f>IF((SUM(BG$19:BG$39)+SUM(BG$78:BG114)+SUM(BG$117:BG$121))&gt;=30,0,SUM(IF(AND($I115=1,CU115=1,CU$41&gt;2,CU$40&gt;0,SUM(CU$47:CU$53)&gt;0),1,0)))</f>
        <v>0</v>
      </c>
      <c r="BH115" s="80">
        <f>IF((SUM(BH$19:BH$39)+SUM(BH$78:BH114)+SUM(BH$117:BH$121))&gt;=30,0,SUM(IF(AND($I115=1,CV115=1,CV$41&gt;2,CV$40&gt;0,SUM(CV$47:CV$53)&gt;0),1,0)))</f>
        <v>0</v>
      </c>
      <c r="BI115" s="80">
        <f>IF((SUM(BI$19:BI$39)+SUM(BI$78:BI114)+SUM(BI$117:BI$121))&gt;=30,0,SUM(IF(AND($I115=1,CW115=1,CW$41&gt;2,CW$40&gt;0,SUM(CW$47:CW$53)&gt;0),1,0)))</f>
        <v>0</v>
      </c>
      <c r="BJ115" s="80">
        <f>IF((SUM(BJ$19:BJ$39)+SUM(BJ$78:BJ114)+SUM(BJ$117:BJ$121))&gt;=30,0,SUM(IF(AND($I115=1,CX115=1,CX$41&gt;2,CX$40&gt;0,SUM(CX$47:CX$53)&gt;0),1,0)))</f>
        <v>0</v>
      </c>
      <c r="BK115" s="80">
        <f>IF((SUM(BK$19:BK$39)+SUM(BK$78:BK114)+SUM(BK$117:BK$121))&gt;=30,0,SUM(IF(AND($I115=1,CY115=1,CY$41&gt;2,CY$40&gt;0,SUM(CY$47:CY$53)&gt;0),1,0)))</f>
        <v>0</v>
      </c>
      <c r="BL115" s="80">
        <f>IF((SUM(BL$19:BL$39)+SUM(BL$78:BL114)+SUM(BL$117:BL$121))&gt;=30,0,SUM(IF(AND($I115=1,CZ115=1,CZ$41&gt;2,CZ$40&gt;0,SUM(CZ$47:CZ$53)&gt;0),1,0)))</f>
        <v>0</v>
      </c>
      <c r="BM115" s="80">
        <f>IF((SUM(BM$19:BM$39)+SUM(BM$78:BM114)+SUM(BM$117:BM$121))&gt;=30,0,SUM(IF(AND($I115=1,DA115=1,DA$41&gt;2,DA$40&gt;0,SUM(DA$47:DA$53)&gt;0),1,0)))</f>
        <v>0</v>
      </c>
      <c r="BN115" s="80">
        <f>IF((SUM(BN$19:BN$39)+SUM(BN$78:BN114)+SUM(BN$117:BN$121))&gt;=30,0,SUM(IF(AND($I115=1,DB115=1,DB$41&gt;2,DB$40&gt;0,SUM(DB$47:DB$53)&gt;0),1,0)))</f>
        <v>0</v>
      </c>
      <c r="BO115" s="80">
        <f>IF((SUM(BO$19:BO$39)+SUM(BO$78:BO114)+SUM(BO$117:BO$121))&gt;=30,0,SUM(IF(AND($I115=1,DC115=1,DC$41&gt;2,DC$40&gt;0,SUM(DC$47:DC$53)&gt;0),1,0)))</f>
        <v>0</v>
      </c>
      <c r="BP115" s="80">
        <f>IF((SUM(BP$19:BP$39)+SUM(BP$78:BP114)+SUM(BP$117:BP$121))&gt;=30,0,SUM(IF(AND($I115=1,DD115=1,DD$41&gt;2,DD$40&gt;0,SUM(DD$47:DD$53)&gt;0),1,0)))</f>
        <v>0</v>
      </c>
      <c r="BQ115" s="80">
        <f>IF((SUM(BQ$19:BQ$39)+SUM(BQ$78:BQ114)+SUM(BQ$117:BQ$121))&gt;=30,0,SUM(IF(AND($I115=1,DE115=1,DE$41&gt;2,DE$40&gt;0,SUM(DE$47:DE$53)&gt;0),1,0)))</f>
        <v>0</v>
      </c>
      <c r="BR115" s="80">
        <f>IF((SUM(BR$19:BR$39)+SUM(BR$78:BR114)+SUM(BR$117:BR$121))&gt;=30,0,SUM(IF(AND($I115=1,DF115=1,DF$41&gt;2,DF$40&gt;0,SUM(DF$47:DF$53)&gt;0),1,0)))</f>
        <v>0</v>
      </c>
      <c r="BS115" s="80">
        <f>IF((SUM(BS$19:BS$39)+SUM(BS$78:BS114)+SUM(BS$117:BS$121))&gt;=30,0,SUM(IF(AND($I115=1,DG115=1,DG$41&gt;2,DG$40&gt;0,SUM(DG$47:DG$53)&gt;0),1,0)))</f>
        <v>0</v>
      </c>
      <c r="BT115" s="80">
        <f>IF((SUM(BT$19:BT$39)+SUM(BT$78:BT114)+SUM(BT$117:BT$121))&gt;=30,0,SUM(IF(AND($I115=1,DH115=1,DH$41&gt;2,DH$40&gt;0,SUM(DH$47:DH$53)&gt;0),1,0)))</f>
        <v>0</v>
      </c>
      <c r="BU115" s="80">
        <f>IF((SUM(BU$19:BU$39)+SUM(BU$78:BU114)+SUM(BU$117:BU$121))&gt;=30,0,SUM(IF(AND($I115=1,DI115=1,DI$41&gt;2,DI$40&gt;0,SUM(DI$47:DI$53)&gt;0),1,0)))</f>
        <v>0</v>
      </c>
      <c r="BV115" s="80">
        <f>IF((SUM(BV$19:BV$39)+SUM(BV$78:BV114)+SUM(BV$117:BV$121))&gt;=30,0,SUM(IF(AND($I115=1,DJ115=1,DJ$41&gt;2,DJ$40&gt;0,SUM(DJ$47:DJ$53)&gt;0),1,0)))</f>
        <v>0</v>
      </c>
      <c r="BW115" s="80">
        <f>IF((SUM(BW$19:BW$39)+SUM(BW$78:BW114)+SUM(BW$117:BW$121))&gt;=30,0,SUM(IF(AND($I115=1,DK115=1,DK$41&gt;2,DK$40&gt;0,SUM(DK$47:DK$53)&gt;0),1,0)))</f>
        <v>0</v>
      </c>
      <c r="BX115" s="80">
        <f>IF((SUM(BX$19:BX$39)+SUM(BX$78:BX114)+SUM(BX$117:BX$121))&gt;=30,0,SUM(IF(AND($I115=1,DL115=1,DL$41&gt;2,DL$40&gt;0,SUM(DL$47:DL$53)&gt;0),1,0)))</f>
        <v>0</v>
      </c>
      <c r="BY115" s="80">
        <f>IF((SUM(BY$19:BY$39)+SUM(BY$78:BY114)+SUM(BY$117:BY$121))&gt;=30,0,SUM(IF(AND($I115=1,DM115=1,DM$41&gt;2,DM$40&gt;0,SUM(DM$47:DM$53)&gt;0),1,0)))</f>
        <v>0</v>
      </c>
      <c r="BZ115" s="80">
        <f>IF((SUM(BZ$19:BZ$39)+SUM(BZ$78:BZ114)+SUM(BZ$117:BZ$121))&gt;=30,0,SUM(IF(AND($I115=1,DN115=1,DN$41&gt;2,DN$40&gt;0,SUM(DN$47:DN$53)&gt;0),1,0)))</f>
        <v>0</v>
      </c>
      <c r="CA115" s="80">
        <f>IF((SUM(CA$19:CA$39)+SUM(CA$78:CA114)+SUM(CA$117:CA$121))&gt;=30,0,SUM(IF(AND($I115=1,DO115=1,DO$41&gt;2,DO$40&gt;0,SUM(DO$47:DO$53)&gt;0),1,0)))</f>
        <v>0</v>
      </c>
      <c r="CB115" s="80">
        <f>IF((SUM(CB$19:CB$39)+SUM(CB$78:CB114)+SUM(CB$117:CB$121))&gt;=30,0,SUM(IF(AND($I115=1,DP115=1,DP$41&gt;2,DP$40&gt;0,SUM(DP$47:DP$53)&gt;0),1,0)))</f>
        <v>0</v>
      </c>
      <c r="CC115" s="80">
        <f>IF((SUM(CC$19:CC$39)+SUM(CC$78:CC114)+SUM(CC$117:CC$121))&gt;=30,0,SUM(IF(AND($I115=1,DQ115=1,DQ$41&gt;2,DQ$40&gt;0,SUM(DQ$47:DQ$53)&gt;0),1,0)))</f>
        <v>0</v>
      </c>
      <c r="CD115" s="80">
        <f>IF((SUM(CD$19:CD$39)+SUM(CD$78:CD114)+SUM(CD$117:CD$121))&gt;=30,0,SUM(IF(AND($I115=1,DR115=1,DR$41&gt;2,DR$40&gt;0,SUM(DR$47:DR$53)&gt;0),1,0)))</f>
        <v>0</v>
      </c>
      <c r="CE115" s="80">
        <f>IF((SUM(CE$19:CE$39)+SUM(CE$78:CE114)+SUM(CE$117:CE$121))&gt;=30,0,SUM(IF(AND($I115=1,DS115=1,DS$41&gt;2,DS$40&gt;0,SUM(DS$47:DS$53)&gt;0),1,0)))</f>
        <v>0</v>
      </c>
      <c r="CF115" s="80">
        <f>IF((SUM(CF$19:CF$39)+SUM(CF$78:CF114)+SUM(CF$117:CF$121))&gt;=30,0,SUM(IF(AND($I115=1,DT115=1,DT$41&gt;2,DT$40&gt;0,SUM(DT$47:DT$53)&gt;0),1,0)))</f>
        <v>0</v>
      </c>
      <c r="CG115" s="80">
        <f>IF((SUM(CG$19:CG$39)+SUM(CG$78:CG114)+SUM(CG$117:CG$121))&gt;=30,0,SUM(IF(AND($I115=1,DU115=1,DU$41&gt;2,DU$40&gt;0,SUM(DU$47:DU$53)&gt;0),1,0)))</f>
        <v>0</v>
      </c>
      <c r="CH115" s="80">
        <f>IF((SUM(CH$19:CH$39)+SUM(CH$78:CH114)+SUM(CH$117:CH$121))&gt;=30,0,SUM(IF(AND($I115=1,DV115=1,DV$41&gt;2,DV$40&gt;0,SUM(DV$47:DV$53)&gt;0),1,0)))</f>
        <v>0</v>
      </c>
      <c r="CI115" s="80">
        <f>IF((SUM(CI$19:CI$39)+SUM(CI$78:CI114)+SUM(CI$117:CI$121))&gt;=30,0,SUM(IF(AND($I115=1,DW115=1,DW$41&gt;2,DW$40&gt;0,SUM(DW$47:DW$53)&gt;0),1,0)))</f>
        <v>0</v>
      </c>
      <c r="CJ115" s="80">
        <f>IF((SUM(CJ$19:CJ$39)+SUM(CJ$78:CJ114)+SUM(CJ$117:CJ$121))&gt;=30,0,SUM(IF(AND($I115=1,DX115=1,DX$41&gt;2,DX$40&gt;0,SUM(DX$47:DX$53)&gt;0),1,0)))</f>
        <v>0</v>
      </c>
      <c r="CK115" s="80">
        <f>IF((SUM(CK$19:CK$39)+SUM(CK$78:CK114)+SUM(CK$117:CK$121))&gt;=30,0,SUM(IF(AND($I115=1,DY115=1,DY$41&gt;2,DY$40&gt;0,SUM(DY$47:DY$53)&gt;0),1,0)))</f>
        <v>0</v>
      </c>
      <c r="CL115" s="80">
        <f>IF((SUM(CL$19:CL$39)+SUM(CL$78:CL114)+SUM(CL$117:CL$121))&gt;=30,0,SUM(IF(AND($I115=1,DZ115=1,DZ$41&gt;2,DZ$40&gt;0,SUM(DZ$47:DZ$53)&gt;0),1,0)))</f>
        <v>0</v>
      </c>
      <c r="CM115" s="80">
        <f>IF((SUM(CM$19:CM$39)+SUM(CM$78:CM114)+SUM(CM$117:CM$121))&gt;=30,0,SUM(IF(AND($I115=1,EA115=1,EA$41&gt;2,EA$40&gt;0,SUM(EA$47:EA$53)&gt;0),1,0)))</f>
        <v>0</v>
      </c>
      <c r="CN115" s="80">
        <f>IF((SUM(CN$19:CN$39)+SUM(CN$78:CN114)+SUM(CN$117:CN$121))&gt;=30,0,SUM(IF(AND($I115=1,EB115=1,EB$41&gt;2,EB$40&gt;0,SUM(EB$47:EB$53)&gt;0),1,0)))</f>
        <v>0</v>
      </c>
      <c r="CO115" s="80">
        <f>IF((SUM(CO$19:CO$39)+SUM(CO$78:CO114)+SUM(CO$117:CO$121))&gt;=30,0,SUM(IF(AND($I115=1,EC115=1,EC$41&gt;2,EC$40&gt;0,SUM(EC$47:EC$53)&gt;0),1,0)))</f>
        <v>0</v>
      </c>
      <c r="CP115" s="80">
        <f>IF((SUM(CP$19:CP$39)+SUM(CP$78:CP114)+SUM(CP$117:CP$121))&gt;=30,0,SUM(IF(AND($I115=1,ED115=1,ED$41&gt;2,ED$40&gt;0,SUM(ED$47:ED$53)&gt;0),1,0)))</f>
        <v>0</v>
      </c>
      <c r="CQ115" s="80">
        <f>IF((SUM(CQ$19:CQ$39)+SUM(CQ$78:CQ114)+SUM(CQ$117:CQ$121))&gt;=30,0,SUM(IF(AND($I115=1,EE115=1,EE$41&gt;2,EE$40&gt;0,SUM(EE$47:EE$53)&gt;0),1,0)))</f>
        <v>0</v>
      </c>
      <c r="CR115" s="80">
        <f>IF((SUM(CR$19:CR$39)+SUM(CR$78:CR114)+SUM(CR$117:CR$121))&gt;=30,0,SUM(IF(AND($I115=1,EF115=1,EF$41&gt;2,EF$40&gt;0,SUM(EF$47:EF$53)&gt;0),1,0)))</f>
        <v>0</v>
      </c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54">
        <f t="shared" si="48"/>
        <v>0</v>
      </c>
      <c r="EH115" s="136"/>
      <c r="EI115" s="97">
        <f t="shared" si="49"/>
        <v>0</v>
      </c>
      <c r="EJ115" s="344" t="str">
        <f t="shared" si="50"/>
        <v/>
      </c>
      <c r="EK115" s="345">
        <f t="shared" si="51"/>
        <v>0</v>
      </c>
      <c r="EL115" s="185"/>
      <c r="EM115" s="102">
        <f>SUMIF($K115,REGISTER!$CU$7,'KORT 2'!$BD115)</f>
        <v>0</v>
      </c>
      <c r="EN115" s="19">
        <f>SUMIF($K115,REGISTER!$CU$8,'KORT 2'!$BD115)</f>
        <v>0</v>
      </c>
      <c r="EO115" s="20">
        <f>SUMIF($K115,REGISTER!$CU$9,'KORT 2'!$BD115)</f>
        <v>0</v>
      </c>
      <c r="EP115" s="17">
        <f>SUMIF($K115,REGISTER!$CU$21,'KORT 2'!$BD115)</f>
        <v>0</v>
      </c>
      <c r="EQ115" s="19">
        <f>SUMIF($K115,REGISTER!$CU$22,'KORT 2'!$BD115)</f>
        <v>0</v>
      </c>
      <c r="ER115" s="20">
        <f>SUMIF($K115,REGISTER!$CU$23,'KORT 2'!$BD115)</f>
        <v>0</v>
      </c>
      <c r="ES115" s="17">
        <f>SUMIF($K115,REGISTER!$CU$14,'KORT 2'!$BD115)</f>
        <v>0</v>
      </c>
      <c r="ET115" s="19">
        <f>SUMIF($K115,REGISTER!$CU$15,'KORT 2'!$BD115)</f>
        <v>0</v>
      </c>
      <c r="EU115" s="19">
        <f>SUMIF($K115,REGISTER!$CU$16,'KORT 2'!$BD115)</f>
        <v>0</v>
      </c>
      <c r="EV115" s="218">
        <f>SUMIF($K115,REGISTER!$CU$17,'KORT 2'!$BD115)+SUMIF($K115,REGISTER!$CU$18,'KORT 2'!$BD115)+SUMIF($K115,REGISTER!$CU$19,'KORT 2'!$BD115)+SUMIF($K115,REGISTER!$CU$20,'KORT 2'!$BD115)</f>
        <v>0</v>
      </c>
      <c r="EW115" s="103">
        <f>SUMIF($K115,REGISTER!$CU$28,'KORT 2'!$BD115)</f>
        <v>0</v>
      </c>
      <c r="EX115" s="19">
        <f>SUMIF($K115,REGISTER!$CU$29,'KORT 2'!$BD115)</f>
        <v>0</v>
      </c>
      <c r="EY115" s="19">
        <f>SUMIF($K115,REGISTER!$CU$30,'KORT 2'!$BD115)</f>
        <v>0</v>
      </c>
      <c r="EZ115" s="218">
        <f>SUMIF($K115,REGISTER!$CU$31,'KORT 2'!$BD115)+SUMIF($K115,REGISTER!$CU$32,'KORT 2'!$BD115)+SUMIF($K115,REGISTER!$CU$33,'KORT 2'!$BD115)+SUMIF($K115,REGISTER!$CU$34,'KORT 2'!$BD115)</f>
        <v>0</v>
      </c>
      <c r="FA115" s="136"/>
      <c r="FB115" s="136"/>
      <c r="FC115" s="136"/>
      <c r="FD115" s="136"/>
      <c r="FE115" s="136"/>
      <c r="FF115" s="136"/>
      <c r="FG115" s="136"/>
      <c r="FH115" s="136"/>
      <c r="FI115" s="136"/>
      <c r="FJ115" s="136"/>
      <c r="FK115" s="136"/>
      <c r="FL115" s="136"/>
      <c r="FM115" s="136"/>
      <c r="FN115" s="136"/>
      <c r="FO115" s="136"/>
      <c r="FP115" s="235"/>
      <c r="FQ115" s="103">
        <f>SUMIF($M115,REGISTER!$CU$36,'KORT 2'!$O115)</f>
        <v>0</v>
      </c>
      <c r="FR115" s="19">
        <f>SUMIF($M115,REGISTER!$CU$37,'KORT 2'!$O115)</f>
        <v>0</v>
      </c>
      <c r="FS115" s="19">
        <f>SUMIF($M115,REGISTER!$CU$38,'KORT 2'!$O115)</f>
        <v>0</v>
      </c>
      <c r="FT115" s="19">
        <f>SUMIF($M115,REGISTER!$CU$39,'KORT 2'!$O115)</f>
        <v>0</v>
      </c>
      <c r="FU115" s="19">
        <f>SUMIF($M115,REGISTER!$CU$40,'KORT 2'!$O115)</f>
        <v>0</v>
      </c>
      <c r="FV115" s="19">
        <f>SUMIF($M115,REGISTER!$CU$41,'KORT 2'!$O115)</f>
        <v>0</v>
      </c>
      <c r="FW115" s="19">
        <f>SUMIF($M115,REGISTER!$CU$56,'KORT 2'!$O115)</f>
        <v>0</v>
      </c>
      <c r="FX115" s="19">
        <f>SUMIF($M115,REGISTER!$CU$57,'KORT 2'!$O115)</f>
        <v>0</v>
      </c>
      <c r="FY115" s="19">
        <f>SUMIF($M115,REGISTER!$CU$58,'KORT 2'!$O115)</f>
        <v>0</v>
      </c>
      <c r="FZ115" s="19">
        <f>SUMIF($M115,REGISTER!$CU$59,'KORT 2'!$O115)</f>
        <v>0</v>
      </c>
      <c r="GA115" s="19">
        <f>SUMIF($M115,REGISTER!$CU$60,'KORT 2'!$O115)</f>
        <v>0</v>
      </c>
      <c r="GB115" s="19">
        <f>SUMIF($M115,REGISTER!$CU$61,'KORT 2'!$O115)</f>
        <v>0</v>
      </c>
      <c r="GC115" s="19">
        <f>SUMIF($M115,REGISTER!$CU$46,'KORT 2'!$O115)</f>
        <v>0</v>
      </c>
      <c r="GD115" s="19">
        <f>SUMIF($M115,REGISTER!$CU$47,'KORT 2'!$O115)</f>
        <v>0</v>
      </c>
      <c r="GE115" s="19">
        <f>SUMIF($M115,REGISTER!$CU$48,'KORT 2'!$O115)</f>
        <v>0</v>
      </c>
      <c r="GF115" s="19">
        <f>SUMIF($M115,REGISTER!$CU$49,'KORT 2'!$O115)</f>
        <v>0</v>
      </c>
      <c r="GG115" s="19">
        <f>SUMIF($M115,REGISTER!$CU$50,'KORT 2'!$O115)</f>
        <v>0</v>
      </c>
      <c r="GH115" s="19">
        <f>SUMIF($M115,REGISTER!$CU$51,'KORT 2'!$O115)</f>
        <v>0</v>
      </c>
      <c r="GI115" s="18">
        <f>SUMIF($M115,REGISTER!$CU$52,'KORT 2'!$O115)+SUMIF($M115,REGISTER!$CU$53,'KORT 2'!$O115)+SUMIF($M115,REGISTER!$CU$54,'KORT 2'!$O115)+SUMIF($M115,REGISTER!$CU$55,'KORT 2'!$O115)</f>
        <v>0</v>
      </c>
      <c r="GJ115" s="19">
        <f>SUMIF($M115,REGISTER!$CU$66,'KORT 2'!$O115)</f>
        <v>0</v>
      </c>
      <c r="GK115" s="19">
        <f>SUMIF($M115,REGISTER!$CU$67,'KORT 2'!$O115)</f>
        <v>0</v>
      </c>
      <c r="GL115" s="19">
        <f>SUMIF($M115,REGISTER!$CU$68,'KORT 2'!$O115)</f>
        <v>0</v>
      </c>
      <c r="GM115" s="19">
        <f>SUMIF($M115,REGISTER!$CU$69,'KORT 2'!$O115)</f>
        <v>0</v>
      </c>
      <c r="GN115" s="19">
        <f>SUMIF($M115,REGISTER!$CU$70,'KORT 2'!$O115)</f>
        <v>0</v>
      </c>
      <c r="GO115" s="19">
        <f>SUMIF($M115,REGISTER!$CU$71,'KORT 2'!$O115)</f>
        <v>0</v>
      </c>
      <c r="GP115" s="18">
        <f>SUMIF($M115,REGISTER!$CU$72,'KORT 2'!$O115)+SUMIF($M115,REGISTER!$CU$73,'KORT 2'!$O115)+SUMIF($M115,REGISTER!$CU$74,'KORT 2'!$O115)+SUMIF($M115,REGISTER!$CU$75,'KORT 2'!$O115)</f>
        <v>0</v>
      </c>
      <c r="GQ115" s="136"/>
      <c r="GR115" s="136"/>
      <c r="GS115" s="136"/>
      <c r="GT115" s="136"/>
      <c r="GU115" s="136"/>
      <c r="GV115" s="136"/>
      <c r="GW115" s="136"/>
      <c r="GX115" s="136"/>
      <c r="GY115" s="136"/>
      <c r="GZ115" s="136"/>
      <c r="HA115" s="136"/>
      <c r="HB115" s="136"/>
      <c r="HC115" s="136"/>
      <c r="HD115" s="136"/>
      <c r="HE115" s="136"/>
      <c r="HF115" s="136"/>
      <c r="HG115" s="136"/>
      <c r="HH115" s="125"/>
      <c r="HI115" s="1"/>
    </row>
    <row r="116" spans="1:217" ht="12" customHeight="1">
      <c r="A116" s="17">
        <v>60</v>
      </c>
      <c r="B116" s="81"/>
      <c r="C116" s="427" t="str">
        <f t="shared" si="38"/>
        <v/>
      </c>
      <c r="D116" s="428"/>
      <c r="E116" s="428"/>
      <c r="F116" s="428"/>
      <c r="G116" s="429"/>
      <c r="H116" s="130" t="str">
        <f t="shared" si="39"/>
        <v/>
      </c>
      <c r="I116" s="26">
        <f t="shared" si="40"/>
        <v>0</v>
      </c>
      <c r="J116" s="26">
        <f t="shared" si="41"/>
        <v>0</v>
      </c>
      <c r="K116" s="26">
        <f t="shared" si="42"/>
        <v>0</v>
      </c>
      <c r="L116" s="134"/>
      <c r="M116" s="26">
        <f t="shared" si="43"/>
        <v>0</v>
      </c>
      <c r="N116" s="26">
        <f t="shared" si="44"/>
        <v>0</v>
      </c>
      <c r="O116" s="101">
        <f t="shared" si="45"/>
        <v>0</v>
      </c>
      <c r="P116" s="80">
        <f>IF((SUM(P$19:P$39)+SUM(P$78:P115)+SUM(P$117:P$121))&gt;=REGISTER!$CZ$22,0,IF(CS$70=1,0,IF(AND(CS116=1,$J116=1,CS$43&gt;=REGISTER!$CZ$25,CS$40&gt;0,SUM(CS$54:CS$60)&gt;0),1,0)))</f>
        <v>0</v>
      </c>
      <c r="Q116" s="80">
        <f>IF((SUM(Q$19:Q$39)+SUM(Q$78:Q115)+SUM(Q$117:Q$121))&gt;=REGISTER!$CZ$22,0,IF(CT$70=1,0,IF(AND(CT116=1,$J116=1,CT$43&gt;=REGISTER!$CZ$25,CT$40&gt;0,SUM(CT$54:CT$60)&gt;0),1,0)))</f>
        <v>0</v>
      </c>
      <c r="R116" s="80">
        <f>IF((SUM(R$19:R$39)+SUM(R$78:R115)+SUM(R$117:R$121))&gt;=REGISTER!$CZ$22,0,IF(CU$70=1,0,IF(AND(CU116=1,$J116=1,CU$43&gt;=REGISTER!$CZ$25,CU$40&gt;0,SUM(CU$54:CU$60)&gt;0),1,0)))</f>
        <v>0</v>
      </c>
      <c r="S116" s="80">
        <f>IF((SUM(S$19:S$39)+SUM(S$78:S115)+SUM(S$117:S$121))&gt;=REGISTER!$CZ$22,0,IF(CV$70=1,0,IF(AND(CV116=1,$J116=1,CV$43&gt;=REGISTER!$CZ$25,CV$40&gt;0,SUM(CV$54:CV$60)&gt;0),1,0)))</f>
        <v>0</v>
      </c>
      <c r="T116" s="80">
        <f>IF((SUM(T$19:T$39)+SUM(T$78:T115)+SUM(T$117:T$121))&gt;=REGISTER!$CZ$22,0,IF(CW$70=1,0,IF(AND(CW116=1,$J116=1,CW$43&gt;=REGISTER!$CZ$25,CW$40&gt;0,SUM(CW$54:CW$60)&gt;0),1,0)))</f>
        <v>0</v>
      </c>
      <c r="U116" s="80">
        <f>IF((SUM(U$19:U$39)+SUM(U$78:U115)+SUM(U$117:U$121))&gt;=REGISTER!$CZ$22,0,IF(CX$70=1,0,IF(AND(CX116=1,$J116=1,CX$43&gt;=REGISTER!$CZ$25,CX$40&gt;0,SUM(CX$54:CX$60)&gt;0),1,0)))</f>
        <v>0</v>
      </c>
      <c r="V116" s="80">
        <f>IF((SUM(V$19:V$39)+SUM(V$78:V115)+SUM(V$117:V$121))&gt;=REGISTER!$CZ$22,0,IF(CY$70=1,0,IF(AND(CY116=1,$J116=1,CY$43&gt;=REGISTER!$CZ$25,CY$40&gt;0,SUM(CY$54:CY$60)&gt;0),1,0)))</f>
        <v>0</v>
      </c>
      <c r="W116" s="80">
        <f>IF((SUM(W$19:W$39)+SUM(W$78:W115)+SUM(W$117:W$121))&gt;=REGISTER!$CZ$22,0,IF(CZ$70=1,0,IF(AND(CZ116=1,$J116=1,CZ$43&gt;=REGISTER!$CZ$25,CZ$40&gt;0,SUM(CZ$54:CZ$60)&gt;0),1,0)))</f>
        <v>0</v>
      </c>
      <c r="X116" s="80">
        <f>IF((SUM(X$19:X$39)+SUM(X$78:X115)+SUM(X$117:X$121))&gt;=REGISTER!$CZ$22,0,IF(DA$70=1,0,IF(AND(DA116=1,$J116=1,DA$43&gt;=REGISTER!$CZ$25,DA$40&gt;0,SUM(DA$54:DA$60)&gt;0),1,0)))</f>
        <v>0</v>
      </c>
      <c r="Y116" s="80">
        <f>IF((SUM(Y$19:Y$39)+SUM(Y$78:Y115)+SUM(Y$117:Y$121))&gt;=REGISTER!$CZ$22,0,IF(DB$70=1,0,IF(AND(DB116=1,$J116=1,DB$43&gt;=REGISTER!$CZ$25,DB$40&gt;0,SUM(DB$54:DB$60)&gt;0),1,0)))</f>
        <v>0</v>
      </c>
      <c r="Z116" s="80">
        <f>IF((SUM(Z$19:Z$39)+SUM(Z$78:Z115)+SUM(Z$117:Z$121))&gt;=REGISTER!$CZ$22,0,IF(DC$70=1,0,IF(AND(DC116=1,$J116=1,DC$43&gt;=REGISTER!$CZ$25,DC$40&gt;0,SUM(DC$54:DC$60)&gt;0),1,0)))</f>
        <v>0</v>
      </c>
      <c r="AA116" s="80">
        <f>IF((SUM(AA$19:AA$39)+SUM(AA$78:AA115)+SUM(AA$117:AA$121))&gt;=REGISTER!$CZ$22,0,IF(DD$70=1,0,IF(AND(DD116=1,$J116=1,DD$43&gt;=REGISTER!$CZ$25,DD$40&gt;0,SUM(DD$54:DD$60)&gt;0),1,0)))</f>
        <v>0</v>
      </c>
      <c r="AB116" s="80">
        <f>IF((SUM(AB$19:AB$39)+SUM(AB$78:AB115)+SUM(AB$117:AB$121))&gt;=REGISTER!$CZ$22,0,IF(DE$70=1,0,IF(AND(DE116=1,$J116=1,DE$43&gt;=REGISTER!$CZ$25,DE$40&gt;0,SUM(DE$54:DE$60)&gt;0),1,0)))</f>
        <v>0</v>
      </c>
      <c r="AC116" s="80">
        <f>IF((SUM(AC$19:AC$39)+SUM(AC$78:AC115)+SUM(AC$117:AC$121))&gt;=REGISTER!$CZ$22,0,IF(DF$70=1,0,IF(AND(DF116=1,$J116=1,DF$43&gt;=REGISTER!$CZ$25,DF$40&gt;0,SUM(DF$54:DF$60)&gt;0),1,0)))</f>
        <v>0</v>
      </c>
      <c r="AD116" s="80">
        <f>IF((SUM(AD$19:AD$39)+SUM(AD$78:AD115)+SUM(AD$117:AD$121))&gt;=REGISTER!$CZ$22,0,IF(DG$70=1,0,IF(AND(DG116=1,$J116=1,DG$43&gt;=REGISTER!$CZ$25,DG$40&gt;0,SUM(DG$54:DG$60)&gt;0),1,0)))</f>
        <v>0</v>
      </c>
      <c r="AE116" s="80">
        <f>IF((SUM(AE$19:AE$39)+SUM(AE$78:AE115)+SUM(AE$117:AE$121))&gt;=REGISTER!$CZ$22,0,IF(DH$70=1,0,IF(AND(DH116=1,$J116=1,DH$43&gt;=REGISTER!$CZ$25,DH$40&gt;0,SUM(DH$54:DH$60)&gt;0),1,0)))</f>
        <v>0</v>
      </c>
      <c r="AF116" s="80">
        <f>IF((SUM(AF$19:AF$39)+SUM(AF$78:AF115)+SUM(AF$117:AF$121))&gt;=REGISTER!$CZ$22,0,IF(DI$70=1,0,IF(AND(DI116=1,$J116=1,DI$43&gt;=REGISTER!$CZ$25,DI$40&gt;0,SUM(DI$54:DI$60)&gt;0),1,0)))</f>
        <v>0</v>
      </c>
      <c r="AG116" s="80">
        <f>IF((SUM(AG$19:AG$39)+SUM(AG$78:AG115)+SUM(AG$117:AG$121))&gt;=REGISTER!$CZ$22,0,IF(DJ$70=1,0,IF(AND(DJ116=1,$J116=1,DJ$43&gt;=REGISTER!$CZ$25,DJ$40&gt;0,SUM(DJ$54:DJ$60)&gt;0),1,0)))</f>
        <v>0</v>
      </c>
      <c r="AH116" s="80">
        <f>IF((SUM(AH$19:AH$39)+SUM(AH$78:AH115)+SUM(AH$117:AH$121))&gt;=REGISTER!$CZ$22,0,IF(DK$70=1,0,IF(AND(DK116=1,$J116=1,DK$43&gt;=REGISTER!$CZ$25,DK$40&gt;0,SUM(DK$54:DK$60)&gt;0),1,0)))</f>
        <v>0</v>
      </c>
      <c r="AI116" s="80">
        <f>IF((SUM(AI$19:AI$39)+SUM(AI$78:AI115)+SUM(AI$117:AI$121))&gt;=REGISTER!$CZ$22,0,IF(DL$70=1,0,IF(AND(DL116=1,$J116=1,DL$43&gt;=REGISTER!$CZ$25,DL$40&gt;0,SUM(DL$54:DL$60)&gt;0),1,0)))</f>
        <v>0</v>
      </c>
      <c r="AJ116" s="80">
        <f>IF((SUM(AJ$19:AJ$39)+SUM(AJ$78:AJ115)+SUM(AJ$117:AJ$121))&gt;=REGISTER!$CZ$22,0,IF(DM$70=1,0,IF(AND(DM116=1,$J116=1,DM$43&gt;=REGISTER!$CZ$25,DM$40&gt;0,SUM(DM$54:DM$60)&gt;0),1,0)))</f>
        <v>0</v>
      </c>
      <c r="AK116" s="80">
        <f>IF((SUM(AK$19:AK$39)+SUM(AK$78:AK115)+SUM(AK$117:AK$121))&gt;=REGISTER!$CZ$22,0,IF(DN$70=1,0,IF(AND(DN116=1,$J116=1,DN$43&gt;=REGISTER!$CZ$25,DN$40&gt;0,SUM(DN$54:DN$60)&gt;0),1,0)))</f>
        <v>0</v>
      </c>
      <c r="AL116" s="80">
        <f>IF((SUM(AL$19:AL$39)+SUM(AL$78:AL115)+SUM(AL$117:AL$121))&gt;=REGISTER!$CZ$22,0,IF(DO$70=1,0,IF(AND(DO116=1,$J116=1,DO$43&gt;=REGISTER!$CZ$25,DO$40&gt;0,SUM(DO$54:DO$60)&gt;0),1,0)))</f>
        <v>0</v>
      </c>
      <c r="AM116" s="80">
        <f>IF((SUM(AM$19:AM$39)+SUM(AM$78:AM115)+SUM(AM$117:AM$121))&gt;=REGISTER!$CZ$22,0,IF(DP$70=1,0,IF(AND(DP116=1,$J116=1,DP$43&gt;=REGISTER!$CZ$25,DP$40&gt;0,SUM(DP$54:DP$60)&gt;0),1,0)))</f>
        <v>0</v>
      </c>
      <c r="AN116" s="80">
        <f>IF((SUM(AN$19:AN$39)+SUM(AN$78:AN115)+SUM(AN$117:AN$121))&gt;=REGISTER!$CZ$22,0,IF(DQ$70=1,0,IF(AND(DQ116=1,$J116=1,DQ$43&gt;=REGISTER!$CZ$25,DQ$40&gt;0,SUM(DQ$54:DQ$60)&gt;0),1,0)))</f>
        <v>0</v>
      </c>
      <c r="AO116" s="80">
        <f>IF((SUM(AO$19:AO$39)+SUM(AO$78:AO115)+SUM(AO$117:AO$121))&gt;=REGISTER!$CZ$22,0,IF(DR$70=1,0,IF(AND(DR116=1,$J116=1,DR$43&gt;=REGISTER!$CZ$25,DR$40&gt;0,SUM(DR$54:DR$60)&gt;0),1,0)))</f>
        <v>0</v>
      </c>
      <c r="AP116" s="80">
        <f>IF((SUM(AP$19:AP$39)+SUM(AP$78:AP115)+SUM(AP$117:AP$121))&gt;=REGISTER!$CZ$22,0,IF(DS$70=1,0,IF(AND(DS116=1,$J116=1,DS$43&gt;=REGISTER!$CZ$25,DS$40&gt;0,SUM(DS$54:DS$60)&gt;0),1,0)))</f>
        <v>0</v>
      </c>
      <c r="AQ116" s="80">
        <f>IF((SUM(AQ$19:AQ$39)+SUM(AQ$78:AQ115)+SUM(AQ$117:AQ$121))&gt;=REGISTER!$CZ$22,0,IF(DT$70=1,0,IF(AND(DT116=1,$J116=1,DT$43&gt;=REGISTER!$CZ$25,DT$40&gt;0,SUM(DT$54:DT$60)&gt;0),1,0)))</f>
        <v>0</v>
      </c>
      <c r="AR116" s="80">
        <f>IF((SUM(AR$19:AR$39)+SUM(AR$78:AR115)+SUM(AR$117:AR$121))&gt;=REGISTER!$CZ$22,0,IF(DU$70=1,0,IF(AND(DU116=1,$J116=1,DU$43&gt;=REGISTER!$CZ$25,DU$40&gt;0,SUM(DU$54:DU$60)&gt;0),1,0)))</f>
        <v>0</v>
      </c>
      <c r="AS116" s="80">
        <f>IF((SUM(AS$19:AS$39)+SUM(AS$78:AS115)+SUM(AS$117:AS$121))&gt;=REGISTER!$CZ$22,0,IF(DV$70=1,0,IF(AND(DV116=1,$J116=1,DV$43&gt;=REGISTER!$CZ$25,DV$40&gt;0,SUM(DV$54:DV$60)&gt;0),1,0)))</f>
        <v>0</v>
      </c>
      <c r="AT116" s="80">
        <f>IF((SUM(AT$19:AT$39)+SUM(AT$78:AT115)+SUM(AT$117:AT$121))&gt;=REGISTER!$CZ$22,0,IF(DW$70=1,0,IF(AND(DW116=1,$J116=1,DW$43&gt;=REGISTER!$CZ$25,DW$40&gt;0,SUM(DW$54:DW$60)&gt;0),1,0)))</f>
        <v>0</v>
      </c>
      <c r="AU116" s="80">
        <f>IF((SUM(AU$19:AU$39)+SUM(AU$78:AU115)+SUM(AU$117:AU$121))&gt;=REGISTER!$CZ$22,0,IF(DX$70=1,0,IF(AND(DX116=1,$J116=1,DX$43&gt;=REGISTER!$CZ$25,DX$40&gt;0,SUM(DX$54:DX$60)&gt;0),1,0)))</f>
        <v>0</v>
      </c>
      <c r="AV116" s="80">
        <f>IF((SUM(AV$19:AV$39)+SUM(AV$78:AV115)+SUM(AV$117:AV$121))&gt;=REGISTER!$CZ$22,0,IF(DY$70=1,0,IF(AND(DY116=1,$J116=1,DY$43&gt;=REGISTER!$CZ$25,DY$40&gt;0,SUM(DY$54:DY$60)&gt;0),1,0)))</f>
        <v>0</v>
      </c>
      <c r="AW116" s="80">
        <f>IF((SUM(AW$19:AW$39)+SUM(AW$78:AW115)+SUM(AW$117:AW$121))&gt;=REGISTER!$CZ$22,0,IF(DZ$70=1,0,IF(AND(DZ116=1,$J116=1,DZ$43&gt;=REGISTER!$CZ$25,DZ$40&gt;0,SUM(DZ$54:DZ$60)&gt;0),1,0)))</f>
        <v>0</v>
      </c>
      <c r="AX116" s="80">
        <f>IF((SUM(AX$19:AX$39)+SUM(AX$78:AX115)+SUM(AX$117:AX$121))&gt;=REGISTER!$CZ$22,0,IF(EA$70=1,0,IF(AND(EA116=1,$J116=1,EA$43&gt;=REGISTER!$CZ$25,EA$40&gt;0,SUM(EA$54:EA$60)&gt;0),1,0)))</f>
        <v>0</v>
      </c>
      <c r="AY116" s="80">
        <f>IF((SUM(AY$19:AY$39)+SUM(AY$78:AY115)+SUM(AY$117:AY$121))&gt;=REGISTER!$CZ$22,0,IF(EB$70=1,0,IF(AND(EB116=1,$J116=1,EB$43&gt;=REGISTER!$CZ$25,EB$40&gt;0,SUM(EB$54:EB$60)&gt;0),1,0)))</f>
        <v>0</v>
      </c>
      <c r="AZ116" s="80">
        <f>IF((SUM(AZ$19:AZ$39)+SUM(AZ$78:AZ115)+SUM(AZ$117:AZ$121))&gt;=REGISTER!$CZ$22,0,IF(EC$70=1,0,IF(AND(EC116=1,$J116=1,EC$43&gt;=REGISTER!$CZ$25,EC$40&gt;0,SUM(EC$54:EC$60)&gt;0),1,0)))</f>
        <v>0</v>
      </c>
      <c r="BA116" s="80">
        <f>IF((SUM(BA$19:BA$39)+SUM(BA$78:BA115)+SUM(BA$117:BA$121))&gt;=REGISTER!$CZ$22,0,IF(ED$70=1,0,IF(AND(ED116=1,$J116=1,ED$43&gt;=REGISTER!$CZ$25,ED$40&gt;0,SUM(ED$54:ED$60)&gt;0),1,0)))</f>
        <v>0</v>
      </c>
      <c r="BB116" s="80">
        <f>IF((SUM(BB$19:BB$39)+SUM(BB$78:BB115)+SUM(BB$117:BB$121))&gt;=REGISTER!$CZ$22,0,IF(EE$70=1,0,IF(AND(EE116=1,$J116=1,EE$43&gt;=REGISTER!$CZ$25,EE$40&gt;0,SUM(EE$54:EE$60)&gt;0),1,0)))</f>
        <v>0</v>
      </c>
      <c r="BC116" s="80">
        <f>IF((SUM(BC$19:BC$39)+SUM(BC$78:BC115)+SUM(BC$117:BC$121))&gt;=REGISTER!$CZ$22,0,IF(EF$70=1,0,IF(AND(EF116=1,$J116=1,EF$43&gt;=REGISTER!$CZ$25,EF$40&gt;0,SUM(EF$54:EF$60)&gt;0),1,0)))</f>
        <v>0</v>
      </c>
      <c r="BD116" s="101">
        <f t="shared" si="46"/>
        <v>0</v>
      </c>
      <c r="BE116" s="80">
        <f>IF((SUM(BE$19:BE$39)+SUM(BE$78:BE115)+SUM(BE$117:BE$121))&gt;=30,0,SUM(IF(AND($I116=1,CS116=1,CS$41&gt;2,CS$40&gt;0,SUM(CS$47:CS$53)&gt;0),1,0)))</f>
        <v>0</v>
      </c>
      <c r="BF116" s="80">
        <f>IF((SUM(BF$19:BF$39)+SUM(BF$78:BF115)+SUM(BF$117:BF$121))&gt;=30,0,SUM(IF(AND($I116=1,CT116=1,CT$41&gt;2,CT$40&gt;0,SUM(CT$47:CT$53)&gt;0),1,0)))</f>
        <v>0</v>
      </c>
      <c r="BG116" s="80">
        <f>IF((SUM(BG$19:BG$39)+SUM(BG$78:BG115)+SUM(BG$117:BG$121))&gt;=30,0,SUM(IF(AND($I116=1,CU116=1,CU$41&gt;2,CU$40&gt;0,SUM(CU$47:CU$53)&gt;0),1,0)))</f>
        <v>0</v>
      </c>
      <c r="BH116" s="80">
        <f>IF((SUM(BH$19:BH$39)+SUM(BH$78:BH115)+SUM(BH$117:BH$121))&gt;=30,0,SUM(IF(AND($I116=1,CV116=1,CV$41&gt;2,CV$40&gt;0,SUM(CV$47:CV$53)&gt;0),1,0)))</f>
        <v>0</v>
      </c>
      <c r="BI116" s="80">
        <f>IF((SUM(BI$19:BI$39)+SUM(BI$78:BI115)+SUM(BI$117:BI$121))&gt;=30,0,SUM(IF(AND($I116=1,CW116=1,CW$41&gt;2,CW$40&gt;0,SUM(CW$47:CW$53)&gt;0),1,0)))</f>
        <v>0</v>
      </c>
      <c r="BJ116" s="80">
        <f>IF((SUM(BJ$19:BJ$39)+SUM(BJ$78:BJ115)+SUM(BJ$117:BJ$121))&gt;=30,0,SUM(IF(AND($I116=1,CX116=1,CX$41&gt;2,CX$40&gt;0,SUM(CX$47:CX$53)&gt;0),1,0)))</f>
        <v>0</v>
      </c>
      <c r="BK116" s="80">
        <f>IF((SUM(BK$19:BK$39)+SUM(BK$78:BK115)+SUM(BK$117:BK$121))&gt;=30,0,SUM(IF(AND($I116=1,CY116=1,CY$41&gt;2,CY$40&gt;0,SUM(CY$47:CY$53)&gt;0),1,0)))</f>
        <v>0</v>
      </c>
      <c r="BL116" s="80">
        <f>IF((SUM(BL$19:BL$39)+SUM(BL$78:BL115)+SUM(BL$117:BL$121))&gt;=30,0,SUM(IF(AND($I116=1,CZ116=1,CZ$41&gt;2,CZ$40&gt;0,SUM(CZ$47:CZ$53)&gt;0),1,0)))</f>
        <v>0</v>
      </c>
      <c r="BM116" s="80">
        <f>IF((SUM(BM$19:BM$39)+SUM(BM$78:BM115)+SUM(BM$117:BM$121))&gt;=30,0,SUM(IF(AND($I116=1,DA116=1,DA$41&gt;2,DA$40&gt;0,SUM(DA$47:DA$53)&gt;0),1,0)))</f>
        <v>0</v>
      </c>
      <c r="BN116" s="80">
        <f>IF((SUM(BN$19:BN$39)+SUM(BN$78:BN115)+SUM(BN$117:BN$121))&gt;=30,0,SUM(IF(AND($I116=1,DB116=1,DB$41&gt;2,DB$40&gt;0,SUM(DB$47:DB$53)&gt;0),1,0)))</f>
        <v>0</v>
      </c>
      <c r="BO116" s="80">
        <f>IF((SUM(BO$19:BO$39)+SUM(BO$78:BO115)+SUM(BO$117:BO$121))&gt;=30,0,SUM(IF(AND($I116=1,DC116=1,DC$41&gt;2,DC$40&gt;0,SUM(DC$47:DC$53)&gt;0),1,0)))</f>
        <v>0</v>
      </c>
      <c r="BP116" s="80">
        <f>IF((SUM(BP$19:BP$39)+SUM(BP$78:BP115)+SUM(BP$117:BP$121))&gt;=30,0,SUM(IF(AND($I116=1,DD116=1,DD$41&gt;2,DD$40&gt;0,SUM(DD$47:DD$53)&gt;0),1,0)))</f>
        <v>0</v>
      </c>
      <c r="BQ116" s="80">
        <f>IF((SUM(BQ$19:BQ$39)+SUM(BQ$78:BQ115)+SUM(BQ$117:BQ$121))&gt;=30,0,SUM(IF(AND($I116=1,DE116=1,DE$41&gt;2,DE$40&gt;0,SUM(DE$47:DE$53)&gt;0),1,0)))</f>
        <v>0</v>
      </c>
      <c r="BR116" s="80">
        <f>IF((SUM(BR$19:BR$39)+SUM(BR$78:BR115)+SUM(BR$117:BR$121))&gt;=30,0,SUM(IF(AND($I116=1,DF116=1,DF$41&gt;2,DF$40&gt;0,SUM(DF$47:DF$53)&gt;0),1,0)))</f>
        <v>0</v>
      </c>
      <c r="BS116" s="80">
        <f>IF((SUM(BS$19:BS$39)+SUM(BS$78:BS115)+SUM(BS$117:BS$121))&gt;=30,0,SUM(IF(AND($I116=1,DG116=1,DG$41&gt;2,DG$40&gt;0,SUM(DG$47:DG$53)&gt;0),1,0)))</f>
        <v>0</v>
      </c>
      <c r="BT116" s="80">
        <f>IF((SUM(BT$19:BT$39)+SUM(BT$78:BT115)+SUM(BT$117:BT$121))&gt;=30,0,SUM(IF(AND($I116=1,DH116=1,DH$41&gt;2,DH$40&gt;0,SUM(DH$47:DH$53)&gt;0),1,0)))</f>
        <v>0</v>
      </c>
      <c r="BU116" s="80">
        <f>IF((SUM(BU$19:BU$39)+SUM(BU$78:BU115)+SUM(BU$117:BU$121))&gt;=30,0,SUM(IF(AND($I116=1,DI116=1,DI$41&gt;2,DI$40&gt;0,SUM(DI$47:DI$53)&gt;0),1,0)))</f>
        <v>0</v>
      </c>
      <c r="BV116" s="80">
        <f>IF((SUM(BV$19:BV$39)+SUM(BV$78:BV115)+SUM(BV$117:BV$121))&gt;=30,0,SUM(IF(AND($I116=1,DJ116=1,DJ$41&gt;2,DJ$40&gt;0,SUM(DJ$47:DJ$53)&gt;0),1,0)))</f>
        <v>0</v>
      </c>
      <c r="BW116" s="80">
        <f>IF((SUM(BW$19:BW$39)+SUM(BW$78:BW115)+SUM(BW$117:BW$121))&gt;=30,0,SUM(IF(AND($I116=1,DK116=1,DK$41&gt;2,DK$40&gt;0,SUM(DK$47:DK$53)&gt;0),1,0)))</f>
        <v>0</v>
      </c>
      <c r="BX116" s="80">
        <f>IF((SUM(BX$19:BX$39)+SUM(BX$78:BX115)+SUM(BX$117:BX$121))&gt;=30,0,SUM(IF(AND($I116=1,DL116=1,DL$41&gt;2,DL$40&gt;0,SUM(DL$47:DL$53)&gt;0),1,0)))</f>
        <v>0</v>
      </c>
      <c r="BY116" s="80">
        <f>IF((SUM(BY$19:BY$39)+SUM(BY$78:BY115)+SUM(BY$117:BY$121))&gt;=30,0,SUM(IF(AND($I116=1,DM116=1,DM$41&gt;2,DM$40&gt;0,SUM(DM$47:DM$53)&gt;0),1,0)))</f>
        <v>0</v>
      </c>
      <c r="BZ116" s="80">
        <f>IF((SUM(BZ$19:BZ$39)+SUM(BZ$78:BZ115)+SUM(BZ$117:BZ$121))&gt;=30,0,SUM(IF(AND($I116=1,DN116=1,DN$41&gt;2,DN$40&gt;0,SUM(DN$47:DN$53)&gt;0),1,0)))</f>
        <v>0</v>
      </c>
      <c r="CA116" s="80">
        <f>IF((SUM(CA$19:CA$39)+SUM(CA$78:CA115)+SUM(CA$117:CA$121))&gt;=30,0,SUM(IF(AND($I116=1,DO116=1,DO$41&gt;2,DO$40&gt;0,SUM(DO$47:DO$53)&gt;0),1,0)))</f>
        <v>0</v>
      </c>
      <c r="CB116" s="80">
        <f>IF((SUM(CB$19:CB$39)+SUM(CB$78:CB115)+SUM(CB$117:CB$121))&gt;=30,0,SUM(IF(AND($I116=1,DP116=1,DP$41&gt;2,DP$40&gt;0,SUM(DP$47:DP$53)&gt;0),1,0)))</f>
        <v>0</v>
      </c>
      <c r="CC116" s="80">
        <f>IF((SUM(CC$19:CC$39)+SUM(CC$78:CC115)+SUM(CC$117:CC$121))&gt;=30,0,SUM(IF(AND($I116=1,DQ116=1,DQ$41&gt;2,DQ$40&gt;0,SUM(DQ$47:DQ$53)&gt;0),1,0)))</f>
        <v>0</v>
      </c>
      <c r="CD116" s="80">
        <f>IF((SUM(CD$19:CD$39)+SUM(CD$78:CD115)+SUM(CD$117:CD$121))&gt;=30,0,SUM(IF(AND($I116=1,DR116=1,DR$41&gt;2,DR$40&gt;0,SUM(DR$47:DR$53)&gt;0),1,0)))</f>
        <v>0</v>
      </c>
      <c r="CE116" s="80">
        <f>IF((SUM(CE$19:CE$39)+SUM(CE$78:CE115)+SUM(CE$117:CE$121))&gt;=30,0,SUM(IF(AND($I116=1,DS116=1,DS$41&gt;2,DS$40&gt;0,SUM(DS$47:DS$53)&gt;0),1,0)))</f>
        <v>0</v>
      </c>
      <c r="CF116" s="80">
        <f>IF((SUM(CF$19:CF$39)+SUM(CF$78:CF115)+SUM(CF$117:CF$121))&gt;=30,0,SUM(IF(AND($I116=1,DT116=1,DT$41&gt;2,DT$40&gt;0,SUM(DT$47:DT$53)&gt;0),1,0)))</f>
        <v>0</v>
      </c>
      <c r="CG116" s="80">
        <f>IF((SUM(CG$19:CG$39)+SUM(CG$78:CG115)+SUM(CG$117:CG$121))&gt;=30,0,SUM(IF(AND($I116=1,DU116=1,DU$41&gt;2,DU$40&gt;0,SUM(DU$47:DU$53)&gt;0),1,0)))</f>
        <v>0</v>
      </c>
      <c r="CH116" s="80">
        <f>IF((SUM(CH$19:CH$39)+SUM(CH$78:CH115)+SUM(CH$117:CH$121))&gt;=30,0,SUM(IF(AND($I116=1,DV116=1,DV$41&gt;2,DV$40&gt;0,SUM(DV$47:DV$53)&gt;0),1,0)))</f>
        <v>0</v>
      </c>
      <c r="CI116" s="80">
        <f>IF((SUM(CI$19:CI$39)+SUM(CI$78:CI115)+SUM(CI$117:CI$121))&gt;=30,0,SUM(IF(AND($I116=1,DW116=1,DW$41&gt;2,DW$40&gt;0,SUM(DW$47:DW$53)&gt;0),1,0)))</f>
        <v>0</v>
      </c>
      <c r="CJ116" s="80">
        <f>IF((SUM(CJ$19:CJ$39)+SUM(CJ$78:CJ115)+SUM(CJ$117:CJ$121))&gt;=30,0,SUM(IF(AND($I116=1,DX116=1,DX$41&gt;2,DX$40&gt;0,SUM(DX$47:DX$53)&gt;0),1,0)))</f>
        <v>0</v>
      </c>
      <c r="CK116" s="80">
        <f>IF((SUM(CK$19:CK$39)+SUM(CK$78:CK115)+SUM(CK$117:CK$121))&gt;=30,0,SUM(IF(AND($I116=1,DY116=1,DY$41&gt;2,DY$40&gt;0,SUM(DY$47:DY$53)&gt;0),1,0)))</f>
        <v>0</v>
      </c>
      <c r="CL116" s="80">
        <f>IF((SUM(CL$19:CL$39)+SUM(CL$78:CL115)+SUM(CL$117:CL$121))&gt;=30,0,SUM(IF(AND($I116=1,DZ116=1,DZ$41&gt;2,DZ$40&gt;0,SUM(DZ$47:DZ$53)&gt;0),1,0)))</f>
        <v>0</v>
      </c>
      <c r="CM116" s="80">
        <f>IF((SUM(CM$19:CM$39)+SUM(CM$78:CM115)+SUM(CM$117:CM$121))&gt;=30,0,SUM(IF(AND($I116=1,EA116=1,EA$41&gt;2,EA$40&gt;0,SUM(EA$47:EA$53)&gt;0),1,0)))</f>
        <v>0</v>
      </c>
      <c r="CN116" s="80">
        <f>IF((SUM(CN$19:CN$39)+SUM(CN$78:CN115)+SUM(CN$117:CN$121))&gt;=30,0,SUM(IF(AND($I116=1,EB116=1,EB$41&gt;2,EB$40&gt;0,SUM(EB$47:EB$53)&gt;0),1,0)))</f>
        <v>0</v>
      </c>
      <c r="CO116" s="80">
        <f>IF((SUM(CO$19:CO$39)+SUM(CO$78:CO115)+SUM(CO$117:CO$121))&gt;=30,0,SUM(IF(AND($I116=1,EC116=1,EC$41&gt;2,EC$40&gt;0,SUM(EC$47:EC$53)&gt;0),1,0)))</f>
        <v>0</v>
      </c>
      <c r="CP116" s="80">
        <f>IF((SUM(CP$19:CP$39)+SUM(CP$78:CP115)+SUM(CP$117:CP$121))&gt;=30,0,SUM(IF(AND($I116=1,ED116=1,ED$41&gt;2,ED$40&gt;0,SUM(ED$47:ED$53)&gt;0),1,0)))</f>
        <v>0</v>
      </c>
      <c r="CQ116" s="80">
        <f>IF((SUM(CQ$19:CQ$39)+SUM(CQ$78:CQ115)+SUM(CQ$117:CQ$121))&gt;=30,0,SUM(IF(AND($I116=1,EE116=1,EE$41&gt;2,EE$40&gt;0,SUM(EE$47:EE$53)&gt;0),1,0)))</f>
        <v>0</v>
      </c>
      <c r="CR116" s="80">
        <f>IF((SUM(CR$19:CR$39)+SUM(CR$78:CR115)+SUM(CR$117:CR$121))&gt;=30,0,SUM(IF(AND($I116=1,EF116=1,EF$41&gt;2,EF$40&gt;0,SUM(EF$47:EF$53)&gt;0),1,0)))</f>
        <v>0</v>
      </c>
      <c r="CS116" s="64"/>
      <c r="CT116" s="64"/>
      <c r="CU116" s="64"/>
      <c r="CV116" s="64"/>
      <c r="CW116" s="64"/>
      <c r="CX116" s="64"/>
      <c r="CY116" s="64"/>
      <c r="CZ116" s="64"/>
      <c r="DA116" s="64"/>
      <c r="DB116" s="64"/>
      <c r="DC116" s="64"/>
      <c r="DD116" s="64"/>
      <c r="DE116" s="64"/>
      <c r="DF116" s="64"/>
      <c r="DG116" s="64"/>
      <c r="DH116" s="64"/>
      <c r="DI116" s="64"/>
      <c r="DJ116" s="64"/>
      <c r="DK116" s="64"/>
      <c r="DL116" s="64"/>
      <c r="DM116" s="64"/>
      <c r="DN116" s="64"/>
      <c r="DO116" s="64"/>
      <c r="DP116" s="64"/>
      <c r="DQ116" s="64"/>
      <c r="DR116" s="64"/>
      <c r="DS116" s="64"/>
      <c r="DT116" s="64"/>
      <c r="DU116" s="64"/>
      <c r="DV116" s="64"/>
      <c r="DW116" s="64"/>
      <c r="DX116" s="64"/>
      <c r="DY116" s="64"/>
      <c r="DZ116" s="64"/>
      <c r="EA116" s="64"/>
      <c r="EB116" s="64"/>
      <c r="EC116" s="64"/>
      <c r="ED116" s="64"/>
      <c r="EE116" s="64"/>
      <c r="EF116" s="64"/>
      <c r="EG116" s="54">
        <f t="shared" si="48"/>
        <v>0</v>
      </c>
      <c r="EH116" s="136"/>
      <c r="EI116" s="97">
        <f t="shared" si="49"/>
        <v>0</v>
      </c>
      <c r="EJ116" s="344" t="str">
        <f t="shared" si="50"/>
        <v/>
      </c>
      <c r="EK116" s="345">
        <f t="shared" si="51"/>
        <v>0</v>
      </c>
      <c r="EL116" s="185"/>
      <c r="EM116" s="102">
        <f>SUMIF($K116,REGISTER!$CU$7,'KORT 2'!$BD116)</f>
        <v>0</v>
      </c>
      <c r="EN116" s="19">
        <f>SUMIF($K116,REGISTER!$CU$8,'KORT 2'!$BD116)</f>
        <v>0</v>
      </c>
      <c r="EO116" s="20">
        <f>SUMIF($K116,REGISTER!$CU$9,'KORT 2'!$BD116)</f>
        <v>0</v>
      </c>
      <c r="EP116" s="17">
        <f>SUMIF($K116,REGISTER!$CU$21,'KORT 2'!$BD116)</f>
        <v>0</v>
      </c>
      <c r="EQ116" s="19">
        <f>SUMIF($K116,REGISTER!$CU$22,'KORT 2'!$BD116)</f>
        <v>0</v>
      </c>
      <c r="ER116" s="20">
        <f>SUMIF($K116,REGISTER!$CU$23,'KORT 2'!$BD116)</f>
        <v>0</v>
      </c>
      <c r="ES116" s="17">
        <f>SUMIF($K116,REGISTER!$CU$14,'KORT 2'!$BD116)</f>
        <v>0</v>
      </c>
      <c r="ET116" s="19">
        <f>SUMIF($K116,REGISTER!$CU$15,'KORT 2'!$BD116)</f>
        <v>0</v>
      </c>
      <c r="EU116" s="19">
        <f>SUMIF($K116,REGISTER!$CU$16,'KORT 2'!$BD116)</f>
        <v>0</v>
      </c>
      <c r="EV116" s="218">
        <f>SUMIF($K116,REGISTER!$CU$17,'KORT 2'!$BD116)+SUMIF($K116,REGISTER!$CU$18,'KORT 2'!$BD116)+SUMIF($K116,REGISTER!$CU$19,'KORT 2'!$BD116)+SUMIF($K116,REGISTER!$CU$20,'KORT 2'!$BD116)</f>
        <v>0</v>
      </c>
      <c r="EW116" s="103">
        <f>SUMIF($K116,REGISTER!$CU$28,'KORT 2'!$BD116)</f>
        <v>0</v>
      </c>
      <c r="EX116" s="19">
        <f>SUMIF($K116,REGISTER!$CU$29,'KORT 2'!$BD116)</f>
        <v>0</v>
      </c>
      <c r="EY116" s="19">
        <f>SUMIF($K116,REGISTER!$CU$30,'KORT 2'!$BD116)</f>
        <v>0</v>
      </c>
      <c r="EZ116" s="218">
        <f>SUMIF($K116,REGISTER!$CU$31,'KORT 2'!$BD116)+SUMIF($K116,REGISTER!$CU$32,'KORT 2'!$BD116)+SUMIF($K116,REGISTER!$CU$33,'KORT 2'!$BD116)+SUMIF($K116,REGISTER!$CU$34,'KORT 2'!$BD116)</f>
        <v>0</v>
      </c>
      <c r="FA116" s="136"/>
      <c r="FB116" s="136"/>
      <c r="FC116" s="136"/>
      <c r="FD116" s="136"/>
      <c r="FE116" s="136"/>
      <c r="FF116" s="136"/>
      <c r="FG116" s="136"/>
      <c r="FH116" s="136"/>
      <c r="FI116" s="136"/>
      <c r="FJ116" s="136"/>
      <c r="FK116" s="136"/>
      <c r="FL116" s="136"/>
      <c r="FM116" s="136"/>
      <c r="FN116" s="136"/>
      <c r="FO116" s="136"/>
      <c r="FP116" s="235"/>
      <c r="FQ116" s="103">
        <f>SUMIF($M116,REGISTER!$CU$36,'KORT 2'!$O116)</f>
        <v>0</v>
      </c>
      <c r="FR116" s="19">
        <f>SUMIF($M116,REGISTER!$CU$37,'KORT 2'!$O116)</f>
        <v>0</v>
      </c>
      <c r="FS116" s="19">
        <f>SUMIF($M116,REGISTER!$CU$38,'KORT 2'!$O116)</f>
        <v>0</v>
      </c>
      <c r="FT116" s="19">
        <f>SUMIF($M116,REGISTER!$CU$39,'KORT 2'!$O116)</f>
        <v>0</v>
      </c>
      <c r="FU116" s="19">
        <f>SUMIF($M116,REGISTER!$CU$40,'KORT 2'!$O116)</f>
        <v>0</v>
      </c>
      <c r="FV116" s="19">
        <f>SUMIF($M116,REGISTER!$CU$41,'KORT 2'!$O116)</f>
        <v>0</v>
      </c>
      <c r="FW116" s="19">
        <f>SUMIF($M116,REGISTER!$CU$56,'KORT 2'!$O116)</f>
        <v>0</v>
      </c>
      <c r="FX116" s="19">
        <f>SUMIF($M116,REGISTER!$CU$57,'KORT 2'!$O116)</f>
        <v>0</v>
      </c>
      <c r="FY116" s="19">
        <f>SUMIF($M116,REGISTER!$CU$58,'KORT 2'!$O116)</f>
        <v>0</v>
      </c>
      <c r="FZ116" s="19">
        <f>SUMIF($M116,REGISTER!$CU$59,'KORT 2'!$O116)</f>
        <v>0</v>
      </c>
      <c r="GA116" s="19">
        <f>SUMIF($M116,REGISTER!$CU$60,'KORT 2'!$O116)</f>
        <v>0</v>
      </c>
      <c r="GB116" s="19">
        <f>SUMIF($M116,REGISTER!$CU$61,'KORT 2'!$O116)</f>
        <v>0</v>
      </c>
      <c r="GC116" s="19">
        <f>SUMIF($M116,REGISTER!$CU$46,'KORT 2'!$O116)</f>
        <v>0</v>
      </c>
      <c r="GD116" s="19">
        <f>SUMIF($M116,REGISTER!$CU$47,'KORT 2'!$O116)</f>
        <v>0</v>
      </c>
      <c r="GE116" s="19">
        <f>SUMIF($M116,REGISTER!$CU$48,'KORT 2'!$O116)</f>
        <v>0</v>
      </c>
      <c r="GF116" s="19">
        <f>SUMIF($M116,REGISTER!$CU$49,'KORT 2'!$O116)</f>
        <v>0</v>
      </c>
      <c r="GG116" s="19">
        <f>SUMIF($M116,REGISTER!$CU$50,'KORT 2'!$O116)</f>
        <v>0</v>
      </c>
      <c r="GH116" s="19">
        <f>SUMIF($M116,REGISTER!$CU$51,'KORT 2'!$O116)</f>
        <v>0</v>
      </c>
      <c r="GI116" s="18">
        <f>SUMIF($M116,REGISTER!$CU$52,'KORT 2'!$O116)+SUMIF($M116,REGISTER!$CU$53,'KORT 2'!$O116)+SUMIF($M116,REGISTER!$CU$54,'KORT 2'!$O116)+SUMIF($M116,REGISTER!$CU$55,'KORT 2'!$O116)</f>
        <v>0</v>
      </c>
      <c r="GJ116" s="19">
        <f>SUMIF($M116,REGISTER!$CU$66,'KORT 2'!$O116)</f>
        <v>0</v>
      </c>
      <c r="GK116" s="19">
        <f>SUMIF($M116,REGISTER!$CU$67,'KORT 2'!$O116)</f>
        <v>0</v>
      </c>
      <c r="GL116" s="19">
        <f>SUMIF($M116,REGISTER!$CU$68,'KORT 2'!$O116)</f>
        <v>0</v>
      </c>
      <c r="GM116" s="19">
        <f>SUMIF($M116,REGISTER!$CU$69,'KORT 2'!$O116)</f>
        <v>0</v>
      </c>
      <c r="GN116" s="19">
        <f>SUMIF($M116,REGISTER!$CU$70,'KORT 2'!$O116)</f>
        <v>0</v>
      </c>
      <c r="GO116" s="19">
        <f>SUMIF($M116,REGISTER!$CU$71,'KORT 2'!$O116)</f>
        <v>0</v>
      </c>
      <c r="GP116" s="18">
        <f>SUMIF($M116,REGISTER!$CU$72,'KORT 2'!$O116)+SUMIF($M116,REGISTER!$CU$73,'KORT 2'!$O116)+SUMIF($M116,REGISTER!$CU$74,'KORT 2'!$O116)+SUMIF($M116,REGISTER!$CU$75,'KORT 2'!$O116)</f>
        <v>0</v>
      </c>
      <c r="GQ116" s="136"/>
      <c r="GR116" s="136"/>
      <c r="GS116" s="136"/>
      <c r="GT116" s="136"/>
      <c r="GU116" s="136"/>
      <c r="GV116" s="216"/>
      <c r="GW116" s="136"/>
      <c r="GX116" s="136"/>
      <c r="GY116" s="136"/>
      <c r="GZ116" s="136"/>
      <c r="HA116" s="136"/>
      <c r="HB116" s="136"/>
      <c r="HC116" s="136"/>
      <c r="HD116" s="136"/>
      <c r="HE116" s="136"/>
      <c r="HF116" s="136"/>
      <c r="HG116" s="136"/>
      <c r="HH116" s="125"/>
      <c r="HI116" s="1"/>
    </row>
    <row r="117" spans="1:217" ht="12.95" customHeight="1">
      <c r="A117" s="17">
        <v>61</v>
      </c>
      <c r="B117" s="81"/>
      <c r="C117" s="32" t="s">
        <v>2</v>
      </c>
      <c r="D117" s="427" t="str">
        <f>IF(B117&gt;0,VLOOKUP(B117,RE,2,FALSE),"")</f>
        <v/>
      </c>
      <c r="E117" s="428"/>
      <c r="F117" s="428"/>
      <c r="G117" s="429"/>
      <c r="H117" s="130" t="str">
        <f t="shared" si="39"/>
        <v/>
      </c>
      <c r="I117" s="26">
        <f t="shared" si="40"/>
        <v>0</v>
      </c>
      <c r="J117" s="26">
        <f t="shared" si="41"/>
        <v>0</v>
      </c>
      <c r="K117" s="243"/>
      <c r="L117" s="26">
        <f>IF($B117="",0,VLOOKUP($B117,RE,22,FALSE))</f>
        <v>0</v>
      </c>
      <c r="M117" s="26">
        <f t="shared" si="43"/>
        <v>0</v>
      </c>
      <c r="N117" s="26">
        <f t="shared" si="44"/>
        <v>0</v>
      </c>
      <c r="O117" s="101">
        <f t="shared" si="45"/>
        <v>0</v>
      </c>
      <c r="P117" s="75">
        <f>IF(CS$70=1,0,IF(AND(CS117=1,$J117=1,$N117&gt;=13,CS$43&gt;=REGISTER!$CZ$25,CS$40&gt;0,SUM(CS$54:CS$60)&gt;0),1,0))</f>
        <v>0</v>
      </c>
      <c r="Q117" s="75">
        <f>IF(CT$70=1,0,IF(AND(CT117=1,$J117=1,$N117&gt;=13,CT$43&gt;=REGISTER!$CZ$25,CT$40&gt;0,SUM(CT$54:CT$60)&gt;0),1,0))</f>
        <v>0</v>
      </c>
      <c r="R117" s="75">
        <f>IF(CU$70=1,0,IF(AND(CU117=1,$J117=1,$N117&gt;=13,CU$43&gt;=REGISTER!$CZ$25,CU$40&gt;0,SUM(CU$54:CU$60)&gt;0),1,0))</f>
        <v>0</v>
      </c>
      <c r="S117" s="75">
        <f>IF(CV$70=1,0,IF(AND(CV117=1,$J117=1,$N117&gt;=13,CV$43&gt;=REGISTER!$CZ$25,CV$40&gt;0,SUM(CV$54:CV$60)&gt;0),1,0))</f>
        <v>0</v>
      </c>
      <c r="T117" s="75">
        <f>IF(CW$70=1,0,IF(AND(CW117=1,$J117=1,$N117&gt;=13,CW$43&gt;=REGISTER!$CZ$25,CW$40&gt;0,SUM(CW$54:CW$60)&gt;0),1,0))</f>
        <v>0</v>
      </c>
      <c r="U117" s="75">
        <f>IF(CX$70=1,0,IF(AND(CX117=1,$J117=1,$N117&gt;=13,CX$43&gt;=REGISTER!$CZ$25,CX$40&gt;0,SUM(CX$54:CX$60)&gt;0),1,0))</f>
        <v>0</v>
      </c>
      <c r="V117" s="75">
        <f>IF(CY$70=1,0,IF(AND(CY117=1,$J117=1,$N117&gt;=13,CY$43&gt;=REGISTER!$CZ$25,CY$40&gt;0,SUM(CY$54:CY$60)&gt;0),1,0))</f>
        <v>0</v>
      </c>
      <c r="W117" s="75">
        <f>IF(CZ$70=1,0,IF(AND(CZ117=1,$J117=1,$N117&gt;=13,CZ$43&gt;=REGISTER!$CZ$25,CZ$40&gt;0,SUM(CZ$54:CZ$60)&gt;0),1,0))</f>
        <v>0</v>
      </c>
      <c r="X117" s="75">
        <f>IF(DA$70=1,0,IF(AND(DA117=1,$J117=1,$N117&gt;=13,DA$43&gt;=REGISTER!$CZ$25,DA$40&gt;0,SUM(DA$54:DA$60)&gt;0),1,0))</f>
        <v>0</v>
      </c>
      <c r="Y117" s="75">
        <f>IF(DB$70=1,0,IF(AND(DB117=1,$J117=1,$N117&gt;=13,DB$43&gt;=REGISTER!$CZ$25,DB$40&gt;0,SUM(DB$54:DB$60)&gt;0),1,0))</f>
        <v>0</v>
      </c>
      <c r="Z117" s="75">
        <f>IF(DC$70=1,0,IF(AND(DC117=1,$J117=1,$N117&gt;=13,DC$43&gt;=REGISTER!$CZ$25,DC$40&gt;0,SUM(DC$54:DC$60)&gt;0),1,0))</f>
        <v>0</v>
      </c>
      <c r="AA117" s="75">
        <f>IF(DD$70=1,0,IF(AND(DD117=1,$J117=1,$N117&gt;=13,DD$43&gt;=REGISTER!$CZ$25,DD$40&gt;0,SUM(DD$54:DD$60)&gt;0),1,0))</f>
        <v>0</v>
      </c>
      <c r="AB117" s="75">
        <f>IF(DE$70=1,0,IF(AND(DE117=1,$J117=1,$N117&gt;=13,DE$43&gt;=REGISTER!$CZ$25,DE$40&gt;0,SUM(DE$54:DE$60)&gt;0),1,0))</f>
        <v>0</v>
      </c>
      <c r="AC117" s="75">
        <f>IF(DF$70=1,0,IF(AND(DF117=1,$J117=1,$N117&gt;=13,DF$43&gt;=REGISTER!$CZ$25,DF$40&gt;0,SUM(DF$54:DF$60)&gt;0),1,0))</f>
        <v>0</v>
      </c>
      <c r="AD117" s="75">
        <f>IF(DG$70=1,0,IF(AND(DG117=1,$J117=1,$N117&gt;=13,DG$43&gt;=REGISTER!$CZ$25,DG$40&gt;0,SUM(DG$54:DG$60)&gt;0),1,0))</f>
        <v>0</v>
      </c>
      <c r="AE117" s="75">
        <f>IF(DH$70=1,0,IF(AND(DH117=1,$J117=1,$N117&gt;=13,DH$43&gt;=REGISTER!$CZ$25,DH$40&gt;0,SUM(DH$54:DH$60)&gt;0),1,0))</f>
        <v>0</v>
      </c>
      <c r="AF117" s="75">
        <f>IF(DI$70=1,0,IF(AND(DI117=1,$J117=1,$N117&gt;=13,DI$43&gt;=REGISTER!$CZ$25,DI$40&gt;0,SUM(DI$54:DI$60)&gt;0),1,0))</f>
        <v>0</v>
      </c>
      <c r="AG117" s="75">
        <f>IF(DJ$70=1,0,IF(AND(DJ117=1,$J117=1,$N117&gt;=13,DJ$43&gt;=REGISTER!$CZ$25,DJ$40&gt;0,SUM(DJ$54:DJ$60)&gt;0),1,0))</f>
        <v>0</v>
      </c>
      <c r="AH117" s="75">
        <f>IF(DK$70=1,0,IF(AND(DK117=1,$J117=1,$N117&gt;=13,DK$43&gt;=REGISTER!$CZ$25,DK$40&gt;0,SUM(DK$54:DK$60)&gt;0),1,0))</f>
        <v>0</v>
      </c>
      <c r="AI117" s="75">
        <f>IF(DL$70=1,0,IF(AND(DL117=1,$J117=1,$N117&gt;=13,DL$43&gt;=REGISTER!$CZ$25,DL$40&gt;0,SUM(DL$54:DL$60)&gt;0),1,0))</f>
        <v>0</v>
      </c>
      <c r="AJ117" s="75">
        <f>IF(DM$70=1,0,IF(AND(DM117=1,$J117=1,$N117&gt;=13,DM$43&gt;=REGISTER!$CZ$25,DM$40&gt;0,SUM(DM$54:DM$60)&gt;0),1,0))</f>
        <v>0</v>
      </c>
      <c r="AK117" s="75">
        <f>IF(DN$70=1,0,IF(AND(DN117=1,$J117=1,$N117&gt;=13,DN$43&gt;=REGISTER!$CZ$25,DN$40&gt;0,SUM(DN$54:DN$60)&gt;0),1,0))</f>
        <v>0</v>
      </c>
      <c r="AL117" s="75">
        <f>IF(DO$70=1,0,IF(AND(DO117=1,$J117=1,$N117&gt;=13,DO$43&gt;=REGISTER!$CZ$25,DO$40&gt;0,SUM(DO$54:DO$60)&gt;0),1,0))</f>
        <v>0</v>
      </c>
      <c r="AM117" s="75">
        <f>IF(DP$70=1,0,IF(AND(DP117=1,$J117=1,$N117&gt;=13,DP$43&gt;=REGISTER!$CZ$25,DP$40&gt;0,SUM(DP$54:DP$60)&gt;0),1,0))</f>
        <v>0</v>
      </c>
      <c r="AN117" s="75">
        <f>IF(DQ$70=1,0,IF(AND(DQ117=1,$J117=1,$N117&gt;=13,DQ$43&gt;=REGISTER!$CZ$25,DQ$40&gt;0,SUM(DQ$54:DQ$60)&gt;0),1,0))</f>
        <v>0</v>
      </c>
      <c r="AO117" s="75">
        <f>IF(DR$70=1,0,IF(AND(DR117=1,$J117=1,$N117&gt;=13,DR$43&gt;=REGISTER!$CZ$25,DR$40&gt;0,SUM(DR$54:DR$60)&gt;0),1,0))</f>
        <v>0</v>
      </c>
      <c r="AP117" s="75">
        <f>IF(DS$70=1,0,IF(AND(DS117=1,$J117=1,$N117&gt;=13,DS$43&gt;=REGISTER!$CZ$25,DS$40&gt;0,SUM(DS$54:DS$60)&gt;0),1,0))</f>
        <v>0</v>
      </c>
      <c r="AQ117" s="75">
        <f>IF(DT$70=1,0,IF(AND(DT117=1,$J117=1,$N117&gt;=13,DT$43&gt;=REGISTER!$CZ$25,DT$40&gt;0,SUM(DT$54:DT$60)&gt;0),1,0))</f>
        <v>0</v>
      </c>
      <c r="AR117" s="75">
        <f>IF(DU$70=1,0,IF(AND(DU117=1,$J117=1,$N117&gt;=13,DU$43&gt;=REGISTER!$CZ$25,DU$40&gt;0,SUM(DU$54:DU$60)&gt;0),1,0))</f>
        <v>0</v>
      </c>
      <c r="AS117" s="75">
        <f>IF(DV$70=1,0,IF(AND(DV117=1,$J117=1,$N117&gt;=13,DV$43&gt;=REGISTER!$CZ$25,DV$40&gt;0,SUM(DV$54:DV$60)&gt;0),1,0))</f>
        <v>0</v>
      </c>
      <c r="AT117" s="75">
        <f>IF(DW$70=1,0,IF(AND(DW117=1,$J117=1,$N117&gt;=13,DW$43&gt;=REGISTER!$CZ$25,DW$40&gt;0,SUM(DW$54:DW$60)&gt;0),1,0))</f>
        <v>0</v>
      </c>
      <c r="AU117" s="75">
        <f>IF(DX$70=1,0,IF(AND(DX117=1,$J117=1,$N117&gt;=13,DX$43&gt;=REGISTER!$CZ$25,DX$40&gt;0,SUM(DX$54:DX$60)&gt;0),1,0))</f>
        <v>0</v>
      </c>
      <c r="AV117" s="75">
        <f>IF(DY$70=1,0,IF(AND(DY117=1,$J117=1,$N117&gt;=13,DY$43&gt;=REGISTER!$CZ$25,DY$40&gt;0,SUM(DY$54:DY$60)&gt;0),1,0))</f>
        <v>0</v>
      </c>
      <c r="AW117" s="75">
        <f>IF(DZ$70=1,0,IF(AND(DZ117=1,$J117=1,$N117&gt;=13,DZ$43&gt;=REGISTER!$CZ$25,DZ$40&gt;0,SUM(DZ$54:DZ$60)&gt;0),1,0))</f>
        <v>0</v>
      </c>
      <c r="AX117" s="75">
        <f>IF(EA$70=1,0,IF(AND(EA117=1,$J117=1,$N117&gt;=13,EA$43&gt;=REGISTER!$CZ$25,EA$40&gt;0,SUM(EA$54:EA$60)&gt;0),1,0))</f>
        <v>0</v>
      </c>
      <c r="AY117" s="75">
        <f>IF(EB$70=1,0,IF(AND(EB117=1,$J117=1,$N117&gt;=13,EB$43&gt;=REGISTER!$CZ$25,EB$40&gt;0,SUM(EB$54:EB$60)&gt;0),1,0))</f>
        <v>0</v>
      </c>
      <c r="AZ117" s="75">
        <f>IF(EC$70=1,0,IF(AND(EC117=1,$J117=1,$N117&gt;=13,EC$43&gt;=REGISTER!$CZ$25,EC$40&gt;0,SUM(EC$54:EC$60)&gt;0),1,0))</f>
        <v>0</v>
      </c>
      <c r="BA117" s="75">
        <f>IF(ED$70=1,0,IF(AND(ED117=1,$J117=1,$N117&gt;=13,ED$43&gt;=REGISTER!$CZ$25,ED$40&gt;0,SUM(ED$54:ED$60)&gt;0),1,0))</f>
        <v>0</v>
      </c>
      <c r="BB117" s="75">
        <f>IF(EE$70=1,0,IF(AND(EE117=1,$J117=1,$N117&gt;=13,EE$43&gt;=REGISTER!$CZ$25,EE$40&gt;0,SUM(EE$54:EE$60)&gt;0),1,0))</f>
        <v>0</v>
      </c>
      <c r="BC117" s="75">
        <f>IF(EF$70=1,0,IF(AND(EF117=1,$J117=1,$N117&gt;=13,EF$43&gt;=REGISTER!$CZ$25,EF$40&gt;0,SUM(EF$54:EF$60)&gt;0),1,0))</f>
        <v>0</v>
      </c>
      <c r="BD117" s="101">
        <f t="shared" si="46"/>
        <v>0</v>
      </c>
      <c r="BE117" s="124">
        <f t="shared" ref="BE117:BT121" si="52">IF(AND($I117=1,CS117=1,$N117&gt;=13,CS$41&gt;2,CS$40&gt;0,SUM(CS$47:CS$53)&gt;0),1,0)</f>
        <v>0</v>
      </c>
      <c r="BF117" s="124">
        <f t="shared" si="52"/>
        <v>0</v>
      </c>
      <c r="BG117" s="124">
        <f t="shared" si="52"/>
        <v>0</v>
      </c>
      <c r="BH117" s="124">
        <f t="shared" si="52"/>
        <v>0</v>
      </c>
      <c r="BI117" s="124">
        <f t="shared" si="52"/>
        <v>0</v>
      </c>
      <c r="BJ117" s="124">
        <f t="shared" si="52"/>
        <v>0</v>
      </c>
      <c r="BK117" s="124">
        <f t="shared" si="52"/>
        <v>0</v>
      </c>
      <c r="BL117" s="124">
        <f t="shared" si="52"/>
        <v>0</v>
      </c>
      <c r="BM117" s="124">
        <f t="shared" si="52"/>
        <v>0</v>
      </c>
      <c r="BN117" s="124">
        <f t="shared" si="52"/>
        <v>0</v>
      </c>
      <c r="BO117" s="124">
        <f t="shared" si="52"/>
        <v>0</v>
      </c>
      <c r="BP117" s="124">
        <f t="shared" si="52"/>
        <v>0</v>
      </c>
      <c r="BQ117" s="124">
        <f t="shared" si="52"/>
        <v>0</v>
      </c>
      <c r="BR117" s="124">
        <f t="shared" si="52"/>
        <v>0</v>
      </c>
      <c r="BS117" s="124">
        <f t="shared" si="52"/>
        <v>0</v>
      </c>
      <c r="BT117" s="124">
        <f t="shared" si="52"/>
        <v>0</v>
      </c>
      <c r="BU117" s="124">
        <f t="shared" ref="BU117:CJ121" si="53">IF(AND($I117=1,DI117=1,$N117&gt;=13,DI$41&gt;2,DI$40&gt;0,SUM(DI$47:DI$53)&gt;0),1,0)</f>
        <v>0</v>
      </c>
      <c r="BV117" s="124">
        <f t="shared" si="53"/>
        <v>0</v>
      </c>
      <c r="BW117" s="124">
        <f t="shared" si="53"/>
        <v>0</v>
      </c>
      <c r="BX117" s="124">
        <f t="shared" si="53"/>
        <v>0</v>
      </c>
      <c r="BY117" s="124">
        <f t="shared" si="53"/>
        <v>0</v>
      </c>
      <c r="BZ117" s="124">
        <f t="shared" si="53"/>
        <v>0</v>
      </c>
      <c r="CA117" s="124">
        <f t="shared" si="53"/>
        <v>0</v>
      </c>
      <c r="CB117" s="124">
        <f t="shared" si="53"/>
        <v>0</v>
      </c>
      <c r="CC117" s="124">
        <f t="shared" si="53"/>
        <v>0</v>
      </c>
      <c r="CD117" s="124">
        <f t="shared" si="53"/>
        <v>0</v>
      </c>
      <c r="CE117" s="124">
        <f t="shared" si="53"/>
        <v>0</v>
      </c>
      <c r="CF117" s="124">
        <f t="shared" si="53"/>
        <v>0</v>
      </c>
      <c r="CG117" s="124">
        <f t="shared" si="53"/>
        <v>0</v>
      </c>
      <c r="CH117" s="124">
        <f t="shared" si="53"/>
        <v>0</v>
      </c>
      <c r="CI117" s="124">
        <f t="shared" si="53"/>
        <v>0</v>
      </c>
      <c r="CJ117" s="124">
        <f t="shared" si="53"/>
        <v>0</v>
      </c>
      <c r="CK117" s="124">
        <f t="shared" ref="CK117:CR121" si="54">IF(AND($I117=1,DY117=1,$N117&gt;=13,DY$41&gt;2,DY$40&gt;0,SUM(DY$47:DY$53)&gt;0),1,0)</f>
        <v>0</v>
      </c>
      <c r="CL117" s="124">
        <f t="shared" si="54"/>
        <v>0</v>
      </c>
      <c r="CM117" s="124">
        <f t="shared" si="54"/>
        <v>0</v>
      </c>
      <c r="CN117" s="124">
        <f t="shared" si="54"/>
        <v>0</v>
      </c>
      <c r="CO117" s="124">
        <f t="shared" si="54"/>
        <v>0</v>
      </c>
      <c r="CP117" s="124">
        <f t="shared" si="54"/>
        <v>0</v>
      </c>
      <c r="CQ117" s="124">
        <f t="shared" si="54"/>
        <v>0</v>
      </c>
      <c r="CR117" s="124">
        <f t="shared" si="54"/>
        <v>0</v>
      </c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  <c r="DE117" s="308"/>
      <c r="DF117" s="308"/>
      <c r="DG117" s="308"/>
      <c r="DH117" s="308"/>
      <c r="DI117" s="308"/>
      <c r="DJ117" s="308"/>
      <c r="DK117" s="308"/>
      <c r="DL117" s="308"/>
      <c r="DM117" s="308"/>
      <c r="DN117" s="308"/>
      <c r="DO117" s="308"/>
      <c r="DP117" s="308"/>
      <c r="DQ117" s="308"/>
      <c r="DR117" s="308"/>
      <c r="DS117" s="308"/>
      <c r="DT117" s="308"/>
      <c r="DU117" s="308"/>
      <c r="DV117" s="308"/>
      <c r="DW117" s="308"/>
      <c r="DX117" s="308"/>
      <c r="DY117" s="308"/>
      <c r="DZ117" s="308"/>
      <c r="EA117" s="308"/>
      <c r="EB117" s="308"/>
      <c r="EC117" s="308"/>
      <c r="ED117" s="308"/>
      <c r="EE117" s="308"/>
      <c r="EF117" s="308"/>
      <c r="EG117" s="54">
        <f>IF(B117=0,0,IF(VLOOKUP(B117,RE,5,FALSE)=1,SUM(EM117:EZ117)+SUM(FA117:FD117)+SUM(FI117:FL117)-SUM(FC117,FD117,FK117,FL117),SUM(EM117:EZ117)+SUM(FA117:FD117)+SUM(FI117:FL117)))</f>
        <v>0</v>
      </c>
      <c r="EH117" s="136"/>
      <c r="EI117" s="358">
        <f>SUM(FQ117:GP117)+SUM(GU117:GY117)+SUM(HD117:HH117)</f>
        <v>0</v>
      </c>
      <c r="EJ117" s="344" t="str">
        <f t="shared" si="50"/>
        <v/>
      </c>
      <c r="EK117" s="345">
        <f t="shared" si="51"/>
        <v>0</v>
      </c>
      <c r="EL117" s="185"/>
      <c r="EM117" s="138"/>
      <c r="EN117" s="211"/>
      <c r="EO117" s="211"/>
      <c r="EP117" s="211"/>
      <c r="EQ117" s="211"/>
      <c r="ER117" s="211"/>
      <c r="ES117" s="211"/>
      <c r="ET117" s="19">
        <f>SUMIF($L117,REGISTER!$CU$15,'KORT 2'!$BD117)</f>
        <v>0</v>
      </c>
      <c r="EU117" s="19">
        <f>SUMIF($L117,REGISTER!$CU$16,'KORT 2'!$BD117)</f>
        <v>0</v>
      </c>
      <c r="EV117" s="218">
        <f>SUMIF($L117,REGISTER!$CU$17,'KORT 2'!$BD117)+SUMIF($L117,REGISTER!$CU$18,'KORT 2'!$BD117)+SUMIF($L117,REGISTER!$CU$19,'KORT 2'!$BD117)+SUMIF($L117,REGISTER!$CU$20,'KORT 2'!$BD117)</f>
        <v>0</v>
      </c>
      <c r="EW117" s="183"/>
      <c r="EX117" s="19">
        <f>SUMIF($L117,REGISTER!$CU$29,'KORT 2'!$BD117)</f>
        <v>0</v>
      </c>
      <c r="EY117" s="19">
        <f>SUMIF($L117,REGISTER!$CU$30,'KORT 2'!$BD117)</f>
        <v>0</v>
      </c>
      <c r="EZ117" s="218">
        <f>SUMIF($L117,REGISTER!$CU$31,'KORT 2'!$BD117)+SUMIF($L117,REGISTER!$CU$32,'KORT 2'!$BD117)+SUMIF($L117,REGISTER!$CU$33,'KORT 2'!$BD117)+SUMIF($L117,REGISTER!$CU$34,'KORT 2'!$BD117)</f>
        <v>0</v>
      </c>
      <c r="FA117" s="18">
        <f>SUMIF($L117,REGISTER!$CU$8,'KORT 2'!$BD42)</f>
        <v>0</v>
      </c>
      <c r="FB117" s="18">
        <f>SUMIF($L117,REGISTER!$CU$9,'KORT 2'!$BD42)</f>
        <v>0</v>
      </c>
      <c r="FC117" s="18">
        <f>+SUMIF($L117,REGISTER!$CU$15,'KORT 2'!$BD42)</f>
        <v>0</v>
      </c>
      <c r="FD117" s="18">
        <f>SUMIF($L117,REGISTER!$CU$16,'KORT 2'!$BD42)</f>
        <v>0</v>
      </c>
      <c r="FE117" s="18">
        <f>SUMIF($L117,REGISTER!$CU$10,'KORT 2'!$BD42)+SUMIF($L117,REGISTER!$CU$17,'KORT 2'!$BD42)</f>
        <v>0</v>
      </c>
      <c r="FF117" s="18">
        <f>SUMIF($L117,REGISTER!$CU$11,'KORT 2'!$BD42)+SUMIF($L117,REGISTER!$CU$18,'KORT 2'!$BD42)</f>
        <v>0</v>
      </c>
      <c r="FG117" s="18">
        <f>SUMIF($L117,REGISTER!$CU$12,'KORT 2'!$BD42)+SUMIF($L117,REGISTER!$CU$19,'KORT 2'!$BD42)</f>
        <v>0</v>
      </c>
      <c r="FH117" s="18">
        <f>SUMIF($L117,REGISTER!$CU$13,'KORT 2'!$BD42)+SUMIF($L117,REGISTER!$CU$20,'KORT 2'!$BD42)</f>
        <v>0</v>
      </c>
      <c r="FI117" s="18">
        <f>SUMIF($L117,REGISTER!$CU$22,'KORT 2'!$BD42)</f>
        <v>0</v>
      </c>
      <c r="FJ117" s="18">
        <f>SUMIF($L117,REGISTER!$CU$23,'KORT 2'!$BD42)+SUMIF($L117,REGISTER!$CU$30,'KORT 2'!$BD42)</f>
        <v>0</v>
      </c>
      <c r="FK117" s="18">
        <f>+SUMIF($L117,REGISTER!$CU$29,'KORT 2'!$BD42)</f>
        <v>0</v>
      </c>
      <c r="FL117" s="18">
        <f>+SUMIF($L117,REGISTER!$CU$30,'KORT 2'!$BD42)</f>
        <v>0</v>
      </c>
      <c r="FM117" s="18">
        <f>SUMIF($L117,REGISTER!$CU$24,'KORT 2'!$BD42)+SUMIF($L117,REGISTER!$CU$31,'KORT 2'!$BD42)</f>
        <v>0</v>
      </c>
      <c r="FN117" s="18">
        <f>SUMIF($L117,REGISTER!$CU$25,'KORT 2'!$BD42)+SUMIF($L117,REGISTER!$CU$32,'KORT 2'!$BD42)</f>
        <v>0</v>
      </c>
      <c r="FO117" s="18">
        <f>SUMIF($L117,REGISTER!$CU$26,'KORT 2'!$BD42)+SUMIF($L117,REGISTER!$CU$33,'KORT 2'!$BD42)</f>
        <v>0</v>
      </c>
      <c r="FP117" s="18">
        <f>SUMIF($L117,REGISTER!$CU$27,'KORT 2'!$BD42)+SUMIF($L117,REGISTER!$CU$34,'KORT 2'!$BD42)</f>
        <v>0</v>
      </c>
      <c r="FQ117" s="313">
        <f>SUMIF($M117,REGISTER!$CU$36,'KORT 2'!$O117)</f>
        <v>0</v>
      </c>
      <c r="FR117" s="211">
        <f>SUMIF($M117,REGISTER!$CU$37,'KORT 2'!$O117)</f>
        <v>0</v>
      </c>
      <c r="FS117" s="112">
        <f>SUMIF($M117,REGISTER!$CU$38,'KORT 2'!$O117)</f>
        <v>0</v>
      </c>
      <c r="FT117" s="19">
        <f>SUMIF($M117,REGISTER!$CU$39,'KORT 2'!$O117)</f>
        <v>0</v>
      </c>
      <c r="FU117" s="19">
        <f>SUMIF($M117,REGISTER!$CU$40,'KORT 2'!$O117)</f>
        <v>0</v>
      </c>
      <c r="FV117" s="19">
        <f>SUMIF($M117,REGISTER!$CU$41,'KORT 2'!$O117)</f>
        <v>0</v>
      </c>
      <c r="FW117" s="136">
        <f>SUMIF($M117,REGISTER!$CU$42,'KORT 2'!$O117)</f>
        <v>0</v>
      </c>
      <c r="FX117" s="136">
        <f>SUMIF($M117,REGISTER!$CU$43,'KORT 2'!$O117)</f>
        <v>0</v>
      </c>
      <c r="FY117" s="136">
        <f>SUMIF($M117,REGISTER!$CU$44,'KORT 2'!$O117)</f>
        <v>0</v>
      </c>
      <c r="FZ117" s="19">
        <f>SUMIF($M117,REGISTER!$CU$59,'KORT 2'!$O117)</f>
        <v>0</v>
      </c>
      <c r="GA117" s="19">
        <f>SUMIF($M117,REGISTER!$CU$60,'KORT 2'!$O117)</f>
        <v>0</v>
      </c>
      <c r="GB117" s="19">
        <f>SUMIF($M117,REGISTER!$CU$61,'KORT 2'!$O117)</f>
        <v>0</v>
      </c>
      <c r="GC117" s="313">
        <f>SUMIF($M117,REGISTER!$CU$48,'KORT 2'!$O117)</f>
        <v>0</v>
      </c>
      <c r="GD117" s="211">
        <f>SUMIF($M117,REGISTER!$CU$49,'KORT 2'!$O117)</f>
        <v>0</v>
      </c>
      <c r="GE117" s="112">
        <f>SUMIF($M117,REGISTER!$CU$50,'KORT 2'!$O117)</f>
        <v>0</v>
      </c>
      <c r="GF117" s="19">
        <f>SUMIF($M117,REGISTER!$CU$49,'KORT 2'!$O117)</f>
        <v>0</v>
      </c>
      <c r="GG117" s="19">
        <f>SUMIF($M117,REGISTER!$CU$50,'KORT 2'!$O117)</f>
        <v>0</v>
      </c>
      <c r="GH117" s="19">
        <f>SUMIF($M117,REGISTER!$CU$51,'KORT 2'!$O117)</f>
        <v>0</v>
      </c>
      <c r="GI117" s="18">
        <f>SUMIF($M117,REGISTER!$CU$52,'KORT 2'!$O117)+SUMIF($M117,REGISTER!$CU$53,'KORT 2'!$O117)+SUMIF($M117,REGISTER!$CU$54,'KORT 2'!$O117)+SUMIF($M117,REGISTER!$CU$55,'KORT 2'!$O117)</f>
        <v>0</v>
      </c>
      <c r="GJ117" s="313"/>
      <c r="GK117" s="211"/>
      <c r="GL117" s="112"/>
      <c r="GM117" s="19">
        <f>SUMIF($M117,REGISTER!$CU$69,'KORT 2'!$O117)</f>
        <v>0</v>
      </c>
      <c r="GN117" s="19">
        <f>SUMIF($M117,REGISTER!$CU$70,'KORT 2'!$O117)</f>
        <v>0</v>
      </c>
      <c r="GO117" s="19">
        <f>SUMIF($M117,REGISTER!$CU$71,'KORT 2'!$O117)</f>
        <v>0</v>
      </c>
      <c r="GP117" s="325">
        <f>SUMIF($M117,REGISTER!$CU$72,'KORT 2'!$O117)+SUMIF($M117,REGISTER!$CU$73,'KORT 2'!$O117)+SUMIF($M117,REGISTER!$CU$74,'KORT 2'!$O117)+SUMIF($M117,REGISTER!$CU$75,'KORT 2'!$O117)</f>
        <v>0</v>
      </c>
      <c r="GQ117" s="326">
        <f>SUMIF($M117,REGISTER!$CU$39,'KORT 2'!$O42)</f>
        <v>0</v>
      </c>
      <c r="GR117" s="18">
        <f>+SUMIF($M117,REGISTER!$CU$40,'KORT 2'!$O42)</f>
        <v>0</v>
      </c>
      <c r="GS117" s="18">
        <f>SUMIF($M117,REGISTER!$CU$49,'KORT 2'!$O42)</f>
        <v>0</v>
      </c>
      <c r="GT117" s="18">
        <f>SUMIF($M117,REGISTER!$CU$50,'KORT 2'!$O42)</f>
        <v>0</v>
      </c>
      <c r="GU117" s="18">
        <f>SUMIF($M117,REGISTER!$CU$41,'KORT 2'!$O42)+SUMIF($M117,REGISTER!$CU$51,'KORT 2'!$O42)</f>
        <v>0</v>
      </c>
      <c r="GV117" s="18">
        <f>SUMIF($M117,REGISTER!$CU$42,'KORT 2'!$O42)+SUMIF($M117,REGISTER!$CU$52,'KORT 2'!$O42)</f>
        <v>0</v>
      </c>
      <c r="GW117" s="18">
        <f>SUMIF($M117,REGISTER!$CU$43,'KORT 2'!$O42)+SUMIF($M117,REGISTER!$CU$53,'KORT 2'!$O42)</f>
        <v>0</v>
      </c>
      <c r="GX117" s="18">
        <f>SUMIF($M117,REGISTER!$CU$44,'KORT 2'!$O42)+SUMIF($M117,REGISTER!$CU$54,'KORT 2'!$O42)</f>
        <v>0</v>
      </c>
      <c r="GY117" s="218">
        <f>SUMIF($M117,REGISTER!$CU$45,'KORT 2'!$O42)+SUMIF($M117,REGISTER!$CU$55,'KORT 2'!$O42)</f>
        <v>0</v>
      </c>
      <c r="GZ117" s="326">
        <f>SUMIF($M117,REGISTER!$CU$59,'KORT 2'!$O42)</f>
        <v>0</v>
      </c>
      <c r="HA117" s="18">
        <f>+SUMIF($M117,REGISTER!$CU$60,'KORT 2'!$O42)</f>
        <v>0</v>
      </c>
      <c r="HB117" s="18">
        <f>SUMIF($M117,REGISTER!$CU$69,'KORT 2'!$O42)</f>
        <v>0</v>
      </c>
      <c r="HC117" s="18">
        <f>SUMIF($M117,REGISTER!$CU$70,'KORT 2'!$O42)</f>
        <v>0</v>
      </c>
      <c r="HD117" s="18">
        <f>SUMIF($M117,REGISTER!$CU$61,'KORT 2'!$O42)+SUMIF($M117,REGISTER!$CU$71,'KORT 2'!$O42)</f>
        <v>0</v>
      </c>
      <c r="HE117" s="18">
        <f>SUMIF($M117,REGISTER!$CU$62,'KORT 2'!$O42)+SUMIF($M117,REGISTER!$CU$72,'KORT 2'!$O42)</f>
        <v>0</v>
      </c>
      <c r="HF117" s="18">
        <f>SUMIF($M117,REGISTER!$CU$63,'KORT 2'!$O42)+SUMIF($M117,REGISTER!$CU$73,'KORT 2'!$O42)</f>
        <v>0</v>
      </c>
      <c r="HG117" s="18">
        <f>SUMIF($M117,REGISTER!$CU$64,'KORT 2'!$O42)+SUMIF($M117,REGISTER!$CU$74,'KORT 2'!$O42)</f>
        <v>0</v>
      </c>
      <c r="HH117" s="218">
        <f>SUMIF($M117,REGISTER!$CU$65,'KORT 2'!$O42)+SUMIF($M117,REGISTER!$CU$75,'KORT 2'!$O42)</f>
        <v>0</v>
      </c>
      <c r="HI117" s="1"/>
    </row>
    <row r="118" spans="1:217" ht="12.95" customHeight="1">
      <c r="A118" s="17">
        <v>62</v>
      </c>
      <c r="B118" s="81"/>
      <c r="C118" s="32" t="s">
        <v>2</v>
      </c>
      <c r="D118" s="427" t="str">
        <f>IF(B118&gt;0,VLOOKUP(B118,RE,2,FALSE),"")</f>
        <v/>
      </c>
      <c r="E118" s="428"/>
      <c r="F118" s="428"/>
      <c r="G118" s="429"/>
      <c r="H118" s="130" t="str">
        <f t="shared" si="39"/>
        <v/>
      </c>
      <c r="I118" s="26">
        <f t="shared" si="40"/>
        <v>0</v>
      </c>
      <c r="J118" s="26">
        <f t="shared" si="41"/>
        <v>0</v>
      </c>
      <c r="K118" s="243"/>
      <c r="L118" s="26">
        <f>IF($B118="",0,VLOOKUP($B118,RE,22,FALSE))</f>
        <v>0</v>
      </c>
      <c r="M118" s="26">
        <f t="shared" si="43"/>
        <v>0</v>
      </c>
      <c r="N118" s="26">
        <f t="shared" si="44"/>
        <v>0</v>
      </c>
      <c r="O118" s="101">
        <f t="shared" si="45"/>
        <v>0</v>
      </c>
      <c r="P118" s="75">
        <f>IF(CS$70=1,0,IF(AND(CS118=1,$J118=1,$N118&gt;=13,CS$43&gt;=REGISTER!$CZ$25,CS$40&gt;0,SUM(CS$54:CS$60)&gt;0),1,0))</f>
        <v>0</v>
      </c>
      <c r="Q118" s="75">
        <f>IF(CT$70=1,0,IF(AND(CT118=1,$J118=1,$N118&gt;=13,CT$43&gt;=REGISTER!$CZ$25,CT$40&gt;0,SUM(CT$54:CT$60)&gt;0),1,0))</f>
        <v>0</v>
      </c>
      <c r="R118" s="75">
        <f>IF(CU$70=1,0,IF(AND(CU118=1,$J118=1,$N118&gt;=13,CU$43&gt;=REGISTER!$CZ$25,CU$40&gt;0,SUM(CU$54:CU$60)&gt;0),1,0))</f>
        <v>0</v>
      </c>
      <c r="S118" s="75">
        <f>IF(CV$70=1,0,IF(AND(CV118=1,$J118=1,$N118&gt;=13,CV$43&gt;=REGISTER!$CZ$25,CV$40&gt;0,SUM(CV$54:CV$60)&gt;0),1,0))</f>
        <v>0</v>
      </c>
      <c r="T118" s="75">
        <f>IF(CW$70=1,0,IF(AND(CW118=1,$J118=1,$N118&gt;=13,CW$43&gt;=REGISTER!$CZ$25,CW$40&gt;0,SUM(CW$54:CW$60)&gt;0),1,0))</f>
        <v>0</v>
      </c>
      <c r="U118" s="75">
        <f>IF(CX$70=1,0,IF(AND(CX118=1,$J118=1,$N118&gt;=13,CX$43&gt;=REGISTER!$CZ$25,CX$40&gt;0,SUM(CX$54:CX$60)&gt;0),1,0))</f>
        <v>0</v>
      </c>
      <c r="V118" s="75">
        <f>IF(CY$70=1,0,IF(AND(CY118=1,$J118=1,$N118&gt;=13,CY$43&gt;=REGISTER!$CZ$25,CY$40&gt;0,SUM(CY$54:CY$60)&gt;0),1,0))</f>
        <v>0</v>
      </c>
      <c r="W118" s="75">
        <f>IF(CZ$70=1,0,IF(AND(CZ118=1,$J118=1,$N118&gt;=13,CZ$43&gt;=REGISTER!$CZ$25,CZ$40&gt;0,SUM(CZ$54:CZ$60)&gt;0),1,0))</f>
        <v>0</v>
      </c>
      <c r="X118" s="75">
        <f>IF(DA$70=1,0,IF(AND(DA118=1,$J118=1,$N118&gt;=13,DA$43&gt;=REGISTER!$CZ$25,DA$40&gt;0,SUM(DA$54:DA$60)&gt;0),1,0))</f>
        <v>0</v>
      </c>
      <c r="Y118" s="75">
        <f>IF(DB$70=1,0,IF(AND(DB118=1,$J118=1,$N118&gt;=13,DB$43&gt;=REGISTER!$CZ$25,DB$40&gt;0,SUM(DB$54:DB$60)&gt;0),1,0))</f>
        <v>0</v>
      </c>
      <c r="Z118" s="75">
        <f>IF(DC$70=1,0,IF(AND(DC118=1,$J118=1,$N118&gt;=13,DC$43&gt;=REGISTER!$CZ$25,DC$40&gt;0,SUM(DC$54:DC$60)&gt;0),1,0))</f>
        <v>0</v>
      </c>
      <c r="AA118" s="75">
        <f>IF(DD$70=1,0,IF(AND(DD118=1,$J118=1,$N118&gt;=13,DD$43&gt;=REGISTER!$CZ$25,DD$40&gt;0,SUM(DD$54:DD$60)&gt;0),1,0))</f>
        <v>0</v>
      </c>
      <c r="AB118" s="75">
        <f>IF(DE$70=1,0,IF(AND(DE118=1,$J118=1,$N118&gt;=13,DE$43&gt;=REGISTER!$CZ$25,DE$40&gt;0,SUM(DE$54:DE$60)&gt;0),1,0))</f>
        <v>0</v>
      </c>
      <c r="AC118" s="75">
        <f>IF(DF$70=1,0,IF(AND(DF118=1,$J118=1,$N118&gt;=13,DF$43&gt;=REGISTER!$CZ$25,DF$40&gt;0,SUM(DF$54:DF$60)&gt;0),1,0))</f>
        <v>0</v>
      </c>
      <c r="AD118" s="75">
        <f>IF(DG$70=1,0,IF(AND(DG118=1,$J118=1,$N118&gt;=13,DG$43&gt;=REGISTER!$CZ$25,DG$40&gt;0,SUM(DG$54:DG$60)&gt;0),1,0))</f>
        <v>0</v>
      </c>
      <c r="AE118" s="75">
        <f>IF(DH$70=1,0,IF(AND(DH118=1,$J118=1,$N118&gt;=13,DH$43&gt;=REGISTER!$CZ$25,DH$40&gt;0,SUM(DH$54:DH$60)&gt;0),1,0))</f>
        <v>0</v>
      </c>
      <c r="AF118" s="75">
        <f>IF(DI$70=1,0,IF(AND(DI118=1,$J118=1,$N118&gt;=13,DI$43&gt;=REGISTER!$CZ$25,DI$40&gt;0,SUM(DI$54:DI$60)&gt;0),1,0))</f>
        <v>0</v>
      </c>
      <c r="AG118" s="75">
        <f>IF(DJ$70=1,0,IF(AND(DJ118=1,$J118=1,$N118&gt;=13,DJ$43&gt;=REGISTER!$CZ$25,DJ$40&gt;0,SUM(DJ$54:DJ$60)&gt;0),1,0))</f>
        <v>0</v>
      </c>
      <c r="AH118" s="75">
        <f>IF(DK$70=1,0,IF(AND(DK118=1,$J118=1,$N118&gt;=13,DK$43&gt;=REGISTER!$CZ$25,DK$40&gt;0,SUM(DK$54:DK$60)&gt;0),1,0))</f>
        <v>0</v>
      </c>
      <c r="AI118" s="75">
        <f>IF(DL$70=1,0,IF(AND(DL118=1,$J118=1,$N118&gt;=13,DL$43&gt;=REGISTER!$CZ$25,DL$40&gt;0,SUM(DL$54:DL$60)&gt;0),1,0))</f>
        <v>0</v>
      </c>
      <c r="AJ118" s="75">
        <f>IF(DM$70=1,0,IF(AND(DM118=1,$J118=1,$N118&gt;=13,DM$43&gt;=REGISTER!$CZ$25,DM$40&gt;0,SUM(DM$54:DM$60)&gt;0),1,0))</f>
        <v>0</v>
      </c>
      <c r="AK118" s="75">
        <f>IF(DN$70=1,0,IF(AND(DN118=1,$J118=1,$N118&gt;=13,DN$43&gt;=REGISTER!$CZ$25,DN$40&gt;0,SUM(DN$54:DN$60)&gt;0),1,0))</f>
        <v>0</v>
      </c>
      <c r="AL118" s="75">
        <f>IF(DO$70=1,0,IF(AND(DO118=1,$J118=1,$N118&gt;=13,DO$43&gt;=REGISTER!$CZ$25,DO$40&gt;0,SUM(DO$54:DO$60)&gt;0),1,0))</f>
        <v>0</v>
      </c>
      <c r="AM118" s="75">
        <f>IF(DP$70=1,0,IF(AND(DP118=1,$J118=1,$N118&gt;=13,DP$43&gt;=REGISTER!$CZ$25,DP$40&gt;0,SUM(DP$54:DP$60)&gt;0),1,0))</f>
        <v>0</v>
      </c>
      <c r="AN118" s="75">
        <f>IF(DQ$70=1,0,IF(AND(DQ118=1,$J118=1,$N118&gt;=13,DQ$43&gt;=REGISTER!$CZ$25,DQ$40&gt;0,SUM(DQ$54:DQ$60)&gt;0),1,0))</f>
        <v>0</v>
      </c>
      <c r="AO118" s="75">
        <f>IF(DR$70=1,0,IF(AND(DR118=1,$J118=1,$N118&gt;=13,DR$43&gt;=REGISTER!$CZ$25,DR$40&gt;0,SUM(DR$54:DR$60)&gt;0),1,0))</f>
        <v>0</v>
      </c>
      <c r="AP118" s="75">
        <f>IF(DS$70=1,0,IF(AND(DS118=1,$J118=1,$N118&gt;=13,DS$43&gt;=REGISTER!$CZ$25,DS$40&gt;0,SUM(DS$54:DS$60)&gt;0),1,0))</f>
        <v>0</v>
      </c>
      <c r="AQ118" s="75">
        <f>IF(DT$70=1,0,IF(AND(DT118=1,$J118=1,$N118&gt;=13,DT$43&gt;=REGISTER!$CZ$25,DT$40&gt;0,SUM(DT$54:DT$60)&gt;0),1,0))</f>
        <v>0</v>
      </c>
      <c r="AR118" s="75">
        <f>IF(DU$70=1,0,IF(AND(DU118=1,$J118=1,$N118&gt;=13,DU$43&gt;=REGISTER!$CZ$25,DU$40&gt;0,SUM(DU$54:DU$60)&gt;0),1,0))</f>
        <v>0</v>
      </c>
      <c r="AS118" s="75">
        <f>IF(DV$70=1,0,IF(AND(DV118=1,$J118=1,$N118&gt;=13,DV$43&gt;=REGISTER!$CZ$25,DV$40&gt;0,SUM(DV$54:DV$60)&gt;0),1,0))</f>
        <v>0</v>
      </c>
      <c r="AT118" s="75">
        <f>IF(DW$70=1,0,IF(AND(DW118=1,$J118=1,$N118&gt;=13,DW$43&gt;=REGISTER!$CZ$25,DW$40&gt;0,SUM(DW$54:DW$60)&gt;0),1,0))</f>
        <v>0</v>
      </c>
      <c r="AU118" s="75">
        <f>IF(DX$70=1,0,IF(AND(DX118=1,$J118=1,$N118&gt;=13,DX$43&gt;=REGISTER!$CZ$25,DX$40&gt;0,SUM(DX$54:DX$60)&gt;0),1,0))</f>
        <v>0</v>
      </c>
      <c r="AV118" s="75">
        <f>IF(DY$70=1,0,IF(AND(DY118=1,$J118=1,$N118&gt;=13,DY$43&gt;=REGISTER!$CZ$25,DY$40&gt;0,SUM(DY$54:DY$60)&gt;0),1,0))</f>
        <v>0</v>
      </c>
      <c r="AW118" s="75">
        <f>IF(DZ$70=1,0,IF(AND(DZ118=1,$J118=1,$N118&gt;=13,DZ$43&gt;=REGISTER!$CZ$25,DZ$40&gt;0,SUM(DZ$54:DZ$60)&gt;0),1,0))</f>
        <v>0</v>
      </c>
      <c r="AX118" s="75">
        <f>IF(EA$70=1,0,IF(AND(EA118=1,$J118=1,$N118&gt;=13,EA$43&gt;=REGISTER!$CZ$25,EA$40&gt;0,SUM(EA$54:EA$60)&gt;0),1,0))</f>
        <v>0</v>
      </c>
      <c r="AY118" s="75">
        <f>IF(EB$70=1,0,IF(AND(EB118=1,$J118=1,$N118&gt;=13,EB$43&gt;=REGISTER!$CZ$25,EB$40&gt;0,SUM(EB$54:EB$60)&gt;0),1,0))</f>
        <v>0</v>
      </c>
      <c r="AZ118" s="75">
        <f>IF(EC$70=1,0,IF(AND(EC118=1,$J118=1,$N118&gt;=13,EC$43&gt;=REGISTER!$CZ$25,EC$40&gt;0,SUM(EC$54:EC$60)&gt;0),1,0))</f>
        <v>0</v>
      </c>
      <c r="BA118" s="75">
        <f>IF(ED$70=1,0,IF(AND(ED118=1,$J118=1,$N118&gt;=13,ED$43&gt;=REGISTER!$CZ$25,ED$40&gt;0,SUM(ED$54:ED$60)&gt;0),1,0))</f>
        <v>0</v>
      </c>
      <c r="BB118" s="75">
        <f>IF(EE$70=1,0,IF(AND(EE118=1,$J118=1,$N118&gt;=13,EE$43&gt;=REGISTER!$CZ$25,EE$40&gt;0,SUM(EE$54:EE$60)&gt;0),1,0))</f>
        <v>0</v>
      </c>
      <c r="BC118" s="75">
        <f>IF(EF$70=1,0,IF(AND(EF118=1,$J118=1,$N118&gt;=13,EF$43&gt;=REGISTER!$CZ$25,EF$40&gt;0,SUM(EF$54:EF$60)&gt;0),1,0))</f>
        <v>0</v>
      </c>
      <c r="BD118" s="101">
        <f t="shared" si="46"/>
        <v>0</v>
      </c>
      <c r="BE118" s="124">
        <f t="shared" si="52"/>
        <v>0</v>
      </c>
      <c r="BF118" s="124">
        <f t="shared" si="52"/>
        <v>0</v>
      </c>
      <c r="BG118" s="124">
        <f t="shared" si="52"/>
        <v>0</v>
      </c>
      <c r="BH118" s="124">
        <f t="shared" si="52"/>
        <v>0</v>
      </c>
      <c r="BI118" s="124">
        <f t="shared" si="52"/>
        <v>0</v>
      </c>
      <c r="BJ118" s="124">
        <f t="shared" si="52"/>
        <v>0</v>
      </c>
      <c r="BK118" s="124">
        <f t="shared" si="52"/>
        <v>0</v>
      </c>
      <c r="BL118" s="124">
        <f t="shared" si="52"/>
        <v>0</v>
      </c>
      <c r="BM118" s="124">
        <f t="shared" si="52"/>
        <v>0</v>
      </c>
      <c r="BN118" s="124">
        <f t="shared" si="52"/>
        <v>0</v>
      </c>
      <c r="BO118" s="124">
        <f t="shared" si="52"/>
        <v>0</v>
      </c>
      <c r="BP118" s="124">
        <f t="shared" si="52"/>
        <v>0</v>
      </c>
      <c r="BQ118" s="124">
        <f t="shared" si="52"/>
        <v>0</v>
      </c>
      <c r="BR118" s="124">
        <f t="shared" si="52"/>
        <v>0</v>
      </c>
      <c r="BS118" s="124">
        <f t="shared" si="52"/>
        <v>0</v>
      </c>
      <c r="BT118" s="124">
        <f t="shared" si="52"/>
        <v>0</v>
      </c>
      <c r="BU118" s="124">
        <f t="shared" si="53"/>
        <v>0</v>
      </c>
      <c r="BV118" s="124">
        <f t="shared" si="53"/>
        <v>0</v>
      </c>
      <c r="BW118" s="124">
        <f t="shared" si="53"/>
        <v>0</v>
      </c>
      <c r="BX118" s="124">
        <f t="shared" si="53"/>
        <v>0</v>
      </c>
      <c r="BY118" s="124">
        <f t="shared" si="53"/>
        <v>0</v>
      </c>
      <c r="BZ118" s="124">
        <f t="shared" si="53"/>
        <v>0</v>
      </c>
      <c r="CA118" s="124">
        <f t="shared" si="53"/>
        <v>0</v>
      </c>
      <c r="CB118" s="124">
        <f t="shared" si="53"/>
        <v>0</v>
      </c>
      <c r="CC118" s="124">
        <f t="shared" si="53"/>
        <v>0</v>
      </c>
      <c r="CD118" s="124">
        <f t="shared" si="53"/>
        <v>0</v>
      </c>
      <c r="CE118" s="124">
        <f t="shared" si="53"/>
        <v>0</v>
      </c>
      <c r="CF118" s="124">
        <f t="shared" si="53"/>
        <v>0</v>
      </c>
      <c r="CG118" s="124">
        <f t="shared" si="53"/>
        <v>0</v>
      </c>
      <c r="CH118" s="124">
        <f t="shared" si="53"/>
        <v>0</v>
      </c>
      <c r="CI118" s="124">
        <f t="shared" si="53"/>
        <v>0</v>
      </c>
      <c r="CJ118" s="124">
        <f t="shared" si="53"/>
        <v>0</v>
      </c>
      <c r="CK118" s="124">
        <f t="shared" si="54"/>
        <v>0</v>
      </c>
      <c r="CL118" s="124">
        <f t="shared" si="54"/>
        <v>0</v>
      </c>
      <c r="CM118" s="124">
        <f t="shared" si="54"/>
        <v>0</v>
      </c>
      <c r="CN118" s="124">
        <f t="shared" si="54"/>
        <v>0</v>
      </c>
      <c r="CO118" s="124">
        <f t="shared" si="54"/>
        <v>0</v>
      </c>
      <c r="CP118" s="124">
        <f t="shared" si="54"/>
        <v>0</v>
      </c>
      <c r="CQ118" s="124">
        <f t="shared" si="54"/>
        <v>0</v>
      </c>
      <c r="CR118" s="124">
        <f t="shared" si="54"/>
        <v>0</v>
      </c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  <c r="DE118" s="308"/>
      <c r="DF118" s="308"/>
      <c r="DG118" s="308"/>
      <c r="DH118" s="308"/>
      <c r="DI118" s="308"/>
      <c r="DJ118" s="308"/>
      <c r="DK118" s="308"/>
      <c r="DL118" s="308"/>
      <c r="DM118" s="308"/>
      <c r="DN118" s="308"/>
      <c r="DO118" s="308"/>
      <c r="DP118" s="308"/>
      <c r="DQ118" s="308"/>
      <c r="DR118" s="308"/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8"/>
      <c r="EF118" s="308"/>
      <c r="EG118" s="54">
        <f>IF(B118=0,0,IF(VLOOKUP(B118,RE,5,FALSE)=1,SUM(EM118:EZ118)+SUM(FA118:FD118)+SUM(FI118:FL118)-SUM(FC118,FD118,FK118,FL118),SUM(EM118:EZ118)+SUM(FA118:FD118)+SUM(FI118:FL118)))</f>
        <v>0</v>
      </c>
      <c r="EH118" s="136"/>
      <c r="EI118" s="358">
        <f>SUM(FQ118:GP118)+SUM(GU118:GY118)+SUM(HD118:HH118)</f>
        <v>0</v>
      </c>
      <c r="EJ118" s="344" t="str">
        <f t="shared" si="50"/>
        <v/>
      </c>
      <c r="EK118" s="345">
        <f t="shared" si="51"/>
        <v>0</v>
      </c>
      <c r="EL118" s="185"/>
      <c r="EM118" s="221"/>
      <c r="EN118" s="136"/>
      <c r="EO118" s="136"/>
      <c r="EP118" s="136"/>
      <c r="EQ118" s="136"/>
      <c r="ER118" s="136"/>
      <c r="ES118" s="136"/>
      <c r="ET118" s="19">
        <f>SUMIF($L118,REGISTER!$CU$15,'KORT 2'!$BD118)</f>
        <v>0</v>
      </c>
      <c r="EU118" s="19">
        <f>SUMIF($L118,REGISTER!$CU$16,'KORT 2'!$BD118)</f>
        <v>0</v>
      </c>
      <c r="EV118" s="218">
        <f>SUMIF($L118,REGISTER!$CU$17,'KORT 2'!$BD118)+SUMIF($L118,REGISTER!$CU$18,'KORT 2'!$BD118)+SUMIF($L118,REGISTER!$CU$19,'KORT 2'!$BD118)+SUMIF($L118,REGISTER!$CU$20,'KORT 2'!$BD118)</f>
        <v>0</v>
      </c>
      <c r="EW118" s="183"/>
      <c r="EX118" s="19">
        <f>SUMIF($L118,REGISTER!$CU$29,'KORT 2'!$BD118)</f>
        <v>0</v>
      </c>
      <c r="EY118" s="19">
        <f>SUMIF($L118,REGISTER!$CU$30,'KORT 2'!$BD118)</f>
        <v>0</v>
      </c>
      <c r="EZ118" s="218">
        <f>SUMIF($L118,REGISTER!$CU$31,'KORT 2'!$BD118)+SUMIF($L118,REGISTER!$CU$32,'KORT 2'!$BD118)+SUMIF($L118,REGISTER!$CU$33,'KORT 2'!$BD118)+SUMIF($L118,REGISTER!$CU$34,'KORT 2'!$BD118)</f>
        <v>0</v>
      </c>
      <c r="FA118" s="18">
        <f>SUMIF($L118,REGISTER!$CU$8,'KORT 2'!$BD43)</f>
        <v>0</v>
      </c>
      <c r="FB118" s="18">
        <f>SUMIF($L118,REGISTER!$CU$9,'KORT 2'!$BD43)</f>
        <v>0</v>
      </c>
      <c r="FC118" s="18">
        <f>+SUMIF($L118,REGISTER!$CU$15,'KORT 2'!$BD43)</f>
        <v>0</v>
      </c>
      <c r="FD118" s="18">
        <f>SUMIF($L118,REGISTER!$CU$16,'KORT 2'!$BD43)</f>
        <v>0</v>
      </c>
      <c r="FE118" s="18">
        <f>SUMIF($L118,REGISTER!$CU$10,'KORT 2'!$BD43)+SUMIF($L118,REGISTER!$CU$17,'KORT 2'!$BD43)</f>
        <v>0</v>
      </c>
      <c r="FF118" s="18">
        <f>SUMIF($L118,REGISTER!$CU$11,'KORT 2'!$BD43)+SUMIF($L118,REGISTER!$CU$18,'KORT 2'!$BD43)</f>
        <v>0</v>
      </c>
      <c r="FG118" s="18">
        <f>SUMIF($L118,REGISTER!$CU$12,'KORT 2'!$BD43)+SUMIF($L118,REGISTER!$CU$19,'KORT 2'!$BD43)</f>
        <v>0</v>
      </c>
      <c r="FH118" s="18">
        <f>SUMIF($L118,REGISTER!$CU$13,'KORT 2'!$BD43)+SUMIF($L118,REGISTER!$CU$20,'KORT 2'!$BD43)</f>
        <v>0</v>
      </c>
      <c r="FI118" s="18">
        <f>SUMIF($L118,REGISTER!$CU$22,'KORT 2'!$BD43)</f>
        <v>0</v>
      </c>
      <c r="FJ118" s="18">
        <f>SUMIF($L118,REGISTER!$CU$23,'KORT 2'!$BD43)+SUMIF($L118,REGISTER!$CU$30,'KORT 2'!$BD43)</f>
        <v>0</v>
      </c>
      <c r="FK118" s="18">
        <f>+SUMIF($L118,REGISTER!$CU$29,'KORT 2'!$BD43)</f>
        <v>0</v>
      </c>
      <c r="FL118" s="18">
        <f>+SUMIF($L118,REGISTER!$CU$30,'KORT 2'!$BD43)</f>
        <v>0</v>
      </c>
      <c r="FM118" s="18">
        <f>SUMIF($L118,REGISTER!$CU$24,'KORT 2'!$BD43)+SUMIF($L118,REGISTER!$CU$31,'KORT 2'!$BD43)</f>
        <v>0</v>
      </c>
      <c r="FN118" s="18">
        <f>SUMIF($L118,REGISTER!$CU$25,'KORT 2'!$BD43)+SUMIF($L118,REGISTER!$CU$32,'KORT 2'!$BD43)</f>
        <v>0</v>
      </c>
      <c r="FO118" s="18">
        <f>SUMIF($L118,REGISTER!$CU$26,'KORT 2'!$BD43)+SUMIF($L118,REGISTER!$CU$33,'KORT 2'!$BD43)</f>
        <v>0</v>
      </c>
      <c r="FP118" s="18">
        <f>SUMIF($L118,REGISTER!$CU$27,'KORT 2'!$BD43)+SUMIF($L118,REGISTER!$CU$34,'KORT 2'!$BD43)</f>
        <v>0</v>
      </c>
      <c r="FQ118" s="314">
        <f>SUMIF($M118,REGISTER!$CU$36,'KORT 2'!$O118)</f>
        <v>0</v>
      </c>
      <c r="FR118" s="136">
        <f>SUMIF($M118,REGISTER!$CU$37,'KORT 2'!$O118)</f>
        <v>0</v>
      </c>
      <c r="FS118" s="125">
        <f>SUMIF($M118,REGISTER!$CU$38,'KORT 2'!$O118)</f>
        <v>0</v>
      </c>
      <c r="FT118" s="19">
        <f>SUMIF($M118,REGISTER!$CU$39,'KORT 2'!$O118)</f>
        <v>0</v>
      </c>
      <c r="FU118" s="19">
        <f>SUMIF($M118,REGISTER!$CU$40,'KORT 2'!$O118)</f>
        <v>0</v>
      </c>
      <c r="FV118" s="19">
        <f>SUMIF($M118,REGISTER!$CU$41,'KORT 2'!$O118)</f>
        <v>0</v>
      </c>
      <c r="FW118" s="136">
        <f>SUMIF($M118,REGISTER!$CU$42,'KORT 2'!$O118)</f>
        <v>0</v>
      </c>
      <c r="FX118" s="136">
        <f>SUMIF($M118,REGISTER!$CU$43,'KORT 2'!$O118)</f>
        <v>0</v>
      </c>
      <c r="FY118" s="136">
        <f>SUMIF($M118,REGISTER!$CU$44,'KORT 2'!$O118)</f>
        <v>0</v>
      </c>
      <c r="FZ118" s="19">
        <f>SUMIF($M118,REGISTER!$CU$59,'KORT 2'!$O118)</f>
        <v>0</v>
      </c>
      <c r="GA118" s="19">
        <f>SUMIF($M118,REGISTER!$CU$60,'KORT 2'!$O118)</f>
        <v>0</v>
      </c>
      <c r="GB118" s="19">
        <f>SUMIF($M118,REGISTER!$CU$61,'KORT 2'!$O118)</f>
        <v>0</v>
      </c>
      <c r="GC118" s="314">
        <f>SUMIF($M118,REGISTER!$CU$48,'KORT 2'!$O118)</f>
        <v>0</v>
      </c>
      <c r="GD118" s="136">
        <f>SUMIF($M118,REGISTER!$CU$49,'KORT 2'!$O118)</f>
        <v>0</v>
      </c>
      <c r="GE118" s="125">
        <f>SUMIF($M118,REGISTER!$CU$50,'KORT 2'!$O118)</f>
        <v>0</v>
      </c>
      <c r="GF118" s="19">
        <f>SUMIF($M118,REGISTER!$CU$49,'KORT 2'!$O118)</f>
        <v>0</v>
      </c>
      <c r="GG118" s="19">
        <f>SUMIF($M118,REGISTER!$CU$50,'KORT 2'!$O118)</f>
        <v>0</v>
      </c>
      <c r="GH118" s="19">
        <f>SUMIF($M118,REGISTER!$CU$51,'KORT 2'!$O118)</f>
        <v>0</v>
      </c>
      <c r="GI118" s="18">
        <f>SUMIF($M118,REGISTER!$CU$52,'KORT 2'!$O118)+SUMIF($M118,REGISTER!$CU$53,'KORT 2'!$O118)+SUMIF($M118,REGISTER!$CU$54,'KORT 2'!$O118)+SUMIF($M118,REGISTER!$CU$55,'KORT 2'!$O118)</f>
        <v>0</v>
      </c>
      <c r="GJ118" s="314"/>
      <c r="GK118" s="136"/>
      <c r="GL118" s="125"/>
      <c r="GM118" s="19">
        <f>SUMIF($M118,REGISTER!$CU$69,'KORT 2'!$O118)</f>
        <v>0</v>
      </c>
      <c r="GN118" s="19">
        <f>SUMIF($M118,REGISTER!$CU$70,'KORT 2'!$O118)</f>
        <v>0</v>
      </c>
      <c r="GO118" s="19">
        <f>SUMIF($M118,REGISTER!$CU$71,'KORT 2'!$O118)</f>
        <v>0</v>
      </c>
      <c r="GP118" s="325">
        <f>SUMIF($M118,REGISTER!$CU$72,'KORT 2'!$O118)+SUMIF($M118,REGISTER!$CU$73,'KORT 2'!$O118)+SUMIF($M118,REGISTER!$CU$74,'KORT 2'!$O118)+SUMIF($M118,REGISTER!$CU$75,'KORT 2'!$O118)</f>
        <v>0</v>
      </c>
      <c r="GQ118" s="326">
        <f>SUMIF($M118,REGISTER!$CU$39,'KORT 2'!$O43)</f>
        <v>0</v>
      </c>
      <c r="GR118" s="18">
        <f>+SUMIF($M118,REGISTER!$CU$40,'KORT 2'!$O43)</f>
        <v>0</v>
      </c>
      <c r="GS118" s="18">
        <f>SUMIF($M118,REGISTER!$CU$49,'KORT 2'!$O43)</f>
        <v>0</v>
      </c>
      <c r="GT118" s="18">
        <f>SUMIF($M118,REGISTER!$CU$50,'KORT 2'!$O43)</f>
        <v>0</v>
      </c>
      <c r="GU118" s="18">
        <f>SUMIF($M118,REGISTER!$CU$41,'KORT 2'!$O43)+SUMIF($M118,REGISTER!$CU$51,'KORT 2'!$O43)</f>
        <v>0</v>
      </c>
      <c r="GV118" s="18">
        <f>SUMIF($M118,REGISTER!$CU$42,'KORT 2'!$O43)+SUMIF($M118,REGISTER!$CU$52,'KORT 2'!$O43)</f>
        <v>0</v>
      </c>
      <c r="GW118" s="18">
        <f>SUMIF($M118,REGISTER!$CU$43,'KORT 2'!$O43)+SUMIF($M118,REGISTER!$CU$53,'KORT 2'!$O43)</f>
        <v>0</v>
      </c>
      <c r="GX118" s="18">
        <f>SUMIF($M118,REGISTER!$CU$44,'KORT 2'!$O43)+SUMIF($M118,REGISTER!$CU$54,'KORT 2'!$O43)</f>
        <v>0</v>
      </c>
      <c r="GY118" s="218">
        <f>SUMIF($M118,REGISTER!$CU$45,'KORT 2'!$O43)+SUMIF($M118,REGISTER!$CU$55,'KORT 2'!$O43)</f>
        <v>0</v>
      </c>
      <c r="GZ118" s="326">
        <f>SUMIF($M118,REGISTER!$CU$59,'KORT 2'!$O43)</f>
        <v>0</v>
      </c>
      <c r="HA118" s="18">
        <f>+SUMIF($M118,REGISTER!$CU$60,'KORT 2'!$O43)</f>
        <v>0</v>
      </c>
      <c r="HB118" s="18">
        <f>SUMIF($M118,REGISTER!$CU$69,'KORT 2'!$O43)</f>
        <v>0</v>
      </c>
      <c r="HC118" s="18">
        <f>SUMIF($M118,REGISTER!$CU$70,'KORT 2'!$O43)</f>
        <v>0</v>
      </c>
      <c r="HD118" s="18">
        <f>SUMIF($M118,REGISTER!$CU$61,'KORT 2'!$O43)+SUMIF($M118,REGISTER!$CU$71,'KORT 2'!$O43)</f>
        <v>0</v>
      </c>
      <c r="HE118" s="18">
        <f>SUMIF($M118,REGISTER!$CU$62,'KORT 2'!$O43)+SUMIF($M118,REGISTER!$CU$72,'KORT 2'!$O43)</f>
        <v>0</v>
      </c>
      <c r="HF118" s="18">
        <f>SUMIF($M118,REGISTER!$CU$63,'KORT 2'!$O43)+SUMIF($M118,REGISTER!$CU$73,'KORT 2'!$O43)</f>
        <v>0</v>
      </c>
      <c r="HG118" s="18">
        <f>SUMIF($M118,REGISTER!$CU$64,'KORT 2'!$O43)+SUMIF($M118,REGISTER!$CU$74,'KORT 2'!$O43)</f>
        <v>0</v>
      </c>
      <c r="HH118" s="218">
        <f>SUMIF($M118,REGISTER!$CU$65,'KORT 2'!$O43)+SUMIF($M118,REGISTER!$CU$75,'KORT 2'!$O43)</f>
        <v>0</v>
      </c>
      <c r="HI118" s="1"/>
    </row>
    <row r="119" spans="1:217" ht="12.95" customHeight="1">
      <c r="A119" s="17">
        <v>63</v>
      </c>
      <c r="B119" s="81"/>
      <c r="C119" s="32" t="s">
        <v>2</v>
      </c>
      <c r="D119" s="427" t="str">
        <f>IF(B119&gt;0,VLOOKUP(B119,RE,2,FALSE),"")</f>
        <v/>
      </c>
      <c r="E119" s="428"/>
      <c r="F119" s="428"/>
      <c r="G119" s="429"/>
      <c r="H119" s="130" t="str">
        <f t="shared" si="39"/>
        <v/>
      </c>
      <c r="I119" s="26">
        <f t="shared" si="40"/>
        <v>0</v>
      </c>
      <c r="J119" s="26">
        <f t="shared" si="41"/>
        <v>0</v>
      </c>
      <c r="K119" s="243"/>
      <c r="L119" s="26">
        <f>IF($B119="",0,VLOOKUP($B119,RE,22,FALSE))</f>
        <v>0</v>
      </c>
      <c r="M119" s="26">
        <f t="shared" si="43"/>
        <v>0</v>
      </c>
      <c r="N119" s="26">
        <f t="shared" si="44"/>
        <v>0</v>
      </c>
      <c r="O119" s="101">
        <f t="shared" si="45"/>
        <v>0</v>
      </c>
      <c r="P119" s="75">
        <f>IF(CS$70=1,0,IF(AND(CS119=1,$J119=1,$N119&gt;=13,CS$43&gt;=REGISTER!$CZ$25,CS$40&gt;0,SUM(CS$54:CS$60)&gt;0),1,0))</f>
        <v>0</v>
      </c>
      <c r="Q119" s="75">
        <f>IF(CT$70=1,0,IF(AND(CT119=1,$J119=1,$N119&gt;=13,CT$43&gt;=REGISTER!$CZ$25,CT$40&gt;0,SUM(CT$54:CT$60)&gt;0),1,0))</f>
        <v>0</v>
      </c>
      <c r="R119" s="75">
        <f>IF(CU$70=1,0,IF(AND(CU119=1,$J119=1,$N119&gt;=13,CU$43&gt;=REGISTER!$CZ$25,CU$40&gt;0,SUM(CU$54:CU$60)&gt;0),1,0))</f>
        <v>0</v>
      </c>
      <c r="S119" s="75">
        <f>IF(CV$70=1,0,IF(AND(CV119=1,$J119=1,$N119&gt;=13,CV$43&gt;=REGISTER!$CZ$25,CV$40&gt;0,SUM(CV$54:CV$60)&gt;0),1,0))</f>
        <v>0</v>
      </c>
      <c r="T119" s="75">
        <f>IF(CW$70=1,0,IF(AND(CW119=1,$J119=1,$N119&gt;=13,CW$43&gt;=REGISTER!$CZ$25,CW$40&gt;0,SUM(CW$54:CW$60)&gt;0),1,0))</f>
        <v>0</v>
      </c>
      <c r="U119" s="75">
        <f>IF(CX$70=1,0,IF(AND(CX119=1,$J119=1,$N119&gt;=13,CX$43&gt;=REGISTER!$CZ$25,CX$40&gt;0,SUM(CX$54:CX$60)&gt;0),1,0))</f>
        <v>0</v>
      </c>
      <c r="V119" s="75">
        <f>IF(CY$70=1,0,IF(AND(CY119=1,$J119=1,$N119&gt;=13,CY$43&gt;=REGISTER!$CZ$25,CY$40&gt;0,SUM(CY$54:CY$60)&gt;0),1,0))</f>
        <v>0</v>
      </c>
      <c r="W119" s="75">
        <f>IF(CZ$70=1,0,IF(AND(CZ119=1,$J119=1,$N119&gt;=13,CZ$43&gt;=REGISTER!$CZ$25,CZ$40&gt;0,SUM(CZ$54:CZ$60)&gt;0),1,0))</f>
        <v>0</v>
      </c>
      <c r="X119" s="75">
        <f>IF(DA$70=1,0,IF(AND(DA119=1,$J119=1,$N119&gt;=13,DA$43&gt;=REGISTER!$CZ$25,DA$40&gt;0,SUM(DA$54:DA$60)&gt;0),1,0))</f>
        <v>0</v>
      </c>
      <c r="Y119" s="75">
        <f>IF(DB$70=1,0,IF(AND(DB119=1,$J119=1,$N119&gt;=13,DB$43&gt;=REGISTER!$CZ$25,DB$40&gt;0,SUM(DB$54:DB$60)&gt;0),1,0))</f>
        <v>0</v>
      </c>
      <c r="Z119" s="75">
        <f>IF(DC$70=1,0,IF(AND(DC119=1,$J119=1,$N119&gt;=13,DC$43&gt;=REGISTER!$CZ$25,DC$40&gt;0,SUM(DC$54:DC$60)&gt;0),1,0))</f>
        <v>0</v>
      </c>
      <c r="AA119" s="75">
        <f>IF(DD$70=1,0,IF(AND(DD119=1,$J119=1,$N119&gt;=13,DD$43&gt;=REGISTER!$CZ$25,DD$40&gt;0,SUM(DD$54:DD$60)&gt;0),1,0))</f>
        <v>0</v>
      </c>
      <c r="AB119" s="75">
        <f>IF(DE$70=1,0,IF(AND(DE119=1,$J119=1,$N119&gt;=13,DE$43&gt;=REGISTER!$CZ$25,DE$40&gt;0,SUM(DE$54:DE$60)&gt;0),1,0))</f>
        <v>0</v>
      </c>
      <c r="AC119" s="75">
        <f>IF(DF$70=1,0,IF(AND(DF119=1,$J119=1,$N119&gt;=13,DF$43&gt;=REGISTER!$CZ$25,DF$40&gt;0,SUM(DF$54:DF$60)&gt;0),1,0))</f>
        <v>0</v>
      </c>
      <c r="AD119" s="75">
        <f>IF(DG$70=1,0,IF(AND(DG119=1,$J119=1,$N119&gt;=13,DG$43&gt;=REGISTER!$CZ$25,DG$40&gt;0,SUM(DG$54:DG$60)&gt;0),1,0))</f>
        <v>0</v>
      </c>
      <c r="AE119" s="75">
        <f>IF(DH$70=1,0,IF(AND(DH119=1,$J119=1,$N119&gt;=13,DH$43&gt;=REGISTER!$CZ$25,DH$40&gt;0,SUM(DH$54:DH$60)&gt;0),1,0))</f>
        <v>0</v>
      </c>
      <c r="AF119" s="75">
        <f>IF(DI$70=1,0,IF(AND(DI119=1,$J119=1,$N119&gt;=13,DI$43&gt;=REGISTER!$CZ$25,DI$40&gt;0,SUM(DI$54:DI$60)&gt;0),1,0))</f>
        <v>0</v>
      </c>
      <c r="AG119" s="75">
        <f>IF(DJ$70=1,0,IF(AND(DJ119=1,$J119=1,$N119&gt;=13,DJ$43&gt;=REGISTER!$CZ$25,DJ$40&gt;0,SUM(DJ$54:DJ$60)&gt;0),1,0))</f>
        <v>0</v>
      </c>
      <c r="AH119" s="75">
        <f>IF(DK$70=1,0,IF(AND(DK119=1,$J119=1,$N119&gt;=13,DK$43&gt;=REGISTER!$CZ$25,DK$40&gt;0,SUM(DK$54:DK$60)&gt;0),1,0))</f>
        <v>0</v>
      </c>
      <c r="AI119" s="75">
        <f>IF(DL$70=1,0,IF(AND(DL119=1,$J119=1,$N119&gt;=13,DL$43&gt;=REGISTER!$CZ$25,DL$40&gt;0,SUM(DL$54:DL$60)&gt;0),1,0))</f>
        <v>0</v>
      </c>
      <c r="AJ119" s="75">
        <f>IF(DM$70=1,0,IF(AND(DM119=1,$J119=1,$N119&gt;=13,DM$43&gt;=REGISTER!$CZ$25,DM$40&gt;0,SUM(DM$54:DM$60)&gt;0),1,0))</f>
        <v>0</v>
      </c>
      <c r="AK119" s="75">
        <f>IF(DN$70=1,0,IF(AND(DN119=1,$J119=1,$N119&gt;=13,DN$43&gt;=REGISTER!$CZ$25,DN$40&gt;0,SUM(DN$54:DN$60)&gt;0),1,0))</f>
        <v>0</v>
      </c>
      <c r="AL119" s="75">
        <f>IF(DO$70=1,0,IF(AND(DO119=1,$J119=1,$N119&gt;=13,DO$43&gt;=REGISTER!$CZ$25,DO$40&gt;0,SUM(DO$54:DO$60)&gt;0),1,0))</f>
        <v>0</v>
      </c>
      <c r="AM119" s="75">
        <f>IF(DP$70=1,0,IF(AND(DP119=1,$J119=1,$N119&gt;=13,DP$43&gt;=REGISTER!$CZ$25,DP$40&gt;0,SUM(DP$54:DP$60)&gt;0),1,0))</f>
        <v>0</v>
      </c>
      <c r="AN119" s="75">
        <f>IF(DQ$70=1,0,IF(AND(DQ119=1,$J119=1,$N119&gt;=13,DQ$43&gt;=REGISTER!$CZ$25,DQ$40&gt;0,SUM(DQ$54:DQ$60)&gt;0),1,0))</f>
        <v>0</v>
      </c>
      <c r="AO119" s="75">
        <f>IF(DR$70=1,0,IF(AND(DR119=1,$J119=1,$N119&gt;=13,DR$43&gt;=REGISTER!$CZ$25,DR$40&gt;0,SUM(DR$54:DR$60)&gt;0),1,0))</f>
        <v>0</v>
      </c>
      <c r="AP119" s="75">
        <f>IF(DS$70=1,0,IF(AND(DS119=1,$J119=1,$N119&gt;=13,DS$43&gt;=REGISTER!$CZ$25,DS$40&gt;0,SUM(DS$54:DS$60)&gt;0),1,0))</f>
        <v>0</v>
      </c>
      <c r="AQ119" s="75">
        <f>IF(DT$70=1,0,IF(AND(DT119=1,$J119=1,$N119&gt;=13,DT$43&gt;=REGISTER!$CZ$25,DT$40&gt;0,SUM(DT$54:DT$60)&gt;0),1,0))</f>
        <v>0</v>
      </c>
      <c r="AR119" s="75">
        <f>IF(DU$70=1,0,IF(AND(DU119=1,$J119=1,$N119&gt;=13,DU$43&gt;=REGISTER!$CZ$25,DU$40&gt;0,SUM(DU$54:DU$60)&gt;0),1,0))</f>
        <v>0</v>
      </c>
      <c r="AS119" s="75">
        <f>IF(DV$70=1,0,IF(AND(DV119=1,$J119=1,$N119&gt;=13,DV$43&gt;=REGISTER!$CZ$25,DV$40&gt;0,SUM(DV$54:DV$60)&gt;0),1,0))</f>
        <v>0</v>
      </c>
      <c r="AT119" s="75">
        <f>IF(DW$70=1,0,IF(AND(DW119=1,$J119=1,$N119&gt;=13,DW$43&gt;=REGISTER!$CZ$25,DW$40&gt;0,SUM(DW$54:DW$60)&gt;0),1,0))</f>
        <v>0</v>
      </c>
      <c r="AU119" s="75">
        <f>IF(DX$70=1,0,IF(AND(DX119=1,$J119=1,$N119&gt;=13,DX$43&gt;=REGISTER!$CZ$25,DX$40&gt;0,SUM(DX$54:DX$60)&gt;0),1,0))</f>
        <v>0</v>
      </c>
      <c r="AV119" s="75">
        <f>IF(DY$70=1,0,IF(AND(DY119=1,$J119=1,$N119&gt;=13,DY$43&gt;=REGISTER!$CZ$25,DY$40&gt;0,SUM(DY$54:DY$60)&gt;0),1,0))</f>
        <v>0</v>
      </c>
      <c r="AW119" s="75">
        <f>IF(DZ$70=1,0,IF(AND(DZ119=1,$J119=1,$N119&gt;=13,DZ$43&gt;=REGISTER!$CZ$25,DZ$40&gt;0,SUM(DZ$54:DZ$60)&gt;0),1,0))</f>
        <v>0</v>
      </c>
      <c r="AX119" s="75">
        <f>IF(EA$70=1,0,IF(AND(EA119=1,$J119=1,$N119&gt;=13,EA$43&gt;=REGISTER!$CZ$25,EA$40&gt;0,SUM(EA$54:EA$60)&gt;0),1,0))</f>
        <v>0</v>
      </c>
      <c r="AY119" s="75">
        <f>IF(EB$70=1,0,IF(AND(EB119=1,$J119=1,$N119&gt;=13,EB$43&gt;=REGISTER!$CZ$25,EB$40&gt;0,SUM(EB$54:EB$60)&gt;0),1,0))</f>
        <v>0</v>
      </c>
      <c r="AZ119" s="75">
        <f>IF(EC$70=1,0,IF(AND(EC119=1,$J119=1,$N119&gt;=13,EC$43&gt;=REGISTER!$CZ$25,EC$40&gt;0,SUM(EC$54:EC$60)&gt;0),1,0))</f>
        <v>0</v>
      </c>
      <c r="BA119" s="75">
        <f>IF(ED$70=1,0,IF(AND(ED119=1,$J119=1,$N119&gt;=13,ED$43&gt;=REGISTER!$CZ$25,ED$40&gt;0,SUM(ED$54:ED$60)&gt;0),1,0))</f>
        <v>0</v>
      </c>
      <c r="BB119" s="75">
        <f>IF(EE$70=1,0,IF(AND(EE119=1,$J119=1,$N119&gt;=13,EE$43&gt;=REGISTER!$CZ$25,EE$40&gt;0,SUM(EE$54:EE$60)&gt;0),1,0))</f>
        <v>0</v>
      </c>
      <c r="BC119" s="75">
        <f>IF(EF$70=1,0,IF(AND(EF119=1,$J119=1,$N119&gt;=13,EF$43&gt;=REGISTER!$CZ$25,EF$40&gt;0,SUM(EF$54:EF$60)&gt;0),1,0))</f>
        <v>0</v>
      </c>
      <c r="BD119" s="101">
        <f t="shared" si="46"/>
        <v>0</v>
      </c>
      <c r="BE119" s="124">
        <f t="shared" si="52"/>
        <v>0</v>
      </c>
      <c r="BF119" s="124">
        <f t="shared" si="52"/>
        <v>0</v>
      </c>
      <c r="BG119" s="124">
        <f t="shared" si="52"/>
        <v>0</v>
      </c>
      <c r="BH119" s="124">
        <f t="shared" si="52"/>
        <v>0</v>
      </c>
      <c r="BI119" s="124">
        <f t="shared" si="52"/>
        <v>0</v>
      </c>
      <c r="BJ119" s="124">
        <f t="shared" si="52"/>
        <v>0</v>
      </c>
      <c r="BK119" s="124">
        <f t="shared" si="52"/>
        <v>0</v>
      </c>
      <c r="BL119" s="124">
        <f t="shared" si="52"/>
        <v>0</v>
      </c>
      <c r="BM119" s="124">
        <f t="shared" si="52"/>
        <v>0</v>
      </c>
      <c r="BN119" s="124">
        <f t="shared" si="52"/>
        <v>0</v>
      </c>
      <c r="BO119" s="124">
        <f t="shared" si="52"/>
        <v>0</v>
      </c>
      <c r="BP119" s="124">
        <f t="shared" si="52"/>
        <v>0</v>
      </c>
      <c r="BQ119" s="124">
        <f t="shared" si="52"/>
        <v>0</v>
      </c>
      <c r="BR119" s="124">
        <f t="shared" si="52"/>
        <v>0</v>
      </c>
      <c r="BS119" s="124">
        <f t="shared" si="52"/>
        <v>0</v>
      </c>
      <c r="BT119" s="124">
        <f t="shared" si="52"/>
        <v>0</v>
      </c>
      <c r="BU119" s="124">
        <f t="shared" si="53"/>
        <v>0</v>
      </c>
      <c r="BV119" s="124">
        <f t="shared" si="53"/>
        <v>0</v>
      </c>
      <c r="BW119" s="124">
        <f t="shared" si="53"/>
        <v>0</v>
      </c>
      <c r="BX119" s="124">
        <f t="shared" si="53"/>
        <v>0</v>
      </c>
      <c r="BY119" s="124">
        <f t="shared" si="53"/>
        <v>0</v>
      </c>
      <c r="BZ119" s="124">
        <f t="shared" si="53"/>
        <v>0</v>
      </c>
      <c r="CA119" s="124">
        <f t="shared" si="53"/>
        <v>0</v>
      </c>
      <c r="CB119" s="124">
        <f t="shared" si="53"/>
        <v>0</v>
      </c>
      <c r="CC119" s="124">
        <f t="shared" si="53"/>
        <v>0</v>
      </c>
      <c r="CD119" s="124">
        <f t="shared" si="53"/>
        <v>0</v>
      </c>
      <c r="CE119" s="124">
        <f t="shared" si="53"/>
        <v>0</v>
      </c>
      <c r="CF119" s="124">
        <f t="shared" si="53"/>
        <v>0</v>
      </c>
      <c r="CG119" s="124">
        <f t="shared" si="53"/>
        <v>0</v>
      </c>
      <c r="CH119" s="124">
        <f t="shared" si="53"/>
        <v>0</v>
      </c>
      <c r="CI119" s="124">
        <f t="shared" si="53"/>
        <v>0</v>
      </c>
      <c r="CJ119" s="124">
        <f t="shared" si="53"/>
        <v>0</v>
      </c>
      <c r="CK119" s="124">
        <f t="shared" si="54"/>
        <v>0</v>
      </c>
      <c r="CL119" s="124">
        <f t="shared" si="54"/>
        <v>0</v>
      </c>
      <c r="CM119" s="124">
        <f t="shared" si="54"/>
        <v>0</v>
      </c>
      <c r="CN119" s="124">
        <f t="shared" si="54"/>
        <v>0</v>
      </c>
      <c r="CO119" s="124">
        <f t="shared" si="54"/>
        <v>0</v>
      </c>
      <c r="CP119" s="124">
        <f t="shared" si="54"/>
        <v>0</v>
      </c>
      <c r="CQ119" s="124">
        <f t="shared" si="54"/>
        <v>0</v>
      </c>
      <c r="CR119" s="124">
        <f t="shared" si="54"/>
        <v>0</v>
      </c>
      <c r="CS119" s="308"/>
      <c r="CT119" s="308"/>
      <c r="CU119" s="308"/>
      <c r="CV119" s="308"/>
      <c r="CW119" s="308"/>
      <c r="CX119" s="308"/>
      <c r="CY119" s="308"/>
      <c r="CZ119" s="308"/>
      <c r="DA119" s="308"/>
      <c r="DB119" s="308"/>
      <c r="DC119" s="308"/>
      <c r="DD119" s="308"/>
      <c r="DE119" s="308"/>
      <c r="DF119" s="308"/>
      <c r="DG119" s="308"/>
      <c r="DH119" s="308"/>
      <c r="DI119" s="308"/>
      <c r="DJ119" s="308"/>
      <c r="DK119" s="308"/>
      <c r="DL119" s="308"/>
      <c r="DM119" s="308"/>
      <c r="DN119" s="308"/>
      <c r="DO119" s="308"/>
      <c r="DP119" s="308"/>
      <c r="DQ119" s="308"/>
      <c r="DR119" s="308"/>
      <c r="DS119" s="308"/>
      <c r="DT119" s="308"/>
      <c r="DU119" s="308"/>
      <c r="DV119" s="308"/>
      <c r="DW119" s="308"/>
      <c r="DX119" s="308"/>
      <c r="DY119" s="308"/>
      <c r="DZ119" s="308"/>
      <c r="EA119" s="308"/>
      <c r="EB119" s="308"/>
      <c r="EC119" s="308"/>
      <c r="ED119" s="308"/>
      <c r="EE119" s="308"/>
      <c r="EF119" s="308"/>
      <c r="EG119" s="54">
        <f>IF(B119=0,0,IF(VLOOKUP(B119,RE,5,FALSE)=1,SUM(EM119:EZ119)+SUM(FA119:FD119)+SUM(FI119:FL119)-SUM(FC119,FD119,FK119,FL119),SUM(EM119:EZ119)+SUM(FA119:FD119)+SUM(FI119:FL119)))</f>
        <v>0</v>
      </c>
      <c r="EH119" s="136"/>
      <c r="EI119" s="358">
        <f>SUM(FQ119:GP119)+SUM(GU119:GY119)+SUM(HD119:HH119)</f>
        <v>0</v>
      </c>
      <c r="EJ119" s="344" t="str">
        <f t="shared" si="50"/>
        <v/>
      </c>
      <c r="EK119" s="345">
        <f t="shared" si="51"/>
        <v>0</v>
      </c>
      <c r="EL119" s="185"/>
      <c r="EM119" s="221"/>
      <c r="EN119" s="136"/>
      <c r="EO119" s="136"/>
      <c r="EP119" s="136"/>
      <c r="EQ119" s="136"/>
      <c r="ER119" s="136"/>
      <c r="ES119" s="136"/>
      <c r="ET119" s="19">
        <f>SUMIF($L119,REGISTER!$CU$15,'KORT 2'!$BD119)</f>
        <v>0</v>
      </c>
      <c r="EU119" s="19">
        <f>SUMIF($L119,REGISTER!$CU$16,'KORT 2'!$BD119)</f>
        <v>0</v>
      </c>
      <c r="EV119" s="218">
        <f>SUMIF($L119,REGISTER!$CU$17,'KORT 2'!$BD119)+SUMIF($L119,REGISTER!$CU$18,'KORT 2'!$BD119)+SUMIF($L119,REGISTER!$CU$19,'KORT 2'!$BD119)+SUMIF($L119,REGISTER!$CU$20,'KORT 2'!$BD119)</f>
        <v>0</v>
      </c>
      <c r="EW119" s="183"/>
      <c r="EX119" s="19">
        <f>SUMIF($L119,REGISTER!$CU$29,'KORT 2'!$BD119)</f>
        <v>0</v>
      </c>
      <c r="EY119" s="19">
        <f>SUMIF($L119,REGISTER!$CU$30,'KORT 2'!$BD119)</f>
        <v>0</v>
      </c>
      <c r="EZ119" s="218">
        <f>SUMIF($L119,REGISTER!$CU$31,'KORT 2'!$BD119)+SUMIF($L119,REGISTER!$CU$32,'KORT 2'!$BD119)+SUMIF($L119,REGISTER!$CU$33,'KORT 2'!$BD119)+SUMIF($L119,REGISTER!$CU$34,'KORT 2'!$BD119)</f>
        <v>0</v>
      </c>
      <c r="FA119" s="18">
        <f>SUMIF($L119,REGISTER!$CU$8,'KORT 2'!$BD44)</f>
        <v>0</v>
      </c>
      <c r="FB119" s="18">
        <f>SUMIF($L119,REGISTER!$CU$9,'KORT 2'!$BD44)</f>
        <v>0</v>
      </c>
      <c r="FC119" s="18">
        <f>+SUMIF($L119,REGISTER!$CU$15,'KORT 2'!$BD44)</f>
        <v>0</v>
      </c>
      <c r="FD119" s="18">
        <f>SUMIF($L119,REGISTER!$CU$16,'KORT 2'!$BD44)</f>
        <v>0</v>
      </c>
      <c r="FE119" s="18">
        <f>SUMIF($L119,REGISTER!$CU$10,'KORT 2'!$BD44)+SUMIF($L119,REGISTER!$CU$17,'KORT 2'!$BD44)</f>
        <v>0</v>
      </c>
      <c r="FF119" s="18">
        <f>SUMIF($L119,REGISTER!$CU$11,'KORT 2'!$BD44)+SUMIF($L119,REGISTER!$CU$18,'KORT 2'!$BD44)</f>
        <v>0</v>
      </c>
      <c r="FG119" s="18">
        <f>SUMIF($L119,REGISTER!$CU$12,'KORT 2'!$BD44)+SUMIF($L119,REGISTER!$CU$19,'KORT 2'!$BD44)</f>
        <v>0</v>
      </c>
      <c r="FH119" s="18">
        <f>SUMIF($L119,REGISTER!$CU$13,'KORT 2'!$BD44)+SUMIF($L119,REGISTER!$CU$20,'KORT 2'!$BD44)</f>
        <v>0</v>
      </c>
      <c r="FI119" s="18">
        <f>SUMIF($L119,REGISTER!$CU$22,'KORT 2'!$BD44)</f>
        <v>0</v>
      </c>
      <c r="FJ119" s="18">
        <f>SUMIF($L119,REGISTER!$CU$23,'KORT 2'!$BD44)+SUMIF($L119,REGISTER!$CU$30,'KORT 2'!$BD44)</f>
        <v>0</v>
      </c>
      <c r="FK119" s="18">
        <f>+SUMIF($L119,REGISTER!$CU$29,'KORT 2'!$BD44)</f>
        <v>0</v>
      </c>
      <c r="FL119" s="18">
        <f>+SUMIF($L119,REGISTER!$CU$30,'KORT 2'!$BD44)</f>
        <v>0</v>
      </c>
      <c r="FM119" s="18">
        <f>SUMIF($L119,REGISTER!$CU$24,'KORT 2'!$BD44)+SUMIF($L119,REGISTER!$CU$31,'KORT 2'!$BD44)</f>
        <v>0</v>
      </c>
      <c r="FN119" s="18">
        <f>SUMIF($L119,REGISTER!$CU$25,'KORT 2'!$BD44)+SUMIF($L119,REGISTER!$CU$32,'KORT 2'!$BD44)</f>
        <v>0</v>
      </c>
      <c r="FO119" s="18">
        <f>SUMIF($L119,REGISTER!$CU$26,'KORT 2'!$BD44)+SUMIF($L119,REGISTER!$CU$33,'KORT 2'!$BD44)</f>
        <v>0</v>
      </c>
      <c r="FP119" s="18">
        <f>SUMIF($L119,REGISTER!$CU$27,'KORT 2'!$BD44)+SUMIF($L119,REGISTER!$CU$34,'KORT 2'!$BD44)</f>
        <v>0</v>
      </c>
      <c r="FQ119" s="314">
        <f>SUMIF($M119,REGISTER!$CU$36,'KORT 2'!$O119)</f>
        <v>0</v>
      </c>
      <c r="FR119" s="136">
        <f>SUMIF($M119,REGISTER!$CU$37,'KORT 2'!$O119)</f>
        <v>0</v>
      </c>
      <c r="FS119" s="125">
        <f>SUMIF($M119,REGISTER!$CU$38,'KORT 2'!$O119)</f>
        <v>0</v>
      </c>
      <c r="FT119" s="19">
        <f>SUMIF($M119,REGISTER!$CU$39,'KORT 2'!$O119)</f>
        <v>0</v>
      </c>
      <c r="FU119" s="19">
        <f>SUMIF($M119,REGISTER!$CU$40,'KORT 2'!$O119)</f>
        <v>0</v>
      </c>
      <c r="FV119" s="19">
        <f>SUMIF($M119,REGISTER!$CU$41,'KORT 2'!$O119)</f>
        <v>0</v>
      </c>
      <c r="FW119" s="136">
        <f>SUMIF($M119,REGISTER!$CU$42,'KORT 2'!$O119)</f>
        <v>0</v>
      </c>
      <c r="FX119" s="136">
        <f>SUMIF($M119,REGISTER!$CU$43,'KORT 2'!$O119)</f>
        <v>0</v>
      </c>
      <c r="FY119" s="136">
        <f>SUMIF($M119,REGISTER!$CU$44,'KORT 2'!$O119)</f>
        <v>0</v>
      </c>
      <c r="FZ119" s="19">
        <f>SUMIF($M119,REGISTER!$CU$59,'KORT 2'!$O119)</f>
        <v>0</v>
      </c>
      <c r="GA119" s="19">
        <f>SUMIF($M119,REGISTER!$CU$60,'KORT 2'!$O119)</f>
        <v>0</v>
      </c>
      <c r="GB119" s="19">
        <f>SUMIF($M119,REGISTER!$CU$61,'KORT 2'!$O119)</f>
        <v>0</v>
      </c>
      <c r="GC119" s="314">
        <f>SUMIF($M119,REGISTER!$CU$48,'KORT 2'!$O119)</f>
        <v>0</v>
      </c>
      <c r="GD119" s="136">
        <f>SUMIF($M119,REGISTER!$CU$49,'KORT 2'!$O119)</f>
        <v>0</v>
      </c>
      <c r="GE119" s="125">
        <f>SUMIF($M119,REGISTER!$CU$50,'KORT 2'!$O119)</f>
        <v>0</v>
      </c>
      <c r="GF119" s="19">
        <f>SUMIF($M119,REGISTER!$CU$49,'KORT 2'!$O119)</f>
        <v>0</v>
      </c>
      <c r="GG119" s="19">
        <f>SUMIF($M119,REGISTER!$CU$50,'KORT 2'!$O119)</f>
        <v>0</v>
      </c>
      <c r="GH119" s="19">
        <f>SUMIF($M119,REGISTER!$CU$51,'KORT 2'!$O119)</f>
        <v>0</v>
      </c>
      <c r="GI119" s="18">
        <f>SUMIF($M119,REGISTER!$CU$52,'KORT 2'!$O119)+SUMIF($M119,REGISTER!$CU$53,'KORT 2'!$O119)+SUMIF($M119,REGISTER!$CU$54,'KORT 2'!$O119)+SUMIF($M119,REGISTER!$CU$55,'KORT 2'!$O119)</f>
        <v>0</v>
      </c>
      <c r="GJ119" s="314"/>
      <c r="GK119" s="136"/>
      <c r="GL119" s="125"/>
      <c r="GM119" s="19">
        <f>SUMIF($M119,REGISTER!$CU$69,'KORT 2'!$O119)</f>
        <v>0</v>
      </c>
      <c r="GN119" s="19">
        <f>SUMIF($M119,REGISTER!$CU$70,'KORT 2'!$O119)</f>
        <v>0</v>
      </c>
      <c r="GO119" s="19">
        <f>SUMIF($M119,REGISTER!$CU$71,'KORT 2'!$O119)</f>
        <v>0</v>
      </c>
      <c r="GP119" s="325">
        <f>SUMIF($M119,REGISTER!$CU$72,'KORT 2'!$O119)+SUMIF($M119,REGISTER!$CU$73,'KORT 2'!$O119)+SUMIF($M119,REGISTER!$CU$74,'KORT 2'!$O119)+SUMIF($M119,REGISTER!$CU$75,'KORT 2'!$O119)</f>
        <v>0</v>
      </c>
      <c r="GQ119" s="326">
        <f>SUMIF($M119,REGISTER!$CU$39,'KORT 2'!$O44)</f>
        <v>0</v>
      </c>
      <c r="GR119" s="18">
        <f>+SUMIF($M119,REGISTER!$CU$40,'KORT 2'!$O44)</f>
        <v>0</v>
      </c>
      <c r="GS119" s="18">
        <f>SUMIF($M119,REGISTER!$CU$49,'KORT 2'!$O44)</f>
        <v>0</v>
      </c>
      <c r="GT119" s="18">
        <f>SUMIF($M119,REGISTER!$CU$50,'KORT 2'!$O44)</f>
        <v>0</v>
      </c>
      <c r="GU119" s="18">
        <f>SUMIF($M119,REGISTER!$CU$41,'KORT 2'!$O44)+SUMIF($M119,REGISTER!$CU$51,'KORT 2'!$O44)</f>
        <v>0</v>
      </c>
      <c r="GV119" s="18">
        <f>SUMIF($M119,REGISTER!$CU$42,'KORT 2'!$O44)+SUMIF($M119,REGISTER!$CU$52,'KORT 2'!$O44)</f>
        <v>0</v>
      </c>
      <c r="GW119" s="18">
        <f>SUMIF($M119,REGISTER!$CU$43,'KORT 2'!$O44)+SUMIF($M119,REGISTER!$CU$53,'KORT 2'!$O44)</f>
        <v>0</v>
      </c>
      <c r="GX119" s="18">
        <f>SUMIF($M119,REGISTER!$CU$44,'KORT 2'!$O44)+SUMIF($M119,REGISTER!$CU$54,'KORT 2'!$O44)</f>
        <v>0</v>
      </c>
      <c r="GY119" s="218">
        <f>SUMIF($M119,REGISTER!$CU$45,'KORT 2'!$O44)+SUMIF($M119,REGISTER!$CU$55,'KORT 2'!$O44)</f>
        <v>0</v>
      </c>
      <c r="GZ119" s="326">
        <f>SUMIF($M119,REGISTER!$CU$59,'KORT 2'!$O44)</f>
        <v>0</v>
      </c>
      <c r="HA119" s="18">
        <f>+SUMIF($M119,REGISTER!$CU$60,'KORT 2'!$O44)</f>
        <v>0</v>
      </c>
      <c r="HB119" s="18">
        <f>SUMIF($M119,REGISTER!$CU$69,'KORT 2'!$O44)</f>
        <v>0</v>
      </c>
      <c r="HC119" s="18">
        <f>SUMIF($M119,REGISTER!$CU$70,'KORT 2'!$O44)</f>
        <v>0</v>
      </c>
      <c r="HD119" s="18">
        <f>SUMIF($M119,REGISTER!$CU$61,'KORT 2'!$O44)+SUMIF($M119,REGISTER!$CU$71,'KORT 2'!$O44)</f>
        <v>0</v>
      </c>
      <c r="HE119" s="18">
        <f>SUMIF($M119,REGISTER!$CU$62,'KORT 2'!$O44)+SUMIF($M119,REGISTER!$CU$72,'KORT 2'!$O44)</f>
        <v>0</v>
      </c>
      <c r="HF119" s="18">
        <f>SUMIF($M119,REGISTER!$CU$63,'KORT 2'!$O44)+SUMIF($M119,REGISTER!$CU$73,'KORT 2'!$O44)</f>
        <v>0</v>
      </c>
      <c r="HG119" s="18">
        <f>SUMIF($M119,REGISTER!$CU$64,'KORT 2'!$O44)+SUMIF($M119,REGISTER!$CU$74,'KORT 2'!$O44)</f>
        <v>0</v>
      </c>
      <c r="HH119" s="218">
        <f>SUMIF($M119,REGISTER!$CU$65,'KORT 2'!$O44)+SUMIF($M119,REGISTER!$CU$75,'KORT 2'!$O44)</f>
        <v>0</v>
      </c>
      <c r="HI119" s="1"/>
    </row>
    <row r="120" spans="1:217" ht="12.95" customHeight="1">
      <c r="A120" s="17">
        <v>64</v>
      </c>
      <c r="B120" s="81"/>
      <c r="C120" s="32" t="s">
        <v>2</v>
      </c>
      <c r="D120" s="427" t="str">
        <f>IF(B120&gt;0,VLOOKUP(B120,RE,2,FALSE),"")</f>
        <v/>
      </c>
      <c r="E120" s="428"/>
      <c r="F120" s="428"/>
      <c r="G120" s="429"/>
      <c r="H120" s="130" t="str">
        <f t="shared" si="39"/>
        <v/>
      </c>
      <c r="I120" s="26">
        <f t="shared" si="40"/>
        <v>0</v>
      </c>
      <c r="J120" s="26">
        <f t="shared" si="41"/>
        <v>0</v>
      </c>
      <c r="K120" s="243"/>
      <c r="L120" s="26">
        <f>IF($B120="",0,VLOOKUP($B120,RE,22,FALSE))</f>
        <v>0</v>
      </c>
      <c r="M120" s="26">
        <f t="shared" si="43"/>
        <v>0</v>
      </c>
      <c r="N120" s="26">
        <f t="shared" si="44"/>
        <v>0</v>
      </c>
      <c r="O120" s="101">
        <f t="shared" si="45"/>
        <v>0</v>
      </c>
      <c r="P120" s="75">
        <f>IF(CS$70=1,0,IF(AND(CS120=1,$J120=1,$N120&gt;=13,CS$43&gt;=REGISTER!$CZ$25,CS$40&gt;0,SUM(CS$54:CS$60)&gt;0),1,0))</f>
        <v>0</v>
      </c>
      <c r="Q120" s="75">
        <f>IF(CT$70=1,0,IF(AND(CT120=1,$J120=1,$N120&gt;=13,CT$43&gt;=REGISTER!$CZ$25,CT$40&gt;0,SUM(CT$54:CT$60)&gt;0),1,0))</f>
        <v>0</v>
      </c>
      <c r="R120" s="75">
        <f>IF(CU$70=1,0,IF(AND(CU120=1,$J120=1,$N120&gt;=13,CU$43&gt;=REGISTER!$CZ$25,CU$40&gt;0,SUM(CU$54:CU$60)&gt;0),1,0))</f>
        <v>0</v>
      </c>
      <c r="S120" s="75">
        <f>IF(CV$70=1,0,IF(AND(CV120=1,$J120=1,$N120&gt;=13,CV$43&gt;=REGISTER!$CZ$25,CV$40&gt;0,SUM(CV$54:CV$60)&gt;0),1,0))</f>
        <v>0</v>
      </c>
      <c r="T120" s="75">
        <f>IF(CW$70=1,0,IF(AND(CW120=1,$J120=1,$N120&gt;=13,CW$43&gt;=REGISTER!$CZ$25,CW$40&gt;0,SUM(CW$54:CW$60)&gt;0),1,0))</f>
        <v>0</v>
      </c>
      <c r="U120" s="75">
        <f>IF(CX$70=1,0,IF(AND(CX120=1,$J120=1,$N120&gt;=13,CX$43&gt;=REGISTER!$CZ$25,CX$40&gt;0,SUM(CX$54:CX$60)&gt;0),1,0))</f>
        <v>0</v>
      </c>
      <c r="V120" s="75">
        <f>IF(CY$70=1,0,IF(AND(CY120=1,$J120=1,$N120&gt;=13,CY$43&gt;=REGISTER!$CZ$25,CY$40&gt;0,SUM(CY$54:CY$60)&gt;0),1,0))</f>
        <v>0</v>
      </c>
      <c r="W120" s="75">
        <f>IF(CZ$70=1,0,IF(AND(CZ120=1,$J120=1,$N120&gt;=13,CZ$43&gt;=REGISTER!$CZ$25,CZ$40&gt;0,SUM(CZ$54:CZ$60)&gt;0),1,0))</f>
        <v>0</v>
      </c>
      <c r="X120" s="75">
        <f>IF(DA$70=1,0,IF(AND(DA120=1,$J120=1,$N120&gt;=13,DA$43&gt;=REGISTER!$CZ$25,DA$40&gt;0,SUM(DA$54:DA$60)&gt;0),1,0))</f>
        <v>0</v>
      </c>
      <c r="Y120" s="75">
        <f>IF(DB$70=1,0,IF(AND(DB120=1,$J120=1,$N120&gt;=13,DB$43&gt;=REGISTER!$CZ$25,DB$40&gt;0,SUM(DB$54:DB$60)&gt;0),1,0))</f>
        <v>0</v>
      </c>
      <c r="Z120" s="75">
        <f>IF(DC$70=1,0,IF(AND(DC120=1,$J120=1,$N120&gt;=13,DC$43&gt;=REGISTER!$CZ$25,DC$40&gt;0,SUM(DC$54:DC$60)&gt;0),1,0))</f>
        <v>0</v>
      </c>
      <c r="AA120" s="75">
        <f>IF(DD$70=1,0,IF(AND(DD120=1,$J120=1,$N120&gt;=13,DD$43&gt;=REGISTER!$CZ$25,DD$40&gt;0,SUM(DD$54:DD$60)&gt;0),1,0))</f>
        <v>0</v>
      </c>
      <c r="AB120" s="75">
        <f>IF(DE$70=1,0,IF(AND(DE120=1,$J120=1,$N120&gt;=13,DE$43&gt;=REGISTER!$CZ$25,DE$40&gt;0,SUM(DE$54:DE$60)&gt;0),1,0))</f>
        <v>0</v>
      </c>
      <c r="AC120" s="75">
        <f>IF(DF$70=1,0,IF(AND(DF120=1,$J120=1,$N120&gt;=13,DF$43&gt;=REGISTER!$CZ$25,DF$40&gt;0,SUM(DF$54:DF$60)&gt;0),1,0))</f>
        <v>0</v>
      </c>
      <c r="AD120" s="75">
        <f>IF(DG$70=1,0,IF(AND(DG120=1,$J120=1,$N120&gt;=13,DG$43&gt;=REGISTER!$CZ$25,DG$40&gt;0,SUM(DG$54:DG$60)&gt;0),1,0))</f>
        <v>0</v>
      </c>
      <c r="AE120" s="75">
        <f>IF(DH$70=1,0,IF(AND(DH120=1,$J120=1,$N120&gt;=13,DH$43&gt;=REGISTER!$CZ$25,DH$40&gt;0,SUM(DH$54:DH$60)&gt;0),1,0))</f>
        <v>0</v>
      </c>
      <c r="AF120" s="75">
        <f>IF(DI$70=1,0,IF(AND(DI120=1,$J120=1,$N120&gt;=13,DI$43&gt;=REGISTER!$CZ$25,DI$40&gt;0,SUM(DI$54:DI$60)&gt;0),1,0))</f>
        <v>0</v>
      </c>
      <c r="AG120" s="75">
        <f>IF(DJ$70=1,0,IF(AND(DJ120=1,$J120=1,$N120&gt;=13,DJ$43&gt;=REGISTER!$CZ$25,DJ$40&gt;0,SUM(DJ$54:DJ$60)&gt;0),1,0))</f>
        <v>0</v>
      </c>
      <c r="AH120" s="75">
        <f>IF(DK$70=1,0,IF(AND(DK120=1,$J120=1,$N120&gt;=13,DK$43&gt;=REGISTER!$CZ$25,DK$40&gt;0,SUM(DK$54:DK$60)&gt;0),1,0))</f>
        <v>0</v>
      </c>
      <c r="AI120" s="75">
        <f>IF(DL$70=1,0,IF(AND(DL120=1,$J120=1,$N120&gt;=13,DL$43&gt;=REGISTER!$CZ$25,DL$40&gt;0,SUM(DL$54:DL$60)&gt;0),1,0))</f>
        <v>0</v>
      </c>
      <c r="AJ120" s="75">
        <f>IF(DM$70=1,0,IF(AND(DM120=1,$J120=1,$N120&gt;=13,DM$43&gt;=REGISTER!$CZ$25,DM$40&gt;0,SUM(DM$54:DM$60)&gt;0),1,0))</f>
        <v>0</v>
      </c>
      <c r="AK120" s="75">
        <f>IF(DN$70=1,0,IF(AND(DN120=1,$J120=1,$N120&gt;=13,DN$43&gt;=REGISTER!$CZ$25,DN$40&gt;0,SUM(DN$54:DN$60)&gt;0),1,0))</f>
        <v>0</v>
      </c>
      <c r="AL120" s="75">
        <f>IF(DO$70=1,0,IF(AND(DO120=1,$J120=1,$N120&gt;=13,DO$43&gt;=REGISTER!$CZ$25,DO$40&gt;0,SUM(DO$54:DO$60)&gt;0),1,0))</f>
        <v>0</v>
      </c>
      <c r="AM120" s="75">
        <f>IF(DP$70=1,0,IF(AND(DP120=1,$J120=1,$N120&gt;=13,DP$43&gt;=REGISTER!$CZ$25,DP$40&gt;0,SUM(DP$54:DP$60)&gt;0),1,0))</f>
        <v>0</v>
      </c>
      <c r="AN120" s="75">
        <f>IF(DQ$70=1,0,IF(AND(DQ120=1,$J120=1,$N120&gt;=13,DQ$43&gt;=REGISTER!$CZ$25,DQ$40&gt;0,SUM(DQ$54:DQ$60)&gt;0),1,0))</f>
        <v>0</v>
      </c>
      <c r="AO120" s="75">
        <f>IF(DR$70=1,0,IF(AND(DR120=1,$J120=1,$N120&gt;=13,DR$43&gt;=REGISTER!$CZ$25,DR$40&gt;0,SUM(DR$54:DR$60)&gt;0),1,0))</f>
        <v>0</v>
      </c>
      <c r="AP120" s="75">
        <f>IF(DS$70=1,0,IF(AND(DS120=1,$J120=1,$N120&gt;=13,DS$43&gt;=REGISTER!$CZ$25,DS$40&gt;0,SUM(DS$54:DS$60)&gt;0),1,0))</f>
        <v>0</v>
      </c>
      <c r="AQ120" s="75">
        <f>IF(DT$70=1,0,IF(AND(DT120=1,$J120=1,$N120&gt;=13,DT$43&gt;=REGISTER!$CZ$25,DT$40&gt;0,SUM(DT$54:DT$60)&gt;0),1,0))</f>
        <v>0</v>
      </c>
      <c r="AR120" s="75">
        <f>IF(DU$70=1,0,IF(AND(DU120=1,$J120=1,$N120&gt;=13,DU$43&gt;=REGISTER!$CZ$25,DU$40&gt;0,SUM(DU$54:DU$60)&gt;0),1,0))</f>
        <v>0</v>
      </c>
      <c r="AS120" s="75">
        <f>IF(DV$70=1,0,IF(AND(DV120=1,$J120=1,$N120&gt;=13,DV$43&gt;=REGISTER!$CZ$25,DV$40&gt;0,SUM(DV$54:DV$60)&gt;0),1,0))</f>
        <v>0</v>
      </c>
      <c r="AT120" s="75">
        <f>IF(DW$70=1,0,IF(AND(DW120=1,$J120=1,$N120&gt;=13,DW$43&gt;=REGISTER!$CZ$25,DW$40&gt;0,SUM(DW$54:DW$60)&gt;0),1,0))</f>
        <v>0</v>
      </c>
      <c r="AU120" s="75">
        <f>IF(DX$70=1,0,IF(AND(DX120=1,$J120=1,$N120&gt;=13,DX$43&gt;=REGISTER!$CZ$25,DX$40&gt;0,SUM(DX$54:DX$60)&gt;0),1,0))</f>
        <v>0</v>
      </c>
      <c r="AV120" s="75">
        <f>IF(DY$70=1,0,IF(AND(DY120=1,$J120=1,$N120&gt;=13,DY$43&gt;=REGISTER!$CZ$25,DY$40&gt;0,SUM(DY$54:DY$60)&gt;0),1,0))</f>
        <v>0</v>
      </c>
      <c r="AW120" s="75">
        <f>IF(DZ$70=1,0,IF(AND(DZ120=1,$J120=1,$N120&gt;=13,DZ$43&gt;=REGISTER!$CZ$25,DZ$40&gt;0,SUM(DZ$54:DZ$60)&gt;0),1,0))</f>
        <v>0</v>
      </c>
      <c r="AX120" s="75">
        <f>IF(EA$70=1,0,IF(AND(EA120=1,$J120=1,$N120&gt;=13,EA$43&gt;=REGISTER!$CZ$25,EA$40&gt;0,SUM(EA$54:EA$60)&gt;0),1,0))</f>
        <v>0</v>
      </c>
      <c r="AY120" s="75">
        <f>IF(EB$70=1,0,IF(AND(EB120=1,$J120=1,$N120&gt;=13,EB$43&gt;=REGISTER!$CZ$25,EB$40&gt;0,SUM(EB$54:EB$60)&gt;0),1,0))</f>
        <v>0</v>
      </c>
      <c r="AZ120" s="75">
        <f>IF(EC$70=1,0,IF(AND(EC120=1,$J120=1,$N120&gt;=13,EC$43&gt;=REGISTER!$CZ$25,EC$40&gt;0,SUM(EC$54:EC$60)&gt;0),1,0))</f>
        <v>0</v>
      </c>
      <c r="BA120" s="75">
        <f>IF(ED$70=1,0,IF(AND(ED120=1,$J120=1,$N120&gt;=13,ED$43&gt;=REGISTER!$CZ$25,ED$40&gt;0,SUM(ED$54:ED$60)&gt;0),1,0))</f>
        <v>0</v>
      </c>
      <c r="BB120" s="75">
        <f>IF(EE$70=1,0,IF(AND(EE120=1,$J120=1,$N120&gt;=13,EE$43&gt;=REGISTER!$CZ$25,EE$40&gt;0,SUM(EE$54:EE$60)&gt;0),1,0))</f>
        <v>0</v>
      </c>
      <c r="BC120" s="75">
        <f>IF(EF$70=1,0,IF(AND(EF120=1,$J120=1,$N120&gt;=13,EF$43&gt;=REGISTER!$CZ$25,EF$40&gt;0,SUM(EF$54:EF$60)&gt;0),1,0))</f>
        <v>0</v>
      </c>
      <c r="BD120" s="101">
        <f t="shared" si="46"/>
        <v>0</v>
      </c>
      <c r="BE120" s="124">
        <f t="shared" si="52"/>
        <v>0</v>
      </c>
      <c r="BF120" s="124">
        <f t="shared" si="52"/>
        <v>0</v>
      </c>
      <c r="BG120" s="124">
        <f t="shared" si="52"/>
        <v>0</v>
      </c>
      <c r="BH120" s="124">
        <f t="shared" si="52"/>
        <v>0</v>
      </c>
      <c r="BI120" s="124">
        <f t="shared" si="52"/>
        <v>0</v>
      </c>
      <c r="BJ120" s="124">
        <f t="shared" si="52"/>
        <v>0</v>
      </c>
      <c r="BK120" s="124">
        <f t="shared" si="52"/>
        <v>0</v>
      </c>
      <c r="BL120" s="124">
        <f t="shared" si="52"/>
        <v>0</v>
      </c>
      <c r="BM120" s="124">
        <f t="shared" si="52"/>
        <v>0</v>
      </c>
      <c r="BN120" s="124">
        <f t="shared" si="52"/>
        <v>0</v>
      </c>
      <c r="BO120" s="124">
        <f t="shared" si="52"/>
        <v>0</v>
      </c>
      <c r="BP120" s="124">
        <f t="shared" si="52"/>
        <v>0</v>
      </c>
      <c r="BQ120" s="124">
        <f t="shared" si="52"/>
        <v>0</v>
      </c>
      <c r="BR120" s="124">
        <f t="shared" si="52"/>
        <v>0</v>
      </c>
      <c r="BS120" s="124">
        <f t="shared" si="52"/>
        <v>0</v>
      </c>
      <c r="BT120" s="124">
        <f t="shared" si="52"/>
        <v>0</v>
      </c>
      <c r="BU120" s="124">
        <f t="shared" si="53"/>
        <v>0</v>
      </c>
      <c r="BV120" s="124">
        <f t="shared" si="53"/>
        <v>0</v>
      </c>
      <c r="BW120" s="124">
        <f t="shared" si="53"/>
        <v>0</v>
      </c>
      <c r="BX120" s="124">
        <f t="shared" si="53"/>
        <v>0</v>
      </c>
      <c r="BY120" s="124">
        <f t="shared" si="53"/>
        <v>0</v>
      </c>
      <c r="BZ120" s="124">
        <f t="shared" si="53"/>
        <v>0</v>
      </c>
      <c r="CA120" s="124">
        <f t="shared" si="53"/>
        <v>0</v>
      </c>
      <c r="CB120" s="124">
        <f t="shared" si="53"/>
        <v>0</v>
      </c>
      <c r="CC120" s="124">
        <f t="shared" si="53"/>
        <v>0</v>
      </c>
      <c r="CD120" s="124">
        <f t="shared" si="53"/>
        <v>0</v>
      </c>
      <c r="CE120" s="124">
        <f t="shared" si="53"/>
        <v>0</v>
      </c>
      <c r="CF120" s="124">
        <f t="shared" si="53"/>
        <v>0</v>
      </c>
      <c r="CG120" s="124">
        <f t="shared" si="53"/>
        <v>0</v>
      </c>
      <c r="CH120" s="124">
        <f t="shared" si="53"/>
        <v>0</v>
      </c>
      <c r="CI120" s="124">
        <f t="shared" si="53"/>
        <v>0</v>
      </c>
      <c r="CJ120" s="124">
        <f t="shared" si="53"/>
        <v>0</v>
      </c>
      <c r="CK120" s="124">
        <f t="shared" si="54"/>
        <v>0</v>
      </c>
      <c r="CL120" s="124">
        <f t="shared" si="54"/>
        <v>0</v>
      </c>
      <c r="CM120" s="124">
        <f t="shared" si="54"/>
        <v>0</v>
      </c>
      <c r="CN120" s="124">
        <f t="shared" si="54"/>
        <v>0</v>
      </c>
      <c r="CO120" s="124">
        <f t="shared" si="54"/>
        <v>0</v>
      </c>
      <c r="CP120" s="124">
        <f t="shared" si="54"/>
        <v>0</v>
      </c>
      <c r="CQ120" s="124">
        <f t="shared" si="54"/>
        <v>0</v>
      </c>
      <c r="CR120" s="124">
        <f t="shared" si="54"/>
        <v>0</v>
      </c>
      <c r="CS120" s="308"/>
      <c r="CT120" s="308"/>
      <c r="CU120" s="308"/>
      <c r="CV120" s="308"/>
      <c r="CW120" s="308"/>
      <c r="CX120" s="308"/>
      <c r="CY120" s="308"/>
      <c r="CZ120" s="308"/>
      <c r="DA120" s="308"/>
      <c r="DB120" s="308"/>
      <c r="DC120" s="308"/>
      <c r="DD120" s="308"/>
      <c r="DE120" s="308"/>
      <c r="DF120" s="308"/>
      <c r="DG120" s="308"/>
      <c r="DH120" s="308"/>
      <c r="DI120" s="308"/>
      <c r="DJ120" s="308"/>
      <c r="DK120" s="308"/>
      <c r="DL120" s="308"/>
      <c r="DM120" s="308"/>
      <c r="DN120" s="308"/>
      <c r="DO120" s="308"/>
      <c r="DP120" s="308"/>
      <c r="DQ120" s="308"/>
      <c r="DR120" s="308"/>
      <c r="DS120" s="308"/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8"/>
      <c r="EF120" s="308"/>
      <c r="EG120" s="54">
        <f>IF(B120=0,0,IF(VLOOKUP(B120,RE,5,FALSE)=1,SUM(EM120:EZ120)+SUM(FA120:FD120)+SUM(FI120:FL120)-SUM(FC120,FD120,FK120,FL120),SUM(EM120:EZ120)+SUM(FA120:FD120)+SUM(FI120:FL120)))</f>
        <v>0</v>
      </c>
      <c r="EH120" s="136"/>
      <c r="EI120" s="358">
        <f>SUM(FQ120:GP120)+SUM(GU120:GY120)+SUM(HD120:HH120)</f>
        <v>0</v>
      </c>
      <c r="EJ120" s="344" t="str">
        <f t="shared" si="50"/>
        <v/>
      </c>
      <c r="EK120" s="345">
        <f t="shared" si="51"/>
        <v>0</v>
      </c>
      <c r="EL120" s="185"/>
      <c r="EM120" s="221"/>
      <c r="EN120" s="136"/>
      <c r="EO120" s="136"/>
      <c r="EP120" s="136"/>
      <c r="EQ120" s="136"/>
      <c r="ER120" s="136"/>
      <c r="ES120" s="136"/>
      <c r="ET120" s="19">
        <f>SUMIF($L120,REGISTER!$CU$15,'KORT 2'!$BD120)</f>
        <v>0</v>
      </c>
      <c r="EU120" s="19">
        <f>SUMIF($L120,REGISTER!$CU$16,'KORT 2'!$BD120)</f>
        <v>0</v>
      </c>
      <c r="EV120" s="218">
        <f>SUMIF($L120,REGISTER!$CU$17,'KORT 2'!$BD120)+SUMIF($L120,REGISTER!$CU$18,'KORT 2'!$BD120)+SUMIF($L120,REGISTER!$CU$19,'KORT 2'!$BD120)+SUMIF($L120,REGISTER!$CU$20,'KORT 2'!$BD120)</f>
        <v>0</v>
      </c>
      <c r="EW120" s="183"/>
      <c r="EX120" s="19">
        <f>SUMIF($L120,REGISTER!$CU$29,'KORT 2'!$BD120)</f>
        <v>0</v>
      </c>
      <c r="EY120" s="19">
        <f>SUMIF($L120,REGISTER!$CU$30,'KORT 2'!$BD120)</f>
        <v>0</v>
      </c>
      <c r="EZ120" s="218">
        <f>SUMIF($L120,REGISTER!$CU$31,'KORT 2'!$BD120)+SUMIF($L120,REGISTER!$CU$32,'KORT 2'!$BD120)+SUMIF($L120,REGISTER!$CU$33,'KORT 2'!$BD120)+SUMIF($L120,REGISTER!$CU$34,'KORT 2'!$BD120)</f>
        <v>0</v>
      </c>
      <c r="FA120" s="18">
        <f>SUMIF($L120,REGISTER!$CU$8,'KORT 2'!$BD45)</f>
        <v>0</v>
      </c>
      <c r="FB120" s="18">
        <f>SUMIF($L120,REGISTER!$CU$9,'KORT 2'!$BD45)</f>
        <v>0</v>
      </c>
      <c r="FC120" s="18">
        <f>+SUMIF($L120,REGISTER!$CU$15,'KORT 2'!$BD45)</f>
        <v>0</v>
      </c>
      <c r="FD120" s="18">
        <f>SUMIF($L120,REGISTER!$CU$16,'KORT 2'!$BD45)</f>
        <v>0</v>
      </c>
      <c r="FE120" s="18">
        <f>SUMIF($L120,REGISTER!$CU$10,'KORT 2'!$BD45)+SUMIF($L120,REGISTER!$CU$17,'KORT 2'!$BD45)</f>
        <v>0</v>
      </c>
      <c r="FF120" s="18">
        <f>SUMIF($L120,REGISTER!$CU$11,'KORT 2'!$BD45)+SUMIF($L120,REGISTER!$CU$18,'KORT 2'!$BD45)</f>
        <v>0</v>
      </c>
      <c r="FG120" s="18">
        <f>SUMIF($L120,REGISTER!$CU$12,'KORT 2'!$BD45)+SUMIF($L120,REGISTER!$CU$19,'KORT 2'!$BD45)</f>
        <v>0</v>
      </c>
      <c r="FH120" s="18">
        <f>SUMIF($L120,REGISTER!$CU$13,'KORT 2'!$BD45)+SUMIF($L120,REGISTER!$CU$20,'KORT 2'!$BD45)</f>
        <v>0</v>
      </c>
      <c r="FI120" s="18">
        <f>SUMIF($L120,REGISTER!$CU$22,'KORT 2'!$BD45)</f>
        <v>0</v>
      </c>
      <c r="FJ120" s="18">
        <f>SUMIF($L120,REGISTER!$CU$23,'KORT 2'!$BD45)+SUMIF($L120,REGISTER!$CU$30,'KORT 2'!$BD45)</f>
        <v>0</v>
      </c>
      <c r="FK120" s="18">
        <f>+SUMIF($L120,REGISTER!$CU$29,'KORT 2'!$BD45)</f>
        <v>0</v>
      </c>
      <c r="FL120" s="18">
        <f>+SUMIF($L120,REGISTER!$CU$30,'KORT 2'!$BD45)</f>
        <v>0</v>
      </c>
      <c r="FM120" s="18">
        <f>SUMIF($L120,REGISTER!$CU$24,'KORT 2'!$BD45)+SUMIF($L120,REGISTER!$CU$31,'KORT 2'!$BD45)</f>
        <v>0</v>
      </c>
      <c r="FN120" s="18">
        <f>SUMIF($L120,REGISTER!$CU$25,'KORT 2'!$BD45)+SUMIF($L120,REGISTER!$CU$32,'KORT 2'!$BD45)</f>
        <v>0</v>
      </c>
      <c r="FO120" s="18">
        <f>SUMIF($L120,REGISTER!$CU$26,'KORT 2'!$BD45)+SUMIF($L120,REGISTER!$CU$33,'KORT 2'!$BD45)</f>
        <v>0</v>
      </c>
      <c r="FP120" s="18">
        <f>SUMIF($L120,REGISTER!$CU$27,'KORT 2'!$BD45)+SUMIF($L120,REGISTER!$CU$34,'KORT 2'!$BD45)</f>
        <v>0</v>
      </c>
      <c r="FQ120" s="314">
        <f>SUMIF($M120,REGISTER!$CU$36,'KORT 2'!$O120)</f>
        <v>0</v>
      </c>
      <c r="FR120" s="136">
        <f>SUMIF($M120,REGISTER!$CU$37,'KORT 2'!$O120)</f>
        <v>0</v>
      </c>
      <c r="FS120" s="125">
        <f>SUMIF($M120,REGISTER!$CU$38,'KORT 2'!$O120)</f>
        <v>0</v>
      </c>
      <c r="FT120" s="19">
        <f>SUMIF($M120,REGISTER!$CU$39,'KORT 2'!$O120)</f>
        <v>0</v>
      </c>
      <c r="FU120" s="19">
        <f>SUMIF($M120,REGISTER!$CU$40,'KORT 2'!$O120)</f>
        <v>0</v>
      </c>
      <c r="FV120" s="19">
        <f>SUMIF($M120,REGISTER!$CU$41,'KORT 2'!$O120)</f>
        <v>0</v>
      </c>
      <c r="FW120" s="136">
        <f>SUMIF($M120,REGISTER!$CU$42,'KORT 2'!$O120)</f>
        <v>0</v>
      </c>
      <c r="FX120" s="136">
        <f>SUMIF($M120,REGISTER!$CU$43,'KORT 2'!$O120)</f>
        <v>0</v>
      </c>
      <c r="FY120" s="136">
        <f>SUMIF($M120,REGISTER!$CU$44,'KORT 2'!$O120)</f>
        <v>0</v>
      </c>
      <c r="FZ120" s="19">
        <f>SUMIF($M120,REGISTER!$CU$59,'KORT 2'!$O120)</f>
        <v>0</v>
      </c>
      <c r="GA120" s="19">
        <f>SUMIF($M120,REGISTER!$CU$60,'KORT 2'!$O120)</f>
        <v>0</v>
      </c>
      <c r="GB120" s="19">
        <f>SUMIF($M120,REGISTER!$CU$61,'KORT 2'!$O120)</f>
        <v>0</v>
      </c>
      <c r="GC120" s="314">
        <f>SUMIF($M120,REGISTER!$CU$48,'KORT 2'!$O120)</f>
        <v>0</v>
      </c>
      <c r="GD120" s="136">
        <f>SUMIF($M120,REGISTER!$CU$49,'KORT 2'!$O120)</f>
        <v>0</v>
      </c>
      <c r="GE120" s="125">
        <f>SUMIF($M120,REGISTER!$CU$50,'KORT 2'!$O120)</f>
        <v>0</v>
      </c>
      <c r="GF120" s="19">
        <f>SUMIF($M120,REGISTER!$CU$49,'KORT 2'!$O120)</f>
        <v>0</v>
      </c>
      <c r="GG120" s="19">
        <f>SUMIF($M120,REGISTER!$CU$50,'KORT 2'!$O120)</f>
        <v>0</v>
      </c>
      <c r="GH120" s="19">
        <f>SUMIF($M120,REGISTER!$CU$51,'KORT 2'!$O120)</f>
        <v>0</v>
      </c>
      <c r="GI120" s="18">
        <f>SUMIF($M120,REGISTER!$CU$52,'KORT 2'!$O120)+SUMIF($M120,REGISTER!$CU$53,'KORT 2'!$O120)+SUMIF($M120,REGISTER!$CU$54,'KORT 2'!$O120)+SUMIF($M120,REGISTER!$CU$55,'KORT 2'!$O120)</f>
        <v>0</v>
      </c>
      <c r="GJ120" s="314"/>
      <c r="GK120" s="136"/>
      <c r="GL120" s="125"/>
      <c r="GM120" s="19">
        <f>SUMIF($M120,REGISTER!$CU$69,'KORT 2'!$O120)</f>
        <v>0</v>
      </c>
      <c r="GN120" s="19">
        <f>SUMIF($M120,REGISTER!$CU$70,'KORT 2'!$O120)</f>
        <v>0</v>
      </c>
      <c r="GO120" s="19">
        <f>SUMIF($M120,REGISTER!$CU$71,'KORT 2'!$O120)</f>
        <v>0</v>
      </c>
      <c r="GP120" s="325">
        <f>SUMIF($M120,REGISTER!$CU$72,'KORT 2'!$O120)+SUMIF($M120,REGISTER!$CU$73,'KORT 2'!$O120)+SUMIF($M120,REGISTER!$CU$74,'KORT 2'!$O120)+SUMIF($M120,REGISTER!$CU$75,'KORT 2'!$O120)</f>
        <v>0</v>
      </c>
      <c r="GQ120" s="326">
        <f>SUMIF($M120,REGISTER!$CU$39,'KORT 2'!$O45)</f>
        <v>0</v>
      </c>
      <c r="GR120" s="18">
        <f>+SUMIF($M120,REGISTER!$CU$40,'KORT 2'!$O45)</f>
        <v>0</v>
      </c>
      <c r="GS120" s="18">
        <f>SUMIF($M120,REGISTER!$CU$49,'KORT 2'!$O45)</f>
        <v>0</v>
      </c>
      <c r="GT120" s="18">
        <f>SUMIF($M120,REGISTER!$CU$50,'KORT 2'!$O45)</f>
        <v>0</v>
      </c>
      <c r="GU120" s="18">
        <f>SUMIF($M120,REGISTER!$CU$41,'KORT 2'!$O45)+SUMIF($M120,REGISTER!$CU$51,'KORT 2'!$O45)</f>
        <v>0</v>
      </c>
      <c r="GV120" s="18">
        <f>SUMIF($M120,REGISTER!$CU$42,'KORT 2'!$O45)+SUMIF($M120,REGISTER!$CU$52,'KORT 2'!$O45)</f>
        <v>0</v>
      </c>
      <c r="GW120" s="18">
        <f>SUMIF($M120,REGISTER!$CU$43,'KORT 2'!$O45)+SUMIF($M120,REGISTER!$CU$53,'KORT 2'!$O45)</f>
        <v>0</v>
      </c>
      <c r="GX120" s="18">
        <f>SUMIF($M120,REGISTER!$CU$44,'KORT 2'!$O45)+SUMIF($M120,REGISTER!$CU$54,'KORT 2'!$O45)</f>
        <v>0</v>
      </c>
      <c r="GY120" s="218">
        <f>SUMIF($M120,REGISTER!$CU$45,'KORT 2'!$O45)+SUMIF($M120,REGISTER!$CU$55,'KORT 2'!$O45)</f>
        <v>0</v>
      </c>
      <c r="GZ120" s="326">
        <f>SUMIF($M120,REGISTER!$CU$59,'KORT 2'!$O45)</f>
        <v>0</v>
      </c>
      <c r="HA120" s="18">
        <f>+SUMIF($M120,REGISTER!$CU$60,'KORT 2'!$O45)</f>
        <v>0</v>
      </c>
      <c r="HB120" s="18">
        <f>SUMIF($M120,REGISTER!$CU$69,'KORT 2'!$O45)</f>
        <v>0</v>
      </c>
      <c r="HC120" s="18">
        <f>SUMIF($M120,REGISTER!$CU$70,'KORT 2'!$O45)</f>
        <v>0</v>
      </c>
      <c r="HD120" s="18">
        <f>SUMIF($M120,REGISTER!$CU$61,'KORT 2'!$O45)+SUMIF($M120,REGISTER!$CU$71,'KORT 2'!$O45)</f>
        <v>0</v>
      </c>
      <c r="HE120" s="18">
        <f>SUMIF($M120,REGISTER!$CU$62,'KORT 2'!$O45)+SUMIF($M120,REGISTER!$CU$72,'KORT 2'!$O45)</f>
        <v>0</v>
      </c>
      <c r="HF120" s="18">
        <f>SUMIF($M120,REGISTER!$CU$63,'KORT 2'!$O45)+SUMIF($M120,REGISTER!$CU$73,'KORT 2'!$O45)</f>
        <v>0</v>
      </c>
      <c r="HG120" s="18">
        <f>SUMIF($M120,REGISTER!$CU$64,'KORT 2'!$O45)+SUMIF($M120,REGISTER!$CU$74,'KORT 2'!$O45)</f>
        <v>0</v>
      </c>
      <c r="HH120" s="218">
        <f>SUMIF($M120,REGISTER!$CU$65,'KORT 2'!$O45)+SUMIF($M120,REGISTER!$CU$75,'KORT 2'!$O45)</f>
        <v>0</v>
      </c>
      <c r="HI120" s="1"/>
    </row>
    <row r="121" spans="1:217" ht="12.95" customHeight="1" thickBot="1">
      <c r="A121" s="63">
        <v>65</v>
      </c>
      <c r="B121" s="81"/>
      <c r="C121" s="256" t="s">
        <v>2</v>
      </c>
      <c r="D121" s="520" t="str">
        <f>IF(B121&gt;0,VLOOKUP(B121,RE,2,FALSE),"")</f>
        <v/>
      </c>
      <c r="E121" s="521"/>
      <c r="F121" s="521"/>
      <c r="G121" s="497"/>
      <c r="H121" s="257" t="str">
        <f t="shared" si="39"/>
        <v/>
      </c>
      <c r="I121" s="26">
        <f t="shared" si="40"/>
        <v>0</v>
      </c>
      <c r="J121" s="26">
        <f t="shared" si="41"/>
        <v>0</v>
      </c>
      <c r="K121" s="132"/>
      <c r="L121" s="26">
        <f>IF($B121="",0,VLOOKUP($B121,RE,22,FALSE))</f>
        <v>0</v>
      </c>
      <c r="M121" s="26">
        <f t="shared" si="43"/>
        <v>0</v>
      </c>
      <c r="N121" s="26">
        <f t="shared" si="44"/>
        <v>0</v>
      </c>
      <c r="O121" s="258">
        <f t="shared" si="45"/>
        <v>0</v>
      </c>
      <c r="P121" s="75">
        <f>IF(CS$70=1,0,IF(AND(CS121=1,$J121=1,$N121&gt;=13,CS$43&gt;=REGISTER!$CZ$25,CS$40&gt;0,SUM(CS$54:CS$60)&gt;0),1,0))</f>
        <v>0</v>
      </c>
      <c r="Q121" s="75">
        <f>IF(CT$70=1,0,IF(AND(CT121=1,$J121=1,$N121&gt;=13,CT$43&gt;=REGISTER!$CZ$25,CT$40&gt;0,SUM(CT$54:CT$60)&gt;0),1,0))</f>
        <v>0</v>
      </c>
      <c r="R121" s="75">
        <f>IF(CU$70=1,0,IF(AND(CU121=1,$J121=1,$N121&gt;=13,CU$43&gt;=REGISTER!$CZ$25,CU$40&gt;0,SUM(CU$54:CU$60)&gt;0),1,0))</f>
        <v>0</v>
      </c>
      <c r="S121" s="75">
        <f>IF(CV$70=1,0,IF(AND(CV121=1,$J121=1,$N121&gt;=13,CV$43&gt;=REGISTER!$CZ$25,CV$40&gt;0,SUM(CV$54:CV$60)&gt;0),1,0))</f>
        <v>0</v>
      </c>
      <c r="T121" s="75">
        <f>IF(CW$70=1,0,IF(AND(CW121=1,$J121=1,$N121&gt;=13,CW$43&gt;=REGISTER!$CZ$25,CW$40&gt;0,SUM(CW$54:CW$60)&gt;0),1,0))</f>
        <v>0</v>
      </c>
      <c r="U121" s="75">
        <f>IF(CX$70=1,0,IF(AND(CX121=1,$J121=1,$N121&gt;=13,CX$43&gt;=REGISTER!$CZ$25,CX$40&gt;0,SUM(CX$54:CX$60)&gt;0),1,0))</f>
        <v>0</v>
      </c>
      <c r="V121" s="75">
        <f>IF(CY$70=1,0,IF(AND(CY121=1,$J121=1,$N121&gt;=13,CY$43&gt;=REGISTER!$CZ$25,CY$40&gt;0,SUM(CY$54:CY$60)&gt;0),1,0))</f>
        <v>0</v>
      </c>
      <c r="W121" s="75">
        <f>IF(CZ$70=1,0,IF(AND(CZ121=1,$J121=1,$N121&gt;=13,CZ$43&gt;=REGISTER!$CZ$25,CZ$40&gt;0,SUM(CZ$54:CZ$60)&gt;0),1,0))</f>
        <v>0</v>
      </c>
      <c r="X121" s="75">
        <f>IF(DA$70=1,0,IF(AND(DA121=1,$J121=1,$N121&gt;=13,DA$43&gt;=REGISTER!$CZ$25,DA$40&gt;0,SUM(DA$54:DA$60)&gt;0),1,0))</f>
        <v>0</v>
      </c>
      <c r="Y121" s="75">
        <f>IF(DB$70=1,0,IF(AND(DB121=1,$J121=1,$N121&gt;=13,DB$43&gt;=REGISTER!$CZ$25,DB$40&gt;0,SUM(DB$54:DB$60)&gt;0),1,0))</f>
        <v>0</v>
      </c>
      <c r="Z121" s="75">
        <f>IF(DC$70=1,0,IF(AND(DC121=1,$J121=1,$N121&gt;=13,DC$43&gt;=REGISTER!$CZ$25,DC$40&gt;0,SUM(DC$54:DC$60)&gt;0),1,0))</f>
        <v>0</v>
      </c>
      <c r="AA121" s="75">
        <f>IF(DD$70=1,0,IF(AND(DD121=1,$J121=1,$N121&gt;=13,DD$43&gt;=REGISTER!$CZ$25,DD$40&gt;0,SUM(DD$54:DD$60)&gt;0),1,0))</f>
        <v>0</v>
      </c>
      <c r="AB121" s="75">
        <f>IF(DE$70=1,0,IF(AND(DE121=1,$J121=1,$N121&gt;=13,DE$43&gt;=REGISTER!$CZ$25,DE$40&gt;0,SUM(DE$54:DE$60)&gt;0),1,0))</f>
        <v>0</v>
      </c>
      <c r="AC121" s="75">
        <f>IF(DF$70=1,0,IF(AND(DF121=1,$J121=1,$N121&gt;=13,DF$43&gt;=REGISTER!$CZ$25,DF$40&gt;0,SUM(DF$54:DF$60)&gt;0),1,0))</f>
        <v>0</v>
      </c>
      <c r="AD121" s="75">
        <f>IF(DG$70=1,0,IF(AND(DG121=1,$J121=1,$N121&gt;=13,DG$43&gt;=REGISTER!$CZ$25,DG$40&gt;0,SUM(DG$54:DG$60)&gt;0),1,0))</f>
        <v>0</v>
      </c>
      <c r="AE121" s="75">
        <f>IF(DH$70=1,0,IF(AND(DH121=1,$J121=1,$N121&gt;=13,DH$43&gt;=REGISTER!$CZ$25,DH$40&gt;0,SUM(DH$54:DH$60)&gt;0),1,0))</f>
        <v>0</v>
      </c>
      <c r="AF121" s="75">
        <f>IF(DI$70=1,0,IF(AND(DI121=1,$J121=1,$N121&gt;=13,DI$43&gt;=REGISTER!$CZ$25,DI$40&gt;0,SUM(DI$54:DI$60)&gt;0),1,0))</f>
        <v>0</v>
      </c>
      <c r="AG121" s="75">
        <f>IF(DJ$70=1,0,IF(AND(DJ121=1,$J121=1,$N121&gt;=13,DJ$43&gt;=REGISTER!$CZ$25,DJ$40&gt;0,SUM(DJ$54:DJ$60)&gt;0),1,0))</f>
        <v>0</v>
      </c>
      <c r="AH121" s="75">
        <f>IF(DK$70=1,0,IF(AND(DK121=1,$J121=1,$N121&gt;=13,DK$43&gt;=REGISTER!$CZ$25,DK$40&gt;0,SUM(DK$54:DK$60)&gt;0),1,0))</f>
        <v>0</v>
      </c>
      <c r="AI121" s="75">
        <f>IF(DL$70=1,0,IF(AND(DL121=1,$J121=1,$N121&gt;=13,DL$43&gt;=REGISTER!$CZ$25,DL$40&gt;0,SUM(DL$54:DL$60)&gt;0),1,0))</f>
        <v>0</v>
      </c>
      <c r="AJ121" s="75">
        <f>IF(DM$70=1,0,IF(AND(DM121=1,$J121=1,$N121&gt;=13,DM$43&gt;=REGISTER!$CZ$25,DM$40&gt;0,SUM(DM$54:DM$60)&gt;0),1,0))</f>
        <v>0</v>
      </c>
      <c r="AK121" s="75">
        <f>IF(DN$70=1,0,IF(AND(DN121=1,$J121=1,$N121&gt;=13,DN$43&gt;=REGISTER!$CZ$25,DN$40&gt;0,SUM(DN$54:DN$60)&gt;0),1,0))</f>
        <v>0</v>
      </c>
      <c r="AL121" s="75">
        <f>IF(DO$70=1,0,IF(AND(DO121=1,$J121=1,$N121&gt;=13,DO$43&gt;=REGISTER!$CZ$25,DO$40&gt;0,SUM(DO$54:DO$60)&gt;0),1,0))</f>
        <v>0</v>
      </c>
      <c r="AM121" s="75">
        <f>IF(DP$70=1,0,IF(AND(DP121=1,$J121=1,$N121&gt;=13,DP$43&gt;=REGISTER!$CZ$25,DP$40&gt;0,SUM(DP$54:DP$60)&gt;0),1,0))</f>
        <v>0</v>
      </c>
      <c r="AN121" s="75">
        <f>IF(DQ$70=1,0,IF(AND(DQ121=1,$J121=1,$N121&gt;=13,DQ$43&gt;=REGISTER!$CZ$25,DQ$40&gt;0,SUM(DQ$54:DQ$60)&gt;0),1,0))</f>
        <v>0</v>
      </c>
      <c r="AO121" s="75">
        <f>IF(DR$70=1,0,IF(AND(DR121=1,$J121=1,$N121&gt;=13,DR$43&gt;=REGISTER!$CZ$25,DR$40&gt;0,SUM(DR$54:DR$60)&gt;0),1,0))</f>
        <v>0</v>
      </c>
      <c r="AP121" s="75">
        <f>IF(DS$70=1,0,IF(AND(DS121=1,$J121=1,$N121&gt;=13,DS$43&gt;=REGISTER!$CZ$25,DS$40&gt;0,SUM(DS$54:DS$60)&gt;0),1,0))</f>
        <v>0</v>
      </c>
      <c r="AQ121" s="75">
        <f>IF(DT$70=1,0,IF(AND(DT121=1,$J121=1,$N121&gt;=13,DT$43&gt;=REGISTER!$CZ$25,DT$40&gt;0,SUM(DT$54:DT$60)&gt;0),1,0))</f>
        <v>0</v>
      </c>
      <c r="AR121" s="75">
        <f>IF(DU$70=1,0,IF(AND(DU121=1,$J121=1,$N121&gt;=13,DU$43&gt;=REGISTER!$CZ$25,DU$40&gt;0,SUM(DU$54:DU$60)&gt;0),1,0))</f>
        <v>0</v>
      </c>
      <c r="AS121" s="75">
        <f>IF(DV$70=1,0,IF(AND(DV121=1,$J121=1,$N121&gt;=13,DV$43&gt;=REGISTER!$CZ$25,DV$40&gt;0,SUM(DV$54:DV$60)&gt;0),1,0))</f>
        <v>0</v>
      </c>
      <c r="AT121" s="75">
        <f>IF(DW$70=1,0,IF(AND(DW121=1,$J121=1,$N121&gt;=13,DW$43&gt;=REGISTER!$CZ$25,DW$40&gt;0,SUM(DW$54:DW$60)&gt;0),1,0))</f>
        <v>0</v>
      </c>
      <c r="AU121" s="75">
        <f>IF(DX$70=1,0,IF(AND(DX121=1,$J121=1,$N121&gt;=13,DX$43&gt;=REGISTER!$CZ$25,DX$40&gt;0,SUM(DX$54:DX$60)&gt;0),1,0))</f>
        <v>0</v>
      </c>
      <c r="AV121" s="75">
        <f>IF(DY$70=1,0,IF(AND(DY121=1,$J121=1,$N121&gt;=13,DY$43&gt;=REGISTER!$CZ$25,DY$40&gt;0,SUM(DY$54:DY$60)&gt;0),1,0))</f>
        <v>0</v>
      </c>
      <c r="AW121" s="75">
        <f>IF(DZ$70=1,0,IF(AND(DZ121=1,$J121=1,$N121&gt;=13,DZ$43&gt;=REGISTER!$CZ$25,DZ$40&gt;0,SUM(DZ$54:DZ$60)&gt;0),1,0))</f>
        <v>0</v>
      </c>
      <c r="AX121" s="75">
        <f>IF(EA$70=1,0,IF(AND(EA121=1,$J121=1,$N121&gt;=13,EA$43&gt;=REGISTER!$CZ$25,EA$40&gt;0,SUM(EA$54:EA$60)&gt;0),1,0))</f>
        <v>0</v>
      </c>
      <c r="AY121" s="75">
        <f>IF(EB$70=1,0,IF(AND(EB121=1,$J121=1,$N121&gt;=13,EB$43&gt;=REGISTER!$CZ$25,EB$40&gt;0,SUM(EB$54:EB$60)&gt;0),1,0))</f>
        <v>0</v>
      </c>
      <c r="AZ121" s="75">
        <f>IF(EC$70=1,0,IF(AND(EC121=1,$J121=1,$N121&gt;=13,EC$43&gt;=REGISTER!$CZ$25,EC$40&gt;0,SUM(EC$54:EC$60)&gt;0),1,0))</f>
        <v>0</v>
      </c>
      <c r="BA121" s="75">
        <f>IF(ED$70=1,0,IF(AND(ED121=1,$J121=1,$N121&gt;=13,ED$43&gt;=REGISTER!$CZ$25,ED$40&gt;0,SUM(ED$54:ED$60)&gt;0),1,0))</f>
        <v>0</v>
      </c>
      <c r="BB121" s="75">
        <f>IF(EE$70=1,0,IF(AND(EE121=1,$J121=1,$N121&gt;=13,EE$43&gt;=REGISTER!$CZ$25,EE$40&gt;0,SUM(EE$54:EE$60)&gt;0),1,0))</f>
        <v>0</v>
      </c>
      <c r="BC121" s="75">
        <f>IF(EF$70=1,0,IF(AND(EF121=1,$J121=1,$N121&gt;=13,EF$43&gt;=REGISTER!$CZ$25,EF$40&gt;0,SUM(EF$54:EF$60)&gt;0),1,0))</f>
        <v>0</v>
      </c>
      <c r="BD121" s="258">
        <f t="shared" si="46"/>
        <v>0</v>
      </c>
      <c r="BE121" s="259">
        <f t="shared" si="52"/>
        <v>0</v>
      </c>
      <c r="BF121" s="259">
        <f t="shared" si="52"/>
        <v>0</v>
      </c>
      <c r="BG121" s="259">
        <f t="shared" si="52"/>
        <v>0</v>
      </c>
      <c r="BH121" s="259">
        <f t="shared" si="52"/>
        <v>0</v>
      </c>
      <c r="BI121" s="259">
        <f t="shared" si="52"/>
        <v>0</v>
      </c>
      <c r="BJ121" s="259">
        <f t="shared" si="52"/>
        <v>0</v>
      </c>
      <c r="BK121" s="259">
        <f t="shared" si="52"/>
        <v>0</v>
      </c>
      <c r="BL121" s="259">
        <f t="shared" si="52"/>
        <v>0</v>
      </c>
      <c r="BM121" s="259">
        <f t="shared" si="52"/>
        <v>0</v>
      </c>
      <c r="BN121" s="259">
        <f t="shared" si="52"/>
        <v>0</v>
      </c>
      <c r="BO121" s="259">
        <f t="shared" si="52"/>
        <v>0</v>
      </c>
      <c r="BP121" s="259">
        <f t="shared" si="52"/>
        <v>0</v>
      </c>
      <c r="BQ121" s="259">
        <f t="shared" si="52"/>
        <v>0</v>
      </c>
      <c r="BR121" s="259">
        <f t="shared" si="52"/>
        <v>0</v>
      </c>
      <c r="BS121" s="259">
        <f t="shared" si="52"/>
        <v>0</v>
      </c>
      <c r="BT121" s="259">
        <f t="shared" si="52"/>
        <v>0</v>
      </c>
      <c r="BU121" s="259">
        <f t="shared" si="53"/>
        <v>0</v>
      </c>
      <c r="BV121" s="259">
        <f t="shared" si="53"/>
        <v>0</v>
      </c>
      <c r="BW121" s="259">
        <f t="shared" si="53"/>
        <v>0</v>
      </c>
      <c r="BX121" s="259">
        <f t="shared" si="53"/>
        <v>0</v>
      </c>
      <c r="BY121" s="259">
        <f t="shared" si="53"/>
        <v>0</v>
      </c>
      <c r="BZ121" s="259">
        <f t="shared" si="53"/>
        <v>0</v>
      </c>
      <c r="CA121" s="259">
        <f t="shared" si="53"/>
        <v>0</v>
      </c>
      <c r="CB121" s="259">
        <f t="shared" si="53"/>
        <v>0</v>
      </c>
      <c r="CC121" s="259">
        <f t="shared" si="53"/>
        <v>0</v>
      </c>
      <c r="CD121" s="259">
        <f t="shared" si="53"/>
        <v>0</v>
      </c>
      <c r="CE121" s="259">
        <f t="shared" si="53"/>
        <v>0</v>
      </c>
      <c r="CF121" s="259">
        <f t="shared" si="53"/>
        <v>0</v>
      </c>
      <c r="CG121" s="259">
        <f t="shared" si="53"/>
        <v>0</v>
      </c>
      <c r="CH121" s="259">
        <f t="shared" si="53"/>
        <v>0</v>
      </c>
      <c r="CI121" s="259">
        <f t="shared" si="53"/>
        <v>0</v>
      </c>
      <c r="CJ121" s="259">
        <f t="shared" si="53"/>
        <v>0</v>
      </c>
      <c r="CK121" s="259">
        <f t="shared" si="54"/>
        <v>0</v>
      </c>
      <c r="CL121" s="259">
        <f t="shared" si="54"/>
        <v>0</v>
      </c>
      <c r="CM121" s="259">
        <f t="shared" si="54"/>
        <v>0</v>
      </c>
      <c r="CN121" s="259">
        <f t="shared" si="54"/>
        <v>0</v>
      </c>
      <c r="CO121" s="259">
        <f t="shared" si="54"/>
        <v>0</v>
      </c>
      <c r="CP121" s="259">
        <f t="shared" si="54"/>
        <v>0</v>
      </c>
      <c r="CQ121" s="259">
        <f t="shared" si="54"/>
        <v>0</v>
      </c>
      <c r="CR121" s="259">
        <f t="shared" si="54"/>
        <v>0</v>
      </c>
      <c r="CS121" s="308"/>
      <c r="CT121" s="308"/>
      <c r="CU121" s="308"/>
      <c r="CV121" s="308"/>
      <c r="CW121" s="308"/>
      <c r="CX121" s="308"/>
      <c r="CY121" s="308"/>
      <c r="CZ121" s="308"/>
      <c r="DA121" s="308"/>
      <c r="DB121" s="308"/>
      <c r="DC121" s="308"/>
      <c r="DD121" s="308"/>
      <c r="DE121" s="308"/>
      <c r="DF121" s="308"/>
      <c r="DG121" s="308"/>
      <c r="DH121" s="308"/>
      <c r="DI121" s="308"/>
      <c r="DJ121" s="308"/>
      <c r="DK121" s="308"/>
      <c r="DL121" s="308"/>
      <c r="DM121" s="308"/>
      <c r="DN121" s="308"/>
      <c r="DO121" s="308"/>
      <c r="DP121" s="308"/>
      <c r="DQ121" s="308"/>
      <c r="DR121" s="308"/>
      <c r="DS121" s="308"/>
      <c r="DT121" s="308"/>
      <c r="DU121" s="308"/>
      <c r="DV121" s="308"/>
      <c r="DW121" s="308"/>
      <c r="DX121" s="308"/>
      <c r="DY121" s="308"/>
      <c r="DZ121" s="308"/>
      <c r="EA121" s="308"/>
      <c r="EB121" s="308"/>
      <c r="EC121" s="308"/>
      <c r="ED121" s="308"/>
      <c r="EE121" s="308"/>
      <c r="EF121" s="308"/>
      <c r="EG121" s="54">
        <f>IF(B121=0,0,IF(VLOOKUP(B121,RE,5,FALSE)=1,SUM(EM121:EZ121)+SUM(FA121:FD121)+SUM(FI121:FL121)-SUM(FC121,FD121,FK121,FL121),SUM(EM121:EZ121)+SUM(FA121:FD121)+SUM(FI121:FL121)))</f>
        <v>0</v>
      </c>
      <c r="EH121" s="136"/>
      <c r="EI121" s="358">
        <f>SUM(FQ121:GP121)+SUM(GU121:GY121)+SUM(HD121:HH121)</f>
        <v>0</v>
      </c>
      <c r="EJ121" s="347" t="str">
        <f t="shared" si="50"/>
        <v/>
      </c>
      <c r="EK121" s="348">
        <f t="shared" si="51"/>
        <v>0</v>
      </c>
      <c r="EL121" s="185"/>
      <c r="EM121" s="139"/>
      <c r="EN121" s="212"/>
      <c r="EO121" s="212"/>
      <c r="EP121" s="212"/>
      <c r="EQ121" s="212"/>
      <c r="ER121" s="212"/>
      <c r="ES121" s="212"/>
      <c r="ET121" s="19">
        <f>SUMIF($L121,REGISTER!$CU$15,'KORT 2'!$BD121)</f>
        <v>0</v>
      </c>
      <c r="EU121" s="19">
        <f>SUMIF($L121,REGISTER!$CU$16,'KORT 2'!$BD121)</f>
        <v>0</v>
      </c>
      <c r="EV121" s="218">
        <f>SUMIF($L121,REGISTER!$CU$17,'KORT 2'!$BD121)+SUMIF($L121,REGISTER!$CU$18,'KORT 2'!$BD121)+SUMIF($L121,REGISTER!$CU$19,'KORT 2'!$BD121)+SUMIF($L121,REGISTER!$CU$20,'KORT 2'!$BD121)</f>
        <v>0</v>
      </c>
      <c r="EW121" s="183"/>
      <c r="EX121" s="19">
        <f>SUMIF($L121,REGISTER!$CU$29,'KORT 2'!$BD121)</f>
        <v>0</v>
      </c>
      <c r="EY121" s="19">
        <f>SUMIF($L121,REGISTER!$CU$30,'KORT 2'!$BD121)</f>
        <v>0</v>
      </c>
      <c r="EZ121" s="218">
        <f>SUMIF($L121,REGISTER!$CU$31,'KORT 2'!$BD121)+SUMIF($L121,REGISTER!$CU$32,'KORT 2'!$BD121)+SUMIF($L121,REGISTER!$CU$33,'KORT 2'!$BD121)+SUMIF($L121,REGISTER!$CU$34,'KORT 2'!$BD121)</f>
        <v>0</v>
      </c>
      <c r="FA121" s="18">
        <f>SUMIF($L121,REGISTER!$CU$8,'KORT 2'!$BD46)</f>
        <v>0</v>
      </c>
      <c r="FB121" s="18">
        <f>SUMIF($L121,REGISTER!$CU$9,'KORT 2'!$BD46)</f>
        <v>0</v>
      </c>
      <c r="FC121" s="18">
        <f>+SUMIF($L121,REGISTER!$CU$15,'KORT 2'!$BD46)</f>
        <v>0</v>
      </c>
      <c r="FD121" s="18">
        <f>SUMIF($L121,REGISTER!$CU$16,'KORT 2'!$BD46)</f>
        <v>0</v>
      </c>
      <c r="FE121" s="18">
        <f>SUMIF($L121,REGISTER!$CU$10,'KORT 2'!$BD46)+SUMIF($L121,REGISTER!$CU$17,'KORT 2'!$BD46)</f>
        <v>0</v>
      </c>
      <c r="FF121" s="18">
        <f>SUMIF($L121,REGISTER!$CU$11,'KORT 2'!$BD46)+SUMIF($L121,REGISTER!$CU$18,'KORT 2'!$BD46)</f>
        <v>0</v>
      </c>
      <c r="FG121" s="18">
        <f>SUMIF($L121,REGISTER!$CU$12,'KORT 2'!$BD46)+SUMIF($L121,REGISTER!$CU$19,'KORT 2'!$BD46)</f>
        <v>0</v>
      </c>
      <c r="FH121" s="18">
        <f>SUMIF($L121,REGISTER!$CU$13,'KORT 2'!$BD46)+SUMIF($L121,REGISTER!$CU$20,'KORT 2'!$BD46)</f>
        <v>0</v>
      </c>
      <c r="FI121" s="18">
        <f>SUMIF($L121,REGISTER!$CU$22,'KORT 2'!$BD46)</f>
        <v>0</v>
      </c>
      <c r="FJ121" s="18">
        <f>SUMIF($L121,REGISTER!$CU$23,'KORT 2'!$BD46)+SUMIF($L121,REGISTER!$CU$30,'KORT 2'!$BD46)</f>
        <v>0</v>
      </c>
      <c r="FK121" s="18">
        <f>+SUMIF($L121,REGISTER!$CU$29,'KORT 2'!$BD46)</f>
        <v>0</v>
      </c>
      <c r="FL121" s="18">
        <f>+SUMIF($L121,REGISTER!$CU$30,'KORT 2'!$BD46)</f>
        <v>0</v>
      </c>
      <c r="FM121" s="18">
        <f>SUMIF($L121,REGISTER!$CU$24,'KORT 2'!$BD46)+SUMIF($L121,REGISTER!$CU$31,'KORT 2'!$BD46)</f>
        <v>0</v>
      </c>
      <c r="FN121" s="18">
        <f>SUMIF($L121,REGISTER!$CU$25,'KORT 2'!$BD46)+SUMIF($L121,REGISTER!$CU$32,'KORT 2'!$BD46)</f>
        <v>0</v>
      </c>
      <c r="FO121" s="18">
        <f>SUMIF($L121,REGISTER!$CU$26,'KORT 2'!$BD46)+SUMIF($L121,REGISTER!$CU$33,'KORT 2'!$BD46)</f>
        <v>0</v>
      </c>
      <c r="FP121" s="18">
        <f>SUMIF($L121,REGISTER!$CU$27,'KORT 2'!$BD46)+SUMIF($L121,REGISTER!$CU$34,'KORT 2'!$BD46)</f>
        <v>0</v>
      </c>
      <c r="FQ121" s="315">
        <f>SUMIF($M121,REGISTER!$CU$36,'KORT 2'!$O121)</f>
        <v>0</v>
      </c>
      <c r="FR121" s="212">
        <f>SUMIF($M121,REGISTER!$CU$37,'KORT 2'!$O121)</f>
        <v>0</v>
      </c>
      <c r="FS121" s="113">
        <f>SUMIF($M121,REGISTER!$CU$38,'KORT 2'!$O121)</f>
        <v>0</v>
      </c>
      <c r="FT121" s="19">
        <f>SUMIF($M121,REGISTER!$CU$39,'KORT 2'!$O121)</f>
        <v>0</v>
      </c>
      <c r="FU121" s="19">
        <f>SUMIF($M121,REGISTER!$CU$40,'KORT 2'!$O121)</f>
        <v>0</v>
      </c>
      <c r="FV121" s="19">
        <f>SUMIF($M121,REGISTER!$CU$41,'KORT 2'!$O121)</f>
        <v>0</v>
      </c>
      <c r="FW121" s="212">
        <f>SUMIF($M121,REGISTER!$CU$42,'KORT 2'!$O121)</f>
        <v>0</v>
      </c>
      <c r="FX121" s="212">
        <f>SUMIF($M121,REGISTER!$CU$43,'KORT 2'!$O121)</f>
        <v>0</v>
      </c>
      <c r="FY121" s="212">
        <f>SUMIF($M121,REGISTER!$CU$44,'KORT 2'!$O121)</f>
        <v>0</v>
      </c>
      <c r="FZ121" s="19">
        <f>SUMIF($M121,REGISTER!$CU$59,'KORT 2'!$O121)</f>
        <v>0</v>
      </c>
      <c r="GA121" s="19">
        <f>SUMIF($M121,REGISTER!$CU$60,'KORT 2'!$O121)</f>
        <v>0</v>
      </c>
      <c r="GB121" s="19">
        <f>SUMIF($M121,REGISTER!$CU$61,'KORT 2'!$O121)</f>
        <v>0</v>
      </c>
      <c r="GC121" s="315">
        <f>SUMIF($M121,REGISTER!$CU$48,'KORT 2'!$O121)</f>
        <v>0</v>
      </c>
      <c r="GD121" s="212">
        <f>SUMIF($M121,REGISTER!$CU$49,'KORT 2'!$O121)</f>
        <v>0</v>
      </c>
      <c r="GE121" s="113">
        <f>SUMIF($M121,REGISTER!$CU$50,'KORT 2'!$O121)</f>
        <v>0</v>
      </c>
      <c r="GF121" s="19">
        <f>SUMIF($M121,REGISTER!$CU$49,'KORT 2'!$O121)</f>
        <v>0</v>
      </c>
      <c r="GG121" s="19">
        <f>SUMIF($M121,REGISTER!$CU$50,'KORT 2'!$O121)</f>
        <v>0</v>
      </c>
      <c r="GH121" s="19">
        <f>SUMIF($M121,REGISTER!$CU$51,'KORT 2'!$O121)</f>
        <v>0</v>
      </c>
      <c r="GI121" s="18">
        <f>SUMIF($M121,REGISTER!$CU$52,'KORT 2'!$O121)+SUMIF($M121,REGISTER!$CU$53,'KORT 2'!$O121)+SUMIF($M121,REGISTER!$CU$54,'KORT 2'!$O121)+SUMIF($M121,REGISTER!$CU$55,'KORT 2'!$O121)</f>
        <v>0</v>
      </c>
      <c r="GJ121" s="315"/>
      <c r="GK121" s="212"/>
      <c r="GL121" s="113"/>
      <c r="GM121" s="19">
        <f>SUMIF($M121,REGISTER!$CU$69,'KORT 2'!$O121)</f>
        <v>0</v>
      </c>
      <c r="GN121" s="19">
        <f>SUMIF($M121,REGISTER!$CU$70,'KORT 2'!$O121)</f>
        <v>0</v>
      </c>
      <c r="GO121" s="19">
        <f>SUMIF($M121,REGISTER!$CU$71,'KORT 2'!$O121)</f>
        <v>0</v>
      </c>
      <c r="GP121" s="325">
        <f>SUMIF($M121,REGISTER!$CU$72,'KORT 2'!$O121)+SUMIF($M121,REGISTER!$CU$73,'KORT 2'!$O121)+SUMIF($M121,REGISTER!$CU$74,'KORT 2'!$O121)+SUMIF($M121,REGISTER!$CU$75,'KORT 2'!$O121)</f>
        <v>0</v>
      </c>
      <c r="GQ121" s="326">
        <f>SUMIF($M121,REGISTER!$CU$39,'KORT 2'!$O46)</f>
        <v>0</v>
      </c>
      <c r="GR121" s="18">
        <f>+SUMIF($M121,REGISTER!$CU$40,'KORT 2'!$O46)</f>
        <v>0</v>
      </c>
      <c r="GS121" s="18">
        <f>SUMIF($M121,REGISTER!$CU$49,'KORT 2'!$O46)</f>
        <v>0</v>
      </c>
      <c r="GT121" s="18">
        <f>SUMIF($M121,REGISTER!$CU$50,'KORT 2'!$O46)</f>
        <v>0</v>
      </c>
      <c r="GU121" s="18">
        <f>SUMIF($M121,REGISTER!$CU$41,'KORT 2'!$O46)+SUMIF($M121,REGISTER!$CU$51,'KORT 2'!$O46)</f>
        <v>0</v>
      </c>
      <c r="GV121" s="18">
        <f>SUMIF($M121,REGISTER!$CU$42,'KORT 2'!$O46)+SUMIF($M121,REGISTER!$CU$52,'KORT 2'!$O46)</f>
        <v>0</v>
      </c>
      <c r="GW121" s="18">
        <f>SUMIF($M121,REGISTER!$CU$43,'KORT 2'!$O46)+SUMIF($M121,REGISTER!$CU$53,'KORT 2'!$O46)</f>
        <v>0</v>
      </c>
      <c r="GX121" s="18">
        <f>SUMIF($M121,REGISTER!$CU$44,'KORT 2'!$O46)+SUMIF($M121,REGISTER!$CU$54,'KORT 2'!$O46)</f>
        <v>0</v>
      </c>
      <c r="GY121" s="218">
        <f>SUMIF($M121,REGISTER!$CU$45,'KORT 2'!$O46)+SUMIF($M121,REGISTER!$CU$55,'KORT 2'!$O46)</f>
        <v>0</v>
      </c>
      <c r="GZ121" s="326">
        <f>SUMIF($M121,REGISTER!$CU$59,'KORT 2'!$O46)</f>
        <v>0</v>
      </c>
      <c r="HA121" s="18">
        <f>+SUMIF($M121,REGISTER!$CU$60,'KORT 2'!$O46)</f>
        <v>0</v>
      </c>
      <c r="HB121" s="18">
        <f>SUMIF($M121,REGISTER!$CU$69,'KORT 2'!$O46)</f>
        <v>0</v>
      </c>
      <c r="HC121" s="18">
        <f>SUMIF($M121,REGISTER!$CU$70,'KORT 2'!$O46)</f>
        <v>0</v>
      </c>
      <c r="HD121" s="18">
        <f>SUMIF($M121,REGISTER!$CU$61,'KORT 2'!$O46)+SUMIF($M121,REGISTER!$CU$71,'KORT 2'!$O46)</f>
        <v>0</v>
      </c>
      <c r="HE121" s="18">
        <f>SUMIF($M121,REGISTER!$CU$62,'KORT 2'!$O46)+SUMIF($M121,REGISTER!$CU$72,'KORT 2'!$O46)</f>
        <v>0</v>
      </c>
      <c r="HF121" s="18">
        <f>SUMIF($M121,REGISTER!$CU$63,'KORT 2'!$O46)+SUMIF($M121,REGISTER!$CU$73,'KORT 2'!$O46)</f>
        <v>0</v>
      </c>
      <c r="HG121" s="18">
        <f>SUMIF($M121,REGISTER!$CU$64,'KORT 2'!$O46)+SUMIF($M121,REGISTER!$CU$74,'KORT 2'!$O46)</f>
        <v>0</v>
      </c>
      <c r="HH121" s="218">
        <f>SUMIF($M121,REGISTER!$CU$65,'KORT 2'!$O46)+SUMIF($M121,REGISTER!$CU$75,'KORT 2'!$O46)</f>
        <v>0</v>
      </c>
      <c r="HI121" s="1"/>
    </row>
    <row r="122" spans="1:217" ht="13.5" thickBot="1">
      <c r="A122" s="260"/>
      <c r="B122" s="261"/>
      <c r="C122" s="261"/>
      <c r="D122" s="261"/>
      <c r="E122" s="261"/>
      <c r="F122" s="261"/>
      <c r="G122" s="261"/>
      <c r="H122" s="261"/>
      <c r="I122" s="262"/>
      <c r="J122" s="262"/>
      <c r="K122" s="262"/>
      <c r="L122" s="262"/>
      <c r="M122" s="262"/>
      <c r="N122" s="262"/>
      <c r="O122" s="262"/>
      <c r="P122" s="262"/>
      <c r="Q122" s="262"/>
      <c r="R122" s="262"/>
      <c r="S122" s="262"/>
      <c r="T122" s="262"/>
      <c r="U122" s="262"/>
      <c r="V122" s="262"/>
      <c r="W122" s="262"/>
      <c r="X122" s="262"/>
      <c r="Y122" s="262"/>
      <c r="Z122" s="262"/>
      <c r="AA122" s="262"/>
      <c r="AB122" s="262"/>
      <c r="AC122" s="262"/>
      <c r="AD122" s="262"/>
      <c r="AE122" s="262"/>
      <c r="AF122" s="262"/>
      <c r="AG122" s="262"/>
      <c r="AH122" s="262"/>
      <c r="AI122" s="262"/>
      <c r="AJ122" s="262"/>
      <c r="AK122" s="262"/>
      <c r="AL122" s="262"/>
      <c r="AM122" s="262"/>
      <c r="AN122" s="262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62"/>
      <c r="BH122" s="262"/>
      <c r="BI122" s="262"/>
      <c r="BJ122" s="262"/>
      <c r="BK122" s="262"/>
      <c r="BL122" s="262"/>
      <c r="BM122" s="262"/>
      <c r="BN122" s="262"/>
      <c r="BO122" s="262"/>
      <c r="BP122" s="262"/>
      <c r="BQ122" s="262"/>
      <c r="BR122" s="262"/>
      <c r="BS122" s="262"/>
      <c r="BT122" s="262"/>
      <c r="BU122" s="262"/>
      <c r="BV122" s="262"/>
      <c r="BW122" s="262"/>
      <c r="BX122" s="262"/>
      <c r="BY122" s="262"/>
      <c r="BZ122" s="262"/>
      <c r="CA122" s="262"/>
      <c r="CB122" s="262"/>
      <c r="CC122" s="262"/>
      <c r="CD122" s="262"/>
      <c r="CE122" s="262"/>
      <c r="CF122" s="262"/>
      <c r="CG122" s="262"/>
      <c r="CH122" s="262"/>
      <c r="CI122" s="262"/>
      <c r="CJ122" s="262"/>
      <c r="CK122" s="262"/>
      <c r="CL122" s="262"/>
      <c r="CM122" s="262"/>
      <c r="CN122" s="262"/>
      <c r="CO122" s="262"/>
      <c r="CP122" s="262"/>
      <c r="CQ122" s="262"/>
      <c r="CR122" s="262"/>
      <c r="CS122" s="263"/>
      <c r="CT122" s="263"/>
      <c r="CU122" s="263"/>
      <c r="CV122" s="263"/>
      <c r="CW122" s="263"/>
      <c r="CX122" s="263"/>
      <c r="CY122" s="263"/>
      <c r="CZ122" s="263"/>
      <c r="DA122" s="263"/>
      <c r="DB122" s="263"/>
      <c r="DC122" s="263"/>
      <c r="DD122" s="263"/>
      <c r="DE122" s="263"/>
      <c r="DF122" s="263"/>
      <c r="DG122" s="263"/>
      <c r="DH122" s="263"/>
      <c r="DI122" s="263"/>
      <c r="DJ122" s="263"/>
      <c r="DK122" s="263"/>
      <c r="DL122" s="263"/>
      <c r="DM122" s="263"/>
      <c r="DN122" s="263"/>
      <c r="DO122" s="263"/>
      <c r="DP122" s="263"/>
      <c r="DQ122" s="263"/>
      <c r="DR122" s="264"/>
      <c r="DS122" s="264"/>
      <c r="DT122" s="264"/>
      <c r="DU122" s="264"/>
      <c r="DV122" s="264"/>
      <c r="DW122" s="264"/>
      <c r="DX122" s="264"/>
      <c r="DY122" s="264"/>
      <c r="DZ122" s="264"/>
      <c r="EA122" s="264"/>
      <c r="EB122" s="264"/>
      <c r="EC122" s="264"/>
      <c r="ED122" s="264"/>
      <c r="EE122" s="264"/>
      <c r="EF122" s="264"/>
      <c r="EG122" s="265"/>
      <c r="EH122" s="265"/>
      <c r="EI122" s="265"/>
      <c r="EJ122" s="265"/>
      <c r="EK122" s="266"/>
      <c r="EL122" s="333"/>
      <c r="EM122" s="110"/>
      <c r="EN122" s="110"/>
      <c r="EO122" s="110"/>
      <c r="EP122" s="110"/>
      <c r="EQ122" s="110"/>
      <c r="ER122" s="110"/>
      <c r="ES122" s="110"/>
      <c r="ET122" s="110"/>
      <c r="EU122" s="110"/>
      <c r="EV122" s="110"/>
      <c r="EW122" s="110"/>
      <c r="EX122" s="110"/>
      <c r="EY122" s="110"/>
      <c r="EZ122" s="110"/>
      <c r="FA122" s="110"/>
      <c r="FB122" s="110"/>
      <c r="FC122" s="110"/>
      <c r="FD122" s="110"/>
      <c r="FE122" s="110"/>
      <c r="FF122" s="110"/>
      <c r="FG122" s="110"/>
      <c r="FH122" s="110"/>
      <c r="FI122" s="110"/>
      <c r="FJ122" s="110"/>
      <c r="FK122" s="110"/>
      <c r="FL122" s="110"/>
      <c r="FM122" s="110"/>
      <c r="FN122" s="110"/>
      <c r="FO122" s="110"/>
      <c r="FP122" s="110"/>
      <c r="FQ122" s="110"/>
      <c r="FR122" s="110"/>
      <c r="FS122" s="110"/>
      <c r="FT122" s="110"/>
      <c r="FU122" s="110"/>
      <c r="FV122" s="110"/>
      <c r="FW122" s="316"/>
      <c r="FX122" s="316"/>
      <c r="FY122" s="316"/>
      <c r="FZ122" s="110"/>
      <c r="GA122" s="110"/>
      <c r="GB122" s="110"/>
      <c r="GC122" s="110"/>
      <c r="GD122" s="110"/>
      <c r="GE122" s="110"/>
      <c r="GF122" s="110"/>
      <c r="GG122" s="110"/>
      <c r="GH122" s="110"/>
      <c r="GI122" s="110"/>
      <c r="GJ122" s="110"/>
      <c r="GK122" s="110"/>
      <c r="GL122" s="110"/>
      <c r="GM122" s="110"/>
      <c r="GN122" s="110"/>
      <c r="GO122" s="110"/>
      <c r="GP122" s="110"/>
      <c r="GQ122" s="110"/>
      <c r="GR122" s="110"/>
      <c r="GS122" s="110"/>
      <c r="GT122" s="110"/>
      <c r="GU122" s="110">
        <f t="shared" ref="GU122:GZ122" si="55">SUM(GU90:GU121)</f>
        <v>0</v>
      </c>
      <c r="GV122" s="110">
        <f t="shared" si="55"/>
        <v>0</v>
      </c>
      <c r="GW122" s="110">
        <f t="shared" si="55"/>
        <v>0</v>
      </c>
      <c r="GX122" s="110">
        <f t="shared" si="55"/>
        <v>0</v>
      </c>
      <c r="GY122" s="110">
        <f t="shared" si="55"/>
        <v>0</v>
      </c>
      <c r="GZ122" s="110">
        <f t="shared" si="55"/>
        <v>0</v>
      </c>
      <c r="HA122" s="110"/>
      <c r="HB122" s="110"/>
      <c r="HC122" s="110"/>
      <c r="HD122" s="110">
        <f>SUM(HD90:HD121)</f>
        <v>0</v>
      </c>
      <c r="HE122" s="110">
        <f>SUM(HE90:HE121)</f>
        <v>0</v>
      </c>
      <c r="HF122" s="110">
        <f>SUM(HF90:HF121)</f>
        <v>0</v>
      </c>
      <c r="HG122" s="110">
        <f>SUM(HG90:HG121)</f>
        <v>0</v>
      </c>
      <c r="HH122" s="110">
        <f>SUM(HH90:HH121)</f>
        <v>0</v>
      </c>
      <c r="HI122" s="1"/>
    </row>
    <row r="123" spans="1:217">
      <c r="A123" s="162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1"/>
      <c r="BK123" s="151"/>
      <c r="BL123" s="151"/>
      <c r="BM123" s="151"/>
      <c r="BN123" s="151"/>
      <c r="BO123" s="151"/>
      <c r="BP123" s="151"/>
      <c r="BQ123" s="151"/>
      <c r="BR123" s="151"/>
      <c r="BS123" s="151"/>
      <c r="BT123" s="151"/>
      <c r="BU123" s="151"/>
      <c r="BV123" s="151"/>
      <c r="BW123" s="151"/>
      <c r="BX123" s="151"/>
      <c r="BY123" s="151"/>
      <c r="BZ123" s="151"/>
      <c r="CA123" s="151"/>
      <c r="CB123" s="151"/>
      <c r="CC123" s="151"/>
      <c r="CD123" s="151"/>
      <c r="CE123" s="151"/>
      <c r="CF123" s="151"/>
      <c r="CG123" s="151"/>
      <c r="CH123" s="151"/>
      <c r="CI123" s="151"/>
      <c r="CJ123" s="151"/>
      <c r="CK123" s="151"/>
      <c r="CL123" s="151"/>
      <c r="CM123" s="151"/>
      <c r="CN123" s="151"/>
      <c r="CO123" s="151"/>
      <c r="CP123" s="151"/>
      <c r="CQ123" s="151"/>
      <c r="CR123" s="151"/>
      <c r="CS123" s="151"/>
      <c r="CT123" s="151"/>
      <c r="CU123" s="151"/>
      <c r="CV123" s="151"/>
      <c r="CW123" s="151"/>
      <c r="CX123" s="151"/>
      <c r="CY123" s="151"/>
      <c r="CZ123" s="151"/>
      <c r="DA123" s="151"/>
      <c r="DB123" s="151"/>
      <c r="DC123" s="151"/>
      <c r="DD123" s="151"/>
      <c r="DE123" s="151"/>
      <c r="DF123" s="151"/>
      <c r="DG123" s="151"/>
      <c r="DH123" s="151"/>
      <c r="DI123" s="151"/>
      <c r="DJ123" s="151"/>
      <c r="DK123" s="151"/>
      <c r="DL123" s="151"/>
      <c r="DM123" s="151"/>
      <c r="DN123" s="151"/>
      <c r="DO123" s="151"/>
      <c r="DP123" s="151"/>
      <c r="DQ123" s="151"/>
      <c r="DR123" s="151"/>
      <c r="DS123" s="151"/>
      <c r="DT123" s="151"/>
      <c r="DU123" s="151"/>
      <c r="DV123" s="151"/>
      <c r="DW123" s="151"/>
      <c r="DX123" s="151"/>
      <c r="DY123" s="151"/>
      <c r="DZ123" s="151"/>
      <c r="EA123" s="151"/>
      <c r="EB123" s="151"/>
      <c r="EC123" s="151"/>
      <c r="ED123" s="151"/>
      <c r="EE123" s="151"/>
      <c r="EF123" s="151"/>
      <c r="EG123" s="151"/>
      <c r="EH123" s="151"/>
      <c r="EI123" s="151"/>
      <c r="EJ123" s="151"/>
      <c r="EK123" s="163"/>
      <c r="EM123" s="151"/>
      <c r="EN123" s="151"/>
      <c r="EO123" s="151"/>
      <c r="EP123" s="151"/>
      <c r="EQ123" s="151"/>
      <c r="ER123" s="151"/>
      <c r="ES123" s="151"/>
      <c r="ET123" s="151"/>
      <c r="EU123" s="151"/>
      <c r="EV123" s="151"/>
      <c r="EW123" s="151"/>
      <c r="EX123" s="151"/>
      <c r="EY123" s="151"/>
      <c r="EZ123" s="151"/>
      <c r="FA123" s="151"/>
      <c r="FB123" s="151"/>
      <c r="FC123" s="151"/>
      <c r="FD123" s="151"/>
      <c r="FE123" s="151"/>
      <c r="FF123" s="151"/>
      <c r="FG123" s="151"/>
      <c r="FH123" s="151"/>
      <c r="FI123" s="151"/>
      <c r="FJ123" s="151"/>
      <c r="FK123" s="151"/>
      <c r="FL123" s="151"/>
      <c r="FM123" s="151"/>
      <c r="FN123" s="151"/>
      <c r="FO123" s="151"/>
      <c r="FP123" s="151"/>
      <c r="FQ123" s="151"/>
      <c r="FR123" s="151"/>
      <c r="FS123" s="151"/>
      <c r="FT123" s="151"/>
      <c r="FU123" s="151"/>
      <c r="FV123" s="151"/>
      <c r="FW123" s="151"/>
      <c r="FX123" s="151"/>
      <c r="FY123" s="151"/>
      <c r="FZ123" s="151"/>
      <c r="GA123" s="151"/>
      <c r="GB123" s="151"/>
      <c r="GC123" s="151"/>
      <c r="GD123" s="151"/>
      <c r="GE123" s="151"/>
      <c r="GF123" s="151"/>
      <c r="GG123" s="151"/>
      <c r="GH123" s="151"/>
      <c r="GI123" s="151"/>
      <c r="GJ123" s="151"/>
      <c r="GK123" s="151"/>
      <c r="GL123" s="151"/>
      <c r="GM123" s="151"/>
      <c r="GN123" s="151"/>
      <c r="GO123" s="151"/>
      <c r="GP123" s="151"/>
      <c r="GQ123" s="151"/>
      <c r="GR123" s="151"/>
      <c r="GS123" s="151"/>
      <c r="GT123" s="151"/>
      <c r="GU123" s="151"/>
      <c r="GV123" s="151"/>
      <c r="GW123" s="151"/>
      <c r="GX123" s="151"/>
      <c r="GY123" s="151"/>
      <c r="GZ123" s="151"/>
      <c r="HA123" s="151"/>
      <c r="HB123" s="151"/>
      <c r="HC123" s="151"/>
      <c r="HD123" s="151"/>
      <c r="HE123" s="151"/>
      <c r="HF123" s="151"/>
      <c r="HG123" s="151"/>
      <c r="HH123" s="151"/>
      <c r="HI123" s="1"/>
    </row>
    <row r="124" spans="1:217" ht="18">
      <c r="A124" s="10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250" t="s">
        <v>80</v>
      </c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4"/>
      <c r="EH124" s="4"/>
      <c r="EI124" s="4"/>
      <c r="EJ124" s="4"/>
      <c r="EK124" s="6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1"/>
    </row>
    <row r="125" spans="1:217">
      <c r="A125" s="10"/>
      <c r="B125" s="4"/>
      <c r="C125" s="4"/>
      <c r="D125" s="4"/>
      <c r="E125" s="4"/>
      <c r="F125" s="4"/>
      <c r="G125" s="4"/>
      <c r="H125" s="469" t="s">
        <v>125</v>
      </c>
      <c r="I125" s="470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248" t="s">
        <v>130</v>
      </c>
      <c r="CT125" s="52"/>
      <c r="CU125" s="52"/>
      <c r="CV125" s="52"/>
      <c r="CW125" s="52"/>
      <c r="CX125" s="52"/>
      <c r="CY125" s="52"/>
      <c r="CZ125" s="52"/>
      <c r="DA125" s="52"/>
      <c r="DB125" s="52"/>
      <c r="DC125" s="52"/>
      <c r="DD125" s="52"/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4"/>
      <c r="EH125" s="4"/>
      <c r="EI125" s="4"/>
      <c r="EJ125" s="4"/>
      <c r="EK125" s="6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1"/>
    </row>
    <row r="126" spans="1:217">
      <c r="A126" s="10"/>
      <c r="B126" s="4"/>
      <c r="C126" s="4"/>
      <c r="D126" s="230" t="s">
        <v>104</v>
      </c>
      <c r="E126" s="4"/>
      <c r="F126" s="4"/>
      <c r="G126" s="4"/>
      <c r="H126" s="253" t="s">
        <v>10</v>
      </c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252" t="str">
        <f>IF(CS16=0,"",CS16)</f>
        <v/>
      </c>
      <c r="CT126" s="252" t="str">
        <f t="shared" ref="CT126:EF127" si="56">IF(CT16=0,"",CT16)</f>
        <v/>
      </c>
      <c r="CU126" s="252" t="str">
        <f t="shared" si="56"/>
        <v/>
      </c>
      <c r="CV126" s="252" t="str">
        <f t="shared" si="56"/>
        <v/>
      </c>
      <c r="CW126" s="252" t="str">
        <f t="shared" si="56"/>
        <v/>
      </c>
      <c r="CX126" s="252" t="str">
        <f t="shared" si="56"/>
        <v/>
      </c>
      <c r="CY126" s="252" t="str">
        <f t="shared" si="56"/>
        <v/>
      </c>
      <c r="CZ126" s="252" t="str">
        <f t="shared" si="56"/>
        <v/>
      </c>
      <c r="DA126" s="252" t="str">
        <f t="shared" si="56"/>
        <v/>
      </c>
      <c r="DB126" s="252" t="str">
        <f t="shared" si="56"/>
        <v/>
      </c>
      <c r="DC126" s="252" t="str">
        <f t="shared" si="56"/>
        <v/>
      </c>
      <c r="DD126" s="252" t="str">
        <f t="shared" si="56"/>
        <v/>
      </c>
      <c r="DE126" s="252" t="str">
        <f t="shared" si="56"/>
        <v/>
      </c>
      <c r="DF126" s="252" t="str">
        <f t="shared" si="56"/>
        <v/>
      </c>
      <c r="DG126" s="252" t="str">
        <f t="shared" si="56"/>
        <v/>
      </c>
      <c r="DH126" s="252" t="str">
        <f t="shared" si="56"/>
        <v/>
      </c>
      <c r="DI126" s="252" t="str">
        <f t="shared" si="56"/>
        <v/>
      </c>
      <c r="DJ126" s="252" t="str">
        <f t="shared" si="56"/>
        <v/>
      </c>
      <c r="DK126" s="252" t="str">
        <f t="shared" si="56"/>
        <v/>
      </c>
      <c r="DL126" s="252" t="str">
        <f t="shared" si="56"/>
        <v/>
      </c>
      <c r="DM126" s="252" t="str">
        <f t="shared" si="56"/>
        <v/>
      </c>
      <c r="DN126" s="252" t="str">
        <f t="shared" si="56"/>
        <v/>
      </c>
      <c r="DO126" s="252" t="str">
        <f t="shared" si="56"/>
        <v/>
      </c>
      <c r="DP126" s="252" t="str">
        <f t="shared" si="56"/>
        <v/>
      </c>
      <c r="DQ126" s="252" t="str">
        <f t="shared" si="56"/>
        <v/>
      </c>
      <c r="DR126" s="252" t="str">
        <f t="shared" si="56"/>
        <v/>
      </c>
      <c r="DS126" s="252" t="str">
        <f t="shared" si="56"/>
        <v/>
      </c>
      <c r="DT126" s="252" t="str">
        <f t="shared" si="56"/>
        <v/>
      </c>
      <c r="DU126" s="252" t="str">
        <f t="shared" si="56"/>
        <v/>
      </c>
      <c r="DV126" s="252" t="str">
        <f t="shared" si="56"/>
        <v/>
      </c>
      <c r="DW126" s="252" t="str">
        <f t="shared" si="56"/>
        <v/>
      </c>
      <c r="DX126" s="252" t="str">
        <f t="shared" si="56"/>
        <v/>
      </c>
      <c r="DY126" s="252" t="str">
        <f t="shared" si="56"/>
        <v/>
      </c>
      <c r="DZ126" s="252" t="str">
        <f t="shared" si="56"/>
        <v/>
      </c>
      <c r="EA126" s="252" t="str">
        <f t="shared" si="56"/>
        <v/>
      </c>
      <c r="EB126" s="252" t="str">
        <f t="shared" si="56"/>
        <v/>
      </c>
      <c r="EC126" s="252" t="str">
        <f t="shared" si="56"/>
        <v/>
      </c>
      <c r="ED126" s="252" t="str">
        <f t="shared" si="56"/>
        <v/>
      </c>
      <c r="EE126" s="252" t="str">
        <f t="shared" si="56"/>
        <v/>
      </c>
      <c r="EF126" s="252" t="str">
        <f t="shared" si="56"/>
        <v/>
      </c>
      <c r="EG126" s="4"/>
      <c r="EH126" s="4"/>
      <c r="EI126" s="4"/>
      <c r="EJ126" s="4"/>
      <c r="EK126" s="6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1"/>
    </row>
    <row r="127" spans="1:217">
      <c r="A127" s="10"/>
      <c r="B127" s="4"/>
      <c r="C127" s="4"/>
      <c r="D127" s="230" t="s">
        <v>9</v>
      </c>
      <c r="E127" s="4"/>
      <c r="F127" s="4"/>
      <c r="G127" s="4"/>
      <c r="H127" s="254" t="s">
        <v>11</v>
      </c>
      <c r="I127" s="255"/>
      <c r="J127" s="255"/>
      <c r="K127" s="255"/>
      <c r="L127" s="255"/>
      <c r="M127" s="255"/>
      <c r="N127" s="255"/>
      <c r="O127" s="255"/>
      <c r="P127" s="255"/>
      <c r="Q127" s="255"/>
      <c r="R127" s="255"/>
      <c r="S127" s="255"/>
      <c r="T127" s="255"/>
      <c r="U127" s="255"/>
      <c r="V127" s="255"/>
      <c r="W127" s="255"/>
      <c r="X127" s="255"/>
      <c r="Y127" s="255"/>
      <c r="Z127" s="255"/>
      <c r="AA127" s="255"/>
      <c r="AB127" s="255"/>
      <c r="AC127" s="255"/>
      <c r="AD127" s="255"/>
      <c r="AE127" s="255"/>
      <c r="AF127" s="255"/>
      <c r="AG127" s="255"/>
      <c r="AH127" s="255"/>
      <c r="AI127" s="255"/>
      <c r="AJ127" s="255"/>
      <c r="AK127" s="255"/>
      <c r="AL127" s="255"/>
      <c r="AM127" s="255"/>
      <c r="AN127" s="255"/>
      <c r="AO127" s="255"/>
      <c r="AP127" s="255"/>
      <c r="AQ127" s="255"/>
      <c r="AR127" s="255"/>
      <c r="AS127" s="255"/>
      <c r="AT127" s="255"/>
      <c r="AU127" s="255"/>
      <c r="AV127" s="255"/>
      <c r="AW127" s="255"/>
      <c r="AX127" s="255"/>
      <c r="AY127" s="255"/>
      <c r="AZ127" s="255"/>
      <c r="BA127" s="255"/>
      <c r="BB127" s="255"/>
      <c r="BC127" s="255"/>
      <c r="BD127" s="255"/>
      <c r="BE127" s="255"/>
      <c r="BF127" s="255"/>
      <c r="BG127" s="255"/>
      <c r="BH127" s="255"/>
      <c r="BI127" s="255"/>
      <c r="BJ127" s="255"/>
      <c r="BK127" s="255"/>
      <c r="BL127" s="255"/>
      <c r="BM127" s="255"/>
      <c r="BN127" s="255"/>
      <c r="BO127" s="255"/>
      <c r="BP127" s="255"/>
      <c r="BQ127" s="255"/>
      <c r="BR127" s="255"/>
      <c r="BS127" s="255"/>
      <c r="BT127" s="255"/>
      <c r="BU127" s="255"/>
      <c r="BV127" s="255"/>
      <c r="BW127" s="255"/>
      <c r="BX127" s="255"/>
      <c r="BY127" s="255"/>
      <c r="BZ127" s="255"/>
      <c r="CA127" s="255"/>
      <c r="CB127" s="255"/>
      <c r="CC127" s="255"/>
      <c r="CD127" s="255"/>
      <c r="CE127" s="255"/>
      <c r="CF127" s="255"/>
      <c r="CG127" s="255"/>
      <c r="CH127" s="255"/>
      <c r="CI127" s="255"/>
      <c r="CJ127" s="255"/>
      <c r="CK127" s="255"/>
      <c r="CL127" s="255"/>
      <c r="CM127" s="255"/>
      <c r="CN127" s="255"/>
      <c r="CO127" s="255"/>
      <c r="CP127" s="255"/>
      <c r="CQ127" s="255"/>
      <c r="CR127" s="255"/>
      <c r="CS127" s="213" t="str">
        <f>IF(CS17=0,"",CS17)</f>
        <v/>
      </c>
      <c r="CT127" s="213" t="str">
        <f t="shared" si="56"/>
        <v/>
      </c>
      <c r="CU127" s="213" t="str">
        <f t="shared" si="56"/>
        <v/>
      </c>
      <c r="CV127" s="213" t="str">
        <f t="shared" si="56"/>
        <v/>
      </c>
      <c r="CW127" s="213" t="str">
        <f t="shared" si="56"/>
        <v/>
      </c>
      <c r="CX127" s="213" t="str">
        <f t="shared" si="56"/>
        <v/>
      </c>
      <c r="CY127" s="213" t="str">
        <f t="shared" si="56"/>
        <v/>
      </c>
      <c r="CZ127" s="213" t="str">
        <f t="shared" si="56"/>
        <v/>
      </c>
      <c r="DA127" s="213" t="str">
        <f t="shared" si="56"/>
        <v/>
      </c>
      <c r="DB127" s="213" t="str">
        <f t="shared" si="56"/>
        <v/>
      </c>
      <c r="DC127" s="213" t="str">
        <f t="shared" si="56"/>
        <v/>
      </c>
      <c r="DD127" s="213" t="str">
        <f t="shared" si="56"/>
        <v/>
      </c>
      <c r="DE127" s="213" t="str">
        <f t="shared" si="56"/>
        <v/>
      </c>
      <c r="DF127" s="213" t="str">
        <f t="shared" si="56"/>
        <v/>
      </c>
      <c r="DG127" s="213" t="str">
        <f t="shared" si="56"/>
        <v/>
      </c>
      <c r="DH127" s="213" t="str">
        <f t="shared" si="56"/>
        <v/>
      </c>
      <c r="DI127" s="213" t="str">
        <f t="shared" si="56"/>
        <v/>
      </c>
      <c r="DJ127" s="213" t="str">
        <f t="shared" si="56"/>
        <v/>
      </c>
      <c r="DK127" s="213" t="str">
        <f t="shared" si="56"/>
        <v/>
      </c>
      <c r="DL127" s="213" t="str">
        <f t="shared" si="56"/>
        <v/>
      </c>
      <c r="DM127" s="213" t="str">
        <f t="shared" si="56"/>
        <v/>
      </c>
      <c r="DN127" s="213" t="str">
        <f t="shared" si="56"/>
        <v/>
      </c>
      <c r="DO127" s="213" t="str">
        <f t="shared" si="56"/>
        <v/>
      </c>
      <c r="DP127" s="213" t="str">
        <f t="shared" si="56"/>
        <v/>
      </c>
      <c r="DQ127" s="213" t="str">
        <f t="shared" si="56"/>
        <v/>
      </c>
      <c r="DR127" s="213" t="str">
        <f t="shared" si="56"/>
        <v/>
      </c>
      <c r="DS127" s="213" t="str">
        <f t="shared" si="56"/>
        <v/>
      </c>
      <c r="DT127" s="213" t="str">
        <f t="shared" si="56"/>
        <v/>
      </c>
      <c r="DU127" s="213" t="str">
        <f t="shared" si="56"/>
        <v/>
      </c>
      <c r="DV127" s="213" t="str">
        <f t="shared" si="56"/>
        <v/>
      </c>
      <c r="DW127" s="213" t="str">
        <f t="shared" si="56"/>
        <v/>
      </c>
      <c r="DX127" s="213" t="str">
        <f t="shared" si="56"/>
        <v/>
      </c>
      <c r="DY127" s="213" t="str">
        <f t="shared" si="56"/>
        <v/>
      </c>
      <c r="DZ127" s="213" t="str">
        <f t="shared" si="56"/>
        <v/>
      </c>
      <c r="EA127" s="213" t="str">
        <f t="shared" si="56"/>
        <v/>
      </c>
      <c r="EB127" s="213" t="str">
        <f t="shared" si="56"/>
        <v/>
      </c>
      <c r="EC127" s="213" t="str">
        <f t="shared" si="56"/>
        <v/>
      </c>
      <c r="ED127" s="213" t="str">
        <f t="shared" si="56"/>
        <v/>
      </c>
      <c r="EE127" s="213" t="str">
        <f t="shared" si="56"/>
        <v/>
      </c>
      <c r="EF127" s="213" t="str">
        <f t="shared" si="56"/>
        <v/>
      </c>
      <c r="EG127" s="4"/>
      <c r="EH127" s="4"/>
      <c r="EI127" s="4"/>
      <c r="EJ127" s="4"/>
      <c r="EK127" s="6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1"/>
    </row>
    <row r="128" spans="1:217">
      <c r="A128" s="10"/>
      <c r="B128" s="4"/>
      <c r="C128" s="4"/>
      <c r="D128" s="230" t="s">
        <v>126</v>
      </c>
      <c r="E128" s="4"/>
      <c r="F128" s="4"/>
      <c r="G128" s="4"/>
      <c r="H128" s="254" t="s">
        <v>93</v>
      </c>
      <c r="I128" s="255"/>
      <c r="J128" s="255"/>
      <c r="K128" s="255"/>
      <c r="L128" s="255"/>
      <c r="M128" s="255"/>
      <c r="N128" s="255"/>
      <c r="O128" s="255"/>
      <c r="P128" s="255"/>
      <c r="Q128" s="255"/>
      <c r="R128" s="255"/>
      <c r="S128" s="255"/>
      <c r="T128" s="255"/>
      <c r="U128" s="255"/>
      <c r="V128" s="255"/>
      <c r="W128" s="255"/>
      <c r="X128" s="255"/>
      <c r="Y128" s="255"/>
      <c r="Z128" s="255"/>
      <c r="AA128" s="255"/>
      <c r="AB128" s="255"/>
      <c r="AC128" s="255"/>
      <c r="AD128" s="255"/>
      <c r="AE128" s="255"/>
      <c r="AF128" s="255"/>
      <c r="AG128" s="255"/>
      <c r="AH128" s="255"/>
      <c r="AI128" s="255"/>
      <c r="AJ128" s="255"/>
      <c r="AK128" s="255"/>
      <c r="AL128" s="255"/>
      <c r="AM128" s="255"/>
      <c r="AN128" s="255"/>
      <c r="AO128" s="255"/>
      <c r="AP128" s="255"/>
      <c r="AQ128" s="255"/>
      <c r="AR128" s="255"/>
      <c r="AS128" s="255"/>
      <c r="AT128" s="255"/>
      <c r="AU128" s="255"/>
      <c r="AV128" s="255"/>
      <c r="AW128" s="255"/>
      <c r="AX128" s="255"/>
      <c r="AY128" s="255"/>
      <c r="AZ128" s="255"/>
      <c r="BA128" s="255"/>
      <c r="BB128" s="255"/>
      <c r="BC128" s="255"/>
      <c r="BD128" s="255"/>
      <c r="BE128" s="255"/>
      <c r="BF128" s="255"/>
      <c r="BG128" s="255"/>
      <c r="BH128" s="255"/>
      <c r="BI128" s="255"/>
      <c r="BJ128" s="255"/>
      <c r="BK128" s="255"/>
      <c r="BL128" s="255"/>
      <c r="BM128" s="255"/>
      <c r="BN128" s="255"/>
      <c r="BO128" s="255"/>
      <c r="BP128" s="255"/>
      <c r="BQ128" s="255"/>
      <c r="BR128" s="255"/>
      <c r="BS128" s="255"/>
      <c r="BT128" s="255"/>
      <c r="BU128" s="255"/>
      <c r="BV128" s="255"/>
      <c r="BW128" s="255"/>
      <c r="BX128" s="255"/>
      <c r="BY128" s="255"/>
      <c r="BZ128" s="255"/>
      <c r="CA128" s="255"/>
      <c r="CB128" s="255"/>
      <c r="CC128" s="255"/>
      <c r="CD128" s="255"/>
      <c r="CE128" s="255"/>
      <c r="CF128" s="255"/>
      <c r="CG128" s="255"/>
      <c r="CH128" s="255"/>
      <c r="CI128" s="255"/>
      <c r="CJ128" s="255"/>
      <c r="CK128" s="255"/>
      <c r="CL128" s="255"/>
      <c r="CM128" s="255"/>
      <c r="CN128" s="255"/>
      <c r="CO128" s="255"/>
      <c r="CP128" s="255"/>
      <c r="CQ128" s="255"/>
      <c r="CR128" s="255"/>
      <c r="CS128" s="213">
        <f>CS46</f>
        <v>0</v>
      </c>
      <c r="CT128" s="213">
        <f t="shared" ref="CT128:EF128" si="57">CT46</f>
        <v>0</v>
      </c>
      <c r="CU128" s="213">
        <f t="shared" si="57"/>
        <v>0</v>
      </c>
      <c r="CV128" s="213">
        <f t="shared" si="57"/>
        <v>0</v>
      </c>
      <c r="CW128" s="213">
        <f t="shared" si="57"/>
        <v>0</v>
      </c>
      <c r="CX128" s="213">
        <f t="shared" si="57"/>
        <v>0</v>
      </c>
      <c r="CY128" s="213">
        <f t="shared" si="57"/>
        <v>0</v>
      </c>
      <c r="CZ128" s="213">
        <f t="shared" si="57"/>
        <v>0</v>
      </c>
      <c r="DA128" s="213">
        <f t="shared" si="57"/>
        <v>0</v>
      </c>
      <c r="DB128" s="213">
        <f t="shared" si="57"/>
        <v>0</v>
      </c>
      <c r="DC128" s="213">
        <f t="shared" si="57"/>
        <v>0</v>
      </c>
      <c r="DD128" s="213">
        <f t="shared" si="57"/>
        <v>0</v>
      </c>
      <c r="DE128" s="213">
        <f t="shared" si="57"/>
        <v>0</v>
      </c>
      <c r="DF128" s="213">
        <f t="shared" si="57"/>
        <v>0</v>
      </c>
      <c r="DG128" s="213">
        <f t="shared" si="57"/>
        <v>0</v>
      </c>
      <c r="DH128" s="213">
        <f t="shared" si="57"/>
        <v>0</v>
      </c>
      <c r="DI128" s="213">
        <f t="shared" si="57"/>
        <v>0</v>
      </c>
      <c r="DJ128" s="213">
        <f t="shared" si="57"/>
        <v>0</v>
      </c>
      <c r="DK128" s="213">
        <f t="shared" si="57"/>
        <v>0</v>
      </c>
      <c r="DL128" s="213">
        <f t="shared" si="57"/>
        <v>0</v>
      </c>
      <c r="DM128" s="213">
        <f t="shared" si="57"/>
        <v>0</v>
      </c>
      <c r="DN128" s="213">
        <f t="shared" si="57"/>
        <v>0</v>
      </c>
      <c r="DO128" s="213">
        <f t="shared" si="57"/>
        <v>0</v>
      </c>
      <c r="DP128" s="213">
        <f t="shared" si="57"/>
        <v>0</v>
      </c>
      <c r="DQ128" s="213">
        <f t="shared" si="57"/>
        <v>0</v>
      </c>
      <c r="DR128" s="213">
        <f t="shared" si="57"/>
        <v>0</v>
      </c>
      <c r="DS128" s="213">
        <f t="shared" si="57"/>
        <v>0</v>
      </c>
      <c r="DT128" s="213">
        <f t="shared" si="57"/>
        <v>0</v>
      </c>
      <c r="DU128" s="213">
        <f t="shared" si="57"/>
        <v>0</v>
      </c>
      <c r="DV128" s="213">
        <f t="shared" si="57"/>
        <v>0</v>
      </c>
      <c r="DW128" s="213">
        <f t="shared" si="57"/>
        <v>0</v>
      </c>
      <c r="DX128" s="213">
        <f t="shared" si="57"/>
        <v>0</v>
      </c>
      <c r="DY128" s="213">
        <f t="shared" si="57"/>
        <v>0</v>
      </c>
      <c r="DZ128" s="213">
        <f t="shared" si="57"/>
        <v>0</v>
      </c>
      <c r="EA128" s="213">
        <f t="shared" si="57"/>
        <v>0</v>
      </c>
      <c r="EB128" s="213">
        <f t="shared" si="57"/>
        <v>0</v>
      </c>
      <c r="EC128" s="213">
        <f t="shared" si="57"/>
        <v>0</v>
      </c>
      <c r="ED128" s="213">
        <f t="shared" si="57"/>
        <v>0</v>
      </c>
      <c r="EE128" s="213">
        <f t="shared" si="57"/>
        <v>0</v>
      </c>
      <c r="EF128" s="213">
        <f t="shared" si="57"/>
        <v>0</v>
      </c>
      <c r="EG128" s="4"/>
      <c r="EH128" s="4"/>
      <c r="EI128" s="4"/>
      <c r="EJ128" s="4"/>
      <c r="EK128" s="6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1"/>
    </row>
    <row r="129" spans="1:217">
      <c r="A129" s="10"/>
      <c r="B129" s="4"/>
      <c r="C129" s="4"/>
      <c r="D129" s="230" t="s">
        <v>127</v>
      </c>
      <c r="E129" s="4"/>
      <c r="F129" s="4"/>
      <c r="G129" s="4"/>
      <c r="H129" s="254" t="s">
        <v>93</v>
      </c>
      <c r="I129" s="255"/>
      <c r="J129" s="255"/>
      <c r="K129" s="255"/>
      <c r="L129" s="255"/>
      <c r="M129" s="255"/>
      <c r="N129" s="255"/>
      <c r="O129" s="255"/>
      <c r="P129" s="255"/>
      <c r="Q129" s="255"/>
      <c r="R129" s="255"/>
      <c r="S129" s="255"/>
      <c r="T129" s="255"/>
      <c r="U129" s="255"/>
      <c r="V129" s="255"/>
      <c r="W129" s="255"/>
      <c r="X129" s="255"/>
      <c r="Y129" s="255"/>
      <c r="Z129" s="255"/>
      <c r="AA129" s="255"/>
      <c r="AB129" s="255"/>
      <c r="AC129" s="255"/>
      <c r="AD129" s="255"/>
      <c r="AE129" s="255"/>
      <c r="AF129" s="255"/>
      <c r="AG129" s="255"/>
      <c r="AH129" s="255"/>
      <c r="AI129" s="255"/>
      <c r="AJ129" s="255"/>
      <c r="AK129" s="255"/>
      <c r="AL129" s="255"/>
      <c r="AM129" s="255"/>
      <c r="AN129" s="255"/>
      <c r="AO129" s="255"/>
      <c r="AP129" s="255"/>
      <c r="AQ129" s="255"/>
      <c r="AR129" s="255"/>
      <c r="AS129" s="255"/>
      <c r="AT129" s="255"/>
      <c r="AU129" s="255"/>
      <c r="AV129" s="255"/>
      <c r="AW129" s="255"/>
      <c r="AX129" s="255"/>
      <c r="AY129" s="255"/>
      <c r="AZ129" s="255"/>
      <c r="BA129" s="255"/>
      <c r="BB129" s="255"/>
      <c r="BC129" s="255"/>
      <c r="BD129" s="255"/>
      <c r="BE129" s="255"/>
      <c r="BF129" s="255"/>
      <c r="BG129" s="255"/>
      <c r="BH129" s="255"/>
      <c r="BI129" s="255"/>
      <c r="BJ129" s="255"/>
      <c r="BK129" s="255"/>
      <c r="BL129" s="255"/>
      <c r="BM129" s="255"/>
      <c r="BN129" s="255"/>
      <c r="BO129" s="255"/>
      <c r="BP129" s="255"/>
      <c r="BQ129" s="255"/>
      <c r="BR129" s="255"/>
      <c r="BS129" s="255"/>
      <c r="BT129" s="255"/>
      <c r="BU129" s="255"/>
      <c r="BV129" s="255"/>
      <c r="BW129" s="255"/>
      <c r="BX129" s="255"/>
      <c r="BY129" s="255"/>
      <c r="BZ129" s="255"/>
      <c r="CA129" s="255"/>
      <c r="CB129" s="255"/>
      <c r="CC129" s="255"/>
      <c r="CD129" s="255"/>
      <c r="CE129" s="255"/>
      <c r="CF129" s="255"/>
      <c r="CG129" s="255"/>
      <c r="CH129" s="255"/>
      <c r="CI129" s="255"/>
      <c r="CJ129" s="255"/>
      <c r="CK129" s="255"/>
      <c r="CL129" s="255"/>
      <c r="CM129" s="255"/>
      <c r="CN129" s="255"/>
      <c r="CO129" s="255"/>
      <c r="CP129" s="255"/>
      <c r="CQ129" s="255"/>
      <c r="CR129" s="255"/>
      <c r="CS129" s="213">
        <f>CS72</f>
        <v>0</v>
      </c>
      <c r="CT129" s="213">
        <f t="shared" ref="CT129:EF129" si="58">CT72</f>
        <v>0</v>
      </c>
      <c r="CU129" s="213">
        <f t="shared" si="58"/>
        <v>0</v>
      </c>
      <c r="CV129" s="213">
        <f t="shared" si="58"/>
        <v>0</v>
      </c>
      <c r="CW129" s="213">
        <f t="shared" si="58"/>
        <v>0</v>
      </c>
      <c r="CX129" s="213">
        <f t="shared" si="58"/>
        <v>0</v>
      </c>
      <c r="CY129" s="213">
        <f t="shared" si="58"/>
        <v>0</v>
      </c>
      <c r="CZ129" s="213">
        <f t="shared" si="58"/>
        <v>0</v>
      </c>
      <c r="DA129" s="213">
        <f t="shared" si="58"/>
        <v>0</v>
      </c>
      <c r="DB129" s="213">
        <f t="shared" si="58"/>
        <v>0</v>
      </c>
      <c r="DC129" s="213">
        <f t="shared" si="58"/>
        <v>0</v>
      </c>
      <c r="DD129" s="213">
        <f t="shared" si="58"/>
        <v>0</v>
      </c>
      <c r="DE129" s="213">
        <f t="shared" si="58"/>
        <v>0</v>
      </c>
      <c r="DF129" s="213">
        <f t="shared" si="58"/>
        <v>0</v>
      </c>
      <c r="DG129" s="213">
        <f t="shared" si="58"/>
        <v>0</v>
      </c>
      <c r="DH129" s="213">
        <f t="shared" si="58"/>
        <v>0</v>
      </c>
      <c r="DI129" s="213">
        <f t="shared" si="58"/>
        <v>0</v>
      </c>
      <c r="DJ129" s="213">
        <f t="shared" si="58"/>
        <v>0</v>
      </c>
      <c r="DK129" s="213">
        <f t="shared" si="58"/>
        <v>0</v>
      </c>
      <c r="DL129" s="213">
        <f t="shared" si="58"/>
        <v>0</v>
      </c>
      <c r="DM129" s="213">
        <f t="shared" si="58"/>
        <v>0</v>
      </c>
      <c r="DN129" s="213">
        <f t="shared" si="58"/>
        <v>0</v>
      </c>
      <c r="DO129" s="213">
        <f t="shared" si="58"/>
        <v>0</v>
      </c>
      <c r="DP129" s="213">
        <f t="shared" si="58"/>
        <v>0</v>
      </c>
      <c r="DQ129" s="213">
        <f t="shared" si="58"/>
        <v>0</v>
      </c>
      <c r="DR129" s="213">
        <f t="shared" si="58"/>
        <v>0</v>
      </c>
      <c r="DS129" s="213">
        <f t="shared" si="58"/>
        <v>0</v>
      </c>
      <c r="DT129" s="213">
        <f t="shared" si="58"/>
        <v>0</v>
      </c>
      <c r="DU129" s="213">
        <f t="shared" si="58"/>
        <v>0</v>
      </c>
      <c r="DV129" s="213">
        <f t="shared" si="58"/>
        <v>0</v>
      </c>
      <c r="DW129" s="213">
        <f t="shared" si="58"/>
        <v>0</v>
      </c>
      <c r="DX129" s="213">
        <f t="shared" si="58"/>
        <v>0</v>
      </c>
      <c r="DY129" s="213">
        <f t="shared" si="58"/>
        <v>0</v>
      </c>
      <c r="DZ129" s="213">
        <f t="shared" si="58"/>
        <v>0</v>
      </c>
      <c r="EA129" s="213">
        <f t="shared" si="58"/>
        <v>0</v>
      </c>
      <c r="EB129" s="213">
        <f t="shared" si="58"/>
        <v>0</v>
      </c>
      <c r="EC129" s="213">
        <f t="shared" si="58"/>
        <v>0</v>
      </c>
      <c r="ED129" s="213">
        <f t="shared" si="58"/>
        <v>0</v>
      </c>
      <c r="EE129" s="213">
        <f t="shared" si="58"/>
        <v>0</v>
      </c>
      <c r="EF129" s="213">
        <f t="shared" si="58"/>
        <v>0</v>
      </c>
      <c r="EG129" s="4"/>
      <c r="EH129" s="4"/>
      <c r="EI129" s="4"/>
      <c r="EJ129" s="4"/>
      <c r="EK129" s="6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1"/>
    </row>
    <row r="130" spans="1:217" ht="13.5" thickBot="1">
      <c r="A130" s="10"/>
      <c r="B130" s="4"/>
      <c r="C130" s="4"/>
      <c r="D130" s="230"/>
      <c r="E130" s="4"/>
      <c r="F130" s="4"/>
      <c r="G130" s="4"/>
      <c r="H130" s="47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51"/>
      <c r="EB130" s="251"/>
      <c r="EC130" s="251"/>
      <c r="ED130" s="251"/>
      <c r="EE130" s="251"/>
      <c r="EF130" s="251"/>
      <c r="EG130" s="4"/>
      <c r="EH130" s="4"/>
      <c r="EI130" s="4"/>
      <c r="EJ130" s="4"/>
      <c r="EK130" s="6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1"/>
    </row>
    <row r="131" spans="1:217" ht="18.75" thickBot="1">
      <c r="A131" s="162"/>
      <c r="B131" s="151"/>
      <c r="C131" s="151"/>
      <c r="D131" s="233" t="s">
        <v>81</v>
      </c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  <c r="AU131" s="151"/>
      <c r="AV131" s="151"/>
      <c r="AW131" s="151"/>
      <c r="AX131" s="151"/>
      <c r="AY131" s="151"/>
      <c r="AZ131" s="151"/>
      <c r="BA131" s="151"/>
      <c r="BB131" s="151"/>
      <c r="BC131" s="151"/>
      <c r="BD131" s="151"/>
      <c r="BE131" s="151"/>
      <c r="BF131" s="151"/>
      <c r="BG131" s="151"/>
      <c r="BH131" s="151"/>
      <c r="BI131" s="151"/>
      <c r="BJ131" s="151"/>
      <c r="BK131" s="151"/>
      <c r="BL131" s="151"/>
      <c r="BM131" s="151"/>
      <c r="BN131" s="151"/>
      <c r="BO131" s="151"/>
      <c r="BP131" s="151"/>
      <c r="BQ131" s="151"/>
      <c r="BR131" s="151"/>
      <c r="BS131" s="151"/>
      <c r="BT131" s="151"/>
      <c r="BU131" s="151"/>
      <c r="BV131" s="151"/>
      <c r="BW131" s="151"/>
      <c r="BX131" s="151"/>
      <c r="BY131" s="151"/>
      <c r="BZ131" s="151"/>
      <c r="CA131" s="151"/>
      <c r="CB131" s="151"/>
      <c r="CC131" s="151"/>
      <c r="CD131" s="151"/>
      <c r="CE131" s="151"/>
      <c r="CF131" s="151"/>
      <c r="CG131" s="151"/>
      <c r="CH131" s="151"/>
      <c r="CI131" s="151"/>
      <c r="CJ131" s="151"/>
      <c r="CK131" s="151"/>
      <c r="CL131" s="151"/>
      <c r="CM131" s="151"/>
      <c r="CN131" s="151"/>
      <c r="CO131" s="151"/>
      <c r="CP131" s="151"/>
      <c r="CQ131" s="151"/>
      <c r="CR131" s="151"/>
      <c r="CS131" s="151"/>
      <c r="CT131" s="151"/>
      <c r="CU131" s="151"/>
      <c r="CV131" s="151"/>
      <c r="CW131" s="151"/>
      <c r="CX131" s="151"/>
      <c r="CY131" s="151"/>
      <c r="CZ131" s="151"/>
      <c r="DA131" s="151"/>
      <c r="DB131" s="151"/>
      <c r="DC131" s="151"/>
      <c r="DD131" s="151"/>
      <c r="DE131" s="151"/>
      <c r="DF131" s="151"/>
      <c r="DG131" s="151"/>
      <c r="DH131" s="151"/>
      <c r="DI131" s="151"/>
      <c r="DJ131" s="151"/>
      <c r="DK131" s="151"/>
      <c r="DL131" s="151"/>
      <c r="DM131" s="151"/>
      <c r="DN131" s="151"/>
      <c r="DO131" s="151"/>
      <c r="DP131" s="151"/>
      <c r="DQ131" s="151"/>
      <c r="DR131" s="151"/>
      <c r="DS131" s="151"/>
      <c r="DT131" s="151"/>
      <c r="DU131" s="151"/>
      <c r="DV131" s="151"/>
      <c r="DW131" s="151"/>
      <c r="DX131" s="151"/>
      <c r="DY131" s="151"/>
      <c r="DZ131" s="151"/>
      <c r="EA131" s="151"/>
      <c r="EB131" s="151"/>
      <c r="EC131" s="151"/>
      <c r="ED131" s="151"/>
      <c r="EE131" s="151"/>
      <c r="EF131" s="151"/>
      <c r="EG131" s="151"/>
      <c r="EH131" s="151"/>
      <c r="EI131" s="151"/>
      <c r="EJ131" s="151"/>
      <c r="EK131" s="163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1"/>
    </row>
    <row r="132" spans="1:217" ht="13.5" thickBot="1">
      <c r="A132" s="10"/>
      <c r="B132" s="4"/>
      <c r="C132" s="4"/>
      <c r="D132" s="232" t="s">
        <v>122</v>
      </c>
      <c r="E132" s="4"/>
      <c r="F132" s="4"/>
      <c r="G132" s="517">
        <f>$D$6</f>
        <v>0</v>
      </c>
      <c r="H132" s="517"/>
      <c r="I132" s="517"/>
      <c r="J132" s="517"/>
      <c r="K132" s="517"/>
      <c r="L132" s="517"/>
      <c r="M132" s="517"/>
      <c r="N132" s="517"/>
      <c r="O132" s="517"/>
      <c r="P132" s="517"/>
      <c r="Q132" s="517"/>
      <c r="R132" s="517"/>
      <c r="S132" s="517"/>
      <c r="T132" s="517"/>
      <c r="U132" s="517"/>
      <c r="V132" s="517"/>
      <c r="W132" s="517"/>
      <c r="X132" s="517"/>
      <c r="Y132" s="517"/>
      <c r="Z132" s="517"/>
      <c r="AA132" s="517"/>
      <c r="AB132" s="517"/>
      <c r="AC132" s="517"/>
      <c r="AD132" s="517"/>
      <c r="AE132" s="517"/>
      <c r="AF132" s="517"/>
      <c r="AG132" s="517"/>
      <c r="AH132" s="517"/>
      <c r="AI132" s="517"/>
      <c r="AJ132" s="517"/>
      <c r="AK132" s="517"/>
      <c r="AL132" s="517"/>
      <c r="AM132" s="517"/>
      <c r="AN132" s="517"/>
      <c r="AO132" s="517"/>
      <c r="AP132" s="517"/>
      <c r="AQ132" s="517"/>
      <c r="AR132" s="517"/>
      <c r="AS132" s="517"/>
      <c r="AT132" s="517"/>
      <c r="AU132" s="517"/>
      <c r="AV132" s="517"/>
      <c r="AW132" s="517"/>
      <c r="AX132" s="517"/>
      <c r="AY132" s="517"/>
      <c r="AZ132" s="517"/>
      <c r="BA132" s="517"/>
      <c r="BB132" s="517"/>
      <c r="BC132" s="517"/>
      <c r="BD132" s="517"/>
      <c r="BE132" s="517"/>
      <c r="BF132" s="517"/>
      <c r="BG132" s="517"/>
      <c r="BH132" s="517"/>
      <c r="BI132" s="517"/>
      <c r="BJ132" s="517"/>
      <c r="BK132" s="517"/>
      <c r="BL132" s="517"/>
      <c r="BM132" s="517"/>
      <c r="BN132" s="517"/>
      <c r="BO132" s="517"/>
      <c r="BP132" s="517"/>
      <c r="BQ132" s="517"/>
      <c r="BR132" s="517"/>
      <c r="BS132" s="517"/>
      <c r="BT132" s="517"/>
      <c r="BU132" s="517"/>
      <c r="BV132" s="517"/>
      <c r="BW132" s="517"/>
      <c r="BX132" s="517"/>
      <c r="BY132" s="517"/>
      <c r="BZ132" s="517"/>
      <c r="CA132" s="517"/>
      <c r="CB132" s="517"/>
      <c r="CC132" s="517"/>
      <c r="CD132" s="517"/>
      <c r="CE132" s="517"/>
      <c r="CF132" s="517"/>
      <c r="CG132" s="517"/>
      <c r="CH132" s="517"/>
      <c r="CI132" s="517"/>
      <c r="CJ132" s="517"/>
      <c r="CK132" s="517"/>
      <c r="CL132" s="517"/>
      <c r="CM132" s="517"/>
      <c r="CN132" s="517"/>
      <c r="CO132" s="517"/>
      <c r="CP132" s="517"/>
      <c r="CQ132" s="517"/>
      <c r="CR132" s="517"/>
      <c r="CS132" s="517"/>
      <c r="CT132" s="517"/>
      <c r="CU132" s="517"/>
      <c r="CV132" s="517"/>
      <c r="CW132" s="517"/>
      <c r="CX132" s="517"/>
      <c r="CY132" s="517"/>
      <c r="CZ132" s="517"/>
      <c r="DA132" s="517"/>
      <c r="DB132" s="517"/>
      <c r="DC132" s="517"/>
      <c r="DD132" s="517"/>
      <c r="DE132" s="517"/>
      <c r="DF132" s="4"/>
      <c r="DG132" s="4"/>
      <c r="DH132" s="4"/>
      <c r="DI132" s="4"/>
      <c r="DJ132" s="4"/>
      <c r="DK132" s="232" t="s">
        <v>256</v>
      </c>
      <c r="DL132" s="232"/>
      <c r="DM132" s="232"/>
      <c r="DN132" s="4"/>
      <c r="DO132" s="4"/>
      <c r="DP132" s="4"/>
      <c r="DQ132" s="4"/>
      <c r="DR132" s="4"/>
      <c r="DS132" s="4"/>
      <c r="DT132" s="4"/>
      <c r="DU132" s="537">
        <f>$F$5</f>
        <v>0</v>
      </c>
      <c r="DV132" s="538"/>
      <c r="DW132" s="538"/>
      <c r="DX132" s="539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6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1"/>
    </row>
    <row r="133" spans="1:217" ht="18.75" thickBot="1">
      <c r="A133" s="10"/>
      <c r="B133" s="4"/>
      <c r="C133" s="4"/>
      <c r="D133" s="231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6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1"/>
    </row>
    <row r="134" spans="1:217" ht="13.5" thickBot="1">
      <c r="A134" s="10"/>
      <c r="B134" s="4"/>
      <c r="C134" s="4"/>
      <c r="D134" s="4" t="s">
        <v>13</v>
      </c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522">
        <f>G46</f>
        <v>0</v>
      </c>
      <c r="CT134" s="523"/>
      <c r="CU134" s="52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6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1"/>
    </row>
    <row r="135" spans="1:217" ht="13.5" thickBot="1">
      <c r="A135" s="10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150"/>
      <c r="CT135" s="150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6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1"/>
    </row>
    <row r="136" spans="1:217" ht="13.5" thickBot="1">
      <c r="A136" s="10"/>
      <c r="B136" s="4"/>
      <c r="C136" s="4"/>
      <c r="D136" s="4" t="s">
        <v>18</v>
      </c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13" t="s">
        <v>16</v>
      </c>
      <c r="CW136" s="414"/>
      <c r="CX136" s="414"/>
      <c r="CY136" s="414"/>
      <c r="CZ136" s="414"/>
      <c r="DA136" s="415"/>
      <c r="DH136" s="4"/>
      <c r="DI136" s="413" t="s">
        <v>17</v>
      </c>
      <c r="DJ136" s="414"/>
      <c r="DK136" s="414"/>
      <c r="DL136" s="414"/>
      <c r="DM136" s="414"/>
      <c r="DN136" s="415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6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1"/>
    </row>
    <row r="137" spans="1:217" ht="13.5" thickBot="1">
      <c r="A137" s="10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24" t="s">
        <v>39</v>
      </c>
      <c r="CW137" s="425"/>
      <c r="CX137" s="518" t="s">
        <v>40</v>
      </c>
      <c r="CY137" s="519"/>
      <c r="CZ137" s="424" t="s">
        <v>41</v>
      </c>
      <c r="DA137" s="425"/>
      <c r="DH137" s="4"/>
      <c r="DI137" s="424" t="s">
        <v>39</v>
      </c>
      <c r="DJ137" s="425"/>
      <c r="DK137" s="518" t="s">
        <v>40</v>
      </c>
      <c r="DL137" s="519"/>
      <c r="DM137" s="424" t="s">
        <v>41</v>
      </c>
      <c r="DN137" s="425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6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1"/>
    </row>
    <row r="138" spans="1:217" ht="13.5" thickBot="1">
      <c r="A138" s="10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09">
        <f>EM40</f>
        <v>0</v>
      </c>
      <c r="CW138" s="409"/>
      <c r="CX138" s="409">
        <f>EN40</f>
        <v>0</v>
      </c>
      <c r="CY138" s="409"/>
      <c r="CZ138" s="409">
        <f>EO40</f>
        <v>0</v>
      </c>
      <c r="DA138" s="409"/>
      <c r="DH138" s="4"/>
      <c r="DI138" s="409">
        <f>EP40</f>
        <v>0</v>
      </c>
      <c r="DJ138" s="409"/>
      <c r="DK138" s="409">
        <f>EQ40</f>
        <v>0</v>
      </c>
      <c r="DL138" s="409"/>
      <c r="DM138" s="409">
        <f>ER40</f>
        <v>0</v>
      </c>
      <c r="DN138" s="409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6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1"/>
    </row>
    <row r="139" spans="1:217" ht="13.5" thickBot="1">
      <c r="A139" s="10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6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1"/>
    </row>
    <row r="140" spans="1:217" ht="13.5" thickBot="1">
      <c r="A140" s="10"/>
      <c r="B140" s="4"/>
      <c r="C140" s="4"/>
      <c r="D140" s="4" t="s">
        <v>18</v>
      </c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13" t="s">
        <v>112</v>
      </c>
      <c r="CW140" s="414"/>
      <c r="CX140" s="414"/>
      <c r="CY140" s="414"/>
      <c r="CZ140" s="414"/>
      <c r="DA140" s="414"/>
      <c r="DB140" s="414"/>
      <c r="DC140" s="415"/>
      <c r="DI140" s="413" t="s">
        <v>113</v>
      </c>
      <c r="DJ140" s="414"/>
      <c r="DK140" s="414"/>
      <c r="DL140" s="414"/>
      <c r="DM140" s="414"/>
      <c r="DN140" s="414"/>
      <c r="DO140" s="414"/>
      <c r="DP140" s="415"/>
      <c r="DQ140" s="4"/>
      <c r="DR140" s="4"/>
      <c r="DS140" s="236" t="s">
        <v>114</v>
      </c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6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1"/>
    </row>
    <row r="141" spans="1:217" ht="13.5" thickBot="1">
      <c r="A141" s="10"/>
      <c r="B141" s="4"/>
      <c r="C141" s="4"/>
      <c r="D141" s="4" t="s">
        <v>82</v>
      </c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10" t="s">
        <v>39</v>
      </c>
      <c r="CW141" s="411"/>
      <c r="CX141" s="422" t="s">
        <v>40</v>
      </c>
      <c r="CY141" s="423"/>
      <c r="CZ141" s="410" t="s">
        <v>41</v>
      </c>
      <c r="DA141" s="525"/>
      <c r="DB141" s="424" t="s">
        <v>86</v>
      </c>
      <c r="DC141" s="425"/>
      <c r="DI141" s="410" t="s">
        <v>39</v>
      </c>
      <c r="DJ141" s="411"/>
      <c r="DK141" s="422" t="s">
        <v>40</v>
      </c>
      <c r="DL141" s="423"/>
      <c r="DM141" s="424" t="s">
        <v>41</v>
      </c>
      <c r="DN141" s="425"/>
      <c r="DO141" s="424" t="s">
        <v>86</v>
      </c>
      <c r="DP141" s="425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6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1"/>
    </row>
    <row r="142" spans="1:217" ht="13.5" thickBot="1">
      <c r="A142" s="10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09">
        <f>ES40</f>
        <v>0</v>
      </c>
      <c r="CW142" s="409"/>
      <c r="CX142" s="409">
        <f>ET40-FC40</f>
        <v>0</v>
      </c>
      <c r="CY142" s="409"/>
      <c r="CZ142" s="419">
        <f>EU40-FD40</f>
        <v>0</v>
      </c>
      <c r="DA142" s="420"/>
      <c r="DB142" s="409">
        <f>EV40</f>
        <v>0</v>
      </c>
      <c r="DC142" s="409"/>
      <c r="DI142" s="409">
        <f>EW40</f>
        <v>0</v>
      </c>
      <c r="DJ142" s="409"/>
      <c r="DK142" s="409">
        <f>EX40-FK40</f>
        <v>0</v>
      </c>
      <c r="DL142" s="409"/>
      <c r="DM142" s="419">
        <f>EY40-FL40</f>
        <v>0</v>
      </c>
      <c r="DN142" s="420"/>
      <c r="DO142" s="419">
        <f>EZ40</f>
        <v>0</v>
      </c>
      <c r="DP142" s="420"/>
      <c r="DQ142" s="4"/>
      <c r="DR142" s="4"/>
      <c r="DS142" s="4"/>
      <c r="DT142" s="4"/>
      <c r="DU142" s="537">
        <f>SUM(CV138:DN138)+SUM(CV142:DO142)+CV157+DI157</f>
        <v>0</v>
      </c>
      <c r="DV142" s="538"/>
      <c r="DW142" s="538"/>
      <c r="DX142" s="539"/>
      <c r="DY142" s="4"/>
      <c r="DZ142" s="4"/>
      <c r="EA142" s="4"/>
      <c r="EB142" s="230" t="s">
        <v>199</v>
      </c>
      <c r="EC142" s="4"/>
      <c r="ED142" s="4"/>
      <c r="EE142" s="522">
        <f>+CV157+DI157</f>
        <v>0</v>
      </c>
      <c r="EF142" s="523"/>
      <c r="EG142" s="524"/>
      <c r="EH142" s="4"/>
      <c r="EI142" s="230" t="s">
        <v>84</v>
      </c>
      <c r="EJ142" s="4"/>
      <c r="EK142" s="6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1"/>
    </row>
    <row r="143" spans="1:217" ht="13.5" thickBot="1">
      <c r="A143" s="10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6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1"/>
    </row>
    <row r="144" spans="1:217" ht="13.5" thickBot="1">
      <c r="A144" s="10"/>
      <c r="B144" s="4"/>
      <c r="C144" s="4"/>
      <c r="D144" s="368" t="s">
        <v>257</v>
      </c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13" t="s">
        <v>89</v>
      </c>
      <c r="CW144" s="414"/>
      <c r="CX144" s="414"/>
      <c r="CY144" s="414"/>
      <c r="CZ144" s="414"/>
      <c r="DA144" s="414"/>
      <c r="DB144" s="414"/>
      <c r="DC144" s="414"/>
      <c r="DD144" s="414"/>
      <c r="DE144" s="415"/>
      <c r="DI144" s="413" t="s">
        <v>88</v>
      </c>
      <c r="DJ144" s="414"/>
      <c r="DK144" s="414"/>
      <c r="DL144" s="414"/>
      <c r="DM144" s="414"/>
      <c r="DN144" s="414"/>
      <c r="DO144" s="414"/>
      <c r="DP144" s="414"/>
      <c r="DQ144" s="414"/>
      <c r="DR144" s="415"/>
      <c r="DS144" s="4"/>
      <c r="DT144" s="4"/>
      <c r="DU144" s="4"/>
      <c r="DV144" s="4"/>
      <c r="DW144" s="310"/>
      <c r="DX144" s="4"/>
      <c r="DY144" s="4"/>
      <c r="DZ144" s="4"/>
      <c r="EA144" s="4"/>
      <c r="EB144" s="310" t="s">
        <v>242</v>
      </c>
      <c r="EC144" s="4"/>
      <c r="ED144" s="4"/>
      <c r="EE144" s="4"/>
      <c r="EF144" s="4"/>
      <c r="EG144" s="4"/>
      <c r="EH144" s="4"/>
      <c r="EI144" s="4"/>
      <c r="EJ144" s="4"/>
      <c r="EK144" s="6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1"/>
    </row>
    <row r="145" spans="1:217" ht="13.5" hidden="1" customHeight="1" thickBot="1">
      <c r="A145" s="10"/>
      <c r="B145" s="4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410" t="s">
        <v>39</v>
      </c>
      <c r="CW145" s="525"/>
      <c r="CX145" s="526" t="s">
        <v>40</v>
      </c>
      <c r="CY145" s="519"/>
      <c r="CZ145" s="410" t="s">
        <v>41</v>
      </c>
      <c r="DA145" s="525"/>
      <c r="DB145" s="410" t="s">
        <v>83</v>
      </c>
      <c r="DC145" s="525"/>
      <c r="DD145" s="4"/>
      <c r="DE145" s="4"/>
      <c r="DI145" s="410" t="s">
        <v>39</v>
      </c>
      <c r="DJ145" s="525"/>
      <c r="DK145" s="279" t="s">
        <v>40</v>
      </c>
      <c r="DL145" s="280"/>
      <c r="DM145" s="283" t="s">
        <v>41</v>
      </c>
      <c r="DN145" s="284"/>
      <c r="DO145" s="283" t="s">
        <v>83</v>
      </c>
      <c r="DP145" s="284"/>
      <c r="DQ145" s="4"/>
      <c r="DR145" s="4"/>
      <c r="DS145" s="4"/>
      <c r="DT145" s="4"/>
      <c r="DU145" s="4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154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</row>
    <row r="146" spans="1:217" ht="13.5" hidden="1" customHeight="1" thickBot="1">
      <c r="A146" s="10"/>
      <c r="B146" s="4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412"/>
      <c r="CW146" s="412"/>
      <c r="CX146" s="412"/>
      <c r="CY146" s="412"/>
      <c r="CZ146" s="412"/>
      <c r="DA146" s="412"/>
      <c r="DB146" s="412"/>
      <c r="DC146" s="412"/>
      <c r="DD146" s="4"/>
      <c r="DE146" s="4"/>
      <c r="DI146" s="412"/>
      <c r="DJ146" s="412"/>
      <c r="DK146" s="285"/>
      <c r="DL146" s="285"/>
      <c r="DM146" s="285"/>
      <c r="DN146" s="285"/>
      <c r="DO146" s="285"/>
      <c r="DP146" s="285"/>
      <c r="DQ146" s="4"/>
      <c r="DR146" s="4"/>
      <c r="DS146" s="286"/>
      <c r="DT146" s="286"/>
      <c r="DU146" s="287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154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</row>
    <row r="147" spans="1:217" ht="13.5" hidden="1" customHeight="1" thickBot="1">
      <c r="A147" s="10"/>
      <c r="B147" s="4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154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</row>
    <row r="148" spans="1:217" ht="13.5" hidden="1" customHeight="1" thickBot="1">
      <c r="A148" s="10"/>
      <c r="B148" s="4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154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</row>
    <row r="149" spans="1:217" ht="13.5" hidden="1" customHeight="1" thickBot="1">
      <c r="A149" s="10"/>
      <c r="B149" s="4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154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</row>
    <row r="150" spans="1:217" ht="13.5" hidden="1" customHeight="1" thickBot="1">
      <c r="A150" s="10"/>
      <c r="B150" s="4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154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</row>
    <row r="151" spans="1:217" ht="13.5" hidden="1" customHeight="1" thickBot="1">
      <c r="A151" s="10"/>
      <c r="B151" s="4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154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</row>
    <row r="152" spans="1:217" ht="13.5" hidden="1" customHeight="1" thickBot="1">
      <c r="A152" s="10"/>
      <c r="B152" s="4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154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</row>
    <row r="153" spans="1:217" ht="13.5" hidden="1" customHeight="1" thickBot="1">
      <c r="A153" s="10"/>
      <c r="B153" s="4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154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</row>
    <row r="154" spans="1:217" ht="13.5" hidden="1" customHeight="1" thickBot="1">
      <c r="A154" s="10"/>
      <c r="B154" s="4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154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</row>
    <row r="155" spans="1:217" ht="13.5" hidden="1" customHeight="1" thickBot="1">
      <c r="A155" s="24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156"/>
      <c r="CW155" s="156"/>
      <c r="CX155" s="156"/>
      <c r="CY155" s="156"/>
      <c r="CZ155" s="156"/>
      <c r="DA155" s="156"/>
      <c r="DB155" s="156"/>
      <c r="DC155" s="156"/>
      <c r="DD155" s="156"/>
      <c r="DE155" s="156"/>
      <c r="DI155" s="156"/>
      <c r="DJ155" s="156"/>
      <c r="DK155" s="156"/>
      <c r="DL155" s="156"/>
      <c r="DM155" s="156"/>
      <c r="DN155" s="156"/>
      <c r="DO155" s="156"/>
      <c r="DP155" s="156"/>
      <c r="DQ155" s="156"/>
      <c r="DR155" s="156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29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</row>
    <row r="156" spans="1:217" ht="13.5" thickBot="1">
      <c r="A156" s="10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10" t="s">
        <v>85</v>
      </c>
      <c r="CW156" s="411"/>
      <c r="CX156" s="422" t="s">
        <v>67</v>
      </c>
      <c r="CY156" s="423"/>
      <c r="CZ156" s="410" t="s">
        <v>68</v>
      </c>
      <c r="DA156" s="525"/>
      <c r="DB156" s="410" t="s">
        <v>69</v>
      </c>
      <c r="DC156" s="525"/>
      <c r="DD156" s="424" t="s">
        <v>87</v>
      </c>
      <c r="DE156" s="425"/>
      <c r="DI156" s="410" t="s">
        <v>85</v>
      </c>
      <c r="DJ156" s="411"/>
      <c r="DK156" s="422" t="s">
        <v>67</v>
      </c>
      <c r="DL156" s="423"/>
      <c r="DM156" s="424" t="s">
        <v>68</v>
      </c>
      <c r="DN156" s="425"/>
      <c r="DO156" s="424" t="s">
        <v>69</v>
      </c>
      <c r="DP156" s="425"/>
      <c r="DQ156" s="281" t="s">
        <v>87</v>
      </c>
      <c r="DR156" s="282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6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1"/>
    </row>
    <row r="157" spans="1:217" ht="13.5" thickBot="1">
      <c r="A157" s="10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09">
        <f>SUM(FA40:FD40)</f>
        <v>0</v>
      </c>
      <c r="CW157" s="409"/>
      <c r="CX157" s="409">
        <f>FE40</f>
        <v>0</v>
      </c>
      <c r="CY157" s="409"/>
      <c r="CZ157" s="409">
        <f>FF40</f>
        <v>0</v>
      </c>
      <c r="DA157" s="409"/>
      <c r="DB157" s="409">
        <f>FG40</f>
        <v>0</v>
      </c>
      <c r="DC157" s="409"/>
      <c r="DD157" s="409">
        <f>FH40</f>
        <v>0</v>
      </c>
      <c r="DE157" s="409"/>
      <c r="DI157" s="409">
        <f>SUM(FI40:FL40)</f>
        <v>0</v>
      </c>
      <c r="DJ157" s="409"/>
      <c r="DK157" s="419">
        <f>FM40</f>
        <v>0</v>
      </c>
      <c r="DL157" s="420"/>
      <c r="DM157" s="419">
        <f>FN40</f>
        <v>0</v>
      </c>
      <c r="DN157" s="420"/>
      <c r="DO157" s="419">
        <f>FO40</f>
        <v>0</v>
      </c>
      <c r="DP157" s="420"/>
      <c r="DQ157" s="419">
        <f>FP40</f>
        <v>0</v>
      </c>
      <c r="DR157" s="420"/>
      <c r="DV157" s="4"/>
      <c r="DW157" s="4"/>
      <c r="DX157" s="4"/>
      <c r="DY157" s="4"/>
      <c r="DZ157" s="4"/>
      <c r="EA157" s="4"/>
      <c r="EB157" s="4"/>
      <c r="EC157" s="4"/>
      <c r="ED157" s="4"/>
      <c r="EE157" s="416">
        <f>DU142*8+CS134*24</f>
        <v>0</v>
      </c>
      <c r="EF157" s="417"/>
      <c r="EG157" s="418"/>
      <c r="EH157" s="4"/>
      <c r="EI157" s="4"/>
      <c r="EJ157" s="4"/>
      <c r="EK157" s="6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1"/>
    </row>
    <row r="158" spans="1:217" ht="13.5" thickBot="1">
      <c r="A158" s="10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6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1"/>
    </row>
    <row r="159" spans="1:217" ht="18.75" thickBot="1">
      <c r="A159" s="162"/>
      <c r="B159" s="151"/>
      <c r="C159" s="151"/>
      <c r="D159" s="233" t="s">
        <v>90</v>
      </c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  <c r="AC159" s="151"/>
      <c r="AD159" s="151"/>
      <c r="AE159" s="151"/>
      <c r="AF159" s="151"/>
      <c r="AG159" s="151"/>
      <c r="AH159" s="151"/>
      <c r="AI159" s="151"/>
      <c r="AJ159" s="151"/>
      <c r="AK159" s="151"/>
      <c r="AL159" s="151"/>
      <c r="AM159" s="151"/>
      <c r="AN159" s="151"/>
      <c r="AO159" s="151"/>
      <c r="AP159" s="151"/>
      <c r="AQ159" s="151"/>
      <c r="AR159" s="151"/>
      <c r="AS159" s="151"/>
      <c r="AT159" s="151"/>
      <c r="AU159" s="151"/>
      <c r="AV159" s="151"/>
      <c r="AW159" s="151"/>
      <c r="AX159" s="151"/>
      <c r="AY159" s="151"/>
      <c r="AZ159" s="151"/>
      <c r="BA159" s="151"/>
      <c r="BB159" s="151"/>
      <c r="BC159" s="151"/>
      <c r="BD159" s="151"/>
      <c r="BE159" s="151"/>
      <c r="BF159" s="151"/>
      <c r="BG159" s="151"/>
      <c r="BH159" s="151"/>
      <c r="BI159" s="151"/>
      <c r="BJ159" s="151"/>
      <c r="BK159" s="151"/>
      <c r="BL159" s="151"/>
      <c r="BM159" s="151"/>
      <c r="BN159" s="151"/>
      <c r="BO159" s="151"/>
      <c r="BP159" s="151"/>
      <c r="BQ159" s="151"/>
      <c r="BR159" s="151"/>
      <c r="BS159" s="151"/>
      <c r="BT159" s="151"/>
      <c r="BU159" s="151"/>
      <c r="BV159" s="151"/>
      <c r="BW159" s="151"/>
      <c r="BX159" s="151"/>
      <c r="BY159" s="151"/>
      <c r="BZ159" s="151"/>
      <c r="CA159" s="151"/>
      <c r="CB159" s="151"/>
      <c r="CC159" s="151"/>
      <c r="CD159" s="151"/>
      <c r="CE159" s="151"/>
      <c r="CF159" s="151"/>
      <c r="CG159" s="151"/>
      <c r="CH159" s="151"/>
      <c r="CI159" s="151"/>
      <c r="CJ159" s="151"/>
      <c r="CK159" s="151"/>
      <c r="CL159" s="151"/>
      <c r="CM159" s="151"/>
      <c r="CN159" s="151"/>
      <c r="CO159" s="151"/>
      <c r="CP159" s="151"/>
      <c r="CQ159" s="151"/>
      <c r="CR159" s="151"/>
      <c r="CS159" s="152"/>
      <c r="CT159" s="152"/>
      <c r="CU159" s="152"/>
      <c r="CV159" s="152"/>
      <c r="CW159" s="152"/>
      <c r="CX159" s="152"/>
      <c r="CY159" s="152"/>
      <c r="CZ159" s="152"/>
      <c r="DA159" s="152"/>
      <c r="DB159" s="152"/>
      <c r="DC159" s="152"/>
      <c r="DD159" s="152"/>
      <c r="DE159" s="152"/>
      <c r="DF159" s="152"/>
      <c r="DG159" s="152"/>
      <c r="DH159" s="152"/>
      <c r="DI159" s="152"/>
      <c r="DJ159" s="152"/>
      <c r="DK159" s="152"/>
      <c r="DL159" s="152"/>
      <c r="DM159" s="152"/>
      <c r="DN159" s="152"/>
      <c r="DO159" s="152"/>
      <c r="DP159" s="152"/>
      <c r="DQ159" s="152"/>
      <c r="DR159" s="152"/>
      <c r="DS159" s="152"/>
      <c r="DT159" s="152"/>
      <c r="DU159" s="152"/>
      <c r="DV159" s="152"/>
      <c r="DW159" s="152"/>
      <c r="DX159" s="152"/>
      <c r="DY159" s="152"/>
      <c r="DZ159" s="152"/>
      <c r="EA159" s="152"/>
      <c r="EB159" s="152"/>
      <c r="EC159" s="152"/>
      <c r="ED159" s="152"/>
      <c r="EE159" s="152"/>
      <c r="EF159" s="152"/>
      <c r="EG159" s="151"/>
      <c r="EH159" s="151"/>
      <c r="EI159" s="151"/>
      <c r="EJ159" s="151"/>
      <c r="EK159" s="163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1"/>
    </row>
    <row r="160" spans="1:217" ht="13.5" thickBot="1">
      <c r="A160" s="10"/>
      <c r="B160" s="4"/>
      <c r="C160" s="4"/>
      <c r="D160" s="232" t="s">
        <v>122</v>
      </c>
      <c r="E160" s="4"/>
      <c r="F160" s="4"/>
      <c r="G160" s="517">
        <f>$D$6</f>
        <v>0</v>
      </c>
      <c r="H160" s="517"/>
      <c r="I160" s="517"/>
      <c r="J160" s="517"/>
      <c r="K160" s="517"/>
      <c r="L160" s="517"/>
      <c r="M160" s="517"/>
      <c r="N160" s="517"/>
      <c r="O160" s="517"/>
      <c r="P160" s="517"/>
      <c r="Q160" s="517"/>
      <c r="R160" s="517"/>
      <c r="S160" s="517"/>
      <c r="T160" s="517"/>
      <c r="U160" s="517"/>
      <c r="V160" s="517"/>
      <c r="W160" s="517"/>
      <c r="X160" s="517"/>
      <c r="Y160" s="517"/>
      <c r="Z160" s="517"/>
      <c r="AA160" s="517"/>
      <c r="AB160" s="517"/>
      <c r="AC160" s="517"/>
      <c r="AD160" s="517"/>
      <c r="AE160" s="517"/>
      <c r="AF160" s="517"/>
      <c r="AG160" s="517"/>
      <c r="AH160" s="517"/>
      <c r="AI160" s="517"/>
      <c r="AJ160" s="517"/>
      <c r="AK160" s="517"/>
      <c r="AL160" s="517"/>
      <c r="AM160" s="517"/>
      <c r="AN160" s="517"/>
      <c r="AO160" s="517"/>
      <c r="AP160" s="517"/>
      <c r="AQ160" s="517"/>
      <c r="AR160" s="517"/>
      <c r="AS160" s="517"/>
      <c r="AT160" s="517"/>
      <c r="AU160" s="517"/>
      <c r="AV160" s="517"/>
      <c r="AW160" s="517"/>
      <c r="AX160" s="517"/>
      <c r="AY160" s="517"/>
      <c r="AZ160" s="517"/>
      <c r="BA160" s="517"/>
      <c r="BB160" s="517"/>
      <c r="BC160" s="517"/>
      <c r="BD160" s="517"/>
      <c r="BE160" s="517"/>
      <c r="BF160" s="517"/>
      <c r="BG160" s="517"/>
      <c r="BH160" s="517"/>
      <c r="BI160" s="517"/>
      <c r="BJ160" s="517"/>
      <c r="BK160" s="517"/>
      <c r="BL160" s="517"/>
      <c r="BM160" s="517"/>
      <c r="BN160" s="517"/>
      <c r="BO160" s="517"/>
      <c r="BP160" s="517"/>
      <c r="BQ160" s="517"/>
      <c r="BR160" s="517"/>
      <c r="BS160" s="517"/>
      <c r="BT160" s="517"/>
      <c r="BU160" s="517"/>
      <c r="BV160" s="517"/>
      <c r="BW160" s="517"/>
      <c r="BX160" s="517"/>
      <c r="BY160" s="517"/>
      <c r="BZ160" s="517"/>
      <c r="CA160" s="517"/>
      <c r="CB160" s="517"/>
      <c r="CC160" s="517"/>
      <c r="CD160" s="517"/>
      <c r="CE160" s="517"/>
      <c r="CF160" s="517"/>
      <c r="CG160" s="517"/>
      <c r="CH160" s="517"/>
      <c r="CI160" s="517"/>
      <c r="CJ160" s="517"/>
      <c r="CK160" s="517"/>
      <c r="CL160" s="517"/>
      <c r="CM160" s="517"/>
      <c r="CN160" s="517"/>
      <c r="CO160" s="517"/>
      <c r="CP160" s="517"/>
      <c r="CQ160" s="517"/>
      <c r="CR160" s="517"/>
      <c r="CS160" s="517"/>
      <c r="CT160" s="517"/>
      <c r="CU160" s="517"/>
      <c r="CV160" s="517"/>
      <c r="CW160" s="517"/>
      <c r="CX160" s="517"/>
      <c r="CY160" s="517"/>
      <c r="CZ160" s="517"/>
      <c r="DA160" s="517"/>
      <c r="DB160" s="517"/>
      <c r="DC160" s="517"/>
      <c r="DD160" s="517"/>
      <c r="DE160" s="517"/>
      <c r="DF160" s="52"/>
      <c r="DG160" s="52"/>
      <c r="DH160" s="52"/>
      <c r="DI160" s="52"/>
      <c r="DJ160" s="52"/>
      <c r="DK160" s="232" t="s">
        <v>256</v>
      </c>
      <c r="DL160" s="52"/>
      <c r="DM160" s="52"/>
      <c r="DN160" s="52"/>
      <c r="DO160" s="52"/>
      <c r="DP160" s="52"/>
      <c r="DQ160" s="52"/>
      <c r="DR160" s="52"/>
      <c r="DS160" s="52"/>
      <c r="DT160" s="52"/>
      <c r="DU160" s="534">
        <f>$F$5</f>
        <v>0</v>
      </c>
      <c r="DV160" s="535"/>
      <c r="DW160" s="535"/>
      <c r="DX160" s="536"/>
      <c r="DY160" s="52"/>
      <c r="DZ160" s="52"/>
      <c r="EA160" s="52"/>
      <c r="EB160" s="52"/>
      <c r="EC160" s="52"/>
      <c r="ED160" s="52"/>
      <c r="EE160" s="52"/>
      <c r="EF160" s="52"/>
      <c r="EG160" s="4"/>
      <c r="EH160" s="4"/>
      <c r="EI160" s="4"/>
      <c r="EJ160" s="4"/>
      <c r="EK160" s="6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1"/>
    </row>
    <row r="161" spans="1:217">
      <c r="A161" s="10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6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1"/>
    </row>
    <row r="162" spans="1:217">
      <c r="A162" s="10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540"/>
      <c r="CT162" s="540"/>
      <c r="CU162" s="540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6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1"/>
    </row>
    <row r="163" spans="1:217">
      <c r="A163" s="10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359"/>
      <c r="CT163" s="359"/>
      <c r="CU163" s="359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6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1"/>
    </row>
    <row r="164" spans="1:217" ht="13.5" thickBot="1">
      <c r="A164" s="10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150"/>
      <c r="CT164" s="150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6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1"/>
    </row>
    <row r="165" spans="1:217" ht="13.5" thickBot="1">
      <c r="A165" s="10"/>
      <c r="B165" s="4"/>
      <c r="C165" s="4"/>
      <c r="D165" s="4" t="s">
        <v>18</v>
      </c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13" t="s">
        <v>16</v>
      </c>
      <c r="CW165" s="414"/>
      <c r="CX165" s="414"/>
      <c r="CY165" s="414"/>
      <c r="CZ165" s="414"/>
      <c r="DA165" s="414"/>
      <c r="DB165" s="414"/>
      <c r="DC165" s="414"/>
      <c r="DD165" s="414"/>
      <c r="DE165" s="414"/>
      <c r="DF165" s="414"/>
      <c r="DG165" s="415"/>
      <c r="DJ165" s="413" t="s">
        <v>17</v>
      </c>
      <c r="DK165" s="414"/>
      <c r="DL165" s="414"/>
      <c r="DM165" s="414"/>
      <c r="DN165" s="414"/>
      <c r="DO165" s="414"/>
      <c r="DP165" s="414"/>
      <c r="DQ165" s="414"/>
      <c r="DR165" s="414"/>
      <c r="DS165" s="414"/>
      <c r="DT165" s="414"/>
      <c r="DU165" s="415"/>
      <c r="DV165" s="4"/>
      <c r="DW165" s="4"/>
      <c r="DX165" s="4"/>
      <c r="DY165" s="4"/>
      <c r="DZ165" s="4"/>
      <c r="EA165" s="236" t="s">
        <v>247</v>
      </c>
      <c r="EB165" s="4"/>
      <c r="EC165" s="4"/>
      <c r="ED165" s="4"/>
      <c r="EE165" s="4"/>
      <c r="EF165" s="4"/>
      <c r="EG165" s="4"/>
      <c r="EH165" s="4"/>
      <c r="EI165" s="4"/>
      <c r="EJ165" s="4"/>
      <c r="EK165" s="6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1"/>
    </row>
    <row r="166" spans="1:217" ht="13.5" thickBot="1">
      <c r="A166" s="10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562" t="s">
        <v>39</v>
      </c>
      <c r="CW166" s="563"/>
      <c r="CX166" s="563"/>
      <c r="CY166" s="562" t="s">
        <v>40</v>
      </c>
      <c r="CZ166" s="563"/>
      <c r="DA166" s="563"/>
      <c r="DB166" s="558" t="s">
        <v>41</v>
      </c>
      <c r="DC166" s="559"/>
      <c r="DD166" s="560"/>
      <c r="DE166" s="558" t="s">
        <v>78</v>
      </c>
      <c r="DF166" s="559"/>
      <c r="DG166" s="560"/>
      <c r="DH166" s="34"/>
      <c r="DI166" s="34"/>
      <c r="DJ166" s="562" t="s">
        <v>39</v>
      </c>
      <c r="DK166" s="563"/>
      <c r="DL166" s="563"/>
      <c r="DM166" s="562" t="s">
        <v>40</v>
      </c>
      <c r="DN166" s="563"/>
      <c r="DO166" s="563"/>
      <c r="DP166" s="558" t="s">
        <v>41</v>
      </c>
      <c r="DQ166" s="559"/>
      <c r="DR166" s="560"/>
      <c r="DS166" s="558" t="s">
        <v>78</v>
      </c>
      <c r="DT166" s="559"/>
      <c r="DU166" s="560"/>
      <c r="DV166" s="4"/>
      <c r="DW166" s="4"/>
      <c r="DX166" s="4"/>
      <c r="DY166" s="4"/>
      <c r="DZ166" s="4"/>
      <c r="EA166" s="236" t="s">
        <v>18</v>
      </c>
      <c r="EB166" s="4"/>
      <c r="EC166" s="4"/>
      <c r="ED166" s="4"/>
      <c r="EE166" s="4"/>
      <c r="EF166" s="4"/>
      <c r="EG166" s="4"/>
      <c r="EH166" s="4"/>
      <c r="EI166" s="4"/>
      <c r="EJ166" s="4"/>
      <c r="EK166" s="6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1"/>
    </row>
    <row r="167" spans="1:217" ht="13.5" thickBot="1">
      <c r="A167" s="10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555">
        <f>FR40+FS40+GD40+GE40</f>
        <v>0</v>
      </c>
      <c r="CW167" s="556"/>
      <c r="CX167" s="556"/>
      <c r="CY167" s="555">
        <f>FT40+GF40</f>
        <v>0</v>
      </c>
      <c r="CZ167" s="556"/>
      <c r="DA167" s="557"/>
      <c r="DB167" s="555">
        <f>FU40+GG40</f>
        <v>0</v>
      </c>
      <c r="DC167" s="556"/>
      <c r="DD167" s="557"/>
      <c r="DE167" s="555">
        <f>FV40+GH40</f>
        <v>0</v>
      </c>
      <c r="DF167" s="556"/>
      <c r="DG167" s="557"/>
      <c r="DJ167" s="555">
        <f>FX40+FY40+GK40+GL40</f>
        <v>0</v>
      </c>
      <c r="DK167" s="556"/>
      <c r="DL167" s="557"/>
      <c r="DM167" s="555">
        <f>FZ40+GM40</f>
        <v>0</v>
      </c>
      <c r="DN167" s="556"/>
      <c r="DO167" s="557"/>
      <c r="DP167" s="555">
        <f>GA40+GN40</f>
        <v>0</v>
      </c>
      <c r="DQ167" s="556"/>
      <c r="DR167" s="557"/>
      <c r="DS167" s="565">
        <f>+GB40+GO40</f>
        <v>0</v>
      </c>
      <c r="DT167" s="556"/>
      <c r="DU167" s="557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6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1"/>
    </row>
    <row r="168" spans="1:217" ht="13.5" thickBot="1">
      <c r="A168" s="10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361"/>
      <c r="CW168" s="361"/>
      <c r="CX168" s="361"/>
      <c r="CY168" s="361"/>
      <c r="CZ168" s="361"/>
      <c r="DA168" s="361"/>
      <c r="DB168" s="361"/>
      <c r="DC168" s="361"/>
      <c r="DD168" s="361"/>
      <c r="DE168" s="361"/>
      <c r="DF168" s="361"/>
      <c r="DG168" s="361"/>
      <c r="DJ168" s="361"/>
      <c r="DK168" s="361"/>
      <c r="DL168" s="361"/>
      <c r="DM168" s="361"/>
      <c r="DN168" s="361"/>
      <c r="DO168" s="361"/>
      <c r="DP168" s="361"/>
      <c r="DQ168" s="361"/>
      <c r="DR168" s="361"/>
      <c r="DS168" s="366"/>
      <c r="DT168" s="361"/>
      <c r="DU168" s="361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6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1"/>
    </row>
    <row r="169" spans="1:217" ht="13.5" thickBot="1">
      <c r="A169" s="10"/>
      <c r="B169" s="4"/>
      <c r="C169" s="4"/>
      <c r="D169" s="368" t="s">
        <v>258</v>
      </c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570" t="s">
        <v>89</v>
      </c>
      <c r="CW169" s="571"/>
      <c r="CX169" s="571"/>
      <c r="CY169" s="572"/>
      <c r="CZ169" s="361"/>
      <c r="DA169" s="361"/>
      <c r="DB169" s="361"/>
      <c r="DC169" s="361"/>
      <c r="DD169" s="361"/>
      <c r="DE169" s="361"/>
      <c r="DF169" s="361"/>
      <c r="DG169" s="361"/>
      <c r="DJ169" s="566" t="s">
        <v>88</v>
      </c>
      <c r="DK169" s="567"/>
      <c r="DL169" s="567"/>
      <c r="DM169" s="568"/>
      <c r="DN169" s="361"/>
      <c r="DO169" s="361"/>
      <c r="DP169" s="361"/>
      <c r="DQ169" s="361"/>
      <c r="DR169" s="361"/>
      <c r="DS169" s="366"/>
      <c r="DT169" s="361"/>
      <c r="DU169" s="361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6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1"/>
    </row>
    <row r="170" spans="1:217" ht="13.5" thickBot="1">
      <c r="A170" s="10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555">
        <f>SUM(GV40:GY40)</f>
        <v>0</v>
      </c>
      <c r="CW170" s="556"/>
      <c r="CX170" s="556"/>
      <c r="CY170" s="557"/>
      <c r="CZ170" s="361"/>
      <c r="DA170" s="361"/>
      <c r="DB170" s="361"/>
      <c r="DC170" s="361"/>
      <c r="DD170" s="361"/>
      <c r="DE170" s="361"/>
      <c r="DF170" s="361"/>
      <c r="DG170" s="361"/>
      <c r="DJ170" s="555">
        <f>SUM(HE40:HH40)</f>
        <v>0</v>
      </c>
      <c r="DK170" s="556"/>
      <c r="DL170" s="556"/>
      <c r="DM170" s="557"/>
      <c r="DN170" s="361"/>
      <c r="DO170" s="361"/>
      <c r="DP170" s="361"/>
      <c r="DQ170" s="361"/>
      <c r="DR170" s="361"/>
      <c r="DS170" s="366"/>
      <c r="DT170" s="361"/>
      <c r="DU170" s="361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6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1"/>
    </row>
    <row r="171" spans="1:217" ht="13.5" thickBot="1">
      <c r="A171" s="10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6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1"/>
    </row>
    <row r="172" spans="1:217" ht="13.5" thickBot="1">
      <c r="A172" s="10"/>
      <c r="B172" s="4"/>
      <c r="C172" s="4"/>
      <c r="D172" s="4" t="s">
        <v>18</v>
      </c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13" t="s">
        <v>254</v>
      </c>
      <c r="CW172" s="414"/>
      <c r="CX172" s="414"/>
      <c r="CY172" s="415"/>
      <c r="CZ172" s="349"/>
      <c r="DA172" s="332"/>
      <c r="DB172" s="332"/>
      <c r="DC172" s="332"/>
      <c r="DD172" s="332"/>
      <c r="DE172" s="332"/>
      <c r="DF172" s="332"/>
      <c r="DG172" s="332"/>
      <c r="DH172" s="332"/>
      <c r="DI172" s="350"/>
      <c r="DJ172" s="413" t="s">
        <v>253</v>
      </c>
      <c r="DK172" s="414"/>
      <c r="DL172" s="414"/>
      <c r="DM172" s="415"/>
      <c r="DN172" s="349"/>
      <c r="DO172" s="332"/>
      <c r="DP172" s="332"/>
      <c r="DQ172" s="332"/>
      <c r="DR172" s="332"/>
      <c r="DS172" s="332"/>
      <c r="DT172" s="332"/>
      <c r="DU172" s="332"/>
      <c r="DV172" s="332"/>
      <c r="DW172" s="332"/>
      <c r="DX172" s="4"/>
      <c r="DY172" s="4"/>
      <c r="DZ172" s="4"/>
      <c r="EA172" s="4"/>
      <c r="EB172" s="4"/>
      <c r="EC172" s="4"/>
      <c r="ED172" s="4"/>
      <c r="EE172" s="530">
        <f>SUM(CV167:DS167)+SUM(CV174:DW174)+CV170+DJ170</f>
        <v>0</v>
      </c>
      <c r="EF172" s="531"/>
      <c r="EG172" s="532"/>
      <c r="EH172" s="4"/>
      <c r="EI172" s="4"/>
      <c r="EJ172" s="4"/>
      <c r="EK172" s="6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1"/>
    </row>
    <row r="173" spans="1:217" ht="13.5" thickBot="1">
      <c r="A173" s="10"/>
      <c r="B173" s="4"/>
      <c r="C173" s="4"/>
      <c r="D173" s="4" t="s">
        <v>249</v>
      </c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24" t="s">
        <v>251</v>
      </c>
      <c r="CW173" s="546"/>
      <c r="CX173" s="546"/>
      <c r="CY173" s="425"/>
      <c r="CZ173" s="553"/>
      <c r="DA173" s="533"/>
      <c r="DB173" s="569"/>
      <c r="DC173" s="569"/>
      <c r="DD173" s="561"/>
      <c r="DE173" s="561"/>
      <c r="DF173" s="533"/>
      <c r="DG173" s="533"/>
      <c r="DH173" s="533"/>
      <c r="DI173" s="564"/>
      <c r="DJ173" s="424" t="s">
        <v>251</v>
      </c>
      <c r="DK173" s="546"/>
      <c r="DL173" s="546"/>
      <c r="DM173" s="425"/>
      <c r="DN173" s="553"/>
      <c r="DO173" s="533"/>
      <c r="DP173" s="533"/>
      <c r="DQ173" s="533"/>
      <c r="DR173" s="561"/>
      <c r="DS173" s="561"/>
      <c r="DT173" s="533"/>
      <c r="DU173" s="533"/>
      <c r="DV173" s="533"/>
      <c r="DW173" s="533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6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1"/>
    </row>
    <row r="174" spans="1:217" ht="13.5" thickBot="1">
      <c r="A174" s="10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555">
        <f>+GH40+GI40</f>
        <v>0</v>
      </c>
      <c r="CW174" s="556"/>
      <c r="CX174" s="556"/>
      <c r="CY174" s="557"/>
      <c r="CZ174" s="407"/>
      <c r="DA174" s="408"/>
      <c r="DB174" s="408"/>
      <c r="DC174" s="408"/>
      <c r="DD174" s="408"/>
      <c r="DE174" s="408"/>
      <c r="DF174" s="408"/>
      <c r="DG174" s="408"/>
      <c r="DH174" s="408"/>
      <c r="DI174" s="554"/>
      <c r="DJ174" s="555">
        <f>+GO40+GP40</f>
        <v>0</v>
      </c>
      <c r="DK174" s="556"/>
      <c r="DL174" s="556"/>
      <c r="DM174" s="557"/>
      <c r="DN174" s="407"/>
      <c r="DO174" s="408"/>
      <c r="DP174" s="408"/>
      <c r="DQ174" s="408"/>
      <c r="DR174" s="408"/>
      <c r="DS174" s="408"/>
      <c r="DT174" s="408"/>
      <c r="DU174" s="408"/>
      <c r="DV174" s="408"/>
      <c r="DW174" s="408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6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1"/>
    </row>
    <row r="175" spans="1:217">
      <c r="A175" s="10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06"/>
      <c r="CW175" s="406"/>
      <c r="CX175" s="406"/>
      <c r="CY175" s="406"/>
      <c r="CZ175" s="406"/>
      <c r="DA175" s="406"/>
      <c r="DB175" s="406"/>
      <c r="DC175" s="406"/>
      <c r="DD175" s="406"/>
      <c r="DE175" s="406"/>
      <c r="DF175" s="406"/>
      <c r="DG175" s="406"/>
      <c r="DH175" s="4"/>
      <c r="DI175" s="4"/>
      <c r="DJ175" s="406"/>
      <c r="DK175" s="406"/>
      <c r="DL175" s="406"/>
      <c r="DM175" s="406"/>
      <c r="DN175" s="406"/>
      <c r="DO175" s="406"/>
      <c r="DP175" s="406"/>
      <c r="DQ175" s="406"/>
      <c r="DR175" s="406"/>
      <c r="DS175" s="406"/>
      <c r="DT175" s="406"/>
      <c r="DU175" s="406"/>
      <c r="DV175" s="4"/>
      <c r="DW175" s="4"/>
      <c r="DX175" s="4"/>
      <c r="DY175" s="4"/>
      <c r="DZ175" s="4"/>
      <c r="EA175" s="4"/>
      <c r="EB175" s="310" t="s">
        <v>246</v>
      </c>
      <c r="EC175" s="4"/>
      <c r="ED175" s="4"/>
      <c r="EE175" s="4"/>
      <c r="EF175" s="4"/>
      <c r="EG175" s="4"/>
      <c r="EH175" s="4"/>
      <c r="EI175" s="4"/>
      <c r="EJ175" s="4"/>
      <c r="EK175" s="6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1"/>
    </row>
    <row r="176" spans="1:217" ht="13.5" thickBot="1">
      <c r="A176" s="10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332"/>
      <c r="CW176" s="332"/>
      <c r="CX176" s="331"/>
      <c r="CY176" s="331"/>
      <c r="CZ176" s="331"/>
      <c r="DA176" s="331"/>
      <c r="DB176" s="331"/>
      <c r="DC176" s="331"/>
      <c r="DD176" s="331"/>
      <c r="DE176" s="331"/>
      <c r="DF176" s="331"/>
      <c r="DG176" s="331"/>
      <c r="DH176" s="331"/>
      <c r="DI176" s="331"/>
      <c r="DJ176" s="331"/>
      <c r="DK176" s="331"/>
      <c r="DL176" s="331"/>
      <c r="DM176" s="331"/>
      <c r="DN176" s="331"/>
      <c r="DO176" s="331"/>
      <c r="DP176" s="331"/>
      <c r="DQ176" s="331"/>
      <c r="DR176" s="331"/>
      <c r="DS176" s="331"/>
      <c r="DT176" s="331"/>
      <c r="DU176" s="331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6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1"/>
    </row>
    <row r="177" spans="1:217" ht="13.5" thickBot="1">
      <c r="A177" s="10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356"/>
      <c r="CW177" s="356"/>
      <c r="CX177" s="360"/>
      <c r="CY177" s="360"/>
      <c r="CZ177" s="360"/>
      <c r="DA177" s="360"/>
      <c r="DB177" s="360"/>
      <c r="DC177" s="360"/>
      <c r="DD177" s="360"/>
      <c r="DE177" s="360"/>
      <c r="DF177" s="360"/>
      <c r="DG177" s="360"/>
      <c r="DH177" s="4"/>
      <c r="DI177" s="4"/>
      <c r="DJ177" s="360"/>
      <c r="DK177" s="360"/>
      <c r="DL177" s="360"/>
      <c r="DM177" s="360"/>
      <c r="DN177" s="360"/>
      <c r="DO177" s="360"/>
      <c r="DP177" s="360"/>
      <c r="DQ177" s="360"/>
      <c r="DR177" s="405"/>
      <c r="DS177" s="405"/>
      <c r="DT177" s="405"/>
      <c r="DU177" s="405"/>
      <c r="DV177" s="4"/>
      <c r="DW177" s="4"/>
      <c r="DX177" s="4"/>
      <c r="DY177" s="4"/>
      <c r="DZ177" s="4"/>
      <c r="EA177" s="4"/>
      <c r="EB177" s="4"/>
      <c r="EC177" s="4"/>
      <c r="ED177" s="4"/>
      <c r="EE177" s="527">
        <f>+CS162*0+EE172*7</f>
        <v>0</v>
      </c>
      <c r="EF177" s="528"/>
      <c r="EG177" s="529"/>
      <c r="EH177" s="4"/>
      <c r="EI177" s="4"/>
      <c r="EJ177" s="4"/>
      <c r="EK177" s="6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1"/>
    </row>
    <row r="178" spans="1:217">
      <c r="A178" s="10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332"/>
      <c r="CW178" s="150"/>
      <c r="CX178" s="150"/>
      <c r="CY178" s="150"/>
      <c r="CZ178" s="150"/>
      <c r="DA178" s="150"/>
      <c r="DB178" s="150"/>
      <c r="DC178" s="150"/>
      <c r="DD178" s="150"/>
      <c r="DE178" s="150"/>
      <c r="DF178" s="150"/>
      <c r="DG178" s="150"/>
      <c r="DH178" s="150"/>
      <c r="DI178" s="150"/>
      <c r="DJ178" s="150"/>
      <c r="DK178" s="150"/>
      <c r="DL178" s="150"/>
      <c r="DM178" s="150"/>
      <c r="DN178" s="150"/>
      <c r="DO178" s="150"/>
      <c r="DP178" s="150"/>
      <c r="DQ178" s="150"/>
      <c r="DR178" s="150"/>
      <c r="DS178" s="150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6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1"/>
    </row>
    <row r="179" spans="1:217" ht="13.5" thickBot="1">
      <c r="A179" s="155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  <c r="AC179" s="156"/>
      <c r="AD179" s="156"/>
      <c r="AE179" s="156"/>
      <c r="AF179" s="156"/>
      <c r="AG179" s="156"/>
      <c r="AH179" s="156"/>
      <c r="AI179" s="156"/>
      <c r="AJ179" s="156"/>
      <c r="AK179" s="156"/>
      <c r="AL179" s="156"/>
      <c r="AM179" s="156"/>
      <c r="AN179" s="156"/>
      <c r="AO179" s="156"/>
      <c r="AP179" s="156"/>
      <c r="AQ179" s="156"/>
      <c r="AR179" s="156"/>
      <c r="AS179" s="156"/>
      <c r="AT179" s="156"/>
      <c r="AU179" s="156"/>
      <c r="AV179" s="156"/>
      <c r="AW179" s="156"/>
      <c r="AX179" s="156"/>
      <c r="AY179" s="156"/>
      <c r="AZ179" s="156"/>
      <c r="BA179" s="156"/>
      <c r="BB179" s="156"/>
      <c r="BC179" s="156"/>
      <c r="BD179" s="156"/>
      <c r="BE179" s="156"/>
      <c r="BF179" s="156"/>
      <c r="BG179" s="156"/>
      <c r="BH179" s="156"/>
      <c r="BI179" s="156"/>
      <c r="BJ179" s="156"/>
      <c r="BK179" s="156"/>
      <c r="BL179" s="156"/>
      <c r="BM179" s="156"/>
      <c r="BN179" s="156"/>
      <c r="BO179" s="156"/>
      <c r="BP179" s="156"/>
      <c r="BQ179" s="156"/>
      <c r="BR179" s="156"/>
      <c r="BS179" s="156"/>
      <c r="BT179" s="156"/>
      <c r="BU179" s="156"/>
      <c r="BV179" s="156"/>
      <c r="BW179" s="156"/>
      <c r="BX179" s="156"/>
      <c r="BY179" s="156"/>
      <c r="BZ179" s="156"/>
      <c r="CA179" s="156"/>
      <c r="CB179" s="156"/>
      <c r="CC179" s="156"/>
      <c r="CD179" s="156"/>
      <c r="CE179" s="156"/>
      <c r="CF179" s="156"/>
      <c r="CG179" s="156"/>
      <c r="CH179" s="156"/>
      <c r="CI179" s="156"/>
      <c r="CJ179" s="156"/>
      <c r="CK179" s="156"/>
      <c r="CL179" s="156"/>
      <c r="CM179" s="156"/>
      <c r="CN179" s="156"/>
      <c r="CO179" s="156"/>
      <c r="CP179" s="156"/>
      <c r="CQ179" s="156"/>
      <c r="CR179" s="156"/>
      <c r="CS179" s="156"/>
      <c r="CT179" s="156"/>
      <c r="CU179" s="156"/>
      <c r="CV179" s="156"/>
      <c r="CW179" s="156"/>
      <c r="CX179" s="156"/>
      <c r="CY179" s="156"/>
      <c r="CZ179" s="156"/>
      <c r="DA179" s="156"/>
      <c r="DB179" s="156"/>
      <c r="DC179" s="156"/>
      <c r="DD179" s="156"/>
      <c r="DE179" s="156"/>
      <c r="DF179" s="156"/>
      <c r="DG179" s="156"/>
      <c r="DH179" s="156"/>
      <c r="DI179" s="156"/>
      <c r="DJ179" s="156"/>
      <c r="DK179" s="156"/>
      <c r="DL179" s="156"/>
      <c r="DM179" s="156"/>
      <c r="DN179" s="156"/>
      <c r="DO179" s="156"/>
      <c r="DP179" s="156"/>
      <c r="DQ179" s="156"/>
      <c r="DR179" s="156"/>
      <c r="DS179" s="156"/>
      <c r="DT179" s="156"/>
      <c r="DU179" s="156"/>
      <c r="DV179" s="156"/>
      <c r="DW179" s="156"/>
      <c r="DX179" s="156"/>
      <c r="DY179" s="156"/>
      <c r="DZ179" s="156"/>
      <c r="EA179" s="156"/>
      <c r="EB179" s="156"/>
      <c r="EC179" s="156"/>
      <c r="ED179" s="156"/>
      <c r="EE179" s="156"/>
      <c r="EF179" s="156"/>
      <c r="EG179" s="156"/>
      <c r="EH179" s="156"/>
      <c r="EI179" s="156"/>
      <c r="EJ179" s="156"/>
      <c r="EK179" s="157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156"/>
      <c r="GF179" s="156"/>
      <c r="GG179" s="156"/>
      <c r="GH179" s="156"/>
      <c r="GI179" s="156"/>
      <c r="GJ179" s="156"/>
      <c r="GK179" s="156"/>
      <c r="GL179" s="156"/>
      <c r="GM179" s="156"/>
      <c r="GN179" s="156"/>
      <c r="GO179" s="156"/>
      <c r="GP179" s="156"/>
      <c r="GQ179" s="156"/>
      <c r="GR179" s="156"/>
      <c r="GS179" s="156"/>
      <c r="GT179" s="156"/>
      <c r="GU179" s="156"/>
      <c r="GV179" s="156"/>
      <c r="GW179" s="156"/>
      <c r="GX179" s="156"/>
      <c r="GY179" s="156"/>
      <c r="GZ179" s="156"/>
      <c r="HA179" s="156"/>
      <c r="HB179" s="156"/>
      <c r="HC179" s="156"/>
      <c r="HD179" s="156"/>
      <c r="HE179" s="156"/>
      <c r="HF179" s="156"/>
      <c r="HG179" s="156"/>
      <c r="HH179" s="156"/>
      <c r="HI179" s="1"/>
    </row>
    <row r="180" spans="1:217" ht="12.75" hidden="1" customHeight="1">
      <c r="A180" s="2"/>
      <c r="B180" s="2"/>
      <c r="C180" s="2"/>
      <c r="D180" s="15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6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2"/>
      <c r="EH180" s="2"/>
      <c r="EI180" s="2"/>
      <c r="EJ180" s="2"/>
      <c r="EK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</row>
    <row r="181" spans="1:217" ht="12.75" hidden="1" customHeight="1">
      <c r="A181" s="2"/>
      <c r="B181" s="2"/>
      <c r="C181" s="2"/>
      <c r="D181" s="15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6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2"/>
      <c r="EH181" s="2"/>
      <c r="EI181" s="2"/>
      <c r="EJ181" s="2"/>
      <c r="EK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</row>
    <row r="182" spans="1:217" ht="12.75" hidden="1" customHeight="1">
      <c r="A182" s="2"/>
      <c r="B182" s="2"/>
      <c r="C182" s="2"/>
      <c r="D182" s="15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6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2"/>
      <c r="EH182" s="2"/>
      <c r="EI182" s="2"/>
      <c r="EJ182" s="2"/>
      <c r="EK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</row>
    <row r="183" spans="1:217" ht="12.75" hidden="1" customHeight="1">
      <c r="A183" s="2"/>
      <c r="B183" s="2"/>
      <c r="C183" s="2"/>
      <c r="D183" s="15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6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2"/>
      <c r="EH183" s="2"/>
      <c r="EI183" s="2"/>
      <c r="EJ183" s="2"/>
      <c r="EK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</row>
    <row r="184" spans="1:217" ht="12.75" hidden="1" customHeight="1">
      <c r="A184" s="2"/>
      <c r="B184" s="2"/>
      <c r="C184" s="2"/>
      <c r="D184" s="15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6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2"/>
      <c r="EH184" s="2"/>
      <c r="EI184" s="2"/>
      <c r="EJ184" s="2"/>
      <c r="EK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</row>
    <row r="185" spans="1:217" ht="12.75" hidden="1" customHeight="1">
      <c r="A185" s="2"/>
      <c r="B185" s="2"/>
      <c r="C185" s="2"/>
      <c r="D185" s="15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6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2"/>
      <c r="EH185" s="2"/>
      <c r="EI185" s="2"/>
      <c r="EJ185" s="2"/>
      <c r="EK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</row>
    <row r="186" spans="1:217" ht="12.75" hidden="1" customHeight="1">
      <c r="A186" s="2"/>
      <c r="B186" s="2"/>
      <c r="C186" s="2"/>
      <c r="D186" s="15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6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2"/>
      <c r="EH186" s="2"/>
      <c r="EI186" s="2"/>
      <c r="EJ186" s="2"/>
      <c r="EK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</row>
    <row r="187" spans="1:217" ht="13.5" hidden="1" customHeight="1" thickBot="1">
      <c r="A187" s="2"/>
      <c r="B187" s="2"/>
      <c r="C187" s="2"/>
      <c r="D187" s="24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156" t="s">
        <v>250</v>
      </c>
      <c r="CW187" s="156"/>
      <c r="CX187" s="156"/>
      <c r="CY187" s="156"/>
      <c r="CZ187" s="156"/>
      <c r="DA187" s="156"/>
      <c r="DB187" s="156"/>
      <c r="DC187" s="156"/>
      <c r="DD187" s="156"/>
      <c r="DE187" s="156"/>
      <c r="DF187" s="156"/>
      <c r="DG187" s="156"/>
      <c r="DH187" s="156"/>
      <c r="DI187" s="156"/>
      <c r="DJ187" s="156"/>
      <c r="DK187" s="156"/>
      <c r="DL187" s="156"/>
      <c r="DM187" s="156"/>
      <c r="DN187" s="156"/>
      <c r="DO187" s="156"/>
      <c r="DP187" s="156"/>
      <c r="DQ187" s="157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2"/>
      <c r="EH187" s="2"/>
      <c r="EI187" s="2"/>
      <c r="EJ187" s="2"/>
      <c r="EK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</row>
    <row r="188" spans="1:217" ht="13.5" hidden="1" customHeight="1" thickBot="1">
      <c r="A188" s="2"/>
      <c r="B188" s="2"/>
      <c r="C188" s="2"/>
      <c r="D188" s="10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351"/>
      <c r="CW188" s="352"/>
      <c r="CX188" s="353"/>
      <c r="CY188" s="354"/>
      <c r="CZ188" s="351"/>
      <c r="DA188" s="355"/>
      <c r="DB188" s="351"/>
      <c r="DC188" s="355"/>
      <c r="DD188" s="351"/>
      <c r="DE188" s="355"/>
      <c r="DF188" s="351"/>
      <c r="DG188" s="352"/>
      <c r="DH188" s="353"/>
      <c r="DI188" s="354"/>
      <c r="DJ188" s="351"/>
      <c r="DK188" s="355"/>
      <c r="DL188" s="351"/>
      <c r="DM188" s="355"/>
      <c r="DN188" s="424" t="s">
        <v>87</v>
      </c>
      <c r="DO188" s="425"/>
      <c r="DP188" s="4"/>
      <c r="DQ188" s="6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2"/>
      <c r="EH188" s="2"/>
      <c r="EI188" s="2"/>
      <c r="EJ188" s="2"/>
      <c r="EK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</row>
    <row r="189" spans="1:217" ht="13.5" hidden="1" customHeight="1" thickBot="1">
      <c r="A189" s="2"/>
      <c r="B189" s="2"/>
      <c r="C189" s="2"/>
      <c r="D189" s="10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12"/>
      <c r="CW189" s="412"/>
      <c r="CX189" s="412"/>
      <c r="CY189" s="412"/>
      <c r="CZ189" s="412"/>
      <c r="DA189" s="412"/>
      <c r="DB189" s="412"/>
      <c r="DC189" s="412"/>
      <c r="DD189" s="412"/>
      <c r="DE189" s="412"/>
      <c r="DF189" s="412"/>
      <c r="DG189" s="412"/>
      <c r="DH189" s="412"/>
      <c r="DI189" s="412"/>
      <c r="DJ189" s="412"/>
      <c r="DK189" s="412"/>
      <c r="DL189" s="412"/>
      <c r="DM189" s="412"/>
      <c r="DN189" s="412"/>
      <c r="DO189" s="412"/>
      <c r="DP189" s="4"/>
      <c r="DQ189" s="6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2"/>
      <c r="EH189" s="2"/>
      <c r="EI189" s="2"/>
      <c r="EJ189" s="2"/>
      <c r="EK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</row>
    <row r="190" spans="1:217" hidden="1">
      <c r="A190" s="2"/>
      <c r="B190" s="2"/>
      <c r="C190" s="2"/>
      <c r="D190" s="10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6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2"/>
      <c r="EH190" s="2"/>
      <c r="EI190" s="2"/>
      <c r="EJ190" s="2"/>
      <c r="EK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</row>
    <row r="191" spans="1:217" hidden="1">
      <c r="A191" s="2"/>
      <c r="B191" s="2"/>
      <c r="C191" s="2"/>
      <c r="D191" s="10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6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2"/>
      <c r="EH191" s="2"/>
      <c r="EI191" s="2"/>
      <c r="EJ191" s="2"/>
      <c r="EK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</row>
    <row r="192" spans="1:217" hidden="1">
      <c r="A192" s="2"/>
      <c r="B192" s="2"/>
      <c r="C192" s="2"/>
      <c r="D192" s="10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6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2"/>
      <c r="EH192" s="2"/>
      <c r="EI192" s="2"/>
      <c r="EJ192" s="2"/>
      <c r="EK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</row>
    <row r="193" spans="1:172" hidden="1">
      <c r="A193" s="2"/>
      <c r="B193" s="2"/>
      <c r="C193" s="2"/>
      <c r="D193" s="10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6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2"/>
      <c r="EH193" s="2"/>
      <c r="EI193" s="2"/>
      <c r="EJ193" s="2"/>
      <c r="EK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</row>
    <row r="194" spans="1:172" ht="13.5" hidden="1" thickBot="1">
      <c r="A194" s="2"/>
      <c r="B194" s="2"/>
      <c r="C194" s="2"/>
      <c r="D194" s="155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  <c r="AC194" s="156"/>
      <c r="AD194" s="156"/>
      <c r="AE194" s="156"/>
      <c r="AF194" s="156"/>
      <c r="AG194" s="156"/>
      <c r="AH194" s="156"/>
      <c r="AI194" s="156"/>
      <c r="AJ194" s="156"/>
      <c r="AK194" s="156"/>
      <c r="AL194" s="156"/>
      <c r="AM194" s="156"/>
      <c r="AN194" s="156"/>
      <c r="AO194" s="156"/>
      <c r="AP194" s="156"/>
      <c r="AQ194" s="156"/>
      <c r="AR194" s="156"/>
      <c r="AS194" s="156"/>
      <c r="AT194" s="156"/>
      <c r="AU194" s="156"/>
      <c r="AV194" s="156"/>
      <c r="AW194" s="156"/>
      <c r="AX194" s="156"/>
      <c r="AY194" s="156"/>
      <c r="AZ194" s="156"/>
      <c r="BA194" s="156"/>
      <c r="BB194" s="156"/>
      <c r="BC194" s="156"/>
      <c r="BD194" s="156"/>
      <c r="BE194" s="156"/>
      <c r="BF194" s="156"/>
      <c r="BG194" s="156"/>
      <c r="BH194" s="156"/>
      <c r="BI194" s="156"/>
      <c r="BJ194" s="156"/>
      <c r="BK194" s="156"/>
      <c r="BL194" s="156"/>
      <c r="BM194" s="156"/>
      <c r="BN194" s="156"/>
      <c r="BO194" s="156"/>
      <c r="BP194" s="156"/>
      <c r="BQ194" s="156"/>
      <c r="BR194" s="156"/>
      <c r="BS194" s="156"/>
      <c r="BT194" s="156"/>
      <c r="BU194" s="156"/>
      <c r="BV194" s="156"/>
      <c r="BW194" s="156"/>
      <c r="BX194" s="156"/>
      <c r="BY194" s="156"/>
      <c r="BZ194" s="156"/>
      <c r="CA194" s="156"/>
      <c r="CB194" s="156"/>
      <c r="CC194" s="156"/>
      <c r="CD194" s="156"/>
      <c r="CE194" s="156"/>
      <c r="CF194" s="156"/>
      <c r="CG194" s="156"/>
      <c r="CH194" s="156"/>
      <c r="CI194" s="156"/>
      <c r="CJ194" s="156"/>
      <c r="CK194" s="156"/>
      <c r="CL194" s="156"/>
      <c r="CM194" s="156"/>
      <c r="CN194" s="156"/>
      <c r="CO194" s="156"/>
      <c r="CP194" s="156"/>
      <c r="CQ194" s="156"/>
      <c r="CR194" s="156"/>
      <c r="CS194" s="156"/>
      <c r="CT194" s="156"/>
      <c r="CU194" s="156"/>
      <c r="CV194" s="156"/>
      <c r="CW194" s="156"/>
      <c r="CX194" s="156"/>
      <c r="CY194" s="156"/>
      <c r="CZ194" s="156"/>
      <c r="DA194" s="156"/>
      <c r="DB194" s="156"/>
      <c r="DC194" s="156"/>
      <c r="DD194" s="156"/>
      <c r="DE194" s="156"/>
      <c r="DF194" s="156"/>
      <c r="DG194" s="156"/>
      <c r="DH194" s="156"/>
      <c r="DI194" s="156"/>
      <c r="DJ194" s="156"/>
      <c r="DK194" s="156"/>
      <c r="DL194" s="156"/>
      <c r="DM194" s="156"/>
      <c r="DN194" s="156"/>
      <c r="DO194" s="156"/>
      <c r="DP194" s="156"/>
      <c r="DQ194" s="157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2"/>
      <c r="EH194" s="2"/>
      <c r="EI194" s="2"/>
      <c r="EJ194" s="2"/>
      <c r="EK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</row>
    <row r="195" spans="1:172"/>
    <row r="196" spans="1:172"/>
    <row r="197" spans="1:172"/>
    <row r="198" spans="1:172"/>
    <row r="199" spans="1:172"/>
    <row r="200" spans="1:172"/>
    <row r="201" spans="1:172"/>
    <row r="202" spans="1:172"/>
    <row r="203" spans="1:172"/>
    <row r="204" spans="1:172"/>
    <row r="205" spans="1:172"/>
    <row r="206" spans="1:172"/>
    <row r="207" spans="1:172"/>
    <row r="208" spans="1:172"/>
    <row r="209"/>
    <row r="210"/>
    <row r="211"/>
  </sheetData>
  <sheetProtection password="EF5A" sheet="1" objects="1" scenarios="1"/>
  <mergeCells count="306">
    <mergeCell ref="EI2:EJ2"/>
    <mergeCell ref="A4:H4"/>
    <mergeCell ref="CS4:DQ4"/>
    <mergeCell ref="A5:E5"/>
    <mergeCell ref="F5:G5"/>
    <mergeCell ref="H5:I5"/>
    <mergeCell ref="DF6:DF11"/>
    <mergeCell ref="DG6:DG11"/>
    <mergeCell ref="CV6:CV11"/>
    <mergeCell ref="CW6:CW11"/>
    <mergeCell ref="CX6:CX11"/>
    <mergeCell ref="CY6:CY11"/>
    <mergeCell ref="CZ6:CZ11"/>
    <mergeCell ref="DA6:DA11"/>
    <mergeCell ref="A6:C6"/>
    <mergeCell ref="D6:G6"/>
    <mergeCell ref="H6:H11"/>
    <mergeCell ref="CS6:CS11"/>
    <mergeCell ref="CT6:CT11"/>
    <mergeCell ref="CU6:CU11"/>
    <mergeCell ref="E8:G8"/>
    <mergeCell ref="A9:G9"/>
    <mergeCell ref="EN9:ER10"/>
    <mergeCell ref="A10:G10"/>
    <mergeCell ref="A11:B11"/>
    <mergeCell ref="EG11:EG17"/>
    <mergeCell ref="EI11:EI17"/>
    <mergeCell ref="EN11:FP11"/>
    <mergeCell ref="EF6:EF11"/>
    <mergeCell ref="A7:C7"/>
    <mergeCell ref="D7:G7"/>
    <mergeCell ref="A8:D8"/>
    <mergeCell ref="EB6:EB11"/>
    <mergeCell ref="EC6:EC11"/>
    <mergeCell ref="DN6:DN11"/>
    <mergeCell ref="DO6:DO11"/>
    <mergeCell ref="DP6:DP11"/>
    <mergeCell ref="DQ6:DQ11"/>
    <mergeCell ref="ED6:ED11"/>
    <mergeCell ref="EE6:EE11"/>
    <mergeCell ref="DT6:DT11"/>
    <mergeCell ref="DU6:DU11"/>
    <mergeCell ref="DV6:DV11"/>
    <mergeCell ref="DW6:DW11"/>
    <mergeCell ref="DX6:DX11"/>
    <mergeCell ref="DY6:DY11"/>
    <mergeCell ref="FQ11:HH11"/>
    <mergeCell ref="A12:G13"/>
    <mergeCell ref="FQ13:HH13"/>
    <mergeCell ref="A14:G17"/>
    <mergeCell ref="FQ14:HH14"/>
    <mergeCell ref="EP16:ER16"/>
    <mergeCell ref="FQ16:FV16"/>
    <mergeCell ref="FW16:GB16"/>
    <mergeCell ref="GC16:GI16"/>
    <mergeCell ref="GJ16:GP16"/>
    <mergeCell ref="DZ6:DZ11"/>
    <mergeCell ref="EA6:EA11"/>
    <mergeCell ref="DR6:DR11"/>
    <mergeCell ref="DS6:DS11"/>
    <mergeCell ref="DH6:DH11"/>
    <mergeCell ref="DI6:DI11"/>
    <mergeCell ref="DJ6:DJ11"/>
    <mergeCell ref="DK6:DK11"/>
    <mergeCell ref="DL6:DL11"/>
    <mergeCell ref="DM6:DM11"/>
    <mergeCell ref="DB6:DB11"/>
    <mergeCell ref="DC6:DC11"/>
    <mergeCell ref="DD6:DD11"/>
    <mergeCell ref="DE6:DE11"/>
    <mergeCell ref="C19:G19"/>
    <mergeCell ref="C20:G20"/>
    <mergeCell ref="C21:G21"/>
    <mergeCell ref="C22:G22"/>
    <mergeCell ref="C23:G23"/>
    <mergeCell ref="C24:G24"/>
    <mergeCell ref="GQ16:GY16"/>
    <mergeCell ref="GZ16:HH16"/>
    <mergeCell ref="A18:G18"/>
    <mergeCell ref="O18:BC18"/>
    <mergeCell ref="BD18:CR18"/>
    <mergeCell ref="CS18:DQ18"/>
    <mergeCell ref="EP18:ER18"/>
    <mergeCell ref="C31:G31"/>
    <mergeCell ref="C32:G32"/>
    <mergeCell ref="C33:G33"/>
    <mergeCell ref="C34:G34"/>
    <mergeCell ref="C35:G35"/>
    <mergeCell ref="C36:G36"/>
    <mergeCell ref="C25:G25"/>
    <mergeCell ref="C26:G26"/>
    <mergeCell ref="C27:G27"/>
    <mergeCell ref="C28:G28"/>
    <mergeCell ref="C29:G29"/>
    <mergeCell ref="C30:G30"/>
    <mergeCell ref="A46:F46"/>
    <mergeCell ref="EG46:EI46"/>
    <mergeCell ref="EG71:EI71"/>
    <mergeCell ref="A72:F72"/>
    <mergeCell ref="EG72:EI72"/>
    <mergeCell ref="A74:H74"/>
    <mergeCell ref="CS74:DQ74"/>
    <mergeCell ref="C37:G37"/>
    <mergeCell ref="D38:G38"/>
    <mergeCell ref="D39:G39"/>
    <mergeCell ref="A40:G40"/>
    <mergeCell ref="A41:F41"/>
    <mergeCell ref="EG45:EI45"/>
    <mergeCell ref="GJ76:GP76"/>
    <mergeCell ref="GQ76:GY76"/>
    <mergeCell ref="GZ76:HH76"/>
    <mergeCell ref="A77:E77"/>
    <mergeCell ref="F77:G77"/>
    <mergeCell ref="H77:I77"/>
    <mergeCell ref="EP74:ER74"/>
    <mergeCell ref="FQ74:HD74"/>
    <mergeCell ref="HF74:HH74"/>
    <mergeCell ref="H75:I75"/>
    <mergeCell ref="EG75:EG77"/>
    <mergeCell ref="EI75:EI77"/>
    <mergeCell ref="EP76:ER76"/>
    <mergeCell ref="FQ76:FV76"/>
    <mergeCell ref="FW76:GB76"/>
    <mergeCell ref="GC76:GI76"/>
    <mergeCell ref="C84:G84"/>
    <mergeCell ref="C85:G85"/>
    <mergeCell ref="C86:G86"/>
    <mergeCell ref="C87:G87"/>
    <mergeCell ref="C88:G88"/>
    <mergeCell ref="C89:G89"/>
    <mergeCell ref="C78:G78"/>
    <mergeCell ref="C79:G79"/>
    <mergeCell ref="C80:G80"/>
    <mergeCell ref="C81:G81"/>
    <mergeCell ref="C82:G82"/>
    <mergeCell ref="C83:G83"/>
    <mergeCell ref="C96:G96"/>
    <mergeCell ref="C97:G97"/>
    <mergeCell ref="C98:G98"/>
    <mergeCell ref="C99:G99"/>
    <mergeCell ref="C100:G100"/>
    <mergeCell ref="C101:G101"/>
    <mergeCell ref="C90:G90"/>
    <mergeCell ref="C91:G91"/>
    <mergeCell ref="C92:G92"/>
    <mergeCell ref="C93:G93"/>
    <mergeCell ref="C94:G94"/>
    <mergeCell ref="C95:G95"/>
    <mergeCell ref="C108:G108"/>
    <mergeCell ref="C109:G109"/>
    <mergeCell ref="C110:G110"/>
    <mergeCell ref="C111:G111"/>
    <mergeCell ref="C112:G112"/>
    <mergeCell ref="C113:G113"/>
    <mergeCell ref="C102:G102"/>
    <mergeCell ref="C103:G103"/>
    <mergeCell ref="C104:G104"/>
    <mergeCell ref="C105:G105"/>
    <mergeCell ref="C106:G106"/>
    <mergeCell ref="C107:G107"/>
    <mergeCell ref="D120:G120"/>
    <mergeCell ref="D121:G121"/>
    <mergeCell ref="H125:I125"/>
    <mergeCell ref="G132:DE132"/>
    <mergeCell ref="DU132:DX132"/>
    <mergeCell ref="CS134:CU134"/>
    <mergeCell ref="C114:G114"/>
    <mergeCell ref="C115:G115"/>
    <mergeCell ref="C116:G116"/>
    <mergeCell ref="D117:G117"/>
    <mergeCell ref="D118:G118"/>
    <mergeCell ref="D119:G119"/>
    <mergeCell ref="CV138:CW138"/>
    <mergeCell ref="CX138:CY138"/>
    <mergeCell ref="CZ138:DA138"/>
    <mergeCell ref="DI138:DJ138"/>
    <mergeCell ref="DK138:DL138"/>
    <mergeCell ref="DM138:DN138"/>
    <mergeCell ref="CV136:DA136"/>
    <mergeCell ref="DI136:DN136"/>
    <mergeCell ref="CV137:CW137"/>
    <mergeCell ref="CX137:CY137"/>
    <mergeCell ref="CZ137:DA137"/>
    <mergeCell ref="DI137:DJ137"/>
    <mergeCell ref="DK137:DL137"/>
    <mergeCell ref="DM137:DN137"/>
    <mergeCell ref="CV140:DC140"/>
    <mergeCell ref="DI140:DP140"/>
    <mergeCell ref="CV141:CW141"/>
    <mergeCell ref="CX141:CY141"/>
    <mergeCell ref="CZ141:DA141"/>
    <mergeCell ref="DB141:DC141"/>
    <mergeCell ref="DI141:DJ141"/>
    <mergeCell ref="DK141:DL141"/>
    <mergeCell ref="DM141:DN141"/>
    <mergeCell ref="DO141:DP141"/>
    <mergeCell ref="DM142:DN142"/>
    <mergeCell ref="DO142:DP142"/>
    <mergeCell ref="DU142:DX142"/>
    <mergeCell ref="EE142:EG142"/>
    <mergeCell ref="CV144:DE144"/>
    <mergeCell ref="DI144:DR144"/>
    <mergeCell ref="CV142:CW142"/>
    <mergeCell ref="CX142:CY142"/>
    <mergeCell ref="CZ142:DA142"/>
    <mergeCell ref="DB142:DC142"/>
    <mergeCell ref="DI142:DJ142"/>
    <mergeCell ref="DK142:DL142"/>
    <mergeCell ref="CV145:CW145"/>
    <mergeCell ref="CX145:CY145"/>
    <mergeCell ref="CZ145:DA145"/>
    <mergeCell ref="DB145:DC145"/>
    <mergeCell ref="DI145:DJ145"/>
    <mergeCell ref="CV146:CW146"/>
    <mergeCell ref="CX146:CY146"/>
    <mergeCell ref="CZ146:DA146"/>
    <mergeCell ref="DB146:DC146"/>
    <mergeCell ref="DI146:DJ146"/>
    <mergeCell ref="DM157:DN157"/>
    <mergeCell ref="DO157:DP157"/>
    <mergeCell ref="DQ157:DR157"/>
    <mergeCell ref="EE157:EG157"/>
    <mergeCell ref="G160:DE160"/>
    <mergeCell ref="DU160:DX160"/>
    <mergeCell ref="DK156:DL156"/>
    <mergeCell ref="DM156:DN156"/>
    <mergeCell ref="DO156:DP156"/>
    <mergeCell ref="CV157:CW157"/>
    <mergeCell ref="CX157:CY157"/>
    <mergeCell ref="CZ157:DA157"/>
    <mergeCell ref="DB157:DC157"/>
    <mergeCell ref="DD157:DE157"/>
    <mergeCell ref="DI157:DJ157"/>
    <mergeCell ref="DK157:DL157"/>
    <mergeCell ref="CV156:CW156"/>
    <mergeCell ref="CX156:CY156"/>
    <mergeCell ref="CZ156:DA156"/>
    <mergeCell ref="DB156:DC156"/>
    <mergeCell ref="DD156:DE156"/>
    <mergeCell ref="DI156:DJ156"/>
    <mergeCell ref="CS162:CU162"/>
    <mergeCell ref="CV165:DG165"/>
    <mergeCell ref="DJ165:DU165"/>
    <mergeCell ref="CV166:CX166"/>
    <mergeCell ref="CY166:DA166"/>
    <mergeCell ref="DB166:DD166"/>
    <mergeCell ref="DE166:DG166"/>
    <mergeCell ref="DJ166:DL166"/>
    <mergeCell ref="DM166:DO166"/>
    <mergeCell ref="DP166:DR166"/>
    <mergeCell ref="CV169:CY169"/>
    <mergeCell ref="DJ169:DM169"/>
    <mergeCell ref="CV170:CY170"/>
    <mergeCell ref="DJ170:DM170"/>
    <mergeCell ref="CV172:CY172"/>
    <mergeCell ref="DJ172:DM172"/>
    <mergeCell ref="DS166:DU166"/>
    <mergeCell ref="CV167:CX167"/>
    <mergeCell ref="CY167:DA167"/>
    <mergeCell ref="DB167:DD167"/>
    <mergeCell ref="DE167:DG167"/>
    <mergeCell ref="DJ167:DL167"/>
    <mergeCell ref="DM167:DO167"/>
    <mergeCell ref="DP167:DR167"/>
    <mergeCell ref="DS167:DU167"/>
    <mergeCell ref="EE172:EG172"/>
    <mergeCell ref="CV173:CY173"/>
    <mergeCell ref="CZ173:DA173"/>
    <mergeCell ref="DB173:DC173"/>
    <mergeCell ref="DD173:DE173"/>
    <mergeCell ref="DF173:DG173"/>
    <mergeCell ref="DH173:DI173"/>
    <mergeCell ref="DJ173:DM173"/>
    <mergeCell ref="DN173:DO173"/>
    <mergeCell ref="DP173:DQ173"/>
    <mergeCell ref="DN174:DO174"/>
    <mergeCell ref="DP174:DQ174"/>
    <mergeCell ref="DR174:DS174"/>
    <mergeCell ref="DT174:DU174"/>
    <mergeCell ref="DV174:DW174"/>
    <mergeCell ref="CV175:DG175"/>
    <mergeCell ref="DJ175:DU175"/>
    <mergeCell ref="DR173:DS173"/>
    <mergeCell ref="DT173:DU173"/>
    <mergeCell ref="DV173:DW173"/>
    <mergeCell ref="CV174:CY174"/>
    <mergeCell ref="CZ174:DA174"/>
    <mergeCell ref="DB174:DC174"/>
    <mergeCell ref="DD174:DE174"/>
    <mergeCell ref="DF174:DG174"/>
    <mergeCell ref="DH174:DI174"/>
    <mergeCell ref="DJ174:DM174"/>
    <mergeCell ref="DL189:DM189"/>
    <mergeCell ref="DN189:DO189"/>
    <mergeCell ref="DR177:DS177"/>
    <mergeCell ref="DT177:DU177"/>
    <mergeCell ref="EE177:EG177"/>
    <mergeCell ref="DN188:DO188"/>
    <mergeCell ref="CV189:CW189"/>
    <mergeCell ref="CX189:CY189"/>
    <mergeCell ref="CZ189:DA189"/>
    <mergeCell ref="DB189:DC189"/>
    <mergeCell ref="DD189:DE189"/>
    <mergeCell ref="DF189:DG189"/>
    <mergeCell ref="DH189:DI189"/>
    <mergeCell ref="DJ189:DK189"/>
  </mergeCells>
  <conditionalFormatting sqref="CS13:EF13">
    <cfRule type="expression" dxfId="19" priority="1" stopIfTrue="1">
      <formula>AND(CS12&gt;0,CS12&gt;=CS13)</formula>
    </cfRule>
  </conditionalFormatting>
  <conditionalFormatting sqref="CS19:EF39 CS78:EF121">
    <cfRule type="expression" dxfId="18" priority="2" stopIfTrue="1">
      <formula>AND($B19&gt;0)</formula>
    </cfRule>
    <cfRule type="expression" dxfId="17" priority="3" stopIfTrue="1">
      <formula>AND($B19=0)</formula>
    </cfRule>
  </conditionalFormatting>
  <conditionalFormatting sqref="B19">
    <cfRule type="expression" dxfId="16" priority="4" stopIfTrue="1">
      <formula>AND(B19&gt;0,OR(B19=(A2:$B$39),B19=($B$78:$B$121)))</formula>
    </cfRule>
  </conditionalFormatting>
  <conditionalFormatting sqref="CS46:EF46 CS128:EF129 CS72:EF72">
    <cfRule type="cellIs" dxfId="15" priority="5" stopIfTrue="1" operator="lessThan">
      <formula>3</formula>
    </cfRule>
  </conditionalFormatting>
  <conditionalFormatting sqref="H19">
    <cfRule type="expression" dxfId="14" priority="6" stopIfTrue="1">
      <formula>"om(register!$g$5&gt;0)"</formula>
    </cfRule>
  </conditionalFormatting>
  <conditionalFormatting sqref="B78">
    <cfRule type="expression" dxfId="13" priority="7" stopIfTrue="1">
      <formula>AND(B78&gt;0,OR(B78=($B$19:$B$39),B78=($B$79:$B$121)))</formula>
    </cfRule>
  </conditionalFormatting>
  <conditionalFormatting sqref="B20:B39">
    <cfRule type="expression" dxfId="12" priority="8" stopIfTrue="1">
      <formula>AND(B20&gt;0,OR(B20=(A2:$B$40),B20=($B$78:$B$121),B20=($B$19:B19)))</formula>
    </cfRule>
  </conditionalFormatting>
  <conditionalFormatting sqref="B79:B120">
    <cfRule type="expression" dxfId="11" priority="9" stopIfTrue="1">
      <formula>AND(B79&gt;0,OR(B79=($B$19:$B$39),B79=($B$78:B78),B79=($B2:$B$121)))</formula>
    </cfRule>
  </conditionalFormatting>
  <conditionalFormatting sqref="B121">
    <cfRule type="expression" dxfId="10" priority="10" stopIfTrue="1">
      <formula>AND(B121&gt;0,OR(B121=($B$19:$B$39),B121=($B$78:B120)))</formula>
    </cfRule>
  </conditionalFormatting>
  <dataValidations count="8">
    <dataValidation allowBlank="1" showInputMessage="1" showErrorMessage="1" prompt="LEDAREN MÅSTE VARA FÖDD 1998 ELLER TIDIGARE" sqref="B38:B39 B117:B121"/>
    <dataValidation type="whole" operator="equal" allowBlank="1" showInputMessage="1" showErrorMessage="1" prompt="REGISTRERA 1 FÖR SAMMANKOMST I EGEN ANLÄGGNING" sqref="BX14:CK14">
      <formula1>1</formula1>
    </dataValidation>
    <dataValidation type="list" showDropDown="1" showInputMessage="1" showErrorMessage="1" error="ENDAST 1 OCH  X KAN REGISTRERAS_x000a_" prompt="REGISTRERA X OM LEDAREN ÄR I BIDRAGSBERÄTTIGAD ÅLDER OCH HAR VARIT LEDARE FÖR FLERA GRUPPER SAMMA DAG" sqref="CS38:EF39 CS117:EF121">
      <formula1>L</formula1>
    </dataValidation>
    <dataValidation type="whole" allowBlank="1" showInputMessage="1" showErrorMessage="1" sqref="CS13:EF13">
      <formula1>1</formula1>
      <formula2>24</formula2>
    </dataValidation>
    <dataValidation type="whole" allowBlank="1" showInputMessage="1" showErrorMessage="1" sqref="CS12:EF12">
      <formula1>0</formula1>
      <formula2>23</formula2>
    </dataValidation>
    <dataValidation type="whole" allowBlank="1" showInputMessage="1" showErrorMessage="1" error="REGISTRERA 1 FÖR NÄRVARO" sqref="CS19:EF37 CS78:EF116">
      <formula1>1</formula1>
      <formula2>1</formula2>
    </dataValidation>
    <dataValidation type="whole" allowBlank="1" showInputMessage="1" showErrorMessage="1" sqref="CS16:EF16">
      <formula1>1</formula1>
      <formula2>12</formula2>
    </dataValidation>
    <dataValidation type="whole" allowBlank="1" showInputMessage="1" showErrorMessage="1" sqref="CS17:EF17">
      <formula1>1</formula1>
      <formula2>31</formula2>
    </dataValidation>
  </dataValidations>
  <pageMargins left="0" right="0" top="0.59055118110236227" bottom="0" header="0.51181102362204722" footer="0"/>
  <pageSetup paperSize="9" scale="90" orientation="landscape" horizontalDpi="4294967293" verticalDpi="300" r:id="rId1"/>
  <headerFooter alignWithMargins="0">
    <oddFooter>&amp;LSIDA &amp;P&amp;C&amp;D&amp;Rcopyright MHäggström KONSULT AB</oddFooter>
  </headerFooter>
  <rowBreaks count="2" manualBreakCount="2">
    <brk id="73" max="110" man="1"/>
    <brk id="122" max="1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IV211"/>
  <sheetViews>
    <sheetView showGridLines="0" showRowColHeaders="0" showZeros="0" zoomScaleNormal="100" workbookViewId="0">
      <selection activeCell="F5" sqref="F5:G5"/>
    </sheetView>
  </sheetViews>
  <sheetFormatPr defaultColWidth="0" defaultRowHeight="12.75" customHeight="1" zeroHeight="1"/>
  <cols>
    <col min="1" max="1" width="2.7109375" style="1" customWidth="1"/>
    <col min="2" max="2" width="3.7109375" style="1" customWidth="1"/>
    <col min="3" max="3" width="4.7109375" style="1" customWidth="1"/>
    <col min="4" max="4" width="2.42578125" style="1" customWidth="1"/>
    <col min="5" max="5" width="7.28515625" style="1" customWidth="1"/>
    <col min="6" max="6" width="2.42578125" style="1" customWidth="1"/>
    <col min="7" max="7" width="7.28515625" style="1" customWidth="1"/>
    <col min="8" max="8" width="7.5703125" style="1" customWidth="1"/>
    <col min="9" max="10" width="2.7109375" style="1" hidden="1" customWidth="1"/>
    <col min="11" max="12" width="6.7109375" style="1" hidden="1" customWidth="1"/>
    <col min="13" max="96" width="2.7109375" style="1" hidden="1" customWidth="1"/>
    <col min="97" max="136" width="2.42578125" style="1" customWidth="1"/>
    <col min="137" max="137" width="3.42578125" style="1" customWidth="1"/>
    <col min="138" max="138" width="2.7109375" style="1" customWidth="1"/>
    <col min="139" max="139" width="3.42578125" style="1" customWidth="1"/>
    <col min="140" max="140" width="5.7109375" style="1" customWidth="1"/>
    <col min="141" max="141" width="8.7109375" style="1" customWidth="1"/>
    <col min="142" max="142" width="8.7109375" style="4" customWidth="1"/>
    <col min="143" max="158" width="3.7109375" style="1" hidden="1" customWidth="1"/>
    <col min="159" max="159" width="5.140625" style="1" hidden="1" customWidth="1"/>
    <col min="160" max="160" width="5.5703125" style="1" hidden="1" customWidth="1"/>
    <col min="161" max="166" width="3.7109375" style="1" hidden="1" customWidth="1"/>
    <col min="167" max="167" width="5.140625" style="1" hidden="1" customWidth="1"/>
    <col min="168" max="168" width="5.5703125" style="1" hidden="1" customWidth="1"/>
    <col min="169" max="172" width="3.7109375" style="1" hidden="1" customWidth="1"/>
    <col min="173" max="200" width="3.7109375" style="2" hidden="1" customWidth="1"/>
    <col min="201" max="201" width="5.140625" style="2" hidden="1" customWidth="1"/>
    <col min="202" max="202" width="5.5703125" style="2" hidden="1" customWidth="1"/>
    <col min="203" max="209" width="3.7109375" style="2" hidden="1" customWidth="1"/>
    <col min="210" max="210" width="5.140625" style="2" hidden="1" customWidth="1"/>
    <col min="211" max="211" width="5.5703125" style="2" hidden="1" customWidth="1"/>
    <col min="212" max="216" width="3.7109375" style="2" hidden="1" customWidth="1"/>
    <col min="217" max="217" width="1.7109375" style="2" hidden="1" customWidth="1"/>
    <col min="218" max="16384" width="9.140625" style="2" hidden="1"/>
  </cols>
  <sheetData>
    <row r="1" spans="1:223"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</row>
    <row r="2" spans="1:223" ht="18">
      <c r="CS2" s="242" t="s">
        <v>255</v>
      </c>
      <c r="EI2" s="426">
        <f>C11</f>
        <v>2011</v>
      </c>
      <c r="EJ2" s="426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</row>
    <row r="3" spans="1:223" ht="13.5" thickBot="1"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</row>
    <row r="4" spans="1:223">
      <c r="A4" s="462"/>
      <c r="B4" s="463"/>
      <c r="C4" s="463"/>
      <c r="D4" s="463"/>
      <c r="E4" s="463"/>
      <c r="F4" s="463"/>
      <c r="G4" s="463"/>
      <c r="H4" s="46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487" t="s">
        <v>9</v>
      </c>
      <c r="CT4" s="487"/>
      <c r="CU4" s="487"/>
      <c r="CV4" s="487"/>
      <c r="CW4" s="487"/>
      <c r="CX4" s="487"/>
      <c r="CY4" s="487"/>
      <c r="CZ4" s="487"/>
      <c r="DA4" s="487"/>
      <c r="DB4" s="487"/>
      <c r="DC4" s="487"/>
      <c r="DD4" s="487"/>
      <c r="DE4" s="487"/>
      <c r="DF4" s="487"/>
      <c r="DG4" s="487"/>
      <c r="DH4" s="487"/>
      <c r="DI4" s="487"/>
      <c r="DJ4" s="487"/>
      <c r="DK4" s="487"/>
      <c r="DL4" s="487"/>
      <c r="DM4" s="487"/>
      <c r="DN4" s="487"/>
      <c r="DO4" s="487"/>
      <c r="DP4" s="487"/>
      <c r="DQ4" s="487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241"/>
      <c r="EH4" s="178"/>
      <c r="EI4" s="178"/>
      <c r="EJ4" s="178"/>
      <c r="EK4" s="179"/>
      <c r="EL4" s="331"/>
      <c r="EM4" s="331"/>
      <c r="EN4" s="331"/>
      <c r="EO4" s="331"/>
      <c r="EP4" s="331"/>
      <c r="EQ4" s="331"/>
      <c r="ER4" s="331"/>
      <c r="ES4" s="331"/>
      <c r="ET4" s="331"/>
      <c r="EU4" s="331"/>
      <c r="EV4" s="331"/>
      <c r="EW4" s="331"/>
      <c r="EX4" s="331"/>
      <c r="EY4" s="331"/>
      <c r="EZ4" s="331"/>
      <c r="FA4" s="331"/>
      <c r="FB4" s="331"/>
      <c r="FC4" s="331"/>
      <c r="FD4" s="331"/>
      <c r="FE4" s="331"/>
      <c r="FF4" s="331"/>
      <c r="FG4" s="331"/>
      <c r="FH4" s="331"/>
      <c r="FI4" s="331"/>
      <c r="FJ4" s="331"/>
      <c r="FK4" s="331"/>
      <c r="FL4" s="331"/>
      <c r="FM4" s="331"/>
      <c r="FN4" s="331"/>
      <c r="FO4" s="331"/>
      <c r="FP4" s="331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  <c r="HH4" s="56"/>
      <c r="HI4" s="4"/>
    </row>
    <row r="5" spans="1:223" ht="15.75" customHeight="1">
      <c r="A5" s="498" t="s">
        <v>256</v>
      </c>
      <c r="B5" s="499"/>
      <c r="C5" s="499"/>
      <c r="D5" s="499"/>
      <c r="E5" s="499"/>
      <c r="F5" s="464"/>
      <c r="G5" s="465"/>
      <c r="H5" s="469" t="s">
        <v>124</v>
      </c>
      <c r="I5" s="470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5">
        <v>1</v>
      </c>
      <c r="CT5" s="5">
        <v>2</v>
      </c>
      <c r="CU5" s="5">
        <v>3</v>
      </c>
      <c r="CV5" s="5">
        <v>4</v>
      </c>
      <c r="CW5" s="5">
        <v>5</v>
      </c>
      <c r="CX5" s="5">
        <v>6</v>
      </c>
      <c r="CY5" s="5">
        <v>7</v>
      </c>
      <c r="CZ5" s="5">
        <v>8</v>
      </c>
      <c r="DA5" s="5">
        <v>9</v>
      </c>
      <c r="DB5" s="5">
        <v>10</v>
      </c>
      <c r="DC5" s="5">
        <v>11</v>
      </c>
      <c r="DD5" s="5">
        <v>12</v>
      </c>
      <c r="DE5" s="5">
        <v>13</v>
      </c>
      <c r="DF5" s="5">
        <v>14</v>
      </c>
      <c r="DG5" s="5">
        <v>15</v>
      </c>
      <c r="DH5" s="5">
        <v>16</v>
      </c>
      <c r="DI5" s="5">
        <v>17</v>
      </c>
      <c r="DJ5" s="5">
        <v>18</v>
      </c>
      <c r="DK5" s="5">
        <v>19</v>
      </c>
      <c r="DL5" s="5">
        <v>20</v>
      </c>
      <c r="DM5" s="5">
        <v>21</v>
      </c>
      <c r="DN5" s="5">
        <v>22</v>
      </c>
      <c r="DO5" s="5">
        <v>23</v>
      </c>
      <c r="DP5" s="5">
        <v>24</v>
      </c>
      <c r="DQ5" s="5">
        <v>25</v>
      </c>
      <c r="DR5" s="5">
        <v>26</v>
      </c>
      <c r="DS5" s="5">
        <v>27</v>
      </c>
      <c r="DT5" s="5">
        <v>28</v>
      </c>
      <c r="DU5" s="5">
        <v>29</v>
      </c>
      <c r="DV5" s="5">
        <v>30</v>
      </c>
      <c r="DW5" s="5">
        <v>31</v>
      </c>
      <c r="DX5" s="5">
        <v>32</v>
      </c>
      <c r="DY5" s="5">
        <v>33</v>
      </c>
      <c r="DZ5" s="5">
        <v>34</v>
      </c>
      <c r="EA5" s="5">
        <v>35</v>
      </c>
      <c r="EB5" s="5">
        <v>36</v>
      </c>
      <c r="EC5" s="5">
        <v>37</v>
      </c>
      <c r="ED5" s="5">
        <v>38</v>
      </c>
      <c r="EE5" s="5">
        <v>39</v>
      </c>
      <c r="EF5" s="169">
        <v>40</v>
      </c>
      <c r="EG5" s="340"/>
      <c r="EH5" s="4"/>
      <c r="EI5" s="4"/>
      <c r="EJ5" s="4"/>
      <c r="EK5" s="6"/>
      <c r="EM5" s="4"/>
      <c r="EN5" s="164"/>
      <c r="EO5" s="164"/>
      <c r="EP5" s="164"/>
      <c r="EQ5" s="164"/>
      <c r="ER5" s="164"/>
      <c r="ES5" s="164"/>
      <c r="ET5" s="164"/>
      <c r="EU5" s="164"/>
      <c r="EV5" s="164"/>
      <c r="EW5" s="164"/>
      <c r="EX5" s="164"/>
      <c r="EY5" s="164"/>
      <c r="EZ5" s="164"/>
      <c r="FA5" s="164"/>
      <c r="FB5" s="164"/>
      <c r="FC5" s="164"/>
      <c r="FD5" s="164"/>
      <c r="FE5" s="164"/>
      <c r="FF5" s="164"/>
      <c r="FG5" s="164"/>
      <c r="FH5" s="164"/>
      <c r="FI5" s="164"/>
      <c r="FJ5" s="164"/>
      <c r="FK5" s="164"/>
      <c r="FL5" s="164"/>
      <c r="FM5" s="164"/>
      <c r="FN5" s="164"/>
      <c r="FO5" s="164"/>
      <c r="FP5" s="164"/>
      <c r="FQ5" s="164"/>
      <c r="FR5" s="164"/>
      <c r="FS5" s="164"/>
      <c r="FT5" s="164"/>
      <c r="FU5" s="164"/>
      <c r="FV5" s="164"/>
      <c r="FW5" s="164"/>
      <c r="FX5" s="164"/>
      <c r="FY5" s="164"/>
      <c r="FZ5" s="164"/>
      <c r="GA5" s="164"/>
      <c r="GB5" s="164"/>
      <c r="GC5" s="164"/>
      <c r="GD5" s="164"/>
      <c r="GE5" s="164"/>
      <c r="GF5" s="164"/>
      <c r="GG5" s="164"/>
      <c r="GH5" s="164"/>
      <c r="GI5" s="164"/>
      <c r="GJ5" s="164"/>
      <c r="GK5" s="164"/>
      <c r="GL5" s="164"/>
      <c r="GM5" s="164"/>
      <c r="GN5" s="164"/>
      <c r="GO5" s="164"/>
      <c r="GP5" s="164"/>
      <c r="GQ5" s="164"/>
      <c r="GR5" s="164"/>
      <c r="GS5" s="164"/>
      <c r="GT5" s="164"/>
      <c r="GU5" s="164"/>
      <c r="GV5" s="164"/>
      <c r="GW5" s="164"/>
      <c r="GX5" s="164"/>
      <c r="GY5" s="164"/>
      <c r="GZ5" s="164"/>
      <c r="HA5" s="164"/>
      <c r="HB5" s="164"/>
      <c r="HC5" s="164"/>
      <c r="HD5" s="164"/>
      <c r="HE5" s="164"/>
      <c r="HF5" s="164"/>
      <c r="HG5" s="164"/>
      <c r="HH5" s="164"/>
      <c r="HI5" s="4"/>
    </row>
    <row r="6" spans="1:223" ht="14.25" customHeight="1">
      <c r="A6" s="466" t="s">
        <v>0</v>
      </c>
      <c r="B6" s="467"/>
      <c r="C6" s="468"/>
      <c r="D6" s="479">
        <f>REGISTER!B3</f>
        <v>0</v>
      </c>
      <c r="E6" s="480"/>
      <c r="F6" s="480"/>
      <c r="G6" s="481"/>
      <c r="H6" s="471" t="s">
        <v>28</v>
      </c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421"/>
      <c r="CT6" s="421"/>
      <c r="CU6" s="421"/>
      <c r="CV6" s="421"/>
      <c r="CW6" s="421"/>
      <c r="CX6" s="421"/>
      <c r="CY6" s="421"/>
      <c r="CZ6" s="421"/>
      <c r="DA6" s="421"/>
      <c r="DB6" s="421"/>
      <c r="DC6" s="421"/>
      <c r="DD6" s="421"/>
      <c r="DE6" s="421"/>
      <c r="DF6" s="421"/>
      <c r="DG6" s="421"/>
      <c r="DH6" s="421"/>
      <c r="DI6" s="421"/>
      <c r="DJ6" s="421"/>
      <c r="DK6" s="421"/>
      <c r="DL6" s="421"/>
      <c r="DM6" s="421"/>
      <c r="DN6" s="421"/>
      <c r="DO6" s="421"/>
      <c r="DP6" s="421"/>
      <c r="DQ6" s="421"/>
      <c r="DR6" s="421"/>
      <c r="DS6" s="421"/>
      <c r="DT6" s="421"/>
      <c r="DU6" s="421"/>
      <c r="DV6" s="421"/>
      <c r="DW6" s="421"/>
      <c r="DX6" s="421"/>
      <c r="DY6" s="421"/>
      <c r="DZ6" s="421"/>
      <c r="EA6" s="421"/>
      <c r="EB6" s="421"/>
      <c r="EC6" s="421"/>
      <c r="ED6" s="421"/>
      <c r="EE6" s="421"/>
      <c r="EF6" s="445"/>
      <c r="EG6" s="237"/>
      <c r="EH6" s="8"/>
      <c r="EI6" s="192"/>
      <c r="EJ6" s="192"/>
      <c r="EK6" s="182"/>
      <c r="EL6" s="8"/>
      <c r="EM6" s="8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/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  <c r="FQ6" s="164"/>
      <c r="FR6" s="164"/>
      <c r="FS6" s="164"/>
      <c r="FT6" s="164"/>
      <c r="FU6" s="164"/>
      <c r="FV6" s="164"/>
      <c r="FW6" s="164"/>
      <c r="FX6" s="164"/>
      <c r="FY6" s="164"/>
      <c r="FZ6" s="164"/>
      <c r="GA6" s="164"/>
      <c r="GB6" s="164"/>
      <c r="GC6" s="164"/>
      <c r="GD6" s="164"/>
      <c r="GE6" s="164"/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64"/>
      <c r="GS6" s="164"/>
      <c r="GT6" s="164"/>
      <c r="GU6" s="164"/>
      <c r="GV6" s="164"/>
      <c r="GW6" s="164"/>
      <c r="GX6" s="164"/>
      <c r="GY6" s="164"/>
      <c r="GZ6" s="164"/>
      <c r="HA6" s="164"/>
      <c r="HB6" s="164"/>
      <c r="HC6" s="164"/>
      <c r="HD6" s="164"/>
      <c r="HE6" s="164"/>
      <c r="HF6" s="164"/>
      <c r="HG6" s="164"/>
      <c r="HH6" s="164"/>
      <c r="HI6" s="4"/>
    </row>
    <row r="7" spans="1:223" ht="14.25" customHeight="1">
      <c r="A7" s="474" t="s">
        <v>49</v>
      </c>
      <c r="B7" s="475"/>
      <c r="C7" s="475"/>
      <c r="D7" s="476"/>
      <c r="E7" s="477"/>
      <c r="F7" s="477"/>
      <c r="G7" s="478"/>
      <c r="H7" s="472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421"/>
      <c r="CT7" s="421"/>
      <c r="CU7" s="421"/>
      <c r="CV7" s="421"/>
      <c r="CW7" s="421"/>
      <c r="CX7" s="421"/>
      <c r="CY7" s="421"/>
      <c r="CZ7" s="421"/>
      <c r="DA7" s="421"/>
      <c r="DB7" s="421"/>
      <c r="DC7" s="421"/>
      <c r="DD7" s="421"/>
      <c r="DE7" s="421"/>
      <c r="DF7" s="421"/>
      <c r="DG7" s="421"/>
      <c r="DH7" s="421"/>
      <c r="DI7" s="421"/>
      <c r="DJ7" s="421"/>
      <c r="DK7" s="421"/>
      <c r="DL7" s="421"/>
      <c r="DM7" s="421"/>
      <c r="DN7" s="421"/>
      <c r="DO7" s="421"/>
      <c r="DP7" s="421"/>
      <c r="DQ7" s="421"/>
      <c r="DR7" s="421"/>
      <c r="DS7" s="421"/>
      <c r="DT7" s="421"/>
      <c r="DU7" s="421"/>
      <c r="DV7" s="421"/>
      <c r="DW7" s="421"/>
      <c r="DX7" s="421"/>
      <c r="DY7" s="421"/>
      <c r="DZ7" s="421"/>
      <c r="EA7" s="421"/>
      <c r="EB7" s="421"/>
      <c r="EC7" s="421"/>
      <c r="ED7" s="421"/>
      <c r="EE7" s="421"/>
      <c r="EF7" s="445"/>
      <c r="EG7" s="237"/>
      <c r="EH7" s="9"/>
      <c r="EI7" s="192"/>
      <c r="EJ7" s="192"/>
      <c r="EK7" s="175"/>
      <c r="EL7" s="9"/>
      <c r="EM7" s="9"/>
      <c r="EN7" s="164"/>
      <c r="EO7" s="164"/>
      <c r="EP7" s="164"/>
      <c r="EQ7" s="164"/>
      <c r="ER7" s="164"/>
      <c r="ES7" s="164"/>
      <c r="ET7" s="164"/>
      <c r="EU7" s="164"/>
      <c r="EV7" s="164"/>
      <c r="EW7" s="164"/>
      <c r="EX7" s="164"/>
      <c r="EY7" s="164"/>
      <c r="EZ7" s="164"/>
      <c r="FA7" s="164"/>
      <c r="FB7" s="164"/>
      <c r="FC7" s="164"/>
      <c r="FD7" s="164"/>
      <c r="FE7" s="164"/>
      <c r="FF7" s="164"/>
      <c r="FG7" s="164"/>
      <c r="FH7" s="164"/>
      <c r="FI7" s="164"/>
      <c r="FJ7" s="164"/>
      <c r="FK7" s="164"/>
      <c r="FL7" s="164"/>
      <c r="FM7" s="164"/>
      <c r="FN7" s="164"/>
      <c r="FO7" s="164"/>
      <c r="FP7" s="164"/>
      <c r="FQ7" s="164"/>
      <c r="FR7" s="164"/>
      <c r="FS7" s="164"/>
      <c r="FT7" s="164"/>
      <c r="FU7" s="164"/>
      <c r="FV7" s="164"/>
      <c r="FW7" s="164"/>
      <c r="FX7" s="164"/>
      <c r="FY7" s="164"/>
      <c r="FZ7" s="164"/>
      <c r="GA7" s="164"/>
      <c r="GB7" s="164"/>
      <c r="GC7" s="164"/>
      <c r="GD7" s="164"/>
      <c r="GE7" s="164"/>
      <c r="GF7" s="164"/>
      <c r="GG7" s="164"/>
      <c r="GH7" s="164"/>
      <c r="GI7" s="164"/>
      <c r="GJ7" s="164"/>
      <c r="GK7" s="164"/>
      <c r="GL7" s="164"/>
      <c r="GM7" s="164"/>
      <c r="GN7" s="164"/>
      <c r="GO7" s="164"/>
      <c r="GP7" s="164"/>
      <c r="GQ7" s="164"/>
      <c r="GR7" s="164"/>
      <c r="GS7" s="164"/>
      <c r="GT7" s="164"/>
      <c r="GU7" s="164"/>
      <c r="GV7" s="164"/>
      <c r="GW7" s="164"/>
      <c r="GX7" s="164"/>
      <c r="GY7" s="164"/>
      <c r="GZ7" s="164"/>
      <c r="HA7" s="164"/>
      <c r="HB7" s="164"/>
      <c r="HC7" s="164"/>
      <c r="HD7" s="164"/>
      <c r="HE7" s="164"/>
      <c r="HF7" s="164"/>
      <c r="HG7" s="164"/>
      <c r="HH7" s="164"/>
      <c r="HI7" s="4"/>
    </row>
    <row r="8" spans="1:223" ht="15" customHeight="1">
      <c r="A8" s="482" t="s">
        <v>1</v>
      </c>
      <c r="B8" s="483"/>
      <c r="C8" s="483"/>
      <c r="D8" s="484"/>
      <c r="E8" s="476"/>
      <c r="F8" s="477"/>
      <c r="G8" s="478"/>
      <c r="H8" s="472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421"/>
      <c r="CT8" s="421"/>
      <c r="CU8" s="421"/>
      <c r="CV8" s="421"/>
      <c r="CW8" s="421"/>
      <c r="CX8" s="421"/>
      <c r="CY8" s="421"/>
      <c r="CZ8" s="421"/>
      <c r="DA8" s="421"/>
      <c r="DB8" s="421"/>
      <c r="DC8" s="421"/>
      <c r="DD8" s="421"/>
      <c r="DE8" s="421"/>
      <c r="DF8" s="421"/>
      <c r="DG8" s="421"/>
      <c r="DH8" s="421"/>
      <c r="DI8" s="421"/>
      <c r="DJ8" s="421"/>
      <c r="DK8" s="421"/>
      <c r="DL8" s="421"/>
      <c r="DM8" s="421"/>
      <c r="DN8" s="421"/>
      <c r="DO8" s="421"/>
      <c r="DP8" s="421"/>
      <c r="DQ8" s="421"/>
      <c r="DR8" s="421"/>
      <c r="DS8" s="421"/>
      <c r="DT8" s="421"/>
      <c r="DU8" s="421"/>
      <c r="DV8" s="421"/>
      <c r="DW8" s="421"/>
      <c r="DX8" s="421"/>
      <c r="DY8" s="421"/>
      <c r="DZ8" s="421"/>
      <c r="EA8" s="421"/>
      <c r="EB8" s="421"/>
      <c r="EC8" s="421"/>
      <c r="ED8" s="421"/>
      <c r="EE8" s="421"/>
      <c r="EF8" s="445"/>
      <c r="EG8" s="237"/>
      <c r="EH8" s="9"/>
      <c r="EI8" s="192"/>
      <c r="EJ8" s="192"/>
      <c r="EK8" s="175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</row>
    <row r="9" spans="1:223" ht="14.25" customHeight="1">
      <c r="A9" s="488"/>
      <c r="B9" s="489"/>
      <c r="C9" s="489"/>
      <c r="D9" s="489"/>
      <c r="E9" s="489"/>
      <c r="F9" s="489"/>
      <c r="G9" s="490"/>
      <c r="H9" s="472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421"/>
      <c r="CT9" s="421"/>
      <c r="CU9" s="421"/>
      <c r="CV9" s="421"/>
      <c r="CW9" s="421"/>
      <c r="CX9" s="421"/>
      <c r="CY9" s="421"/>
      <c r="CZ9" s="421"/>
      <c r="DA9" s="421"/>
      <c r="DB9" s="421"/>
      <c r="DC9" s="421"/>
      <c r="DD9" s="421"/>
      <c r="DE9" s="421"/>
      <c r="DF9" s="421"/>
      <c r="DG9" s="421"/>
      <c r="DH9" s="421"/>
      <c r="DI9" s="421"/>
      <c r="DJ9" s="421"/>
      <c r="DK9" s="421"/>
      <c r="DL9" s="421"/>
      <c r="DM9" s="421"/>
      <c r="DN9" s="421"/>
      <c r="DO9" s="421"/>
      <c r="DP9" s="421"/>
      <c r="DQ9" s="421"/>
      <c r="DR9" s="421"/>
      <c r="DS9" s="421"/>
      <c r="DT9" s="421"/>
      <c r="DU9" s="421"/>
      <c r="DV9" s="421"/>
      <c r="DW9" s="421"/>
      <c r="DX9" s="421"/>
      <c r="DY9" s="421"/>
      <c r="DZ9" s="421"/>
      <c r="EA9" s="421"/>
      <c r="EB9" s="421"/>
      <c r="EC9" s="421"/>
      <c r="ED9" s="421"/>
      <c r="EE9" s="421"/>
      <c r="EF9" s="445"/>
      <c r="EG9" s="339" t="s">
        <v>93</v>
      </c>
      <c r="EH9" s="9"/>
      <c r="EI9" s="192"/>
      <c r="EJ9" s="192"/>
      <c r="EK9" s="175"/>
      <c r="EL9" s="9"/>
      <c r="EM9" s="9"/>
      <c r="EN9" s="512"/>
      <c r="EO9" s="512"/>
      <c r="EP9" s="512"/>
      <c r="EQ9" s="512"/>
      <c r="ER9" s="512"/>
      <c r="ES9" s="342"/>
      <c r="ET9" s="342"/>
      <c r="EU9" s="342"/>
      <c r="EV9" s="342"/>
      <c r="EW9" s="342"/>
      <c r="EX9" s="342"/>
      <c r="EY9" s="342"/>
      <c r="EZ9" s="342"/>
      <c r="FA9" s="342"/>
      <c r="FB9" s="342"/>
      <c r="FC9" s="342"/>
      <c r="FD9" s="342"/>
      <c r="FE9" s="342"/>
      <c r="FF9" s="342"/>
      <c r="FG9" s="342"/>
      <c r="FH9" s="342"/>
      <c r="FI9" s="342"/>
      <c r="FJ9" s="342"/>
      <c r="FK9" s="342"/>
      <c r="FL9" s="342"/>
      <c r="FM9" s="342"/>
      <c r="FN9" s="342"/>
      <c r="FO9" s="342"/>
      <c r="FP9" s="342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</row>
    <row r="10" spans="1:223" ht="13.5" thickBot="1">
      <c r="A10" s="485" t="s">
        <v>5</v>
      </c>
      <c r="B10" s="406"/>
      <c r="C10" s="406"/>
      <c r="D10" s="406"/>
      <c r="E10" s="406"/>
      <c r="F10" s="406"/>
      <c r="G10" s="486"/>
      <c r="H10" s="472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421"/>
      <c r="CT10" s="421"/>
      <c r="CU10" s="421"/>
      <c r="CV10" s="421"/>
      <c r="CW10" s="421"/>
      <c r="CX10" s="421"/>
      <c r="CY10" s="421"/>
      <c r="CZ10" s="421"/>
      <c r="DA10" s="421"/>
      <c r="DB10" s="421"/>
      <c r="DC10" s="421"/>
      <c r="DD10" s="421"/>
      <c r="DE10" s="421"/>
      <c r="DF10" s="421"/>
      <c r="DG10" s="421"/>
      <c r="DH10" s="421"/>
      <c r="DI10" s="421"/>
      <c r="DJ10" s="421"/>
      <c r="DK10" s="421"/>
      <c r="DL10" s="421"/>
      <c r="DM10" s="421"/>
      <c r="DN10" s="421"/>
      <c r="DO10" s="421"/>
      <c r="DP10" s="421"/>
      <c r="DQ10" s="421"/>
      <c r="DR10" s="421"/>
      <c r="DS10" s="421"/>
      <c r="DT10" s="421"/>
      <c r="DU10" s="421"/>
      <c r="DV10" s="421"/>
      <c r="DW10" s="421"/>
      <c r="DX10" s="421"/>
      <c r="DY10" s="421"/>
      <c r="DZ10" s="421"/>
      <c r="EA10" s="421"/>
      <c r="EB10" s="421"/>
      <c r="EC10" s="421"/>
      <c r="ED10" s="421"/>
      <c r="EE10" s="421"/>
      <c r="EF10" s="445"/>
      <c r="EG10" s="240" t="s">
        <v>91</v>
      </c>
      <c r="EH10" s="8"/>
      <c r="EI10" s="192"/>
      <c r="EJ10" s="192"/>
      <c r="EK10" s="182"/>
      <c r="EL10" s="8"/>
      <c r="EM10" s="8"/>
      <c r="EN10" s="512"/>
      <c r="EO10" s="512"/>
      <c r="EP10" s="512"/>
      <c r="EQ10" s="512"/>
      <c r="ER10" s="512"/>
      <c r="ES10" s="342"/>
      <c r="ET10" s="342"/>
      <c r="EU10" s="342"/>
      <c r="EV10" s="342"/>
      <c r="EW10" s="342"/>
      <c r="EX10" s="342"/>
      <c r="EY10" s="342"/>
      <c r="EZ10" s="342"/>
      <c r="FA10" s="342"/>
      <c r="FB10" s="342"/>
      <c r="FC10" s="342"/>
      <c r="FD10" s="342"/>
      <c r="FE10" s="342"/>
      <c r="FF10" s="342"/>
      <c r="FG10" s="342"/>
      <c r="FH10" s="342"/>
      <c r="FI10" s="342"/>
      <c r="FJ10" s="342"/>
      <c r="FK10" s="342"/>
      <c r="FL10" s="342"/>
      <c r="FM10" s="342"/>
      <c r="FN10" s="342"/>
      <c r="FO10" s="342"/>
      <c r="FP10" s="342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</row>
    <row r="11" spans="1:223" ht="13.5" customHeight="1" thickBot="1">
      <c r="A11" s="513" t="s">
        <v>4</v>
      </c>
      <c r="B11" s="514"/>
      <c r="C11" s="33">
        <f>YEAR(REGISTER!R6)</f>
        <v>2011</v>
      </c>
      <c r="D11" s="30"/>
      <c r="E11" s="180" t="s">
        <v>73</v>
      </c>
      <c r="F11" s="29"/>
      <c r="G11" s="181" t="s">
        <v>74</v>
      </c>
      <c r="H11" s="473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421"/>
      <c r="CT11" s="421"/>
      <c r="CU11" s="421"/>
      <c r="CV11" s="421"/>
      <c r="CW11" s="421"/>
      <c r="CX11" s="421"/>
      <c r="CY11" s="421"/>
      <c r="CZ11" s="421"/>
      <c r="DA11" s="421"/>
      <c r="DB11" s="421"/>
      <c r="DC11" s="421"/>
      <c r="DD11" s="421"/>
      <c r="DE11" s="421"/>
      <c r="DF11" s="421"/>
      <c r="DG11" s="421"/>
      <c r="DH11" s="421"/>
      <c r="DI11" s="421"/>
      <c r="DJ11" s="421"/>
      <c r="DK11" s="421"/>
      <c r="DL11" s="421"/>
      <c r="DM11" s="421"/>
      <c r="DN11" s="421"/>
      <c r="DO11" s="421"/>
      <c r="DP11" s="421"/>
      <c r="DQ11" s="421"/>
      <c r="DR11" s="421"/>
      <c r="DS11" s="421"/>
      <c r="DT11" s="421"/>
      <c r="DU11" s="421"/>
      <c r="DV11" s="421"/>
      <c r="DW11" s="421"/>
      <c r="DX11" s="421"/>
      <c r="DY11" s="421"/>
      <c r="DZ11" s="421"/>
      <c r="EA11" s="421"/>
      <c r="EB11" s="421"/>
      <c r="EC11" s="421"/>
      <c r="ED11" s="421"/>
      <c r="EE11" s="421"/>
      <c r="EF11" s="445"/>
      <c r="EG11" s="542" t="s">
        <v>37</v>
      </c>
      <c r="EH11" s="193"/>
      <c r="EI11" s="442" t="s">
        <v>38</v>
      </c>
      <c r="EJ11" s="192"/>
      <c r="EK11" s="182"/>
      <c r="EL11" s="8"/>
      <c r="EM11" s="8"/>
      <c r="EN11" s="438"/>
      <c r="EO11" s="438"/>
      <c r="EP11" s="438"/>
      <c r="EQ11" s="438"/>
      <c r="ER11" s="438"/>
      <c r="ES11" s="438"/>
      <c r="ET11" s="438"/>
      <c r="EU11" s="438"/>
      <c r="EV11" s="438"/>
      <c r="EW11" s="438"/>
      <c r="EX11" s="438"/>
      <c r="EY11" s="438"/>
      <c r="EZ11" s="438"/>
      <c r="FA11" s="438"/>
      <c r="FB11" s="438"/>
      <c r="FC11" s="438"/>
      <c r="FD11" s="438"/>
      <c r="FE11" s="438"/>
      <c r="FF11" s="438"/>
      <c r="FG11" s="438"/>
      <c r="FH11" s="438"/>
      <c r="FI11" s="438"/>
      <c r="FJ11" s="438"/>
      <c r="FK11" s="438"/>
      <c r="FL11" s="438"/>
      <c r="FM11" s="438"/>
      <c r="FN11" s="438"/>
      <c r="FO11" s="438"/>
      <c r="FP11" s="438"/>
      <c r="FQ11" s="438"/>
      <c r="FR11" s="438"/>
      <c r="FS11" s="438"/>
      <c r="FT11" s="438"/>
      <c r="FU11" s="438"/>
      <c r="FV11" s="438"/>
      <c r="FW11" s="438"/>
      <c r="FX11" s="438"/>
      <c r="FY11" s="438"/>
      <c r="FZ11" s="438"/>
      <c r="GA11" s="438"/>
      <c r="GB11" s="438"/>
      <c r="GC11" s="438"/>
      <c r="GD11" s="438"/>
      <c r="GE11" s="438"/>
      <c r="GF11" s="438"/>
      <c r="GG11" s="438"/>
      <c r="GH11" s="438"/>
      <c r="GI11" s="438"/>
      <c r="GJ11" s="438"/>
      <c r="GK11" s="438"/>
      <c r="GL11" s="438"/>
      <c r="GM11" s="438"/>
      <c r="GN11" s="438"/>
      <c r="GO11" s="438"/>
      <c r="GP11" s="438"/>
      <c r="GQ11" s="438"/>
      <c r="GR11" s="438"/>
      <c r="GS11" s="438"/>
      <c r="GT11" s="438"/>
      <c r="GU11" s="438"/>
      <c r="GV11" s="438"/>
      <c r="GW11" s="438"/>
      <c r="GX11" s="438"/>
      <c r="GY11" s="438"/>
      <c r="GZ11" s="438"/>
      <c r="HA11" s="438"/>
      <c r="HB11" s="438"/>
      <c r="HC11" s="438"/>
      <c r="HD11" s="438"/>
      <c r="HE11" s="438"/>
      <c r="HF11" s="438"/>
      <c r="HG11" s="438"/>
      <c r="HH11" s="438"/>
      <c r="HI11" s="4"/>
    </row>
    <row r="12" spans="1:223" ht="13.5" thickBot="1">
      <c r="A12" s="506" t="s">
        <v>3</v>
      </c>
      <c r="B12" s="507"/>
      <c r="C12" s="508"/>
      <c r="D12" s="508"/>
      <c r="E12" s="508"/>
      <c r="F12" s="508"/>
      <c r="G12" s="509"/>
      <c r="H12" s="363" t="s">
        <v>21</v>
      </c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91"/>
      <c r="EG12" s="543"/>
      <c r="EH12" s="194"/>
      <c r="EI12" s="443"/>
      <c r="EJ12" s="197"/>
      <c r="EK12" s="198"/>
      <c r="EL12" s="273"/>
      <c r="EM12" s="293"/>
      <c r="EN12" s="293"/>
      <c r="EO12" s="293"/>
      <c r="EP12" s="293"/>
      <c r="EQ12" s="293"/>
      <c r="ER12" s="293"/>
      <c r="ES12" s="293"/>
      <c r="ET12" s="293"/>
      <c r="EU12" s="293"/>
      <c r="EV12" s="293"/>
      <c r="EW12" s="293"/>
      <c r="EX12" s="293"/>
      <c r="EY12" s="293"/>
      <c r="EZ12" s="293"/>
      <c r="FA12" s="293"/>
      <c r="FB12" s="293"/>
      <c r="FC12" s="293"/>
      <c r="FD12" s="293"/>
      <c r="FE12" s="293"/>
      <c r="FF12" s="293"/>
      <c r="FG12" s="293"/>
      <c r="FH12" s="293"/>
      <c r="FI12" s="293"/>
      <c r="FJ12" s="293"/>
      <c r="FK12" s="293"/>
      <c r="FL12" s="293"/>
      <c r="FM12" s="293"/>
      <c r="FN12" s="293"/>
      <c r="FO12" s="293"/>
      <c r="FP12" s="293"/>
      <c r="FQ12" s="293"/>
      <c r="FR12" s="293"/>
      <c r="FS12" s="293"/>
      <c r="FT12" s="293"/>
      <c r="FU12" s="293"/>
      <c r="FV12" s="293"/>
      <c r="FW12" s="293"/>
      <c r="FX12" s="293"/>
      <c r="FY12" s="293"/>
      <c r="FZ12" s="293"/>
      <c r="GA12" s="293"/>
      <c r="GB12" s="293"/>
      <c r="GC12" s="293"/>
      <c r="GD12" s="293"/>
      <c r="GE12" s="293"/>
      <c r="GF12" s="293"/>
      <c r="GG12" s="293"/>
      <c r="GH12" s="293"/>
      <c r="GI12" s="293"/>
      <c r="GJ12" s="293"/>
      <c r="GK12" s="293"/>
      <c r="GL12" s="293"/>
      <c r="GM12" s="293"/>
      <c r="GN12" s="293"/>
      <c r="GO12" s="293"/>
      <c r="GP12" s="293"/>
      <c r="GQ12" s="293"/>
      <c r="GR12" s="293"/>
      <c r="GS12" s="293"/>
      <c r="GT12" s="293"/>
      <c r="GU12" s="293"/>
      <c r="GV12" s="293"/>
      <c r="GW12" s="293"/>
      <c r="GX12" s="293"/>
      <c r="GY12" s="293"/>
      <c r="GZ12" s="293"/>
      <c r="HA12" s="293"/>
      <c r="HB12" s="293"/>
      <c r="HC12" s="293"/>
      <c r="HD12" s="293"/>
      <c r="HE12" s="293"/>
      <c r="HF12" s="293"/>
      <c r="HG12" s="293"/>
      <c r="HH12" s="293"/>
      <c r="HI12" s="70"/>
    </row>
    <row r="13" spans="1:223" ht="13.5" thickBot="1">
      <c r="A13" s="510"/>
      <c r="B13" s="511"/>
      <c r="C13" s="511"/>
      <c r="D13" s="511"/>
      <c r="E13" s="511"/>
      <c r="F13" s="511"/>
      <c r="G13" s="511"/>
      <c r="H13" s="31" t="s">
        <v>22</v>
      </c>
      <c r="I13" s="365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91"/>
      <c r="EG13" s="543"/>
      <c r="EH13" s="194"/>
      <c r="EI13" s="443"/>
      <c r="EJ13" s="197"/>
      <c r="EK13" s="198"/>
      <c r="EL13" s="273"/>
      <c r="EM13" s="334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76"/>
      <c r="FQ13" s="440" t="s">
        <v>38</v>
      </c>
      <c r="FR13" s="440"/>
      <c r="FS13" s="440"/>
      <c r="FT13" s="440"/>
      <c r="FU13" s="440"/>
      <c r="FV13" s="440"/>
      <c r="FW13" s="440"/>
      <c r="FX13" s="440"/>
      <c r="FY13" s="440"/>
      <c r="FZ13" s="440"/>
      <c r="GA13" s="440"/>
      <c r="GB13" s="440"/>
      <c r="GC13" s="440"/>
      <c r="GD13" s="440"/>
      <c r="GE13" s="440"/>
      <c r="GF13" s="440"/>
      <c r="GG13" s="440"/>
      <c r="GH13" s="440"/>
      <c r="GI13" s="440"/>
      <c r="GJ13" s="440"/>
      <c r="GK13" s="440"/>
      <c r="GL13" s="440"/>
      <c r="GM13" s="440"/>
      <c r="GN13" s="440"/>
      <c r="GO13" s="440"/>
      <c r="GP13" s="440"/>
      <c r="GQ13" s="440"/>
      <c r="GR13" s="440"/>
      <c r="GS13" s="440"/>
      <c r="GT13" s="440"/>
      <c r="GU13" s="440"/>
      <c r="GV13" s="440"/>
      <c r="GW13" s="440"/>
      <c r="GX13" s="440"/>
      <c r="GY13" s="440"/>
      <c r="GZ13" s="440"/>
      <c r="HA13" s="440"/>
      <c r="HB13" s="440"/>
      <c r="HC13" s="440"/>
      <c r="HD13" s="440"/>
      <c r="HE13" s="440"/>
      <c r="HF13" s="440"/>
      <c r="HG13" s="440"/>
      <c r="HH13" s="440"/>
      <c r="HI13" s="170"/>
      <c r="HJ13" s="23"/>
    </row>
    <row r="14" spans="1:223">
      <c r="A14" s="451" t="s">
        <v>6</v>
      </c>
      <c r="B14" s="452"/>
      <c r="C14" s="452"/>
      <c r="D14" s="452"/>
      <c r="E14" s="452"/>
      <c r="F14" s="452"/>
      <c r="G14" s="452"/>
      <c r="H14" s="364"/>
      <c r="I14" s="278"/>
      <c r="J14" s="278"/>
      <c r="K14" s="278"/>
      <c r="L14" s="278"/>
      <c r="M14" s="278"/>
      <c r="N14" s="278"/>
      <c r="O14" s="278"/>
      <c r="P14" s="278"/>
      <c r="Q14" s="278"/>
      <c r="R14" s="278"/>
      <c r="S14" s="278"/>
      <c r="T14" s="278"/>
      <c r="U14" s="278"/>
      <c r="V14" s="278"/>
      <c r="W14" s="278"/>
      <c r="X14" s="278"/>
      <c r="Y14" s="278"/>
      <c r="Z14" s="278"/>
      <c r="AA14" s="278"/>
      <c r="AB14" s="278"/>
      <c r="AC14" s="278"/>
      <c r="AD14" s="278"/>
      <c r="AE14" s="278"/>
      <c r="AF14" s="278"/>
      <c r="AG14" s="278"/>
      <c r="AH14" s="278"/>
      <c r="AI14" s="278"/>
      <c r="AJ14" s="278"/>
      <c r="AK14" s="278"/>
      <c r="AL14" s="278"/>
      <c r="AM14" s="278"/>
      <c r="AN14" s="278"/>
      <c r="AO14" s="278"/>
      <c r="AP14" s="278"/>
      <c r="AQ14" s="278"/>
      <c r="AR14" s="278"/>
      <c r="AS14" s="278"/>
      <c r="AT14" s="278"/>
      <c r="AU14" s="278"/>
      <c r="AV14" s="278"/>
      <c r="AW14" s="278"/>
      <c r="AX14" s="278"/>
      <c r="AY14" s="278"/>
      <c r="AZ14" s="278"/>
      <c r="BA14" s="278"/>
      <c r="BB14" s="278"/>
      <c r="BC14" s="278"/>
      <c r="BD14" s="278"/>
      <c r="BE14" s="278"/>
      <c r="BF14" s="278"/>
      <c r="BG14" s="278"/>
      <c r="BH14" s="278"/>
      <c r="BI14" s="278"/>
      <c r="BJ14" s="278"/>
      <c r="BK14" s="278"/>
      <c r="BL14" s="278"/>
      <c r="BM14" s="278"/>
      <c r="BN14" s="278"/>
      <c r="BO14" s="278"/>
      <c r="BP14" s="278"/>
      <c r="BQ14" s="278"/>
      <c r="BR14" s="278"/>
      <c r="BS14" s="278"/>
      <c r="BT14" s="278"/>
      <c r="BU14" s="278"/>
      <c r="BV14" s="278"/>
      <c r="BW14" s="278"/>
      <c r="BX14" s="357"/>
      <c r="BY14" s="357"/>
      <c r="BZ14" s="357"/>
      <c r="CA14" s="357"/>
      <c r="CB14" s="357"/>
      <c r="CC14" s="357"/>
      <c r="CD14" s="357"/>
      <c r="CE14" s="357"/>
      <c r="CF14" s="357"/>
      <c r="CG14" s="357"/>
      <c r="CH14" s="357"/>
      <c r="CI14" s="357"/>
      <c r="CJ14" s="357"/>
      <c r="CK14" s="357"/>
      <c r="CL14" s="278"/>
      <c r="CM14" s="278"/>
      <c r="CN14" s="278"/>
      <c r="CO14" s="278"/>
      <c r="CP14" s="278"/>
      <c r="CQ14" s="278"/>
      <c r="CR14" s="278"/>
      <c r="CS14" s="362"/>
      <c r="CT14" s="362"/>
      <c r="CU14" s="362"/>
      <c r="CV14" s="362"/>
      <c r="CW14" s="362"/>
      <c r="CX14" s="362"/>
      <c r="CY14" s="362"/>
      <c r="CZ14" s="362"/>
      <c r="DA14" s="362"/>
      <c r="DB14" s="362"/>
      <c r="DC14" s="362"/>
      <c r="DD14" s="362"/>
      <c r="DE14" s="362"/>
      <c r="DF14" s="362"/>
      <c r="DG14" s="362"/>
      <c r="DH14" s="362"/>
      <c r="DI14" s="362"/>
      <c r="DJ14" s="362"/>
      <c r="DK14" s="362"/>
      <c r="DL14" s="362"/>
      <c r="DM14" s="362"/>
      <c r="DN14" s="362"/>
      <c r="DO14" s="362"/>
      <c r="DP14" s="362"/>
      <c r="DQ14" s="362"/>
      <c r="DR14" s="362"/>
      <c r="DS14" s="362"/>
      <c r="DT14" s="362"/>
      <c r="DU14" s="362"/>
      <c r="DV14" s="362"/>
      <c r="DW14" s="362"/>
      <c r="DX14" s="362"/>
      <c r="DY14" s="362"/>
      <c r="DZ14" s="362"/>
      <c r="EA14" s="362"/>
      <c r="EB14" s="362"/>
      <c r="EC14" s="362"/>
      <c r="ED14" s="362"/>
      <c r="EE14" s="362"/>
      <c r="EF14" s="362"/>
      <c r="EG14" s="544"/>
      <c r="EH14" s="194"/>
      <c r="EI14" s="443"/>
      <c r="EJ14" s="197"/>
      <c r="EK14" s="198"/>
      <c r="EL14" s="273"/>
      <c r="EM14" s="335"/>
      <c r="EN14" s="226"/>
      <c r="EO14" s="226"/>
      <c r="EP14" s="226"/>
      <c r="EQ14" s="226"/>
      <c r="ER14" s="226"/>
      <c r="ES14" s="215"/>
      <c r="ET14" s="215"/>
      <c r="EU14" s="215"/>
      <c r="EV14" s="215"/>
      <c r="EW14" s="215"/>
      <c r="EX14" s="215"/>
      <c r="EY14" s="215"/>
      <c r="EZ14" s="215"/>
      <c r="FA14" s="215"/>
      <c r="FB14" s="215"/>
      <c r="FC14" s="215"/>
      <c r="FD14" s="215"/>
      <c r="FE14" s="215"/>
      <c r="FF14" s="215"/>
      <c r="FG14" s="215"/>
      <c r="FH14" s="215"/>
      <c r="FI14" s="215"/>
      <c r="FJ14" s="215"/>
      <c r="FK14" s="215"/>
      <c r="FL14" s="215"/>
      <c r="FM14" s="215"/>
      <c r="FN14" s="215"/>
      <c r="FO14" s="215"/>
      <c r="FP14" s="227"/>
      <c r="FQ14" s="439"/>
      <c r="FR14" s="439"/>
      <c r="FS14" s="439"/>
      <c r="FT14" s="439"/>
      <c r="FU14" s="439"/>
      <c r="FV14" s="439"/>
      <c r="FW14" s="439"/>
      <c r="FX14" s="439"/>
      <c r="FY14" s="439"/>
      <c r="FZ14" s="439"/>
      <c r="GA14" s="439"/>
      <c r="GB14" s="439"/>
      <c r="GC14" s="439"/>
      <c r="GD14" s="439"/>
      <c r="GE14" s="439"/>
      <c r="GF14" s="439"/>
      <c r="GG14" s="439"/>
      <c r="GH14" s="439"/>
      <c r="GI14" s="439"/>
      <c r="GJ14" s="439"/>
      <c r="GK14" s="439"/>
      <c r="GL14" s="439"/>
      <c r="GM14" s="439"/>
      <c r="GN14" s="439"/>
      <c r="GO14" s="439"/>
      <c r="GP14" s="439"/>
      <c r="GQ14" s="439"/>
      <c r="GR14" s="439"/>
      <c r="GS14" s="439"/>
      <c r="GT14" s="439"/>
      <c r="GU14" s="439"/>
      <c r="GV14" s="439"/>
      <c r="GW14" s="439"/>
      <c r="GX14" s="439"/>
      <c r="GY14" s="439"/>
      <c r="GZ14" s="439"/>
      <c r="HA14" s="439"/>
      <c r="HB14" s="439"/>
      <c r="HC14" s="439"/>
      <c r="HD14" s="439"/>
      <c r="HE14" s="439"/>
      <c r="HF14" s="439"/>
      <c r="HG14" s="439"/>
      <c r="HH14" s="439"/>
      <c r="HI14" s="171"/>
      <c r="HJ14" s="23"/>
    </row>
    <row r="15" spans="1:223" ht="13.5" thickBot="1">
      <c r="A15" s="453"/>
      <c r="B15" s="454"/>
      <c r="C15" s="454"/>
      <c r="D15" s="454"/>
      <c r="E15" s="454"/>
      <c r="F15" s="454"/>
      <c r="G15" s="455"/>
      <c r="H15" s="300"/>
      <c r="I15" s="272"/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272"/>
      <c r="AG15" s="272"/>
      <c r="AH15" s="272"/>
      <c r="AI15" s="272"/>
      <c r="AJ15" s="272"/>
      <c r="AK15" s="272"/>
      <c r="AL15" s="272"/>
      <c r="AM15" s="272"/>
      <c r="AN15" s="272"/>
      <c r="AO15" s="272"/>
      <c r="AP15" s="272"/>
      <c r="AQ15" s="272"/>
      <c r="AR15" s="272"/>
      <c r="AS15" s="272"/>
      <c r="AT15" s="272"/>
      <c r="AU15" s="272"/>
      <c r="AV15" s="272"/>
      <c r="AW15" s="272"/>
      <c r="AX15" s="272"/>
      <c r="AY15" s="272"/>
      <c r="AZ15" s="272"/>
      <c r="BA15" s="272"/>
      <c r="BB15" s="272"/>
      <c r="BC15" s="272"/>
      <c r="BD15" s="272"/>
      <c r="BE15" s="272"/>
      <c r="BF15" s="272"/>
      <c r="BG15" s="272"/>
      <c r="BH15" s="272"/>
      <c r="BI15" s="272"/>
      <c r="BJ15" s="272"/>
      <c r="BK15" s="272"/>
      <c r="BL15" s="272"/>
      <c r="BM15" s="272"/>
      <c r="BN15" s="272"/>
      <c r="BO15" s="272"/>
      <c r="BP15" s="272"/>
      <c r="BQ15" s="272"/>
      <c r="BR15" s="272"/>
      <c r="BS15" s="272"/>
      <c r="BT15" s="272"/>
      <c r="BU15" s="272"/>
      <c r="BV15" s="272"/>
      <c r="BW15" s="272"/>
      <c r="BX15" s="272"/>
      <c r="BY15" s="272"/>
      <c r="BZ15" s="272"/>
      <c r="CA15" s="272"/>
      <c r="CB15" s="272"/>
      <c r="CC15" s="272"/>
      <c r="CD15" s="272"/>
      <c r="CE15" s="272"/>
      <c r="CF15" s="272"/>
      <c r="CG15" s="272"/>
      <c r="CH15" s="272"/>
      <c r="CI15" s="272"/>
      <c r="CJ15" s="272"/>
      <c r="CK15" s="272"/>
      <c r="CL15" s="272"/>
      <c r="CM15" s="272"/>
      <c r="CN15" s="272"/>
      <c r="CO15" s="272"/>
      <c r="CP15" s="272"/>
      <c r="CQ15" s="272"/>
      <c r="CR15" s="272"/>
      <c r="CS15" s="272"/>
      <c r="CT15" s="272"/>
      <c r="CU15" s="272"/>
      <c r="CV15" s="272"/>
      <c r="CW15" s="272"/>
      <c r="CX15" s="272"/>
      <c r="CY15" s="272"/>
      <c r="CZ15" s="272"/>
      <c r="DA15" s="272"/>
      <c r="DB15" s="272"/>
      <c r="DC15" s="272"/>
      <c r="DD15" s="272"/>
      <c r="DE15" s="272"/>
      <c r="DF15" s="272"/>
      <c r="DG15" s="272"/>
      <c r="DH15" s="272"/>
      <c r="DI15" s="272"/>
      <c r="DJ15" s="272"/>
      <c r="DK15" s="272"/>
      <c r="DL15" s="272"/>
      <c r="DM15" s="272"/>
      <c r="DN15" s="272"/>
      <c r="DO15" s="272"/>
      <c r="DP15" s="272"/>
      <c r="DQ15" s="272"/>
      <c r="DR15" s="272"/>
      <c r="DS15" s="272"/>
      <c r="DT15" s="272"/>
      <c r="DU15" s="272"/>
      <c r="DV15" s="272"/>
      <c r="DW15" s="272"/>
      <c r="DX15" s="272"/>
      <c r="DY15" s="272"/>
      <c r="DZ15" s="272"/>
      <c r="EA15" s="272"/>
      <c r="EB15" s="272"/>
      <c r="EC15" s="272"/>
      <c r="ED15" s="272"/>
      <c r="EE15" s="272"/>
      <c r="EF15" s="272"/>
      <c r="EG15" s="544"/>
      <c r="EH15" s="194"/>
      <c r="EI15" s="443"/>
      <c r="EJ15" s="199"/>
      <c r="EK15" s="200"/>
      <c r="EL15" s="273"/>
      <c r="EM15" s="336"/>
      <c r="EN15" s="274"/>
      <c r="EO15" s="274"/>
      <c r="EP15" s="274"/>
      <c r="EQ15" s="274"/>
      <c r="ER15" s="274"/>
      <c r="ES15" s="275"/>
      <c r="ET15" s="275"/>
      <c r="EU15" s="275"/>
      <c r="EV15" s="275"/>
      <c r="EW15" s="275"/>
      <c r="EX15" s="275"/>
      <c r="EY15" s="275"/>
      <c r="EZ15" s="275"/>
      <c r="FA15" s="275"/>
      <c r="FB15" s="275"/>
      <c r="FC15" s="275"/>
      <c r="FD15" s="275"/>
      <c r="FE15" s="275"/>
      <c r="FF15" s="275"/>
      <c r="FG15" s="275"/>
      <c r="FH15" s="275"/>
      <c r="FI15" s="275"/>
      <c r="FJ15" s="275"/>
      <c r="FK15" s="275"/>
      <c r="FL15" s="275"/>
      <c r="FM15" s="275"/>
      <c r="FN15" s="275"/>
      <c r="FO15" s="275"/>
      <c r="FP15" s="276"/>
      <c r="FQ15" s="275"/>
      <c r="FR15" s="275"/>
      <c r="FS15" s="275"/>
      <c r="FT15" s="275"/>
      <c r="FU15" s="275"/>
      <c r="FV15" s="275"/>
      <c r="FW15" s="277"/>
      <c r="FX15" s="277"/>
      <c r="FY15" s="277"/>
      <c r="FZ15" s="277"/>
      <c r="GA15" s="277"/>
      <c r="GB15" s="277"/>
      <c r="GC15" s="277"/>
      <c r="GD15" s="277"/>
      <c r="GE15" s="277"/>
      <c r="GF15" s="277"/>
      <c r="GG15" s="277"/>
      <c r="GH15" s="277"/>
      <c r="GI15" s="277"/>
      <c r="GJ15" s="277"/>
      <c r="GK15" s="277"/>
      <c r="GL15" s="277"/>
      <c r="GM15" s="277"/>
      <c r="GN15" s="277"/>
      <c r="GO15" s="277"/>
      <c r="GP15" s="277"/>
      <c r="GQ15" s="277"/>
      <c r="GR15" s="277"/>
      <c r="GS15" s="277"/>
      <c r="GT15" s="277"/>
      <c r="GU15" s="277"/>
      <c r="GV15" s="277"/>
      <c r="GW15" s="277"/>
      <c r="GX15" s="277"/>
      <c r="GY15" s="277"/>
      <c r="GZ15" s="277"/>
      <c r="HA15" s="277"/>
      <c r="HB15" s="277"/>
      <c r="HC15" s="277"/>
      <c r="HD15" s="277"/>
      <c r="HE15" s="277"/>
      <c r="HF15" s="277"/>
      <c r="HG15" s="277"/>
      <c r="HH15" s="277"/>
      <c r="HI15" s="171"/>
      <c r="HJ15" s="23"/>
    </row>
    <row r="16" spans="1:223">
      <c r="A16" s="453"/>
      <c r="B16" s="454"/>
      <c r="C16" s="454"/>
      <c r="D16" s="454"/>
      <c r="E16" s="454"/>
      <c r="F16" s="454"/>
      <c r="G16" s="455"/>
      <c r="H16" s="13" t="s">
        <v>10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543"/>
      <c r="EH16" s="195"/>
      <c r="EI16" s="443"/>
      <c r="EJ16" s="267" t="s">
        <v>95</v>
      </c>
      <c r="EK16" s="184"/>
      <c r="EL16" s="332"/>
      <c r="EM16" s="228" t="s">
        <v>89</v>
      </c>
      <c r="EN16" s="204"/>
      <c r="EO16" s="204"/>
      <c r="EP16" s="434" t="s">
        <v>88</v>
      </c>
      <c r="EQ16" s="396"/>
      <c r="ER16" s="396"/>
      <c r="ES16" s="203" t="s">
        <v>101</v>
      </c>
      <c r="ET16" s="204"/>
      <c r="EU16" s="204"/>
      <c r="EV16" s="186"/>
      <c r="EW16" s="203" t="s">
        <v>102</v>
      </c>
      <c r="EX16" s="204"/>
      <c r="EY16" s="204"/>
      <c r="EZ16" s="186"/>
      <c r="FA16" s="203" t="s">
        <v>198</v>
      </c>
      <c r="FB16" s="204"/>
      <c r="FC16" s="204"/>
      <c r="FD16" s="204"/>
      <c r="FE16" s="204"/>
      <c r="FF16" s="204"/>
      <c r="FG16" s="204"/>
      <c r="FH16" s="186"/>
      <c r="FI16" s="204" t="s">
        <v>197</v>
      </c>
      <c r="FJ16" s="204"/>
      <c r="FK16" s="204"/>
      <c r="FL16" s="204"/>
      <c r="FM16" s="204"/>
      <c r="FN16" s="204"/>
      <c r="FO16" s="204"/>
      <c r="FP16" s="205"/>
      <c r="FQ16" s="436" t="s">
        <v>89</v>
      </c>
      <c r="FR16" s="436"/>
      <c r="FS16" s="436"/>
      <c r="FT16" s="436"/>
      <c r="FU16" s="436"/>
      <c r="FV16" s="437"/>
      <c r="FW16" s="435" t="s">
        <v>88</v>
      </c>
      <c r="FX16" s="436"/>
      <c r="FY16" s="436"/>
      <c r="FZ16" s="436"/>
      <c r="GA16" s="436"/>
      <c r="GB16" s="437"/>
      <c r="GC16" s="435" t="s">
        <v>105</v>
      </c>
      <c r="GD16" s="436"/>
      <c r="GE16" s="436"/>
      <c r="GF16" s="436"/>
      <c r="GG16" s="436"/>
      <c r="GH16" s="436"/>
      <c r="GI16" s="437"/>
      <c r="GJ16" s="435" t="s">
        <v>106</v>
      </c>
      <c r="GK16" s="436"/>
      <c r="GL16" s="436"/>
      <c r="GM16" s="436"/>
      <c r="GN16" s="436"/>
      <c r="GO16" s="436"/>
      <c r="GP16" s="437"/>
      <c r="GQ16" s="435" t="s">
        <v>107</v>
      </c>
      <c r="GR16" s="436"/>
      <c r="GS16" s="436"/>
      <c r="GT16" s="436"/>
      <c r="GU16" s="436"/>
      <c r="GV16" s="436"/>
      <c r="GW16" s="436"/>
      <c r="GX16" s="436"/>
      <c r="GY16" s="437"/>
      <c r="GZ16" s="435" t="s">
        <v>108</v>
      </c>
      <c r="HA16" s="436"/>
      <c r="HB16" s="436"/>
      <c r="HC16" s="436"/>
      <c r="HD16" s="436"/>
      <c r="HE16" s="436"/>
      <c r="HF16" s="436"/>
      <c r="HG16" s="436"/>
      <c r="HH16" s="437"/>
      <c r="HI16" s="172"/>
      <c r="HJ16" s="23"/>
    </row>
    <row r="17" spans="1:218" ht="13.5" thickBot="1">
      <c r="A17" s="456"/>
      <c r="B17" s="457"/>
      <c r="C17" s="457"/>
      <c r="D17" s="457"/>
      <c r="E17" s="457"/>
      <c r="F17" s="457"/>
      <c r="G17" s="458"/>
      <c r="H17" s="13" t="s">
        <v>11</v>
      </c>
      <c r="I17" s="15"/>
      <c r="J17" s="15"/>
      <c r="K17" s="15"/>
      <c r="L17" s="15"/>
      <c r="M17" s="15"/>
      <c r="N17" s="15"/>
      <c r="O17" s="15"/>
      <c r="P17" s="15">
        <v>1</v>
      </c>
      <c r="Q17" s="15">
        <v>2</v>
      </c>
      <c r="R17" s="15">
        <v>3</v>
      </c>
      <c r="S17" s="15">
        <v>4</v>
      </c>
      <c r="T17" s="15">
        <v>5</v>
      </c>
      <c r="U17" s="15">
        <v>6</v>
      </c>
      <c r="V17" s="15">
        <v>7</v>
      </c>
      <c r="W17" s="15">
        <v>8</v>
      </c>
      <c r="X17" s="15">
        <v>9</v>
      </c>
      <c r="Y17" s="15">
        <v>10</v>
      </c>
      <c r="Z17" s="15">
        <v>11</v>
      </c>
      <c r="AA17" s="15">
        <v>12</v>
      </c>
      <c r="AB17" s="15">
        <v>13</v>
      </c>
      <c r="AC17" s="15">
        <v>14</v>
      </c>
      <c r="AD17" s="15">
        <v>15</v>
      </c>
      <c r="AE17" s="15">
        <v>16</v>
      </c>
      <c r="AF17" s="15">
        <v>17</v>
      </c>
      <c r="AG17" s="15">
        <v>18</v>
      </c>
      <c r="AH17" s="15">
        <v>19</v>
      </c>
      <c r="AI17" s="15">
        <v>20</v>
      </c>
      <c r="AJ17" s="15">
        <v>21</v>
      </c>
      <c r="AK17" s="15">
        <v>22</v>
      </c>
      <c r="AL17" s="15">
        <v>23</v>
      </c>
      <c r="AM17" s="15">
        <v>24</v>
      </c>
      <c r="AN17" s="15">
        <v>25</v>
      </c>
      <c r="AO17" s="15">
        <v>26</v>
      </c>
      <c r="AP17" s="15">
        <v>27</v>
      </c>
      <c r="AQ17" s="15">
        <v>28</v>
      </c>
      <c r="AR17" s="15">
        <v>29</v>
      </c>
      <c r="AS17" s="15">
        <v>30</v>
      </c>
      <c r="AT17" s="15">
        <v>31</v>
      </c>
      <c r="AU17" s="15">
        <v>32</v>
      </c>
      <c r="AV17" s="15">
        <v>33</v>
      </c>
      <c r="AW17" s="15">
        <v>34</v>
      </c>
      <c r="AX17" s="15">
        <v>35</v>
      </c>
      <c r="AY17" s="15">
        <v>36</v>
      </c>
      <c r="AZ17" s="15">
        <v>37</v>
      </c>
      <c r="BA17" s="15">
        <v>38</v>
      </c>
      <c r="BB17" s="15">
        <v>39</v>
      </c>
      <c r="BC17" s="15">
        <v>40</v>
      </c>
      <c r="BD17" s="15"/>
      <c r="BE17" s="15">
        <v>1</v>
      </c>
      <c r="BF17" s="15">
        <v>2</v>
      </c>
      <c r="BG17" s="15">
        <v>3</v>
      </c>
      <c r="BH17" s="15">
        <v>4</v>
      </c>
      <c r="BI17" s="15">
        <v>5</v>
      </c>
      <c r="BJ17" s="15">
        <v>6</v>
      </c>
      <c r="BK17" s="15">
        <v>7</v>
      </c>
      <c r="BL17" s="15">
        <v>8</v>
      </c>
      <c r="BM17" s="15">
        <v>9</v>
      </c>
      <c r="BN17" s="15">
        <v>10</v>
      </c>
      <c r="BO17" s="15">
        <v>11</v>
      </c>
      <c r="BP17" s="15">
        <v>12</v>
      </c>
      <c r="BQ17" s="15">
        <v>13</v>
      </c>
      <c r="BR17" s="15">
        <v>14</v>
      </c>
      <c r="BS17" s="15">
        <v>15</v>
      </c>
      <c r="BT17" s="15">
        <v>16</v>
      </c>
      <c r="BU17" s="15">
        <v>17</v>
      </c>
      <c r="BV17" s="15">
        <v>18</v>
      </c>
      <c r="BW17" s="15">
        <v>19</v>
      </c>
      <c r="BX17" s="15">
        <v>20</v>
      </c>
      <c r="BY17" s="15">
        <v>21</v>
      </c>
      <c r="BZ17" s="15">
        <v>22</v>
      </c>
      <c r="CA17" s="15">
        <v>23</v>
      </c>
      <c r="CB17" s="15">
        <v>24</v>
      </c>
      <c r="CC17" s="15">
        <v>25</v>
      </c>
      <c r="CD17" s="15">
        <v>26</v>
      </c>
      <c r="CE17" s="15">
        <v>27</v>
      </c>
      <c r="CF17" s="15">
        <v>28</v>
      </c>
      <c r="CG17" s="15">
        <v>29</v>
      </c>
      <c r="CH17" s="15">
        <v>30</v>
      </c>
      <c r="CI17" s="15">
        <v>31</v>
      </c>
      <c r="CJ17" s="15">
        <v>32</v>
      </c>
      <c r="CK17" s="15">
        <v>33</v>
      </c>
      <c r="CL17" s="15">
        <v>34</v>
      </c>
      <c r="CM17" s="15">
        <v>35</v>
      </c>
      <c r="CN17" s="15">
        <v>36</v>
      </c>
      <c r="CO17" s="15">
        <v>37</v>
      </c>
      <c r="CP17" s="15">
        <v>38</v>
      </c>
      <c r="CQ17" s="15">
        <v>39</v>
      </c>
      <c r="CR17" s="15">
        <v>40</v>
      </c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545"/>
      <c r="EH17" s="196"/>
      <c r="EI17" s="444"/>
      <c r="EJ17" s="268" t="s">
        <v>96</v>
      </c>
      <c r="EK17" s="201"/>
      <c r="EL17" s="140"/>
      <c r="EM17" s="337" t="s">
        <v>39</v>
      </c>
      <c r="EN17" s="145" t="s">
        <v>40</v>
      </c>
      <c r="EO17" s="146" t="s">
        <v>41</v>
      </c>
      <c r="EP17" s="147" t="s">
        <v>39</v>
      </c>
      <c r="EQ17" s="145" t="s">
        <v>40</v>
      </c>
      <c r="ER17" s="214" t="s">
        <v>41</v>
      </c>
      <c r="ES17" s="147" t="s">
        <v>39</v>
      </c>
      <c r="ET17" s="145" t="s">
        <v>40</v>
      </c>
      <c r="EU17" s="145" t="s">
        <v>41</v>
      </c>
      <c r="EV17" s="145" t="s">
        <v>71</v>
      </c>
      <c r="EW17" s="147" t="s">
        <v>39</v>
      </c>
      <c r="EX17" s="145" t="s">
        <v>40</v>
      </c>
      <c r="EY17" s="146" t="s">
        <v>41</v>
      </c>
      <c r="EZ17" s="146" t="s">
        <v>71</v>
      </c>
      <c r="FA17" s="146" t="s">
        <v>40</v>
      </c>
      <c r="FB17" s="146" t="s">
        <v>41</v>
      </c>
      <c r="FC17" s="146" t="s">
        <v>195</v>
      </c>
      <c r="FD17" s="146" t="s">
        <v>196</v>
      </c>
      <c r="FE17" s="146" t="s">
        <v>67</v>
      </c>
      <c r="FF17" s="146" t="s">
        <v>68</v>
      </c>
      <c r="FG17" s="146" t="s">
        <v>69</v>
      </c>
      <c r="FH17" s="146" t="s">
        <v>70</v>
      </c>
      <c r="FI17" s="146" t="s">
        <v>40</v>
      </c>
      <c r="FJ17" s="146" t="s">
        <v>41</v>
      </c>
      <c r="FK17" s="146" t="s">
        <v>195</v>
      </c>
      <c r="FL17" s="146" t="s">
        <v>196</v>
      </c>
      <c r="FM17" s="146" t="s">
        <v>67</v>
      </c>
      <c r="FN17" s="146" t="s">
        <v>68</v>
      </c>
      <c r="FO17" s="146" t="s">
        <v>69</v>
      </c>
      <c r="FP17" s="214" t="s">
        <v>70</v>
      </c>
      <c r="FQ17" s="149" t="s">
        <v>72</v>
      </c>
      <c r="FR17" s="148" t="s">
        <v>98</v>
      </c>
      <c r="FS17" s="148" t="s">
        <v>99</v>
      </c>
      <c r="FT17" s="148" t="s">
        <v>40</v>
      </c>
      <c r="FU17" s="148" t="s">
        <v>41</v>
      </c>
      <c r="FV17" s="148" t="s">
        <v>78</v>
      </c>
      <c r="FW17" s="148" t="s">
        <v>72</v>
      </c>
      <c r="FX17" s="148" t="s">
        <v>98</v>
      </c>
      <c r="FY17" s="148" t="s">
        <v>99</v>
      </c>
      <c r="FZ17" s="148" t="s">
        <v>40</v>
      </c>
      <c r="GA17" s="148" t="s">
        <v>41</v>
      </c>
      <c r="GB17" s="148" t="s">
        <v>78</v>
      </c>
      <c r="GC17" s="148" t="s">
        <v>72</v>
      </c>
      <c r="GD17" s="148" t="s">
        <v>98</v>
      </c>
      <c r="GE17" s="148" t="s">
        <v>99</v>
      </c>
      <c r="GF17" s="148" t="s">
        <v>40</v>
      </c>
      <c r="GG17" s="148" t="s">
        <v>41</v>
      </c>
      <c r="GH17" s="148" t="s">
        <v>78</v>
      </c>
      <c r="GI17" s="148" t="s">
        <v>79</v>
      </c>
      <c r="GJ17" s="148" t="s">
        <v>72</v>
      </c>
      <c r="GK17" s="148" t="s">
        <v>98</v>
      </c>
      <c r="GL17" s="148" t="s">
        <v>99</v>
      </c>
      <c r="GM17" s="148" t="s">
        <v>40</v>
      </c>
      <c r="GN17" s="148" t="s">
        <v>41</v>
      </c>
      <c r="GO17" s="148" t="s">
        <v>78</v>
      </c>
      <c r="GP17" s="148" t="s">
        <v>79</v>
      </c>
      <c r="GQ17" s="148" t="s">
        <v>40</v>
      </c>
      <c r="GR17" s="148" t="s">
        <v>41</v>
      </c>
      <c r="GS17" s="148" t="s">
        <v>195</v>
      </c>
      <c r="GT17" s="148" t="s">
        <v>196</v>
      </c>
      <c r="GU17" s="148" t="s">
        <v>78</v>
      </c>
      <c r="GV17" s="148" t="s">
        <v>103</v>
      </c>
      <c r="GW17" s="148" t="s">
        <v>68</v>
      </c>
      <c r="GX17" s="148" t="s">
        <v>69</v>
      </c>
      <c r="GY17" s="148" t="s">
        <v>70</v>
      </c>
      <c r="GZ17" s="148" t="s">
        <v>40</v>
      </c>
      <c r="HA17" s="148" t="s">
        <v>41</v>
      </c>
      <c r="HB17" s="148" t="s">
        <v>195</v>
      </c>
      <c r="HC17" s="148" t="s">
        <v>196</v>
      </c>
      <c r="HD17" s="148" t="s">
        <v>78</v>
      </c>
      <c r="HE17" s="148" t="s">
        <v>103</v>
      </c>
      <c r="HF17" s="148" t="s">
        <v>68</v>
      </c>
      <c r="HG17" s="148" t="s">
        <v>69</v>
      </c>
      <c r="HH17" s="148" t="s">
        <v>70</v>
      </c>
      <c r="HI17" s="173"/>
      <c r="HJ17" s="23"/>
    </row>
    <row r="18" spans="1:218">
      <c r="A18" s="459" t="s">
        <v>7</v>
      </c>
      <c r="B18" s="460"/>
      <c r="C18" s="460"/>
      <c r="D18" s="460"/>
      <c r="E18" s="460"/>
      <c r="F18" s="460"/>
      <c r="G18" s="460"/>
      <c r="H18" s="13" t="s">
        <v>8</v>
      </c>
      <c r="I18" s="14" t="s">
        <v>60</v>
      </c>
      <c r="J18" s="14" t="s">
        <v>57</v>
      </c>
      <c r="K18" s="14" t="s">
        <v>61</v>
      </c>
      <c r="L18" s="14"/>
      <c r="M18" s="14" t="s">
        <v>62</v>
      </c>
      <c r="N18" s="14" t="s">
        <v>63</v>
      </c>
      <c r="O18" s="446" t="s">
        <v>51</v>
      </c>
      <c r="P18" s="447"/>
      <c r="Q18" s="447"/>
      <c r="R18" s="447"/>
      <c r="S18" s="447"/>
      <c r="T18" s="447"/>
      <c r="U18" s="447"/>
      <c r="V18" s="447"/>
      <c r="W18" s="447"/>
      <c r="X18" s="447"/>
      <c r="Y18" s="447"/>
      <c r="Z18" s="447"/>
      <c r="AA18" s="447"/>
      <c r="AB18" s="447"/>
      <c r="AC18" s="447"/>
      <c r="AD18" s="447"/>
      <c r="AE18" s="447"/>
      <c r="AF18" s="447"/>
      <c r="AG18" s="447"/>
      <c r="AH18" s="447"/>
      <c r="AI18" s="447"/>
      <c r="AJ18" s="447"/>
      <c r="AK18" s="447"/>
      <c r="AL18" s="447"/>
      <c r="AM18" s="447"/>
      <c r="AN18" s="447"/>
      <c r="AO18" s="447"/>
      <c r="AP18" s="447"/>
      <c r="AQ18" s="447"/>
      <c r="AR18" s="447"/>
      <c r="AS18" s="447"/>
      <c r="AT18" s="447"/>
      <c r="AU18" s="447"/>
      <c r="AV18" s="447"/>
      <c r="AW18" s="447"/>
      <c r="AX18" s="447"/>
      <c r="AY18" s="447"/>
      <c r="AZ18" s="447"/>
      <c r="BA18" s="447"/>
      <c r="BB18" s="447"/>
      <c r="BC18" s="448"/>
      <c r="BD18" s="446" t="s">
        <v>50</v>
      </c>
      <c r="BE18" s="447"/>
      <c r="BF18" s="447"/>
      <c r="BG18" s="447"/>
      <c r="BH18" s="447"/>
      <c r="BI18" s="447"/>
      <c r="BJ18" s="447"/>
      <c r="BK18" s="447"/>
      <c r="BL18" s="447"/>
      <c r="BM18" s="447"/>
      <c r="BN18" s="447"/>
      <c r="BO18" s="447"/>
      <c r="BP18" s="447"/>
      <c r="BQ18" s="447"/>
      <c r="BR18" s="447"/>
      <c r="BS18" s="447"/>
      <c r="BT18" s="447"/>
      <c r="BU18" s="447"/>
      <c r="BV18" s="447"/>
      <c r="BW18" s="447"/>
      <c r="BX18" s="447"/>
      <c r="BY18" s="447"/>
      <c r="BZ18" s="447"/>
      <c r="CA18" s="447"/>
      <c r="CB18" s="447"/>
      <c r="CC18" s="447"/>
      <c r="CD18" s="447"/>
      <c r="CE18" s="447"/>
      <c r="CF18" s="447"/>
      <c r="CG18" s="447"/>
      <c r="CH18" s="447"/>
      <c r="CI18" s="447"/>
      <c r="CJ18" s="447"/>
      <c r="CK18" s="447"/>
      <c r="CL18" s="447"/>
      <c r="CM18" s="447"/>
      <c r="CN18" s="447"/>
      <c r="CO18" s="447"/>
      <c r="CP18" s="447"/>
      <c r="CQ18" s="447"/>
      <c r="CR18" s="448"/>
      <c r="CS18" s="449" t="s">
        <v>23</v>
      </c>
      <c r="CT18" s="450"/>
      <c r="CU18" s="450"/>
      <c r="CV18" s="450"/>
      <c r="CW18" s="450"/>
      <c r="CX18" s="450"/>
      <c r="CY18" s="450"/>
      <c r="CZ18" s="450"/>
      <c r="DA18" s="450"/>
      <c r="DB18" s="450"/>
      <c r="DC18" s="450"/>
      <c r="DD18" s="450"/>
      <c r="DE18" s="450"/>
      <c r="DF18" s="450"/>
      <c r="DG18" s="450"/>
      <c r="DH18" s="450"/>
      <c r="DI18" s="450"/>
      <c r="DJ18" s="450"/>
      <c r="DK18" s="450"/>
      <c r="DL18" s="450"/>
      <c r="DM18" s="450"/>
      <c r="DN18" s="450"/>
      <c r="DO18" s="450"/>
      <c r="DP18" s="450"/>
      <c r="DQ18" s="450"/>
      <c r="DR18" s="160"/>
      <c r="DS18" s="160"/>
      <c r="DT18" s="160"/>
      <c r="DU18" s="160"/>
      <c r="DV18" s="160"/>
      <c r="DW18" s="160"/>
      <c r="DX18" s="160"/>
      <c r="DY18" s="160"/>
      <c r="DZ18" s="160"/>
      <c r="EA18" s="160"/>
      <c r="EB18" s="160"/>
      <c r="EC18" s="160"/>
      <c r="ED18" s="160"/>
      <c r="EE18" s="160"/>
      <c r="EF18" s="160"/>
      <c r="EG18" s="174"/>
      <c r="EH18" s="159"/>
      <c r="EI18" s="86"/>
      <c r="EJ18" s="344" t="s">
        <v>94</v>
      </c>
      <c r="EK18" s="345" t="s">
        <v>65</v>
      </c>
      <c r="EL18" s="185"/>
      <c r="EM18" s="338"/>
      <c r="EN18" s="106"/>
      <c r="EO18" s="106"/>
      <c r="EP18" s="441"/>
      <c r="EQ18" s="441"/>
      <c r="ER18" s="441"/>
      <c r="ES18" s="86"/>
      <c r="ET18" s="86"/>
      <c r="EU18" s="86"/>
      <c r="EV18" s="86"/>
      <c r="EW18" s="86"/>
      <c r="EX18" s="86"/>
      <c r="EY18" s="86"/>
      <c r="EZ18" s="86"/>
      <c r="FA18" s="86"/>
      <c r="FB18" s="86"/>
      <c r="FC18" s="86"/>
      <c r="FD18" s="86"/>
      <c r="FE18" s="86"/>
      <c r="FF18" s="86"/>
      <c r="FG18" s="86"/>
      <c r="FH18" s="86"/>
      <c r="FI18" s="86"/>
      <c r="FJ18" s="86"/>
      <c r="FK18" s="86"/>
      <c r="FL18" s="86"/>
      <c r="FM18" s="86"/>
      <c r="FN18" s="86"/>
      <c r="FO18" s="86"/>
      <c r="FP18" s="177"/>
      <c r="FQ18" s="106"/>
      <c r="FR18" s="106"/>
      <c r="FS18" s="106"/>
      <c r="FT18" s="106"/>
      <c r="FU18" s="106"/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06"/>
      <c r="GH18" s="106"/>
      <c r="GI18" s="106"/>
      <c r="GJ18" s="106"/>
      <c r="GK18" s="106"/>
      <c r="GL18" s="106"/>
      <c r="GM18" s="106"/>
      <c r="GN18" s="106"/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06"/>
      <c r="HB18" s="106"/>
      <c r="HC18" s="106"/>
      <c r="HD18" s="106"/>
      <c r="HE18" s="106"/>
      <c r="HF18" s="106"/>
      <c r="HG18" s="106"/>
      <c r="HH18" s="106"/>
      <c r="HI18" s="4"/>
    </row>
    <row r="19" spans="1:218" ht="15.95" customHeight="1">
      <c r="A19" s="17">
        <v>1</v>
      </c>
      <c r="B19" s="81"/>
      <c r="C19" s="429" t="str">
        <f t="shared" ref="C19:C37" si="0">IF(B19&gt;0,VLOOKUP(B19,RE,2,FALSE),"")</f>
        <v/>
      </c>
      <c r="D19" s="461"/>
      <c r="E19" s="461"/>
      <c r="F19" s="461"/>
      <c r="G19" s="461"/>
      <c r="H19" s="130" t="str">
        <f t="shared" ref="H19:H39" si="1">IF(B19=0,"",IF(VLOOKUP(B19,RE,7,FALSE)&gt;0,VLOOKUP(B19,RE,7,FALSE),VLOOKUP(B19,RE,3,FALSE)))</f>
        <v/>
      </c>
      <c r="I19" s="26">
        <f t="shared" ref="I19:I39" si="2">IF($B19="",0,VLOOKUP($B19,RE,20,FALSE))</f>
        <v>0</v>
      </c>
      <c r="J19" s="26">
        <f t="shared" ref="J19:J39" si="3">IF($B19="",0,VLOOKUP($B19,RE,21,FALSE))</f>
        <v>0</v>
      </c>
      <c r="K19" s="26">
        <f t="shared" ref="K19:K37" si="4">IF($B19="",0,VLOOKUP($B19,RE,22,FALSE))</f>
        <v>0</v>
      </c>
      <c r="L19" s="132"/>
      <c r="M19" s="26">
        <f t="shared" ref="M19:M39" si="5">IF($B19="",0,VLOOKUP($B19,RE,23,FALSE))</f>
        <v>0</v>
      </c>
      <c r="N19" s="26">
        <f t="shared" ref="N19:N39" si="6">IF($B19="",0,VLOOKUP($B19,RE,19,FALSE))</f>
        <v>0</v>
      </c>
      <c r="O19" s="101">
        <f t="shared" ref="O19:O46" si="7">SUM(P19:BC19)</f>
        <v>0</v>
      </c>
      <c r="P19" s="75">
        <f>IF(CS$70=1,0,IF(AND(CS19=1,$J19=1,CS$43&gt;=REGISTER!$CZ$25,CS$40&gt;0,SUM(CS$54:CS$60)&gt;0),1,0))</f>
        <v>0</v>
      </c>
      <c r="Q19" s="75">
        <f>IF(CT$70=1,0,IF(AND(CT19=1,$J19=1,CT$43&gt;=REGISTER!$CZ$25,CT$40&gt;0,SUM(CT$54:CT$60)&gt;0),1,0))</f>
        <v>0</v>
      </c>
      <c r="R19" s="75">
        <f>IF(CU$70=1,0,IF(AND(CU19=1,$J19=1,CU$43&gt;=REGISTER!$CZ$25,CU$40&gt;0,SUM(CU$54:CU$60)&gt;0),1,0))</f>
        <v>0</v>
      </c>
      <c r="S19" s="75">
        <f>IF(CV$70=1,0,IF(AND(CV19=1,$J19=1,CV$43&gt;=REGISTER!$CZ$25,CV$40&gt;0,SUM(CV$54:CV$60)&gt;0),1,0))</f>
        <v>0</v>
      </c>
      <c r="T19" s="75">
        <f>IF(CW$70=1,0,IF(AND(CW19=1,$J19=1,CW$43&gt;=REGISTER!$CZ$25,CW$40&gt;0,SUM(CW$54:CW$60)&gt;0),1,0))</f>
        <v>0</v>
      </c>
      <c r="U19" s="75">
        <f>IF(CX$70=1,0,IF(AND(CX19=1,$J19=1,CX$43&gt;=REGISTER!$CZ$25,CX$40&gt;0,SUM(CX$54:CX$60)&gt;0),1,0))</f>
        <v>0</v>
      </c>
      <c r="V19" s="75">
        <f>IF(CY$70=1,0,IF(AND(CY19=1,$J19=1,CY$43&gt;=REGISTER!$CZ$25,CY$40&gt;0,SUM(CY$54:CY$60)&gt;0),1,0))</f>
        <v>0</v>
      </c>
      <c r="W19" s="75">
        <f>IF(CZ$70=1,0,IF(AND(CZ19=1,$J19=1,CZ$43&gt;=REGISTER!$CZ$25,CZ$40&gt;0,SUM(CZ$54:CZ$60)&gt;0),1,0))</f>
        <v>0</v>
      </c>
      <c r="X19" s="75">
        <f>IF(DA$70=1,0,IF(AND(DA19=1,$J19=1,DA$43&gt;=REGISTER!$CZ$25,DA$40&gt;0,SUM(DA$54:DA$60)&gt;0),1,0))</f>
        <v>0</v>
      </c>
      <c r="Y19" s="75">
        <f>IF(DB$70=1,0,IF(AND(DB19=1,$J19=1,DB$43&gt;=REGISTER!$CZ$25,DB$40&gt;0,SUM(DB$54:DB$60)&gt;0),1,0))</f>
        <v>0</v>
      </c>
      <c r="Z19" s="75">
        <f>IF(DC$70=1,0,IF(AND(DC19=1,$J19=1,DC$43&gt;=REGISTER!$CZ$25,DC$40&gt;0,SUM(DC$54:DC$60)&gt;0),1,0))</f>
        <v>0</v>
      </c>
      <c r="AA19" s="75">
        <f>IF(DD$70=1,0,IF(AND(DD19=1,$J19=1,DD$43&gt;=REGISTER!$CZ$25,DD$40&gt;0,SUM(DD$54:DD$60)&gt;0),1,0))</f>
        <v>0</v>
      </c>
      <c r="AB19" s="75">
        <f>IF(DE$70=1,0,IF(AND(DE19=1,$J19=1,DE$43&gt;=REGISTER!$CZ$25,DE$40&gt;0,SUM(DE$54:DE$60)&gt;0),1,0))</f>
        <v>0</v>
      </c>
      <c r="AC19" s="75">
        <f>IF(DF$70=1,0,IF(AND(DF19=1,$J19=1,DF$43&gt;=REGISTER!$CZ$25,DF$40&gt;0,SUM(DF$54:DF$60)&gt;0),1,0))</f>
        <v>0</v>
      </c>
      <c r="AD19" s="75">
        <f>IF(DG$70=1,0,IF(AND(DG19=1,$J19=1,DG$43&gt;=REGISTER!$CZ$25,DG$40&gt;0,SUM(DG$54:DG$60)&gt;0),1,0))</f>
        <v>0</v>
      </c>
      <c r="AE19" s="75">
        <f>IF(DH$70=1,0,IF(AND(DH19=1,$J19=1,DH$43&gt;=REGISTER!$CZ$25,DH$40&gt;0,SUM(DH$54:DH$60)&gt;0),1,0))</f>
        <v>0</v>
      </c>
      <c r="AF19" s="75">
        <f>IF(DI$70=1,0,IF(AND(DI19=1,$J19=1,DI$43&gt;=REGISTER!$CZ$25,DI$40&gt;0,SUM(DI$54:DI$60)&gt;0),1,0))</f>
        <v>0</v>
      </c>
      <c r="AG19" s="75">
        <f>IF(DJ$70=1,0,IF(AND(DJ19=1,$J19=1,DJ$43&gt;=REGISTER!$CZ$25,DJ$40&gt;0,SUM(DJ$54:DJ$60)&gt;0),1,0))</f>
        <v>0</v>
      </c>
      <c r="AH19" s="75">
        <f>IF(DK$70=1,0,IF(AND(DK19=1,$J19=1,DK$43&gt;=REGISTER!$CZ$25,DK$40&gt;0,SUM(DK$54:DK$60)&gt;0),1,0))</f>
        <v>0</v>
      </c>
      <c r="AI19" s="75">
        <f>IF(DL$70=1,0,IF(AND(DL19=1,$J19=1,DL$43&gt;=REGISTER!$CZ$25,DL$40&gt;0,SUM(DL$54:DL$60)&gt;0),1,0))</f>
        <v>0</v>
      </c>
      <c r="AJ19" s="75">
        <f>IF(DM$70=1,0,IF(AND(DM19=1,$J19=1,DM$43&gt;=REGISTER!$CZ$25,DM$40&gt;0,SUM(DM$54:DM$60)&gt;0),1,0))</f>
        <v>0</v>
      </c>
      <c r="AK19" s="75">
        <f>IF(DN$70=1,0,IF(AND(DN19=1,$J19=1,DN$43&gt;=REGISTER!$CZ$25,DN$40&gt;0,SUM(DN$54:DN$60)&gt;0),1,0))</f>
        <v>0</v>
      </c>
      <c r="AL19" s="75">
        <f>IF(DO$70=1,0,IF(AND(DO19=1,$J19=1,DO$43&gt;=REGISTER!$CZ$25,DO$40&gt;0,SUM(DO$54:DO$60)&gt;0),1,0))</f>
        <v>0</v>
      </c>
      <c r="AM19" s="75">
        <f>IF(DP$70=1,0,IF(AND(DP19=1,$J19=1,DP$43&gt;=REGISTER!$CZ$25,DP$40&gt;0,SUM(DP$54:DP$60)&gt;0),1,0))</f>
        <v>0</v>
      </c>
      <c r="AN19" s="75">
        <f>IF(DQ$70=1,0,IF(AND(DQ19=1,$J19=1,DQ$43&gt;=REGISTER!$CZ$25,DQ$40&gt;0,SUM(DQ$54:DQ$60)&gt;0),1,0))</f>
        <v>0</v>
      </c>
      <c r="AO19" s="75">
        <f>IF(DR$70=1,0,IF(AND(DR19=1,$J19=1,DR$43&gt;=REGISTER!$CZ$25,DR$40&gt;0,SUM(DR$54:DR$60)&gt;0),1,0))</f>
        <v>0</v>
      </c>
      <c r="AP19" s="75">
        <f>IF(DS$70=1,0,IF(AND(DS19=1,$J19=1,DS$43&gt;=REGISTER!$CZ$25,DS$40&gt;0,SUM(DS$54:DS$60)&gt;0),1,0))</f>
        <v>0</v>
      </c>
      <c r="AQ19" s="75">
        <f>IF(DT$70=1,0,IF(AND(DT19=1,$J19=1,DT$43&gt;=REGISTER!$CZ$25,DT$40&gt;0,SUM(DT$54:DT$60)&gt;0),1,0))</f>
        <v>0</v>
      </c>
      <c r="AR19" s="75">
        <f>IF(DU$70=1,0,IF(AND(DU19=1,$J19=1,DU$43&gt;=REGISTER!$CZ$25,DU$40&gt;0,SUM(DU$54:DU$60)&gt;0),1,0))</f>
        <v>0</v>
      </c>
      <c r="AS19" s="75">
        <f>IF(DV$70=1,0,IF(AND(DV19=1,$J19=1,DV$43&gt;=REGISTER!$CZ$25,DV$40&gt;0,SUM(DV$54:DV$60)&gt;0),1,0))</f>
        <v>0</v>
      </c>
      <c r="AT19" s="75">
        <f>IF(DW$70=1,0,IF(AND(DW19=1,$J19=1,DW$43&gt;=REGISTER!$CZ$25,DW$40&gt;0,SUM(DW$54:DW$60)&gt;0),1,0))</f>
        <v>0</v>
      </c>
      <c r="AU19" s="75">
        <f>IF(DX$70=1,0,IF(AND(DX19=1,$J19=1,DX$43&gt;=REGISTER!$CZ$25,DX$40&gt;0,SUM(DX$54:DX$60)&gt;0),1,0))</f>
        <v>0</v>
      </c>
      <c r="AV19" s="75">
        <f>IF(DY$70=1,0,IF(AND(DY19=1,$J19=1,DY$43&gt;=REGISTER!$CZ$25,DY$40&gt;0,SUM(DY$54:DY$60)&gt;0),1,0))</f>
        <v>0</v>
      </c>
      <c r="AW19" s="75">
        <f>IF(DZ$70=1,0,IF(AND(DZ19=1,$J19=1,DZ$43&gt;=REGISTER!$CZ$25,DZ$40&gt;0,SUM(DZ$54:DZ$60)&gt;0),1,0))</f>
        <v>0</v>
      </c>
      <c r="AX19" s="75">
        <f>IF(EA$70=1,0,IF(AND(EA19=1,$J19=1,EA$43&gt;=REGISTER!$CZ$25,EA$40&gt;0,SUM(EA$54:EA$60)&gt;0),1,0))</f>
        <v>0</v>
      </c>
      <c r="AY19" s="75">
        <f>IF(EB$70=1,0,IF(AND(EB19=1,$J19=1,EB$43&gt;=REGISTER!$CZ$25,EB$40&gt;0,SUM(EB$54:EB$60)&gt;0),1,0))</f>
        <v>0</v>
      </c>
      <c r="AZ19" s="75">
        <f>IF(EC$70=1,0,IF(AND(EC19=1,$J19=1,EC$43&gt;=REGISTER!$CZ$25,EC$40&gt;0,SUM(EC$54:EC$60)&gt;0),1,0))</f>
        <v>0</v>
      </c>
      <c r="BA19" s="75">
        <f>IF(ED$70=1,0,IF(AND(ED19=1,$J19=1,ED$43&gt;=REGISTER!$CZ$25,ED$40&gt;0,SUM(ED$54:ED$60)&gt;0),1,0))</f>
        <v>0</v>
      </c>
      <c r="BB19" s="75">
        <f>IF(EE$70=1,0,IF(AND(EE19=1,$J19=1,EE$43&gt;=REGISTER!$CZ$25,EE$40&gt;0,SUM(EE$54:EE$60)&gt;0),1,0))</f>
        <v>0</v>
      </c>
      <c r="BC19" s="75">
        <f>IF(EF$70=1,0,IF(AND(EF19=1,$J19=1,EF$43&gt;=REGISTER!$CZ$25,EF$40&gt;0,SUM(EF$54:EF$60)&gt;0),1,0))</f>
        <v>0</v>
      </c>
      <c r="BD19" s="101">
        <f t="shared" ref="BD19:BD46" si="8">SUM(BE19:CR19)</f>
        <v>0</v>
      </c>
      <c r="BE19" s="74">
        <f t="shared" ref="BE19:BT34" si="9">IF(AND($I19=1,CS19=1,CS$41&gt;2,CS$40&gt;0,SUM(CS$47:CS$53)&gt;0),1,0)</f>
        <v>0</v>
      </c>
      <c r="BF19" s="74">
        <f t="shared" si="9"/>
        <v>0</v>
      </c>
      <c r="BG19" s="74">
        <f t="shared" si="9"/>
        <v>0</v>
      </c>
      <c r="BH19" s="74">
        <f t="shared" si="9"/>
        <v>0</v>
      </c>
      <c r="BI19" s="74">
        <f t="shared" si="9"/>
        <v>0</v>
      </c>
      <c r="BJ19" s="74">
        <f t="shared" si="9"/>
        <v>0</v>
      </c>
      <c r="BK19" s="74">
        <f t="shared" si="9"/>
        <v>0</v>
      </c>
      <c r="BL19" s="74">
        <f t="shared" si="9"/>
        <v>0</v>
      </c>
      <c r="BM19" s="74">
        <f t="shared" si="9"/>
        <v>0</v>
      </c>
      <c r="BN19" s="74">
        <f t="shared" si="9"/>
        <v>0</v>
      </c>
      <c r="BO19" s="74">
        <f t="shared" si="9"/>
        <v>0</v>
      </c>
      <c r="BP19" s="74">
        <f t="shared" si="9"/>
        <v>0</v>
      </c>
      <c r="BQ19" s="74">
        <f t="shared" si="9"/>
        <v>0</v>
      </c>
      <c r="BR19" s="74">
        <f t="shared" si="9"/>
        <v>0</v>
      </c>
      <c r="BS19" s="74">
        <f t="shared" si="9"/>
        <v>0</v>
      </c>
      <c r="BT19" s="74">
        <f t="shared" si="9"/>
        <v>0</v>
      </c>
      <c r="BU19" s="74">
        <f t="shared" ref="BU19:CJ33" si="10">IF(AND($I19=1,DI19=1,DI$41&gt;2,DI$40&gt;0,SUM(DI$47:DI$53)&gt;0),1,0)</f>
        <v>0</v>
      </c>
      <c r="BV19" s="74">
        <f t="shared" si="10"/>
        <v>0</v>
      </c>
      <c r="BW19" s="74">
        <f t="shared" si="10"/>
        <v>0</v>
      </c>
      <c r="BX19" s="74">
        <f t="shared" si="10"/>
        <v>0</v>
      </c>
      <c r="BY19" s="74">
        <f t="shared" si="10"/>
        <v>0</v>
      </c>
      <c r="BZ19" s="74">
        <f t="shared" si="10"/>
        <v>0</v>
      </c>
      <c r="CA19" s="74">
        <f t="shared" si="10"/>
        <v>0</v>
      </c>
      <c r="CB19" s="74">
        <f t="shared" si="10"/>
        <v>0</v>
      </c>
      <c r="CC19" s="74">
        <f t="shared" si="10"/>
        <v>0</v>
      </c>
      <c r="CD19" s="74">
        <f t="shared" si="10"/>
        <v>0</v>
      </c>
      <c r="CE19" s="74">
        <f t="shared" si="10"/>
        <v>0</v>
      </c>
      <c r="CF19" s="74">
        <f t="shared" si="10"/>
        <v>0</v>
      </c>
      <c r="CG19" s="74">
        <f t="shared" si="10"/>
        <v>0</v>
      </c>
      <c r="CH19" s="74">
        <f t="shared" si="10"/>
        <v>0</v>
      </c>
      <c r="CI19" s="74">
        <f t="shared" si="10"/>
        <v>0</v>
      </c>
      <c r="CJ19" s="74">
        <f t="shared" si="10"/>
        <v>0</v>
      </c>
      <c r="CK19" s="74">
        <f t="shared" ref="CH19:CR34" si="11">IF(AND($I19=1,DY19=1,DY$41&gt;2,DY$40&gt;0,SUM(DY$47:DY$53)&gt;0),1,0)</f>
        <v>0</v>
      </c>
      <c r="CL19" s="74">
        <f t="shared" si="11"/>
        <v>0</v>
      </c>
      <c r="CM19" s="74">
        <f t="shared" si="11"/>
        <v>0</v>
      </c>
      <c r="CN19" s="74">
        <f t="shared" si="11"/>
        <v>0</v>
      </c>
      <c r="CO19" s="74">
        <f t="shared" si="11"/>
        <v>0</v>
      </c>
      <c r="CP19" s="74">
        <f t="shared" si="11"/>
        <v>0</v>
      </c>
      <c r="CQ19" s="74">
        <f t="shared" si="11"/>
        <v>0</v>
      </c>
      <c r="CR19" s="74">
        <f t="shared" si="11"/>
        <v>0</v>
      </c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54">
        <f t="shared" ref="EG19:EG37" si="12">SUM(EM19:EZ19)+SUM(FA19:FD19)+SUM(FI19:FL19)</f>
        <v>0</v>
      </c>
      <c r="EH19" s="183"/>
      <c r="EI19" s="97">
        <f t="shared" ref="EI19:EI37" si="13">SUM(FQ19:GP19)</f>
        <v>0</v>
      </c>
      <c r="EJ19" s="344" t="str">
        <f t="shared" ref="EJ19:EJ39" si="14">IF(OR(B19=0,H19=0),"",IF(AND(VLOOKUP(B19,RE,5,FALSE)=1,VLOOKUP(B19,RE,4,FALSE)=1),"KV FH",IF(AND(VLOOKUP(B19,RE,5,FALSE)=1,VLOOKUP(B19,RE,4,FALSE)=2),"M FH",IF(VLOOKUP(B19,RE,4,FALSE)=1,"KV",IF(VLOOKUP(B19,RE,4,FALSE)=2,"M")))))</f>
        <v/>
      </c>
      <c r="EK19" s="345">
        <f>IF(B19=0,0,N19)</f>
        <v>0</v>
      </c>
      <c r="EL19" s="185"/>
      <c r="EM19" s="102">
        <f>SUMIF($K19,REGISTER!$CU$7,'KORT 3'!$BD19)</f>
        <v>0</v>
      </c>
      <c r="EN19" s="19">
        <f>SUMIF($K19,REGISTER!$CU$8,'KORT 3'!$BD19)</f>
        <v>0</v>
      </c>
      <c r="EO19" s="20">
        <f>SUMIF($K19,REGISTER!$CU$9,'KORT 3'!$BD19)</f>
        <v>0</v>
      </c>
      <c r="EP19" s="17">
        <f>SUMIF($K19,REGISTER!$CU$21,'KORT 3'!$BD19)</f>
        <v>0</v>
      </c>
      <c r="EQ19" s="19">
        <f>SUMIF($K19,REGISTER!$CU$22,'KORT 3'!$BD19)</f>
        <v>0</v>
      </c>
      <c r="ER19" s="20">
        <f>SUMIF($K19,REGISTER!$CU$23,'KORT 3'!$BD19)</f>
        <v>0</v>
      </c>
      <c r="ES19" s="17">
        <f>SUMIF($K19,REGISTER!$CU$14,'KORT 3'!$BD19)</f>
        <v>0</v>
      </c>
      <c r="ET19" s="19">
        <f>SUMIF($K19,REGISTER!$CU$15,'KORT 3'!$BD19)</f>
        <v>0</v>
      </c>
      <c r="EU19" s="19">
        <f>SUMIF($K19,REGISTER!$CU$16,'KORT 3'!$BD19)</f>
        <v>0</v>
      </c>
      <c r="EV19" s="218">
        <f>SUMIF($K19,REGISTER!$CU$17,'KORT 3'!$BD19)+SUMIF($K19,REGISTER!$CU$18,'KORT 3'!$BD19)+SUMIF($K19,REGISTER!$CU$19,'KORT 3'!$BD19)+SUMIF($K19,REGISTER!$CU$20,'KORT 3'!$BD19)</f>
        <v>0</v>
      </c>
      <c r="EW19" s="103">
        <f>SUMIF($K19,REGISTER!$CU$28,'KORT 3'!$BD19)</f>
        <v>0</v>
      </c>
      <c r="EX19" s="19">
        <f>SUMIF($K19,REGISTER!$CU$29,'KORT 3'!$BD19)</f>
        <v>0</v>
      </c>
      <c r="EY19" s="19">
        <f>SUMIF($K19,REGISTER!$CU$30,'KORT 3'!$BD19)</f>
        <v>0</v>
      </c>
      <c r="EZ19" s="218">
        <f>SUMIF($K19,REGISTER!$CU$31,'KORT 3'!$BD19)+SUMIF($K19,REGISTER!$CU$32,'KORT 3'!$BD19)+SUMIF($K19,REGISTER!$CU$33,'KORT 3'!$BD19)+SUMIF($K19,REGISTER!$CU$34,'KORT 3'!$BD19)</f>
        <v>0</v>
      </c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234"/>
      <c r="FQ19" s="103">
        <f>SUMIF($M19,REGISTER!$CU$36,'KORT 3'!$O19)</f>
        <v>0</v>
      </c>
      <c r="FR19" s="19">
        <f>SUMIF($M19,REGISTER!$CU$37,'KORT 3'!$O19)</f>
        <v>0</v>
      </c>
      <c r="FS19" s="19">
        <f>SUMIF($M19,REGISTER!$CU$38,'KORT 3'!$O19)</f>
        <v>0</v>
      </c>
      <c r="FT19" s="19">
        <f>SUMIF($M19,REGISTER!$CU$39,'KORT 3'!$O19)</f>
        <v>0</v>
      </c>
      <c r="FU19" s="19">
        <f>SUMIF($M19,REGISTER!$CU$40,'KORT 3'!$O19)</f>
        <v>0</v>
      </c>
      <c r="FV19" s="19">
        <f>SUMIF($M19,REGISTER!$CU$41,'KORT 3'!$O19)</f>
        <v>0</v>
      </c>
      <c r="FW19" s="19">
        <f>SUMIF($M19,REGISTER!$CU$56,'KORT 3'!$O19)</f>
        <v>0</v>
      </c>
      <c r="FX19" s="19">
        <f>SUMIF($M19,REGISTER!$CU$57,'KORT 3'!$O19)</f>
        <v>0</v>
      </c>
      <c r="FY19" s="19">
        <f>SUMIF($M19,REGISTER!$CU$58,'KORT 3'!$O19)</f>
        <v>0</v>
      </c>
      <c r="FZ19" s="19">
        <f>SUMIF($M19,REGISTER!$CU$59,'KORT 3'!$O19)</f>
        <v>0</v>
      </c>
      <c r="GA19" s="19">
        <f>SUMIF($M19,REGISTER!$CU$60,'KORT 3'!$O19)</f>
        <v>0</v>
      </c>
      <c r="GB19" s="19">
        <f>SUMIF($M19,REGISTER!$CU$61,'KORT 3'!$O19)</f>
        <v>0</v>
      </c>
      <c r="GC19" s="19">
        <f>SUMIF($M19,REGISTER!$CU$46,'KORT 3'!$O19)</f>
        <v>0</v>
      </c>
      <c r="GD19" s="19">
        <f>SUMIF($M19,REGISTER!$CU$47,'KORT 3'!$O19)</f>
        <v>0</v>
      </c>
      <c r="GE19" s="19">
        <f>SUMIF($M19,REGISTER!$CU$48,'KORT 3'!$O19)</f>
        <v>0</v>
      </c>
      <c r="GF19" s="19">
        <f>SUMIF($M19,REGISTER!$CU$49,'KORT 3'!$O19)</f>
        <v>0</v>
      </c>
      <c r="GG19" s="19">
        <f>SUMIF($M19,REGISTER!$CU$50,'KORT 3'!$O19)</f>
        <v>0</v>
      </c>
      <c r="GH19" s="19">
        <f>SUMIF($M19,REGISTER!$CU$51,'KORT 3'!$O19)</f>
        <v>0</v>
      </c>
      <c r="GI19" s="18">
        <f>SUMIF($M19,REGISTER!$CU$52,'KORT 3'!$O19)+SUMIF($M19,REGISTER!$CU$53,'KORT 3'!$O19)+SUMIF($M19,REGISTER!$CU$54,'KORT 3'!$O19)+SUMIF($M19,REGISTER!$CU$55,'KORT 3'!$O19)</f>
        <v>0</v>
      </c>
      <c r="GJ19" s="19">
        <f>SUMIF($M19,REGISTER!$CU$66,'KORT 3'!$O19)</f>
        <v>0</v>
      </c>
      <c r="GK19" s="19">
        <f>SUMIF($M19,REGISTER!$CU$67,'KORT 3'!$O19)</f>
        <v>0</v>
      </c>
      <c r="GL19" s="19">
        <f>SUMIF($M19,REGISTER!$CU$68,'KORT 3'!$O19)</f>
        <v>0</v>
      </c>
      <c r="GM19" s="19">
        <f>SUMIF($M19,REGISTER!$CU$69,'KORT 3'!$O19)</f>
        <v>0</v>
      </c>
      <c r="GN19" s="19">
        <f>SUMIF($M19,REGISTER!$CU$70,'KORT 3'!$O19)</f>
        <v>0</v>
      </c>
      <c r="GO19" s="19">
        <f>SUMIF($M19,REGISTER!$CU$71,'KORT 3'!$O19)</f>
        <v>0</v>
      </c>
      <c r="GP19" s="18">
        <f>SUMIF($M19,REGISTER!$CU$72,'KORT 3'!$O19)+SUMIF($M19,REGISTER!$CU$73,'KORT 3'!$O19)+SUMIF($M19,REGISTER!$CU$74,'KORT 3'!$O19)+SUMIF($M19,REGISTER!$CU$75,'KORT 3'!$O19)</f>
        <v>0</v>
      </c>
      <c r="GQ19" s="211"/>
      <c r="GR19" s="211"/>
      <c r="GS19" s="211"/>
      <c r="GT19" s="211"/>
      <c r="GU19" s="211"/>
      <c r="GV19" s="211"/>
      <c r="GW19" s="211"/>
      <c r="GX19" s="211"/>
      <c r="GY19" s="211"/>
      <c r="GZ19" s="211"/>
      <c r="HA19" s="211"/>
      <c r="HB19" s="211"/>
      <c r="HC19" s="211"/>
      <c r="HD19" s="211"/>
      <c r="HE19" s="211"/>
      <c r="HF19" s="211"/>
      <c r="HG19" s="211"/>
      <c r="HH19" s="112"/>
      <c r="HI19" s="1"/>
    </row>
    <row r="20" spans="1:218" ht="15.95" customHeight="1">
      <c r="A20" s="17">
        <v>2</v>
      </c>
      <c r="B20" s="81"/>
      <c r="C20" s="429" t="str">
        <f t="shared" si="0"/>
        <v/>
      </c>
      <c r="D20" s="461"/>
      <c r="E20" s="461"/>
      <c r="F20" s="461"/>
      <c r="G20" s="461"/>
      <c r="H20" s="130" t="str">
        <f t="shared" si="1"/>
        <v/>
      </c>
      <c r="I20" s="26">
        <f t="shared" si="2"/>
        <v>0</v>
      </c>
      <c r="J20" s="26">
        <f t="shared" si="3"/>
        <v>0</v>
      </c>
      <c r="K20" s="26">
        <f t="shared" si="4"/>
        <v>0</v>
      </c>
      <c r="L20" s="133"/>
      <c r="M20" s="26">
        <f t="shared" si="5"/>
        <v>0</v>
      </c>
      <c r="N20" s="26">
        <f t="shared" si="6"/>
        <v>0</v>
      </c>
      <c r="O20" s="101">
        <f t="shared" si="7"/>
        <v>0</v>
      </c>
      <c r="P20" s="75">
        <f>IF(CS$70=1,0,IF(AND(CS20=1,$J20=1,CS$43&gt;=REGISTER!$CZ$25,CS$40&gt;0,SUM(CS$54:CS$60)&gt;0),1,0))</f>
        <v>0</v>
      </c>
      <c r="Q20" s="75">
        <f>IF(CT$70=1,0,IF(AND(CT20=1,$J20=1,CT$43&gt;=REGISTER!$CZ$25,CT$40&gt;0,SUM(CT$54:CT$60)&gt;0),1,0))</f>
        <v>0</v>
      </c>
      <c r="R20" s="75">
        <f>IF(CU$70=1,0,IF(AND(CU20=1,$J20=1,CU$43&gt;=REGISTER!$CZ$25,CU$40&gt;0,SUM(CU$54:CU$60)&gt;0),1,0))</f>
        <v>0</v>
      </c>
      <c r="S20" s="75">
        <f>IF(CV$70=1,0,IF(AND(CV20=1,$J20=1,CV$43&gt;=REGISTER!$CZ$25,CV$40&gt;0,SUM(CV$54:CV$60)&gt;0),1,0))</f>
        <v>0</v>
      </c>
      <c r="T20" s="75">
        <f>IF(CW$70=1,0,IF(AND(CW20=1,$J20=1,CW$43&gt;=REGISTER!$CZ$25,CW$40&gt;0,SUM(CW$54:CW$60)&gt;0),1,0))</f>
        <v>0</v>
      </c>
      <c r="U20" s="75">
        <f>IF(CX$70=1,0,IF(AND(CX20=1,$J20=1,CX$43&gt;=REGISTER!$CZ$25,CX$40&gt;0,SUM(CX$54:CX$60)&gt;0),1,0))</f>
        <v>0</v>
      </c>
      <c r="V20" s="75">
        <f>IF(CY$70=1,0,IF(AND(CY20=1,$J20=1,CY$43&gt;=REGISTER!$CZ$25,CY$40&gt;0,SUM(CY$54:CY$60)&gt;0),1,0))</f>
        <v>0</v>
      </c>
      <c r="W20" s="75">
        <f>IF(CZ$70=1,0,IF(AND(CZ20=1,$J20=1,CZ$43&gt;=REGISTER!$CZ$25,CZ$40&gt;0,SUM(CZ$54:CZ$60)&gt;0),1,0))</f>
        <v>0</v>
      </c>
      <c r="X20" s="75">
        <f>IF(DA$70=1,0,IF(AND(DA20=1,$J20=1,DA$43&gt;=REGISTER!$CZ$25,DA$40&gt;0,SUM(DA$54:DA$60)&gt;0),1,0))</f>
        <v>0</v>
      </c>
      <c r="Y20" s="75">
        <f>IF(DB$70=1,0,IF(AND(DB20=1,$J20=1,DB$43&gt;=REGISTER!$CZ$25,DB$40&gt;0,SUM(DB$54:DB$60)&gt;0),1,0))</f>
        <v>0</v>
      </c>
      <c r="Z20" s="75">
        <f>IF(DC$70=1,0,IF(AND(DC20=1,$J20=1,DC$43&gt;=REGISTER!$CZ$25,DC$40&gt;0,SUM(DC$54:DC$60)&gt;0),1,0))</f>
        <v>0</v>
      </c>
      <c r="AA20" s="75">
        <f>IF(DD$70=1,0,IF(AND(DD20=1,$J20=1,DD$43&gt;=REGISTER!$CZ$25,DD$40&gt;0,SUM(DD$54:DD$60)&gt;0),1,0))</f>
        <v>0</v>
      </c>
      <c r="AB20" s="75">
        <f>IF(DE$70=1,0,IF(AND(DE20=1,$J20=1,DE$43&gt;=REGISTER!$CZ$25,DE$40&gt;0,SUM(DE$54:DE$60)&gt;0),1,0))</f>
        <v>0</v>
      </c>
      <c r="AC20" s="75">
        <f>IF(DF$70=1,0,IF(AND(DF20=1,$J20=1,DF$43&gt;=REGISTER!$CZ$25,DF$40&gt;0,SUM(DF$54:DF$60)&gt;0),1,0))</f>
        <v>0</v>
      </c>
      <c r="AD20" s="75">
        <f>IF(DG$70=1,0,IF(AND(DG20=1,$J20=1,DG$43&gt;=REGISTER!$CZ$25,DG$40&gt;0,SUM(DG$54:DG$60)&gt;0),1,0))</f>
        <v>0</v>
      </c>
      <c r="AE20" s="75">
        <f>IF(DH$70=1,0,IF(AND(DH20=1,$J20=1,DH$43&gt;=REGISTER!$CZ$25,DH$40&gt;0,SUM(DH$54:DH$60)&gt;0),1,0))</f>
        <v>0</v>
      </c>
      <c r="AF20" s="75">
        <f>IF(DI$70=1,0,IF(AND(DI20=1,$J20=1,DI$43&gt;=REGISTER!$CZ$25,DI$40&gt;0,SUM(DI$54:DI$60)&gt;0),1,0))</f>
        <v>0</v>
      </c>
      <c r="AG20" s="75">
        <f>IF(DJ$70=1,0,IF(AND(DJ20=1,$J20=1,DJ$43&gt;=REGISTER!$CZ$25,DJ$40&gt;0,SUM(DJ$54:DJ$60)&gt;0),1,0))</f>
        <v>0</v>
      </c>
      <c r="AH20" s="75">
        <f>IF(DK$70=1,0,IF(AND(DK20=1,$J20=1,DK$43&gt;=REGISTER!$CZ$25,DK$40&gt;0,SUM(DK$54:DK$60)&gt;0),1,0))</f>
        <v>0</v>
      </c>
      <c r="AI20" s="75">
        <f>IF(DL$70=1,0,IF(AND(DL20=1,$J20=1,DL$43&gt;=REGISTER!$CZ$25,DL$40&gt;0,SUM(DL$54:DL$60)&gt;0),1,0))</f>
        <v>0</v>
      </c>
      <c r="AJ20" s="75">
        <f>IF(DM$70=1,0,IF(AND(DM20=1,$J20=1,DM$43&gt;=REGISTER!$CZ$25,DM$40&gt;0,SUM(DM$54:DM$60)&gt;0),1,0))</f>
        <v>0</v>
      </c>
      <c r="AK20" s="75">
        <f>IF(DN$70=1,0,IF(AND(DN20=1,$J20=1,DN$43&gt;=REGISTER!$CZ$25,DN$40&gt;0,SUM(DN$54:DN$60)&gt;0),1,0))</f>
        <v>0</v>
      </c>
      <c r="AL20" s="75">
        <f>IF(DO$70=1,0,IF(AND(DO20=1,$J20=1,DO$43&gt;=REGISTER!$CZ$25,DO$40&gt;0,SUM(DO$54:DO$60)&gt;0),1,0))</f>
        <v>0</v>
      </c>
      <c r="AM20" s="75">
        <f>IF(DP$70=1,0,IF(AND(DP20=1,$J20=1,DP$43&gt;=REGISTER!$CZ$25,DP$40&gt;0,SUM(DP$54:DP$60)&gt;0),1,0))</f>
        <v>0</v>
      </c>
      <c r="AN20" s="75">
        <f>IF(DQ$70=1,0,IF(AND(DQ20=1,$J20=1,DQ$43&gt;=REGISTER!$CZ$25,DQ$40&gt;0,SUM(DQ$54:DQ$60)&gt;0),1,0))</f>
        <v>0</v>
      </c>
      <c r="AO20" s="75">
        <f>IF(DR$70=1,0,IF(AND(DR20=1,$J20=1,DR$43&gt;=REGISTER!$CZ$25,DR$40&gt;0,SUM(DR$54:DR$60)&gt;0),1,0))</f>
        <v>0</v>
      </c>
      <c r="AP20" s="75">
        <f>IF(DS$70=1,0,IF(AND(DS20=1,$J20=1,DS$43&gt;=REGISTER!$CZ$25,DS$40&gt;0,SUM(DS$54:DS$60)&gt;0),1,0))</f>
        <v>0</v>
      </c>
      <c r="AQ20" s="75">
        <f>IF(DT$70=1,0,IF(AND(DT20=1,$J20=1,DT$43&gt;=REGISTER!$CZ$25,DT$40&gt;0,SUM(DT$54:DT$60)&gt;0),1,0))</f>
        <v>0</v>
      </c>
      <c r="AR20" s="75">
        <f>IF(DU$70=1,0,IF(AND(DU20=1,$J20=1,DU$43&gt;=REGISTER!$CZ$25,DU$40&gt;0,SUM(DU$54:DU$60)&gt;0),1,0))</f>
        <v>0</v>
      </c>
      <c r="AS20" s="75">
        <f>IF(DV$70=1,0,IF(AND(DV20=1,$J20=1,DV$43&gt;=REGISTER!$CZ$25,DV$40&gt;0,SUM(DV$54:DV$60)&gt;0),1,0))</f>
        <v>0</v>
      </c>
      <c r="AT20" s="75">
        <f>IF(DW$70=1,0,IF(AND(DW20=1,$J20=1,DW$43&gt;=REGISTER!$CZ$25,DW$40&gt;0,SUM(DW$54:DW$60)&gt;0),1,0))</f>
        <v>0</v>
      </c>
      <c r="AU20" s="75">
        <f>IF(DX$70=1,0,IF(AND(DX20=1,$J20=1,DX$43&gt;=REGISTER!$CZ$25,DX$40&gt;0,SUM(DX$54:DX$60)&gt;0),1,0))</f>
        <v>0</v>
      </c>
      <c r="AV20" s="75">
        <f>IF(DY$70=1,0,IF(AND(DY20=1,$J20=1,DY$43&gt;=REGISTER!$CZ$25,DY$40&gt;0,SUM(DY$54:DY$60)&gt;0),1,0))</f>
        <v>0</v>
      </c>
      <c r="AW20" s="75">
        <f>IF(DZ$70=1,0,IF(AND(DZ20=1,$J20=1,DZ$43&gt;=REGISTER!$CZ$25,DZ$40&gt;0,SUM(DZ$54:DZ$60)&gt;0),1,0))</f>
        <v>0</v>
      </c>
      <c r="AX20" s="75">
        <f>IF(EA$70=1,0,IF(AND(EA20=1,$J20=1,EA$43&gt;=REGISTER!$CZ$25,EA$40&gt;0,SUM(EA$54:EA$60)&gt;0),1,0))</f>
        <v>0</v>
      </c>
      <c r="AY20" s="75">
        <f>IF(EB$70=1,0,IF(AND(EB20=1,$J20=1,EB$43&gt;=REGISTER!$CZ$25,EB$40&gt;0,SUM(EB$54:EB$60)&gt;0),1,0))</f>
        <v>0</v>
      </c>
      <c r="AZ20" s="75">
        <f>IF(EC$70=1,0,IF(AND(EC20=1,$J20=1,EC$43&gt;=REGISTER!$CZ$25,EC$40&gt;0,SUM(EC$54:EC$60)&gt;0),1,0))</f>
        <v>0</v>
      </c>
      <c r="BA20" s="75">
        <f>IF(ED$70=1,0,IF(AND(ED20=1,$J20=1,ED$43&gt;=REGISTER!$CZ$25,ED$40&gt;0,SUM(ED$54:ED$60)&gt;0),1,0))</f>
        <v>0</v>
      </c>
      <c r="BB20" s="75">
        <f>IF(EE$70=1,0,IF(AND(EE20=1,$J20=1,EE$43&gt;=REGISTER!$CZ$25,EE$40&gt;0,SUM(EE$54:EE$60)&gt;0),1,0))</f>
        <v>0</v>
      </c>
      <c r="BC20" s="75">
        <f>IF(EF$70=1,0,IF(AND(EF20=1,$J20=1,EF$43&gt;=REGISTER!$CZ$25,EF$40&gt;0,SUM(EF$54:EF$60)&gt;0),1,0))</f>
        <v>0</v>
      </c>
      <c r="BD20" s="101">
        <f t="shared" si="8"/>
        <v>0</v>
      </c>
      <c r="BE20" s="74">
        <f t="shared" si="9"/>
        <v>0</v>
      </c>
      <c r="BF20" s="74">
        <f t="shared" si="9"/>
        <v>0</v>
      </c>
      <c r="BG20" s="74">
        <f t="shared" si="9"/>
        <v>0</v>
      </c>
      <c r="BH20" s="74">
        <f t="shared" si="9"/>
        <v>0</v>
      </c>
      <c r="BI20" s="74">
        <f t="shared" si="9"/>
        <v>0</v>
      </c>
      <c r="BJ20" s="74">
        <f t="shared" si="9"/>
        <v>0</v>
      </c>
      <c r="BK20" s="74">
        <f t="shared" si="9"/>
        <v>0</v>
      </c>
      <c r="BL20" s="74">
        <f t="shared" si="9"/>
        <v>0</v>
      </c>
      <c r="BM20" s="74">
        <f t="shared" si="9"/>
        <v>0</v>
      </c>
      <c r="BN20" s="74">
        <f t="shared" si="9"/>
        <v>0</v>
      </c>
      <c r="BO20" s="74">
        <f t="shared" si="9"/>
        <v>0</v>
      </c>
      <c r="BP20" s="74">
        <f t="shared" si="9"/>
        <v>0</v>
      </c>
      <c r="BQ20" s="74">
        <f t="shared" si="9"/>
        <v>0</v>
      </c>
      <c r="BR20" s="74">
        <f t="shared" si="9"/>
        <v>0</v>
      </c>
      <c r="BS20" s="74">
        <f t="shared" si="9"/>
        <v>0</v>
      </c>
      <c r="BT20" s="74">
        <f t="shared" si="9"/>
        <v>0</v>
      </c>
      <c r="BU20" s="74">
        <f t="shared" si="10"/>
        <v>0</v>
      </c>
      <c r="BV20" s="74">
        <f t="shared" si="10"/>
        <v>0</v>
      </c>
      <c r="BW20" s="74">
        <f t="shared" si="10"/>
        <v>0</v>
      </c>
      <c r="BX20" s="74">
        <f t="shared" si="10"/>
        <v>0</v>
      </c>
      <c r="BY20" s="74">
        <f t="shared" si="10"/>
        <v>0</v>
      </c>
      <c r="BZ20" s="74">
        <f t="shared" si="10"/>
        <v>0</v>
      </c>
      <c r="CA20" s="74">
        <f t="shared" si="10"/>
        <v>0</v>
      </c>
      <c r="CB20" s="74">
        <f t="shared" si="10"/>
        <v>0</v>
      </c>
      <c r="CC20" s="74">
        <f t="shared" si="10"/>
        <v>0</v>
      </c>
      <c r="CD20" s="74">
        <f t="shared" si="10"/>
        <v>0</v>
      </c>
      <c r="CE20" s="74">
        <f t="shared" si="10"/>
        <v>0</v>
      </c>
      <c r="CF20" s="74">
        <f t="shared" si="10"/>
        <v>0</v>
      </c>
      <c r="CG20" s="74">
        <f t="shared" si="10"/>
        <v>0</v>
      </c>
      <c r="CH20" s="74">
        <f t="shared" si="10"/>
        <v>0</v>
      </c>
      <c r="CI20" s="74">
        <f t="shared" si="10"/>
        <v>0</v>
      </c>
      <c r="CJ20" s="74">
        <f t="shared" si="10"/>
        <v>0</v>
      </c>
      <c r="CK20" s="74">
        <f t="shared" si="11"/>
        <v>0</v>
      </c>
      <c r="CL20" s="74">
        <f t="shared" si="11"/>
        <v>0</v>
      </c>
      <c r="CM20" s="74">
        <f t="shared" si="11"/>
        <v>0</v>
      </c>
      <c r="CN20" s="74">
        <f t="shared" si="11"/>
        <v>0</v>
      </c>
      <c r="CO20" s="74">
        <f t="shared" si="11"/>
        <v>0</v>
      </c>
      <c r="CP20" s="74">
        <f t="shared" si="11"/>
        <v>0</v>
      </c>
      <c r="CQ20" s="74">
        <f t="shared" si="11"/>
        <v>0</v>
      </c>
      <c r="CR20" s="74">
        <f t="shared" si="11"/>
        <v>0</v>
      </c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54">
        <f t="shared" si="12"/>
        <v>0</v>
      </c>
      <c r="EH20" s="136"/>
      <c r="EI20" s="97">
        <f t="shared" si="13"/>
        <v>0</v>
      </c>
      <c r="EJ20" s="344" t="str">
        <f t="shared" si="14"/>
        <v/>
      </c>
      <c r="EK20" s="345">
        <f t="shared" ref="EK20:EK39" si="15">IF(B20=0,0,N20)</f>
        <v>0</v>
      </c>
      <c r="EL20" s="185"/>
      <c r="EM20" s="102">
        <f>SUMIF($K20,REGISTER!$CU$7,'KORT 3'!$BD20)</f>
        <v>0</v>
      </c>
      <c r="EN20" s="19">
        <f>SUMIF($K20,REGISTER!$CU$8,'KORT 3'!$BD20)</f>
        <v>0</v>
      </c>
      <c r="EO20" s="20">
        <f>SUMIF($K20,REGISTER!$CU$9,'KORT 3'!$BD20)</f>
        <v>0</v>
      </c>
      <c r="EP20" s="17">
        <f>SUMIF($K20,REGISTER!$CU$21,'KORT 3'!$BD20)</f>
        <v>0</v>
      </c>
      <c r="EQ20" s="19">
        <f>SUMIF($K20,REGISTER!$CU$22,'KORT 3'!$BD20)</f>
        <v>0</v>
      </c>
      <c r="ER20" s="20">
        <f>SUMIF($K20,REGISTER!$CU$23,'KORT 3'!$BD20)</f>
        <v>0</v>
      </c>
      <c r="ES20" s="17">
        <f>SUMIF($K20,REGISTER!$CU$14,'KORT 3'!$BD20)</f>
        <v>0</v>
      </c>
      <c r="ET20" s="19">
        <f>SUMIF($K20,REGISTER!$CU$15,'KORT 3'!$BD20)</f>
        <v>0</v>
      </c>
      <c r="EU20" s="19">
        <f>SUMIF($K20,REGISTER!$CU$16,'KORT 3'!$BD20)</f>
        <v>0</v>
      </c>
      <c r="EV20" s="218">
        <f>SUMIF($K20,REGISTER!$CU$17,'KORT 3'!$BD20)+SUMIF($K20,REGISTER!$CU$18,'KORT 3'!$BD20)+SUMIF($K20,REGISTER!$CU$19,'KORT 3'!$BD20)+SUMIF($K20,REGISTER!$CU$20,'KORT 3'!$BD20)</f>
        <v>0</v>
      </c>
      <c r="EW20" s="103">
        <f>SUMIF($K20,REGISTER!$CU$28,'KORT 3'!$BD20)</f>
        <v>0</v>
      </c>
      <c r="EX20" s="19">
        <f>SUMIF($K20,REGISTER!$CU$29,'KORT 3'!$BD20)</f>
        <v>0</v>
      </c>
      <c r="EY20" s="19">
        <f>SUMIF($K20,REGISTER!$CU$30,'KORT 3'!$BD20)</f>
        <v>0</v>
      </c>
      <c r="EZ20" s="218">
        <f>SUMIF($K20,REGISTER!$CU$31,'KORT 3'!$BD20)+SUMIF($K20,REGISTER!$CU$32,'KORT 3'!$BD20)+SUMIF($K20,REGISTER!$CU$33,'KORT 3'!$BD20)+SUMIF($K20,REGISTER!$CU$34,'KORT 3'!$BD20)</f>
        <v>0</v>
      </c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234"/>
      <c r="FQ20" s="103">
        <f>SUMIF($M20,REGISTER!$CU$36,'KORT 3'!$O20)</f>
        <v>0</v>
      </c>
      <c r="FR20" s="19">
        <f>SUMIF($M20,REGISTER!$CU$37,'KORT 3'!$O20)</f>
        <v>0</v>
      </c>
      <c r="FS20" s="19">
        <f>SUMIF($M20,REGISTER!$CU$38,'KORT 3'!$O20)</f>
        <v>0</v>
      </c>
      <c r="FT20" s="19">
        <f>SUMIF($M20,REGISTER!$CU$39,'KORT 3'!$O20)</f>
        <v>0</v>
      </c>
      <c r="FU20" s="19">
        <f>SUMIF($M20,REGISTER!$CU$40,'KORT 3'!$O20)</f>
        <v>0</v>
      </c>
      <c r="FV20" s="19">
        <f>SUMIF($M20,REGISTER!$CU$41,'KORT 3'!$O20)</f>
        <v>0</v>
      </c>
      <c r="FW20" s="19">
        <f>SUMIF($M20,REGISTER!$CU$56,'KORT 3'!$O20)</f>
        <v>0</v>
      </c>
      <c r="FX20" s="19">
        <f>SUMIF($M20,REGISTER!$CU$57,'KORT 3'!$O20)</f>
        <v>0</v>
      </c>
      <c r="FY20" s="19">
        <f>SUMIF($M20,REGISTER!$CU$58,'KORT 3'!$O20)</f>
        <v>0</v>
      </c>
      <c r="FZ20" s="19">
        <f>SUMIF($M20,REGISTER!$CU$59,'KORT 3'!$O20)</f>
        <v>0</v>
      </c>
      <c r="GA20" s="19">
        <f>SUMIF($M20,REGISTER!$CU$60,'KORT 3'!$O20)</f>
        <v>0</v>
      </c>
      <c r="GB20" s="19">
        <f>SUMIF($M20,REGISTER!$CU$61,'KORT 3'!$O20)</f>
        <v>0</v>
      </c>
      <c r="GC20" s="19">
        <f>SUMIF($M20,REGISTER!$CU$46,'KORT 3'!$O20)</f>
        <v>0</v>
      </c>
      <c r="GD20" s="19">
        <f>SUMIF($M20,REGISTER!$CU$47,'KORT 3'!$O20)</f>
        <v>0</v>
      </c>
      <c r="GE20" s="19">
        <f>SUMIF($M20,REGISTER!$CU$48,'KORT 3'!$O20)</f>
        <v>0</v>
      </c>
      <c r="GF20" s="19">
        <f>SUMIF($M20,REGISTER!$CU$49,'KORT 3'!$O20)</f>
        <v>0</v>
      </c>
      <c r="GG20" s="19">
        <f>SUMIF($M20,REGISTER!$CU$50,'KORT 3'!$O20)</f>
        <v>0</v>
      </c>
      <c r="GH20" s="19">
        <f>SUMIF($M20,REGISTER!$CU$51,'KORT 3'!$O20)</f>
        <v>0</v>
      </c>
      <c r="GI20" s="18">
        <f>SUMIF($M20,REGISTER!$CU$52,'KORT 3'!$O20)+SUMIF($M20,REGISTER!$CU$53,'KORT 3'!$O20)+SUMIF($M20,REGISTER!$CU$54,'KORT 3'!$O20)+SUMIF($M20,REGISTER!$CU$55,'KORT 3'!$O20)</f>
        <v>0</v>
      </c>
      <c r="GJ20" s="19">
        <f>SUMIF($M20,REGISTER!$CU$66,'KORT 3'!$O20)</f>
        <v>0</v>
      </c>
      <c r="GK20" s="19">
        <f>SUMIF($M20,REGISTER!$CU$67,'KORT 3'!$O20)</f>
        <v>0</v>
      </c>
      <c r="GL20" s="19">
        <f>SUMIF($M20,REGISTER!$CU$68,'KORT 3'!$O20)</f>
        <v>0</v>
      </c>
      <c r="GM20" s="19">
        <f>SUMIF($M20,REGISTER!$CU$69,'KORT 3'!$O20)</f>
        <v>0</v>
      </c>
      <c r="GN20" s="19">
        <f>SUMIF($M20,REGISTER!$CU$70,'KORT 3'!$O20)</f>
        <v>0</v>
      </c>
      <c r="GO20" s="19">
        <f>SUMIF($M20,REGISTER!$CU$71,'KORT 3'!$O20)</f>
        <v>0</v>
      </c>
      <c r="GP20" s="18">
        <f>SUMIF($M20,REGISTER!$CU$72,'KORT 3'!$O20)+SUMIF($M20,REGISTER!$CU$73,'KORT 3'!$O20)+SUMIF($M20,REGISTER!$CU$74,'KORT 3'!$O20)+SUMIF($M20,REGISTER!$CU$75,'KORT 3'!$O20)</f>
        <v>0</v>
      </c>
      <c r="GQ20" s="136"/>
      <c r="GR20" s="136"/>
      <c r="GS20" s="136"/>
      <c r="GT20" s="136"/>
      <c r="GU20" s="136"/>
      <c r="GV20" s="136"/>
      <c r="GW20" s="136"/>
      <c r="GX20" s="136"/>
      <c r="GY20" s="136"/>
      <c r="GZ20" s="136"/>
      <c r="HA20" s="136"/>
      <c r="HB20" s="136"/>
      <c r="HC20" s="136"/>
      <c r="HD20" s="136"/>
      <c r="HE20" s="136"/>
      <c r="HF20" s="136"/>
      <c r="HG20" s="136"/>
      <c r="HH20" s="125"/>
      <c r="HI20" s="1"/>
    </row>
    <row r="21" spans="1:218" ht="15.95" customHeight="1">
      <c r="A21" s="17">
        <v>3</v>
      </c>
      <c r="B21" s="81"/>
      <c r="C21" s="429" t="str">
        <f t="shared" si="0"/>
        <v/>
      </c>
      <c r="D21" s="461"/>
      <c r="E21" s="461"/>
      <c r="F21" s="461"/>
      <c r="G21" s="461"/>
      <c r="H21" s="130" t="str">
        <f t="shared" si="1"/>
        <v/>
      </c>
      <c r="I21" s="26">
        <f t="shared" si="2"/>
        <v>0</v>
      </c>
      <c r="J21" s="26">
        <f t="shared" si="3"/>
        <v>0</v>
      </c>
      <c r="K21" s="26">
        <f t="shared" si="4"/>
        <v>0</v>
      </c>
      <c r="L21" s="133"/>
      <c r="M21" s="26">
        <f t="shared" si="5"/>
        <v>0</v>
      </c>
      <c r="N21" s="26">
        <f t="shared" si="6"/>
        <v>0</v>
      </c>
      <c r="O21" s="101">
        <f t="shared" si="7"/>
        <v>0</v>
      </c>
      <c r="P21" s="75">
        <f>IF(CS$70=1,0,IF(AND(CS21=1,$J21=1,CS$43&gt;=REGISTER!$CZ$25,CS$40&gt;0,SUM(CS$54:CS$60)&gt;0),1,0))</f>
        <v>0</v>
      </c>
      <c r="Q21" s="75">
        <f>IF(CT$70=1,0,IF(AND(CT21=1,$J21=1,CT$43&gt;=REGISTER!$CZ$25,CT$40&gt;0,SUM(CT$54:CT$60)&gt;0),1,0))</f>
        <v>0</v>
      </c>
      <c r="R21" s="75">
        <f>IF(CU$70=1,0,IF(AND(CU21=1,$J21=1,CU$43&gt;=REGISTER!$CZ$25,CU$40&gt;0,SUM(CU$54:CU$60)&gt;0),1,0))</f>
        <v>0</v>
      </c>
      <c r="S21" s="75">
        <f>IF(CV$70=1,0,IF(AND(CV21=1,$J21=1,CV$43&gt;=REGISTER!$CZ$25,CV$40&gt;0,SUM(CV$54:CV$60)&gt;0),1,0))</f>
        <v>0</v>
      </c>
      <c r="T21" s="75">
        <f>IF(CW$70=1,0,IF(AND(CW21=1,$J21=1,CW$43&gt;=REGISTER!$CZ$25,CW$40&gt;0,SUM(CW$54:CW$60)&gt;0),1,0))</f>
        <v>0</v>
      </c>
      <c r="U21" s="75">
        <f>IF(CX$70=1,0,IF(AND(CX21=1,$J21=1,CX$43&gt;=REGISTER!$CZ$25,CX$40&gt;0,SUM(CX$54:CX$60)&gt;0),1,0))</f>
        <v>0</v>
      </c>
      <c r="V21" s="75">
        <f>IF(CY$70=1,0,IF(AND(CY21=1,$J21=1,CY$43&gt;=REGISTER!$CZ$25,CY$40&gt;0,SUM(CY$54:CY$60)&gt;0),1,0))</f>
        <v>0</v>
      </c>
      <c r="W21" s="75">
        <f>IF(CZ$70=1,0,IF(AND(CZ21=1,$J21=1,CZ$43&gt;=REGISTER!$CZ$25,CZ$40&gt;0,SUM(CZ$54:CZ$60)&gt;0),1,0))</f>
        <v>0</v>
      </c>
      <c r="X21" s="75">
        <f>IF(DA$70=1,0,IF(AND(DA21=1,$J21=1,DA$43&gt;=REGISTER!$CZ$25,DA$40&gt;0,SUM(DA$54:DA$60)&gt;0),1,0))</f>
        <v>0</v>
      </c>
      <c r="Y21" s="75">
        <f>IF(DB$70=1,0,IF(AND(DB21=1,$J21=1,DB$43&gt;=REGISTER!$CZ$25,DB$40&gt;0,SUM(DB$54:DB$60)&gt;0),1,0))</f>
        <v>0</v>
      </c>
      <c r="Z21" s="75">
        <f>IF(DC$70=1,0,IF(AND(DC21=1,$J21=1,DC$43&gt;=REGISTER!$CZ$25,DC$40&gt;0,SUM(DC$54:DC$60)&gt;0),1,0))</f>
        <v>0</v>
      </c>
      <c r="AA21" s="75">
        <f>IF(DD$70=1,0,IF(AND(DD21=1,$J21=1,DD$43&gt;=REGISTER!$CZ$25,DD$40&gt;0,SUM(DD$54:DD$60)&gt;0),1,0))</f>
        <v>0</v>
      </c>
      <c r="AB21" s="75">
        <f>IF(DE$70=1,0,IF(AND(DE21=1,$J21=1,DE$43&gt;=REGISTER!$CZ$25,DE$40&gt;0,SUM(DE$54:DE$60)&gt;0),1,0))</f>
        <v>0</v>
      </c>
      <c r="AC21" s="75">
        <f>IF(DF$70=1,0,IF(AND(DF21=1,$J21=1,DF$43&gt;=REGISTER!$CZ$25,DF$40&gt;0,SUM(DF$54:DF$60)&gt;0),1,0))</f>
        <v>0</v>
      </c>
      <c r="AD21" s="75">
        <f>IF(DG$70=1,0,IF(AND(DG21=1,$J21=1,DG$43&gt;=REGISTER!$CZ$25,DG$40&gt;0,SUM(DG$54:DG$60)&gt;0),1,0))</f>
        <v>0</v>
      </c>
      <c r="AE21" s="75">
        <f>IF(DH$70=1,0,IF(AND(DH21=1,$J21=1,DH$43&gt;=REGISTER!$CZ$25,DH$40&gt;0,SUM(DH$54:DH$60)&gt;0),1,0))</f>
        <v>0</v>
      </c>
      <c r="AF21" s="75">
        <f>IF(DI$70=1,0,IF(AND(DI21=1,$J21=1,DI$43&gt;=REGISTER!$CZ$25,DI$40&gt;0,SUM(DI$54:DI$60)&gt;0),1,0))</f>
        <v>0</v>
      </c>
      <c r="AG21" s="75">
        <f>IF(DJ$70=1,0,IF(AND(DJ21=1,$J21=1,DJ$43&gt;=REGISTER!$CZ$25,DJ$40&gt;0,SUM(DJ$54:DJ$60)&gt;0),1,0))</f>
        <v>0</v>
      </c>
      <c r="AH21" s="75">
        <f>IF(DK$70=1,0,IF(AND(DK21=1,$J21=1,DK$43&gt;=REGISTER!$CZ$25,DK$40&gt;0,SUM(DK$54:DK$60)&gt;0),1,0))</f>
        <v>0</v>
      </c>
      <c r="AI21" s="75">
        <f>IF(DL$70=1,0,IF(AND(DL21=1,$J21=1,DL$43&gt;=REGISTER!$CZ$25,DL$40&gt;0,SUM(DL$54:DL$60)&gt;0),1,0))</f>
        <v>0</v>
      </c>
      <c r="AJ21" s="75">
        <f>IF(DM$70=1,0,IF(AND(DM21=1,$J21=1,DM$43&gt;=REGISTER!$CZ$25,DM$40&gt;0,SUM(DM$54:DM$60)&gt;0),1,0))</f>
        <v>0</v>
      </c>
      <c r="AK21" s="75">
        <f>IF(DN$70=1,0,IF(AND(DN21=1,$J21=1,DN$43&gt;=REGISTER!$CZ$25,DN$40&gt;0,SUM(DN$54:DN$60)&gt;0),1,0))</f>
        <v>0</v>
      </c>
      <c r="AL21" s="75">
        <f>IF(DO$70=1,0,IF(AND(DO21=1,$J21=1,DO$43&gt;=REGISTER!$CZ$25,DO$40&gt;0,SUM(DO$54:DO$60)&gt;0),1,0))</f>
        <v>0</v>
      </c>
      <c r="AM21" s="75">
        <f>IF(DP$70=1,0,IF(AND(DP21=1,$J21=1,DP$43&gt;=REGISTER!$CZ$25,DP$40&gt;0,SUM(DP$54:DP$60)&gt;0),1,0))</f>
        <v>0</v>
      </c>
      <c r="AN21" s="75">
        <f>IF(DQ$70=1,0,IF(AND(DQ21=1,$J21=1,DQ$43&gt;=REGISTER!$CZ$25,DQ$40&gt;0,SUM(DQ$54:DQ$60)&gt;0),1,0))</f>
        <v>0</v>
      </c>
      <c r="AO21" s="75">
        <f>IF(DR$70=1,0,IF(AND(DR21=1,$J21=1,DR$43&gt;=REGISTER!$CZ$25,DR$40&gt;0,SUM(DR$54:DR$60)&gt;0),1,0))</f>
        <v>0</v>
      </c>
      <c r="AP21" s="75">
        <f>IF(DS$70=1,0,IF(AND(DS21=1,$J21=1,DS$43&gt;=REGISTER!$CZ$25,DS$40&gt;0,SUM(DS$54:DS$60)&gt;0),1,0))</f>
        <v>0</v>
      </c>
      <c r="AQ21" s="75">
        <f>IF(DT$70=1,0,IF(AND(DT21=1,$J21=1,DT$43&gt;=REGISTER!$CZ$25,DT$40&gt;0,SUM(DT$54:DT$60)&gt;0),1,0))</f>
        <v>0</v>
      </c>
      <c r="AR21" s="75">
        <f>IF(DU$70=1,0,IF(AND(DU21=1,$J21=1,DU$43&gt;=REGISTER!$CZ$25,DU$40&gt;0,SUM(DU$54:DU$60)&gt;0),1,0))</f>
        <v>0</v>
      </c>
      <c r="AS21" s="75">
        <f>IF(DV$70=1,0,IF(AND(DV21=1,$J21=1,DV$43&gt;=REGISTER!$CZ$25,DV$40&gt;0,SUM(DV$54:DV$60)&gt;0),1,0))</f>
        <v>0</v>
      </c>
      <c r="AT21" s="75">
        <f>IF(DW$70=1,0,IF(AND(DW21=1,$J21=1,DW$43&gt;=REGISTER!$CZ$25,DW$40&gt;0,SUM(DW$54:DW$60)&gt;0),1,0))</f>
        <v>0</v>
      </c>
      <c r="AU21" s="75">
        <f>IF(DX$70=1,0,IF(AND(DX21=1,$J21=1,DX$43&gt;=REGISTER!$CZ$25,DX$40&gt;0,SUM(DX$54:DX$60)&gt;0),1,0))</f>
        <v>0</v>
      </c>
      <c r="AV21" s="75">
        <f>IF(DY$70=1,0,IF(AND(DY21=1,$J21=1,DY$43&gt;=REGISTER!$CZ$25,DY$40&gt;0,SUM(DY$54:DY$60)&gt;0),1,0))</f>
        <v>0</v>
      </c>
      <c r="AW21" s="75">
        <f>IF(DZ$70=1,0,IF(AND(DZ21=1,$J21=1,DZ$43&gt;=REGISTER!$CZ$25,DZ$40&gt;0,SUM(DZ$54:DZ$60)&gt;0),1,0))</f>
        <v>0</v>
      </c>
      <c r="AX21" s="75">
        <f>IF(EA$70=1,0,IF(AND(EA21=1,$J21=1,EA$43&gt;=REGISTER!$CZ$25,EA$40&gt;0,SUM(EA$54:EA$60)&gt;0),1,0))</f>
        <v>0</v>
      </c>
      <c r="AY21" s="75">
        <f>IF(EB$70=1,0,IF(AND(EB21=1,$J21=1,EB$43&gt;=REGISTER!$CZ$25,EB$40&gt;0,SUM(EB$54:EB$60)&gt;0),1,0))</f>
        <v>0</v>
      </c>
      <c r="AZ21" s="75">
        <f>IF(EC$70=1,0,IF(AND(EC21=1,$J21=1,EC$43&gt;=REGISTER!$CZ$25,EC$40&gt;0,SUM(EC$54:EC$60)&gt;0),1,0))</f>
        <v>0</v>
      </c>
      <c r="BA21" s="75">
        <f>IF(ED$70=1,0,IF(AND(ED21=1,$J21=1,ED$43&gt;=REGISTER!$CZ$25,ED$40&gt;0,SUM(ED$54:ED$60)&gt;0),1,0))</f>
        <v>0</v>
      </c>
      <c r="BB21" s="75">
        <f>IF(EE$70=1,0,IF(AND(EE21=1,$J21=1,EE$43&gt;=REGISTER!$CZ$25,EE$40&gt;0,SUM(EE$54:EE$60)&gt;0),1,0))</f>
        <v>0</v>
      </c>
      <c r="BC21" s="75">
        <f>IF(EF$70=1,0,IF(AND(EF21=1,$J21=1,EF$43&gt;=REGISTER!$CZ$25,EF$40&gt;0,SUM(EF$54:EF$60)&gt;0),1,0))</f>
        <v>0</v>
      </c>
      <c r="BD21" s="101">
        <f t="shared" si="8"/>
        <v>0</v>
      </c>
      <c r="BE21" s="74">
        <f t="shared" si="9"/>
        <v>0</v>
      </c>
      <c r="BF21" s="74">
        <f t="shared" si="9"/>
        <v>0</v>
      </c>
      <c r="BG21" s="74">
        <f t="shared" si="9"/>
        <v>0</v>
      </c>
      <c r="BH21" s="74">
        <f t="shared" si="9"/>
        <v>0</v>
      </c>
      <c r="BI21" s="74">
        <f t="shared" si="9"/>
        <v>0</v>
      </c>
      <c r="BJ21" s="74">
        <f t="shared" si="9"/>
        <v>0</v>
      </c>
      <c r="BK21" s="74">
        <f t="shared" si="9"/>
        <v>0</v>
      </c>
      <c r="BL21" s="74">
        <f t="shared" si="9"/>
        <v>0</v>
      </c>
      <c r="BM21" s="74">
        <f t="shared" si="9"/>
        <v>0</v>
      </c>
      <c r="BN21" s="74">
        <f t="shared" si="9"/>
        <v>0</v>
      </c>
      <c r="BO21" s="74">
        <f t="shared" si="9"/>
        <v>0</v>
      </c>
      <c r="BP21" s="74">
        <f t="shared" si="9"/>
        <v>0</v>
      </c>
      <c r="BQ21" s="74">
        <f t="shared" si="9"/>
        <v>0</v>
      </c>
      <c r="BR21" s="74">
        <f t="shared" si="9"/>
        <v>0</v>
      </c>
      <c r="BS21" s="74">
        <f t="shared" si="9"/>
        <v>0</v>
      </c>
      <c r="BT21" s="74">
        <f t="shared" si="9"/>
        <v>0</v>
      </c>
      <c r="BU21" s="74">
        <f t="shared" si="10"/>
        <v>0</v>
      </c>
      <c r="BV21" s="74">
        <f t="shared" si="10"/>
        <v>0</v>
      </c>
      <c r="BW21" s="74">
        <f t="shared" si="10"/>
        <v>0</v>
      </c>
      <c r="BX21" s="74">
        <f t="shared" si="10"/>
        <v>0</v>
      </c>
      <c r="BY21" s="74">
        <f t="shared" si="10"/>
        <v>0</v>
      </c>
      <c r="BZ21" s="74">
        <f t="shared" si="10"/>
        <v>0</v>
      </c>
      <c r="CA21" s="74">
        <f t="shared" si="10"/>
        <v>0</v>
      </c>
      <c r="CB21" s="74">
        <f t="shared" si="10"/>
        <v>0</v>
      </c>
      <c r="CC21" s="74">
        <f t="shared" si="10"/>
        <v>0</v>
      </c>
      <c r="CD21" s="74">
        <f t="shared" si="10"/>
        <v>0</v>
      </c>
      <c r="CE21" s="74">
        <f t="shared" si="10"/>
        <v>0</v>
      </c>
      <c r="CF21" s="74">
        <f t="shared" si="10"/>
        <v>0</v>
      </c>
      <c r="CG21" s="74">
        <f t="shared" si="10"/>
        <v>0</v>
      </c>
      <c r="CH21" s="74">
        <f t="shared" si="10"/>
        <v>0</v>
      </c>
      <c r="CI21" s="74">
        <f t="shared" si="10"/>
        <v>0</v>
      </c>
      <c r="CJ21" s="74">
        <f t="shared" si="10"/>
        <v>0</v>
      </c>
      <c r="CK21" s="74">
        <f t="shared" si="11"/>
        <v>0</v>
      </c>
      <c r="CL21" s="74">
        <f t="shared" si="11"/>
        <v>0</v>
      </c>
      <c r="CM21" s="74">
        <f t="shared" si="11"/>
        <v>0</v>
      </c>
      <c r="CN21" s="74">
        <f t="shared" si="11"/>
        <v>0</v>
      </c>
      <c r="CO21" s="74">
        <f t="shared" si="11"/>
        <v>0</v>
      </c>
      <c r="CP21" s="74">
        <f t="shared" si="11"/>
        <v>0</v>
      </c>
      <c r="CQ21" s="74">
        <f t="shared" si="11"/>
        <v>0</v>
      </c>
      <c r="CR21" s="74">
        <f t="shared" si="11"/>
        <v>0</v>
      </c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54">
        <f t="shared" si="12"/>
        <v>0</v>
      </c>
      <c r="EH21" s="136"/>
      <c r="EI21" s="97">
        <f t="shared" si="13"/>
        <v>0</v>
      </c>
      <c r="EJ21" s="344" t="str">
        <f t="shared" si="14"/>
        <v/>
      </c>
      <c r="EK21" s="345">
        <f t="shared" si="15"/>
        <v>0</v>
      </c>
      <c r="EL21" s="185"/>
      <c r="EM21" s="102">
        <f>SUMIF($K21,REGISTER!$CU$7,'KORT 3'!$BD21)</f>
        <v>0</v>
      </c>
      <c r="EN21" s="19">
        <f>SUMIF($K21,REGISTER!$CU$8,'KORT 3'!$BD21)</f>
        <v>0</v>
      </c>
      <c r="EO21" s="20">
        <f>SUMIF($K21,REGISTER!$CU$9,'KORT 3'!$BD21)</f>
        <v>0</v>
      </c>
      <c r="EP21" s="17">
        <f>SUMIF($K21,REGISTER!$CU$21,'KORT 3'!$BD21)</f>
        <v>0</v>
      </c>
      <c r="EQ21" s="19">
        <f>SUMIF($K21,REGISTER!$CU$22,'KORT 3'!$BD21)</f>
        <v>0</v>
      </c>
      <c r="ER21" s="20">
        <f>SUMIF($K21,REGISTER!$CU$23,'KORT 3'!$BD21)</f>
        <v>0</v>
      </c>
      <c r="ES21" s="17">
        <f>SUMIF($K21,REGISTER!$CU$14,'KORT 3'!$BD21)</f>
        <v>0</v>
      </c>
      <c r="ET21" s="19">
        <f>SUMIF($K21,REGISTER!$CU$15,'KORT 3'!$BD21)</f>
        <v>0</v>
      </c>
      <c r="EU21" s="19">
        <f>SUMIF($K21,REGISTER!$CU$16,'KORT 3'!$BD21)</f>
        <v>0</v>
      </c>
      <c r="EV21" s="218">
        <f>SUMIF($K21,REGISTER!$CU$17,'KORT 3'!$BD21)+SUMIF($K21,REGISTER!$CU$18,'KORT 3'!$BD21)+SUMIF($K21,REGISTER!$CU$19,'KORT 3'!$BD21)+SUMIF($K21,REGISTER!$CU$20,'KORT 3'!$BD21)</f>
        <v>0</v>
      </c>
      <c r="EW21" s="103">
        <f>SUMIF($K21,REGISTER!$CU$28,'KORT 3'!$BD21)</f>
        <v>0</v>
      </c>
      <c r="EX21" s="19">
        <f>SUMIF($K21,REGISTER!$CU$29,'KORT 3'!$BD21)</f>
        <v>0</v>
      </c>
      <c r="EY21" s="19">
        <f>SUMIF($K21,REGISTER!$CU$30,'KORT 3'!$BD21)</f>
        <v>0</v>
      </c>
      <c r="EZ21" s="218">
        <f>SUMIF($K21,REGISTER!$CU$31,'KORT 3'!$BD21)+SUMIF($K21,REGISTER!$CU$32,'KORT 3'!$BD21)+SUMIF($K21,REGISTER!$CU$33,'KORT 3'!$BD21)+SUMIF($K21,REGISTER!$CU$34,'KORT 3'!$BD21)</f>
        <v>0</v>
      </c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234"/>
      <c r="FQ21" s="103">
        <f>SUMIF($M21,REGISTER!$CU$36,'KORT 3'!$O21)</f>
        <v>0</v>
      </c>
      <c r="FR21" s="19">
        <f>SUMIF($M21,REGISTER!$CU$37,'KORT 3'!$O21)</f>
        <v>0</v>
      </c>
      <c r="FS21" s="19">
        <f>SUMIF($M21,REGISTER!$CU$38,'KORT 3'!$O21)</f>
        <v>0</v>
      </c>
      <c r="FT21" s="19">
        <f>SUMIF($M21,REGISTER!$CU$39,'KORT 3'!$O21)</f>
        <v>0</v>
      </c>
      <c r="FU21" s="19">
        <f>SUMIF($M21,REGISTER!$CU$40,'KORT 3'!$O21)</f>
        <v>0</v>
      </c>
      <c r="FV21" s="19">
        <f>SUMIF($M21,REGISTER!$CU$41,'KORT 3'!$O21)</f>
        <v>0</v>
      </c>
      <c r="FW21" s="19">
        <f>SUMIF($M21,REGISTER!$CU$56,'KORT 3'!$O21)</f>
        <v>0</v>
      </c>
      <c r="FX21" s="19">
        <f>SUMIF($M21,REGISTER!$CU$57,'KORT 3'!$O21)</f>
        <v>0</v>
      </c>
      <c r="FY21" s="19">
        <f>SUMIF($M21,REGISTER!$CU$58,'KORT 3'!$O21)</f>
        <v>0</v>
      </c>
      <c r="FZ21" s="19">
        <f>SUMIF($M21,REGISTER!$CU$59,'KORT 3'!$O21)</f>
        <v>0</v>
      </c>
      <c r="GA21" s="19">
        <f>SUMIF($M21,REGISTER!$CU$60,'KORT 3'!$O21)</f>
        <v>0</v>
      </c>
      <c r="GB21" s="19">
        <f>SUMIF($M21,REGISTER!$CU$61,'KORT 3'!$O21)</f>
        <v>0</v>
      </c>
      <c r="GC21" s="19">
        <f>SUMIF($M21,REGISTER!$CU$46,'KORT 3'!$O21)</f>
        <v>0</v>
      </c>
      <c r="GD21" s="19">
        <f>SUMIF($M21,REGISTER!$CU$47,'KORT 3'!$O21)</f>
        <v>0</v>
      </c>
      <c r="GE21" s="19">
        <f>SUMIF($M21,REGISTER!$CU$48,'KORT 3'!$O21)</f>
        <v>0</v>
      </c>
      <c r="GF21" s="19">
        <f>SUMIF($M21,REGISTER!$CU$49,'KORT 3'!$O21)</f>
        <v>0</v>
      </c>
      <c r="GG21" s="19">
        <f>SUMIF($M21,REGISTER!$CU$50,'KORT 3'!$O21)</f>
        <v>0</v>
      </c>
      <c r="GH21" s="19">
        <f>SUMIF($M21,REGISTER!$CU$51,'KORT 3'!$O21)</f>
        <v>0</v>
      </c>
      <c r="GI21" s="18">
        <f>SUMIF($M21,REGISTER!$CU$52,'KORT 3'!$O21)+SUMIF($M21,REGISTER!$CU$53,'KORT 3'!$O21)+SUMIF($M21,REGISTER!$CU$54,'KORT 3'!$O21)+SUMIF($M21,REGISTER!$CU$55,'KORT 3'!$O21)</f>
        <v>0</v>
      </c>
      <c r="GJ21" s="19">
        <f>SUMIF($M21,REGISTER!$CU$66,'KORT 3'!$O21)</f>
        <v>0</v>
      </c>
      <c r="GK21" s="19">
        <f>SUMIF($M21,REGISTER!$CU$67,'KORT 3'!$O21)</f>
        <v>0</v>
      </c>
      <c r="GL21" s="19">
        <f>SUMIF($M21,REGISTER!$CU$68,'KORT 3'!$O21)</f>
        <v>0</v>
      </c>
      <c r="GM21" s="19">
        <f>SUMIF($M21,REGISTER!$CU$69,'KORT 3'!$O21)</f>
        <v>0</v>
      </c>
      <c r="GN21" s="19">
        <f>SUMIF($M21,REGISTER!$CU$70,'KORT 3'!$O21)</f>
        <v>0</v>
      </c>
      <c r="GO21" s="19">
        <f>SUMIF($M21,REGISTER!$CU$71,'KORT 3'!$O21)</f>
        <v>0</v>
      </c>
      <c r="GP21" s="18">
        <f>SUMIF($M21,REGISTER!$CU$72,'KORT 3'!$O21)+SUMIF($M21,REGISTER!$CU$73,'KORT 3'!$O21)+SUMIF($M21,REGISTER!$CU$74,'KORT 3'!$O21)+SUMIF($M21,REGISTER!$CU$75,'KORT 3'!$O21)</f>
        <v>0</v>
      </c>
      <c r="GQ21" s="136"/>
      <c r="GR21" s="136"/>
      <c r="GS21" s="136"/>
      <c r="GT21" s="136"/>
      <c r="GU21" s="136"/>
      <c r="GV21" s="136"/>
      <c r="GW21" s="136"/>
      <c r="GX21" s="136"/>
      <c r="GY21" s="136"/>
      <c r="GZ21" s="136"/>
      <c r="HA21" s="136"/>
      <c r="HB21" s="136"/>
      <c r="HC21" s="136"/>
      <c r="HD21" s="136"/>
      <c r="HE21" s="136"/>
      <c r="HF21" s="136"/>
      <c r="HG21" s="136"/>
      <c r="HH21" s="125"/>
      <c r="HI21" s="1"/>
    </row>
    <row r="22" spans="1:218" ht="15.95" customHeight="1">
      <c r="A22" s="17">
        <v>4</v>
      </c>
      <c r="B22" s="81"/>
      <c r="C22" s="429" t="str">
        <f t="shared" si="0"/>
        <v/>
      </c>
      <c r="D22" s="461"/>
      <c r="E22" s="461"/>
      <c r="F22" s="461"/>
      <c r="G22" s="461"/>
      <c r="H22" s="130" t="str">
        <f t="shared" si="1"/>
        <v/>
      </c>
      <c r="I22" s="26">
        <f t="shared" si="2"/>
        <v>0</v>
      </c>
      <c r="J22" s="26">
        <f t="shared" si="3"/>
        <v>0</v>
      </c>
      <c r="K22" s="26">
        <f t="shared" si="4"/>
        <v>0</v>
      </c>
      <c r="L22" s="133"/>
      <c r="M22" s="26">
        <f t="shared" si="5"/>
        <v>0</v>
      </c>
      <c r="N22" s="26">
        <f t="shared" si="6"/>
        <v>0</v>
      </c>
      <c r="O22" s="101">
        <f t="shared" si="7"/>
        <v>0</v>
      </c>
      <c r="P22" s="75">
        <f>IF(CS$70=1,0,IF(AND(CS22=1,$J22=1,CS$43&gt;=REGISTER!$CZ$25,CS$40&gt;0,SUM(CS$54:CS$60)&gt;0),1,0))</f>
        <v>0</v>
      </c>
      <c r="Q22" s="75">
        <f>IF(CT$70=1,0,IF(AND(CT22=1,$J22=1,CT$43&gt;=REGISTER!$CZ$25,CT$40&gt;0,SUM(CT$54:CT$60)&gt;0),1,0))</f>
        <v>0</v>
      </c>
      <c r="R22" s="75">
        <f>IF(CU$70=1,0,IF(AND(CU22=1,$J22=1,CU$43&gt;=REGISTER!$CZ$25,CU$40&gt;0,SUM(CU$54:CU$60)&gt;0),1,0))</f>
        <v>0</v>
      </c>
      <c r="S22" s="75">
        <f>IF(CV$70=1,0,IF(AND(CV22=1,$J22=1,CV$43&gt;=REGISTER!$CZ$25,CV$40&gt;0,SUM(CV$54:CV$60)&gt;0),1,0))</f>
        <v>0</v>
      </c>
      <c r="T22" s="75">
        <f>IF(CW$70=1,0,IF(AND(CW22=1,$J22=1,CW$43&gt;=REGISTER!$CZ$25,CW$40&gt;0,SUM(CW$54:CW$60)&gt;0),1,0))</f>
        <v>0</v>
      </c>
      <c r="U22" s="75">
        <f>IF(CX$70=1,0,IF(AND(CX22=1,$J22=1,CX$43&gt;=REGISTER!$CZ$25,CX$40&gt;0,SUM(CX$54:CX$60)&gt;0),1,0))</f>
        <v>0</v>
      </c>
      <c r="V22" s="75">
        <f>IF(CY$70=1,0,IF(AND(CY22=1,$J22=1,CY$43&gt;=REGISTER!$CZ$25,CY$40&gt;0,SUM(CY$54:CY$60)&gt;0),1,0))</f>
        <v>0</v>
      </c>
      <c r="W22" s="75">
        <f>IF(CZ$70=1,0,IF(AND(CZ22=1,$J22=1,CZ$43&gt;=REGISTER!$CZ$25,CZ$40&gt;0,SUM(CZ$54:CZ$60)&gt;0),1,0))</f>
        <v>0</v>
      </c>
      <c r="X22" s="75">
        <f>IF(DA$70=1,0,IF(AND(DA22=1,$J22=1,DA$43&gt;=REGISTER!$CZ$25,DA$40&gt;0,SUM(DA$54:DA$60)&gt;0),1,0))</f>
        <v>0</v>
      </c>
      <c r="Y22" s="75">
        <f>IF(DB$70=1,0,IF(AND(DB22=1,$J22=1,DB$43&gt;=REGISTER!$CZ$25,DB$40&gt;0,SUM(DB$54:DB$60)&gt;0),1,0))</f>
        <v>0</v>
      </c>
      <c r="Z22" s="75">
        <f>IF(DC$70=1,0,IF(AND(DC22=1,$J22=1,DC$43&gt;=REGISTER!$CZ$25,DC$40&gt;0,SUM(DC$54:DC$60)&gt;0),1,0))</f>
        <v>0</v>
      </c>
      <c r="AA22" s="75">
        <f>IF(DD$70=1,0,IF(AND(DD22=1,$J22=1,DD$43&gt;=REGISTER!$CZ$25,DD$40&gt;0,SUM(DD$54:DD$60)&gt;0),1,0))</f>
        <v>0</v>
      </c>
      <c r="AB22" s="75">
        <f>IF(DE$70=1,0,IF(AND(DE22=1,$J22=1,DE$43&gt;=REGISTER!$CZ$25,DE$40&gt;0,SUM(DE$54:DE$60)&gt;0),1,0))</f>
        <v>0</v>
      </c>
      <c r="AC22" s="75">
        <f>IF(DF$70=1,0,IF(AND(DF22=1,$J22=1,DF$43&gt;=REGISTER!$CZ$25,DF$40&gt;0,SUM(DF$54:DF$60)&gt;0),1,0))</f>
        <v>0</v>
      </c>
      <c r="AD22" s="75">
        <f>IF(DG$70=1,0,IF(AND(DG22=1,$J22=1,DG$43&gt;=REGISTER!$CZ$25,DG$40&gt;0,SUM(DG$54:DG$60)&gt;0),1,0))</f>
        <v>0</v>
      </c>
      <c r="AE22" s="75">
        <f>IF(DH$70=1,0,IF(AND(DH22=1,$J22=1,DH$43&gt;=REGISTER!$CZ$25,DH$40&gt;0,SUM(DH$54:DH$60)&gt;0),1,0))</f>
        <v>0</v>
      </c>
      <c r="AF22" s="75">
        <f>IF(DI$70=1,0,IF(AND(DI22=1,$J22=1,DI$43&gt;=REGISTER!$CZ$25,DI$40&gt;0,SUM(DI$54:DI$60)&gt;0),1,0))</f>
        <v>0</v>
      </c>
      <c r="AG22" s="75">
        <f>IF(DJ$70=1,0,IF(AND(DJ22=1,$J22=1,DJ$43&gt;=REGISTER!$CZ$25,DJ$40&gt;0,SUM(DJ$54:DJ$60)&gt;0),1,0))</f>
        <v>0</v>
      </c>
      <c r="AH22" s="75">
        <f>IF(DK$70=1,0,IF(AND(DK22=1,$J22=1,DK$43&gt;=REGISTER!$CZ$25,DK$40&gt;0,SUM(DK$54:DK$60)&gt;0),1,0))</f>
        <v>0</v>
      </c>
      <c r="AI22" s="75">
        <f>IF(DL$70=1,0,IF(AND(DL22=1,$J22=1,DL$43&gt;=REGISTER!$CZ$25,DL$40&gt;0,SUM(DL$54:DL$60)&gt;0),1,0))</f>
        <v>0</v>
      </c>
      <c r="AJ22" s="75">
        <f>IF(DM$70=1,0,IF(AND(DM22=1,$J22=1,DM$43&gt;=REGISTER!$CZ$25,DM$40&gt;0,SUM(DM$54:DM$60)&gt;0),1,0))</f>
        <v>0</v>
      </c>
      <c r="AK22" s="75">
        <f>IF(DN$70=1,0,IF(AND(DN22=1,$J22=1,DN$43&gt;=REGISTER!$CZ$25,DN$40&gt;0,SUM(DN$54:DN$60)&gt;0),1,0))</f>
        <v>0</v>
      </c>
      <c r="AL22" s="75">
        <f>IF(DO$70=1,0,IF(AND(DO22=1,$J22=1,DO$43&gt;=REGISTER!$CZ$25,DO$40&gt;0,SUM(DO$54:DO$60)&gt;0),1,0))</f>
        <v>0</v>
      </c>
      <c r="AM22" s="75">
        <f>IF(DP$70=1,0,IF(AND(DP22=1,$J22=1,DP$43&gt;=REGISTER!$CZ$25,DP$40&gt;0,SUM(DP$54:DP$60)&gt;0),1,0))</f>
        <v>0</v>
      </c>
      <c r="AN22" s="75">
        <f>IF(DQ$70=1,0,IF(AND(DQ22=1,$J22=1,DQ$43&gt;=REGISTER!$CZ$25,DQ$40&gt;0,SUM(DQ$54:DQ$60)&gt;0),1,0))</f>
        <v>0</v>
      </c>
      <c r="AO22" s="75">
        <f>IF(DR$70=1,0,IF(AND(DR22=1,$J22=1,DR$43&gt;=REGISTER!$CZ$25,DR$40&gt;0,SUM(DR$54:DR$60)&gt;0),1,0))</f>
        <v>0</v>
      </c>
      <c r="AP22" s="75">
        <f>IF(DS$70=1,0,IF(AND(DS22=1,$J22=1,DS$43&gt;=REGISTER!$CZ$25,DS$40&gt;0,SUM(DS$54:DS$60)&gt;0),1,0))</f>
        <v>0</v>
      </c>
      <c r="AQ22" s="75">
        <f>IF(DT$70=1,0,IF(AND(DT22=1,$J22=1,DT$43&gt;=REGISTER!$CZ$25,DT$40&gt;0,SUM(DT$54:DT$60)&gt;0),1,0))</f>
        <v>0</v>
      </c>
      <c r="AR22" s="75">
        <f>IF(DU$70=1,0,IF(AND(DU22=1,$J22=1,DU$43&gt;=REGISTER!$CZ$25,DU$40&gt;0,SUM(DU$54:DU$60)&gt;0),1,0))</f>
        <v>0</v>
      </c>
      <c r="AS22" s="75">
        <f>IF(DV$70=1,0,IF(AND(DV22=1,$J22=1,DV$43&gt;=REGISTER!$CZ$25,DV$40&gt;0,SUM(DV$54:DV$60)&gt;0),1,0))</f>
        <v>0</v>
      </c>
      <c r="AT22" s="75">
        <f>IF(DW$70=1,0,IF(AND(DW22=1,$J22=1,DW$43&gt;=REGISTER!$CZ$25,DW$40&gt;0,SUM(DW$54:DW$60)&gt;0),1,0))</f>
        <v>0</v>
      </c>
      <c r="AU22" s="75">
        <f>IF(DX$70=1,0,IF(AND(DX22=1,$J22=1,DX$43&gt;=REGISTER!$CZ$25,DX$40&gt;0,SUM(DX$54:DX$60)&gt;0),1,0))</f>
        <v>0</v>
      </c>
      <c r="AV22" s="75">
        <f>IF(DY$70=1,0,IF(AND(DY22=1,$J22=1,DY$43&gt;=REGISTER!$CZ$25,DY$40&gt;0,SUM(DY$54:DY$60)&gt;0),1,0))</f>
        <v>0</v>
      </c>
      <c r="AW22" s="75">
        <f>IF(DZ$70=1,0,IF(AND(DZ22=1,$J22=1,DZ$43&gt;=REGISTER!$CZ$25,DZ$40&gt;0,SUM(DZ$54:DZ$60)&gt;0),1,0))</f>
        <v>0</v>
      </c>
      <c r="AX22" s="75">
        <f>IF(EA$70=1,0,IF(AND(EA22=1,$J22=1,EA$43&gt;=REGISTER!$CZ$25,EA$40&gt;0,SUM(EA$54:EA$60)&gt;0),1,0))</f>
        <v>0</v>
      </c>
      <c r="AY22" s="75">
        <f>IF(EB$70=1,0,IF(AND(EB22=1,$J22=1,EB$43&gt;=REGISTER!$CZ$25,EB$40&gt;0,SUM(EB$54:EB$60)&gt;0),1,0))</f>
        <v>0</v>
      </c>
      <c r="AZ22" s="75">
        <f>IF(EC$70=1,0,IF(AND(EC22=1,$J22=1,EC$43&gt;=REGISTER!$CZ$25,EC$40&gt;0,SUM(EC$54:EC$60)&gt;0),1,0))</f>
        <v>0</v>
      </c>
      <c r="BA22" s="75">
        <f>IF(ED$70=1,0,IF(AND(ED22=1,$J22=1,ED$43&gt;=REGISTER!$CZ$25,ED$40&gt;0,SUM(ED$54:ED$60)&gt;0),1,0))</f>
        <v>0</v>
      </c>
      <c r="BB22" s="75">
        <f>IF(EE$70=1,0,IF(AND(EE22=1,$J22=1,EE$43&gt;=REGISTER!$CZ$25,EE$40&gt;0,SUM(EE$54:EE$60)&gt;0),1,0))</f>
        <v>0</v>
      </c>
      <c r="BC22" s="75">
        <f>IF(EF$70=1,0,IF(AND(EF22=1,$J22=1,EF$43&gt;=REGISTER!$CZ$25,EF$40&gt;0,SUM(EF$54:EF$60)&gt;0),1,0))</f>
        <v>0</v>
      </c>
      <c r="BD22" s="101">
        <f t="shared" si="8"/>
        <v>0</v>
      </c>
      <c r="BE22" s="74">
        <f t="shared" si="9"/>
        <v>0</v>
      </c>
      <c r="BF22" s="74">
        <f t="shared" si="9"/>
        <v>0</v>
      </c>
      <c r="BG22" s="74">
        <f t="shared" si="9"/>
        <v>0</v>
      </c>
      <c r="BH22" s="74">
        <f t="shared" si="9"/>
        <v>0</v>
      </c>
      <c r="BI22" s="74">
        <f t="shared" si="9"/>
        <v>0</v>
      </c>
      <c r="BJ22" s="74">
        <f t="shared" si="9"/>
        <v>0</v>
      </c>
      <c r="BK22" s="74">
        <f t="shared" si="9"/>
        <v>0</v>
      </c>
      <c r="BL22" s="74">
        <f t="shared" si="9"/>
        <v>0</v>
      </c>
      <c r="BM22" s="74">
        <f t="shared" si="9"/>
        <v>0</v>
      </c>
      <c r="BN22" s="74">
        <f t="shared" si="9"/>
        <v>0</v>
      </c>
      <c r="BO22" s="74">
        <f t="shared" si="9"/>
        <v>0</v>
      </c>
      <c r="BP22" s="74">
        <f t="shared" si="9"/>
        <v>0</v>
      </c>
      <c r="BQ22" s="74">
        <f t="shared" si="9"/>
        <v>0</v>
      </c>
      <c r="BR22" s="74">
        <f t="shared" si="9"/>
        <v>0</v>
      </c>
      <c r="BS22" s="74">
        <f t="shared" si="9"/>
        <v>0</v>
      </c>
      <c r="BT22" s="74">
        <f t="shared" si="9"/>
        <v>0</v>
      </c>
      <c r="BU22" s="74">
        <f t="shared" si="10"/>
        <v>0</v>
      </c>
      <c r="BV22" s="74">
        <f t="shared" si="10"/>
        <v>0</v>
      </c>
      <c r="BW22" s="74">
        <f t="shared" si="10"/>
        <v>0</v>
      </c>
      <c r="BX22" s="74">
        <f t="shared" si="10"/>
        <v>0</v>
      </c>
      <c r="BY22" s="74">
        <f t="shared" si="10"/>
        <v>0</v>
      </c>
      <c r="BZ22" s="74">
        <f t="shared" si="10"/>
        <v>0</v>
      </c>
      <c r="CA22" s="74">
        <f t="shared" si="10"/>
        <v>0</v>
      </c>
      <c r="CB22" s="74">
        <f t="shared" si="10"/>
        <v>0</v>
      </c>
      <c r="CC22" s="74">
        <f t="shared" si="10"/>
        <v>0</v>
      </c>
      <c r="CD22" s="74">
        <f t="shared" si="10"/>
        <v>0</v>
      </c>
      <c r="CE22" s="74">
        <f t="shared" si="10"/>
        <v>0</v>
      </c>
      <c r="CF22" s="74">
        <f t="shared" si="10"/>
        <v>0</v>
      </c>
      <c r="CG22" s="74">
        <f t="shared" si="10"/>
        <v>0</v>
      </c>
      <c r="CH22" s="74">
        <f t="shared" si="10"/>
        <v>0</v>
      </c>
      <c r="CI22" s="74">
        <f t="shared" si="10"/>
        <v>0</v>
      </c>
      <c r="CJ22" s="74">
        <f t="shared" si="10"/>
        <v>0</v>
      </c>
      <c r="CK22" s="74">
        <f t="shared" si="11"/>
        <v>0</v>
      </c>
      <c r="CL22" s="74">
        <f t="shared" si="11"/>
        <v>0</v>
      </c>
      <c r="CM22" s="74">
        <f t="shared" si="11"/>
        <v>0</v>
      </c>
      <c r="CN22" s="74">
        <f t="shared" si="11"/>
        <v>0</v>
      </c>
      <c r="CO22" s="74">
        <f t="shared" si="11"/>
        <v>0</v>
      </c>
      <c r="CP22" s="74">
        <f t="shared" si="11"/>
        <v>0</v>
      </c>
      <c r="CQ22" s="74">
        <f t="shared" si="11"/>
        <v>0</v>
      </c>
      <c r="CR22" s="74">
        <f t="shared" si="11"/>
        <v>0</v>
      </c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54">
        <f t="shared" si="12"/>
        <v>0</v>
      </c>
      <c r="EH22" s="136"/>
      <c r="EI22" s="97">
        <f t="shared" si="13"/>
        <v>0</v>
      </c>
      <c r="EJ22" s="344" t="str">
        <f t="shared" si="14"/>
        <v/>
      </c>
      <c r="EK22" s="345">
        <f t="shared" si="15"/>
        <v>0</v>
      </c>
      <c r="EL22" s="185"/>
      <c r="EM22" s="102">
        <f>SUMIF($K22,REGISTER!$CU$7,'KORT 3'!$BD22)</f>
        <v>0</v>
      </c>
      <c r="EN22" s="19">
        <f>SUMIF($K22,REGISTER!$CU$8,'KORT 3'!$BD22)</f>
        <v>0</v>
      </c>
      <c r="EO22" s="20">
        <f>SUMIF($K22,REGISTER!$CU$9,'KORT 3'!$BD22)</f>
        <v>0</v>
      </c>
      <c r="EP22" s="17">
        <f>SUMIF($K22,REGISTER!$CU$21,'KORT 3'!$BD22)</f>
        <v>0</v>
      </c>
      <c r="EQ22" s="19">
        <f>SUMIF($K22,REGISTER!$CU$22,'KORT 3'!$BD22)</f>
        <v>0</v>
      </c>
      <c r="ER22" s="20">
        <f>SUMIF($K22,REGISTER!$CU$23,'KORT 3'!$BD22)</f>
        <v>0</v>
      </c>
      <c r="ES22" s="17">
        <f>SUMIF($K22,REGISTER!$CU$14,'KORT 3'!$BD22)</f>
        <v>0</v>
      </c>
      <c r="ET22" s="19">
        <f>SUMIF($K22,REGISTER!$CU$15,'KORT 3'!$BD22)</f>
        <v>0</v>
      </c>
      <c r="EU22" s="19">
        <f>SUMIF($K22,REGISTER!$CU$16,'KORT 3'!$BD22)</f>
        <v>0</v>
      </c>
      <c r="EV22" s="218">
        <f>SUMIF($K22,REGISTER!$CU$17,'KORT 3'!$BD22)+SUMIF($K22,REGISTER!$CU$18,'KORT 3'!$BD22)+SUMIF($K22,REGISTER!$CU$19,'KORT 3'!$BD22)+SUMIF($K22,REGISTER!$CU$20,'KORT 3'!$BD22)</f>
        <v>0</v>
      </c>
      <c r="EW22" s="103">
        <f>SUMIF($K22,REGISTER!$CU$28,'KORT 3'!$BD22)</f>
        <v>0</v>
      </c>
      <c r="EX22" s="19">
        <f>SUMIF($K22,REGISTER!$CU$29,'KORT 3'!$BD22)</f>
        <v>0</v>
      </c>
      <c r="EY22" s="19">
        <f>SUMIF($K22,REGISTER!$CU$30,'KORT 3'!$BD22)</f>
        <v>0</v>
      </c>
      <c r="EZ22" s="218">
        <f>SUMIF($K22,REGISTER!$CU$31,'KORT 3'!$BD22)+SUMIF($K22,REGISTER!$CU$32,'KORT 3'!$BD22)+SUMIF($K22,REGISTER!$CU$33,'KORT 3'!$BD22)+SUMIF($K22,REGISTER!$CU$34,'KORT 3'!$BD22)</f>
        <v>0</v>
      </c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234"/>
      <c r="FQ22" s="103">
        <f>SUMIF($M22,REGISTER!$CU$36,'KORT 3'!$O22)</f>
        <v>0</v>
      </c>
      <c r="FR22" s="19">
        <f>SUMIF($M22,REGISTER!$CU$37,'KORT 3'!$O22)</f>
        <v>0</v>
      </c>
      <c r="FS22" s="19">
        <f>SUMIF($M22,REGISTER!$CU$38,'KORT 3'!$O22)</f>
        <v>0</v>
      </c>
      <c r="FT22" s="19">
        <f>SUMIF($M22,REGISTER!$CU$39,'KORT 3'!$O22)</f>
        <v>0</v>
      </c>
      <c r="FU22" s="19">
        <f>SUMIF($M22,REGISTER!$CU$40,'KORT 3'!$O22)</f>
        <v>0</v>
      </c>
      <c r="FV22" s="19">
        <f>SUMIF($M22,REGISTER!$CU$41,'KORT 3'!$O22)</f>
        <v>0</v>
      </c>
      <c r="FW22" s="19">
        <f>SUMIF($M22,REGISTER!$CU$56,'KORT 3'!$O22)</f>
        <v>0</v>
      </c>
      <c r="FX22" s="19">
        <f>SUMIF($M22,REGISTER!$CU$57,'KORT 3'!$O22)</f>
        <v>0</v>
      </c>
      <c r="FY22" s="19">
        <f>SUMIF($M22,REGISTER!$CU$58,'KORT 3'!$O22)</f>
        <v>0</v>
      </c>
      <c r="FZ22" s="19">
        <f>SUMIF($M22,REGISTER!$CU$59,'KORT 3'!$O22)</f>
        <v>0</v>
      </c>
      <c r="GA22" s="19">
        <f>SUMIF($M22,REGISTER!$CU$60,'KORT 3'!$O22)</f>
        <v>0</v>
      </c>
      <c r="GB22" s="19">
        <f>SUMIF($M22,REGISTER!$CU$61,'KORT 3'!$O22)</f>
        <v>0</v>
      </c>
      <c r="GC22" s="19">
        <f>SUMIF($M22,REGISTER!$CU$46,'KORT 3'!$O22)</f>
        <v>0</v>
      </c>
      <c r="GD22" s="19">
        <f>SUMIF($M22,REGISTER!$CU$47,'KORT 3'!$O22)</f>
        <v>0</v>
      </c>
      <c r="GE22" s="19">
        <f>SUMIF($M22,REGISTER!$CU$48,'KORT 3'!$O22)</f>
        <v>0</v>
      </c>
      <c r="GF22" s="19">
        <f>SUMIF($M22,REGISTER!$CU$49,'KORT 3'!$O22)</f>
        <v>0</v>
      </c>
      <c r="GG22" s="19">
        <f>SUMIF($M22,REGISTER!$CU$50,'KORT 3'!$O22)</f>
        <v>0</v>
      </c>
      <c r="GH22" s="19">
        <f>SUMIF($M22,REGISTER!$CU$51,'KORT 3'!$O22)</f>
        <v>0</v>
      </c>
      <c r="GI22" s="18">
        <f>SUMIF($M22,REGISTER!$CU$52,'KORT 3'!$O22)+SUMIF($M22,REGISTER!$CU$53,'KORT 3'!$O22)+SUMIF($M22,REGISTER!$CU$54,'KORT 3'!$O22)+SUMIF($M22,REGISTER!$CU$55,'KORT 3'!$O22)</f>
        <v>0</v>
      </c>
      <c r="GJ22" s="19">
        <f>SUMIF($M22,REGISTER!$CU$66,'KORT 3'!$O22)</f>
        <v>0</v>
      </c>
      <c r="GK22" s="19">
        <f>SUMIF($M22,REGISTER!$CU$67,'KORT 3'!$O22)</f>
        <v>0</v>
      </c>
      <c r="GL22" s="19">
        <f>SUMIF($M22,REGISTER!$CU$68,'KORT 3'!$O22)</f>
        <v>0</v>
      </c>
      <c r="GM22" s="19">
        <f>SUMIF($M22,REGISTER!$CU$69,'KORT 3'!$O22)</f>
        <v>0</v>
      </c>
      <c r="GN22" s="19">
        <f>SUMIF($M22,REGISTER!$CU$70,'KORT 3'!$O22)</f>
        <v>0</v>
      </c>
      <c r="GO22" s="19">
        <f>SUMIF($M22,REGISTER!$CU$71,'KORT 3'!$O22)</f>
        <v>0</v>
      </c>
      <c r="GP22" s="18">
        <f>SUMIF($M22,REGISTER!$CU$72,'KORT 3'!$O22)+SUMIF($M22,REGISTER!$CU$73,'KORT 3'!$O22)+SUMIF($M22,REGISTER!$CU$74,'KORT 3'!$O22)+SUMIF($M22,REGISTER!$CU$75,'KORT 3'!$O22)</f>
        <v>0</v>
      </c>
      <c r="GQ22" s="136"/>
      <c r="GR22" s="136"/>
      <c r="GS22" s="136"/>
      <c r="GT22" s="136"/>
      <c r="GU22" s="136"/>
      <c r="GV22" s="136"/>
      <c r="GW22" s="136"/>
      <c r="GX22" s="136"/>
      <c r="GY22" s="136"/>
      <c r="GZ22" s="136"/>
      <c r="HA22" s="136"/>
      <c r="HB22" s="136"/>
      <c r="HC22" s="136"/>
      <c r="HD22" s="136"/>
      <c r="HE22" s="136"/>
      <c r="HF22" s="136"/>
      <c r="HG22" s="136"/>
      <c r="HH22" s="125"/>
      <c r="HI22" s="1"/>
    </row>
    <row r="23" spans="1:218" ht="15.95" customHeight="1">
      <c r="A23" s="17">
        <v>5</v>
      </c>
      <c r="B23" s="81"/>
      <c r="C23" s="429" t="str">
        <f t="shared" si="0"/>
        <v/>
      </c>
      <c r="D23" s="461"/>
      <c r="E23" s="461"/>
      <c r="F23" s="461"/>
      <c r="G23" s="461"/>
      <c r="H23" s="130" t="str">
        <f t="shared" si="1"/>
        <v/>
      </c>
      <c r="I23" s="26">
        <f t="shared" si="2"/>
        <v>0</v>
      </c>
      <c r="J23" s="26">
        <f t="shared" si="3"/>
        <v>0</v>
      </c>
      <c r="K23" s="26">
        <f t="shared" si="4"/>
        <v>0</v>
      </c>
      <c r="L23" s="133"/>
      <c r="M23" s="26">
        <f t="shared" si="5"/>
        <v>0</v>
      </c>
      <c r="N23" s="26">
        <f t="shared" si="6"/>
        <v>0</v>
      </c>
      <c r="O23" s="101">
        <f t="shared" si="7"/>
        <v>0</v>
      </c>
      <c r="P23" s="75">
        <f>IF(CS$70=1,0,IF(AND(CS23=1,$J23=1,CS$43&gt;=REGISTER!$CZ$25,CS$40&gt;0,SUM(CS$54:CS$60)&gt;0),1,0))</f>
        <v>0</v>
      </c>
      <c r="Q23" s="75">
        <f>IF(CT$70=1,0,IF(AND(CT23=1,$J23=1,CT$43&gt;=REGISTER!$CZ$25,CT$40&gt;0,SUM(CT$54:CT$60)&gt;0),1,0))</f>
        <v>0</v>
      </c>
      <c r="R23" s="75">
        <f>IF(CU$70=1,0,IF(AND(CU23=1,$J23=1,CU$43&gt;=REGISTER!$CZ$25,CU$40&gt;0,SUM(CU$54:CU$60)&gt;0),1,0))</f>
        <v>0</v>
      </c>
      <c r="S23" s="75">
        <f>IF(CV$70=1,0,IF(AND(CV23=1,$J23=1,CV$43&gt;=REGISTER!$CZ$25,CV$40&gt;0,SUM(CV$54:CV$60)&gt;0),1,0))</f>
        <v>0</v>
      </c>
      <c r="T23" s="75">
        <f>IF(CW$70=1,0,IF(AND(CW23=1,$J23=1,CW$43&gt;=REGISTER!$CZ$25,CW$40&gt;0,SUM(CW$54:CW$60)&gt;0),1,0))</f>
        <v>0</v>
      </c>
      <c r="U23" s="75">
        <f>IF(CX$70=1,0,IF(AND(CX23=1,$J23=1,CX$43&gt;=REGISTER!$CZ$25,CX$40&gt;0,SUM(CX$54:CX$60)&gt;0),1,0))</f>
        <v>0</v>
      </c>
      <c r="V23" s="75">
        <f>IF(CY$70=1,0,IF(AND(CY23=1,$J23=1,CY$43&gt;=REGISTER!$CZ$25,CY$40&gt;0,SUM(CY$54:CY$60)&gt;0),1,0))</f>
        <v>0</v>
      </c>
      <c r="W23" s="75">
        <f>IF(CZ$70=1,0,IF(AND(CZ23=1,$J23=1,CZ$43&gt;=REGISTER!$CZ$25,CZ$40&gt;0,SUM(CZ$54:CZ$60)&gt;0),1,0))</f>
        <v>0</v>
      </c>
      <c r="X23" s="75">
        <f>IF(DA$70=1,0,IF(AND(DA23=1,$J23=1,DA$43&gt;=REGISTER!$CZ$25,DA$40&gt;0,SUM(DA$54:DA$60)&gt;0),1,0))</f>
        <v>0</v>
      </c>
      <c r="Y23" s="75">
        <f>IF(DB$70=1,0,IF(AND(DB23=1,$J23=1,DB$43&gt;=REGISTER!$CZ$25,DB$40&gt;0,SUM(DB$54:DB$60)&gt;0),1,0))</f>
        <v>0</v>
      </c>
      <c r="Z23" s="75">
        <f>IF(DC$70=1,0,IF(AND(DC23=1,$J23=1,DC$43&gt;=REGISTER!$CZ$25,DC$40&gt;0,SUM(DC$54:DC$60)&gt;0),1,0))</f>
        <v>0</v>
      </c>
      <c r="AA23" s="75">
        <f>IF(DD$70=1,0,IF(AND(DD23=1,$J23=1,DD$43&gt;=REGISTER!$CZ$25,DD$40&gt;0,SUM(DD$54:DD$60)&gt;0),1,0))</f>
        <v>0</v>
      </c>
      <c r="AB23" s="75">
        <f>IF(DE$70=1,0,IF(AND(DE23=1,$J23=1,DE$43&gt;=REGISTER!$CZ$25,DE$40&gt;0,SUM(DE$54:DE$60)&gt;0),1,0))</f>
        <v>0</v>
      </c>
      <c r="AC23" s="75">
        <f>IF(DF$70=1,0,IF(AND(DF23=1,$J23=1,DF$43&gt;=REGISTER!$CZ$25,DF$40&gt;0,SUM(DF$54:DF$60)&gt;0),1,0))</f>
        <v>0</v>
      </c>
      <c r="AD23" s="75">
        <f>IF(DG$70=1,0,IF(AND(DG23=1,$J23=1,DG$43&gt;=REGISTER!$CZ$25,DG$40&gt;0,SUM(DG$54:DG$60)&gt;0),1,0))</f>
        <v>0</v>
      </c>
      <c r="AE23" s="75">
        <f>IF(DH$70=1,0,IF(AND(DH23=1,$J23=1,DH$43&gt;=REGISTER!$CZ$25,DH$40&gt;0,SUM(DH$54:DH$60)&gt;0),1,0))</f>
        <v>0</v>
      </c>
      <c r="AF23" s="75">
        <f>IF(DI$70=1,0,IF(AND(DI23=1,$J23=1,DI$43&gt;=REGISTER!$CZ$25,DI$40&gt;0,SUM(DI$54:DI$60)&gt;0),1,0))</f>
        <v>0</v>
      </c>
      <c r="AG23" s="75">
        <f>IF(DJ$70=1,0,IF(AND(DJ23=1,$J23=1,DJ$43&gt;=REGISTER!$CZ$25,DJ$40&gt;0,SUM(DJ$54:DJ$60)&gt;0),1,0))</f>
        <v>0</v>
      </c>
      <c r="AH23" s="75">
        <f>IF(DK$70=1,0,IF(AND(DK23=1,$J23=1,DK$43&gt;=REGISTER!$CZ$25,DK$40&gt;0,SUM(DK$54:DK$60)&gt;0),1,0))</f>
        <v>0</v>
      </c>
      <c r="AI23" s="75">
        <f>IF(DL$70=1,0,IF(AND(DL23=1,$J23=1,DL$43&gt;=REGISTER!$CZ$25,DL$40&gt;0,SUM(DL$54:DL$60)&gt;0),1,0))</f>
        <v>0</v>
      </c>
      <c r="AJ23" s="75">
        <f>IF(DM$70=1,0,IF(AND(DM23=1,$J23=1,DM$43&gt;=REGISTER!$CZ$25,DM$40&gt;0,SUM(DM$54:DM$60)&gt;0),1,0))</f>
        <v>0</v>
      </c>
      <c r="AK23" s="75">
        <f>IF(DN$70=1,0,IF(AND(DN23=1,$J23=1,DN$43&gt;=REGISTER!$CZ$25,DN$40&gt;0,SUM(DN$54:DN$60)&gt;0),1,0))</f>
        <v>0</v>
      </c>
      <c r="AL23" s="75">
        <f>IF(DO$70=1,0,IF(AND(DO23=1,$J23=1,DO$43&gt;=REGISTER!$CZ$25,DO$40&gt;0,SUM(DO$54:DO$60)&gt;0),1,0))</f>
        <v>0</v>
      </c>
      <c r="AM23" s="75">
        <f>IF(DP$70=1,0,IF(AND(DP23=1,$J23=1,DP$43&gt;=REGISTER!$CZ$25,DP$40&gt;0,SUM(DP$54:DP$60)&gt;0),1,0))</f>
        <v>0</v>
      </c>
      <c r="AN23" s="75">
        <f>IF(DQ$70=1,0,IF(AND(DQ23=1,$J23=1,DQ$43&gt;=REGISTER!$CZ$25,DQ$40&gt;0,SUM(DQ$54:DQ$60)&gt;0),1,0))</f>
        <v>0</v>
      </c>
      <c r="AO23" s="75">
        <f>IF(DR$70=1,0,IF(AND(DR23=1,$J23=1,DR$43&gt;=REGISTER!$CZ$25,DR$40&gt;0,SUM(DR$54:DR$60)&gt;0),1,0))</f>
        <v>0</v>
      </c>
      <c r="AP23" s="75">
        <f>IF(DS$70=1,0,IF(AND(DS23=1,$J23=1,DS$43&gt;=REGISTER!$CZ$25,DS$40&gt;0,SUM(DS$54:DS$60)&gt;0),1,0))</f>
        <v>0</v>
      </c>
      <c r="AQ23" s="75">
        <f>IF(DT$70=1,0,IF(AND(DT23=1,$J23=1,DT$43&gt;=REGISTER!$CZ$25,DT$40&gt;0,SUM(DT$54:DT$60)&gt;0),1,0))</f>
        <v>0</v>
      </c>
      <c r="AR23" s="75">
        <f>IF(DU$70=1,0,IF(AND(DU23=1,$J23=1,DU$43&gt;=REGISTER!$CZ$25,DU$40&gt;0,SUM(DU$54:DU$60)&gt;0),1,0))</f>
        <v>0</v>
      </c>
      <c r="AS23" s="75">
        <f>IF(DV$70=1,0,IF(AND(DV23=1,$J23=1,DV$43&gt;=REGISTER!$CZ$25,DV$40&gt;0,SUM(DV$54:DV$60)&gt;0),1,0))</f>
        <v>0</v>
      </c>
      <c r="AT23" s="75">
        <f>IF(DW$70=1,0,IF(AND(DW23=1,$J23=1,DW$43&gt;=REGISTER!$CZ$25,DW$40&gt;0,SUM(DW$54:DW$60)&gt;0),1,0))</f>
        <v>0</v>
      </c>
      <c r="AU23" s="75">
        <f>IF(DX$70=1,0,IF(AND(DX23=1,$J23=1,DX$43&gt;=REGISTER!$CZ$25,DX$40&gt;0,SUM(DX$54:DX$60)&gt;0),1,0))</f>
        <v>0</v>
      </c>
      <c r="AV23" s="75">
        <f>IF(DY$70=1,0,IF(AND(DY23=1,$J23=1,DY$43&gt;=REGISTER!$CZ$25,DY$40&gt;0,SUM(DY$54:DY$60)&gt;0),1,0))</f>
        <v>0</v>
      </c>
      <c r="AW23" s="75">
        <f>IF(DZ$70=1,0,IF(AND(DZ23=1,$J23=1,DZ$43&gt;=REGISTER!$CZ$25,DZ$40&gt;0,SUM(DZ$54:DZ$60)&gt;0),1,0))</f>
        <v>0</v>
      </c>
      <c r="AX23" s="75">
        <f>IF(EA$70=1,0,IF(AND(EA23=1,$J23=1,EA$43&gt;=REGISTER!$CZ$25,EA$40&gt;0,SUM(EA$54:EA$60)&gt;0),1,0))</f>
        <v>0</v>
      </c>
      <c r="AY23" s="75">
        <f>IF(EB$70=1,0,IF(AND(EB23=1,$J23=1,EB$43&gt;=REGISTER!$CZ$25,EB$40&gt;0,SUM(EB$54:EB$60)&gt;0),1,0))</f>
        <v>0</v>
      </c>
      <c r="AZ23" s="75">
        <f>IF(EC$70=1,0,IF(AND(EC23=1,$J23=1,EC$43&gt;=REGISTER!$CZ$25,EC$40&gt;0,SUM(EC$54:EC$60)&gt;0),1,0))</f>
        <v>0</v>
      </c>
      <c r="BA23" s="75">
        <f>IF(ED$70=1,0,IF(AND(ED23=1,$J23=1,ED$43&gt;=REGISTER!$CZ$25,ED$40&gt;0,SUM(ED$54:ED$60)&gt;0),1,0))</f>
        <v>0</v>
      </c>
      <c r="BB23" s="75">
        <f>IF(EE$70=1,0,IF(AND(EE23=1,$J23=1,EE$43&gt;=REGISTER!$CZ$25,EE$40&gt;0,SUM(EE$54:EE$60)&gt;0),1,0))</f>
        <v>0</v>
      </c>
      <c r="BC23" s="75">
        <f>IF(EF$70=1,0,IF(AND(EF23=1,$J23=1,EF$43&gt;=REGISTER!$CZ$25,EF$40&gt;0,SUM(EF$54:EF$60)&gt;0),1,0))</f>
        <v>0</v>
      </c>
      <c r="BD23" s="101">
        <f t="shared" si="8"/>
        <v>0</v>
      </c>
      <c r="BE23" s="74">
        <f t="shared" si="9"/>
        <v>0</v>
      </c>
      <c r="BF23" s="74">
        <f t="shared" si="9"/>
        <v>0</v>
      </c>
      <c r="BG23" s="74">
        <f t="shared" si="9"/>
        <v>0</v>
      </c>
      <c r="BH23" s="74">
        <f t="shared" si="9"/>
        <v>0</v>
      </c>
      <c r="BI23" s="74">
        <f t="shared" si="9"/>
        <v>0</v>
      </c>
      <c r="BJ23" s="74">
        <f t="shared" si="9"/>
        <v>0</v>
      </c>
      <c r="BK23" s="74">
        <f t="shared" si="9"/>
        <v>0</v>
      </c>
      <c r="BL23" s="74">
        <f t="shared" si="9"/>
        <v>0</v>
      </c>
      <c r="BM23" s="74">
        <f t="shared" si="9"/>
        <v>0</v>
      </c>
      <c r="BN23" s="74">
        <f t="shared" si="9"/>
        <v>0</v>
      </c>
      <c r="BO23" s="74">
        <f t="shared" si="9"/>
        <v>0</v>
      </c>
      <c r="BP23" s="74">
        <f t="shared" si="9"/>
        <v>0</v>
      </c>
      <c r="BQ23" s="74">
        <f t="shared" si="9"/>
        <v>0</v>
      </c>
      <c r="BR23" s="74">
        <f t="shared" si="9"/>
        <v>0</v>
      </c>
      <c r="BS23" s="74">
        <f t="shared" si="9"/>
        <v>0</v>
      </c>
      <c r="BT23" s="74">
        <f t="shared" si="9"/>
        <v>0</v>
      </c>
      <c r="BU23" s="74">
        <f t="shared" si="10"/>
        <v>0</v>
      </c>
      <c r="BV23" s="74">
        <f t="shared" si="10"/>
        <v>0</v>
      </c>
      <c r="BW23" s="74">
        <f t="shared" si="10"/>
        <v>0</v>
      </c>
      <c r="BX23" s="74">
        <f t="shared" si="10"/>
        <v>0</v>
      </c>
      <c r="BY23" s="74">
        <f t="shared" si="10"/>
        <v>0</v>
      </c>
      <c r="BZ23" s="74">
        <f t="shared" si="10"/>
        <v>0</v>
      </c>
      <c r="CA23" s="74">
        <f t="shared" si="10"/>
        <v>0</v>
      </c>
      <c r="CB23" s="74">
        <f t="shared" si="10"/>
        <v>0</v>
      </c>
      <c r="CC23" s="74">
        <f t="shared" si="10"/>
        <v>0</v>
      </c>
      <c r="CD23" s="74">
        <f t="shared" si="10"/>
        <v>0</v>
      </c>
      <c r="CE23" s="74">
        <f t="shared" si="10"/>
        <v>0</v>
      </c>
      <c r="CF23" s="74">
        <f t="shared" si="10"/>
        <v>0</v>
      </c>
      <c r="CG23" s="74">
        <f t="shared" si="10"/>
        <v>0</v>
      </c>
      <c r="CH23" s="74">
        <f t="shared" si="10"/>
        <v>0</v>
      </c>
      <c r="CI23" s="74">
        <f t="shared" si="10"/>
        <v>0</v>
      </c>
      <c r="CJ23" s="74">
        <f t="shared" si="10"/>
        <v>0</v>
      </c>
      <c r="CK23" s="74">
        <f t="shared" si="11"/>
        <v>0</v>
      </c>
      <c r="CL23" s="74">
        <f t="shared" si="11"/>
        <v>0</v>
      </c>
      <c r="CM23" s="74">
        <f t="shared" si="11"/>
        <v>0</v>
      </c>
      <c r="CN23" s="74">
        <f t="shared" si="11"/>
        <v>0</v>
      </c>
      <c r="CO23" s="74">
        <f t="shared" si="11"/>
        <v>0</v>
      </c>
      <c r="CP23" s="74">
        <f t="shared" si="11"/>
        <v>0</v>
      </c>
      <c r="CQ23" s="74">
        <f t="shared" si="11"/>
        <v>0</v>
      </c>
      <c r="CR23" s="74">
        <f t="shared" si="11"/>
        <v>0</v>
      </c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54">
        <f t="shared" si="12"/>
        <v>0</v>
      </c>
      <c r="EH23" s="136"/>
      <c r="EI23" s="97">
        <f t="shared" si="13"/>
        <v>0</v>
      </c>
      <c r="EJ23" s="344" t="str">
        <f t="shared" si="14"/>
        <v/>
      </c>
      <c r="EK23" s="345">
        <f t="shared" si="15"/>
        <v>0</v>
      </c>
      <c r="EL23" s="185"/>
      <c r="EM23" s="102">
        <f>SUMIF($K23,REGISTER!$CU$7,'KORT 3'!$BD23)</f>
        <v>0</v>
      </c>
      <c r="EN23" s="19">
        <f>SUMIF($K23,REGISTER!$CU$8,'KORT 3'!$BD23)</f>
        <v>0</v>
      </c>
      <c r="EO23" s="20">
        <f>SUMIF($K23,REGISTER!$CU$9,'KORT 3'!$BD23)</f>
        <v>0</v>
      </c>
      <c r="EP23" s="17">
        <f>SUMIF($K23,REGISTER!$CU$21,'KORT 3'!$BD23)</f>
        <v>0</v>
      </c>
      <c r="EQ23" s="19">
        <f>SUMIF($K23,REGISTER!$CU$22,'KORT 3'!$BD23)</f>
        <v>0</v>
      </c>
      <c r="ER23" s="20">
        <f>SUMIF($K23,REGISTER!$CU$23,'KORT 3'!$BD23)</f>
        <v>0</v>
      </c>
      <c r="ES23" s="17">
        <f>SUMIF($K23,REGISTER!$CU$14,'KORT 3'!$BD23)</f>
        <v>0</v>
      </c>
      <c r="ET23" s="19">
        <f>SUMIF($K23,REGISTER!$CU$15,'KORT 3'!$BD23)</f>
        <v>0</v>
      </c>
      <c r="EU23" s="19">
        <f>SUMIF($K23,REGISTER!$CU$16,'KORT 3'!$BD23)</f>
        <v>0</v>
      </c>
      <c r="EV23" s="218">
        <f>SUMIF($K23,REGISTER!$CU$17,'KORT 3'!$BD23)+SUMIF($K23,REGISTER!$CU$18,'KORT 3'!$BD23)+SUMIF($K23,REGISTER!$CU$19,'KORT 3'!$BD23)+SUMIF($K23,REGISTER!$CU$20,'KORT 3'!$BD23)</f>
        <v>0</v>
      </c>
      <c r="EW23" s="103">
        <f>SUMIF($K23,REGISTER!$CU$28,'KORT 3'!$BD23)</f>
        <v>0</v>
      </c>
      <c r="EX23" s="19">
        <f>SUMIF($K23,REGISTER!$CU$29,'KORT 3'!$BD23)</f>
        <v>0</v>
      </c>
      <c r="EY23" s="19">
        <f>SUMIF($K23,REGISTER!$CU$30,'KORT 3'!$BD23)</f>
        <v>0</v>
      </c>
      <c r="EZ23" s="218">
        <f>SUMIF($K23,REGISTER!$CU$31,'KORT 3'!$BD23)+SUMIF($K23,REGISTER!$CU$32,'KORT 3'!$BD23)+SUMIF($K23,REGISTER!$CU$33,'KORT 3'!$BD23)+SUMIF($K23,REGISTER!$CU$34,'KORT 3'!$BD23)</f>
        <v>0</v>
      </c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234"/>
      <c r="FQ23" s="103">
        <f>SUMIF($M23,REGISTER!$CU$36,'KORT 3'!$O23)</f>
        <v>0</v>
      </c>
      <c r="FR23" s="19">
        <f>SUMIF($M23,REGISTER!$CU$37,'KORT 3'!$O23)</f>
        <v>0</v>
      </c>
      <c r="FS23" s="19">
        <f>SUMIF($M23,REGISTER!$CU$38,'KORT 3'!$O23)</f>
        <v>0</v>
      </c>
      <c r="FT23" s="19">
        <f>SUMIF($M23,REGISTER!$CU$39,'KORT 3'!$O23)</f>
        <v>0</v>
      </c>
      <c r="FU23" s="19">
        <f>SUMIF($M23,REGISTER!$CU$40,'KORT 3'!$O23)</f>
        <v>0</v>
      </c>
      <c r="FV23" s="19">
        <f>SUMIF($M23,REGISTER!$CU$41,'KORT 3'!$O23)</f>
        <v>0</v>
      </c>
      <c r="FW23" s="19">
        <f>SUMIF($M23,REGISTER!$CU$56,'KORT 3'!$O23)</f>
        <v>0</v>
      </c>
      <c r="FX23" s="19">
        <f>SUMIF($M23,REGISTER!$CU$57,'KORT 3'!$O23)</f>
        <v>0</v>
      </c>
      <c r="FY23" s="19">
        <f>SUMIF($M23,REGISTER!$CU$58,'KORT 3'!$O23)</f>
        <v>0</v>
      </c>
      <c r="FZ23" s="19">
        <f>SUMIF($M23,REGISTER!$CU$59,'KORT 3'!$O23)</f>
        <v>0</v>
      </c>
      <c r="GA23" s="19">
        <f>SUMIF($M23,REGISTER!$CU$60,'KORT 3'!$O23)</f>
        <v>0</v>
      </c>
      <c r="GB23" s="19">
        <f>SUMIF($M23,REGISTER!$CU$61,'KORT 3'!$O23)</f>
        <v>0</v>
      </c>
      <c r="GC23" s="19">
        <f>SUMIF($M23,REGISTER!$CU$46,'KORT 3'!$O23)</f>
        <v>0</v>
      </c>
      <c r="GD23" s="19">
        <f>SUMIF($M23,REGISTER!$CU$47,'KORT 3'!$O23)</f>
        <v>0</v>
      </c>
      <c r="GE23" s="19">
        <f>SUMIF($M23,REGISTER!$CU$48,'KORT 3'!$O23)</f>
        <v>0</v>
      </c>
      <c r="GF23" s="19">
        <f>SUMIF($M23,REGISTER!$CU$49,'KORT 3'!$O23)</f>
        <v>0</v>
      </c>
      <c r="GG23" s="19">
        <f>SUMIF($M23,REGISTER!$CU$50,'KORT 3'!$O23)</f>
        <v>0</v>
      </c>
      <c r="GH23" s="19">
        <f>SUMIF($M23,REGISTER!$CU$51,'KORT 3'!$O23)</f>
        <v>0</v>
      </c>
      <c r="GI23" s="18">
        <f>SUMIF($M23,REGISTER!$CU$52,'KORT 3'!$O23)+SUMIF($M23,REGISTER!$CU$53,'KORT 3'!$O23)+SUMIF($M23,REGISTER!$CU$54,'KORT 3'!$O23)+SUMIF($M23,REGISTER!$CU$55,'KORT 3'!$O23)</f>
        <v>0</v>
      </c>
      <c r="GJ23" s="19">
        <f>SUMIF($M23,REGISTER!$CU$66,'KORT 3'!$O23)</f>
        <v>0</v>
      </c>
      <c r="GK23" s="19">
        <f>SUMIF($M23,REGISTER!$CU$67,'KORT 3'!$O23)</f>
        <v>0</v>
      </c>
      <c r="GL23" s="19">
        <f>SUMIF($M23,REGISTER!$CU$68,'KORT 3'!$O23)</f>
        <v>0</v>
      </c>
      <c r="GM23" s="19">
        <f>SUMIF($M23,REGISTER!$CU$69,'KORT 3'!$O23)</f>
        <v>0</v>
      </c>
      <c r="GN23" s="19">
        <f>SUMIF($M23,REGISTER!$CU$70,'KORT 3'!$O23)</f>
        <v>0</v>
      </c>
      <c r="GO23" s="19">
        <f>SUMIF($M23,REGISTER!$CU$71,'KORT 3'!$O23)</f>
        <v>0</v>
      </c>
      <c r="GP23" s="18">
        <f>SUMIF($M23,REGISTER!$CU$72,'KORT 3'!$O23)+SUMIF($M23,REGISTER!$CU$73,'KORT 3'!$O23)+SUMIF($M23,REGISTER!$CU$74,'KORT 3'!$O23)+SUMIF($M23,REGISTER!$CU$75,'KORT 3'!$O23)</f>
        <v>0</v>
      </c>
      <c r="GQ23" s="136"/>
      <c r="GR23" s="136"/>
      <c r="GS23" s="136"/>
      <c r="GT23" s="136"/>
      <c r="GU23" s="136"/>
      <c r="GV23" s="136"/>
      <c r="GW23" s="136"/>
      <c r="GX23" s="136"/>
      <c r="GY23" s="136"/>
      <c r="GZ23" s="136"/>
      <c r="HA23" s="136"/>
      <c r="HB23" s="136"/>
      <c r="HC23" s="136"/>
      <c r="HD23" s="136"/>
      <c r="HE23" s="136"/>
      <c r="HF23" s="136"/>
      <c r="HG23" s="136"/>
      <c r="HH23" s="125"/>
      <c r="HI23" s="1"/>
    </row>
    <row r="24" spans="1:218" ht="15.95" customHeight="1">
      <c r="A24" s="17">
        <v>6</v>
      </c>
      <c r="B24" s="81"/>
      <c r="C24" s="429" t="str">
        <f t="shared" si="0"/>
        <v/>
      </c>
      <c r="D24" s="461"/>
      <c r="E24" s="461"/>
      <c r="F24" s="461"/>
      <c r="G24" s="461"/>
      <c r="H24" s="130" t="str">
        <f t="shared" si="1"/>
        <v/>
      </c>
      <c r="I24" s="26">
        <f t="shared" si="2"/>
        <v>0</v>
      </c>
      <c r="J24" s="26">
        <f t="shared" si="3"/>
        <v>0</v>
      </c>
      <c r="K24" s="26">
        <f t="shared" si="4"/>
        <v>0</v>
      </c>
      <c r="L24" s="133"/>
      <c r="M24" s="26">
        <f t="shared" si="5"/>
        <v>0</v>
      </c>
      <c r="N24" s="26">
        <f t="shared" si="6"/>
        <v>0</v>
      </c>
      <c r="O24" s="101">
        <f t="shared" si="7"/>
        <v>0</v>
      </c>
      <c r="P24" s="75">
        <f>IF(CS$70=1,0,IF(AND(CS24=1,$J24=1,CS$43&gt;=REGISTER!$CZ$25,CS$40&gt;0,SUM(CS$54:CS$60)&gt;0),1,0))</f>
        <v>0</v>
      </c>
      <c r="Q24" s="75">
        <f>IF(CT$70=1,0,IF(AND(CT24=1,$J24=1,CT$43&gt;=REGISTER!$CZ$25,CT$40&gt;0,SUM(CT$54:CT$60)&gt;0),1,0))</f>
        <v>0</v>
      </c>
      <c r="R24" s="75">
        <f>IF(CU$70=1,0,IF(AND(CU24=1,$J24=1,CU$43&gt;=REGISTER!$CZ$25,CU$40&gt;0,SUM(CU$54:CU$60)&gt;0),1,0))</f>
        <v>0</v>
      </c>
      <c r="S24" s="75">
        <f>IF(CV$70=1,0,IF(AND(CV24=1,$J24=1,CV$43&gt;=REGISTER!$CZ$25,CV$40&gt;0,SUM(CV$54:CV$60)&gt;0),1,0))</f>
        <v>0</v>
      </c>
      <c r="T24" s="75">
        <f>IF(CW$70=1,0,IF(AND(CW24=1,$J24=1,CW$43&gt;=REGISTER!$CZ$25,CW$40&gt;0,SUM(CW$54:CW$60)&gt;0),1,0))</f>
        <v>0</v>
      </c>
      <c r="U24" s="75">
        <f>IF(CX$70=1,0,IF(AND(CX24=1,$J24=1,CX$43&gt;=REGISTER!$CZ$25,CX$40&gt;0,SUM(CX$54:CX$60)&gt;0),1,0))</f>
        <v>0</v>
      </c>
      <c r="V24" s="75">
        <f>IF(CY$70=1,0,IF(AND(CY24=1,$J24=1,CY$43&gt;=REGISTER!$CZ$25,CY$40&gt;0,SUM(CY$54:CY$60)&gt;0),1,0))</f>
        <v>0</v>
      </c>
      <c r="W24" s="75">
        <f>IF(CZ$70=1,0,IF(AND(CZ24=1,$J24=1,CZ$43&gt;=REGISTER!$CZ$25,CZ$40&gt;0,SUM(CZ$54:CZ$60)&gt;0),1,0))</f>
        <v>0</v>
      </c>
      <c r="X24" s="75">
        <f>IF(DA$70=1,0,IF(AND(DA24=1,$J24=1,DA$43&gt;=REGISTER!$CZ$25,DA$40&gt;0,SUM(DA$54:DA$60)&gt;0),1,0))</f>
        <v>0</v>
      </c>
      <c r="Y24" s="75">
        <f>IF(DB$70=1,0,IF(AND(DB24=1,$J24=1,DB$43&gt;=REGISTER!$CZ$25,DB$40&gt;0,SUM(DB$54:DB$60)&gt;0),1,0))</f>
        <v>0</v>
      </c>
      <c r="Z24" s="75">
        <f>IF(DC$70=1,0,IF(AND(DC24=1,$J24=1,DC$43&gt;=REGISTER!$CZ$25,DC$40&gt;0,SUM(DC$54:DC$60)&gt;0),1,0))</f>
        <v>0</v>
      </c>
      <c r="AA24" s="75">
        <f>IF(DD$70=1,0,IF(AND(DD24=1,$J24=1,DD$43&gt;=REGISTER!$CZ$25,DD$40&gt;0,SUM(DD$54:DD$60)&gt;0),1,0))</f>
        <v>0</v>
      </c>
      <c r="AB24" s="75">
        <f>IF(DE$70=1,0,IF(AND(DE24=1,$J24=1,DE$43&gt;=REGISTER!$CZ$25,DE$40&gt;0,SUM(DE$54:DE$60)&gt;0),1,0))</f>
        <v>0</v>
      </c>
      <c r="AC24" s="75">
        <f>IF(DF$70=1,0,IF(AND(DF24=1,$J24=1,DF$43&gt;=REGISTER!$CZ$25,DF$40&gt;0,SUM(DF$54:DF$60)&gt;0),1,0))</f>
        <v>0</v>
      </c>
      <c r="AD24" s="75">
        <f>IF(DG$70=1,0,IF(AND(DG24=1,$J24=1,DG$43&gt;=REGISTER!$CZ$25,DG$40&gt;0,SUM(DG$54:DG$60)&gt;0),1,0))</f>
        <v>0</v>
      </c>
      <c r="AE24" s="75">
        <f>IF(DH$70=1,0,IF(AND(DH24=1,$J24=1,DH$43&gt;=REGISTER!$CZ$25,DH$40&gt;0,SUM(DH$54:DH$60)&gt;0),1,0))</f>
        <v>0</v>
      </c>
      <c r="AF24" s="75">
        <f>IF(DI$70=1,0,IF(AND(DI24=1,$J24=1,DI$43&gt;=REGISTER!$CZ$25,DI$40&gt;0,SUM(DI$54:DI$60)&gt;0),1,0))</f>
        <v>0</v>
      </c>
      <c r="AG24" s="75">
        <f>IF(DJ$70=1,0,IF(AND(DJ24=1,$J24=1,DJ$43&gt;=REGISTER!$CZ$25,DJ$40&gt;0,SUM(DJ$54:DJ$60)&gt;0),1,0))</f>
        <v>0</v>
      </c>
      <c r="AH24" s="75">
        <f>IF(DK$70=1,0,IF(AND(DK24=1,$J24=1,DK$43&gt;=REGISTER!$CZ$25,DK$40&gt;0,SUM(DK$54:DK$60)&gt;0),1,0))</f>
        <v>0</v>
      </c>
      <c r="AI24" s="75">
        <f>IF(DL$70=1,0,IF(AND(DL24=1,$J24=1,DL$43&gt;=REGISTER!$CZ$25,DL$40&gt;0,SUM(DL$54:DL$60)&gt;0),1,0))</f>
        <v>0</v>
      </c>
      <c r="AJ24" s="75">
        <f>IF(DM$70=1,0,IF(AND(DM24=1,$J24=1,DM$43&gt;=REGISTER!$CZ$25,DM$40&gt;0,SUM(DM$54:DM$60)&gt;0),1,0))</f>
        <v>0</v>
      </c>
      <c r="AK24" s="75">
        <f>IF(DN$70=1,0,IF(AND(DN24=1,$J24=1,DN$43&gt;=REGISTER!$CZ$25,DN$40&gt;0,SUM(DN$54:DN$60)&gt;0),1,0))</f>
        <v>0</v>
      </c>
      <c r="AL24" s="75">
        <f>IF(DO$70=1,0,IF(AND(DO24=1,$J24=1,DO$43&gt;=REGISTER!$CZ$25,DO$40&gt;0,SUM(DO$54:DO$60)&gt;0),1,0))</f>
        <v>0</v>
      </c>
      <c r="AM24" s="75">
        <f>IF(DP$70=1,0,IF(AND(DP24=1,$J24=1,DP$43&gt;=REGISTER!$CZ$25,DP$40&gt;0,SUM(DP$54:DP$60)&gt;0),1,0))</f>
        <v>0</v>
      </c>
      <c r="AN24" s="75">
        <f>IF(DQ$70=1,0,IF(AND(DQ24=1,$J24=1,DQ$43&gt;=REGISTER!$CZ$25,DQ$40&gt;0,SUM(DQ$54:DQ$60)&gt;0),1,0))</f>
        <v>0</v>
      </c>
      <c r="AO24" s="75">
        <f>IF(DR$70=1,0,IF(AND(DR24=1,$J24=1,DR$43&gt;=REGISTER!$CZ$25,DR$40&gt;0,SUM(DR$54:DR$60)&gt;0),1,0))</f>
        <v>0</v>
      </c>
      <c r="AP24" s="75">
        <f>IF(DS$70=1,0,IF(AND(DS24=1,$J24=1,DS$43&gt;=REGISTER!$CZ$25,DS$40&gt;0,SUM(DS$54:DS$60)&gt;0),1,0))</f>
        <v>0</v>
      </c>
      <c r="AQ24" s="75">
        <f>IF(DT$70=1,0,IF(AND(DT24=1,$J24=1,DT$43&gt;=REGISTER!$CZ$25,DT$40&gt;0,SUM(DT$54:DT$60)&gt;0),1,0))</f>
        <v>0</v>
      </c>
      <c r="AR24" s="75">
        <f>IF(DU$70=1,0,IF(AND(DU24=1,$J24=1,DU$43&gt;=REGISTER!$CZ$25,DU$40&gt;0,SUM(DU$54:DU$60)&gt;0),1,0))</f>
        <v>0</v>
      </c>
      <c r="AS24" s="75">
        <f>IF(DV$70=1,0,IF(AND(DV24=1,$J24=1,DV$43&gt;=REGISTER!$CZ$25,DV$40&gt;0,SUM(DV$54:DV$60)&gt;0),1,0))</f>
        <v>0</v>
      </c>
      <c r="AT24" s="75">
        <f>IF(DW$70=1,0,IF(AND(DW24=1,$J24=1,DW$43&gt;=REGISTER!$CZ$25,DW$40&gt;0,SUM(DW$54:DW$60)&gt;0),1,0))</f>
        <v>0</v>
      </c>
      <c r="AU24" s="75">
        <f>IF(DX$70=1,0,IF(AND(DX24=1,$J24=1,DX$43&gt;=REGISTER!$CZ$25,DX$40&gt;0,SUM(DX$54:DX$60)&gt;0),1,0))</f>
        <v>0</v>
      </c>
      <c r="AV24" s="75">
        <f>IF(DY$70=1,0,IF(AND(DY24=1,$J24=1,DY$43&gt;=REGISTER!$CZ$25,DY$40&gt;0,SUM(DY$54:DY$60)&gt;0),1,0))</f>
        <v>0</v>
      </c>
      <c r="AW24" s="75">
        <f>IF(DZ$70=1,0,IF(AND(DZ24=1,$J24=1,DZ$43&gt;=REGISTER!$CZ$25,DZ$40&gt;0,SUM(DZ$54:DZ$60)&gt;0),1,0))</f>
        <v>0</v>
      </c>
      <c r="AX24" s="75">
        <f>IF(EA$70=1,0,IF(AND(EA24=1,$J24=1,EA$43&gt;=REGISTER!$CZ$25,EA$40&gt;0,SUM(EA$54:EA$60)&gt;0),1,0))</f>
        <v>0</v>
      </c>
      <c r="AY24" s="75">
        <f>IF(EB$70=1,0,IF(AND(EB24=1,$J24=1,EB$43&gt;=REGISTER!$CZ$25,EB$40&gt;0,SUM(EB$54:EB$60)&gt;0),1,0))</f>
        <v>0</v>
      </c>
      <c r="AZ24" s="75">
        <f>IF(EC$70=1,0,IF(AND(EC24=1,$J24=1,EC$43&gt;=REGISTER!$CZ$25,EC$40&gt;0,SUM(EC$54:EC$60)&gt;0),1,0))</f>
        <v>0</v>
      </c>
      <c r="BA24" s="75">
        <f>IF(ED$70=1,0,IF(AND(ED24=1,$J24=1,ED$43&gt;=REGISTER!$CZ$25,ED$40&gt;0,SUM(ED$54:ED$60)&gt;0),1,0))</f>
        <v>0</v>
      </c>
      <c r="BB24" s="75">
        <f>IF(EE$70=1,0,IF(AND(EE24=1,$J24=1,EE$43&gt;=REGISTER!$CZ$25,EE$40&gt;0,SUM(EE$54:EE$60)&gt;0),1,0))</f>
        <v>0</v>
      </c>
      <c r="BC24" s="75">
        <f>IF(EF$70=1,0,IF(AND(EF24=1,$J24=1,EF$43&gt;=REGISTER!$CZ$25,EF$40&gt;0,SUM(EF$54:EF$60)&gt;0),1,0))</f>
        <v>0</v>
      </c>
      <c r="BD24" s="101">
        <f t="shared" si="8"/>
        <v>0</v>
      </c>
      <c r="BE24" s="74">
        <f t="shared" si="9"/>
        <v>0</v>
      </c>
      <c r="BF24" s="74">
        <f t="shared" si="9"/>
        <v>0</v>
      </c>
      <c r="BG24" s="74">
        <f t="shared" si="9"/>
        <v>0</v>
      </c>
      <c r="BH24" s="74">
        <f t="shared" si="9"/>
        <v>0</v>
      </c>
      <c r="BI24" s="74">
        <f t="shared" si="9"/>
        <v>0</v>
      </c>
      <c r="BJ24" s="74">
        <f t="shared" si="9"/>
        <v>0</v>
      </c>
      <c r="BK24" s="74">
        <f t="shared" si="9"/>
        <v>0</v>
      </c>
      <c r="BL24" s="74">
        <f t="shared" si="9"/>
        <v>0</v>
      </c>
      <c r="BM24" s="74">
        <f t="shared" si="9"/>
        <v>0</v>
      </c>
      <c r="BN24" s="74">
        <f t="shared" si="9"/>
        <v>0</v>
      </c>
      <c r="BO24" s="74">
        <f t="shared" si="9"/>
        <v>0</v>
      </c>
      <c r="BP24" s="74">
        <f t="shared" si="9"/>
        <v>0</v>
      </c>
      <c r="BQ24" s="74">
        <f t="shared" si="9"/>
        <v>0</v>
      </c>
      <c r="BR24" s="74">
        <f t="shared" si="9"/>
        <v>0</v>
      </c>
      <c r="BS24" s="74">
        <f t="shared" si="9"/>
        <v>0</v>
      </c>
      <c r="BT24" s="74">
        <f t="shared" si="9"/>
        <v>0</v>
      </c>
      <c r="BU24" s="74">
        <f t="shared" si="10"/>
        <v>0</v>
      </c>
      <c r="BV24" s="74">
        <f t="shared" si="10"/>
        <v>0</v>
      </c>
      <c r="BW24" s="74">
        <f t="shared" si="10"/>
        <v>0</v>
      </c>
      <c r="BX24" s="74">
        <f t="shared" si="10"/>
        <v>0</v>
      </c>
      <c r="BY24" s="74">
        <f t="shared" si="10"/>
        <v>0</v>
      </c>
      <c r="BZ24" s="74">
        <f t="shared" si="10"/>
        <v>0</v>
      </c>
      <c r="CA24" s="74">
        <f t="shared" si="10"/>
        <v>0</v>
      </c>
      <c r="CB24" s="74">
        <f t="shared" si="10"/>
        <v>0</v>
      </c>
      <c r="CC24" s="74">
        <f t="shared" si="10"/>
        <v>0</v>
      </c>
      <c r="CD24" s="74">
        <f t="shared" si="10"/>
        <v>0</v>
      </c>
      <c r="CE24" s="74">
        <f t="shared" si="10"/>
        <v>0</v>
      </c>
      <c r="CF24" s="74">
        <f t="shared" si="10"/>
        <v>0</v>
      </c>
      <c r="CG24" s="74">
        <f t="shared" si="10"/>
        <v>0</v>
      </c>
      <c r="CH24" s="74">
        <f t="shared" si="10"/>
        <v>0</v>
      </c>
      <c r="CI24" s="74">
        <f t="shared" si="10"/>
        <v>0</v>
      </c>
      <c r="CJ24" s="74">
        <f t="shared" si="10"/>
        <v>0</v>
      </c>
      <c r="CK24" s="74">
        <f t="shared" si="11"/>
        <v>0</v>
      </c>
      <c r="CL24" s="74">
        <f t="shared" si="11"/>
        <v>0</v>
      </c>
      <c r="CM24" s="74">
        <f t="shared" si="11"/>
        <v>0</v>
      </c>
      <c r="CN24" s="74">
        <f t="shared" si="11"/>
        <v>0</v>
      </c>
      <c r="CO24" s="74">
        <f t="shared" si="11"/>
        <v>0</v>
      </c>
      <c r="CP24" s="74">
        <f t="shared" si="11"/>
        <v>0</v>
      </c>
      <c r="CQ24" s="74">
        <f t="shared" si="11"/>
        <v>0</v>
      </c>
      <c r="CR24" s="74">
        <f t="shared" si="11"/>
        <v>0</v>
      </c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54">
        <f t="shared" si="12"/>
        <v>0</v>
      </c>
      <c r="EH24" s="136"/>
      <c r="EI24" s="97">
        <f t="shared" si="13"/>
        <v>0</v>
      </c>
      <c r="EJ24" s="344" t="str">
        <f t="shared" si="14"/>
        <v/>
      </c>
      <c r="EK24" s="345">
        <f t="shared" si="15"/>
        <v>0</v>
      </c>
      <c r="EL24" s="185"/>
      <c r="EM24" s="102">
        <f>SUMIF($K24,REGISTER!$CU$7,'KORT 3'!$BD24)</f>
        <v>0</v>
      </c>
      <c r="EN24" s="19">
        <f>SUMIF($K24,REGISTER!$CU$8,'KORT 3'!$BD24)</f>
        <v>0</v>
      </c>
      <c r="EO24" s="20">
        <f>SUMIF($K24,REGISTER!$CU$9,'KORT 3'!$BD24)</f>
        <v>0</v>
      </c>
      <c r="EP24" s="17">
        <f>SUMIF($K24,REGISTER!$CU$21,'KORT 3'!$BD24)</f>
        <v>0</v>
      </c>
      <c r="EQ24" s="19">
        <f>SUMIF($K24,REGISTER!$CU$22,'KORT 3'!$BD24)</f>
        <v>0</v>
      </c>
      <c r="ER24" s="20">
        <f>SUMIF($K24,REGISTER!$CU$23,'KORT 3'!$BD24)</f>
        <v>0</v>
      </c>
      <c r="ES24" s="17">
        <f>SUMIF($K24,REGISTER!$CU$14,'KORT 3'!$BD24)</f>
        <v>0</v>
      </c>
      <c r="ET24" s="19">
        <f>SUMIF($K24,REGISTER!$CU$15,'KORT 3'!$BD24)</f>
        <v>0</v>
      </c>
      <c r="EU24" s="19">
        <f>SUMIF($K24,REGISTER!$CU$16,'KORT 3'!$BD24)</f>
        <v>0</v>
      </c>
      <c r="EV24" s="218">
        <f>SUMIF($K24,REGISTER!$CU$17,'KORT 3'!$BD24)+SUMIF($K24,REGISTER!$CU$18,'KORT 3'!$BD24)+SUMIF($K24,REGISTER!$CU$19,'KORT 3'!$BD24)+SUMIF($K24,REGISTER!$CU$20,'KORT 3'!$BD24)</f>
        <v>0</v>
      </c>
      <c r="EW24" s="103">
        <f>SUMIF($K24,REGISTER!$CU$28,'KORT 3'!$BD24)</f>
        <v>0</v>
      </c>
      <c r="EX24" s="19">
        <f>SUMIF($K24,REGISTER!$CU$29,'KORT 3'!$BD24)</f>
        <v>0</v>
      </c>
      <c r="EY24" s="19">
        <f>SUMIF($K24,REGISTER!$CU$30,'KORT 3'!$BD24)</f>
        <v>0</v>
      </c>
      <c r="EZ24" s="218">
        <f>SUMIF($K24,REGISTER!$CU$31,'KORT 3'!$BD24)+SUMIF($K24,REGISTER!$CU$32,'KORT 3'!$BD24)+SUMIF($K24,REGISTER!$CU$33,'KORT 3'!$BD24)+SUMIF($K24,REGISTER!$CU$34,'KORT 3'!$BD24)</f>
        <v>0</v>
      </c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234"/>
      <c r="FQ24" s="103">
        <f>SUMIF($M24,REGISTER!$CU$36,'KORT 3'!$O24)</f>
        <v>0</v>
      </c>
      <c r="FR24" s="19">
        <f>SUMIF($M24,REGISTER!$CU$37,'KORT 3'!$O24)</f>
        <v>0</v>
      </c>
      <c r="FS24" s="19">
        <f>SUMIF($M24,REGISTER!$CU$38,'KORT 3'!$O24)</f>
        <v>0</v>
      </c>
      <c r="FT24" s="19">
        <f>SUMIF($M24,REGISTER!$CU$39,'KORT 3'!$O24)</f>
        <v>0</v>
      </c>
      <c r="FU24" s="19">
        <f>SUMIF($M24,REGISTER!$CU$40,'KORT 3'!$O24)</f>
        <v>0</v>
      </c>
      <c r="FV24" s="19">
        <f>SUMIF($M24,REGISTER!$CU$41,'KORT 3'!$O24)</f>
        <v>0</v>
      </c>
      <c r="FW24" s="19">
        <f>SUMIF($M24,REGISTER!$CU$56,'KORT 3'!$O24)</f>
        <v>0</v>
      </c>
      <c r="FX24" s="19">
        <f>SUMIF($M24,REGISTER!$CU$57,'KORT 3'!$O24)</f>
        <v>0</v>
      </c>
      <c r="FY24" s="19">
        <f>SUMIF($M24,REGISTER!$CU$58,'KORT 3'!$O24)</f>
        <v>0</v>
      </c>
      <c r="FZ24" s="19">
        <f>SUMIF($M24,REGISTER!$CU$59,'KORT 3'!$O24)</f>
        <v>0</v>
      </c>
      <c r="GA24" s="19">
        <f>SUMIF($M24,REGISTER!$CU$60,'KORT 3'!$O24)</f>
        <v>0</v>
      </c>
      <c r="GB24" s="19">
        <f>SUMIF($M24,REGISTER!$CU$61,'KORT 3'!$O24)</f>
        <v>0</v>
      </c>
      <c r="GC24" s="19">
        <f>SUMIF($M24,REGISTER!$CU$46,'KORT 3'!$O24)</f>
        <v>0</v>
      </c>
      <c r="GD24" s="19">
        <f>SUMIF($M24,REGISTER!$CU$47,'KORT 3'!$O24)</f>
        <v>0</v>
      </c>
      <c r="GE24" s="19">
        <f>SUMIF($M24,REGISTER!$CU$48,'KORT 3'!$O24)</f>
        <v>0</v>
      </c>
      <c r="GF24" s="19">
        <f>SUMIF($M24,REGISTER!$CU$49,'KORT 3'!$O24)</f>
        <v>0</v>
      </c>
      <c r="GG24" s="19">
        <f>SUMIF($M24,REGISTER!$CU$50,'KORT 3'!$O24)</f>
        <v>0</v>
      </c>
      <c r="GH24" s="19">
        <f>SUMIF($M24,REGISTER!$CU$51,'KORT 3'!$O24)</f>
        <v>0</v>
      </c>
      <c r="GI24" s="18">
        <f>SUMIF($M24,REGISTER!$CU$52,'KORT 3'!$O24)+SUMIF($M24,REGISTER!$CU$53,'KORT 3'!$O24)+SUMIF($M24,REGISTER!$CU$54,'KORT 3'!$O24)+SUMIF($M24,REGISTER!$CU$55,'KORT 3'!$O24)</f>
        <v>0</v>
      </c>
      <c r="GJ24" s="19">
        <f>SUMIF($M24,REGISTER!$CU$66,'KORT 3'!$O24)</f>
        <v>0</v>
      </c>
      <c r="GK24" s="19">
        <f>SUMIF($M24,REGISTER!$CU$67,'KORT 3'!$O24)</f>
        <v>0</v>
      </c>
      <c r="GL24" s="19">
        <f>SUMIF($M24,REGISTER!$CU$68,'KORT 3'!$O24)</f>
        <v>0</v>
      </c>
      <c r="GM24" s="19">
        <f>SUMIF($M24,REGISTER!$CU$69,'KORT 3'!$O24)</f>
        <v>0</v>
      </c>
      <c r="GN24" s="19">
        <f>SUMIF($M24,REGISTER!$CU$70,'KORT 3'!$O24)</f>
        <v>0</v>
      </c>
      <c r="GO24" s="19">
        <f>SUMIF($M24,REGISTER!$CU$71,'KORT 3'!$O24)</f>
        <v>0</v>
      </c>
      <c r="GP24" s="18">
        <f>SUMIF($M24,REGISTER!$CU$72,'KORT 3'!$O24)+SUMIF($M24,REGISTER!$CU$73,'KORT 3'!$O24)+SUMIF($M24,REGISTER!$CU$74,'KORT 3'!$O24)+SUMIF($M24,REGISTER!$CU$75,'KORT 3'!$O24)</f>
        <v>0</v>
      </c>
      <c r="GQ24" s="136"/>
      <c r="GR24" s="136"/>
      <c r="GS24" s="136"/>
      <c r="GT24" s="136"/>
      <c r="GU24" s="136"/>
      <c r="GV24" s="136"/>
      <c r="GW24" s="136"/>
      <c r="GX24" s="136"/>
      <c r="GY24" s="136"/>
      <c r="GZ24" s="136"/>
      <c r="HA24" s="136"/>
      <c r="HB24" s="136"/>
      <c r="HC24" s="136"/>
      <c r="HD24" s="136"/>
      <c r="HE24" s="136"/>
      <c r="HF24" s="136"/>
      <c r="HG24" s="136"/>
      <c r="HH24" s="125"/>
      <c r="HI24" s="1"/>
    </row>
    <row r="25" spans="1:218" ht="15.95" customHeight="1">
      <c r="A25" s="17">
        <v>7</v>
      </c>
      <c r="B25" s="81"/>
      <c r="C25" s="429" t="str">
        <f t="shared" si="0"/>
        <v/>
      </c>
      <c r="D25" s="461"/>
      <c r="E25" s="461"/>
      <c r="F25" s="461"/>
      <c r="G25" s="461"/>
      <c r="H25" s="130" t="str">
        <f t="shared" si="1"/>
        <v/>
      </c>
      <c r="I25" s="26">
        <f t="shared" si="2"/>
        <v>0</v>
      </c>
      <c r="J25" s="26">
        <f t="shared" si="3"/>
        <v>0</v>
      </c>
      <c r="K25" s="26">
        <f t="shared" si="4"/>
        <v>0</v>
      </c>
      <c r="L25" s="133"/>
      <c r="M25" s="26">
        <f t="shared" si="5"/>
        <v>0</v>
      </c>
      <c r="N25" s="26">
        <f t="shared" si="6"/>
        <v>0</v>
      </c>
      <c r="O25" s="101">
        <f t="shared" si="7"/>
        <v>0</v>
      </c>
      <c r="P25" s="80">
        <f>IF((SUM(P$19:P24)+P$38+P$39+SUM(P$117:P$121))&gt;=REGISTER!$CZ$22,0,IF(CS$70=1,0,IF(AND(CS25=1,$J25=1,CS$43&gt;=REGISTER!$CZ$25,CS$40&gt;0,SUM(CS$54:CS$60)&gt;0),1,0)))</f>
        <v>0</v>
      </c>
      <c r="Q25" s="80">
        <f>IF((SUM(Q$19:Q24)+Q$38+Q$39+SUM(Q$117:Q$121))&gt;=REGISTER!$CZ$22,0,IF(CT$70=1,0,IF(AND(CT25=1,$J25=1,CT$43&gt;=REGISTER!$CZ$25,CT$40&gt;0,SUM(CT$54:CT$60)&gt;0),1,0)))</f>
        <v>0</v>
      </c>
      <c r="R25" s="80">
        <f>IF((SUM(R$19:R24)+R$38+R$39+SUM(R$117:R$121))&gt;=REGISTER!$CZ$22,0,IF(CU$70=1,0,IF(AND(CU25=1,$J25=1,CU$43&gt;=REGISTER!$CZ$25,CU$40&gt;0,SUM(CU$54:CU$60)&gt;0),1,0)))</f>
        <v>0</v>
      </c>
      <c r="S25" s="80">
        <f>IF((SUM(S$19:S24)+S$38+S$39+SUM(S$117:S$121))&gt;=REGISTER!$CZ$22,0,IF(CV$70=1,0,IF(AND(CV25=1,$J25=1,CV$43&gt;=REGISTER!$CZ$25,CV$40&gt;0,SUM(CV$54:CV$60)&gt;0),1,0)))</f>
        <v>0</v>
      </c>
      <c r="T25" s="80">
        <f>IF((SUM(T$19:T24)+T$38+T$39+SUM(T$117:T$121))&gt;=REGISTER!$CZ$22,0,IF(CW$70=1,0,IF(AND(CW25=1,$J25=1,CW$43&gt;=REGISTER!$CZ$25,CW$40&gt;0,SUM(CW$54:CW$60)&gt;0),1,0)))</f>
        <v>0</v>
      </c>
      <c r="U25" s="80">
        <f>IF((SUM(U$19:U24)+U$38+U$39+SUM(U$117:U$121))&gt;=REGISTER!$CZ$22,0,IF(CX$70=1,0,IF(AND(CX25=1,$J25=1,CX$43&gt;=REGISTER!$CZ$25,CX$40&gt;0,SUM(CX$54:CX$60)&gt;0),1,0)))</f>
        <v>0</v>
      </c>
      <c r="V25" s="80">
        <f>IF((SUM(V$19:V24)+V$38+V$39+SUM(V$117:V$121))&gt;=REGISTER!$CZ$22,0,IF(CY$70=1,0,IF(AND(CY25=1,$J25=1,CY$43&gt;=REGISTER!$CZ$25,CY$40&gt;0,SUM(CY$54:CY$60)&gt;0),1,0)))</f>
        <v>0</v>
      </c>
      <c r="W25" s="80">
        <f>IF((SUM(W$19:W24)+W$38+W$39+SUM(W$117:W$121))&gt;=REGISTER!$CZ$22,0,IF(CZ$70=1,0,IF(AND(CZ25=1,$J25=1,CZ$43&gt;=REGISTER!$CZ$25,CZ$40&gt;0,SUM(CZ$54:CZ$60)&gt;0),1,0)))</f>
        <v>0</v>
      </c>
      <c r="X25" s="80">
        <f>IF((SUM(X$19:X24)+X$38+X$39+SUM(X$117:X$121))&gt;=REGISTER!$CZ$22,0,IF(DA$70=1,0,IF(AND(DA25=1,$J25=1,DA$43&gt;=REGISTER!$CZ$25,DA$40&gt;0,SUM(DA$54:DA$60)&gt;0),1,0)))</f>
        <v>0</v>
      </c>
      <c r="Y25" s="80">
        <f>IF((SUM(Y$19:Y24)+Y$38+Y$39+SUM(Y$117:Y$121))&gt;=REGISTER!$CZ$22,0,IF(DB$70=1,0,IF(AND(DB25=1,$J25=1,DB$43&gt;=REGISTER!$CZ$25,DB$40&gt;0,SUM(DB$54:DB$60)&gt;0),1,0)))</f>
        <v>0</v>
      </c>
      <c r="Z25" s="80">
        <f>IF((SUM(Z$19:Z24)+Z$38+Z$39+SUM(Z$117:Z$121))&gt;=REGISTER!$CZ$22,0,IF(DC$70=1,0,IF(AND(DC25=1,$J25=1,DC$43&gt;=REGISTER!$CZ$25,DC$40&gt;0,SUM(DC$54:DC$60)&gt;0),1,0)))</f>
        <v>0</v>
      </c>
      <c r="AA25" s="80">
        <f>IF((SUM(AA$19:AA24)+AA$38+AA$39+SUM(AA$117:AA$121))&gt;=REGISTER!$CZ$22,0,IF(DD$70=1,0,IF(AND(DD25=1,$J25=1,DD$43&gt;=REGISTER!$CZ$25,DD$40&gt;0,SUM(DD$54:DD$60)&gt;0),1,0)))</f>
        <v>0</v>
      </c>
      <c r="AB25" s="80">
        <f>IF((SUM(AB$19:AB24)+AB$38+AB$39+SUM(AB$117:AB$121))&gt;=REGISTER!$CZ$22,0,IF(DE$70=1,0,IF(AND(DE25=1,$J25=1,DE$43&gt;=REGISTER!$CZ$25,DE$40&gt;0,SUM(DE$54:DE$60)&gt;0),1,0)))</f>
        <v>0</v>
      </c>
      <c r="AC25" s="80">
        <f>IF((SUM(AC$19:AC24)+AC$38+AC$39+SUM(AC$117:AC$121))&gt;=REGISTER!$CZ$22,0,IF(DF$70=1,0,IF(AND(DF25=1,$J25=1,DF$43&gt;=REGISTER!$CZ$25,DF$40&gt;0,SUM(DF$54:DF$60)&gt;0),1,0)))</f>
        <v>0</v>
      </c>
      <c r="AD25" s="80">
        <f>IF((SUM(AD$19:AD24)+AD$38+AD$39+SUM(AD$117:AD$121))&gt;=REGISTER!$CZ$22,0,IF(DG$70=1,0,IF(AND(DG25=1,$J25=1,DG$43&gt;=REGISTER!$CZ$25,DG$40&gt;0,SUM(DG$54:DG$60)&gt;0),1,0)))</f>
        <v>0</v>
      </c>
      <c r="AE25" s="80">
        <f>IF((SUM(AE$19:AE24)+AE$38+AE$39+SUM(AE$117:AE$121))&gt;=REGISTER!$CZ$22,0,IF(DH$70=1,0,IF(AND(DH25=1,$J25=1,DH$43&gt;=REGISTER!$CZ$25,DH$40&gt;0,SUM(DH$54:DH$60)&gt;0),1,0)))</f>
        <v>0</v>
      </c>
      <c r="AF25" s="80">
        <f>IF((SUM(AF$19:AF24)+AF$38+AF$39+SUM(AF$117:AF$121))&gt;=REGISTER!$CZ$22,0,IF(DI$70=1,0,IF(AND(DI25=1,$J25=1,DI$43&gt;=REGISTER!$CZ$25,DI$40&gt;0,SUM(DI$54:DI$60)&gt;0),1,0)))</f>
        <v>0</v>
      </c>
      <c r="AG25" s="80">
        <f>IF((SUM(AG$19:AG24)+AG$38+AG$39+SUM(AG$117:AG$121))&gt;=REGISTER!$CZ$22,0,IF(DJ$70=1,0,IF(AND(DJ25=1,$J25=1,DJ$43&gt;=REGISTER!$CZ$25,DJ$40&gt;0,SUM(DJ$54:DJ$60)&gt;0),1,0)))</f>
        <v>0</v>
      </c>
      <c r="AH25" s="80">
        <f>IF((SUM(AH$19:AH24)+AH$38+AH$39+SUM(AH$117:AH$121))&gt;=REGISTER!$CZ$22,0,IF(DK$70=1,0,IF(AND(DK25=1,$J25=1,DK$43&gt;=REGISTER!$CZ$25,DK$40&gt;0,SUM(DK$54:DK$60)&gt;0),1,0)))</f>
        <v>0</v>
      </c>
      <c r="AI25" s="80">
        <f>IF((SUM(AI$19:AI24)+AI$38+AI$39+SUM(AI$117:AI$121))&gt;=REGISTER!$CZ$22,0,IF(DL$70=1,0,IF(AND(DL25=1,$J25=1,DL$43&gt;=REGISTER!$CZ$25,DL$40&gt;0,SUM(DL$54:DL$60)&gt;0),1,0)))</f>
        <v>0</v>
      </c>
      <c r="AJ25" s="80">
        <f>IF((SUM(AJ$19:AJ24)+AJ$38+AJ$39+SUM(AJ$117:AJ$121))&gt;=REGISTER!$CZ$22,0,IF(DM$70=1,0,IF(AND(DM25=1,$J25=1,DM$43&gt;=REGISTER!$CZ$25,DM$40&gt;0,SUM(DM$54:DM$60)&gt;0),1,0)))</f>
        <v>0</v>
      </c>
      <c r="AK25" s="80">
        <f>IF((SUM(AK$19:AK24)+AK$38+AK$39+SUM(AK$117:AK$121))&gt;=REGISTER!$CZ$22,0,IF(DN$70=1,0,IF(AND(DN25=1,$J25=1,DN$43&gt;=REGISTER!$CZ$25,DN$40&gt;0,SUM(DN$54:DN$60)&gt;0),1,0)))</f>
        <v>0</v>
      </c>
      <c r="AL25" s="80">
        <f>IF((SUM(AL$19:AL24)+AL$38+AL$39+SUM(AL$117:AL$121))&gt;=REGISTER!$CZ$22,0,IF(DO$70=1,0,IF(AND(DO25=1,$J25=1,DO$43&gt;=REGISTER!$CZ$25,DO$40&gt;0,SUM(DO$54:DO$60)&gt;0),1,0)))</f>
        <v>0</v>
      </c>
      <c r="AM25" s="80">
        <f>IF((SUM(AM$19:AM24)+AM$38+AM$39+SUM(AM$117:AM$121))&gt;=REGISTER!$CZ$22,0,IF(DP$70=1,0,IF(AND(DP25=1,$J25=1,DP$43&gt;=REGISTER!$CZ$25,DP$40&gt;0,SUM(DP$54:DP$60)&gt;0),1,0)))</f>
        <v>0</v>
      </c>
      <c r="AN25" s="80">
        <f>IF((SUM(AN$19:AN24)+AN$38+AN$39+SUM(AN$117:AN$121))&gt;=REGISTER!$CZ$22,0,IF(DQ$70=1,0,IF(AND(DQ25=1,$J25=1,DQ$43&gt;=REGISTER!$CZ$25,DQ$40&gt;0,SUM(DQ$54:DQ$60)&gt;0),1,0)))</f>
        <v>0</v>
      </c>
      <c r="AO25" s="80">
        <f>IF((SUM(AO$19:AO24)+AO$38+AO$39+SUM(AO$117:AO$121))&gt;=REGISTER!$CZ$22,0,IF(DR$70=1,0,IF(AND(DR25=1,$J25=1,DR$43&gt;=REGISTER!$CZ$25,DR$40&gt;0,SUM(DR$54:DR$60)&gt;0),1,0)))</f>
        <v>0</v>
      </c>
      <c r="AP25" s="80">
        <f>IF((SUM(AP$19:AP24)+AP$38+AP$39+SUM(AP$117:AP$121))&gt;=REGISTER!$CZ$22,0,IF(DS$70=1,0,IF(AND(DS25=1,$J25=1,DS$43&gt;=REGISTER!$CZ$25,DS$40&gt;0,SUM(DS$54:DS$60)&gt;0),1,0)))</f>
        <v>0</v>
      </c>
      <c r="AQ25" s="80">
        <f>IF((SUM(AQ$19:AQ24)+AQ$38+AQ$39+SUM(AQ$117:AQ$121))&gt;=REGISTER!$CZ$22,0,IF(DT$70=1,0,IF(AND(DT25=1,$J25=1,DT$43&gt;=REGISTER!$CZ$25,DT$40&gt;0,SUM(DT$54:DT$60)&gt;0),1,0)))</f>
        <v>0</v>
      </c>
      <c r="AR25" s="80">
        <f>IF((SUM(AR$19:AR24)+AR$38+AR$39+SUM(AR$117:AR$121))&gt;=REGISTER!$CZ$22,0,IF(DU$70=1,0,IF(AND(DU25=1,$J25=1,DU$43&gt;=REGISTER!$CZ$25,DU$40&gt;0,SUM(DU$54:DU$60)&gt;0),1,0)))</f>
        <v>0</v>
      </c>
      <c r="AS25" s="80">
        <f>IF((SUM(AS$19:AS24)+AS$38+AS$39+SUM(AS$117:AS$121))&gt;=REGISTER!$CZ$22,0,IF(DV$70=1,0,IF(AND(DV25=1,$J25=1,DV$43&gt;=REGISTER!$CZ$25,DV$40&gt;0,SUM(DV$54:DV$60)&gt;0),1,0)))</f>
        <v>0</v>
      </c>
      <c r="AT25" s="80">
        <f>IF((SUM(AT$19:AT24)+AT$38+AT$39+SUM(AT$117:AT$121))&gt;=REGISTER!$CZ$22,0,IF(DW$70=1,0,IF(AND(DW25=1,$J25=1,DW$43&gt;=REGISTER!$CZ$25,DW$40&gt;0,SUM(DW$54:DW$60)&gt;0),1,0)))</f>
        <v>0</v>
      </c>
      <c r="AU25" s="80">
        <f>IF((SUM(AU$19:AU24)+AU$38+AU$39+SUM(AU$117:AU$121))&gt;=REGISTER!$CZ$22,0,IF(DX$70=1,0,IF(AND(DX25=1,$J25=1,DX$43&gt;=REGISTER!$CZ$25,DX$40&gt;0,SUM(DX$54:DX$60)&gt;0),1,0)))</f>
        <v>0</v>
      </c>
      <c r="AV25" s="80">
        <f>IF((SUM(AV$19:AV24)+AV$38+AV$39+SUM(AV$117:AV$121))&gt;=REGISTER!$CZ$22,0,IF(DY$70=1,0,IF(AND(DY25=1,$J25=1,DY$43&gt;=REGISTER!$CZ$25,DY$40&gt;0,SUM(DY$54:DY$60)&gt;0),1,0)))</f>
        <v>0</v>
      </c>
      <c r="AW25" s="80">
        <f>IF((SUM(AW$19:AW24)+AW$38+AW$39+SUM(AW$117:AW$121))&gt;=REGISTER!$CZ$22,0,IF(DZ$70=1,0,IF(AND(DZ25=1,$J25=1,DZ$43&gt;=REGISTER!$CZ$25,DZ$40&gt;0,SUM(DZ$54:DZ$60)&gt;0),1,0)))</f>
        <v>0</v>
      </c>
      <c r="AX25" s="80">
        <f>IF((SUM(AX$19:AX24)+AX$38+AX$39+SUM(AX$117:AX$121))&gt;=REGISTER!$CZ$22,0,IF(EA$70=1,0,IF(AND(EA25=1,$J25=1,EA$43&gt;=REGISTER!$CZ$25,EA$40&gt;0,SUM(EA$54:EA$60)&gt;0),1,0)))</f>
        <v>0</v>
      </c>
      <c r="AY25" s="80">
        <f>IF((SUM(AY$19:AY24)+AY$38+AY$39+SUM(AY$117:AY$121))&gt;=REGISTER!$CZ$22,0,IF(EB$70=1,0,IF(AND(EB25=1,$J25=1,EB$43&gt;=REGISTER!$CZ$25,EB$40&gt;0,SUM(EB$54:EB$60)&gt;0),1,0)))</f>
        <v>0</v>
      </c>
      <c r="AZ25" s="80">
        <f>IF((SUM(AZ$19:AZ24)+AZ$38+AZ$39+SUM(AZ$117:AZ$121))&gt;=REGISTER!$CZ$22,0,IF(EC$70=1,0,IF(AND(EC25=1,$J25=1,EC$43&gt;=REGISTER!$CZ$25,EC$40&gt;0,SUM(EC$54:EC$60)&gt;0),1,0)))</f>
        <v>0</v>
      </c>
      <c r="BA25" s="80">
        <f>IF((SUM(BA$19:BA24)+BA$38+BA$39+SUM(BA$117:BA$121))&gt;=REGISTER!$CZ$22,0,IF(ED$70=1,0,IF(AND(ED25=1,$J25=1,ED$43&gt;=REGISTER!$CZ$25,ED$40&gt;0,SUM(ED$54:ED$60)&gt;0),1,0)))</f>
        <v>0</v>
      </c>
      <c r="BB25" s="80">
        <f>IF((SUM(BB$19:BB24)+BB$38+BB$39+SUM(BB$117:BB$121))&gt;=REGISTER!$CZ$22,0,IF(EE$70=1,0,IF(AND(EE25=1,$J25=1,EE$43&gt;=REGISTER!$CZ$25,EE$40&gt;0,SUM(EE$54:EE$60)&gt;0),1,0)))</f>
        <v>0</v>
      </c>
      <c r="BC25" s="80">
        <f>IF((SUM(BC$19:BC24)+BC$38+BC$39+SUM(BC$117:BC$121))&gt;=REGISTER!$CZ$22,0,IF(EF$70=1,0,IF(AND(EF25=1,$J25=1,EF$43&gt;=REGISTER!$CZ$25,EF$40&gt;0,SUM(EF$54:EF$60)&gt;0),1,0)))</f>
        <v>0</v>
      </c>
      <c r="BD25" s="101">
        <f t="shared" si="8"/>
        <v>0</v>
      </c>
      <c r="BE25" s="74">
        <f t="shared" si="9"/>
        <v>0</v>
      </c>
      <c r="BF25" s="74">
        <f t="shared" si="9"/>
        <v>0</v>
      </c>
      <c r="BG25" s="74">
        <f t="shared" si="9"/>
        <v>0</v>
      </c>
      <c r="BH25" s="74">
        <f t="shared" si="9"/>
        <v>0</v>
      </c>
      <c r="BI25" s="74">
        <f t="shared" si="9"/>
        <v>0</v>
      </c>
      <c r="BJ25" s="74">
        <f t="shared" si="9"/>
        <v>0</v>
      </c>
      <c r="BK25" s="74">
        <f t="shared" si="9"/>
        <v>0</v>
      </c>
      <c r="BL25" s="74">
        <f t="shared" si="9"/>
        <v>0</v>
      </c>
      <c r="BM25" s="74">
        <f t="shared" si="9"/>
        <v>0</v>
      </c>
      <c r="BN25" s="74">
        <f t="shared" si="9"/>
        <v>0</v>
      </c>
      <c r="BO25" s="74">
        <f t="shared" si="9"/>
        <v>0</v>
      </c>
      <c r="BP25" s="74">
        <f t="shared" si="9"/>
        <v>0</v>
      </c>
      <c r="BQ25" s="74">
        <f t="shared" si="9"/>
        <v>0</v>
      </c>
      <c r="BR25" s="74">
        <f t="shared" si="9"/>
        <v>0</v>
      </c>
      <c r="BS25" s="74">
        <f t="shared" si="9"/>
        <v>0</v>
      </c>
      <c r="BT25" s="74">
        <f t="shared" si="9"/>
        <v>0</v>
      </c>
      <c r="BU25" s="74">
        <f t="shared" si="10"/>
        <v>0</v>
      </c>
      <c r="BV25" s="74">
        <f t="shared" si="10"/>
        <v>0</v>
      </c>
      <c r="BW25" s="74">
        <f t="shared" si="10"/>
        <v>0</v>
      </c>
      <c r="BX25" s="74">
        <f t="shared" si="10"/>
        <v>0</v>
      </c>
      <c r="BY25" s="74">
        <f t="shared" si="10"/>
        <v>0</v>
      </c>
      <c r="BZ25" s="74">
        <f t="shared" si="10"/>
        <v>0</v>
      </c>
      <c r="CA25" s="74">
        <f t="shared" si="10"/>
        <v>0</v>
      </c>
      <c r="CB25" s="74">
        <f t="shared" si="10"/>
        <v>0</v>
      </c>
      <c r="CC25" s="74">
        <f t="shared" si="10"/>
        <v>0</v>
      </c>
      <c r="CD25" s="74">
        <f t="shared" si="10"/>
        <v>0</v>
      </c>
      <c r="CE25" s="74">
        <f t="shared" si="10"/>
        <v>0</v>
      </c>
      <c r="CF25" s="74">
        <f t="shared" si="10"/>
        <v>0</v>
      </c>
      <c r="CG25" s="74">
        <f t="shared" si="10"/>
        <v>0</v>
      </c>
      <c r="CH25" s="74">
        <f t="shared" si="10"/>
        <v>0</v>
      </c>
      <c r="CI25" s="74">
        <f t="shared" si="10"/>
        <v>0</v>
      </c>
      <c r="CJ25" s="74">
        <f t="shared" si="10"/>
        <v>0</v>
      </c>
      <c r="CK25" s="74">
        <f t="shared" si="11"/>
        <v>0</v>
      </c>
      <c r="CL25" s="74">
        <f t="shared" si="11"/>
        <v>0</v>
      </c>
      <c r="CM25" s="74">
        <f t="shared" si="11"/>
        <v>0</v>
      </c>
      <c r="CN25" s="74">
        <f t="shared" si="11"/>
        <v>0</v>
      </c>
      <c r="CO25" s="74">
        <f t="shared" si="11"/>
        <v>0</v>
      </c>
      <c r="CP25" s="74">
        <f t="shared" si="11"/>
        <v>0</v>
      </c>
      <c r="CQ25" s="74">
        <f t="shared" si="11"/>
        <v>0</v>
      </c>
      <c r="CR25" s="74">
        <f t="shared" si="11"/>
        <v>0</v>
      </c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54">
        <f t="shared" si="12"/>
        <v>0</v>
      </c>
      <c r="EH25" s="136"/>
      <c r="EI25" s="97">
        <f t="shared" si="13"/>
        <v>0</v>
      </c>
      <c r="EJ25" s="344" t="str">
        <f t="shared" si="14"/>
        <v/>
      </c>
      <c r="EK25" s="345">
        <f t="shared" si="15"/>
        <v>0</v>
      </c>
      <c r="EL25" s="185"/>
      <c r="EM25" s="102">
        <f>SUMIF($K25,REGISTER!$CU$7,'KORT 3'!$BD25)</f>
        <v>0</v>
      </c>
      <c r="EN25" s="19">
        <f>SUMIF($K25,REGISTER!$CU$8,'KORT 3'!$BD25)</f>
        <v>0</v>
      </c>
      <c r="EO25" s="20">
        <f>SUMIF($K25,REGISTER!$CU$9,'KORT 3'!$BD25)</f>
        <v>0</v>
      </c>
      <c r="EP25" s="17">
        <f>SUMIF($K25,REGISTER!$CU$21,'KORT 3'!$BD25)</f>
        <v>0</v>
      </c>
      <c r="EQ25" s="19">
        <f>SUMIF($K25,REGISTER!$CU$22,'KORT 3'!$BD25)</f>
        <v>0</v>
      </c>
      <c r="ER25" s="20">
        <f>SUMIF($K25,REGISTER!$CU$23,'KORT 3'!$BD25)</f>
        <v>0</v>
      </c>
      <c r="ES25" s="17">
        <f>SUMIF($K25,REGISTER!$CU$14,'KORT 3'!$BD25)</f>
        <v>0</v>
      </c>
      <c r="ET25" s="19">
        <f>SUMIF($K25,REGISTER!$CU$15,'KORT 3'!$BD25)</f>
        <v>0</v>
      </c>
      <c r="EU25" s="19">
        <f>SUMIF($K25,REGISTER!$CU$16,'KORT 3'!$BD25)</f>
        <v>0</v>
      </c>
      <c r="EV25" s="218">
        <f>SUMIF($K25,REGISTER!$CU$17,'KORT 3'!$BD25)+SUMIF($K25,REGISTER!$CU$18,'KORT 3'!$BD25)+SUMIF($K25,REGISTER!$CU$19,'KORT 3'!$BD25)+SUMIF($K25,REGISTER!$CU$20,'KORT 3'!$BD25)</f>
        <v>0</v>
      </c>
      <c r="EW25" s="103">
        <f>SUMIF($K25,REGISTER!$CU$28,'KORT 3'!$BD25)</f>
        <v>0</v>
      </c>
      <c r="EX25" s="19">
        <f>SUMIF($K25,REGISTER!$CU$29,'KORT 3'!$BD25)</f>
        <v>0</v>
      </c>
      <c r="EY25" s="19">
        <f>SUMIF($K25,REGISTER!$CU$30,'KORT 3'!$BD25)</f>
        <v>0</v>
      </c>
      <c r="EZ25" s="218">
        <f>SUMIF($K25,REGISTER!$CU$31,'KORT 3'!$BD25)+SUMIF($K25,REGISTER!$CU$32,'KORT 3'!$BD25)+SUMIF($K25,REGISTER!$CU$33,'KORT 3'!$BD25)+SUMIF($K25,REGISTER!$CU$34,'KORT 3'!$BD25)</f>
        <v>0</v>
      </c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234"/>
      <c r="FQ25" s="103">
        <f>SUMIF($M25,REGISTER!$CU$36,'KORT 3'!$O25)</f>
        <v>0</v>
      </c>
      <c r="FR25" s="19">
        <f>SUMIF($M25,REGISTER!$CU$37,'KORT 3'!$O25)</f>
        <v>0</v>
      </c>
      <c r="FS25" s="19">
        <f>SUMIF($M25,REGISTER!$CU$38,'KORT 3'!$O25)</f>
        <v>0</v>
      </c>
      <c r="FT25" s="19">
        <f>SUMIF($M25,REGISTER!$CU$39,'KORT 3'!$O25)</f>
        <v>0</v>
      </c>
      <c r="FU25" s="19">
        <f>SUMIF($M25,REGISTER!$CU$40,'KORT 3'!$O25)</f>
        <v>0</v>
      </c>
      <c r="FV25" s="19">
        <f>SUMIF($M25,REGISTER!$CU$41,'KORT 3'!$O25)</f>
        <v>0</v>
      </c>
      <c r="FW25" s="19">
        <f>SUMIF($M25,REGISTER!$CU$56,'KORT 3'!$O25)</f>
        <v>0</v>
      </c>
      <c r="FX25" s="19">
        <f>SUMIF($M25,REGISTER!$CU$57,'KORT 3'!$O25)</f>
        <v>0</v>
      </c>
      <c r="FY25" s="19">
        <f>SUMIF($M25,REGISTER!$CU$58,'KORT 3'!$O25)</f>
        <v>0</v>
      </c>
      <c r="FZ25" s="19">
        <f>SUMIF($M25,REGISTER!$CU$59,'KORT 3'!$O25)</f>
        <v>0</v>
      </c>
      <c r="GA25" s="19">
        <f>SUMIF($M25,REGISTER!$CU$60,'KORT 3'!$O25)</f>
        <v>0</v>
      </c>
      <c r="GB25" s="19">
        <f>SUMIF($M25,REGISTER!$CU$61,'KORT 3'!$O25)</f>
        <v>0</v>
      </c>
      <c r="GC25" s="19">
        <f>SUMIF($M25,REGISTER!$CU$46,'KORT 3'!$O25)</f>
        <v>0</v>
      </c>
      <c r="GD25" s="19">
        <f>SUMIF($M25,REGISTER!$CU$47,'KORT 3'!$O25)</f>
        <v>0</v>
      </c>
      <c r="GE25" s="19">
        <f>SUMIF($M25,REGISTER!$CU$48,'KORT 3'!$O25)</f>
        <v>0</v>
      </c>
      <c r="GF25" s="19">
        <f>SUMIF($M25,REGISTER!$CU$49,'KORT 3'!$O25)</f>
        <v>0</v>
      </c>
      <c r="GG25" s="19">
        <f>SUMIF($M25,REGISTER!$CU$50,'KORT 3'!$O25)</f>
        <v>0</v>
      </c>
      <c r="GH25" s="19">
        <f>SUMIF($M25,REGISTER!$CU$51,'KORT 3'!$O25)</f>
        <v>0</v>
      </c>
      <c r="GI25" s="18">
        <f>SUMIF($M25,REGISTER!$CU$52,'KORT 3'!$O25)+SUMIF($M25,REGISTER!$CU$53,'KORT 3'!$O25)+SUMIF($M25,REGISTER!$CU$54,'KORT 3'!$O25)+SUMIF($M25,REGISTER!$CU$55,'KORT 3'!$O25)</f>
        <v>0</v>
      </c>
      <c r="GJ25" s="19">
        <f>SUMIF($M25,REGISTER!$CU$66,'KORT 3'!$O25)</f>
        <v>0</v>
      </c>
      <c r="GK25" s="19">
        <f>SUMIF($M25,REGISTER!$CU$67,'KORT 3'!$O25)</f>
        <v>0</v>
      </c>
      <c r="GL25" s="19">
        <f>SUMIF($M25,REGISTER!$CU$68,'KORT 3'!$O25)</f>
        <v>0</v>
      </c>
      <c r="GM25" s="19">
        <f>SUMIF($M25,REGISTER!$CU$69,'KORT 3'!$O25)</f>
        <v>0</v>
      </c>
      <c r="GN25" s="19">
        <f>SUMIF($M25,REGISTER!$CU$70,'KORT 3'!$O25)</f>
        <v>0</v>
      </c>
      <c r="GO25" s="19">
        <f>SUMIF($M25,REGISTER!$CU$71,'KORT 3'!$O25)</f>
        <v>0</v>
      </c>
      <c r="GP25" s="18">
        <f>SUMIF($M25,REGISTER!$CU$72,'KORT 3'!$O25)+SUMIF($M25,REGISTER!$CU$73,'KORT 3'!$O25)+SUMIF($M25,REGISTER!$CU$74,'KORT 3'!$O25)+SUMIF($M25,REGISTER!$CU$75,'KORT 3'!$O25)</f>
        <v>0</v>
      </c>
      <c r="GQ25" s="136"/>
      <c r="GR25" s="136"/>
      <c r="GS25" s="136"/>
      <c r="GT25" s="136"/>
      <c r="GU25" s="136"/>
      <c r="GV25" s="136"/>
      <c r="GW25" s="136"/>
      <c r="GX25" s="136"/>
      <c r="GY25" s="136"/>
      <c r="GZ25" s="136"/>
      <c r="HA25" s="136"/>
      <c r="HB25" s="136"/>
      <c r="HC25" s="136"/>
      <c r="HD25" s="136"/>
      <c r="HE25" s="136"/>
      <c r="HF25" s="136"/>
      <c r="HG25" s="136"/>
      <c r="HH25" s="125"/>
      <c r="HI25" s="1"/>
    </row>
    <row r="26" spans="1:218" ht="15.95" customHeight="1">
      <c r="A26" s="17">
        <v>8</v>
      </c>
      <c r="B26" s="81"/>
      <c r="C26" s="429" t="str">
        <f t="shared" si="0"/>
        <v/>
      </c>
      <c r="D26" s="461"/>
      <c r="E26" s="461"/>
      <c r="F26" s="461"/>
      <c r="G26" s="461"/>
      <c r="H26" s="130" t="str">
        <f t="shared" si="1"/>
        <v/>
      </c>
      <c r="I26" s="26">
        <f t="shared" si="2"/>
        <v>0</v>
      </c>
      <c r="J26" s="26">
        <f t="shared" si="3"/>
        <v>0</v>
      </c>
      <c r="K26" s="26">
        <f t="shared" si="4"/>
        <v>0</v>
      </c>
      <c r="L26" s="133"/>
      <c r="M26" s="26">
        <f t="shared" si="5"/>
        <v>0</v>
      </c>
      <c r="N26" s="26">
        <f t="shared" si="6"/>
        <v>0</v>
      </c>
      <c r="O26" s="101">
        <f t="shared" si="7"/>
        <v>0</v>
      </c>
      <c r="P26" s="80">
        <f>IF((SUM(P$19:P25)+P$38+P$39+SUM(P$117:P$121))&gt;=REGISTER!$CZ$22,0,IF(CS$70=1,0,IF(AND(CS26=1,$J26=1,CS$43&gt;=REGISTER!$CZ$25,CS$40&gt;0,SUM(CS$54:CS$60)&gt;0),1,0)))</f>
        <v>0</v>
      </c>
      <c r="Q26" s="80">
        <f>IF((SUM(Q$19:Q25)+Q$38+Q$39+SUM(Q$117:Q$121))&gt;=REGISTER!$CZ$22,0,IF(CT$70=1,0,IF(AND(CT26=1,$J26=1,CT$43&gt;=REGISTER!$CZ$25,CT$40&gt;0,SUM(CT$54:CT$60)&gt;0),1,0)))</f>
        <v>0</v>
      </c>
      <c r="R26" s="80">
        <f>IF((SUM(R$19:R25)+R$38+R$39+SUM(R$117:R$121))&gt;=REGISTER!$CZ$22,0,IF(CU$70=1,0,IF(AND(CU26=1,$J26=1,CU$43&gt;=REGISTER!$CZ$25,CU$40&gt;0,SUM(CU$54:CU$60)&gt;0),1,0)))</f>
        <v>0</v>
      </c>
      <c r="S26" s="80">
        <f>IF((SUM(S$19:S25)+S$38+S$39+SUM(S$117:S$121))&gt;=REGISTER!$CZ$22,0,IF(CV$70=1,0,IF(AND(CV26=1,$J26=1,CV$43&gt;=REGISTER!$CZ$25,CV$40&gt;0,SUM(CV$54:CV$60)&gt;0),1,0)))</f>
        <v>0</v>
      </c>
      <c r="T26" s="80">
        <f>IF((SUM(T$19:T25)+T$38+T$39+SUM(T$117:T$121))&gt;=REGISTER!$CZ$22,0,IF(CW$70=1,0,IF(AND(CW26=1,$J26=1,CW$43&gt;=REGISTER!$CZ$25,CW$40&gt;0,SUM(CW$54:CW$60)&gt;0),1,0)))</f>
        <v>0</v>
      </c>
      <c r="U26" s="80">
        <f>IF((SUM(U$19:U25)+U$38+U$39+SUM(U$117:U$121))&gt;=REGISTER!$CZ$22,0,IF(CX$70=1,0,IF(AND(CX26=1,$J26=1,CX$43&gt;=REGISTER!$CZ$25,CX$40&gt;0,SUM(CX$54:CX$60)&gt;0),1,0)))</f>
        <v>0</v>
      </c>
      <c r="V26" s="80">
        <f>IF((SUM(V$19:V25)+V$38+V$39+SUM(V$117:V$121))&gt;=REGISTER!$CZ$22,0,IF(CY$70=1,0,IF(AND(CY26=1,$J26=1,CY$43&gt;=REGISTER!$CZ$25,CY$40&gt;0,SUM(CY$54:CY$60)&gt;0),1,0)))</f>
        <v>0</v>
      </c>
      <c r="W26" s="80">
        <f>IF((SUM(W$19:W25)+W$38+W$39+SUM(W$117:W$121))&gt;=REGISTER!$CZ$22,0,IF(CZ$70=1,0,IF(AND(CZ26=1,$J26=1,CZ$43&gt;=REGISTER!$CZ$25,CZ$40&gt;0,SUM(CZ$54:CZ$60)&gt;0),1,0)))</f>
        <v>0</v>
      </c>
      <c r="X26" s="80">
        <f>IF((SUM(X$19:X25)+X$38+X$39+SUM(X$117:X$121))&gt;=REGISTER!$CZ$22,0,IF(DA$70=1,0,IF(AND(DA26=1,$J26=1,DA$43&gt;=REGISTER!$CZ$25,DA$40&gt;0,SUM(DA$54:DA$60)&gt;0),1,0)))</f>
        <v>0</v>
      </c>
      <c r="Y26" s="80">
        <f>IF((SUM(Y$19:Y25)+Y$38+Y$39+SUM(Y$117:Y$121))&gt;=REGISTER!$CZ$22,0,IF(DB$70=1,0,IF(AND(DB26=1,$J26=1,DB$43&gt;=REGISTER!$CZ$25,DB$40&gt;0,SUM(DB$54:DB$60)&gt;0),1,0)))</f>
        <v>0</v>
      </c>
      <c r="Z26" s="80">
        <f>IF((SUM(Z$19:Z25)+Z$38+Z$39+SUM(Z$117:Z$121))&gt;=REGISTER!$CZ$22,0,IF(DC$70=1,0,IF(AND(DC26=1,$J26=1,DC$43&gt;=REGISTER!$CZ$25,DC$40&gt;0,SUM(DC$54:DC$60)&gt;0),1,0)))</f>
        <v>0</v>
      </c>
      <c r="AA26" s="80">
        <f>IF((SUM(AA$19:AA25)+AA$38+AA$39+SUM(AA$117:AA$121))&gt;=REGISTER!$CZ$22,0,IF(DD$70=1,0,IF(AND(DD26=1,$J26=1,DD$43&gt;=REGISTER!$CZ$25,DD$40&gt;0,SUM(DD$54:DD$60)&gt;0),1,0)))</f>
        <v>0</v>
      </c>
      <c r="AB26" s="80">
        <f>IF((SUM(AB$19:AB25)+AB$38+AB$39+SUM(AB$117:AB$121))&gt;=REGISTER!$CZ$22,0,IF(DE$70=1,0,IF(AND(DE26=1,$J26=1,DE$43&gt;=REGISTER!$CZ$25,DE$40&gt;0,SUM(DE$54:DE$60)&gt;0),1,0)))</f>
        <v>0</v>
      </c>
      <c r="AC26" s="80">
        <f>IF((SUM(AC$19:AC25)+AC$38+AC$39+SUM(AC$117:AC$121))&gt;=REGISTER!$CZ$22,0,IF(DF$70=1,0,IF(AND(DF26=1,$J26=1,DF$43&gt;=REGISTER!$CZ$25,DF$40&gt;0,SUM(DF$54:DF$60)&gt;0),1,0)))</f>
        <v>0</v>
      </c>
      <c r="AD26" s="80">
        <f>IF((SUM(AD$19:AD25)+AD$38+AD$39+SUM(AD$117:AD$121))&gt;=REGISTER!$CZ$22,0,IF(DG$70=1,0,IF(AND(DG26=1,$J26=1,DG$43&gt;=REGISTER!$CZ$25,DG$40&gt;0,SUM(DG$54:DG$60)&gt;0),1,0)))</f>
        <v>0</v>
      </c>
      <c r="AE26" s="80">
        <f>IF((SUM(AE$19:AE25)+AE$38+AE$39+SUM(AE$117:AE$121))&gt;=REGISTER!$CZ$22,0,IF(DH$70=1,0,IF(AND(DH26=1,$J26=1,DH$43&gt;=REGISTER!$CZ$25,DH$40&gt;0,SUM(DH$54:DH$60)&gt;0),1,0)))</f>
        <v>0</v>
      </c>
      <c r="AF26" s="80">
        <f>IF((SUM(AF$19:AF25)+AF$38+AF$39+SUM(AF$117:AF$121))&gt;=REGISTER!$CZ$22,0,IF(DI$70=1,0,IF(AND(DI26=1,$J26=1,DI$43&gt;=REGISTER!$CZ$25,DI$40&gt;0,SUM(DI$54:DI$60)&gt;0),1,0)))</f>
        <v>0</v>
      </c>
      <c r="AG26" s="80">
        <f>IF((SUM(AG$19:AG25)+AG$38+AG$39+SUM(AG$117:AG$121))&gt;=REGISTER!$CZ$22,0,IF(DJ$70=1,0,IF(AND(DJ26=1,$J26=1,DJ$43&gt;=REGISTER!$CZ$25,DJ$40&gt;0,SUM(DJ$54:DJ$60)&gt;0),1,0)))</f>
        <v>0</v>
      </c>
      <c r="AH26" s="80">
        <f>IF((SUM(AH$19:AH25)+AH$38+AH$39+SUM(AH$117:AH$121))&gt;=REGISTER!$CZ$22,0,IF(DK$70=1,0,IF(AND(DK26=1,$J26=1,DK$43&gt;=REGISTER!$CZ$25,DK$40&gt;0,SUM(DK$54:DK$60)&gt;0),1,0)))</f>
        <v>0</v>
      </c>
      <c r="AI26" s="80">
        <f>IF((SUM(AI$19:AI25)+AI$38+AI$39+SUM(AI$117:AI$121))&gt;=REGISTER!$CZ$22,0,IF(DL$70=1,0,IF(AND(DL26=1,$J26=1,DL$43&gt;=REGISTER!$CZ$25,DL$40&gt;0,SUM(DL$54:DL$60)&gt;0),1,0)))</f>
        <v>0</v>
      </c>
      <c r="AJ26" s="80">
        <f>IF((SUM(AJ$19:AJ25)+AJ$38+AJ$39+SUM(AJ$117:AJ$121))&gt;=REGISTER!$CZ$22,0,IF(DM$70=1,0,IF(AND(DM26=1,$J26=1,DM$43&gt;=REGISTER!$CZ$25,DM$40&gt;0,SUM(DM$54:DM$60)&gt;0),1,0)))</f>
        <v>0</v>
      </c>
      <c r="AK26" s="80">
        <f>IF((SUM(AK$19:AK25)+AK$38+AK$39+SUM(AK$117:AK$121))&gt;=REGISTER!$CZ$22,0,IF(DN$70=1,0,IF(AND(DN26=1,$J26=1,DN$43&gt;=REGISTER!$CZ$25,DN$40&gt;0,SUM(DN$54:DN$60)&gt;0),1,0)))</f>
        <v>0</v>
      </c>
      <c r="AL26" s="80">
        <f>IF((SUM(AL$19:AL25)+AL$38+AL$39+SUM(AL$117:AL$121))&gt;=REGISTER!$CZ$22,0,IF(DO$70=1,0,IF(AND(DO26=1,$J26=1,DO$43&gt;=REGISTER!$CZ$25,DO$40&gt;0,SUM(DO$54:DO$60)&gt;0),1,0)))</f>
        <v>0</v>
      </c>
      <c r="AM26" s="80">
        <f>IF((SUM(AM$19:AM25)+AM$38+AM$39+SUM(AM$117:AM$121))&gt;=REGISTER!$CZ$22,0,IF(DP$70=1,0,IF(AND(DP26=1,$J26=1,DP$43&gt;=REGISTER!$CZ$25,DP$40&gt;0,SUM(DP$54:DP$60)&gt;0),1,0)))</f>
        <v>0</v>
      </c>
      <c r="AN26" s="80">
        <f>IF((SUM(AN$19:AN25)+AN$38+AN$39+SUM(AN$117:AN$121))&gt;=REGISTER!$CZ$22,0,IF(DQ$70=1,0,IF(AND(DQ26=1,$J26=1,DQ$43&gt;=REGISTER!$CZ$25,DQ$40&gt;0,SUM(DQ$54:DQ$60)&gt;0),1,0)))</f>
        <v>0</v>
      </c>
      <c r="AO26" s="80">
        <f>IF((SUM(AO$19:AO25)+AO$38+AO$39+SUM(AO$117:AO$121))&gt;=REGISTER!$CZ$22,0,IF(DR$70=1,0,IF(AND(DR26=1,$J26=1,DR$43&gt;=REGISTER!$CZ$25,DR$40&gt;0,SUM(DR$54:DR$60)&gt;0),1,0)))</f>
        <v>0</v>
      </c>
      <c r="AP26" s="80">
        <f>IF((SUM(AP$19:AP25)+AP$38+AP$39+SUM(AP$117:AP$121))&gt;=REGISTER!$CZ$22,0,IF(DS$70=1,0,IF(AND(DS26=1,$J26=1,DS$43&gt;=REGISTER!$CZ$25,DS$40&gt;0,SUM(DS$54:DS$60)&gt;0),1,0)))</f>
        <v>0</v>
      </c>
      <c r="AQ26" s="80">
        <f>IF((SUM(AQ$19:AQ25)+AQ$38+AQ$39+SUM(AQ$117:AQ$121))&gt;=REGISTER!$CZ$22,0,IF(DT$70=1,0,IF(AND(DT26=1,$J26=1,DT$43&gt;=REGISTER!$CZ$25,DT$40&gt;0,SUM(DT$54:DT$60)&gt;0),1,0)))</f>
        <v>0</v>
      </c>
      <c r="AR26" s="80">
        <f>IF((SUM(AR$19:AR25)+AR$38+AR$39+SUM(AR$117:AR$121))&gt;=REGISTER!$CZ$22,0,IF(DU$70=1,0,IF(AND(DU26=1,$J26=1,DU$43&gt;=REGISTER!$CZ$25,DU$40&gt;0,SUM(DU$54:DU$60)&gt;0),1,0)))</f>
        <v>0</v>
      </c>
      <c r="AS26" s="80">
        <f>IF((SUM(AS$19:AS25)+AS$38+AS$39+SUM(AS$117:AS$121))&gt;=REGISTER!$CZ$22,0,IF(DV$70=1,0,IF(AND(DV26=1,$J26=1,DV$43&gt;=REGISTER!$CZ$25,DV$40&gt;0,SUM(DV$54:DV$60)&gt;0),1,0)))</f>
        <v>0</v>
      </c>
      <c r="AT26" s="80">
        <f>IF((SUM(AT$19:AT25)+AT$38+AT$39+SUM(AT$117:AT$121))&gt;=REGISTER!$CZ$22,0,IF(DW$70=1,0,IF(AND(DW26=1,$J26=1,DW$43&gt;=REGISTER!$CZ$25,DW$40&gt;0,SUM(DW$54:DW$60)&gt;0),1,0)))</f>
        <v>0</v>
      </c>
      <c r="AU26" s="80">
        <f>IF((SUM(AU$19:AU25)+AU$38+AU$39+SUM(AU$117:AU$121))&gt;=REGISTER!$CZ$22,0,IF(DX$70=1,0,IF(AND(DX26=1,$J26=1,DX$43&gt;=REGISTER!$CZ$25,DX$40&gt;0,SUM(DX$54:DX$60)&gt;0),1,0)))</f>
        <v>0</v>
      </c>
      <c r="AV26" s="80">
        <f>IF((SUM(AV$19:AV25)+AV$38+AV$39+SUM(AV$117:AV$121))&gt;=REGISTER!$CZ$22,0,IF(DY$70=1,0,IF(AND(DY26=1,$J26=1,DY$43&gt;=REGISTER!$CZ$25,DY$40&gt;0,SUM(DY$54:DY$60)&gt;0),1,0)))</f>
        <v>0</v>
      </c>
      <c r="AW26" s="80">
        <f>IF((SUM(AW$19:AW25)+AW$38+AW$39+SUM(AW$117:AW$121))&gt;=REGISTER!$CZ$22,0,IF(DZ$70=1,0,IF(AND(DZ26=1,$J26=1,DZ$43&gt;=REGISTER!$CZ$25,DZ$40&gt;0,SUM(DZ$54:DZ$60)&gt;0),1,0)))</f>
        <v>0</v>
      </c>
      <c r="AX26" s="80">
        <f>IF((SUM(AX$19:AX25)+AX$38+AX$39+SUM(AX$117:AX$121))&gt;=REGISTER!$CZ$22,0,IF(EA$70=1,0,IF(AND(EA26=1,$J26=1,EA$43&gt;=REGISTER!$CZ$25,EA$40&gt;0,SUM(EA$54:EA$60)&gt;0),1,0)))</f>
        <v>0</v>
      </c>
      <c r="AY26" s="80">
        <f>IF((SUM(AY$19:AY25)+AY$38+AY$39+SUM(AY$117:AY$121))&gt;=REGISTER!$CZ$22,0,IF(EB$70=1,0,IF(AND(EB26=1,$J26=1,EB$43&gt;=REGISTER!$CZ$25,EB$40&gt;0,SUM(EB$54:EB$60)&gt;0),1,0)))</f>
        <v>0</v>
      </c>
      <c r="AZ26" s="80">
        <f>IF((SUM(AZ$19:AZ25)+AZ$38+AZ$39+SUM(AZ$117:AZ$121))&gt;=REGISTER!$CZ$22,0,IF(EC$70=1,0,IF(AND(EC26=1,$J26=1,EC$43&gt;=REGISTER!$CZ$25,EC$40&gt;0,SUM(EC$54:EC$60)&gt;0),1,0)))</f>
        <v>0</v>
      </c>
      <c r="BA26" s="80">
        <f>IF((SUM(BA$19:BA25)+BA$38+BA$39+SUM(BA$117:BA$121))&gt;=REGISTER!$CZ$22,0,IF(ED$70=1,0,IF(AND(ED26=1,$J26=1,ED$43&gt;=REGISTER!$CZ$25,ED$40&gt;0,SUM(ED$54:ED$60)&gt;0),1,0)))</f>
        <v>0</v>
      </c>
      <c r="BB26" s="80">
        <f>IF((SUM(BB$19:BB25)+BB$38+BB$39+SUM(BB$117:BB$121))&gt;=REGISTER!$CZ$22,0,IF(EE$70=1,0,IF(AND(EE26=1,$J26=1,EE$43&gt;=REGISTER!$CZ$25,EE$40&gt;0,SUM(EE$54:EE$60)&gt;0),1,0)))</f>
        <v>0</v>
      </c>
      <c r="BC26" s="80">
        <f>IF((SUM(BC$19:BC25)+BC$38+BC$39+SUM(BC$117:BC$121))&gt;=REGISTER!$CZ$22,0,IF(EF$70=1,0,IF(AND(EF26=1,$J26=1,EF$43&gt;=REGISTER!$CZ$25,EF$40&gt;0,SUM(EF$54:EF$60)&gt;0),1,0)))</f>
        <v>0</v>
      </c>
      <c r="BD26" s="101">
        <f t="shared" si="8"/>
        <v>0</v>
      </c>
      <c r="BE26" s="74">
        <f t="shared" si="9"/>
        <v>0</v>
      </c>
      <c r="BF26" s="74">
        <f t="shared" si="9"/>
        <v>0</v>
      </c>
      <c r="BG26" s="74">
        <f t="shared" si="9"/>
        <v>0</v>
      </c>
      <c r="BH26" s="74">
        <f t="shared" si="9"/>
        <v>0</v>
      </c>
      <c r="BI26" s="74">
        <f t="shared" si="9"/>
        <v>0</v>
      </c>
      <c r="BJ26" s="74">
        <f t="shared" si="9"/>
        <v>0</v>
      </c>
      <c r="BK26" s="74">
        <f t="shared" si="9"/>
        <v>0</v>
      </c>
      <c r="BL26" s="74">
        <f t="shared" si="9"/>
        <v>0</v>
      </c>
      <c r="BM26" s="74">
        <f t="shared" si="9"/>
        <v>0</v>
      </c>
      <c r="BN26" s="74">
        <f t="shared" si="9"/>
        <v>0</v>
      </c>
      <c r="BO26" s="74">
        <f t="shared" si="9"/>
        <v>0</v>
      </c>
      <c r="BP26" s="74">
        <f t="shared" si="9"/>
        <v>0</v>
      </c>
      <c r="BQ26" s="74">
        <f t="shared" si="9"/>
        <v>0</v>
      </c>
      <c r="BR26" s="74">
        <f t="shared" si="9"/>
        <v>0</v>
      </c>
      <c r="BS26" s="74">
        <f t="shared" si="9"/>
        <v>0</v>
      </c>
      <c r="BT26" s="74">
        <f t="shared" si="9"/>
        <v>0</v>
      </c>
      <c r="BU26" s="74">
        <f t="shared" si="10"/>
        <v>0</v>
      </c>
      <c r="BV26" s="74">
        <f t="shared" si="10"/>
        <v>0</v>
      </c>
      <c r="BW26" s="74">
        <f t="shared" si="10"/>
        <v>0</v>
      </c>
      <c r="BX26" s="74">
        <f t="shared" si="10"/>
        <v>0</v>
      </c>
      <c r="BY26" s="74">
        <f t="shared" si="10"/>
        <v>0</v>
      </c>
      <c r="BZ26" s="74">
        <f t="shared" si="10"/>
        <v>0</v>
      </c>
      <c r="CA26" s="74">
        <f t="shared" si="10"/>
        <v>0</v>
      </c>
      <c r="CB26" s="74">
        <f t="shared" si="10"/>
        <v>0</v>
      </c>
      <c r="CC26" s="74">
        <f t="shared" si="10"/>
        <v>0</v>
      </c>
      <c r="CD26" s="74">
        <f t="shared" si="10"/>
        <v>0</v>
      </c>
      <c r="CE26" s="74">
        <f t="shared" si="10"/>
        <v>0</v>
      </c>
      <c r="CF26" s="74">
        <f t="shared" si="10"/>
        <v>0</v>
      </c>
      <c r="CG26" s="74">
        <f t="shared" si="10"/>
        <v>0</v>
      </c>
      <c r="CH26" s="74">
        <f t="shared" si="11"/>
        <v>0</v>
      </c>
      <c r="CI26" s="74">
        <f t="shared" si="11"/>
        <v>0</v>
      </c>
      <c r="CJ26" s="74">
        <f t="shared" si="11"/>
        <v>0</v>
      </c>
      <c r="CK26" s="74">
        <f t="shared" si="11"/>
        <v>0</v>
      </c>
      <c r="CL26" s="74">
        <f t="shared" si="11"/>
        <v>0</v>
      </c>
      <c r="CM26" s="74">
        <f t="shared" si="11"/>
        <v>0</v>
      </c>
      <c r="CN26" s="74">
        <f t="shared" si="11"/>
        <v>0</v>
      </c>
      <c r="CO26" s="74">
        <f t="shared" si="11"/>
        <v>0</v>
      </c>
      <c r="CP26" s="74">
        <f t="shared" si="11"/>
        <v>0</v>
      </c>
      <c r="CQ26" s="74">
        <f t="shared" si="11"/>
        <v>0</v>
      </c>
      <c r="CR26" s="74">
        <f t="shared" si="11"/>
        <v>0</v>
      </c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54">
        <f t="shared" si="12"/>
        <v>0</v>
      </c>
      <c r="EH26" s="136"/>
      <c r="EI26" s="97">
        <f t="shared" si="13"/>
        <v>0</v>
      </c>
      <c r="EJ26" s="344" t="str">
        <f t="shared" si="14"/>
        <v/>
      </c>
      <c r="EK26" s="345">
        <f t="shared" si="15"/>
        <v>0</v>
      </c>
      <c r="EL26" s="185"/>
      <c r="EM26" s="102">
        <f>SUMIF($K26,REGISTER!$CU$7,'KORT 3'!$BD26)</f>
        <v>0</v>
      </c>
      <c r="EN26" s="19">
        <f>SUMIF($K26,REGISTER!$CU$8,'KORT 3'!$BD26)</f>
        <v>0</v>
      </c>
      <c r="EO26" s="20">
        <f>SUMIF($K26,REGISTER!$CU$9,'KORT 3'!$BD26)</f>
        <v>0</v>
      </c>
      <c r="EP26" s="17">
        <f>SUMIF($K26,REGISTER!$CU$21,'KORT 3'!$BD26)</f>
        <v>0</v>
      </c>
      <c r="EQ26" s="19">
        <f>SUMIF($K26,REGISTER!$CU$22,'KORT 3'!$BD26)</f>
        <v>0</v>
      </c>
      <c r="ER26" s="20">
        <f>SUMIF($K26,REGISTER!$CU$23,'KORT 3'!$BD26)</f>
        <v>0</v>
      </c>
      <c r="ES26" s="17">
        <f>SUMIF($K26,REGISTER!$CU$14,'KORT 3'!$BD26)</f>
        <v>0</v>
      </c>
      <c r="ET26" s="19">
        <f>SUMIF($K26,REGISTER!$CU$15,'KORT 3'!$BD26)</f>
        <v>0</v>
      </c>
      <c r="EU26" s="19">
        <f>SUMIF($K26,REGISTER!$CU$16,'KORT 3'!$BD26)</f>
        <v>0</v>
      </c>
      <c r="EV26" s="218">
        <f>SUMIF($K26,REGISTER!$CU$17,'KORT 3'!$BD26)+SUMIF($K26,REGISTER!$CU$18,'KORT 3'!$BD26)+SUMIF($K26,REGISTER!$CU$19,'KORT 3'!$BD26)+SUMIF($K26,REGISTER!$CU$20,'KORT 3'!$BD26)</f>
        <v>0</v>
      </c>
      <c r="EW26" s="103">
        <f>SUMIF($K26,REGISTER!$CU$28,'KORT 3'!$BD26)</f>
        <v>0</v>
      </c>
      <c r="EX26" s="19">
        <f>SUMIF($K26,REGISTER!$CU$29,'KORT 3'!$BD26)</f>
        <v>0</v>
      </c>
      <c r="EY26" s="19">
        <f>SUMIF($K26,REGISTER!$CU$30,'KORT 3'!$BD26)</f>
        <v>0</v>
      </c>
      <c r="EZ26" s="218">
        <f>SUMIF($K26,REGISTER!$CU$31,'KORT 3'!$BD26)+SUMIF($K26,REGISTER!$CU$32,'KORT 3'!$BD26)+SUMIF($K26,REGISTER!$CU$33,'KORT 3'!$BD26)+SUMIF($K26,REGISTER!$CU$34,'KORT 3'!$BD26)</f>
        <v>0</v>
      </c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234"/>
      <c r="FQ26" s="103">
        <f>SUMIF($M26,REGISTER!$CU$36,'KORT 3'!$O26)</f>
        <v>0</v>
      </c>
      <c r="FR26" s="19">
        <f>SUMIF($M26,REGISTER!$CU$37,'KORT 3'!$O26)</f>
        <v>0</v>
      </c>
      <c r="FS26" s="19">
        <f>SUMIF($M26,REGISTER!$CU$38,'KORT 3'!$O26)</f>
        <v>0</v>
      </c>
      <c r="FT26" s="19">
        <f>SUMIF($M26,REGISTER!$CU$39,'KORT 3'!$O26)</f>
        <v>0</v>
      </c>
      <c r="FU26" s="19">
        <f>SUMIF($M26,REGISTER!$CU$40,'KORT 3'!$O26)</f>
        <v>0</v>
      </c>
      <c r="FV26" s="19">
        <f>SUMIF($M26,REGISTER!$CU$41,'KORT 3'!$O26)</f>
        <v>0</v>
      </c>
      <c r="FW26" s="19">
        <f>SUMIF($M26,REGISTER!$CU$56,'KORT 3'!$O26)</f>
        <v>0</v>
      </c>
      <c r="FX26" s="19">
        <f>SUMIF($M26,REGISTER!$CU$57,'KORT 3'!$O26)</f>
        <v>0</v>
      </c>
      <c r="FY26" s="19">
        <f>SUMIF($M26,REGISTER!$CU$58,'KORT 3'!$O26)</f>
        <v>0</v>
      </c>
      <c r="FZ26" s="19">
        <f>SUMIF($M26,REGISTER!$CU$59,'KORT 3'!$O26)</f>
        <v>0</v>
      </c>
      <c r="GA26" s="19">
        <f>SUMIF($M26,REGISTER!$CU$60,'KORT 3'!$O26)</f>
        <v>0</v>
      </c>
      <c r="GB26" s="19">
        <f>SUMIF($M26,REGISTER!$CU$61,'KORT 3'!$O26)</f>
        <v>0</v>
      </c>
      <c r="GC26" s="19">
        <f>SUMIF($M26,REGISTER!$CU$46,'KORT 3'!$O26)</f>
        <v>0</v>
      </c>
      <c r="GD26" s="19">
        <f>SUMIF($M26,REGISTER!$CU$47,'KORT 3'!$O26)</f>
        <v>0</v>
      </c>
      <c r="GE26" s="19">
        <f>SUMIF($M26,REGISTER!$CU$48,'KORT 3'!$O26)</f>
        <v>0</v>
      </c>
      <c r="GF26" s="19">
        <f>SUMIF($M26,REGISTER!$CU$49,'KORT 3'!$O26)</f>
        <v>0</v>
      </c>
      <c r="GG26" s="19">
        <f>SUMIF($M26,REGISTER!$CU$50,'KORT 3'!$O26)</f>
        <v>0</v>
      </c>
      <c r="GH26" s="19">
        <f>SUMIF($M26,REGISTER!$CU$51,'KORT 3'!$O26)</f>
        <v>0</v>
      </c>
      <c r="GI26" s="18">
        <f>SUMIF($M26,REGISTER!$CU$52,'KORT 3'!$O26)+SUMIF($M26,REGISTER!$CU$53,'KORT 3'!$O26)+SUMIF($M26,REGISTER!$CU$54,'KORT 3'!$O26)+SUMIF($M26,REGISTER!$CU$55,'KORT 3'!$O26)</f>
        <v>0</v>
      </c>
      <c r="GJ26" s="19">
        <f>SUMIF($M26,REGISTER!$CU$66,'KORT 3'!$O26)</f>
        <v>0</v>
      </c>
      <c r="GK26" s="19">
        <f>SUMIF($M26,REGISTER!$CU$67,'KORT 3'!$O26)</f>
        <v>0</v>
      </c>
      <c r="GL26" s="19">
        <f>SUMIF($M26,REGISTER!$CU$68,'KORT 3'!$O26)</f>
        <v>0</v>
      </c>
      <c r="GM26" s="19">
        <f>SUMIF($M26,REGISTER!$CU$69,'KORT 3'!$O26)</f>
        <v>0</v>
      </c>
      <c r="GN26" s="19">
        <f>SUMIF($M26,REGISTER!$CU$70,'KORT 3'!$O26)</f>
        <v>0</v>
      </c>
      <c r="GO26" s="19">
        <f>SUMIF($M26,REGISTER!$CU$71,'KORT 3'!$O26)</f>
        <v>0</v>
      </c>
      <c r="GP26" s="18">
        <f>SUMIF($M26,REGISTER!$CU$72,'KORT 3'!$O26)+SUMIF($M26,REGISTER!$CU$73,'KORT 3'!$O26)+SUMIF($M26,REGISTER!$CU$74,'KORT 3'!$O26)+SUMIF($M26,REGISTER!$CU$75,'KORT 3'!$O26)</f>
        <v>0</v>
      </c>
      <c r="GQ26" s="136"/>
      <c r="GR26" s="136"/>
      <c r="GS26" s="136"/>
      <c r="GT26" s="136"/>
      <c r="GU26" s="136"/>
      <c r="GV26" s="136"/>
      <c r="GW26" s="136"/>
      <c r="GX26" s="136"/>
      <c r="GY26" s="136"/>
      <c r="GZ26" s="136"/>
      <c r="HA26" s="136"/>
      <c r="HB26" s="136"/>
      <c r="HC26" s="136"/>
      <c r="HD26" s="136"/>
      <c r="HE26" s="136"/>
      <c r="HF26" s="136"/>
      <c r="HG26" s="136"/>
      <c r="HH26" s="125"/>
      <c r="HI26" s="1"/>
    </row>
    <row r="27" spans="1:218" ht="15.95" customHeight="1">
      <c r="A27" s="17">
        <v>9</v>
      </c>
      <c r="B27" s="81"/>
      <c r="C27" s="429" t="str">
        <f t="shared" si="0"/>
        <v/>
      </c>
      <c r="D27" s="461"/>
      <c r="E27" s="461"/>
      <c r="F27" s="461"/>
      <c r="G27" s="461"/>
      <c r="H27" s="130" t="str">
        <f t="shared" si="1"/>
        <v/>
      </c>
      <c r="I27" s="26">
        <f t="shared" si="2"/>
        <v>0</v>
      </c>
      <c r="J27" s="26">
        <f t="shared" si="3"/>
        <v>0</v>
      </c>
      <c r="K27" s="26">
        <f t="shared" si="4"/>
        <v>0</v>
      </c>
      <c r="L27" s="133"/>
      <c r="M27" s="26">
        <f t="shared" si="5"/>
        <v>0</v>
      </c>
      <c r="N27" s="26">
        <f t="shared" si="6"/>
        <v>0</v>
      </c>
      <c r="O27" s="101">
        <f t="shared" si="7"/>
        <v>0</v>
      </c>
      <c r="P27" s="80">
        <f>IF((SUM(P$19:P26)+P$38+P$39+SUM(P$117:P$121))&gt;=REGISTER!$CZ$22,0,IF(CS$70=1,0,IF(AND(CS27=1,$J27=1,CS$43&gt;=REGISTER!$CZ$25,CS$40&gt;0,SUM(CS$54:CS$60)&gt;0),1,0)))</f>
        <v>0</v>
      </c>
      <c r="Q27" s="80">
        <f>IF((SUM(Q$19:Q26)+Q$38+Q$39+SUM(Q$117:Q$121))&gt;=REGISTER!$CZ$22,0,IF(CT$70=1,0,IF(AND(CT27=1,$J27=1,CT$43&gt;=REGISTER!$CZ$25,CT$40&gt;0,SUM(CT$54:CT$60)&gt;0),1,0)))</f>
        <v>0</v>
      </c>
      <c r="R27" s="80">
        <f>IF((SUM(R$19:R26)+R$38+R$39+SUM(R$117:R$121))&gt;=REGISTER!$CZ$22,0,IF(CU$70=1,0,IF(AND(CU27=1,$J27=1,CU$43&gt;=REGISTER!$CZ$25,CU$40&gt;0,SUM(CU$54:CU$60)&gt;0),1,0)))</f>
        <v>0</v>
      </c>
      <c r="S27" s="80">
        <f>IF((SUM(S$19:S26)+S$38+S$39+SUM(S$117:S$121))&gt;=REGISTER!$CZ$22,0,IF(CV$70=1,0,IF(AND(CV27=1,$J27=1,CV$43&gt;=REGISTER!$CZ$25,CV$40&gt;0,SUM(CV$54:CV$60)&gt;0),1,0)))</f>
        <v>0</v>
      </c>
      <c r="T27" s="80">
        <f>IF((SUM(T$19:T26)+T$38+T$39+SUM(T$117:T$121))&gt;=REGISTER!$CZ$22,0,IF(CW$70=1,0,IF(AND(CW27=1,$J27=1,CW$43&gt;=REGISTER!$CZ$25,CW$40&gt;0,SUM(CW$54:CW$60)&gt;0),1,0)))</f>
        <v>0</v>
      </c>
      <c r="U27" s="80">
        <f>IF((SUM(U$19:U26)+U$38+U$39+SUM(U$117:U$121))&gt;=REGISTER!$CZ$22,0,IF(CX$70=1,0,IF(AND(CX27=1,$J27=1,CX$43&gt;=REGISTER!$CZ$25,CX$40&gt;0,SUM(CX$54:CX$60)&gt;0),1,0)))</f>
        <v>0</v>
      </c>
      <c r="V27" s="80">
        <f>IF((SUM(V$19:V26)+V$38+V$39+SUM(V$117:V$121))&gt;=REGISTER!$CZ$22,0,IF(CY$70=1,0,IF(AND(CY27=1,$J27=1,CY$43&gt;=REGISTER!$CZ$25,CY$40&gt;0,SUM(CY$54:CY$60)&gt;0),1,0)))</f>
        <v>0</v>
      </c>
      <c r="W27" s="80">
        <f>IF((SUM(W$19:W26)+W$38+W$39+SUM(W$117:W$121))&gt;=REGISTER!$CZ$22,0,IF(CZ$70=1,0,IF(AND(CZ27=1,$J27=1,CZ$43&gt;=REGISTER!$CZ$25,CZ$40&gt;0,SUM(CZ$54:CZ$60)&gt;0),1,0)))</f>
        <v>0</v>
      </c>
      <c r="X27" s="80">
        <f>IF((SUM(X$19:X26)+X$38+X$39+SUM(X$117:X$121))&gt;=REGISTER!$CZ$22,0,IF(DA$70=1,0,IF(AND(DA27=1,$J27=1,DA$43&gt;=REGISTER!$CZ$25,DA$40&gt;0,SUM(DA$54:DA$60)&gt;0),1,0)))</f>
        <v>0</v>
      </c>
      <c r="Y27" s="80">
        <f>IF((SUM(Y$19:Y26)+Y$38+Y$39+SUM(Y$117:Y$121))&gt;=REGISTER!$CZ$22,0,IF(DB$70=1,0,IF(AND(DB27=1,$J27=1,DB$43&gt;=REGISTER!$CZ$25,DB$40&gt;0,SUM(DB$54:DB$60)&gt;0),1,0)))</f>
        <v>0</v>
      </c>
      <c r="Z27" s="80">
        <f>IF((SUM(Z$19:Z26)+Z$38+Z$39+SUM(Z$117:Z$121))&gt;=REGISTER!$CZ$22,0,IF(DC$70=1,0,IF(AND(DC27=1,$J27=1,DC$43&gt;=REGISTER!$CZ$25,DC$40&gt;0,SUM(DC$54:DC$60)&gt;0),1,0)))</f>
        <v>0</v>
      </c>
      <c r="AA27" s="80">
        <f>IF((SUM(AA$19:AA26)+AA$38+AA$39+SUM(AA$117:AA$121))&gt;=REGISTER!$CZ$22,0,IF(DD$70=1,0,IF(AND(DD27=1,$J27=1,DD$43&gt;=REGISTER!$CZ$25,DD$40&gt;0,SUM(DD$54:DD$60)&gt;0),1,0)))</f>
        <v>0</v>
      </c>
      <c r="AB27" s="80">
        <f>IF((SUM(AB$19:AB26)+AB$38+AB$39+SUM(AB$117:AB$121))&gt;=REGISTER!$CZ$22,0,IF(DE$70=1,0,IF(AND(DE27=1,$J27=1,DE$43&gt;=REGISTER!$CZ$25,DE$40&gt;0,SUM(DE$54:DE$60)&gt;0),1,0)))</f>
        <v>0</v>
      </c>
      <c r="AC27" s="80">
        <f>IF((SUM(AC$19:AC26)+AC$38+AC$39+SUM(AC$117:AC$121))&gt;=REGISTER!$CZ$22,0,IF(DF$70=1,0,IF(AND(DF27=1,$J27=1,DF$43&gt;=REGISTER!$CZ$25,DF$40&gt;0,SUM(DF$54:DF$60)&gt;0),1,0)))</f>
        <v>0</v>
      </c>
      <c r="AD27" s="80">
        <f>IF((SUM(AD$19:AD26)+AD$38+AD$39+SUM(AD$117:AD$121))&gt;=REGISTER!$CZ$22,0,IF(DG$70=1,0,IF(AND(DG27=1,$J27=1,DG$43&gt;=REGISTER!$CZ$25,DG$40&gt;0,SUM(DG$54:DG$60)&gt;0),1,0)))</f>
        <v>0</v>
      </c>
      <c r="AE27" s="80">
        <f>IF((SUM(AE$19:AE26)+AE$38+AE$39+SUM(AE$117:AE$121))&gt;=REGISTER!$CZ$22,0,IF(DH$70=1,0,IF(AND(DH27=1,$J27=1,DH$43&gt;=REGISTER!$CZ$25,DH$40&gt;0,SUM(DH$54:DH$60)&gt;0),1,0)))</f>
        <v>0</v>
      </c>
      <c r="AF27" s="80">
        <f>IF((SUM(AF$19:AF26)+AF$38+AF$39+SUM(AF$117:AF$121))&gt;=REGISTER!$CZ$22,0,IF(DI$70=1,0,IF(AND(DI27=1,$J27=1,DI$43&gt;=REGISTER!$CZ$25,DI$40&gt;0,SUM(DI$54:DI$60)&gt;0),1,0)))</f>
        <v>0</v>
      </c>
      <c r="AG27" s="80">
        <f>IF((SUM(AG$19:AG26)+AG$38+AG$39+SUM(AG$117:AG$121))&gt;=REGISTER!$CZ$22,0,IF(DJ$70=1,0,IF(AND(DJ27=1,$J27=1,DJ$43&gt;=REGISTER!$CZ$25,DJ$40&gt;0,SUM(DJ$54:DJ$60)&gt;0),1,0)))</f>
        <v>0</v>
      </c>
      <c r="AH27" s="80">
        <f>IF((SUM(AH$19:AH26)+AH$38+AH$39+SUM(AH$117:AH$121))&gt;=REGISTER!$CZ$22,0,IF(DK$70=1,0,IF(AND(DK27=1,$J27=1,DK$43&gt;=REGISTER!$CZ$25,DK$40&gt;0,SUM(DK$54:DK$60)&gt;0),1,0)))</f>
        <v>0</v>
      </c>
      <c r="AI27" s="80">
        <f>IF((SUM(AI$19:AI26)+AI$38+AI$39+SUM(AI$117:AI$121))&gt;=REGISTER!$CZ$22,0,IF(DL$70=1,0,IF(AND(DL27=1,$J27=1,DL$43&gt;=REGISTER!$CZ$25,DL$40&gt;0,SUM(DL$54:DL$60)&gt;0),1,0)))</f>
        <v>0</v>
      </c>
      <c r="AJ27" s="80">
        <f>IF((SUM(AJ$19:AJ26)+AJ$38+AJ$39+SUM(AJ$117:AJ$121))&gt;=REGISTER!$CZ$22,0,IF(DM$70=1,0,IF(AND(DM27=1,$J27=1,DM$43&gt;=REGISTER!$CZ$25,DM$40&gt;0,SUM(DM$54:DM$60)&gt;0),1,0)))</f>
        <v>0</v>
      </c>
      <c r="AK27" s="80">
        <f>IF((SUM(AK$19:AK26)+AK$38+AK$39+SUM(AK$117:AK$121))&gt;=REGISTER!$CZ$22,0,IF(DN$70=1,0,IF(AND(DN27=1,$J27=1,DN$43&gt;=REGISTER!$CZ$25,DN$40&gt;0,SUM(DN$54:DN$60)&gt;0),1,0)))</f>
        <v>0</v>
      </c>
      <c r="AL27" s="80">
        <f>IF((SUM(AL$19:AL26)+AL$38+AL$39+SUM(AL$117:AL$121))&gt;=REGISTER!$CZ$22,0,IF(DO$70=1,0,IF(AND(DO27=1,$J27=1,DO$43&gt;=REGISTER!$CZ$25,DO$40&gt;0,SUM(DO$54:DO$60)&gt;0),1,0)))</f>
        <v>0</v>
      </c>
      <c r="AM27" s="80">
        <f>IF((SUM(AM$19:AM26)+AM$38+AM$39+SUM(AM$117:AM$121))&gt;=REGISTER!$CZ$22,0,IF(DP$70=1,0,IF(AND(DP27=1,$J27=1,DP$43&gt;=REGISTER!$CZ$25,DP$40&gt;0,SUM(DP$54:DP$60)&gt;0),1,0)))</f>
        <v>0</v>
      </c>
      <c r="AN27" s="80">
        <f>IF((SUM(AN$19:AN26)+AN$38+AN$39+SUM(AN$117:AN$121))&gt;=REGISTER!$CZ$22,0,IF(DQ$70=1,0,IF(AND(DQ27=1,$J27=1,DQ$43&gt;=REGISTER!$CZ$25,DQ$40&gt;0,SUM(DQ$54:DQ$60)&gt;0),1,0)))</f>
        <v>0</v>
      </c>
      <c r="AO27" s="80">
        <f>IF((SUM(AO$19:AO26)+AO$38+AO$39+SUM(AO$117:AO$121))&gt;=REGISTER!$CZ$22,0,IF(DR$70=1,0,IF(AND(DR27=1,$J27=1,DR$43&gt;=REGISTER!$CZ$25,DR$40&gt;0,SUM(DR$54:DR$60)&gt;0),1,0)))</f>
        <v>0</v>
      </c>
      <c r="AP27" s="80">
        <f>IF((SUM(AP$19:AP26)+AP$38+AP$39+SUM(AP$117:AP$121))&gt;=REGISTER!$CZ$22,0,IF(DS$70=1,0,IF(AND(DS27=1,$J27=1,DS$43&gt;=REGISTER!$CZ$25,DS$40&gt;0,SUM(DS$54:DS$60)&gt;0),1,0)))</f>
        <v>0</v>
      </c>
      <c r="AQ27" s="80">
        <f>IF((SUM(AQ$19:AQ26)+AQ$38+AQ$39+SUM(AQ$117:AQ$121))&gt;=REGISTER!$CZ$22,0,IF(DT$70=1,0,IF(AND(DT27=1,$J27=1,DT$43&gt;=REGISTER!$CZ$25,DT$40&gt;0,SUM(DT$54:DT$60)&gt;0),1,0)))</f>
        <v>0</v>
      </c>
      <c r="AR27" s="80">
        <f>IF((SUM(AR$19:AR26)+AR$38+AR$39+SUM(AR$117:AR$121))&gt;=REGISTER!$CZ$22,0,IF(DU$70=1,0,IF(AND(DU27=1,$J27=1,DU$43&gt;=REGISTER!$CZ$25,DU$40&gt;0,SUM(DU$54:DU$60)&gt;0),1,0)))</f>
        <v>0</v>
      </c>
      <c r="AS27" s="80">
        <f>IF((SUM(AS$19:AS26)+AS$38+AS$39+SUM(AS$117:AS$121))&gt;=REGISTER!$CZ$22,0,IF(DV$70=1,0,IF(AND(DV27=1,$J27=1,DV$43&gt;=REGISTER!$CZ$25,DV$40&gt;0,SUM(DV$54:DV$60)&gt;0),1,0)))</f>
        <v>0</v>
      </c>
      <c r="AT27" s="80">
        <f>IF((SUM(AT$19:AT26)+AT$38+AT$39+SUM(AT$117:AT$121))&gt;=REGISTER!$CZ$22,0,IF(DW$70=1,0,IF(AND(DW27=1,$J27=1,DW$43&gt;=REGISTER!$CZ$25,DW$40&gt;0,SUM(DW$54:DW$60)&gt;0),1,0)))</f>
        <v>0</v>
      </c>
      <c r="AU27" s="80">
        <f>IF((SUM(AU$19:AU26)+AU$38+AU$39+SUM(AU$117:AU$121))&gt;=REGISTER!$CZ$22,0,IF(DX$70=1,0,IF(AND(DX27=1,$J27=1,DX$43&gt;=REGISTER!$CZ$25,DX$40&gt;0,SUM(DX$54:DX$60)&gt;0),1,0)))</f>
        <v>0</v>
      </c>
      <c r="AV27" s="80">
        <f>IF((SUM(AV$19:AV26)+AV$38+AV$39+SUM(AV$117:AV$121))&gt;=REGISTER!$CZ$22,0,IF(DY$70=1,0,IF(AND(DY27=1,$J27=1,DY$43&gt;=REGISTER!$CZ$25,DY$40&gt;0,SUM(DY$54:DY$60)&gt;0),1,0)))</f>
        <v>0</v>
      </c>
      <c r="AW27" s="80">
        <f>IF((SUM(AW$19:AW26)+AW$38+AW$39+SUM(AW$117:AW$121))&gt;=REGISTER!$CZ$22,0,IF(DZ$70=1,0,IF(AND(DZ27=1,$J27=1,DZ$43&gt;=REGISTER!$CZ$25,DZ$40&gt;0,SUM(DZ$54:DZ$60)&gt;0),1,0)))</f>
        <v>0</v>
      </c>
      <c r="AX27" s="80">
        <f>IF((SUM(AX$19:AX26)+AX$38+AX$39+SUM(AX$117:AX$121))&gt;=REGISTER!$CZ$22,0,IF(EA$70=1,0,IF(AND(EA27=1,$J27=1,EA$43&gt;=REGISTER!$CZ$25,EA$40&gt;0,SUM(EA$54:EA$60)&gt;0),1,0)))</f>
        <v>0</v>
      </c>
      <c r="AY27" s="80">
        <f>IF((SUM(AY$19:AY26)+AY$38+AY$39+SUM(AY$117:AY$121))&gt;=REGISTER!$CZ$22,0,IF(EB$70=1,0,IF(AND(EB27=1,$J27=1,EB$43&gt;=REGISTER!$CZ$25,EB$40&gt;0,SUM(EB$54:EB$60)&gt;0),1,0)))</f>
        <v>0</v>
      </c>
      <c r="AZ27" s="80">
        <f>IF((SUM(AZ$19:AZ26)+AZ$38+AZ$39+SUM(AZ$117:AZ$121))&gt;=REGISTER!$CZ$22,0,IF(EC$70=1,0,IF(AND(EC27=1,$J27=1,EC$43&gt;=REGISTER!$CZ$25,EC$40&gt;0,SUM(EC$54:EC$60)&gt;0),1,0)))</f>
        <v>0</v>
      </c>
      <c r="BA27" s="80">
        <f>IF((SUM(BA$19:BA26)+BA$38+BA$39+SUM(BA$117:BA$121))&gt;=REGISTER!$CZ$22,0,IF(ED$70=1,0,IF(AND(ED27=1,$J27=1,ED$43&gt;=REGISTER!$CZ$25,ED$40&gt;0,SUM(ED$54:ED$60)&gt;0),1,0)))</f>
        <v>0</v>
      </c>
      <c r="BB27" s="80">
        <f>IF((SUM(BB$19:BB26)+BB$38+BB$39+SUM(BB$117:BB$121))&gt;=REGISTER!$CZ$22,0,IF(EE$70=1,0,IF(AND(EE27=1,$J27=1,EE$43&gt;=REGISTER!$CZ$25,EE$40&gt;0,SUM(EE$54:EE$60)&gt;0),1,0)))</f>
        <v>0</v>
      </c>
      <c r="BC27" s="80">
        <f>IF((SUM(BC$19:BC26)+BC$38+BC$39+SUM(BC$117:BC$121))&gt;=REGISTER!$CZ$22,0,IF(EF$70=1,0,IF(AND(EF27=1,$J27=1,EF$43&gt;=REGISTER!$CZ$25,EF$40&gt;0,SUM(EF$54:EF$60)&gt;0),1,0)))</f>
        <v>0</v>
      </c>
      <c r="BD27" s="101">
        <f t="shared" si="8"/>
        <v>0</v>
      </c>
      <c r="BE27" s="74">
        <f t="shared" si="9"/>
        <v>0</v>
      </c>
      <c r="BF27" s="74">
        <f t="shared" si="9"/>
        <v>0</v>
      </c>
      <c r="BG27" s="74">
        <f t="shared" si="9"/>
        <v>0</v>
      </c>
      <c r="BH27" s="74">
        <f t="shared" si="9"/>
        <v>0</v>
      </c>
      <c r="BI27" s="74">
        <f t="shared" si="9"/>
        <v>0</v>
      </c>
      <c r="BJ27" s="74">
        <f t="shared" si="9"/>
        <v>0</v>
      </c>
      <c r="BK27" s="74">
        <f t="shared" si="9"/>
        <v>0</v>
      </c>
      <c r="BL27" s="74">
        <f t="shared" si="9"/>
        <v>0</v>
      </c>
      <c r="BM27" s="74">
        <f t="shared" si="9"/>
        <v>0</v>
      </c>
      <c r="BN27" s="74">
        <f t="shared" si="9"/>
        <v>0</v>
      </c>
      <c r="BO27" s="74">
        <f t="shared" si="9"/>
        <v>0</v>
      </c>
      <c r="BP27" s="74">
        <f t="shared" si="9"/>
        <v>0</v>
      </c>
      <c r="BQ27" s="74">
        <f t="shared" si="9"/>
        <v>0</v>
      </c>
      <c r="BR27" s="74">
        <f t="shared" si="9"/>
        <v>0</v>
      </c>
      <c r="BS27" s="74">
        <f t="shared" si="9"/>
        <v>0</v>
      </c>
      <c r="BT27" s="74">
        <f t="shared" si="9"/>
        <v>0</v>
      </c>
      <c r="BU27" s="74">
        <f t="shared" si="10"/>
        <v>0</v>
      </c>
      <c r="BV27" s="74">
        <f t="shared" si="10"/>
        <v>0</v>
      </c>
      <c r="BW27" s="74">
        <f t="shared" si="10"/>
        <v>0</v>
      </c>
      <c r="BX27" s="74">
        <f t="shared" si="10"/>
        <v>0</v>
      </c>
      <c r="BY27" s="74">
        <f t="shared" si="10"/>
        <v>0</v>
      </c>
      <c r="BZ27" s="74">
        <f t="shared" si="10"/>
        <v>0</v>
      </c>
      <c r="CA27" s="74">
        <f t="shared" si="10"/>
        <v>0</v>
      </c>
      <c r="CB27" s="74">
        <f t="shared" si="10"/>
        <v>0</v>
      </c>
      <c r="CC27" s="74">
        <f t="shared" si="10"/>
        <v>0</v>
      </c>
      <c r="CD27" s="74">
        <f t="shared" si="10"/>
        <v>0</v>
      </c>
      <c r="CE27" s="74">
        <f t="shared" si="10"/>
        <v>0</v>
      </c>
      <c r="CF27" s="74">
        <f t="shared" si="10"/>
        <v>0</v>
      </c>
      <c r="CG27" s="74">
        <f t="shared" si="10"/>
        <v>0</v>
      </c>
      <c r="CH27" s="74">
        <f t="shared" si="11"/>
        <v>0</v>
      </c>
      <c r="CI27" s="74">
        <f t="shared" si="11"/>
        <v>0</v>
      </c>
      <c r="CJ27" s="74">
        <f t="shared" si="11"/>
        <v>0</v>
      </c>
      <c r="CK27" s="74">
        <f t="shared" si="11"/>
        <v>0</v>
      </c>
      <c r="CL27" s="74">
        <f t="shared" si="11"/>
        <v>0</v>
      </c>
      <c r="CM27" s="74">
        <f t="shared" si="11"/>
        <v>0</v>
      </c>
      <c r="CN27" s="74">
        <f t="shared" si="11"/>
        <v>0</v>
      </c>
      <c r="CO27" s="74">
        <f t="shared" si="11"/>
        <v>0</v>
      </c>
      <c r="CP27" s="74">
        <f t="shared" si="11"/>
        <v>0</v>
      </c>
      <c r="CQ27" s="74">
        <f t="shared" si="11"/>
        <v>0</v>
      </c>
      <c r="CR27" s="74">
        <f t="shared" si="11"/>
        <v>0</v>
      </c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54">
        <f t="shared" si="12"/>
        <v>0</v>
      </c>
      <c r="EH27" s="136"/>
      <c r="EI27" s="97">
        <f t="shared" si="13"/>
        <v>0</v>
      </c>
      <c r="EJ27" s="344" t="str">
        <f t="shared" si="14"/>
        <v/>
      </c>
      <c r="EK27" s="345">
        <f t="shared" si="15"/>
        <v>0</v>
      </c>
      <c r="EL27" s="185"/>
      <c r="EM27" s="102">
        <f>SUMIF($K27,REGISTER!$CU$7,'KORT 3'!$BD27)</f>
        <v>0</v>
      </c>
      <c r="EN27" s="19">
        <f>SUMIF($K27,REGISTER!$CU$8,'KORT 3'!$BD27)</f>
        <v>0</v>
      </c>
      <c r="EO27" s="20">
        <f>SUMIF($K27,REGISTER!$CU$9,'KORT 3'!$BD27)</f>
        <v>0</v>
      </c>
      <c r="EP27" s="17">
        <f>SUMIF($K27,REGISTER!$CU$21,'KORT 3'!$BD27)</f>
        <v>0</v>
      </c>
      <c r="EQ27" s="19">
        <f>SUMIF($K27,REGISTER!$CU$22,'KORT 3'!$BD27)</f>
        <v>0</v>
      </c>
      <c r="ER27" s="20">
        <f>SUMIF($K27,REGISTER!$CU$23,'KORT 3'!$BD27)</f>
        <v>0</v>
      </c>
      <c r="ES27" s="17">
        <f>SUMIF($K27,REGISTER!$CU$14,'KORT 3'!$BD27)</f>
        <v>0</v>
      </c>
      <c r="ET27" s="19">
        <f>SUMIF($K27,REGISTER!$CU$15,'KORT 3'!$BD27)</f>
        <v>0</v>
      </c>
      <c r="EU27" s="19">
        <f>SUMIF($K27,REGISTER!$CU$16,'KORT 3'!$BD27)</f>
        <v>0</v>
      </c>
      <c r="EV27" s="218">
        <f>SUMIF($K27,REGISTER!$CU$17,'KORT 3'!$BD27)+SUMIF($K27,REGISTER!$CU$18,'KORT 3'!$BD27)+SUMIF($K27,REGISTER!$CU$19,'KORT 3'!$BD27)+SUMIF($K27,REGISTER!$CU$20,'KORT 3'!$BD27)</f>
        <v>0</v>
      </c>
      <c r="EW27" s="103">
        <f>SUMIF($K27,REGISTER!$CU$28,'KORT 3'!$BD27)</f>
        <v>0</v>
      </c>
      <c r="EX27" s="19">
        <f>SUMIF($K27,REGISTER!$CU$29,'KORT 3'!$BD27)</f>
        <v>0</v>
      </c>
      <c r="EY27" s="19">
        <f>SUMIF($K27,REGISTER!$CU$30,'KORT 3'!$BD27)</f>
        <v>0</v>
      </c>
      <c r="EZ27" s="218">
        <f>SUMIF($K27,REGISTER!$CU$31,'KORT 3'!$BD27)+SUMIF($K27,REGISTER!$CU$32,'KORT 3'!$BD27)+SUMIF($K27,REGISTER!$CU$33,'KORT 3'!$BD27)+SUMIF($K27,REGISTER!$CU$34,'KORT 3'!$BD27)</f>
        <v>0</v>
      </c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234"/>
      <c r="FQ27" s="103">
        <f>SUMIF($M27,REGISTER!$CU$36,'KORT 3'!$O27)</f>
        <v>0</v>
      </c>
      <c r="FR27" s="19">
        <f>SUMIF($M27,REGISTER!$CU$37,'KORT 3'!$O27)</f>
        <v>0</v>
      </c>
      <c r="FS27" s="19">
        <f>SUMIF($M27,REGISTER!$CU$38,'KORT 3'!$O27)</f>
        <v>0</v>
      </c>
      <c r="FT27" s="19">
        <f>SUMIF($M27,REGISTER!$CU$39,'KORT 3'!$O27)</f>
        <v>0</v>
      </c>
      <c r="FU27" s="19">
        <f>SUMIF($M27,REGISTER!$CU$40,'KORT 3'!$O27)</f>
        <v>0</v>
      </c>
      <c r="FV27" s="19">
        <f>SUMIF($M27,REGISTER!$CU$41,'KORT 3'!$O27)</f>
        <v>0</v>
      </c>
      <c r="FW27" s="19">
        <f>SUMIF($M27,REGISTER!$CU$56,'KORT 3'!$O27)</f>
        <v>0</v>
      </c>
      <c r="FX27" s="19">
        <f>SUMIF($M27,REGISTER!$CU$57,'KORT 3'!$O27)</f>
        <v>0</v>
      </c>
      <c r="FY27" s="19">
        <f>SUMIF($M27,REGISTER!$CU$58,'KORT 3'!$O27)</f>
        <v>0</v>
      </c>
      <c r="FZ27" s="19">
        <f>SUMIF($M27,REGISTER!$CU$59,'KORT 3'!$O27)</f>
        <v>0</v>
      </c>
      <c r="GA27" s="19">
        <f>SUMIF($M27,REGISTER!$CU$60,'KORT 3'!$O27)</f>
        <v>0</v>
      </c>
      <c r="GB27" s="19">
        <f>SUMIF($M27,REGISTER!$CU$61,'KORT 3'!$O27)</f>
        <v>0</v>
      </c>
      <c r="GC27" s="19">
        <f>SUMIF($M27,REGISTER!$CU$46,'KORT 3'!$O27)</f>
        <v>0</v>
      </c>
      <c r="GD27" s="19">
        <f>SUMIF($M27,REGISTER!$CU$47,'KORT 3'!$O27)</f>
        <v>0</v>
      </c>
      <c r="GE27" s="19">
        <f>SUMIF($M27,REGISTER!$CU$48,'KORT 3'!$O27)</f>
        <v>0</v>
      </c>
      <c r="GF27" s="19">
        <f>SUMIF($M27,REGISTER!$CU$49,'KORT 3'!$O27)</f>
        <v>0</v>
      </c>
      <c r="GG27" s="19">
        <f>SUMIF($M27,REGISTER!$CU$50,'KORT 3'!$O27)</f>
        <v>0</v>
      </c>
      <c r="GH27" s="19">
        <f>SUMIF($M27,REGISTER!$CU$51,'KORT 3'!$O27)</f>
        <v>0</v>
      </c>
      <c r="GI27" s="18">
        <f>SUMIF($M27,REGISTER!$CU$52,'KORT 3'!$O27)+SUMIF($M27,REGISTER!$CU$53,'KORT 3'!$O27)+SUMIF($M27,REGISTER!$CU$54,'KORT 3'!$O27)+SUMIF($M27,REGISTER!$CU$55,'KORT 3'!$O27)</f>
        <v>0</v>
      </c>
      <c r="GJ27" s="19">
        <f>SUMIF($M27,REGISTER!$CU$66,'KORT 3'!$O27)</f>
        <v>0</v>
      </c>
      <c r="GK27" s="19">
        <f>SUMIF($M27,REGISTER!$CU$67,'KORT 3'!$O27)</f>
        <v>0</v>
      </c>
      <c r="GL27" s="19">
        <f>SUMIF($M27,REGISTER!$CU$68,'KORT 3'!$O27)</f>
        <v>0</v>
      </c>
      <c r="GM27" s="19">
        <f>SUMIF($M27,REGISTER!$CU$69,'KORT 3'!$O27)</f>
        <v>0</v>
      </c>
      <c r="GN27" s="19">
        <f>SUMIF($M27,REGISTER!$CU$70,'KORT 3'!$O27)</f>
        <v>0</v>
      </c>
      <c r="GO27" s="19">
        <f>SUMIF($M27,REGISTER!$CU$71,'KORT 3'!$O27)</f>
        <v>0</v>
      </c>
      <c r="GP27" s="18">
        <f>SUMIF($M27,REGISTER!$CU$72,'KORT 3'!$O27)+SUMIF($M27,REGISTER!$CU$73,'KORT 3'!$O27)+SUMIF($M27,REGISTER!$CU$74,'KORT 3'!$O27)+SUMIF($M27,REGISTER!$CU$75,'KORT 3'!$O27)</f>
        <v>0</v>
      </c>
      <c r="GQ27" s="136"/>
      <c r="GR27" s="136"/>
      <c r="GS27" s="136"/>
      <c r="GT27" s="136"/>
      <c r="GU27" s="136"/>
      <c r="GV27" s="136"/>
      <c r="GW27" s="136"/>
      <c r="GX27" s="136"/>
      <c r="GY27" s="136"/>
      <c r="GZ27" s="136"/>
      <c r="HA27" s="136"/>
      <c r="HB27" s="136"/>
      <c r="HC27" s="136"/>
      <c r="HD27" s="136"/>
      <c r="HE27" s="136"/>
      <c r="HF27" s="136"/>
      <c r="HG27" s="136"/>
      <c r="HH27" s="125"/>
      <c r="HI27" s="1"/>
    </row>
    <row r="28" spans="1:218" ht="15.95" customHeight="1">
      <c r="A28" s="17">
        <v>10</v>
      </c>
      <c r="B28" s="81"/>
      <c r="C28" s="429" t="str">
        <f t="shared" si="0"/>
        <v/>
      </c>
      <c r="D28" s="461"/>
      <c r="E28" s="461"/>
      <c r="F28" s="461"/>
      <c r="G28" s="461"/>
      <c r="H28" s="130" t="str">
        <f t="shared" si="1"/>
        <v/>
      </c>
      <c r="I28" s="26">
        <f t="shared" si="2"/>
        <v>0</v>
      </c>
      <c r="J28" s="26">
        <f t="shared" si="3"/>
        <v>0</v>
      </c>
      <c r="K28" s="26">
        <f t="shared" si="4"/>
        <v>0</v>
      </c>
      <c r="L28" s="133"/>
      <c r="M28" s="26">
        <f t="shared" si="5"/>
        <v>0</v>
      </c>
      <c r="N28" s="26">
        <f t="shared" si="6"/>
        <v>0</v>
      </c>
      <c r="O28" s="101">
        <f t="shared" si="7"/>
        <v>0</v>
      </c>
      <c r="P28" s="80">
        <f>IF((SUM(P$19:P27)+P$38+P$39+SUM(P$117:P$121))&gt;=REGISTER!$CZ$22,0,IF(CS$70=1,0,IF(AND(CS28=1,$J28=1,CS$43&gt;=REGISTER!$CZ$25,CS$40&gt;0,SUM(CS$54:CS$60)&gt;0),1,0)))</f>
        <v>0</v>
      </c>
      <c r="Q28" s="80">
        <f>IF((SUM(Q$19:Q27)+Q$38+Q$39+SUM(Q$117:Q$121))&gt;=REGISTER!$CZ$22,0,IF(CT$70=1,0,IF(AND(CT28=1,$J28=1,CT$43&gt;=REGISTER!$CZ$25,CT$40&gt;0,SUM(CT$54:CT$60)&gt;0),1,0)))</f>
        <v>0</v>
      </c>
      <c r="R28" s="80">
        <f>IF((SUM(R$19:R27)+R$38+R$39+SUM(R$117:R$121))&gt;=REGISTER!$CZ$22,0,IF(CU$70=1,0,IF(AND(CU28=1,$J28=1,CU$43&gt;=REGISTER!$CZ$25,CU$40&gt;0,SUM(CU$54:CU$60)&gt;0),1,0)))</f>
        <v>0</v>
      </c>
      <c r="S28" s="80">
        <f>IF((SUM(S$19:S27)+S$38+S$39+SUM(S$117:S$121))&gt;=REGISTER!$CZ$22,0,IF(CV$70=1,0,IF(AND(CV28=1,$J28=1,CV$43&gt;=REGISTER!$CZ$25,CV$40&gt;0,SUM(CV$54:CV$60)&gt;0),1,0)))</f>
        <v>0</v>
      </c>
      <c r="T28" s="80">
        <f>IF((SUM(T$19:T27)+T$38+T$39+SUM(T$117:T$121))&gt;=REGISTER!$CZ$22,0,IF(CW$70=1,0,IF(AND(CW28=1,$J28=1,CW$43&gt;=REGISTER!$CZ$25,CW$40&gt;0,SUM(CW$54:CW$60)&gt;0),1,0)))</f>
        <v>0</v>
      </c>
      <c r="U28" s="80">
        <f>IF((SUM(U$19:U27)+U$38+U$39+SUM(U$117:U$121))&gt;=REGISTER!$CZ$22,0,IF(CX$70=1,0,IF(AND(CX28=1,$J28=1,CX$43&gt;=REGISTER!$CZ$25,CX$40&gt;0,SUM(CX$54:CX$60)&gt;0),1,0)))</f>
        <v>0</v>
      </c>
      <c r="V28" s="80">
        <f>IF((SUM(V$19:V27)+V$38+V$39+SUM(V$117:V$121))&gt;=REGISTER!$CZ$22,0,IF(CY$70=1,0,IF(AND(CY28=1,$J28=1,CY$43&gt;=REGISTER!$CZ$25,CY$40&gt;0,SUM(CY$54:CY$60)&gt;0),1,0)))</f>
        <v>0</v>
      </c>
      <c r="W28" s="80">
        <f>IF((SUM(W$19:W27)+W$38+W$39+SUM(W$117:W$121))&gt;=REGISTER!$CZ$22,0,IF(CZ$70=1,0,IF(AND(CZ28=1,$J28=1,CZ$43&gt;=REGISTER!$CZ$25,CZ$40&gt;0,SUM(CZ$54:CZ$60)&gt;0),1,0)))</f>
        <v>0</v>
      </c>
      <c r="X28" s="80">
        <f>IF((SUM(X$19:X27)+X$38+X$39+SUM(X$117:X$121))&gt;=REGISTER!$CZ$22,0,IF(DA$70=1,0,IF(AND(DA28=1,$J28=1,DA$43&gt;=REGISTER!$CZ$25,DA$40&gt;0,SUM(DA$54:DA$60)&gt;0),1,0)))</f>
        <v>0</v>
      </c>
      <c r="Y28" s="80">
        <f>IF((SUM(Y$19:Y27)+Y$38+Y$39+SUM(Y$117:Y$121))&gt;=REGISTER!$CZ$22,0,IF(DB$70=1,0,IF(AND(DB28=1,$J28=1,DB$43&gt;=REGISTER!$CZ$25,DB$40&gt;0,SUM(DB$54:DB$60)&gt;0),1,0)))</f>
        <v>0</v>
      </c>
      <c r="Z28" s="80">
        <f>IF((SUM(Z$19:Z27)+Z$38+Z$39+SUM(Z$117:Z$121))&gt;=REGISTER!$CZ$22,0,IF(DC$70=1,0,IF(AND(DC28=1,$J28=1,DC$43&gt;=REGISTER!$CZ$25,DC$40&gt;0,SUM(DC$54:DC$60)&gt;0),1,0)))</f>
        <v>0</v>
      </c>
      <c r="AA28" s="80">
        <f>IF((SUM(AA$19:AA27)+AA$38+AA$39+SUM(AA$117:AA$121))&gt;=REGISTER!$CZ$22,0,IF(DD$70=1,0,IF(AND(DD28=1,$J28=1,DD$43&gt;=REGISTER!$CZ$25,DD$40&gt;0,SUM(DD$54:DD$60)&gt;0),1,0)))</f>
        <v>0</v>
      </c>
      <c r="AB28" s="80">
        <f>IF((SUM(AB$19:AB27)+AB$38+AB$39+SUM(AB$117:AB$121))&gt;=REGISTER!$CZ$22,0,IF(DE$70=1,0,IF(AND(DE28=1,$J28=1,DE$43&gt;=REGISTER!$CZ$25,DE$40&gt;0,SUM(DE$54:DE$60)&gt;0),1,0)))</f>
        <v>0</v>
      </c>
      <c r="AC28" s="80">
        <f>IF((SUM(AC$19:AC27)+AC$38+AC$39+SUM(AC$117:AC$121))&gt;=REGISTER!$CZ$22,0,IF(DF$70=1,0,IF(AND(DF28=1,$J28=1,DF$43&gt;=REGISTER!$CZ$25,DF$40&gt;0,SUM(DF$54:DF$60)&gt;0),1,0)))</f>
        <v>0</v>
      </c>
      <c r="AD28" s="80">
        <f>IF((SUM(AD$19:AD27)+AD$38+AD$39+SUM(AD$117:AD$121))&gt;=REGISTER!$CZ$22,0,IF(DG$70=1,0,IF(AND(DG28=1,$J28=1,DG$43&gt;=REGISTER!$CZ$25,DG$40&gt;0,SUM(DG$54:DG$60)&gt;0),1,0)))</f>
        <v>0</v>
      </c>
      <c r="AE28" s="80">
        <f>IF((SUM(AE$19:AE27)+AE$38+AE$39+SUM(AE$117:AE$121))&gt;=REGISTER!$CZ$22,0,IF(DH$70=1,0,IF(AND(DH28=1,$J28=1,DH$43&gt;=REGISTER!$CZ$25,DH$40&gt;0,SUM(DH$54:DH$60)&gt;0),1,0)))</f>
        <v>0</v>
      </c>
      <c r="AF28" s="80">
        <f>IF((SUM(AF$19:AF27)+AF$38+AF$39+SUM(AF$117:AF$121))&gt;=REGISTER!$CZ$22,0,IF(DI$70=1,0,IF(AND(DI28=1,$J28=1,DI$43&gt;=REGISTER!$CZ$25,DI$40&gt;0,SUM(DI$54:DI$60)&gt;0),1,0)))</f>
        <v>0</v>
      </c>
      <c r="AG28" s="80">
        <f>IF((SUM(AG$19:AG27)+AG$38+AG$39+SUM(AG$117:AG$121))&gt;=REGISTER!$CZ$22,0,IF(DJ$70=1,0,IF(AND(DJ28=1,$J28=1,DJ$43&gt;=REGISTER!$CZ$25,DJ$40&gt;0,SUM(DJ$54:DJ$60)&gt;0),1,0)))</f>
        <v>0</v>
      </c>
      <c r="AH28" s="80">
        <f>IF((SUM(AH$19:AH27)+AH$38+AH$39+SUM(AH$117:AH$121))&gt;=REGISTER!$CZ$22,0,IF(DK$70=1,0,IF(AND(DK28=1,$J28=1,DK$43&gt;=REGISTER!$CZ$25,DK$40&gt;0,SUM(DK$54:DK$60)&gt;0),1,0)))</f>
        <v>0</v>
      </c>
      <c r="AI28" s="80">
        <f>IF((SUM(AI$19:AI27)+AI$38+AI$39+SUM(AI$117:AI$121))&gt;=REGISTER!$CZ$22,0,IF(DL$70=1,0,IF(AND(DL28=1,$J28=1,DL$43&gt;=REGISTER!$CZ$25,DL$40&gt;0,SUM(DL$54:DL$60)&gt;0),1,0)))</f>
        <v>0</v>
      </c>
      <c r="AJ28" s="80">
        <f>IF((SUM(AJ$19:AJ27)+AJ$38+AJ$39+SUM(AJ$117:AJ$121))&gt;=REGISTER!$CZ$22,0,IF(DM$70=1,0,IF(AND(DM28=1,$J28=1,DM$43&gt;=REGISTER!$CZ$25,DM$40&gt;0,SUM(DM$54:DM$60)&gt;0),1,0)))</f>
        <v>0</v>
      </c>
      <c r="AK28" s="80">
        <f>IF((SUM(AK$19:AK27)+AK$38+AK$39+SUM(AK$117:AK$121))&gt;=REGISTER!$CZ$22,0,IF(DN$70=1,0,IF(AND(DN28=1,$J28=1,DN$43&gt;=REGISTER!$CZ$25,DN$40&gt;0,SUM(DN$54:DN$60)&gt;0),1,0)))</f>
        <v>0</v>
      </c>
      <c r="AL28" s="80">
        <f>IF((SUM(AL$19:AL27)+AL$38+AL$39+SUM(AL$117:AL$121))&gt;=REGISTER!$CZ$22,0,IF(DO$70=1,0,IF(AND(DO28=1,$J28=1,DO$43&gt;=REGISTER!$CZ$25,DO$40&gt;0,SUM(DO$54:DO$60)&gt;0),1,0)))</f>
        <v>0</v>
      </c>
      <c r="AM28" s="80">
        <f>IF((SUM(AM$19:AM27)+AM$38+AM$39+SUM(AM$117:AM$121))&gt;=REGISTER!$CZ$22,0,IF(DP$70=1,0,IF(AND(DP28=1,$J28=1,DP$43&gt;=REGISTER!$CZ$25,DP$40&gt;0,SUM(DP$54:DP$60)&gt;0),1,0)))</f>
        <v>0</v>
      </c>
      <c r="AN28" s="80">
        <f>IF((SUM(AN$19:AN27)+AN$38+AN$39+SUM(AN$117:AN$121))&gt;=REGISTER!$CZ$22,0,IF(DQ$70=1,0,IF(AND(DQ28=1,$J28=1,DQ$43&gt;=REGISTER!$CZ$25,DQ$40&gt;0,SUM(DQ$54:DQ$60)&gt;0),1,0)))</f>
        <v>0</v>
      </c>
      <c r="AO28" s="80">
        <f>IF((SUM(AO$19:AO27)+AO$38+AO$39+SUM(AO$117:AO$121))&gt;=REGISTER!$CZ$22,0,IF(DR$70=1,0,IF(AND(DR28=1,$J28=1,DR$43&gt;=REGISTER!$CZ$25,DR$40&gt;0,SUM(DR$54:DR$60)&gt;0),1,0)))</f>
        <v>0</v>
      </c>
      <c r="AP28" s="80">
        <f>IF((SUM(AP$19:AP27)+AP$38+AP$39+SUM(AP$117:AP$121))&gt;=REGISTER!$CZ$22,0,IF(DS$70=1,0,IF(AND(DS28=1,$J28=1,DS$43&gt;=REGISTER!$CZ$25,DS$40&gt;0,SUM(DS$54:DS$60)&gt;0),1,0)))</f>
        <v>0</v>
      </c>
      <c r="AQ28" s="80">
        <f>IF((SUM(AQ$19:AQ27)+AQ$38+AQ$39+SUM(AQ$117:AQ$121))&gt;=REGISTER!$CZ$22,0,IF(DT$70=1,0,IF(AND(DT28=1,$J28=1,DT$43&gt;=REGISTER!$CZ$25,DT$40&gt;0,SUM(DT$54:DT$60)&gt;0),1,0)))</f>
        <v>0</v>
      </c>
      <c r="AR28" s="80">
        <f>IF((SUM(AR$19:AR27)+AR$38+AR$39+SUM(AR$117:AR$121))&gt;=REGISTER!$CZ$22,0,IF(DU$70=1,0,IF(AND(DU28=1,$J28=1,DU$43&gt;=REGISTER!$CZ$25,DU$40&gt;0,SUM(DU$54:DU$60)&gt;0),1,0)))</f>
        <v>0</v>
      </c>
      <c r="AS28" s="80">
        <f>IF((SUM(AS$19:AS27)+AS$38+AS$39+SUM(AS$117:AS$121))&gt;=REGISTER!$CZ$22,0,IF(DV$70=1,0,IF(AND(DV28=1,$J28=1,DV$43&gt;=REGISTER!$CZ$25,DV$40&gt;0,SUM(DV$54:DV$60)&gt;0),1,0)))</f>
        <v>0</v>
      </c>
      <c r="AT28" s="80">
        <f>IF((SUM(AT$19:AT27)+AT$38+AT$39+SUM(AT$117:AT$121))&gt;=REGISTER!$CZ$22,0,IF(DW$70=1,0,IF(AND(DW28=1,$J28=1,DW$43&gt;=REGISTER!$CZ$25,DW$40&gt;0,SUM(DW$54:DW$60)&gt;0),1,0)))</f>
        <v>0</v>
      </c>
      <c r="AU28" s="80">
        <f>IF((SUM(AU$19:AU27)+AU$38+AU$39+SUM(AU$117:AU$121))&gt;=REGISTER!$CZ$22,0,IF(DX$70=1,0,IF(AND(DX28=1,$J28=1,DX$43&gt;=REGISTER!$CZ$25,DX$40&gt;0,SUM(DX$54:DX$60)&gt;0),1,0)))</f>
        <v>0</v>
      </c>
      <c r="AV28" s="80">
        <f>IF((SUM(AV$19:AV27)+AV$38+AV$39+SUM(AV$117:AV$121))&gt;=REGISTER!$CZ$22,0,IF(DY$70=1,0,IF(AND(DY28=1,$J28=1,DY$43&gt;=REGISTER!$CZ$25,DY$40&gt;0,SUM(DY$54:DY$60)&gt;0),1,0)))</f>
        <v>0</v>
      </c>
      <c r="AW28" s="80">
        <f>IF((SUM(AW$19:AW27)+AW$38+AW$39+SUM(AW$117:AW$121))&gt;=REGISTER!$CZ$22,0,IF(DZ$70=1,0,IF(AND(DZ28=1,$J28=1,DZ$43&gt;=REGISTER!$CZ$25,DZ$40&gt;0,SUM(DZ$54:DZ$60)&gt;0),1,0)))</f>
        <v>0</v>
      </c>
      <c r="AX28" s="80">
        <f>IF((SUM(AX$19:AX27)+AX$38+AX$39+SUM(AX$117:AX$121))&gt;=REGISTER!$CZ$22,0,IF(EA$70=1,0,IF(AND(EA28=1,$J28=1,EA$43&gt;=REGISTER!$CZ$25,EA$40&gt;0,SUM(EA$54:EA$60)&gt;0),1,0)))</f>
        <v>0</v>
      </c>
      <c r="AY28" s="80">
        <f>IF((SUM(AY$19:AY27)+AY$38+AY$39+SUM(AY$117:AY$121))&gt;=REGISTER!$CZ$22,0,IF(EB$70=1,0,IF(AND(EB28=1,$J28=1,EB$43&gt;=REGISTER!$CZ$25,EB$40&gt;0,SUM(EB$54:EB$60)&gt;0),1,0)))</f>
        <v>0</v>
      </c>
      <c r="AZ28" s="80">
        <f>IF((SUM(AZ$19:AZ27)+AZ$38+AZ$39+SUM(AZ$117:AZ$121))&gt;=REGISTER!$CZ$22,0,IF(EC$70=1,0,IF(AND(EC28=1,$J28=1,EC$43&gt;=REGISTER!$CZ$25,EC$40&gt;0,SUM(EC$54:EC$60)&gt;0),1,0)))</f>
        <v>0</v>
      </c>
      <c r="BA28" s="80">
        <f>IF((SUM(BA$19:BA27)+BA$38+BA$39+SUM(BA$117:BA$121))&gt;=REGISTER!$CZ$22,0,IF(ED$70=1,0,IF(AND(ED28=1,$J28=1,ED$43&gt;=REGISTER!$CZ$25,ED$40&gt;0,SUM(ED$54:ED$60)&gt;0),1,0)))</f>
        <v>0</v>
      </c>
      <c r="BB28" s="80">
        <f>IF((SUM(BB$19:BB27)+BB$38+BB$39+SUM(BB$117:BB$121))&gt;=REGISTER!$CZ$22,0,IF(EE$70=1,0,IF(AND(EE28=1,$J28=1,EE$43&gt;=REGISTER!$CZ$25,EE$40&gt;0,SUM(EE$54:EE$60)&gt;0),1,0)))</f>
        <v>0</v>
      </c>
      <c r="BC28" s="80">
        <f>IF((SUM(BC$19:BC27)+BC$38+BC$39+SUM(BC$117:BC$121))&gt;=REGISTER!$CZ$22,0,IF(EF$70=1,0,IF(AND(EF28=1,$J28=1,EF$43&gt;=REGISTER!$CZ$25,EF$40&gt;0,SUM(EF$54:EF$60)&gt;0),1,0)))</f>
        <v>0</v>
      </c>
      <c r="BD28" s="101">
        <f t="shared" si="8"/>
        <v>0</v>
      </c>
      <c r="BE28" s="74">
        <f t="shared" si="9"/>
        <v>0</v>
      </c>
      <c r="BF28" s="74">
        <f t="shared" si="9"/>
        <v>0</v>
      </c>
      <c r="BG28" s="74">
        <f t="shared" si="9"/>
        <v>0</v>
      </c>
      <c r="BH28" s="74">
        <f t="shared" si="9"/>
        <v>0</v>
      </c>
      <c r="BI28" s="74">
        <f t="shared" si="9"/>
        <v>0</v>
      </c>
      <c r="BJ28" s="74">
        <f t="shared" si="9"/>
        <v>0</v>
      </c>
      <c r="BK28" s="74">
        <f t="shared" si="9"/>
        <v>0</v>
      </c>
      <c r="BL28" s="74">
        <f t="shared" si="9"/>
        <v>0</v>
      </c>
      <c r="BM28" s="74">
        <f t="shared" si="9"/>
        <v>0</v>
      </c>
      <c r="BN28" s="74">
        <f t="shared" si="9"/>
        <v>0</v>
      </c>
      <c r="BO28" s="74">
        <f t="shared" si="9"/>
        <v>0</v>
      </c>
      <c r="BP28" s="74">
        <f t="shared" si="9"/>
        <v>0</v>
      </c>
      <c r="BQ28" s="74">
        <f t="shared" si="9"/>
        <v>0</v>
      </c>
      <c r="BR28" s="74">
        <f t="shared" si="9"/>
        <v>0</v>
      </c>
      <c r="BS28" s="74">
        <f t="shared" si="9"/>
        <v>0</v>
      </c>
      <c r="BT28" s="74">
        <f t="shared" si="9"/>
        <v>0</v>
      </c>
      <c r="BU28" s="74">
        <f t="shared" si="10"/>
        <v>0</v>
      </c>
      <c r="BV28" s="74">
        <f t="shared" si="10"/>
        <v>0</v>
      </c>
      <c r="BW28" s="74">
        <f t="shared" si="10"/>
        <v>0</v>
      </c>
      <c r="BX28" s="74">
        <f t="shared" si="10"/>
        <v>0</v>
      </c>
      <c r="BY28" s="74">
        <f t="shared" si="10"/>
        <v>0</v>
      </c>
      <c r="BZ28" s="74">
        <f t="shared" si="10"/>
        <v>0</v>
      </c>
      <c r="CA28" s="74">
        <f t="shared" si="10"/>
        <v>0</v>
      </c>
      <c r="CB28" s="74">
        <f t="shared" si="10"/>
        <v>0</v>
      </c>
      <c r="CC28" s="74">
        <f t="shared" si="10"/>
        <v>0</v>
      </c>
      <c r="CD28" s="74">
        <f t="shared" si="10"/>
        <v>0</v>
      </c>
      <c r="CE28" s="74">
        <f t="shared" si="10"/>
        <v>0</v>
      </c>
      <c r="CF28" s="74">
        <f t="shared" si="10"/>
        <v>0</v>
      </c>
      <c r="CG28" s="74">
        <f t="shared" si="10"/>
        <v>0</v>
      </c>
      <c r="CH28" s="74">
        <f t="shared" si="11"/>
        <v>0</v>
      </c>
      <c r="CI28" s="74">
        <f t="shared" si="11"/>
        <v>0</v>
      </c>
      <c r="CJ28" s="74">
        <f t="shared" si="11"/>
        <v>0</v>
      </c>
      <c r="CK28" s="74">
        <f t="shared" si="11"/>
        <v>0</v>
      </c>
      <c r="CL28" s="74">
        <f t="shared" si="11"/>
        <v>0</v>
      </c>
      <c r="CM28" s="74">
        <f t="shared" si="11"/>
        <v>0</v>
      </c>
      <c r="CN28" s="74">
        <f t="shared" si="11"/>
        <v>0</v>
      </c>
      <c r="CO28" s="74">
        <f t="shared" si="11"/>
        <v>0</v>
      </c>
      <c r="CP28" s="74">
        <f t="shared" si="11"/>
        <v>0</v>
      </c>
      <c r="CQ28" s="74">
        <f t="shared" si="11"/>
        <v>0</v>
      </c>
      <c r="CR28" s="74">
        <f t="shared" si="11"/>
        <v>0</v>
      </c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54">
        <f t="shared" si="12"/>
        <v>0</v>
      </c>
      <c r="EH28" s="136"/>
      <c r="EI28" s="97">
        <f t="shared" si="13"/>
        <v>0</v>
      </c>
      <c r="EJ28" s="344" t="str">
        <f t="shared" si="14"/>
        <v/>
      </c>
      <c r="EK28" s="345">
        <f t="shared" si="15"/>
        <v>0</v>
      </c>
      <c r="EL28" s="185"/>
      <c r="EM28" s="102">
        <f>SUMIF($K28,REGISTER!$CU$7,'KORT 3'!$BD28)</f>
        <v>0</v>
      </c>
      <c r="EN28" s="19">
        <f>SUMIF($K28,REGISTER!$CU$8,'KORT 3'!$BD28)</f>
        <v>0</v>
      </c>
      <c r="EO28" s="20">
        <f>SUMIF($K28,REGISTER!$CU$9,'KORT 3'!$BD28)</f>
        <v>0</v>
      </c>
      <c r="EP28" s="17">
        <f>SUMIF($K28,REGISTER!$CU$21,'KORT 3'!$BD28)</f>
        <v>0</v>
      </c>
      <c r="EQ28" s="19">
        <f>SUMIF($K28,REGISTER!$CU$22,'KORT 3'!$BD28)</f>
        <v>0</v>
      </c>
      <c r="ER28" s="20">
        <f>SUMIF($K28,REGISTER!$CU$23,'KORT 3'!$BD28)</f>
        <v>0</v>
      </c>
      <c r="ES28" s="17">
        <f>SUMIF($K28,REGISTER!$CU$14,'KORT 3'!$BD28)</f>
        <v>0</v>
      </c>
      <c r="ET28" s="19">
        <f>SUMIF($K28,REGISTER!$CU$15,'KORT 3'!$BD28)</f>
        <v>0</v>
      </c>
      <c r="EU28" s="19">
        <f>SUMIF($K28,REGISTER!$CU$16,'KORT 3'!$BD28)</f>
        <v>0</v>
      </c>
      <c r="EV28" s="218">
        <f>SUMIF($K28,REGISTER!$CU$17,'KORT 3'!$BD28)+SUMIF($K28,REGISTER!$CU$18,'KORT 3'!$BD28)+SUMIF($K28,REGISTER!$CU$19,'KORT 3'!$BD28)+SUMIF($K28,REGISTER!$CU$20,'KORT 3'!$BD28)</f>
        <v>0</v>
      </c>
      <c r="EW28" s="103">
        <f>SUMIF($K28,REGISTER!$CU$28,'KORT 3'!$BD28)</f>
        <v>0</v>
      </c>
      <c r="EX28" s="19">
        <f>SUMIF($K28,REGISTER!$CU$29,'KORT 3'!$BD28)</f>
        <v>0</v>
      </c>
      <c r="EY28" s="19">
        <f>SUMIF($K28,REGISTER!$CU$30,'KORT 3'!$BD28)</f>
        <v>0</v>
      </c>
      <c r="EZ28" s="218">
        <f>SUMIF($K28,REGISTER!$CU$31,'KORT 3'!$BD28)+SUMIF($K28,REGISTER!$CU$32,'KORT 3'!$BD28)+SUMIF($K28,REGISTER!$CU$33,'KORT 3'!$BD28)+SUMIF($K28,REGISTER!$CU$34,'KORT 3'!$BD28)</f>
        <v>0</v>
      </c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234"/>
      <c r="FQ28" s="103">
        <f>SUMIF($M28,REGISTER!$CU$36,'KORT 3'!$O28)</f>
        <v>0</v>
      </c>
      <c r="FR28" s="19">
        <f>SUMIF($M28,REGISTER!$CU$37,'KORT 3'!$O28)</f>
        <v>0</v>
      </c>
      <c r="FS28" s="19">
        <f>SUMIF($M28,REGISTER!$CU$38,'KORT 3'!$O28)</f>
        <v>0</v>
      </c>
      <c r="FT28" s="19">
        <f>SUMIF($M28,REGISTER!$CU$39,'KORT 3'!$O28)</f>
        <v>0</v>
      </c>
      <c r="FU28" s="19">
        <f>SUMIF($M28,REGISTER!$CU$40,'KORT 3'!$O28)</f>
        <v>0</v>
      </c>
      <c r="FV28" s="19">
        <f>SUMIF($M28,REGISTER!$CU$41,'KORT 3'!$O28)</f>
        <v>0</v>
      </c>
      <c r="FW28" s="19">
        <f>SUMIF($M28,REGISTER!$CU$56,'KORT 3'!$O28)</f>
        <v>0</v>
      </c>
      <c r="FX28" s="19">
        <f>SUMIF($M28,REGISTER!$CU$57,'KORT 3'!$O28)</f>
        <v>0</v>
      </c>
      <c r="FY28" s="19">
        <f>SUMIF($M28,REGISTER!$CU$58,'KORT 3'!$O28)</f>
        <v>0</v>
      </c>
      <c r="FZ28" s="19">
        <f>SUMIF($M28,REGISTER!$CU$59,'KORT 3'!$O28)</f>
        <v>0</v>
      </c>
      <c r="GA28" s="19">
        <f>SUMIF($M28,REGISTER!$CU$60,'KORT 3'!$O28)</f>
        <v>0</v>
      </c>
      <c r="GB28" s="19">
        <f>SUMIF($M28,REGISTER!$CU$61,'KORT 3'!$O28)</f>
        <v>0</v>
      </c>
      <c r="GC28" s="19">
        <f>SUMIF($M28,REGISTER!$CU$46,'KORT 3'!$O28)</f>
        <v>0</v>
      </c>
      <c r="GD28" s="19">
        <f>SUMIF($M28,REGISTER!$CU$47,'KORT 3'!$O28)</f>
        <v>0</v>
      </c>
      <c r="GE28" s="19">
        <f>SUMIF($M28,REGISTER!$CU$48,'KORT 3'!$O28)</f>
        <v>0</v>
      </c>
      <c r="GF28" s="19">
        <f>SUMIF($M28,REGISTER!$CU$49,'KORT 3'!$O28)</f>
        <v>0</v>
      </c>
      <c r="GG28" s="19">
        <f>SUMIF($M28,REGISTER!$CU$50,'KORT 3'!$O28)</f>
        <v>0</v>
      </c>
      <c r="GH28" s="19">
        <f>SUMIF($M28,REGISTER!$CU$51,'KORT 3'!$O28)</f>
        <v>0</v>
      </c>
      <c r="GI28" s="18">
        <f>SUMIF($M28,REGISTER!$CU$52,'KORT 3'!$O28)+SUMIF($M28,REGISTER!$CU$53,'KORT 3'!$O28)+SUMIF($M28,REGISTER!$CU$54,'KORT 3'!$O28)+SUMIF($M28,REGISTER!$CU$55,'KORT 3'!$O28)</f>
        <v>0</v>
      </c>
      <c r="GJ28" s="19">
        <f>SUMIF($M28,REGISTER!$CU$66,'KORT 3'!$O28)</f>
        <v>0</v>
      </c>
      <c r="GK28" s="19">
        <f>SUMIF($M28,REGISTER!$CU$67,'KORT 3'!$O28)</f>
        <v>0</v>
      </c>
      <c r="GL28" s="19">
        <f>SUMIF($M28,REGISTER!$CU$68,'KORT 3'!$O28)</f>
        <v>0</v>
      </c>
      <c r="GM28" s="19">
        <f>SUMIF($M28,REGISTER!$CU$69,'KORT 3'!$O28)</f>
        <v>0</v>
      </c>
      <c r="GN28" s="19">
        <f>SUMIF($M28,REGISTER!$CU$70,'KORT 3'!$O28)</f>
        <v>0</v>
      </c>
      <c r="GO28" s="19">
        <f>SUMIF($M28,REGISTER!$CU$71,'KORT 3'!$O28)</f>
        <v>0</v>
      </c>
      <c r="GP28" s="18">
        <f>SUMIF($M28,REGISTER!$CU$72,'KORT 3'!$O28)+SUMIF($M28,REGISTER!$CU$73,'KORT 3'!$O28)+SUMIF($M28,REGISTER!$CU$74,'KORT 3'!$O28)+SUMIF($M28,REGISTER!$CU$75,'KORT 3'!$O28)</f>
        <v>0</v>
      </c>
      <c r="GQ28" s="136"/>
      <c r="GR28" s="136"/>
      <c r="GS28" s="136"/>
      <c r="GT28" s="136"/>
      <c r="GU28" s="136"/>
      <c r="GV28" s="136"/>
      <c r="GW28" s="136"/>
      <c r="GX28" s="136"/>
      <c r="GY28" s="136"/>
      <c r="GZ28" s="136"/>
      <c r="HA28" s="136"/>
      <c r="HB28" s="136"/>
      <c r="HC28" s="136"/>
      <c r="HD28" s="136"/>
      <c r="HE28" s="136"/>
      <c r="HF28" s="136"/>
      <c r="HG28" s="136"/>
      <c r="HH28" s="125"/>
      <c r="HI28" s="1"/>
    </row>
    <row r="29" spans="1:218" ht="15.95" customHeight="1">
      <c r="A29" s="17">
        <v>11</v>
      </c>
      <c r="B29" s="81"/>
      <c r="C29" s="429" t="str">
        <f t="shared" si="0"/>
        <v/>
      </c>
      <c r="D29" s="461"/>
      <c r="E29" s="461"/>
      <c r="F29" s="461"/>
      <c r="G29" s="461"/>
      <c r="H29" s="130" t="str">
        <f t="shared" si="1"/>
        <v/>
      </c>
      <c r="I29" s="26">
        <f t="shared" si="2"/>
        <v>0</v>
      </c>
      <c r="J29" s="26">
        <f t="shared" si="3"/>
        <v>0</v>
      </c>
      <c r="K29" s="26">
        <f t="shared" si="4"/>
        <v>0</v>
      </c>
      <c r="L29" s="133"/>
      <c r="M29" s="26">
        <f t="shared" si="5"/>
        <v>0</v>
      </c>
      <c r="N29" s="26">
        <f t="shared" si="6"/>
        <v>0</v>
      </c>
      <c r="O29" s="101">
        <f t="shared" si="7"/>
        <v>0</v>
      </c>
      <c r="P29" s="80">
        <f>IF((SUM(P$19:P28)+P$38+P$39+SUM(P$117:P$121))&gt;=REGISTER!$CZ$22,0,IF(CS$70=1,0,IF(AND(CS29=1,$J29=1,CS$43&gt;=REGISTER!$CZ$25,CS$40&gt;0,SUM(CS$54:CS$60)&gt;0),1,0)))</f>
        <v>0</v>
      </c>
      <c r="Q29" s="80">
        <f>IF((SUM(Q$19:Q28)+Q$38+Q$39+SUM(Q$117:Q$121))&gt;=REGISTER!$CZ$22,0,IF(CT$70=1,0,IF(AND(CT29=1,$J29=1,CT$43&gt;=REGISTER!$CZ$25,CT$40&gt;0,SUM(CT$54:CT$60)&gt;0),1,0)))</f>
        <v>0</v>
      </c>
      <c r="R29" s="80">
        <f>IF((SUM(R$19:R28)+R$38+R$39+SUM(R$117:R$121))&gt;=REGISTER!$CZ$22,0,IF(CU$70=1,0,IF(AND(CU29=1,$J29=1,CU$43&gt;=REGISTER!$CZ$25,CU$40&gt;0,SUM(CU$54:CU$60)&gt;0),1,0)))</f>
        <v>0</v>
      </c>
      <c r="S29" s="80">
        <f>IF((SUM(S$19:S28)+S$38+S$39+SUM(S$117:S$121))&gt;=REGISTER!$CZ$22,0,IF(CV$70=1,0,IF(AND(CV29=1,$J29=1,CV$43&gt;=REGISTER!$CZ$25,CV$40&gt;0,SUM(CV$54:CV$60)&gt;0),1,0)))</f>
        <v>0</v>
      </c>
      <c r="T29" s="80">
        <f>IF((SUM(T$19:T28)+T$38+T$39+SUM(T$117:T$121))&gt;=REGISTER!$CZ$22,0,IF(CW$70=1,0,IF(AND(CW29=1,$J29=1,CW$43&gt;=REGISTER!$CZ$25,CW$40&gt;0,SUM(CW$54:CW$60)&gt;0),1,0)))</f>
        <v>0</v>
      </c>
      <c r="U29" s="80">
        <f>IF((SUM(U$19:U28)+U$38+U$39+SUM(U$117:U$121))&gt;=REGISTER!$CZ$22,0,IF(CX$70=1,0,IF(AND(CX29=1,$J29=1,CX$43&gt;=REGISTER!$CZ$25,CX$40&gt;0,SUM(CX$54:CX$60)&gt;0),1,0)))</f>
        <v>0</v>
      </c>
      <c r="V29" s="80">
        <f>IF((SUM(V$19:V28)+V$38+V$39+SUM(V$117:V$121))&gt;=REGISTER!$CZ$22,0,IF(CY$70=1,0,IF(AND(CY29=1,$J29=1,CY$43&gt;=REGISTER!$CZ$25,CY$40&gt;0,SUM(CY$54:CY$60)&gt;0),1,0)))</f>
        <v>0</v>
      </c>
      <c r="W29" s="80">
        <f>IF((SUM(W$19:W28)+W$38+W$39+SUM(W$117:W$121))&gt;=REGISTER!$CZ$22,0,IF(CZ$70=1,0,IF(AND(CZ29=1,$J29=1,CZ$43&gt;=REGISTER!$CZ$25,CZ$40&gt;0,SUM(CZ$54:CZ$60)&gt;0),1,0)))</f>
        <v>0</v>
      </c>
      <c r="X29" s="80">
        <f>IF((SUM(X$19:X28)+X$38+X$39+SUM(X$117:X$121))&gt;=REGISTER!$CZ$22,0,IF(DA$70=1,0,IF(AND(DA29=1,$J29=1,DA$43&gt;=REGISTER!$CZ$25,DA$40&gt;0,SUM(DA$54:DA$60)&gt;0),1,0)))</f>
        <v>0</v>
      </c>
      <c r="Y29" s="80">
        <f>IF((SUM(Y$19:Y28)+Y$38+Y$39+SUM(Y$117:Y$121))&gt;=REGISTER!$CZ$22,0,IF(DB$70=1,0,IF(AND(DB29=1,$J29=1,DB$43&gt;=REGISTER!$CZ$25,DB$40&gt;0,SUM(DB$54:DB$60)&gt;0),1,0)))</f>
        <v>0</v>
      </c>
      <c r="Z29" s="80">
        <f>IF((SUM(Z$19:Z28)+Z$38+Z$39+SUM(Z$117:Z$121))&gt;=REGISTER!$CZ$22,0,IF(DC$70=1,0,IF(AND(DC29=1,$J29=1,DC$43&gt;=REGISTER!$CZ$25,DC$40&gt;0,SUM(DC$54:DC$60)&gt;0),1,0)))</f>
        <v>0</v>
      </c>
      <c r="AA29" s="80">
        <f>IF((SUM(AA$19:AA28)+AA$38+AA$39+SUM(AA$117:AA$121))&gt;=REGISTER!$CZ$22,0,IF(DD$70=1,0,IF(AND(DD29=1,$J29=1,DD$43&gt;=REGISTER!$CZ$25,DD$40&gt;0,SUM(DD$54:DD$60)&gt;0),1,0)))</f>
        <v>0</v>
      </c>
      <c r="AB29" s="80">
        <f>IF((SUM(AB$19:AB28)+AB$38+AB$39+SUM(AB$117:AB$121))&gt;=REGISTER!$CZ$22,0,IF(DE$70=1,0,IF(AND(DE29=1,$J29=1,DE$43&gt;=REGISTER!$CZ$25,DE$40&gt;0,SUM(DE$54:DE$60)&gt;0),1,0)))</f>
        <v>0</v>
      </c>
      <c r="AC29" s="80">
        <f>IF((SUM(AC$19:AC28)+AC$38+AC$39+SUM(AC$117:AC$121))&gt;=REGISTER!$CZ$22,0,IF(DF$70=1,0,IF(AND(DF29=1,$J29=1,DF$43&gt;=REGISTER!$CZ$25,DF$40&gt;0,SUM(DF$54:DF$60)&gt;0),1,0)))</f>
        <v>0</v>
      </c>
      <c r="AD29" s="80">
        <f>IF((SUM(AD$19:AD28)+AD$38+AD$39+SUM(AD$117:AD$121))&gt;=REGISTER!$CZ$22,0,IF(DG$70=1,0,IF(AND(DG29=1,$J29=1,DG$43&gt;=REGISTER!$CZ$25,DG$40&gt;0,SUM(DG$54:DG$60)&gt;0),1,0)))</f>
        <v>0</v>
      </c>
      <c r="AE29" s="80">
        <f>IF((SUM(AE$19:AE28)+AE$38+AE$39+SUM(AE$117:AE$121))&gt;=REGISTER!$CZ$22,0,IF(DH$70=1,0,IF(AND(DH29=1,$J29=1,DH$43&gt;=REGISTER!$CZ$25,DH$40&gt;0,SUM(DH$54:DH$60)&gt;0),1,0)))</f>
        <v>0</v>
      </c>
      <c r="AF29" s="80">
        <f>IF((SUM(AF$19:AF28)+AF$38+AF$39+SUM(AF$117:AF$121))&gt;=REGISTER!$CZ$22,0,IF(DI$70=1,0,IF(AND(DI29=1,$J29=1,DI$43&gt;=REGISTER!$CZ$25,DI$40&gt;0,SUM(DI$54:DI$60)&gt;0),1,0)))</f>
        <v>0</v>
      </c>
      <c r="AG29" s="80">
        <f>IF((SUM(AG$19:AG28)+AG$38+AG$39+SUM(AG$117:AG$121))&gt;=REGISTER!$CZ$22,0,IF(DJ$70=1,0,IF(AND(DJ29=1,$J29=1,DJ$43&gt;=REGISTER!$CZ$25,DJ$40&gt;0,SUM(DJ$54:DJ$60)&gt;0),1,0)))</f>
        <v>0</v>
      </c>
      <c r="AH29" s="80">
        <f>IF((SUM(AH$19:AH28)+AH$38+AH$39+SUM(AH$117:AH$121))&gt;=REGISTER!$CZ$22,0,IF(DK$70=1,0,IF(AND(DK29=1,$J29=1,DK$43&gt;=REGISTER!$CZ$25,DK$40&gt;0,SUM(DK$54:DK$60)&gt;0),1,0)))</f>
        <v>0</v>
      </c>
      <c r="AI29" s="80">
        <f>IF((SUM(AI$19:AI28)+AI$38+AI$39+SUM(AI$117:AI$121))&gt;=REGISTER!$CZ$22,0,IF(DL$70=1,0,IF(AND(DL29=1,$J29=1,DL$43&gt;=REGISTER!$CZ$25,DL$40&gt;0,SUM(DL$54:DL$60)&gt;0),1,0)))</f>
        <v>0</v>
      </c>
      <c r="AJ29" s="80">
        <f>IF((SUM(AJ$19:AJ28)+AJ$38+AJ$39+SUM(AJ$117:AJ$121))&gt;=REGISTER!$CZ$22,0,IF(DM$70=1,0,IF(AND(DM29=1,$J29=1,DM$43&gt;=REGISTER!$CZ$25,DM$40&gt;0,SUM(DM$54:DM$60)&gt;0),1,0)))</f>
        <v>0</v>
      </c>
      <c r="AK29" s="80">
        <f>IF((SUM(AK$19:AK28)+AK$38+AK$39+SUM(AK$117:AK$121))&gt;=REGISTER!$CZ$22,0,IF(DN$70=1,0,IF(AND(DN29=1,$J29=1,DN$43&gt;=REGISTER!$CZ$25,DN$40&gt;0,SUM(DN$54:DN$60)&gt;0),1,0)))</f>
        <v>0</v>
      </c>
      <c r="AL29" s="80">
        <f>IF((SUM(AL$19:AL28)+AL$38+AL$39+SUM(AL$117:AL$121))&gt;=REGISTER!$CZ$22,0,IF(DO$70=1,0,IF(AND(DO29=1,$J29=1,DO$43&gt;=REGISTER!$CZ$25,DO$40&gt;0,SUM(DO$54:DO$60)&gt;0),1,0)))</f>
        <v>0</v>
      </c>
      <c r="AM29" s="80">
        <f>IF((SUM(AM$19:AM28)+AM$38+AM$39+SUM(AM$117:AM$121))&gt;=REGISTER!$CZ$22,0,IF(DP$70=1,0,IF(AND(DP29=1,$J29=1,DP$43&gt;=REGISTER!$CZ$25,DP$40&gt;0,SUM(DP$54:DP$60)&gt;0),1,0)))</f>
        <v>0</v>
      </c>
      <c r="AN29" s="80">
        <f>IF((SUM(AN$19:AN28)+AN$38+AN$39+SUM(AN$117:AN$121))&gt;=REGISTER!$CZ$22,0,IF(DQ$70=1,0,IF(AND(DQ29=1,$J29=1,DQ$43&gt;=REGISTER!$CZ$25,DQ$40&gt;0,SUM(DQ$54:DQ$60)&gt;0),1,0)))</f>
        <v>0</v>
      </c>
      <c r="AO29" s="80">
        <f>IF((SUM(AO$19:AO28)+AO$38+AO$39+SUM(AO$117:AO$121))&gt;=REGISTER!$CZ$22,0,IF(DR$70=1,0,IF(AND(DR29=1,$J29=1,DR$43&gt;=REGISTER!$CZ$25,DR$40&gt;0,SUM(DR$54:DR$60)&gt;0),1,0)))</f>
        <v>0</v>
      </c>
      <c r="AP29" s="80">
        <f>IF((SUM(AP$19:AP28)+AP$38+AP$39+SUM(AP$117:AP$121))&gt;=REGISTER!$CZ$22,0,IF(DS$70=1,0,IF(AND(DS29=1,$J29=1,DS$43&gt;=REGISTER!$CZ$25,DS$40&gt;0,SUM(DS$54:DS$60)&gt;0),1,0)))</f>
        <v>0</v>
      </c>
      <c r="AQ29" s="80">
        <f>IF((SUM(AQ$19:AQ28)+AQ$38+AQ$39+SUM(AQ$117:AQ$121))&gt;=REGISTER!$CZ$22,0,IF(DT$70=1,0,IF(AND(DT29=1,$J29=1,DT$43&gt;=REGISTER!$CZ$25,DT$40&gt;0,SUM(DT$54:DT$60)&gt;0),1,0)))</f>
        <v>0</v>
      </c>
      <c r="AR29" s="80">
        <f>IF((SUM(AR$19:AR28)+AR$38+AR$39+SUM(AR$117:AR$121))&gt;=REGISTER!$CZ$22,0,IF(DU$70=1,0,IF(AND(DU29=1,$J29=1,DU$43&gt;=REGISTER!$CZ$25,DU$40&gt;0,SUM(DU$54:DU$60)&gt;0),1,0)))</f>
        <v>0</v>
      </c>
      <c r="AS29" s="80">
        <f>IF((SUM(AS$19:AS28)+AS$38+AS$39+SUM(AS$117:AS$121))&gt;=REGISTER!$CZ$22,0,IF(DV$70=1,0,IF(AND(DV29=1,$J29=1,DV$43&gt;=REGISTER!$CZ$25,DV$40&gt;0,SUM(DV$54:DV$60)&gt;0),1,0)))</f>
        <v>0</v>
      </c>
      <c r="AT29" s="80">
        <f>IF((SUM(AT$19:AT28)+AT$38+AT$39+SUM(AT$117:AT$121))&gt;=REGISTER!$CZ$22,0,IF(DW$70=1,0,IF(AND(DW29=1,$J29=1,DW$43&gt;=REGISTER!$CZ$25,DW$40&gt;0,SUM(DW$54:DW$60)&gt;0),1,0)))</f>
        <v>0</v>
      </c>
      <c r="AU29" s="80">
        <f>IF((SUM(AU$19:AU28)+AU$38+AU$39+SUM(AU$117:AU$121))&gt;=REGISTER!$CZ$22,0,IF(DX$70=1,0,IF(AND(DX29=1,$J29=1,DX$43&gt;=REGISTER!$CZ$25,DX$40&gt;0,SUM(DX$54:DX$60)&gt;0),1,0)))</f>
        <v>0</v>
      </c>
      <c r="AV29" s="80">
        <f>IF((SUM(AV$19:AV28)+AV$38+AV$39+SUM(AV$117:AV$121))&gt;=REGISTER!$CZ$22,0,IF(DY$70=1,0,IF(AND(DY29=1,$J29=1,DY$43&gt;=REGISTER!$CZ$25,DY$40&gt;0,SUM(DY$54:DY$60)&gt;0),1,0)))</f>
        <v>0</v>
      </c>
      <c r="AW29" s="80">
        <f>IF((SUM(AW$19:AW28)+AW$38+AW$39+SUM(AW$117:AW$121))&gt;=REGISTER!$CZ$22,0,IF(DZ$70=1,0,IF(AND(DZ29=1,$J29=1,DZ$43&gt;=REGISTER!$CZ$25,DZ$40&gt;0,SUM(DZ$54:DZ$60)&gt;0),1,0)))</f>
        <v>0</v>
      </c>
      <c r="AX29" s="80">
        <f>IF((SUM(AX$19:AX28)+AX$38+AX$39+SUM(AX$117:AX$121))&gt;=REGISTER!$CZ$22,0,IF(EA$70=1,0,IF(AND(EA29=1,$J29=1,EA$43&gt;=REGISTER!$CZ$25,EA$40&gt;0,SUM(EA$54:EA$60)&gt;0),1,0)))</f>
        <v>0</v>
      </c>
      <c r="AY29" s="80">
        <f>IF((SUM(AY$19:AY28)+AY$38+AY$39+SUM(AY$117:AY$121))&gt;=REGISTER!$CZ$22,0,IF(EB$70=1,0,IF(AND(EB29=1,$J29=1,EB$43&gt;=REGISTER!$CZ$25,EB$40&gt;0,SUM(EB$54:EB$60)&gt;0),1,0)))</f>
        <v>0</v>
      </c>
      <c r="AZ29" s="80">
        <f>IF((SUM(AZ$19:AZ28)+AZ$38+AZ$39+SUM(AZ$117:AZ$121))&gt;=REGISTER!$CZ$22,0,IF(EC$70=1,0,IF(AND(EC29=1,$J29=1,EC$43&gt;=REGISTER!$CZ$25,EC$40&gt;0,SUM(EC$54:EC$60)&gt;0),1,0)))</f>
        <v>0</v>
      </c>
      <c r="BA29" s="80">
        <f>IF((SUM(BA$19:BA28)+BA$38+BA$39+SUM(BA$117:BA$121))&gt;=REGISTER!$CZ$22,0,IF(ED$70=1,0,IF(AND(ED29=1,$J29=1,ED$43&gt;=REGISTER!$CZ$25,ED$40&gt;0,SUM(ED$54:ED$60)&gt;0),1,0)))</f>
        <v>0</v>
      </c>
      <c r="BB29" s="80">
        <f>IF((SUM(BB$19:BB28)+BB$38+BB$39+SUM(BB$117:BB$121))&gt;=REGISTER!$CZ$22,0,IF(EE$70=1,0,IF(AND(EE29=1,$J29=1,EE$43&gt;=REGISTER!$CZ$25,EE$40&gt;0,SUM(EE$54:EE$60)&gt;0),1,0)))</f>
        <v>0</v>
      </c>
      <c r="BC29" s="80">
        <f>IF((SUM(BC$19:BC28)+BC$38+BC$39+SUM(BC$117:BC$121))&gt;=REGISTER!$CZ$22,0,IF(EF$70=1,0,IF(AND(EF29=1,$J29=1,EF$43&gt;=REGISTER!$CZ$25,EF$40&gt;0,SUM(EF$54:EF$60)&gt;0),1,0)))</f>
        <v>0</v>
      </c>
      <c r="BD29" s="101">
        <f t="shared" si="8"/>
        <v>0</v>
      </c>
      <c r="BE29" s="74">
        <f t="shared" si="9"/>
        <v>0</v>
      </c>
      <c r="BF29" s="74">
        <f t="shared" si="9"/>
        <v>0</v>
      </c>
      <c r="BG29" s="74">
        <f t="shared" si="9"/>
        <v>0</v>
      </c>
      <c r="BH29" s="74">
        <f t="shared" si="9"/>
        <v>0</v>
      </c>
      <c r="BI29" s="74">
        <f t="shared" si="9"/>
        <v>0</v>
      </c>
      <c r="BJ29" s="74">
        <f t="shared" si="9"/>
        <v>0</v>
      </c>
      <c r="BK29" s="74">
        <f t="shared" si="9"/>
        <v>0</v>
      </c>
      <c r="BL29" s="74">
        <f t="shared" si="9"/>
        <v>0</v>
      </c>
      <c r="BM29" s="74">
        <f t="shared" si="9"/>
        <v>0</v>
      </c>
      <c r="BN29" s="74">
        <f t="shared" si="9"/>
        <v>0</v>
      </c>
      <c r="BO29" s="74">
        <f t="shared" si="9"/>
        <v>0</v>
      </c>
      <c r="BP29" s="74">
        <f t="shared" si="9"/>
        <v>0</v>
      </c>
      <c r="BQ29" s="74">
        <f t="shared" si="9"/>
        <v>0</v>
      </c>
      <c r="BR29" s="74">
        <f t="shared" si="9"/>
        <v>0</v>
      </c>
      <c r="BS29" s="74">
        <f t="shared" si="9"/>
        <v>0</v>
      </c>
      <c r="BT29" s="74">
        <f t="shared" si="9"/>
        <v>0</v>
      </c>
      <c r="BU29" s="74">
        <f t="shared" si="10"/>
        <v>0</v>
      </c>
      <c r="BV29" s="74">
        <f t="shared" si="10"/>
        <v>0</v>
      </c>
      <c r="BW29" s="74">
        <f t="shared" si="10"/>
        <v>0</v>
      </c>
      <c r="BX29" s="74">
        <f t="shared" si="10"/>
        <v>0</v>
      </c>
      <c r="BY29" s="74">
        <f t="shared" si="10"/>
        <v>0</v>
      </c>
      <c r="BZ29" s="74">
        <f t="shared" si="10"/>
        <v>0</v>
      </c>
      <c r="CA29" s="74">
        <f t="shared" si="10"/>
        <v>0</v>
      </c>
      <c r="CB29" s="74">
        <f t="shared" si="10"/>
        <v>0</v>
      </c>
      <c r="CC29" s="74">
        <f t="shared" si="10"/>
        <v>0</v>
      </c>
      <c r="CD29" s="74">
        <f t="shared" si="10"/>
        <v>0</v>
      </c>
      <c r="CE29" s="74">
        <f t="shared" si="10"/>
        <v>0</v>
      </c>
      <c r="CF29" s="74">
        <f t="shared" si="10"/>
        <v>0</v>
      </c>
      <c r="CG29" s="74">
        <f t="shared" si="10"/>
        <v>0</v>
      </c>
      <c r="CH29" s="74">
        <f t="shared" si="11"/>
        <v>0</v>
      </c>
      <c r="CI29" s="74">
        <f t="shared" si="11"/>
        <v>0</v>
      </c>
      <c r="CJ29" s="74">
        <f t="shared" si="11"/>
        <v>0</v>
      </c>
      <c r="CK29" s="74">
        <f t="shared" si="11"/>
        <v>0</v>
      </c>
      <c r="CL29" s="74">
        <f t="shared" si="11"/>
        <v>0</v>
      </c>
      <c r="CM29" s="74">
        <f t="shared" si="11"/>
        <v>0</v>
      </c>
      <c r="CN29" s="74">
        <f t="shared" si="11"/>
        <v>0</v>
      </c>
      <c r="CO29" s="74">
        <f t="shared" si="11"/>
        <v>0</v>
      </c>
      <c r="CP29" s="74">
        <f t="shared" si="11"/>
        <v>0</v>
      </c>
      <c r="CQ29" s="74">
        <f t="shared" si="11"/>
        <v>0</v>
      </c>
      <c r="CR29" s="74">
        <f t="shared" si="11"/>
        <v>0</v>
      </c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54">
        <f t="shared" si="12"/>
        <v>0</v>
      </c>
      <c r="EH29" s="136"/>
      <c r="EI29" s="97">
        <f t="shared" si="13"/>
        <v>0</v>
      </c>
      <c r="EJ29" s="344" t="str">
        <f t="shared" si="14"/>
        <v/>
      </c>
      <c r="EK29" s="345">
        <f t="shared" si="15"/>
        <v>0</v>
      </c>
      <c r="EL29" s="185"/>
      <c r="EM29" s="102">
        <f>SUMIF($K29,REGISTER!$CU$7,'KORT 3'!$BD29)</f>
        <v>0</v>
      </c>
      <c r="EN29" s="19">
        <f>SUMIF($K29,REGISTER!$CU$8,'KORT 3'!$BD29)</f>
        <v>0</v>
      </c>
      <c r="EO29" s="20">
        <f>SUMIF($K29,REGISTER!$CU$9,'KORT 3'!$BD29)</f>
        <v>0</v>
      </c>
      <c r="EP29" s="17">
        <f>SUMIF($K29,REGISTER!$CU$21,'KORT 3'!$BD29)</f>
        <v>0</v>
      </c>
      <c r="EQ29" s="19">
        <f>SUMIF($K29,REGISTER!$CU$22,'KORT 3'!$BD29)</f>
        <v>0</v>
      </c>
      <c r="ER29" s="20">
        <f>SUMIF($K29,REGISTER!$CU$23,'KORT 3'!$BD29)</f>
        <v>0</v>
      </c>
      <c r="ES29" s="17">
        <f>SUMIF($K29,REGISTER!$CU$14,'KORT 3'!$BD29)</f>
        <v>0</v>
      </c>
      <c r="ET29" s="19">
        <f>SUMIF($K29,REGISTER!$CU$15,'KORT 3'!$BD29)</f>
        <v>0</v>
      </c>
      <c r="EU29" s="19">
        <f>SUMIF($K29,REGISTER!$CU$16,'KORT 3'!$BD29)</f>
        <v>0</v>
      </c>
      <c r="EV29" s="218">
        <f>SUMIF($K29,REGISTER!$CU$17,'KORT 3'!$BD29)+SUMIF($K29,REGISTER!$CU$18,'KORT 3'!$BD29)+SUMIF($K29,REGISTER!$CU$19,'KORT 3'!$BD29)+SUMIF($K29,REGISTER!$CU$20,'KORT 3'!$BD29)</f>
        <v>0</v>
      </c>
      <c r="EW29" s="103">
        <f>SUMIF($K29,REGISTER!$CU$28,'KORT 3'!$BD29)</f>
        <v>0</v>
      </c>
      <c r="EX29" s="19">
        <f>SUMIF($K29,REGISTER!$CU$29,'KORT 3'!$BD29)</f>
        <v>0</v>
      </c>
      <c r="EY29" s="19">
        <f>SUMIF($K29,REGISTER!$CU$30,'KORT 3'!$BD29)</f>
        <v>0</v>
      </c>
      <c r="EZ29" s="218">
        <f>SUMIF($K29,REGISTER!$CU$31,'KORT 3'!$BD29)+SUMIF($K29,REGISTER!$CU$32,'KORT 3'!$BD29)+SUMIF($K29,REGISTER!$CU$33,'KORT 3'!$BD29)+SUMIF($K29,REGISTER!$CU$34,'KORT 3'!$BD29)</f>
        <v>0</v>
      </c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234"/>
      <c r="FQ29" s="103">
        <f>SUMIF($M29,REGISTER!$CU$36,'KORT 3'!$O29)</f>
        <v>0</v>
      </c>
      <c r="FR29" s="19">
        <f>SUMIF($M29,REGISTER!$CU$37,'KORT 3'!$O29)</f>
        <v>0</v>
      </c>
      <c r="FS29" s="19">
        <f>SUMIF($M29,REGISTER!$CU$38,'KORT 3'!$O29)</f>
        <v>0</v>
      </c>
      <c r="FT29" s="19">
        <f>SUMIF($M29,REGISTER!$CU$39,'KORT 3'!$O29)</f>
        <v>0</v>
      </c>
      <c r="FU29" s="19">
        <f>SUMIF($M29,REGISTER!$CU$40,'KORT 3'!$O29)</f>
        <v>0</v>
      </c>
      <c r="FV29" s="19">
        <f>SUMIF($M29,REGISTER!$CU$41,'KORT 3'!$O29)</f>
        <v>0</v>
      </c>
      <c r="FW29" s="19">
        <f>SUMIF($M29,REGISTER!$CU$56,'KORT 3'!$O29)</f>
        <v>0</v>
      </c>
      <c r="FX29" s="19">
        <f>SUMIF($M29,REGISTER!$CU$57,'KORT 3'!$O29)</f>
        <v>0</v>
      </c>
      <c r="FY29" s="19">
        <f>SUMIF($M29,REGISTER!$CU$58,'KORT 3'!$O29)</f>
        <v>0</v>
      </c>
      <c r="FZ29" s="19">
        <f>SUMIF($M29,REGISTER!$CU$59,'KORT 3'!$O29)</f>
        <v>0</v>
      </c>
      <c r="GA29" s="19">
        <f>SUMIF($M29,REGISTER!$CU$60,'KORT 3'!$O29)</f>
        <v>0</v>
      </c>
      <c r="GB29" s="19">
        <f>SUMIF($M29,REGISTER!$CU$61,'KORT 3'!$O29)</f>
        <v>0</v>
      </c>
      <c r="GC29" s="19">
        <f>SUMIF($M29,REGISTER!$CU$46,'KORT 3'!$O29)</f>
        <v>0</v>
      </c>
      <c r="GD29" s="19">
        <f>SUMIF($M29,REGISTER!$CU$47,'KORT 3'!$O29)</f>
        <v>0</v>
      </c>
      <c r="GE29" s="19">
        <f>SUMIF($M29,REGISTER!$CU$48,'KORT 3'!$O29)</f>
        <v>0</v>
      </c>
      <c r="GF29" s="19">
        <f>SUMIF($M29,REGISTER!$CU$49,'KORT 3'!$O29)</f>
        <v>0</v>
      </c>
      <c r="GG29" s="19">
        <f>SUMIF($M29,REGISTER!$CU$50,'KORT 3'!$O29)</f>
        <v>0</v>
      </c>
      <c r="GH29" s="19">
        <f>SUMIF($M29,REGISTER!$CU$51,'KORT 3'!$O29)</f>
        <v>0</v>
      </c>
      <c r="GI29" s="18">
        <f>SUMIF($M29,REGISTER!$CU$52,'KORT 3'!$O29)+SUMIF($M29,REGISTER!$CU$53,'KORT 3'!$O29)+SUMIF($M29,REGISTER!$CU$54,'KORT 3'!$O29)+SUMIF($M29,REGISTER!$CU$55,'KORT 3'!$O29)</f>
        <v>0</v>
      </c>
      <c r="GJ29" s="19">
        <f>SUMIF($M29,REGISTER!$CU$66,'KORT 3'!$O29)</f>
        <v>0</v>
      </c>
      <c r="GK29" s="19">
        <f>SUMIF($M29,REGISTER!$CU$67,'KORT 3'!$O29)</f>
        <v>0</v>
      </c>
      <c r="GL29" s="19">
        <f>SUMIF($M29,REGISTER!$CU$68,'KORT 3'!$O29)</f>
        <v>0</v>
      </c>
      <c r="GM29" s="19">
        <f>SUMIF($M29,REGISTER!$CU$69,'KORT 3'!$O29)</f>
        <v>0</v>
      </c>
      <c r="GN29" s="19">
        <f>SUMIF($M29,REGISTER!$CU$70,'KORT 3'!$O29)</f>
        <v>0</v>
      </c>
      <c r="GO29" s="19">
        <f>SUMIF($M29,REGISTER!$CU$71,'KORT 3'!$O29)</f>
        <v>0</v>
      </c>
      <c r="GP29" s="18">
        <f>SUMIF($M29,REGISTER!$CU$72,'KORT 3'!$O29)+SUMIF($M29,REGISTER!$CU$73,'KORT 3'!$O29)+SUMIF($M29,REGISTER!$CU$74,'KORT 3'!$O29)+SUMIF($M29,REGISTER!$CU$75,'KORT 3'!$O29)</f>
        <v>0</v>
      </c>
      <c r="GQ29" s="136"/>
      <c r="GR29" s="136"/>
      <c r="GS29" s="136"/>
      <c r="GT29" s="136"/>
      <c r="GU29" s="136"/>
      <c r="GV29" s="136"/>
      <c r="GW29" s="136"/>
      <c r="GX29" s="136"/>
      <c r="GY29" s="136"/>
      <c r="GZ29" s="136"/>
      <c r="HA29" s="136"/>
      <c r="HB29" s="136"/>
      <c r="HC29" s="136"/>
      <c r="HD29" s="136"/>
      <c r="HE29" s="136"/>
      <c r="HF29" s="136"/>
      <c r="HG29" s="136"/>
      <c r="HH29" s="125"/>
      <c r="HI29" s="1"/>
    </row>
    <row r="30" spans="1:218" ht="15.95" customHeight="1">
      <c r="A30" s="17">
        <v>12</v>
      </c>
      <c r="B30" s="81"/>
      <c r="C30" s="429" t="str">
        <f t="shared" si="0"/>
        <v/>
      </c>
      <c r="D30" s="461"/>
      <c r="E30" s="461"/>
      <c r="F30" s="461"/>
      <c r="G30" s="461"/>
      <c r="H30" s="130" t="str">
        <f t="shared" si="1"/>
        <v/>
      </c>
      <c r="I30" s="26">
        <f t="shared" si="2"/>
        <v>0</v>
      </c>
      <c r="J30" s="26">
        <f t="shared" si="3"/>
        <v>0</v>
      </c>
      <c r="K30" s="26">
        <f t="shared" si="4"/>
        <v>0</v>
      </c>
      <c r="L30" s="133"/>
      <c r="M30" s="26">
        <f t="shared" si="5"/>
        <v>0</v>
      </c>
      <c r="N30" s="26">
        <f t="shared" si="6"/>
        <v>0</v>
      </c>
      <c r="O30" s="101">
        <f t="shared" si="7"/>
        <v>0</v>
      </c>
      <c r="P30" s="80">
        <f>IF((SUM(P$19:P29)+P$38+P$39+SUM(P$117:P$121))&gt;=REGISTER!$CZ$22,0,IF(CS$70=1,0,IF(AND(CS30=1,$J30=1,CS$43&gt;=REGISTER!$CZ$25,CS$40&gt;0,SUM(CS$54:CS$60)&gt;0),1,0)))</f>
        <v>0</v>
      </c>
      <c r="Q30" s="80">
        <f>IF((SUM(Q$19:Q29)+Q$38+Q$39+SUM(Q$117:Q$121))&gt;=REGISTER!$CZ$22,0,IF(CT$70=1,0,IF(AND(CT30=1,$J30=1,CT$43&gt;=REGISTER!$CZ$25,CT$40&gt;0,SUM(CT$54:CT$60)&gt;0),1,0)))</f>
        <v>0</v>
      </c>
      <c r="R30" s="80">
        <f>IF((SUM(R$19:R29)+R$38+R$39+SUM(R$117:R$121))&gt;=REGISTER!$CZ$22,0,IF(CU$70=1,0,IF(AND(CU30=1,$J30=1,CU$43&gt;=REGISTER!$CZ$25,CU$40&gt;0,SUM(CU$54:CU$60)&gt;0),1,0)))</f>
        <v>0</v>
      </c>
      <c r="S30" s="80">
        <f>IF((SUM(S$19:S29)+S$38+S$39+SUM(S$117:S$121))&gt;=REGISTER!$CZ$22,0,IF(CV$70=1,0,IF(AND(CV30=1,$J30=1,CV$43&gt;=REGISTER!$CZ$25,CV$40&gt;0,SUM(CV$54:CV$60)&gt;0),1,0)))</f>
        <v>0</v>
      </c>
      <c r="T30" s="80">
        <f>IF((SUM(T$19:T29)+T$38+T$39+SUM(T$117:T$121))&gt;=REGISTER!$CZ$22,0,IF(CW$70=1,0,IF(AND(CW30=1,$J30=1,CW$43&gt;=REGISTER!$CZ$25,CW$40&gt;0,SUM(CW$54:CW$60)&gt;0),1,0)))</f>
        <v>0</v>
      </c>
      <c r="U30" s="80">
        <f>IF((SUM(U$19:U29)+U$38+U$39+SUM(U$117:U$121))&gt;=REGISTER!$CZ$22,0,IF(CX$70=1,0,IF(AND(CX30=1,$J30=1,CX$43&gt;=REGISTER!$CZ$25,CX$40&gt;0,SUM(CX$54:CX$60)&gt;0),1,0)))</f>
        <v>0</v>
      </c>
      <c r="V30" s="80">
        <f>IF((SUM(V$19:V29)+V$38+V$39+SUM(V$117:V$121))&gt;=REGISTER!$CZ$22,0,IF(CY$70=1,0,IF(AND(CY30=1,$J30=1,CY$43&gt;=REGISTER!$CZ$25,CY$40&gt;0,SUM(CY$54:CY$60)&gt;0),1,0)))</f>
        <v>0</v>
      </c>
      <c r="W30" s="80">
        <f>IF((SUM(W$19:W29)+W$38+W$39+SUM(W$117:W$121))&gt;=REGISTER!$CZ$22,0,IF(CZ$70=1,0,IF(AND(CZ30=1,$J30=1,CZ$43&gt;=REGISTER!$CZ$25,CZ$40&gt;0,SUM(CZ$54:CZ$60)&gt;0),1,0)))</f>
        <v>0</v>
      </c>
      <c r="X30" s="80">
        <f>IF((SUM(X$19:X29)+X$38+X$39+SUM(X$117:X$121))&gt;=REGISTER!$CZ$22,0,IF(DA$70=1,0,IF(AND(DA30=1,$J30=1,DA$43&gt;=REGISTER!$CZ$25,DA$40&gt;0,SUM(DA$54:DA$60)&gt;0),1,0)))</f>
        <v>0</v>
      </c>
      <c r="Y30" s="80">
        <f>IF((SUM(Y$19:Y29)+Y$38+Y$39+SUM(Y$117:Y$121))&gt;=REGISTER!$CZ$22,0,IF(DB$70=1,0,IF(AND(DB30=1,$J30=1,DB$43&gt;=REGISTER!$CZ$25,DB$40&gt;0,SUM(DB$54:DB$60)&gt;0),1,0)))</f>
        <v>0</v>
      </c>
      <c r="Z30" s="80">
        <f>IF((SUM(Z$19:Z29)+Z$38+Z$39+SUM(Z$117:Z$121))&gt;=REGISTER!$CZ$22,0,IF(DC$70=1,0,IF(AND(DC30=1,$J30=1,DC$43&gt;=REGISTER!$CZ$25,DC$40&gt;0,SUM(DC$54:DC$60)&gt;0),1,0)))</f>
        <v>0</v>
      </c>
      <c r="AA30" s="80">
        <f>IF((SUM(AA$19:AA29)+AA$38+AA$39+SUM(AA$117:AA$121))&gt;=REGISTER!$CZ$22,0,IF(DD$70=1,0,IF(AND(DD30=1,$J30=1,DD$43&gt;=REGISTER!$CZ$25,DD$40&gt;0,SUM(DD$54:DD$60)&gt;0),1,0)))</f>
        <v>0</v>
      </c>
      <c r="AB30" s="80">
        <f>IF((SUM(AB$19:AB29)+AB$38+AB$39+SUM(AB$117:AB$121))&gt;=REGISTER!$CZ$22,0,IF(DE$70=1,0,IF(AND(DE30=1,$J30=1,DE$43&gt;=REGISTER!$CZ$25,DE$40&gt;0,SUM(DE$54:DE$60)&gt;0),1,0)))</f>
        <v>0</v>
      </c>
      <c r="AC30" s="80">
        <f>IF((SUM(AC$19:AC29)+AC$38+AC$39+SUM(AC$117:AC$121))&gt;=REGISTER!$CZ$22,0,IF(DF$70=1,0,IF(AND(DF30=1,$J30=1,DF$43&gt;=REGISTER!$CZ$25,DF$40&gt;0,SUM(DF$54:DF$60)&gt;0),1,0)))</f>
        <v>0</v>
      </c>
      <c r="AD30" s="80">
        <f>IF((SUM(AD$19:AD29)+AD$38+AD$39+SUM(AD$117:AD$121))&gt;=REGISTER!$CZ$22,0,IF(DG$70=1,0,IF(AND(DG30=1,$J30=1,DG$43&gt;=REGISTER!$CZ$25,DG$40&gt;0,SUM(DG$54:DG$60)&gt;0),1,0)))</f>
        <v>0</v>
      </c>
      <c r="AE30" s="80">
        <f>IF((SUM(AE$19:AE29)+AE$38+AE$39+SUM(AE$117:AE$121))&gt;=REGISTER!$CZ$22,0,IF(DH$70=1,0,IF(AND(DH30=1,$J30=1,DH$43&gt;=REGISTER!$CZ$25,DH$40&gt;0,SUM(DH$54:DH$60)&gt;0),1,0)))</f>
        <v>0</v>
      </c>
      <c r="AF30" s="80">
        <f>IF((SUM(AF$19:AF29)+AF$38+AF$39+SUM(AF$117:AF$121))&gt;=REGISTER!$CZ$22,0,IF(DI$70=1,0,IF(AND(DI30=1,$J30=1,DI$43&gt;=REGISTER!$CZ$25,DI$40&gt;0,SUM(DI$54:DI$60)&gt;0),1,0)))</f>
        <v>0</v>
      </c>
      <c r="AG30" s="80">
        <f>IF((SUM(AG$19:AG29)+AG$38+AG$39+SUM(AG$117:AG$121))&gt;=REGISTER!$CZ$22,0,IF(DJ$70=1,0,IF(AND(DJ30=1,$J30=1,DJ$43&gt;=REGISTER!$CZ$25,DJ$40&gt;0,SUM(DJ$54:DJ$60)&gt;0),1,0)))</f>
        <v>0</v>
      </c>
      <c r="AH30" s="80">
        <f>IF((SUM(AH$19:AH29)+AH$38+AH$39+SUM(AH$117:AH$121))&gt;=REGISTER!$CZ$22,0,IF(DK$70=1,0,IF(AND(DK30=1,$J30=1,DK$43&gt;=REGISTER!$CZ$25,DK$40&gt;0,SUM(DK$54:DK$60)&gt;0),1,0)))</f>
        <v>0</v>
      </c>
      <c r="AI30" s="80">
        <f>IF((SUM(AI$19:AI29)+AI$38+AI$39+SUM(AI$117:AI$121))&gt;=REGISTER!$CZ$22,0,IF(DL$70=1,0,IF(AND(DL30=1,$J30=1,DL$43&gt;=REGISTER!$CZ$25,DL$40&gt;0,SUM(DL$54:DL$60)&gt;0),1,0)))</f>
        <v>0</v>
      </c>
      <c r="AJ30" s="80">
        <f>IF((SUM(AJ$19:AJ29)+AJ$38+AJ$39+SUM(AJ$117:AJ$121))&gt;=REGISTER!$CZ$22,0,IF(DM$70=1,0,IF(AND(DM30=1,$J30=1,DM$43&gt;=REGISTER!$CZ$25,DM$40&gt;0,SUM(DM$54:DM$60)&gt;0),1,0)))</f>
        <v>0</v>
      </c>
      <c r="AK30" s="80">
        <f>IF((SUM(AK$19:AK29)+AK$38+AK$39+SUM(AK$117:AK$121))&gt;=REGISTER!$CZ$22,0,IF(DN$70=1,0,IF(AND(DN30=1,$J30=1,DN$43&gt;=REGISTER!$CZ$25,DN$40&gt;0,SUM(DN$54:DN$60)&gt;0),1,0)))</f>
        <v>0</v>
      </c>
      <c r="AL30" s="80">
        <f>IF((SUM(AL$19:AL29)+AL$38+AL$39+SUM(AL$117:AL$121))&gt;=REGISTER!$CZ$22,0,IF(DO$70=1,0,IF(AND(DO30=1,$J30=1,DO$43&gt;=REGISTER!$CZ$25,DO$40&gt;0,SUM(DO$54:DO$60)&gt;0),1,0)))</f>
        <v>0</v>
      </c>
      <c r="AM30" s="80">
        <f>IF((SUM(AM$19:AM29)+AM$38+AM$39+SUM(AM$117:AM$121))&gt;=REGISTER!$CZ$22,0,IF(DP$70=1,0,IF(AND(DP30=1,$J30=1,DP$43&gt;=REGISTER!$CZ$25,DP$40&gt;0,SUM(DP$54:DP$60)&gt;0),1,0)))</f>
        <v>0</v>
      </c>
      <c r="AN30" s="80">
        <f>IF((SUM(AN$19:AN29)+AN$38+AN$39+SUM(AN$117:AN$121))&gt;=REGISTER!$CZ$22,0,IF(DQ$70=1,0,IF(AND(DQ30=1,$J30=1,DQ$43&gt;=REGISTER!$CZ$25,DQ$40&gt;0,SUM(DQ$54:DQ$60)&gt;0),1,0)))</f>
        <v>0</v>
      </c>
      <c r="AO30" s="80">
        <f>IF((SUM(AO$19:AO29)+AO$38+AO$39+SUM(AO$117:AO$121))&gt;=REGISTER!$CZ$22,0,IF(DR$70=1,0,IF(AND(DR30=1,$J30=1,DR$43&gt;=REGISTER!$CZ$25,DR$40&gt;0,SUM(DR$54:DR$60)&gt;0),1,0)))</f>
        <v>0</v>
      </c>
      <c r="AP30" s="80">
        <f>IF((SUM(AP$19:AP29)+AP$38+AP$39+SUM(AP$117:AP$121))&gt;=REGISTER!$CZ$22,0,IF(DS$70=1,0,IF(AND(DS30=1,$J30=1,DS$43&gt;=REGISTER!$CZ$25,DS$40&gt;0,SUM(DS$54:DS$60)&gt;0),1,0)))</f>
        <v>0</v>
      </c>
      <c r="AQ30" s="80">
        <f>IF((SUM(AQ$19:AQ29)+AQ$38+AQ$39+SUM(AQ$117:AQ$121))&gt;=REGISTER!$CZ$22,0,IF(DT$70=1,0,IF(AND(DT30=1,$J30=1,DT$43&gt;=REGISTER!$CZ$25,DT$40&gt;0,SUM(DT$54:DT$60)&gt;0),1,0)))</f>
        <v>0</v>
      </c>
      <c r="AR30" s="80">
        <f>IF((SUM(AR$19:AR29)+AR$38+AR$39+SUM(AR$117:AR$121))&gt;=REGISTER!$CZ$22,0,IF(DU$70=1,0,IF(AND(DU30=1,$J30=1,DU$43&gt;=REGISTER!$CZ$25,DU$40&gt;0,SUM(DU$54:DU$60)&gt;0),1,0)))</f>
        <v>0</v>
      </c>
      <c r="AS30" s="80">
        <f>IF((SUM(AS$19:AS29)+AS$38+AS$39+SUM(AS$117:AS$121))&gt;=REGISTER!$CZ$22,0,IF(DV$70=1,0,IF(AND(DV30=1,$J30=1,DV$43&gt;=REGISTER!$CZ$25,DV$40&gt;0,SUM(DV$54:DV$60)&gt;0),1,0)))</f>
        <v>0</v>
      </c>
      <c r="AT30" s="80">
        <f>IF((SUM(AT$19:AT29)+AT$38+AT$39+SUM(AT$117:AT$121))&gt;=REGISTER!$CZ$22,0,IF(DW$70=1,0,IF(AND(DW30=1,$J30=1,DW$43&gt;=REGISTER!$CZ$25,DW$40&gt;0,SUM(DW$54:DW$60)&gt;0),1,0)))</f>
        <v>0</v>
      </c>
      <c r="AU30" s="80">
        <f>IF((SUM(AU$19:AU29)+AU$38+AU$39+SUM(AU$117:AU$121))&gt;=REGISTER!$CZ$22,0,IF(DX$70=1,0,IF(AND(DX30=1,$J30=1,DX$43&gt;=REGISTER!$CZ$25,DX$40&gt;0,SUM(DX$54:DX$60)&gt;0),1,0)))</f>
        <v>0</v>
      </c>
      <c r="AV30" s="80">
        <f>IF((SUM(AV$19:AV29)+AV$38+AV$39+SUM(AV$117:AV$121))&gt;=REGISTER!$CZ$22,0,IF(DY$70=1,0,IF(AND(DY30=1,$J30=1,DY$43&gt;=REGISTER!$CZ$25,DY$40&gt;0,SUM(DY$54:DY$60)&gt;0),1,0)))</f>
        <v>0</v>
      </c>
      <c r="AW30" s="80">
        <f>IF((SUM(AW$19:AW29)+AW$38+AW$39+SUM(AW$117:AW$121))&gt;=REGISTER!$CZ$22,0,IF(DZ$70=1,0,IF(AND(DZ30=1,$J30=1,DZ$43&gt;=REGISTER!$CZ$25,DZ$40&gt;0,SUM(DZ$54:DZ$60)&gt;0),1,0)))</f>
        <v>0</v>
      </c>
      <c r="AX30" s="80">
        <f>IF((SUM(AX$19:AX29)+AX$38+AX$39+SUM(AX$117:AX$121))&gt;=REGISTER!$CZ$22,0,IF(EA$70=1,0,IF(AND(EA30=1,$J30=1,EA$43&gt;=REGISTER!$CZ$25,EA$40&gt;0,SUM(EA$54:EA$60)&gt;0),1,0)))</f>
        <v>0</v>
      </c>
      <c r="AY30" s="80">
        <f>IF((SUM(AY$19:AY29)+AY$38+AY$39+SUM(AY$117:AY$121))&gt;=REGISTER!$CZ$22,0,IF(EB$70=1,0,IF(AND(EB30=1,$J30=1,EB$43&gt;=REGISTER!$CZ$25,EB$40&gt;0,SUM(EB$54:EB$60)&gt;0),1,0)))</f>
        <v>0</v>
      </c>
      <c r="AZ30" s="80">
        <f>IF((SUM(AZ$19:AZ29)+AZ$38+AZ$39+SUM(AZ$117:AZ$121))&gt;=REGISTER!$CZ$22,0,IF(EC$70=1,0,IF(AND(EC30=1,$J30=1,EC$43&gt;=REGISTER!$CZ$25,EC$40&gt;0,SUM(EC$54:EC$60)&gt;0),1,0)))</f>
        <v>0</v>
      </c>
      <c r="BA30" s="80">
        <f>IF((SUM(BA$19:BA29)+BA$38+BA$39+SUM(BA$117:BA$121))&gt;=REGISTER!$CZ$22,0,IF(ED$70=1,0,IF(AND(ED30=1,$J30=1,ED$43&gt;=REGISTER!$CZ$25,ED$40&gt;0,SUM(ED$54:ED$60)&gt;0),1,0)))</f>
        <v>0</v>
      </c>
      <c r="BB30" s="80">
        <f>IF((SUM(BB$19:BB29)+BB$38+BB$39+SUM(BB$117:BB$121))&gt;=REGISTER!$CZ$22,0,IF(EE$70=1,0,IF(AND(EE30=1,$J30=1,EE$43&gt;=REGISTER!$CZ$25,EE$40&gt;0,SUM(EE$54:EE$60)&gt;0),1,0)))</f>
        <v>0</v>
      </c>
      <c r="BC30" s="80">
        <f>IF((SUM(BC$19:BC29)+BC$38+BC$39+SUM(BC$117:BC$121))&gt;=REGISTER!$CZ$22,0,IF(EF$70=1,0,IF(AND(EF30=1,$J30=1,EF$43&gt;=REGISTER!$CZ$25,EF$40&gt;0,SUM(EF$54:EF$60)&gt;0),1,0)))</f>
        <v>0</v>
      </c>
      <c r="BD30" s="101">
        <f t="shared" si="8"/>
        <v>0</v>
      </c>
      <c r="BE30" s="74">
        <f t="shared" si="9"/>
        <v>0</v>
      </c>
      <c r="BF30" s="74">
        <f t="shared" si="9"/>
        <v>0</v>
      </c>
      <c r="BG30" s="74">
        <f t="shared" si="9"/>
        <v>0</v>
      </c>
      <c r="BH30" s="74">
        <f t="shared" si="9"/>
        <v>0</v>
      </c>
      <c r="BI30" s="74">
        <f t="shared" si="9"/>
        <v>0</v>
      </c>
      <c r="BJ30" s="74">
        <f t="shared" si="9"/>
        <v>0</v>
      </c>
      <c r="BK30" s="74">
        <f t="shared" si="9"/>
        <v>0</v>
      </c>
      <c r="BL30" s="74">
        <f t="shared" si="9"/>
        <v>0</v>
      </c>
      <c r="BM30" s="74">
        <f t="shared" si="9"/>
        <v>0</v>
      </c>
      <c r="BN30" s="74">
        <f t="shared" si="9"/>
        <v>0</v>
      </c>
      <c r="BO30" s="74">
        <f t="shared" si="9"/>
        <v>0</v>
      </c>
      <c r="BP30" s="74">
        <f t="shared" si="9"/>
        <v>0</v>
      </c>
      <c r="BQ30" s="74">
        <f t="shared" si="9"/>
        <v>0</v>
      </c>
      <c r="BR30" s="74">
        <f t="shared" si="9"/>
        <v>0</v>
      </c>
      <c r="BS30" s="74">
        <f t="shared" si="9"/>
        <v>0</v>
      </c>
      <c r="BT30" s="74">
        <f t="shared" si="9"/>
        <v>0</v>
      </c>
      <c r="BU30" s="74">
        <f t="shared" si="10"/>
        <v>0</v>
      </c>
      <c r="BV30" s="74">
        <f t="shared" si="10"/>
        <v>0</v>
      </c>
      <c r="BW30" s="74">
        <f t="shared" si="10"/>
        <v>0</v>
      </c>
      <c r="BX30" s="74">
        <f t="shared" si="10"/>
        <v>0</v>
      </c>
      <c r="BY30" s="74">
        <f t="shared" si="10"/>
        <v>0</v>
      </c>
      <c r="BZ30" s="74">
        <f t="shared" si="10"/>
        <v>0</v>
      </c>
      <c r="CA30" s="74">
        <f t="shared" si="10"/>
        <v>0</v>
      </c>
      <c r="CB30" s="74">
        <f t="shared" si="10"/>
        <v>0</v>
      </c>
      <c r="CC30" s="74">
        <f t="shared" si="10"/>
        <v>0</v>
      </c>
      <c r="CD30" s="74">
        <f t="shared" si="10"/>
        <v>0</v>
      </c>
      <c r="CE30" s="74">
        <f t="shared" si="10"/>
        <v>0</v>
      </c>
      <c r="CF30" s="74">
        <f t="shared" si="10"/>
        <v>0</v>
      </c>
      <c r="CG30" s="74">
        <f t="shared" si="10"/>
        <v>0</v>
      </c>
      <c r="CH30" s="74">
        <f t="shared" si="11"/>
        <v>0</v>
      </c>
      <c r="CI30" s="74">
        <f t="shared" si="11"/>
        <v>0</v>
      </c>
      <c r="CJ30" s="74">
        <f t="shared" si="11"/>
        <v>0</v>
      </c>
      <c r="CK30" s="74">
        <f t="shared" si="11"/>
        <v>0</v>
      </c>
      <c r="CL30" s="74">
        <f t="shared" si="11"/>
        <v>0</v>
      </c>
      <c r="CM30" s="74">
        <f t="shared" si="11"/>
        <v>0</v>
      </c>
      <c r="CN30" s="74">
        <f t="shared" si="11"/>
        <v>0</v>
      </c>
      <c r="CO30" s="74">
        <f t="shared" si="11"/>
        <v>0</v>
      </c>
      <c r="CP30" s="74">
        <f t="shared" si="11"/>
        <v>0</v>
      </c>
      <c r="CQ30" s="74">
        <f t="shared" si="11"/>
        <v>0</v>
      </c>
      <c r="CR30" s="74">
        <f t="shared" si="11"/>
        <v>0</v>
      </c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54">
        <f t="shared" si="12"/>
        <v>0</v>
      </c>
      <c r="EH30" s="136"/>
      <c r="EI30" s="97">
        <f t="shared" si="13"/>
        <v>0</v>
      </c>
      <c r="EJ30" s="344" t="str">
        <f t="shared" si="14"/>
        <v/>
      </c>
      <c r="EK30" s="345">
        <f t="shared" si="15"/>
        <v>0</v>
      </c>
      <c r="EL30" s="185"/>
      <c r="EM30" s="102">
        <f>SUMIF($K30,REGISTER!$CU$7,'KORT 3'!$BD30)</f>
        <v>0</v>
      </c>
      <c r="EN30" s="19">
        <f>SUMIF($K30,REGISTER!$CU$8,'KORT 3'!$BD30)</f>
        <v>0</v>
      </c>
      <c r="EO30" s="20">
        <f>SUMIF($K30,REGISTER!$CU$9,'KORT 3'!$BD30)</f>
        <v>0</v>
      </c>
      <c r="EP30" s="17">
        <f>SUMIF($K30,REGISTER!$CU$21,'KORT 3'!$BD30)</f>
        <v>0</v>
      </c>
      <c r="EQ30" s="19">
        <f>SUMIF($K30,REGISTER!$CU$22,'KORT 3'!$BD30)</f>
        <v>0</v>
      </c>
      <c r="ER30" s="20">
        <f>SUMIF($K30,REGISTER!$CU$23,'KORT 3'!$BD30)</f>
        <v>0</v>
      </c>
      <c r="ES30" s="17">
        <f>SUMIF($K30,REGISTER!$CU$14,'KORT 3'!$BD30)</f>
        <v>0</v>
      </c>
      <c r="ET30" s="19">
        <f>SUMIF($K30,REGISTER!$CU$15,'KORT 3'!$BD30)</f>
        <v>0</v>
      </c>
      <c r="EU30" s="19">
        <f>SUMIF($K30,REGISTER!$CU$16,'KORT 3'!$BD30)</f>
        <v>0</v>
      </c>
      <c r="EV30" s="218">
        <f>SUMIF($K30,REGISTER!$CU$17,'KORT 3'!$BD30)+SUMIF($K30,REGISTER!$CU$18,'KORT 3'!$BD30)+SUMIF($K30,REGISTER!$CU$19,'KORT 3'!$BD30)+SUMIF($K30,REGISTER!$CU$20,'KORT 3'!$BD30)</f>
        <v>0</v>
      </c>
      <c r="EW30" s="103">
        <f>SUMIF($K30,REGISTER!$CU$28,'KORT 3'!$BD30)</f>
        <v>0</v>
      </c>
      <c r="EX30" s="19">
        <f>SUMIF($K30,REGISTER!$CU$29,'KORT 3'!$BD30)</f>
        <v>0</v>
      </c>
      <c r="EY30" s="19">
        <f>SUMIF($K30,REGISTER!$CU$30,'KORT 3'!$BD30)</f>
        <v>0</v>
      </c>
      <c r="EZ30" s="218">
        <f>SUMIF($K30,REGISTER!$CU$31,'KORT 3'!$BD30)+SUMIF($K30,REGISTER!$CU$32,'KORT 3'!$BD30)+SUMIF($K30,REGISTER!$CU$33,'KORT 3'!$BD30)+SUMIF($K30,REGISTER!$CU$34,'KORT 3'!$BD30)</f>
        <v>0</v>
      </c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234"/>
      <c r="FQ30" s="103">
        <f>SUMIF($M30,REGISTER!$CU$36,'KORT 3'!$O30)</f>
        <v>0</v>
      </c>
      <c r="FR30" s="19">
        <f>SUMIF($M30,REGISTER!$CU$37,'KORT 3'!$O30)</f>
        <v>0</v>
      </c>
      <c r="FS30" s="19">
        <f>SUMIF($M30,REGISTER!$CU$38,'KORT 3'!$O30)</f>
        <v>0</v>
      </c>
      <c r="FT30" s="19">
        <f>SUMIF($M30,REGISTER!$CU$39,'KORT 3'!$O30)</f>
        <v>0</v>
      </c>
      <c r="FU30" s="19">
        <f>SUMIF($M30,REGISTER!$CU$40,'KORT 3'!$O30)</f>
        <v>0</v>
      </c>
      <c r="FV30" s="19">
        <f>SUMIF($M30,REGISTER!$CU$41,'KORT 3'!$O30)</f>
        <v>0</v>
      </c>
      <c r="FW30" s="19">
        <f>SUMIF($M30,REGISTER!$CU$56,'KORT 3'!$O30)</f>
        <v>0</v>
      </c>
      <c r="FX30" s="19">
        <f>SUMIF($M30,REGISTER!$CU$57,'KORT 3'!$O30)</f>
        <v>0</v>
      </c>
      <c r="FY30" s="19">
        <f>SUMIF($M30,REGISTER!$CU$58,'KORT 3'!$O30)</f>
        <v>0</v>
      </c>
      <c r="FZ30" s="19">
        <f>SUMIF($M30,REGISTER!$CU$59,'KORT 3'!$O30)</f>
        <v>0</v>
      </c>
      <c r="GA30" s="19">
        <f>SUMIF($M30,REGISTER!$CU$60,'KORT 3'!$O30)</f>
        <v>0</v>
      </c>
      <c r="GB30" s="19">
        <f>SUMIF($M30,REGISTER!$CU$61,'KORT 3'!$O30)</f>
        <v>0</v>
      </c>
      <c r="GC30" s="19">
        <f>SUMIF($M30,REGISTER!$CU$46,'KORT 3'!$O30)</f>
        <v>0</v>
      </c>
      <c r="GD30" s="19">
        <f>SUMIF($M30,REGISTER!$CU$47,'KORT 3'!$O30)</f>
        <v>0</v>
      </c>
      <c r="GE30" s="19">
        <f>SUMIF($M30,REGISTER!$CU$48,'KORT 3'!$O30)</f>
        <v>0</v>
      </c>
      <c r="GF30" s="19">
        <f>SUMIF($M30,REGISTER!$CU$49,'KORT 3'!$O30)</f>
        <v>0</v>
      </c>
      <c r="GG30" s="19">
        <f>SUMIF($M30,REGISTER!$CU$50,'KORT 3'!$O30)</f>
        <v>0</v>
      </c>
      <c r="GH30" s="19">
        <f>SUMIF($M30,REGISTER!$CU$51,'KORT 3'!$O30)</f>
        <v>0</v>
      </c>
      <c r="GI30" s="18">
        <f>SUMIF($M30,REGISTER!$CU$52,'KORT 3'!$O30)+SUMIF($M30,REGISTER!$CU$53,'KORT 3'!$O30)+SUMIF($M30,REGISTER!$CU$54,'KORT 3'!$O30)+SUMIF($M30,REGISTER!$CU$55,'KORT 3'!$O30)</f>
        <v>0</v>
      </c>
      <c r="GJ30" s="19">
        <f>SUMIF($M30,REGISTER!$CU$66,'KORT 3'!$O30)</f>
        <v>0</v>
      </c>
      <c r="GK30" s="19">
        <f>SUMIF($M30,REGISTER!$CU$67,'KORT 3'!$O30)</f>
        <v>0</v>
      </c>
      <c r="GL30" s="19">
        <f>SUMIF($M30,REGISTER!$CU$68,'KORT 3'!$O30)</f>
        <v>0</v>
      </c>
      <c r="GM30" s="19">
        <f>SUMIF($M30,REGISTER!$CU$69,'KORT 3'!$O30)</f>
        <v>0</v>
      </c>
      <c r="GN30" s="19">
        <f>SUMIF($M30,REGISTER!$CU$70,'KORT 3'!$O30)</f>
        <v>0</v>
      </c>
      <c r="GO30" s="19">
        <f>SUMIF($M30,REGISTER!$CU$71,'KORT 3'!$O30)</f>
        <v>0</v>
      </c>
      <c r="GP30" s="18">
        <f>SUMIF($M30,REGISTER!$CU$72,'KORT 3'!$O30)+SUMIF($M30,REGISTER!$CU$73,'KORT 3'!$O30)+SUMIF($M30,REGISTER!$CU$74,'KORT 3'!$O30)+SUMIF($M30,REGISTER!$CU$75,'KORT 3'!$O30)</f>
        <v>0</v>
      </c>
      <c r="GQ30" s="136"/>
      <c r="GR30" s="136"/>
      <c r="GS30" s="136"/>
      <c r="GT30" s="136"/>
      <c r="GU30" s="136"/>
      <c r="GV30" s="136"/>
      <c r="GW30" s="136"/>
      <c r="GX30" s="136"/>
      <c r="GY30" s="136"/>
      <c r="GZ30" s="136"/>
      <c r="HA30" s="136"/>
      <c r="HB30" s="136"/>
      <c r="HC30" s="136"/>
      <c r="HD30" s="136"/>
      <c r="HE30" s="136"/>
      <c r="HF30" s="136"/>
      <c r="HG30" s="136"/>
      <c r="HH30" s="125"/>
      <c r="HI30" s="1"/>
    </row>
    <row r="31" spans="1:218" ht="15.95" customHeight="1">
      <c r="A31" s="17">
        <v>13</v>
      </c>
      <c r="B31" s="81"/>
      <c r="C31" s="429" t="str">
        <f t="shared" si="0"/>
        <v/>
      </c>
      <c r="D31" s="461"/>
      <c r="E31" s="461"/>
      <c r="F31" s="461"/>
      <c r="G31" s="461"/>
      <c r="H31" s="130" t="str">
        <f t="shared" si="1"/>
        <v/>
      </c>
      <c r="I31" s="26">
        <f t="shared" si="2"/>
        <v>0</v>
      </c>
      <c r="J31" s="26">
        <f t="shared" si="3"/>
        <v>0</v>
      </c>
      <c r="K31" s="26">
        <f t="shared" si="4"/>
        <v>0</v>
      </c>
      <c r="L31" s="133"/>
      <c r="M31" s="26">
        <f t="shared" si="5"/>
        <v>0</v>
      </c>
      <c r="N31" s="26">
        <f t="shared" si="6"/>
        <v>0</v>
      </c>
      <c r="O31" s="101">
        <f t="shared" si="7"/>
        <v>0</v>
      </c>
      <c r="P31" s="80">
        <f>IF((SUM(P$19:P30)+P$38+P$39+SUM(P$117:P$121))&gt;=REGISTER!$CZ$22,0,IF(CS$70=1,0,IF(AND(CS31=1,$J31=1,CS$43&gt;=REGISTER!$CZ$25,CS$40&gt;0,SUM(CS$54:CS$60)&gt;0),1,0)))</f>
        <v>0</v>
      </c>
      <c r="Q31" s="80">
        <f>IF((SUM(Q$19:Q30)+Q$38+Q$39+SUM(Q$117:Q$121))&gt;=REGISTER!$CZ$22,0,IF(CT$70=1,0,IF(AND(CT31=1,$J31=1,CT$43&gt;=REGISTER!$CZ$25,CT$40&gt;0,SUM(CT$54:CT$60)&gt;0),1,0)))</f>
        <v>0</v>
      </c>
      <c r="R31" s="80">
        <f>IF((SUM(R$19:R30)+R$38+R$39+SUM(R$117:R$121))&gt;=REGISTER!$CZ$22,0,IF(CU$70=1,0,IF(AND(CU31=1,$J31=1,CU$43&gt;=REGISTER!$CZ$25,CU$40&gt;0,SUM(CU$54:CU$60)&gt;0),1,0)))</f>
        <v>0</v>
      </c>
      <c r="S31" s="80">
        <f>IF((SUM(S$19:S30)+S$38+S$39+SUM(S$117:S$121))&gt;=REGISTER!$CZ$22,0,IF(CV$70=1,0,IF(AND(CV31=1,$J31=1,CV$43&gt;=REGISTER!$CZ$25,CV$40&gt;0,SUM(CV$54:CV$60)&gt;0),1,0)))</f>
        <v>0</v>
      </c>
      <c r="T31" s="80">
        <f>IF((SUM(T$19:T30)+T$38+T$39+SUM(T$117:T$121))&gt;=REGISTER!$CZ$22,0,IF(CW$70=1,0,IF(AND(CW31=1,$J31=1,CW$43&gt;=REGISTER!$CZ$25,CW$40&gt;0,SUM(CW$54:CW$60)&gt;0),1,0)))</f>
        <v>0</v>
      </c>
      <c r="U31" s="80">
        <f>IF((SUM(U$19:U30)+U$38+U$39+SUM(U$117:U$121))&gt;=REGISTER!$CZ$22,0,IF(CX$70=1,0,IF(AND(CX31=1,$J31=1,CX$43&gt;=REGISTER!$CZ$25,CX$40&gt;0,SUM(CX$54:CX$60)&gt;0),1,0)))</f>
        <v>0</v>
      </c>
      <c r="V31" s="80">
        <f>IF((SUM(V$19:V30)+V$38+V$39+SUM(V$117:V$121))&gt;=REGISTER!$CZ$22,0,IF(CY$70=1,0,IF(AND(CY31=1,$J31=1,CY$43&gt;=REGISTER!$CZ$25,CY$40&gt;0,SUM(CY$54:CY$60)&gt;0),1,0)))</f>
        <v>0</v>
      </c>
      <c r="W31" s="80">
        <f>IF((SUM(W$19:W30)+W$38+W$39+SUM(W$117:W$121))&gt;=REGISTER!$CZ$22,0,IF(CZ$70=1,0,IF(AND(CZ31=1,$J31=1,CZ$43&gt;=REGISTER!$CZ$25,CZ$40&gt;0,SUM(CZ$54:CZ$60)&gt;0),1,0)))</f>
        <v>0</v>
      </c>
      <c r="X31" s="80">
        <f>IF((SUM(X$19:X30)+X$38+X$39+SUM(X$117:X$121))&gt;=REGISTER!$CZ$22,0,IF(DA$70=1,0,IF(AND(DA31=1,$J31=1,DA$43&gt;=REGISTER!$CZ$25,DA$40&gt;0,SUM(DA$54:DA$60)&gt;0),1,0)))</f>
        <v>0</v>
      </c>
      <c r="Y31" s="80">
        <f>IF((SUM(Y$19:Y30)+Y$38+Y$39+SUM(Y$117:Y$121))&gt;=REGISTER!$CZ$22,0,IF(DB$70=1,0,IF(AND(DB31=1,$J31=1,DB$43&gt;=REGISTER!$CZ$25,DB$40&gt;0,SUM(DB$54:DB$60)&gt;0),1,0)))</f>
        <v>0</v>
      </c>
      <c r="Z31" s="80">
        <f>IF((SUM(Z$19:Z30)+Z$38+Z$39+SUM(Z$117:Z$121))&gt;=REGISTER!$CZ$22,0,IF(DC$70=1,0,IF(AND(DC31=1,$J31=1,DC$43&gt;=REGISTER!$CZ$25,DC$40&gt;0,SUM(DC$54:DC$60)&gt;0),1,0)))</f>
        <v>0</v>
      </c>
      <c r="AA31" s="80">
        <f>IF((SUM(AA$19:AA30)+AA$38+AA$39+SUM(AA$117:AA$121))&gt;=REGISTER!$CZ$22,0,IF(DD$70=1,0,IF(AND(DD31=1,$J31=1,DD$43&gt;=REGISTER!$CZ$25,DD$40&gt;0,SUM(DD$54:DD$60)&gt;0),1,0)))</f>
        <v>0</v>
      </c>
      <c r="AB31" s="80">
        <f>IF((SUM(AB$19:AB30)+AB$38+AB$39+SUM(AB$117:AB$121))&gt;=REGISTER!$CZ$22,0,IF(DE$70=1,0,IF(AND(DE31=1,$J31=1,DE$43&gt;=REGISTER!$CZ$25,DE$40&gt;0,SUM(DE$54:DE$60)&gt;0),1,0)))</f>
        <v>0</v>
      </c>
      <c r="AC31" s="80">
        <f>IF((SUM(AC$19:AC30)+AC$38+AC$39+SUM(AC$117:AC$121))&gt;=REGISTER!$CZ$22,0,IF(DF$70=1,0,IF(AND(DF31=1,$J31=1,DF$43&gt;=REGISTER!$CZ$25,DF$40&gt;0,SUM(DF$54:DF$60)&gt;0),1,0)))</f>
        <v>0</v>
      </c>
      <c r="AD31" s="80">
        <f>IF((SUM(AD$19:AD30)+AD$38+AD$39+SUM(AD$117:AD$121))&gt;=REGISTER!$CZ$22,0,IF(DG$70=1,0,IF(AND(DG31=1,$J31=1,DG$43&gt;=REGISTER!$CZ$25,DG$40&gt;0,SUM(DG$54:DG$60)&gt;0),1,0)))</f>
        <v>0</v>
      </c>
      <c r="AE31" s="80">
        <f>IF((SUM(AE$19:AE30)+AE$38+AE$39+SUM(AE$117:AE$121))&gt;=REGISTER!$CZ$22,0,IF(DH$70=1,0,IF(AND(DH31=1,$J31=1,DH$43&gt;=REGISTER!$CZ$25,DH$40&gt;0,SUM(DH$54:DH$60)&gt;0),1,0)))</f>
        <v>0</v>
      </c>
      <c r="AF31" s="80">
        <f>IF((SUM(AF$19:AF30)+AF$38+AF$39+SUM(AF$117:AF$121))&gt;=REGISTER!$CZ$22,0,IF(DI$70=1,0,IF(AND(DI31=1,$J31=1,DI$43&gt;=REGISTER!$CZ$25,DI$40&gt;0,SUM(DI$54:DI$60)&gt;0),1,0)))</f>
        <v>0</v>
      </c>
      <c r="AG31" s="80">
        <f>IF((SUM(AG$19:AG30)+AG$38+AG$39+SUM(AG$117:AG$121))&gt;=REGISTER!$CZ$22,0,IF(DJ$70=1,0,IF(AND(DJ31=1,$J31=1,DJ$43&gt;=REGISTER!$CZ$25,DJ$40&gt;0,SUM(DJ$54:DJ$60)&gt;0),1,0)))</f>
        <v>0</v>
      </c>
      <c r="AH31" s="80">
        <f>IF((SUM(AH$19:AH30)+AH$38+AH$39+SUM(AH$117:AH$121))&gt;=REGISTER!$CZ$22,0,IF(DK$70=1,0,IF(AND(DK31=1,$J31=1,DK$43&gt;=REGISTER!$CZ$25,DK$40&gt;0,SUM(DK$54:DK$60)&gt;0),1,0)))</f>
        <v>0</v>
      </c>
      <c r="AI31" s="80">
        <f>IF((SUM(AI$19:AI30)+AI$38+AI$39+SUM(AI$117:AI$121))&gt;=REGISTER!$CZ$22,0,IF(DL$70=1,0,IF(AND(DL31=1,$J31=1,DL$43&gt;=REGISTER!$CZ$25,DL$40&gt;0,SUM(DL$54:DL$60)&gt;0),1,0)))</f>
        <v>0</v>
      </c>
      <c r="AJ31" s="80">
        <f>IF((SUM(AJ$19:AJ30)+AJ$38+AJ$39+SUM(AJ$117:AJ$121))&gt;=REGISTER!$CZ$22,0,IF(DM$70=1,0,IF(AND(DM31=1,$J31=1,DM$43&gt;=REGISTER!$CZ$25,DM$40&gt;0,SUM(DM$54:DM$60)&gt;0),1,0)))</f>
        <v>0</v>
      </c>
      <c r="AK31" s="80">
        <f>IF((SUM(AK$19:AK30)+AK$38+AK$39+SUM(AK$117:AK$121))&gt;=REGISTER!$CZ$22,0,IF(DN$70=1,0,IF(AND(DN31=1,$J31=1,DN$43&gt;=REGISTER!$CZ$25,DN$40&gt;0,SUM(DN$54:DN$60)&gt;0),1,0)))</f>
        <v>0</v>
      </c>
      <c r="AL31" s="80">
        <f>IF((SUM(AL$19:AL30)+AL$38+AL$39+SUM(AL$117:AL$121))&gt;=REGISTER!$CZ$22,0,IF(DO$70=1,0,IF(AND(DO31=1,$J31=1,DO$43&gt;=REGISTER!$CZ$25,DO$40&gt;0,SUM(DO$54:DO$60)&gt;0),1,0)))</f>
        <v>0</v>
      </c>
      <c r="AM31" s="80">
        <f>IF((SUM(AM$19:AM30)+AM$38+AM$39+SUM(AM$117:AM$121))&gt;=REGISTER!$CZ$22,0,IF(DP$70=1,0,IF(AND(DP31=1,$J31=1,DP$43&gt;=REGISTER!$CZ$25,DP$40&gt;0,SUM(DP$54:DP$60)&gt;0),1,0)))</f>
        <v>0</v>
      </c>
      <c r="AN31" s="80">
        <f>IF((SUM(AN$19:AN30)+AN$38+AN$39+SUM(AN$117:AN$121))&gt;=REGISTER!$CZ$22,0,IF(DQ$70=1,0,IF(AND(DQ31=1,$J31=1,DQ$43&gt;=REGISTER!$CZ$25,DQ$40&gt;0,SUM(DQ$54:DQ$60)&gt;0),1,0)))</f>
        <v>0</v>
      </c>
      <c r="AO31" s="80">
        <f>IF((SUM(AO$19:AO30)+AO$38+AO$39+SUM(AO$117:AO$121))&gt;=REGISTER!$CZ$22,0,IF(DR$70=1,0,IF(AND(DR31=1,$J31=1,DR$43&gt;=REGISTER!$CZ$25,DR$40&gt;0,SUM(DR$54:DR$60)&gt;0),1,0)))</f>
        <v>0</v>
      </c>
      <c r="AP31" s="80">
        <f>IF((SUM(AP$19:AP30)+AP$38+AP$39+SUM(AP$117:AP$121))&gt;=REGISTER!$CZ$22,0,IF(DS$70=1,0,IF(AND(DS31=1,$J31=1,DS$43&gt;=REGISTER!$CZ$25,DS$40&gt;0,SUM(DS$54:DS$60)&gt;0),1,0)))</f>
        <v>0</v>
      </c>
      <c r="AQ31" s="80">
        <f>IF((SUM(AQ$19:AQ30)+AQ$38+AQ$39+SUM(AQ$117:AQ$121))&gt;=REGISTER!$CZ$22,0,IF(DT$70=1,0,IF(AND(DT31=1,$J31=1,DT$43&gt;=REGISTER!$CZ$25,DT$40&gt;0,SUM(DT$54:DT$60)&gt;0),1,0)))</f>
        <v>0</v>
      </c>
      <c r="AR31" s="80">
        <f>IF((SUM(AR$19:AR30)+AR$38+AR$39+SUM(AR$117:AR$121))&gt;=REGISTER!$CZ$22,0,IF(DU$70=1,0,IF(AND(DU31=1,$J31=1,DU$43&gt;=REGISTER!$CZ$25,DU$40&gt;0,SUM(DU$54:DU$60)&gt;0),1,0)))</f>
        <v>0</v>
      </c>
      <c r="AS31" s="80">
        <f>IF((SUM(AS$19:AS30)+AS$38+AS$39+SUM(AS$117:AS$121))&gt;=REGISTER!$CZ$22,0,IF(DV$70=1,0,IF(AND(DV31=1,$J31=1,DV$43&gt;=REGISTER!$CZ$25,DV$40&gt;0,SUM(DV$54:DV$60)&gt;0),1,0)))</f>
        <v>0</v>
      </c>
      <c r="AT31" s="80">
        <f>IF((SUM(AT$19:AT30)+AT$38+AT$39+SUM(AT$117:AT$121))&gt;=REGISTER!$CZ$22,0,IF(DW$70=1,0,IF(AND(DW31=1,$J31=1,DW$43&gt;=REGISTER!$CZ$25,DW$40&gt;0,SUM(DW$54:DW$60)&gt;0),1,0)))</f>
        <v>0</v>
      </c>
      <c r="AU31" s="80">
        <f>IF((SUM(AU$19:AU30)+AU$38+AU$39+SUM(AU$117:AU$121))&gt;=REGISTER!$CZ$22,0,IF(DX$70=1,0,IF(AND(DX31=1,$J31=1,DX$43&gt;=REGISTER!$CZ$25,DX$40&gt;0,SUM(DX$54:DX$60)&gt;0),1,0)))</f>
        <v>0</v>
      </c>
      <c r="AV31" s="80">
        <f>IF((SUM(AV$19:AV30)+AV$38+AV$39+SUM(AV$117:AV$121))&gt;=REGISTER!$CZ$22,0,IF(DY$70=1,0,IF(AND(DY31=1,$J31=1,DY$43&gt;=REGISTER!$CZ$25,DY$40&gt;0,SUM(DY$54:DY$60)&gt;0),1,0)))</f>
        <v>0</v>
      </c>
      <c r="AW31" s="80">
        <f>IF((SUM(AW$19:AW30)+AW$38+AW$39+SUM(AW$117:AW$121))&gt;=REGISTER!$CZ$22,0,IF(DZ$70=1,0,IF(AND(DZ31=1,$J31=1,DZ$43&gt;=REGISTER!$CZ$25,DZ$40&gt;0,SUM(DZ$54:DZ$60)&gt;0),1,0)))</f>
        <v>0</v>
      </c>
      <c r="AX31" s="80">
        <f>IF((SUM(AX$19:AX30)+AX$38+AX$39+SUM(AX$117:AX$121))&gt;=REGISTER!$CZ$22,0,IF(EA$70=1,0,IF(AND(EA31=1,$J31=1,EA$43&gt;=REGISTER!$CZ$25,EA$40&gt;0,SUM(EA$54:EA$60)&gt;0),1,0)))</f>
        <v>0</v>
      </c>
      <c r="AY31" s="80">
        <f>IF((SUM(AY$19:AY30)+AY$38+AY$39+SUM(AY$117:AY$121))&gt;=REGISTER!$CZ$22,0,IF(EB$70=1,0,IF(AND(EB31=1,$J31=1,EB$43&gt;=REGISTER!$CZ$25,EB$40&gt;0,SUM(EB$54:EB$60)&gt;0),1,0)))</f>
        <v>0</v>
      </c>
      <c r="AZ31" s="80">
        <f>IF((SUM(AZ$19:AZ30)+AZ$38+AZ$39+SUM(AZ$117:AZ$121))&gt;=REGISTER!$CZ$22,0,IF(EC$70=1,0,IF(AND(EC31=1,$J31=1,EC$43&gt;=REGISTER!$CZ$25,EC$40&gt;0,SUM(EC$54:EC$60)&gt;0),1,0)))</f>
        <v>0</v>
      </c>
      <c r="BA31" s="80">
        <f>IF((SUM(BA$19:BA30)+BA$38+BA$39+SUM(BA$117:BA$121))&gt;=REGISTER!$CZ$22,0,IF(ED$70=1,0,IF(AND(ED31=1,$J31=1,ED$43&gt;=REGISTER!$CZ$25,ED$40&gt;0,SUM(ED$54:ED$60)&gt;0),1,0)))</f>
        <v>0</v>
      </c>
      <c r="BB31" s="80">
        <f>IF((SUM(BB$19:BB30)+BB$38+BB$39+SUM(BB$117:BB$121))&gt;=REGISTER!$CZ$22,0,IF(EE$70=1,0,IF(AND(EE31=1,$J31=1,EE$43&gt;=REGISTER!$CZ$25,EE$40&gt;0,SUM(EE$54:EE$60)&gt;0),1,0)))</f>
        <v>0</v>
      </c>
      <c r="BC31" s="80">
        <f>IF((SUM(BC$19:BC30)+BC$38+BC$39+SUM(BC$117:BC$121))&gt;=REGISTER!$CZ$22,0,IF(EF$70=1,0,IF(AND(EF31=1,$J31=1,EF$43&gt;=REGISTER!$CZ$25,EF$40&gt;0,SUM(EF$54:EF$60)&gt;0),1,0)))</f>
        <v>0</v>
      </c>
      <c r="BD31" s="101">
        <f t="shared" si="8"/>
        <v>0</v>
      </c>
      <c r="BE31" s="74">
        <f t="shared" si="9"/>
        <v>0</v>
      </c>
      <c r="BF31" s="74">
        <f t="shared" si="9"/>
        <v>0</v>
      </c>
      <c r="BG31" s="74">
        <f t="shared" si="9"/>
        <v>0</v>
      </c>
      <c r="BH31" s="74">
        <f t="shared" si="9"/>
        <v>0</v>
      </c>
      <c r="BI31" s="74">
        <f t="shared" si="9"/>
        <v>0</v>
      </c>
      <c r="BJ31" s="74">
        <f t="shared" si="9"/>
        <v>0</v>
      </c>
      <c r="BK31" s="74">
        <f t="shared" si="9"/>
        <v>0</v>
      </c>
      <c r="BL31" s="74">
        <f t="shared" si="9"/>
        <v>0</v>
      </c>
      <c r="BM31" s="74">
        <f t="shared" si="9"/>
        <v>0</v>
      </c>
      <c r="BN31" s="74">
        <f t="shared" si="9"/>
        <v>0</v>
      </c>
      <c r="BO31" s="74">
        <f t="shared" si="9"/>
        <v>0</v>
      </c>
      <c r="BP31" s="74">
        <f t="shared" si="9"/>
        <v>0</v>
      </c>
      <c r="BQ31" s="74">
        <f t="shared" si="9"/>
        <v>0</v>
      </c>
      <c r="BR31" s="74">
        <f t="shared" si="9"/>
        <v>0</v>
      </c>
      <c r="BS31" s="74">
        <f t="shared" si="9"/>
        <v>0</v>
      </c>
      <c r="BT31" s="74">
        <f t="shared" si="9"/>
        <v>0</v>
      </c>
      <c r="BU31" s="74">
        <f t="shared" si="10"/>
        <v>0</v>
      </c>
      <c r="BV31" s="74">
        <f t="shared" si="10"/>
        <v>0</v>
      </c>
      <c r="BW31" s="74">
        <f t="shared" si="10"/>
        <v>0</v>
      </c>
      <c r="BX31" s="74">
        <f t="shared" si="10"/>
        <v>0</v>
      </c>
      <c r="BY31" s="74">
        <f t="shared" si="10"/>
        <v>0</v>
      </c>
      <c r="BZ31" s="74">
        <f t="shared" si="10"/>
        <v>0</v>
      </c>
      <c r="CA31" s="74">
        <f t="shared" si="10"/>
        <v>0</v>
      </c>
      <c r="CB31" s="74">
        <f t="shared" si="10"/>
        <v>0</v>
      </c>
      <c r="CC31" s="74">
        <f t="shared" si="10"/>
        <v>0</v>
      </c>
      <c r="CD31" s="74">
        <f t="shared" si="10"/>
        <v>0</v>
      </c>
      <c r="CE31" s="74">
        <f t="shared" si="10"/>
        <v>0</v>
      </c>
      <c r="CF31" s="74">
        <f t="shared" si="10"/>
        <v>0</v>
      </c>
      <c r="CG31" s="74">
        <f t="shared" si="10"/>
        <v>0</v>
      </c>
      <c r="CH31" s="74">
        <f t="shared" si="11"/>
        <v>0</v>
      </c>
      <c r="CI31" s="74">
        <f t="shared" si="11"/>
        <v>0</v>
      </c>
      <c r="CJ31" s="74">
        <f t="shared" si="11"/>
        <v>0</v>
      </c>
      <c r="CK31" s="74">
        <f t="shared" si="11"/>
        <v>0</v>
      </c>
      <c r="CL31" s="74">
        <f t="shared" si="11"/>
        <v>0</v>
      </c>
      <c r="CM31" s="74">
        <f t="shared" si="11"/>
        <v>0</v>
      </c>
      <c r="CN31" s="74">
        <f t="shared" si="11"/>
        <v>0</v>
      </c>
      <c r="CO31" s="74">
        <f t="shared" si="11"/>
        <v>0</v>
      </c>
      <c r="CP31" s="74">
        <f t="shared" si="11"/>
        <v>0</v>
      </c>
      <c r="CQ31" s="74">
        <f t="shared" si="11"/>
        <v>0</v>
      </c>
      <c r="CR31" s="74">
        <f t="shared" si="11"/>
        <v>0</v>
      </c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54">
        <f t="shared" si="12"/>
        <v>0</v>
      </c>
      <c r="EH31" s="136"/>
      <c r="EI31" s="97">
        <f t="shared" si="13"/>
        <v>0</v>
      </c>
      <c r="EJ31" s="344" t="str">
        <f t="shared" si="14"/>
        <v/>
      </c>
      <c r="EK31" s="345">
        <f t="shared" si="15"/>
        <v>0</v>
      </c>
      <c r="EL31" s="185"/>
      <c r="EM31" s="102">
        <f>SUMIF($K31,REGISTER!$CU$7,'KORT 3'!$BD31)</f>
        <v>0</v>
      </c>
      <c r="EN31" s="19">
        <f>SUMIF($K31,REGISTER!$CU$8,'KORT 3'!$BD31)</f>
        <v>0</v>
      </c>
      <c r="EO31" s="20">
        <f>SUMIF($K31,REGISTER!$CU$9,'KORT 3'!$BD31)</f>
        <v>0</v>
      </c>
      <c r="EP31" s="17">
        <f>SUMIF($K31,REGISTER!$CU$21,'KORT 3'!$BD31)</f>
        <v>0</v>
      </c>
      <c r="EQ31" s="19">
        <f>SUMIF($K31,REGISTER!$CU$22,'KORT 3'!$BD31)</f>
        <v>0</v>
      </c>
      <c r="ER31" s="20">
        <f>SUMIF($K31,REGISTER!$CU$23,'KORT 3'!$BD31)</f>
        <v>0</v>
      </c>
      <c r="ES31" s="17">
        <f>SUMIF($K31,REGISTER!$CU$14,'KORT 3'!$BD31)</f>
        <v>0</v>
      </c>
      <c r="ET31" s="19">
        <f>SUMIF($K31,REGISTER!$CU$15,'KORT 3'!$BD31)</f>
        <v>0</v>
      </c>
      <c r="EU31" s="19">
        <f>SUMIF($K31,REGISTER!$CU$16,'KORT 3'!$BD31)</f>
        <v>0</v>
      </c>
      <c r="EV31" s="218">
        <f>SUMIF($K31,REGISTER!$CU$17,'KORT 3'!$BD31)+SUMIF($K31,REGISTER!$CU$18,'KORT 3'!$BD31)+SUMIF($K31,REGISTER!$CU$19,'KORT 3'!$BD31)+SUMIF($K31,REGISTER!$CU$20,'KORT 3'!$BD31)</f>
        <v>0</v>
      </c>
      <c r="EW31" s="103">
        <f>SUMIF($K31,REGISTER!$CU$28,'KORT 3'!$BD31)</f>
        <v>0</v>
      </c>
      <c r="EX31" s="19">
        <f>SUMIF($K31,REGISTER!$CU$29,'KORT 3'!$BD31)</f>
        <v>0</v>
      </c>
      <c r="EY31" s="19">
        <f>SUMIF($K31,REGISTER!$CU$30,'KORT 3'!$BD31)</f>
        <v>0</v>
      </c>
      <c r="EZ31" s="218">
        <f>SUMIF($K31,REGISTER!$CU$31,'KORT 3'!$BD31)+SUMIF($K31,REGISTER!$CU$32,'KORT 3'!$BD31)+SUMIF($K31,REGISTER!$CU$33,'KORT 3'!$BD31)+SUMIF($K31,REGISTER!$CU$34,'KORT 3'!$BD31)</f>
        <v>0</v>
      </c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234"/>
      <c r="FQ31" s="103">
        <f>SUMIF($M31,REGISTER!$CU$36,'KORT 3'!$O31)</f>
        <v>0</v>
      </c>
      <c r="FR31" s="19">
        <f>SUMIF($M31,REGISTER!$CU$37,'KORT 3'!$O31)</f>
        <v>0</v>
      </c>
      <c r="FS31" s="19">
        <f>SUMIF($M31,REGISTER!$CU$38,'KORT 3'!$O31)</f>
        <v>0</v>
      </c>
      <c r="FT31" s="19">
        <f>SUMIF($M31,REGISTER!$CU$39,'KORT 3'!$O31)</f>
        <v>0</v>
      </c>
      <c r="FU31" s="19">
        <f>SUMIF($M31,REGISTER!$CU$40,'KORT 3'!$O31)</f>
        <v>0</v>
      </c>
      <c r="FV31" s="19">
        <f>SUMIF($M31,REGISTER!$CU$41,'KORT 3'!$O31)</f>
        <v>0</v>
      </c>
      <c r="FW31" s="19">
        <f>SUMIF($M31,REGISTER!$CU$56,'KORT 3'!$O31)</f>
        <v>0</v>
      </c>
      <c r="FX31" s="19">
        <f>SUMIF($M31,REGISTER!$CU$57,'KORT 3'!$O31)</f>
        <v>0</v>
      </c>
      <c r="FY31" s="19">
        <f>SUMIF($M31,REGISTER!$CU$58,'KORT 3'!$O31)</f>
        <v>0</v>
      </c>
      <c r="FZ31" s="19">
        <f>SUMIF($M31,REGISTER!$CU$59,'KORT 3'!$O31)</f>
        <v>0</v>
      </c>
      <c r="GA31" s="19">
        <f>SUMIF($M31,REGISTER!$CU$60,'KORT 3'!$O31)</f>
        <v>0</v>
      </c>
      <c r="GB31" s="19">
        <f>SUMIF($M31,REGISTER!$CU$61,'KORT 3'!$O31)</f>
        <v>0</v>
      </c>
      <c r="GC31" s="19">
        <f>SUMIF($M31,REGISTER!$CU$46,'KORT 3'!$O31)</f>
        <v>0</v>
      </c>
      <c r="GD31" s="19">
        <f>SUMIF($M31,REGISTER!$CU$47,'KORT 3'!$O31)</f>
        <v>0</v>
      </c>
      <c r="GE31" s="19">
        <f>SUMIF($M31,REGISTER!$CU$48,'KORT 3'!$O31)</f>
        <v>0</v>
      </c>
      <c r="GF31" s="19">
        <f>SUMIF($M31,REGISTER!$CU$49,'KORT 3'!$O31)</f>
        <v>0</v>
      </c>
      <c r="GG31" s="19">
        <f>SUMIF($M31,REGISTER!$CU$50,'KORT 3'!$O31)</f>
        <v>0</v>
      </c>
      <c r="GH31" s="19">
        <f>SUMIF($M31,REGISTER!$CU$51,'KORT 3'!$O31)</f>
        <v>0</v>
      </c>
      <c r="GI31" s="18">
        <f>SUMIF($M31,REGISTER!$CU$52,'KORT 3'!$O31)+SUMIF($M31,REGISTER!$CU$53,'KORT 3'!$O31)+SUMIF($M31,REGISTER!$CU$54,'KORT 3'!$O31)+SUMIF($M31,REGISTER!$CU$55,'KORT 3'!$O31)</f>
        <v>0</v>
      </c>
      <c r="GJ31" s="19">
        <f>SUMIF($M31,REGISTER!$CU$66,'KORT 3'!$O31)</f>
        <v>0</v>
      </c>
      <c r="GK31" s="19">
        <f>SUMIF($M31,REGISTER!$CU$67,'KORT 3'!$O31)</f>
        <v>0</v>
      </c>
      <c r="GL31" s="19">
        <f>SUMIF($M31,REGISTER!$CU$68,'KORT 3'!$O31)</f>
        <v>0</v>
      </c>
      <c r="GM31" s="19">
        <f>SUMIF($M31,REGISTER!$CU$69,'KORT 3'!$O31)</f>
        <v>0</v>
      </c>
      <c r="GN31" s="19">
        <f>SUMIF($M31,REGISTER!$CU$70,'KORT 3'!$O31)</f>
        <v>0</v>
      </c>
      <c r="GO31" s="19">
        <f>SUMIF($M31,REGISTER!$CU$71,'KORT 3'!$O31)</f>
        <v>0</v>
      </c>
      <c r="GP31" s="18">
        <f>SUMIF($M31,REGISTER!$CU$72,'KORT 3'!$O31)+SUMIF($M31,REGISTER!$CU$73,'KORT 3'!$O31)+SUMIF($M31,REGISTER!$CU$74,'KORT 3'!$O31)+SUMIF($M31,REGISTER!$CU$75,'KORT 3'!$O31)</f>
        <v>0</v>
      </c>
      <c r="GQ31" s="136"/>
      <c r="GR31" s="136"/>
      <c r="GS31" s="136"/>
      <c r="GT31" s="136"/>
      <c r="GU31" s="136"/>
      <c r="GV31" s="136"/>
      <c r="GW31" s="136"/>
      <c r="GX31" s="136"/>
      <c r="GY31" s="136"/>
      <c r="GZ31" s="136"/>
      <c r="HA31" s="136"/>
      <c r="HB31" s="136"/>
      <c r="HC31" s="136"/>
      <c r="HD31" s="136"/>
      <c r="HE31" s="136"/>
      <c r="HF31" s="136"/>
      <c r="HG31" s="136"/>
      <c r="HH31" s="125"/>
      <c r="HI31" s="1"/>
    </row>
    <row r="32" spans="1:218" ht="15.95" customHeight="1">
      <c r="A32" s="17">
        <v>14</v>
      </c>
      <c r="B32" s="81"/>
      <c r="C32" s="429" t="str">
        <f t="shared" si="0"/>
        <v/>
      </c>
      <c r="D32" s="461"/>
      <c r="E32" s="461"/>
      <c r="F32" s="461"/>
      <c r="G32" s="461"/>
      <c r="H32" s="130" t="str">
        <f t="shared" si="1"/>
        <v/>
      </c>
      <c r="I32" s="26">
        <f t="shared" si="2"/>
        <v>0</v>
      </c>
      <c r="J32" s="26">
        <f t="shared" si="3"/>
        <v>0</v>
      </c>
      <c r="K32" s="26">
        <f t="shared" si="4"/>
        <v>0</v>
      </c>
      <c r="L32" s="133"/>
      <c r="M32" s="26">
        <f t="shared" si="5"/>
        <v>0</v>
      </c>
      <c r="N32" s="26">
        <f t="shared" si="6"/>
        <v>0</v>
      </c>
      <c r="O32" s="101">
        <f t="shared" si="7"/>
        <v>0</v>
      </c>
      <c r="P32" s="80">
        <f>IF((SUM(P$19:P31)+P$38+P$39+SUM(P$117:P$121))&gt;=REGISTER!$CZ$22,0,IF(CS$70=1,0,IF(AND(CS32=1,$J32=1,CS$43&gt;=REGISTER!$CZ$25,CS$40&gt;0,SUM(CS$54:CS$60)&gt;0),1,0)))</f>
        <v>0</v>
      </c>
      <c r="Q32" s="80">
        <f>IF((SUM(Q$19:Q31)+Q$38+Q$39+SUM(Q$117:Q$121))&gt;=REGISTER!$CZ$22,0,IF(CT$70=1,0,IF(AND(CT32=1,$J32=1,CT$43&gt;=REGISTER!$CZ$25,CT$40&gt;0,SUM(CT$54:CT$60)&gt;0),1,0)))</f>
        <v>0</v>
      </c>
      <c r="R32" s="80">
        <f>IF((SUM(R$19:R31)+R$38+R$39+SUM(R$117:R$121))&gt;=REGISTER!$CZ$22,0,IF(CU$70=1,0,IF(AND(CU32=1,$J32=1,CU$43&gt;=REGISTER!$CZ$25,CU$40&gt;0,SUM(CU$54:CU$60)&gt;0),1,0)))</f>
        <v>0</v>
      </c>
      <c r="S32" s="80">
        <f>IF((SUM(S$19:S31)+S$38+S$39+SUM(S$117:S$121))&gt;=REGISTER!$CZ$22,0,IF(CV$70=1,0,IF(AND(CV32=1,$J32=1,CV$43&gt;=REGISTER!$CZ$25,CV$40&gt;0,SUM(CV$54:CV$60)&gt;0),1,0)))</f>
        <v>0</v>
      </c>
      <c r="T32" s="80">
        <f>IF((SUM(T$19:T31)+T$38+T$39+SUM(T$117:T$121))&gt;=REGISTER!$CZ$22,0,IF(CW$70=1,0,IF(AND(CW32=1,$J32=1,CW$43&gt;=REGISTER!$CZ$25,CW$40&gt;0,SUM(CW$54:CW$60)&gt;0),1,0)))</f>
        <v>0</v>
      </c>
      <c r="U32" s="80">
        <f>IF((SUM(U$19:U31)+U$38+U$39+SUM(U$117:U$121))&gt;=REGISTER!$CZ$22,0,IF(CX$70=1,0,IF(AND(CX32=1,$J32=1,CX$43&gt;=REGISTER!$CZ$25,CX$40&gt;0,SUM(CX$54:CX$60)&gt;0),1,0)))</f>
        <v>0</v>
      </c>
      <c r="V32" s="80">
        <f>IF((SUM(V$19:V31)+V$38+V$39+SUM(V$117:V$121))&gt;=REGISTER!$CZ$22,0,IF(CY$70=1,0,IF(AND(CY32=1,$J32=1,CY$43&gt;=REGISTER!$CZ$25,CY$40&gt;0,SUM(CY$54:CY$60)&gt;0),1,0)))</f>
        <v>0</v>
      </c>
      <c r="W32" s="80">
        <f>IF((SUM(W$19:W31)+W$38+W$39+SUM(W$117:W$121))&gt;=REGISTER!$CZ$22,0,IF(CZ$70=1,0,IF(AND(CZ32=1,$J32=1,CZ$43&gt;=REGISTER!$CZ$25,CZ$40&gt;0,SUM(CZ$54:CZ$60)&gt;0),1,0)))</f>
        <v>0</v>
      </c>
      <c r="X32" s="80">
        <f>IF((SUM(X$19:X31)+X$38+X$39+SUM(X$117:X$121))&gt;=REGISTER!$CZ$22,0,IF(DA$70=1,0,IF(AND(DA32=1,$J32=1,DA$43&gt;=REGISTER!$CZ$25,DA$40&gt;0,SUM(DA$54:DA$60)&gt;0),1,0)))</f>
        <v>0</v>
      </c>
      <c r="Y32" s="80">
        <f>IF((SUM(Y$19:Y31)+Y$38+Y$39+SUM(Y$117:Y$121))&gt;=REGISTER!$CZ$22,0,IF(DB$70=1,0,IF(AND(DB32=1,$J32=1,DB$43&gt;=REGISTER!$CZ$25,DB$40&gt;0,SUM(DB$54:DB$60)&gt;0),1,0)))</f>
        <v>0</v>
      </c>
      <c r="Z32" s="80">
        <f>IF((SUM(Z$19:Z31)+Z$38+Z$39+SUM(Z$117:Z$121))&gt;=REGISTER!$CZ$22,0,IF(DC$70=1,0,IF(AND(DC32=1,$J32=1,DC$43&gt;=REGISTER!$CZ$25,DC$40&gt;0,SUM(DC$54:DC$60)&gt;0),1,0)))</f>
        <v>0</v>
      </c>
      <c r="AA32" s="80">
        <f>IF((SUM(AA$19:AA31)+AA$38+AA$39+SUM(AA$117:AA$121))&gt;=REGISTER!$CZ$22,0,IF(DD$70=1,0,IF(AND(DD32=1,$J32=1,DD$43&gt;=REGISTER!$CZ$25,DD$40&gt;0,SUM(DD$54:DD$60)&gt;0),1,0)))</f>
        <v>0</v>
      </c>
      <c r="AB32" s="80">
        <f>IF((SUM(AB$19:AB31)+AB$38+AB$39+SUM(AB$117:AB$121))&gt;=REGISTER!$CZ$22,0,IF(DE$70=1,0,IF(AND(DE32=1,$J32=1,DE$43&gt;=REGISTER!$CZ$25,DE$40&gt;0,SUM(DE$54:DE$60)&gt;0),1,0)))</f>
        <v>0</v>
      </c>
      <c r="AC32" s="80">
        <f>IF((SUM(AC$19:AC31)+AC$38+AC$39+SUM(AC$117:AC$121))&gt;=REGISTER!$CZ$22,0,IF(DF$70=1,0,IF(AND(DF32=1,$J32=1,DF$43&gt;=REGISTER!$CZ$25,DF$40&gt;0,SUM(DF$54:DF$60)&gt;0),1,0)))</f>
        <v>0</v>
      </c>
      <c r="AD32" s="80">
        <f>IF((SUM(AD$19:AD31)+AD$38+AD$39+SUM(AD$117:AD$121))&gt;=REGISTER!$CZ$22,0,IF(DG$70=1,0,IF(AND(DG32=1,$J32=1,DG$43&gt;=REGISTER!$CZ$25,DG$40&gt;0,SUM(DG$54:DG$60)&gt;0),1,0)))</f>
        <v>0</v>
      </c>
      <c r="AE32" s="80">
        <f>IF((SUM(AE$19:AE31)+AE$38+AE$39+SUM(AE$117:AE$121))&gt;=REGISTER!$CZ$22,0,IF(DH$70=1,0,IF(AND(DH32=1,$J32=1,DH$43&gt;=REGISTER!$CZ$25,DH$40&gt;0,SUM(DH$54:DH$60)&gt;0),1,0)))</f>
        <v>0</v>
      </c>
      <c r="AF32" s="80">
        <f>IF((SUM(AF$19:AF31)+AF$38+AF$39+SUM(AF$117:AF$121))&gt;=REGISTER!$CZ$22,0,IF(DI$70=1,0,IF(AND(DI32=1,$J32=1,DI$43&gt;=REGISTER!$CZ$25,DI$40&gt;0,SUM(DI$54:DI$60)&gt;0),1,0)))</f>
        <v>0</v>
      </c>
      <c r="AG32" s="80">
        <f>IF((SUM(AG$19:AG31)+AG$38+AG$39+SUM(AG$117:AG$121))&gt;=REGISTER!$CZ$22,0,IF(DJ$70=1,0,IF(AND(DJ32=1,$J32=1,DJ$43&gt;=REGISTER!$CZ$25,DJ$40&gt;0,SUM(DJ$54:DJ$60)&gt;0),1,0)))</f>
        <v>0</v>
      </c>
      <c r="AH32" s="80">
        <f>IF((SUM(AH$19:AH31)+AH$38+AH$39+SUM(AH$117:AH$121))&gt;=REGISTER!$CZ$22,0,IF(DK$70=1,0,IF(AND(DK32=1,$J32=1,DK$43&gt;=REGISTER!$CZ$25,DK$40&gt;0,SUM(DK$54:DK$60)&gt;0),1,0)))</f>
        <v>0</v>
      </c>
      <c r="AI32" s="80">
        <f>IF((SUM(AI$19:AI31)+AI$38+AI$39+SUM(AI$117:AI$121))&gt;=REGISTER!$CZ$22,0,IF(DL$70=1,0,IF(AND(DL32=1,$J32=1,DL$43&gt;=REGISTER!$CZ$25,DL$40&gt;0,SUM(DL$54:DL$60)&gt;0),1,0)))</f>
        <v>0</v>
      </c>
      <c r="AJ32" s="80">
        <f>IF((SUM(AJ$19:AJ31)+AJ$38+AJ$39+SUM(AJ$117:AJ$121))&gt;=REGISTER!$CZ$22,0,IF(DM$70=1,0,IF(AND(DM32=1,$J32=1,DM$43&gt;=REGISTER!$CZ$25,DM$40&gt;0,SUM(DM$54:DM$60)&gt;0),1,0)))</f>
        <v>0</v>
      </c>
      <c r="AK32" s="80">
        <f>IF((SUM(AK$19:AK31)+AK$38+AK$39+SUM(AK$117:AK$121))&gt;=REGISTER!$CZ$22,0,IF(DN$70=1,0,IF(AND(DN32=1,$J32=1,DN$43&gt;=REGISTER!$CZ$25,DN$40&gt;0,SUM(DN$54:DN$60)&gt;0),1,0)))</f>
        <v>0</v>
      </c>
      <c r="AL32" s="80">
        <f>IF((SUM(AL$19:AL31)+AL$38+AL$39+SUM(AL$117:AL$121))&gt;=REGISTER!$CZ$22,0,IF(DO$70=1,0,IF(AND(DO32=1,$J32=1,DO$43&gt;=REGISTER!$CZ$25,DO$40&gt;0,SUM(DO$54:DO$60)&gt;0),1,0)))</f>
        <v>0</v>
      </c>
      <c r="AM32" s="80">
        <f>IF((SUM(AM$19:AM31)+AM$38+AM$39+SUM(AM$117:AM$121))&gt;=REGISTER!$CZ$22,0,IF(DP$70=1,0,IF(AND(DP32=1,$J32=1,DP$43&gt;=REGISTER!$CZ$25,DP$40&gt;0,SUM(DP$54:DP$60)&gt;0),1,0)))</f>
        <v>0</v>
      </c>
      <c r="AN32" s="80">
        <f>IF((SUM(AN$19:AN31)+AN$38+AN$39+SUM(AN$117:AN$121))&gt;=REGISTER!$CZ$22,0,IF(DQ$70=1,0,IF(AND(DQ32=1,$J32=1,DQ$43&gt;=REGISTER!$CZ$25,DQ$40&gt;0,SUM(DQ$54:DQ$60)&gt;0),1,0)))</f>
        <v>0</v>
      </c>
      <c r="AO32" s="80">
        <f>IF((SUM(AO$19:AO31)+AO$38+AO$39+SUM(AO$117:AO$121))&gt;=REGISTER!$CZ$22,0,IF(DR$70=1,0,IF(AND(DR32=1,$J32=1,DR$43&gt;=REGISTER!$CZ$25,DR$40&gt;0,SUM(DR$54:DR$60)&gt;0),1,0)))</f>
        <v>0</v>
      </c>
      <c r="AP32" s="80">
        <f>IF((SUM(AP$19:AP31)+AP$38+AP$39+SUM(AP$117:AP$121))&gt;=REGISTER!$CZ$22,0,IF(DS$70=1,0,IF(AND(DS32=1,$J32=1,DS$43&gt;=REGISTER!$CZ$25,DS$40&gt;0,SUM(DS$54:DS$60)&gt;0),1,0)))</f>
        <v>0</v>
      </c>
      <c r="AQ32" s="80">
        <f>IF((SUM(AQ$19:AQ31)+AQ$38+AQ$39+SUM(AQ$117:AQ$121))&gt;=REGISTER!$CZ$22,0,IF(DT$70=1,0,IF(AND(DT32=1,$J32=1,DT$43&gt;=REGISTER!$CZ$25,DT$40&gt;0,SUM(DT$54:DT$60)&gt;0),1,0)))</f>
        <v>0</v>
      </c>
      <c r="AR32" s="80">
        <f>IF((SUM(AR$19:AR31)+AR$38+AR$39+SUM(AR$117:AR$121))&gt;=REGISTER!$CZ$22,0,IF(DU$70=1,0,IF(AND(DU32=1,$J32=1,DU$43&gt;=REGISTER!$CZ$25,DU$40&gt;0,SUM(DU$54:DU$60)&gt;0),1,0)))</f>
        <v>0</v>
      </c>
      <c r="AS32" s="80">
        <f>IF((SUM(AS$19:AS31)+AS$38+AS$39+SUM(AS$117:AS$121))&gt;=REGISTER!$CZ$22,0,IF(DV$70=1,0,IF(AND(DV32=1,$J32=1,DV$43&gt;=REGISTER!$CZ$25,DV$40&gt;0,SUM(DV$54:DV$60)&gt;0),1,0)))</f>
        <v>0</v>
      </c>
      <c r="AT32" s="80">
        <f>IF((SUM(AT$19:AT31)+AT$38+AT$39+SUM(AT$117:AT$121))&gt;=REGISTER!$CZ$22,0,IF(DW$70=1,0,IF(AND(DW32=1,$J32=1,DW$43&gt;=REGISTER!$CZ$25,DW$40&gt;0,SUM(DW$54:DW$60)&gt;0),1,0)))</f>
        <v>0</v>
      </c>
      <c r="AU32" s="80">
        <f>IF((SUM(AU$19:AU31)+AU$38+AU$39+SUM(AU$117:AU$121))&gt;=REGISTER!$CZ$22,0,IF(DX$70=1,0,IF(AND(DX32=1,$J32=1,DX$43&gt;=REGISTER!$CZ$25,DX$40&gt;0,SUM(DX$54:DX$60)&gt;0),1,0)))</f>
        <v>0</v>
      </c>
      <c r="AV32" s="80">
        <f>IF((SUM(AV$19:AV31)+AV$38+AV$39+SUM(AV$117:AV$121))&gt;=REGISTER!$CZ$22,0,IF(DY$70=1,0,IF(AND(DY32=1,$J32=1,DY$43&gt;=REGISTER!$CZ$25,DY$40&gt;0,SUM(DY$54:DY$60)&gt;0),1,0)))</f>
        <v>0</v>
      </c>
      <c r="AW32" s="80">
        <f>IF((SUM(AW$19:AW31)+AW$38+AW$39+SUM(AW$117:AW$121))&gt;=REGISTER!$CZ$22,0,IF(DZ$70=1,0,IF(AND(DZ32=1,$J32=1,DZ$43&gt;=REGISTER!$CZ$25,DZ$40&gt;0,SUM(DZ$54:DZ$60)&gt;0),1,0)))</f>
        <v>0</v>
      </c>
      <c r="AX32" s="80">
        <f>IF((SUM(AX$19:AX31)+AX$38+AX$39+SUM(AX$117:AX$121))&gt;=REGISTER!$CZ$22,0,IF(EA$70=1,0,IF(AND(EA32=1,$J32=1,EA$43&gt;=REGISTER!$CZ$25,EA$40&gt;0,SUM(EA$54:EA$60)&gt;0),1,0)))</f>
        <v>0</v>
      </c>
      <c r="AY32" s="80">
        <f>IF((SUM(AY$19:AY31)+AY$38+AY$39+SUM(AY$117:AY$121))&gt;=REGISTER!$CZ$22,0,IF(EB$70=1,0,IF(AND(EB32=1,$J32=1,EB$43&gt;=REGISTER!$CZ$25,EB$40&gt;0,SUM(EB$54:EB$60)&gt;0),1,0)))</f>
        <v>0</v>
      </c>
      <c r="AZ32" s="80">
        <f>IF((SUM(AZ$19:AZ31)+AZ$38+AZ$39+SUM(AZ$117:AZ$121))&gt;=REGISTER!$CZ$22,0,IF(EC$70=1,0,IF(AND(EC32=1,$J32=1,EC$43&gt;=REGISTER!$CZ$25,EC$40&gt;0,SUM(EC$54:EC$60)&gt;0),1,0)))</f>
        <v>0</v>
      </c>
      <c r="BA32" s="80">
        <f>IF((SUM(BA$19:BA31)+BA$38+BA$39+SUM(BA$117:BA$121))&gt;=REGISTER!$CZ$22,0,IF(ED$70=1,0,IF(AND(ED32=1,$J32=1,ED$43&gt;=REGISTER!$CZ$25,ED$40&gt;0,SUM(ED$54:ED$60)&gt;0),1,0)))</f>
        <v>0</v>
      </c>
      <c r="BB32" s="80">
        <f>IF((SUM(BB$19:BB31)+BB$38+BB$39+SUM(BB$117:BB$121))&gt;=REGISTER!$CZ$22,0,IF(EE$70=1,0,IF(AND(EE32=1,$J32=1,EE$43&gt;=REGISTER!$CZ$25,EE$40&gt;0,SUM(EE$54:EE$60)&gt;0),1,0)))</f>
        <v>0</v>
      </c>
      <c r="BC32" s="80">
        <f>IF((SUM(BC$19:BC31)+BC$38+BC$39+SUM(BC$117:BC$121))&gt;=REGISTER!$CZ$22,0,IF(EF$70=1,0,IF(AND(EF32=1,$J32=1,EF$43&gt;=REGISTER!$CZ$25,EF$40&gt;0,SUM(EF$54:EF$60)&gt;0),1,0)))</f>
        <v>0</v>
      </c>
      <c r="BD32" s="101">
        <f t="shared" si="8"/>
        <v>0</v>
      </c>
      <c r="BE32" s="74">
        <f t="shared" si="9"/>
        <v>0</v>
      </c>
      <c r="BF32" s="74">
        <f t="shared" si="9"/>
        <v>0</v>
      </c>
      <c r="BG32" s="74">
        <f t="shared" si="9"/>
        <v>0</v>
      </c>
      <c r="BH32" s="74">
        <f t="shared" si="9"/>
        <v>0</v>
      </c>
      <c r="BI32" s="74">
        <f t="shared" si="9"/>
        <v>0</v>
      </c>
      <c r="BJ32" s="74">
        <f t="shared" si="9"/>
        <v>0</v>
      </c>
      <c r="BK32" s="74">
        <f t="shared" si="9"/>
        <v>0</v>
      </c>
      <c r="BL32" s="74">
        <f t="shared" si="9"/>
        <v>0</v>
      </c>
      <c r="BM32" s="74">
        <f t="shared" si="9"/>
        <v>0</v>
      </c>
      <c r="BN32" s="74">
        <f t="shared" si="9"/>
        <v>0</v>
      </c>
      <c r="BO32" s="74">
        <f t="shared" si="9"/>
        <v>0</v>
      </c>
      <c r="BP32" s="74">
        <f t="shared" si="9"/>
        <v>0</v>
      </c>
      <c r="BQ32" s="74">
        <f t="shared" si="9"/>
        <v>0</v>
      </c>
      <c r="BR32" s="74">
        <f t="shared" si="9"/>
        <v>0</v>
      </c>
      <c r="BS32" s="74">
        <f t="shared" si="9"/>
        <v>0</v>
      </c>
      <c r="BT32" s="74">
        <f t="shared" si="9"/>
        <v>0</v>
      </c>
      <c r="BU32" s="74">
        <f t="shared" si="10"/>
        <v>0</v>
      </c>
      <c r="BV32" s="74">
        <f t="shared" si="10"/>
        <v>0</v>
      </c>
      <c r="BW32" s="74">
        <f t="shared" si="10"/>
        <v>0</v>
      </c>
      <c r="BX32" s="74">
        <f t="shared" si="10"/>
        <v>0</v>
      </c>
      <c r="BY32" s="74">
        <f t="shared" si="10"/>
        <v>0</v>
      </c>
      <c r="BZ32" s="74">
        <f t="shared" si="10"/>
        <v>0</v>
      </c>
      <c r="CA32" s="74">
        <f t="shared" si="10"/>
        <v>0</v>
      </c>
      <c r="CB32" s="74">
        <f t="shared" si="10"/>
        <v>0</v>
      </c>
      <c r="CC32" s="74">
        <f t="shared" si="10"/>
        <v>0</v>
      </c>
      <c r="CD32" s="74">
        <f t="shared" si="10"/>
        <v>0</v>
      </c>
      <c r="CE32" s="74">
        <f t="shared" si="10"/>
        <v>0</v>
      </c>
      <c r="CF32" s="74">
        <f t="shared" si="10"/>
        <v>0</v>
      </c>
      <c r="CG32" s="74">
        <f t="shared" si="10"/>
        <v>0</v>
      </c>
      <c r="CH32" s="74">
        <f t="shared" si="11"/>
        <v>0</v>
      </c>
      <c r="CI32" s="74">
        <f t="shared" si="11"/>
        <v>0</v>
      </c>
      <c r="CJ32" s="74">
        <f t="shared" si="11"/>
        <v>0</v>
      </c>
      <c r="CK32" s="74">
        <f t="shared" si="11"/>
        <v>0</v>
      </c>
      <c r="CL32" s="74">
        <f t="shared" si="11"/>
        <v>0</v>
      </c>
      <c r="CM32" s="74">
        <f t="shared" si="11"/>
        <v>0</v>
      </c>
      <c r="CN32" s="74">
        <f t="shared" si="11"/>
        <v>0</v>
      </c>
      <c r="CO32" s="74">
        <f t="shared" si="11"/>
        <v>0</v>
      </c>
      <c r="CP32" s="74">
        <f t="shared" si="11"/>
        <v>0</v>
      </c>
      <c r="CQ32" s="74">
        <f t="shared" si="11"/>
        <v>0</v>
      </c>
      <c r="CR32" s="74">
        <f t="shared" si="11"/>
        <v>0</v>
      </c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54">
        <f t="shared" si="12"/>
        <v>0</v>
      </c>
      <c r="EH32" s="136"/>
      <c r="EI32" s="97">
        <f t="shared" si="13"/>
        <v>0</v>
      </c>
      <c r="EJ32" s="344" t="str">
        <f t="shared" si="14"/>
        <v/>
      </c>
      <c r="EK32" s="345">
        <f t="shared" si="15"/>
        <v>0</v>
      </c>
      <c r="EL32" s="185"/>
      <c r="EM32" s="102">
        <f>SUMIF($K32,REGISTER!$CU$7,'KORT 3'!$BD32)</f>
        <v>0</v>
      </c>
      <c r="EN32" s="19">
        <f>SUMIF($K32,REGISTER!$CU$8,'KORT 3'!$BD32)</f>
        <v>0</v>
      </c>
      <c r="EO32" s="20">
        <f>SUMIF($K32,REGISTER!$CU$9,'KORT 3'!$BD32)</f>
        <v>0</v>
      </c>
      <c r="EP32" s="17">
        <f>SUMIF($K32,REGISTER!$CU$21,'KORT 3'!$BD32)</f>
        <v>0</v>
      </c>
      <c r="EQ32" s="19">
        <f>SUMIF($K32,REGISTER!$CU$22,'KORT 3'!$BD32)</f>
        <v>0</v>
      </c>
      <c r="ER32" s="20">
        <f>SUMIF($K32,REGISTER!$CU$23,'KORT 3'!$BD32)</f>
        <v>0</v>
      </c>
      <c r="ES32" s="17">
        <f>SUMIF($K32,REGISTER!$CU$14,'KORT 3'!$BD32)</f>
        <v>0</v>
      </c>
      <c r="ET32" s="19">
        <f>SUMIF($K32,REGISTER!$CU$15,'KORT 3'!$BD32)</f>
        <v>0</v>
      </c>
      <c r="EU32" s="19">
        <f>SUMIF($K32,REGISTER!$CU$16,'KORT 3'!$BD32)</f>
        <v>0</v>
      </c>
      <c r="EV32" s="218">
        <f>SUMIF($K32,REGISTER!$CU$17,'KORT 3'!$BD32)+SUMIF($K32,REGISTER!$CU$18,'KORT 3'!$BD32)+SUMIF($K32,REGISTER!$CU$19,'KORT 3'!$BD32)+SUMIF($K32,REGISTER!$CU$20,'KORT 3'!$BD32)</f>
        <v>0</v>
      </c>
      <c r="EW32" s="103">
        <f>SUMIF($K32,REGISTER!$CU$28,'KORT 3'!$BD32)</f>
        <v>0</v>
      </c>
      <c r="EX32" s="19">
        <f>SUMIF($K32,REGISTER!$CU$29,'KORT 3'!$BD32)</f>
        <v>0</v>
      </c>
      <c r="EY32" s="19">
        <f>SUMIF($K32,REGISTER!$CU$30,'KORT 3'!$BD32)</f>
        <v>0</v>
      </c>
      <c r="EZ32" s="218">
        <f>SUMIF($K32,REGISTER!$CU$31,'KORT 3'!$BD32)+SUMIF($K32,REGISTER!$CU$32,'KORT 3'!$BD32)+SUMIF($K32,REGISTER!$CU$33,'KORT 3'!$BD32)+SUMIF($K32,REGISTER!$CU$34,'KORT 3'!$BD32)</f>
        <v>0</v>
      </c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234"/>
      <c r="FQ32" s="103">
        <f>SUMIF($M32,REGISTER!$CU$36,'KORT 3'!$O32)</f>
        <v>0</v>
      </c>
      <c r="FR32" s="19">
        <f>SUMIF($M32,REGISTER!$CU$37,'KORT 3'!$O32)</f>
        <v>0</v>
      </c>
      <c r="FS32" s="19">
        <f>SUMIF($M32,REGISTER!$CU$38,'KORT 3'!$O32)</f>
        <v>0</v>
      </c>
      <c r="FT32" s="19">
        <f>SUMIF($M32,REGISTER!$CU$39,'KORT 3'!$O32)</f>
        <v>0</v>
      </c>
      <c r="FU32" s="19">
        <f>SUMIF($M32,REGISTER!$CU$40,'KORT 3'!$O32)</f>
        <v>0</v>
      </c>
      <c r="FV32" s="19">
        <f>SUMIF($M32,REGISTER!$CU$41,'KORT 3'!$O32)</f>
        <v>0</v>
      </c>
      <c r="FW32" s="19">
        <f>SUMIF($M32,REGISTER!$CU$56,'KORT 3'!$O32)</f>
        <v>0</v>
      </c>
      <c r="FX32" s="19">
        <f>SUMIF($M32,REGISTER!$CU$57,'KORT 3'!$O32)</f>
        <v>0</v>
      </c>
      <c r="FY32" s="19">
        <f>SUMIF($M32,REGISTER!$CU$58,'KORT 3'!$O32)</f>
        <v>0</v>
      </c>
      <c r="FZ32" s="19">
        <f>SUMIF($M32,REGISTER!$CU$59,'KORT 3'!$O32)</f>
        <v>0</v>
      </c>
      <c r="GA32" s="19">
        <f>SUMIF($M32,REGISTER!$CU$60,'KORT 3'!$O32)</f>
        <v>0</v>
      </c>
      <c r="GB32" s="19">
        <f>SUMIF($M32,REGISTER!$CU$61,'KORT 3'!$O32)</f>
        <v>0</v>
      </c>
      <c r="GC32" s="19">
        <f>SUMIF($M32,REGISTER!$CU$46,'KORT 3'!$O32)</f>
        <v>0</v>
      </c>
      <c r="GD32" s="19">
        <f>SUMIF($M32,REGISTER!$CU$47,'KORT 3'!$O32)</f>
        <v>0</v>
      </c>
      <c r="GE32" s="19">
        <f>SUMIF($M32,REGISTER!$CU$48,'KORT 3'!$O32)</f>
        <v>0</v>
      </c>
      <c r="GF32" s="19">
        <f>SUMIF($M32,REGISTER!$CU$49,'KORT 3'!$O32)</f>
        <v>0</v>
      </c>
      <c r="GG32" s="19">
        <f>SUMIF($M32,REGISTER!$CU$50,'KORT 3'!$O32)</f>
        <v>0</v>
      </c>
      <c r="GH32" s="19">
        <f>SUMIF($M32,REGISTER!$CU$51,'KORT 3'!$O32)</f>
        <v>0</v>
      </c>
      <c r="GI32" s="18">
        <f>SUMIF($M32,REGISTER!$CU$52,'KORT 3'!$O32)+SUMIF($M32,REGISTER!$CU$53,'KORT 3'!$O32)+SUMIF($M32,REGISTER!$CU$54,'KORT 3'!$O32)+SUMIF($M32,REGISTER!$CU$55,'KORT 3'!$O32)</f>
        <v>0</v>
      </c>
      <c r="GJ32" s="19">
        <f>SUMIF($M32,REGISTER!$CU$66,'KORT 3'!$O32)</f>
        <v>0</v>
      </c>
      <c r="GK32" s="19">
        <f>SUMIF($M32,REGISTER!$CU$67,'KORT 3'!$O32)</f>
        <v>0</v>
      </c>
      <c r="GL32" s="19">
        <f>SUMIF($M32,REGISTER!$CU$68,'KORT 3'!$O32)</f>
        <v>0</v>
      </c>
      <c r="GM32" s="19">
        <f>SUMIF($M32,REGISTER!$CU$69,'KORT 3'!$O32)</f>
        <v>0</v>
      </c>
      <c r="GN32" s="19">
        <f>SUMIF($M32,REGISTER!$CU$70,'KORT 3'!$O32)</f>
        <v>0</v>
      </c>
      <c r="GO32" s="19">
        <f>SUMIF($M32,REGISTER!$CU$71,'KORT 3'!$O32)</f>
        <v>0</v>
      </c>
      <c r="GP32" s="18">
        <f>SUMIF($M32,REGISTER!$CU$72,'KORT 3'!$O32)+SUMIF($M32,REGISTER!$CU$73,'KORT 3'!$O32)+SUMIF($M32,REGISTER!$CU$74,'KORT 3'!$O32)+SUMIF($M32,REGISTER!$CU$75,'KORT 3'!$O32)</f>
        <v>0</v>
      </c>
      <c r="GQ32" s="136"/>
      <c r="GR32" s="136"/>
      <c r="GS32" s="136"/>
      <c r="GT32" s="136"/>
      <c r="GU32" s="136"/>
      <c r="GV32" s="136"/>
      <c r="GW32" s="136"/>
      <c r="GX32" s="136"/>
      <c r="GY32" s="136"/>
      <c r="GZ32" s="136"/>
      <c r="HA32" s="136"/>
      <c r="HB32" s="136"/>
      <c r="HC32" s="136"/>
      <c r="HD32" s="136"/>
      <c r="HE32" s="136"/>
      <c r="HF32" s="136"/>
      <c r="HG32" s="136"/>
      <c r="HH32" s="125"/>
      <c r="HI32" s="1"/>
    </row>
    <row r="33" spans="1:256" ht="15.95" customHeight="1">
      <c r="A33" s="17">
        <v>15</v>
      </c>
      <c r="B33" s="81"/>
      <c r="C33" s="429" t="str">
        <f t="shared" si="0"/>
        <v/>
      </c>
      <c r="D33" s="461"/>
      <c r="E33" s="461"/>
      <c r="F33" s="461"/>
      <c r="G33" s="461"/>
      <c r="H33" s="130" t="str">
        <f t="shared" si="1"/>
        <v/>
      </c>
      <c r="I33" s="26">
        <f t="shared" si="2"/>
        <v>0</v>
      </c>
      <c r="J33" s="26">
        <f t="shared" si="3"/>
        <v>0</v>
      </c>
      <c r="K33" s="26">
        <f t="shared" si="4"/>
        <v>0</v>
      </c>
      <c r="L33" s="133"/>
      <c r="M33" s="26">
        <f t="shared" si="5"/>
        <v>0</v>
      </c>
      <c r="N33" s="26">
        <f t="shared" si="6"/>
        <v>0</v>
      </c>
      <c r="O33" s="101">
        <f t="shared" si="7"/>
        <v>0</v>
      </c>
      <c r="P33" s="80">
        <f>IF((SUM(P$19:P32)+P$38+P$39+SUM(P$117:P$121))&gt;=REGISTER!$CZ$22,0,IF(CS$70=1,0,IF(AND(CS33=1,$J33=1,CS$43&gt;=REGISTER!$CZ$25,CS$40&gt;0,SUM(CS$54:CS$60)&gt;0),1,0)))</f>
        <v>0</v>
      </c>
      <c r="Q33" s="80">
        <f>IF((SUM(Q$19:Q32)+Q$38+Q$39+SUM(Q$117:Q$121))&gt;=REGISTER!$CZ$22,0,IF(CT$70=1,0,IF(AND(CT33=1,$J33=1,CT$43&gt;=REGISTER!$CZ$25,CT$40&gt;0,SUM(CT$54:CT$60)&gt;0),1,0)))</f>
        <v>0</v>
      </c>
      <c r="R33" s="80">
        <f>IF((SUM(R$19:R32)+R$38+R$39+SUM(R$117:R$121))&gt;=REGISTER!$CZ$22,0,IF(CU$70=1,0,IF(AND(CU33=1,$J33=1,CU$43&gt;=REGISTER!$CZ$25,CU$40&gt;0,SUM(CU$54:CU$60)&gt;0),1,0)))</f>
        <v>0</v>
      </c>
      <c r="S33" s="80">
        <f>IF((SUM(S$19:S32)+S$38+S$39+SUM(S$117:S$121))&gt;=REGISTER!$CZ$22,0,IF(CV$70=1,0,IF(AND(CV33=1,$J33=1,CV$43&gt;=REGISTER!$CZ$25,CV$40&gt;0,SUM(CV$54:CV$60)&gt;0),1,0)))</f>
        <v>0</v>
      </c>
      <c r="T33" s="80">
        <f>IF((SUM(T$19:T32)+T$38+T$39+SUM(T$117:T$121))&gt;=REGISTER!$CZ$22,0,IF(CW$70=1,0,IF(AND(CW33=1,$J33=1,CW$43&gt;=REGISTER!$CZ$25,CW$40&gt;0,SUM(CW$54:CW$60)&gt;0),1,0)))</f>
        <v>0</v>
      </c>
      <c r="U33" s="80">
        <f>IF((SUM(U$19:U32)+U$38+U$39+SUM(U$117:U$121))&gt;=REGISTER!$CZ$22,0,IF(CX$70=1,0,IF(AND(CX33=1,$J33=1,CX$43&gt;=REGISTER!$CZ$25,CX$40&gt;0,SUM(CX$54:CX$60)&gt;0),1,0)))</f>
        <v>0</v>
      </c>
      <c r="V33" s="80">
        <f>IF((SUM(V$19:V32)+V$38+V$39+SUM(V$117:V$121))&gt;=REGISTER!$CZ$22,0,IF(CY$70=1,0,IF(AND(CY33=1,$J33=1,CY$43&gt;=REGISTER!$CZ$25,CY$40&gt;0,SUM(CY$54:CY$60)&gt;0),1,0)))</f>
        <v>0</v>
      </c>
      <c r="W33" s="80">
        <f>IF((SUM(W$19:W32)+W$38+W$39+SUM(W$117:W$121))&gt;=REGISTER!$CZ$22,0,IF(CZ$70=1,0,IF(AND(CZ33=1,$J33=1,CZ$43&gt;=REGISTER!$CZ$25,CZ$40&gt;0,SUM(CZ$54:CZ$60)&gt;0),1,0)))</f>
        <v>0</v>
      </c>
      <c r="X33" s="80">
        <f>IF((SUM(X$19:X32)+X$38+X$39+SUM(X$117:X$121))&gt;=REGISTER!$CZ$22,0,IF(DA$70=1,0,IF(AND(DA33=1,$J33=1,DA$43&gt;=REGISTER!$CZ$25,DA$40&gt;0,SUM(DA$54:DA$60)&gt;0),1,0)))</f>
        <v>0</v>
      </c>
      <c r="Y33" s="80">
        <f>IF((SUM(Y$19:Y32)+Y$38+Y$39+SUM(Y$117:Y$121))&gt;=REGISTER!$CZ$22,0,IF(DB$70=1,0,IF(AND(DB33=1,$J33=1,DB$43&gt;=REGISTER!$CZ$25,DB$40&gt;0,SUM(DB$54:DB$60)&gt;0),1,0)))</f>
        <v>0</v>
      </c>
      <c r="Z33" s="80">
        <f>IF((SUM(Z$19:Z32)+Z$38+Z$39+SUM(Z$117:Z$121))&gt;=REGISTER!$CZ$22,0,IF(DC$70=1,0,IF(AND(DC33=1,$J33=1,DC$43&gt;=REGISTER!$CZ$25,DC$40&gt;0,SUM(DC$54:DC$60)&gt;0),1,0)))</f>
        <v>0</v>
      </c>
      <c r="AA33" s="80">
        <f>IF((SUM(AA$19:AA32)+AA$38+AA$39+SUM(AA$117:AA$121))&gt;=REGISTER!$CZ$22,0,IF(DD$70=1,0,IF(AND(DD33=1,$J33=1,DD$43&gt;=REGISTER!$CZ$25,DD$40&gt;0,SUM(DD$54:DD$60)&gt;0),1,0)))</f>
        <v>0</v>
      </c>
      <c r="AB33" s="80">
        <f>IF((SUM(AB$19:AB32)+AB$38+AB$39+SUM(AB$117:AB$121))&gt;=REGISTER!$CZ$22,0,IF(DE$70=1,0,IF(AND(DE33=1,$J33=1,DE$43&gt;=REGISTER!$CZ$25,DE$40&gt;0,SUM(DE$54:DE$60)&gt;0),1,0)))</f>
        <v>0</v>
      </c>
      <c r="AC33" s="80">
        <f>IF((SUM(AC$19:AC32)+AC$38+AC$39+SUM(AC$117:AC$121))&gt;=REGISTER!$CZ$22,0,IF(DF$70=1,0,IF(AND(DF33=1,$J33=1,DF$43&gt;=REGISTER!$CZ$25,DF$40&gt;0,SUM(DF$54:DF$60)&gt;0),1,0)))</f>
        <v>0</v>
      </c>
      <c r="AD33" s="80">
        <f>IF((SUM(AD$19:AD32)+AD$38+AD$39+SUM(AD$117:AD$121))&gt;=REGISTER!$CZ$22,0,IF(DG$70=1,0,IF(AND(DG33=1,$J33=1,DG$43&gt;=REGISTER!$CZ$25,DG$40&gt;0,SUM(DG$54:DG$60)&gt;0),1,0)))</f>
        <v>0</v>
      </c>
      <c r="AE33" s="80">
        <f>IF((SUM(AE$19:AE32)+AE$38+AE$39+SUM(AE$117:AE$121))&gt;=REGISTER!$CZ$22,0,IF(DH$70=1,0,IF(AND(DH33=1,$J33=1,DH$43&gt;=REGISTER!$CZ$25,DH$40&gt;0,SUM(DH$54:DH$60)&gt;0),1,0)))</f>
        <v>0</v>
      </c>
      <c r="AF33" s="80">
        <f>IF((SUM(AF$19:AF32)+AF$38+AF$39+SUM(AF$117:AF$121))&gt;=REGISTER!$CZ$22,0,IF(DI$70=1,0,IF(AND(DI33=1,$J33=1,DI$43&gt;=REGISTER!$CZ$25,DI$40&gt;0,SUM(DI$54:DI$60)&gt;0),1,0)))</f>
        <v>0</v>
      </c>
      <c r="AG33" s="80">
        <f>IF((SUM(AG$19:AG32)+AG$38+AG$39+SUM(AG$117:AG$121))&gt;=REGISTER!$CZ$22,0,IF(DJ$70=1,0,IF(AND(DJ33=1,$J33=1,DJ$43&gt;=REGISTER!$CZ$25,DJ$40&gt;0,SUM(DJ$54:DJ$60)&gt;0),1,0)))</f>
        <v>0</v>
      </c>
      <c r="AH33" s="80">
        <f>IF((SUM(AH$19:AH32)+AH$38+AH$39+SUM(AH$117:AH$121))&gt;=REGISTER!$CZ$22,0,IF(DK$70=1,0,IF(AND(DK33=1,$J33=1,DK$43&gt;=REGISTER!$CZ$25,DK$40&gt;0,SUM(DK$54:DK$60)&gt;0),1,0)))</f>
        <v>0</v>
      </c>
      <c r="AI33" s="80">
        <f>IF((SUM(AI$19:AI32)+AI$38+AI$39+SUM(AI$117:AI$121))&gt;=REGISTER!$CZ$22,0,IF(DL$70=1,0,IF(AND(DL33=1,$J33=1,DL$43&gt;=REGISTER!$CZ$25,DL$40&gt;0,SUM(DL$54:DL$60)&gt;0),1,0)))</f>
        <v>0</v>
      </c>
      <c r="AJ33" s="80">
        <f>IF((SUM(AJ$19:AJ32)+AJ$38+AJ$39+SUM(AJ$117:AJ$121))&gt;=REGISTER!$CZ$22,0,IF(DM$70=1,0,IF(AND(DM33=1,$J33=1,DM$43&gt;=REGISTER!$CZ$25,DM$40&gt;0,SUM(DM$54:DM$60)&gt;0),1,0)))</f>
        <v>0</v>
      </c>
      <c r="AK33" s="80">
        <f>IF((SUM(AK$19:AK32)+AK$38+AK$39+SUM(AK$117:AK$121))&gt;=REGISTER!$CZ$22,0,IF(DN$70=1,0,IF(AND(DN33=1,$J33=1,DN$43&gt;=REGISTER!$CZ$25,DN$40&gt;0,SUM(DN$54:DN$60)&gt;0),1,0)))</f>
        <v>0</v>
      </c>
      <c r="AL33" s="80">
        <f>IF((SUM(AL$19:AL32)+AL$38+AL$39+SUM(AL$117:AL$121))&gt;=REGISTER!$CZ$22,0,IF(DO$70=1,0,IF(AND(DO33=1,$J33=1,DO$43&gt;=REGISTER!$CZ$25,DO$40&gt;0,SUM(DO$54:DO$60)&gt;0),1,0)))</f>
        <v>0</v>
      </c>
      <c r="AM33" s="80">
        <f>IF((SUM(AM$19:AM32)+AM$38+AM$39+SUM(AM$117:AM$121))&gt;=REGISTER!$CZ$22,0,IF(DP$70=1,0,IF(AND(DP33=1,$J33=1,DP$43&gt;=REGISTER!$CZ$25,DP$40&gt;0,SUM(DP$54:DP$60)&gt;0),1,0)))</f>
        <v>0</v>
      </c>
      <c r="AN33" s="80">
        <f>IF((SUM(AN$19:AN32)+AN$38+AN$39+SUM(AN$117:AN$121))&gt;=REGISTER!$CZ$22,0,IF(DQ$70=1,0,IF(AND(DQ33=1,$J33=1,DQ$43&gt;=REGISTER!$CZ$25,DQ$40&gt;0,SUM(DQ$54:DQ$60)&gt;0),1,0)))</f>
        <v>0</v>
      </c>
      <c r="AO33" s="80">
        <f>IF((SUM(AO$19:AO32)+AO$38+AO$39+SUM(AO$117:AO$121))&gt;=REGISTER!$CZ$22,0,IF(DR$70=1,0,IF(AND(DR33=1,$J33=1,DR$43&gt;=REGISTER!$CZ$25,DR$40&gt;0,SUM(DR$54:DR$60)&gt;0),1,0)))</f>
        <v>0</v>
      </c>
      <c r="AP33" s="80">
        <f>IF((SUM(AP$19:AP32)+AP$38+AP$39+SUM(AP$117:AP$121))&gt;=REGISTER!$CZ$22,0,IF(DS$70=1,0,IF(AND(DS33=1,$J33=1,DS$43&gt;=REGISTER!$CZ$25,DS$40&gt;0,SUM(DS$54:DS$60)&gt;0),1,0)))</f>
        <v>0</v>
      </c>
      <c r="AQ33" s="80">
        <f>IF((SUM(AQ$19:AQ32)+AQ$38+AQ$39+SUM(AQ$117:AQ$121))&gt;=REGISTER!$CZ$22,0,IF(DT$70=1,0,IF(AND(DT33=1,$J33=1,DT$43&gt;=REGISTER!$CZ$25,DT$40&gt;0,SUM(DT$54:DT$60)&gt;0),1,0)))</f>
        <v>0</v>
      </c>
      <c r="AR33" s="80">
        <f>IF((SUM(AR$19:AR32)+AR$38+AR$39+SUM(AR$117:AR$121))&gt;=REGISTER!$CZ$22,0,IF(DU$70=1,0,IF(AND(DU33=1,$J33=1,DU$43&gt;=REGISTER!$CZ$25,DU$40&gt;0,SUM(DU$54:DU$60)&gt;0),1,0)))</f>
        <v>0</v>
      </c>
      <c r="AS33" s="80">
        <f>IF((SUM(AS$19:AS32)+AS$38+AS$39+SUM(AS$117:AS$121))&gt;=REGISTER!$CZ$22,0,IF(DV$70=1,0,IF(AND(DV33=1,$J33=1,DV$43&gt;=REGISTER!$CZ$25,DV$40&gt;0,SUM(DV$54:DV$60)&gt;0),1,0)))</f>
        <v>0</v>
      </c>
      <c r="AT33" s="80">
        <f>IF((SUM(AT$19:AT32)+AT$38+AT$39+SUM(AT$117:AT$121))&gt;=REGISTER!$CZ$22,0,IF(DW$70=1,0,IF(AND(DW33=1,$J33=1,DW$43&gt;=REGISTER!$CZ$25,DW$40&gt;0,SUM(DW$54:DW$60)&gt;0),1,0)))</f>
        <v>0</v>
      </c>
      <c r="AU33" s="80">
        <f>IF((SUM(AU$19:AU32)+AU$38+AU$39+SUM(AU$117:AU$121))&gt;=REGISTER!$CZ$22,0,IF(DX$70=1,0,IF(AND(DX33=1,$J33=1,DX$43&gt;=REGISTER!$CZ$25,DX$40&gt;0,SUM(DX$54:DX$60)&gt;0),1,0)))</f>
        <v>0</v>
      </c>
      <c r="AV33" s="80">
        <f>IF((SUM(AV$19:AV32)+AV$38+AV$39+SUM(AV$117:AV$121))&gt;=REGISTER!$CZ$22,0,IF(DY$70=1,0,IF(AND(DY33=1,$J33=1,DY$43&gt;=REGISTER!$CZ$25,DY$40&gt;0,SUM(DY$54:DY$60)&gt;0),1,0)))</f>
        <v>0</v>
      </c>
      <c r="AW33" s="80">
        <f>IF((SUM(AW$19:AW32)+AW$38+AW$39+SUM(AW$117:AW$121))&gt;=REGISTER!$CZ$22,0,IF(DZ$70=1,0,IF(AND(DZ33=1,$J33=1,DZ$43&gt;=REGISTER!$CZ$25,DZ$40&gt;0,SUM(DZ$54:DZ$60)&gt;0),1,0)))</f>
        <v>0</v>
      </c>
      <c r="AX33" s="80">
        <f>IF((SUM(AX$19:AX32)+AX$38+AX$39+SUM(AX$117:AX$121))&gt;=REGISTER!$CZ$22,0,IF(EA$70=1,0,IF(AND(EA33=1,$J33=1,EA$43&gt;=REGISTER!$CZ$25,EA$40&gt;0,SUM(EA$54:EA$60)&gt;0),1,0)))</f>
        <v>0</v>
      </c>
      <c r="AY33" s="80">
        <f>IF((SUM(AY$19:AY32)+AY$38+AY$39+SUM(AY$117:AY$121))&gt;=REGISTER!$CZ$22,0,IF(EB$70=1,0,IF(AND(EB33=1,$J33=1,EB$43&gt;=REGISTER!$CZ$25,EB$40&gt;0,SUM(EB$54:EB$60)&gt;0),1,0)))</f>
        <v>0</v>
      </c>
      <c r="AZ33" s="80">
        <f>IF((SUM(AZ$19:AZ32)+AZ$38+AZ$39+SUM(AZ$117:AZ$121))&gt;=REGISTER!$CZ$22,0,IF(EC$70=1,0,IF(AND(EC33=1,$J33=1,EC$43&gt;=REGISTER!$CZ$25,EC$40&gt;0,SUM(EC$54:EC$60)&gt;0),1,0)))</f>
        <v>0</v>
      </c>
      <c r="BA33" s="80">
        <f>IF((SUM(BA$19:BA32)+BA$38+BA$39+SUM(BA$117:BA$121))&gt;=REGISTER!$CZ$22,0,IF(ED$70=1,0,IF(AND(ED33=1,$J33=1,ED$43&gt;=REGISTER!$CZ$25,ED$40&gt;0,SUM(ED$54:ED$60)&gt;0),1,0)))</f>
        <v>0</v>
      </c>
      <c r="BB33" s="80">
        <f>IF((SUM(BB$19:BB32)+BB$38+BB$39+SUM(BB$117:BB$121))&gt;=REGISTER!$CZ$22,0,IF(EE$70=1,0,IF(AND(EE33=1,$J33=1,EE$43&gt;=REGISTER!$CZ$25,EE$40&gt;0,SUM(EE$54:EE$60)&gt;0),1,0)))</f>
        <v>0</v>
      </c>
      <c r="BC33" s="80">
        <f>IF((SUM(BC$19:BC32)+BC$38+BC$39+SUM(BC$117:BC$121))&gt;=REGISTER!$CZ$22,0,IF(EF$70=1,0,IF(AND(EF33=1,$J33=1,EF$43&gt;=REGISTER!$CZ$25,EF$40&gt;0,SUM(EF$54:EF$60)&gt;0),1,0)))</f>
        <v>0</v>
      </c>
      <c r="BD33" s="101">
        <f t="shared" si="8"/>
        <v>0</v>
      </c>
      <c r="BE33" s="74">
        <f t="shared" si="9"/>
        <v>0</v>
      </c>
      <c r="BF33" s="74">
        <f t="shared" si="9"/>
        <v>0</v>
      </c>
      <c r="BG33" s="74">
        <f t="shared" si="9"/>
        <v>0</v>
      </c>
      <c r="BH33" s="74">
        <f t="shared" si="9"/>
        <v>0</v>
      </c>
      <c r="BI33" s="74">
        <f t="shared" si="9"/>
        <v>0</v>
      </c>
      <c r="BJ33" s="74">
        <f t="shared" si="9"/>
        <v>0</v>
      </c>
      <c r="BK33" s="74">
        <f t="shared" si="9"/>
        <v>0</v>
      </c>
      <c r="BL33" s="74">
        <f t="shared" si="9"/>
        <v>0</v>
      </c>
      <c r="BM33" s="74">
        <f t="shared" si="9"/>
        <v>0</v>
      </c>
      <c r="BN33" s="74">
        <f t="shared" si="9"/>
        <v>0</v>
      </c>
      <c r="BO33" s="74">
        <f t="shared" si="9"/>
        <v>0</v>
      </c>
      <c r="BP33" s="74">
        <f t="shared" si="9"/>
        <v>0</v>
      </c>
      <c r="BQ33" s="74">
        <f t="shared" si="9"/>
        <v>0</v>
      </c>
      <c r="BR33" s="74">
        <f t="shared" si="9"/>
        <v>0</v>
      </c>
      <c r="BS33" s="74">
        <f t="shared" si="9"/>
        <v>0</v>
      </c>
      <c r="BT33" s="74">
        <f t="shared" si="9"/>
        <v>0</v>
      </c>
      <c r="BU33" s="74">
        <f t="shared" si="10"/>
        <v>0</v>
      </c>
      <c r="BV33" s="74">
        <f t="shared" si="10"/>
        <v>0</v>
      </c>
      <c r="BW33" s="74">
        <f t="shared" si="10"/>
        <v>0</v>
      </c>
      <c r="BX33" s="74">
        <f t="shared" si="10"/>
        <v>0</v>
      </c>
      <c r="BY33" s="74">
        <f t="shared" si="10"/>
        <v>0</v>
      </c>
      <c r="BZ33" s="74">
        <f t="shared" si="10"/>
        <v>0</v>
      </c>
      <c r="CA33" s="74">
        <f t="shared" si="10"/>
        <v>0</v>
      </c>
      <c r="CB33" s="74">
        <f t="shared" si="10"/>
        <v>0</v>
      </c>
      <c r="CC33" s="74">
        <f t="shared" si="10"/>
        <v>0</v>
      </c>
      <c r="CD33" s="74">
        <f t="shared" si="10"/>
        <v>0</v>
      </c>
      <c r="CE33" s="74">
        <f t="shared" si="10"/>
        <v>0</v>
      </c>
      <c r="CF33" s="74">
        <f t="shared" si="10"/>
        <v>0</v>
      </c>
      <c r="CG33" s="74">
        <f t="shared" si="10"/>
        <v>0</v>
      </c>
      <c r="CH33" s="74">
        <f t="shared" si="11"/>
        <v>0</v>
      </c>
      <c r="CI33" s="74">
        <f t="shared" si="11"/>
        <v>0</v>
      </c>
      <c r="CJ33" s="74">
        <f t="shared" si="11"/>
        <v>0</v>
      </c>
      <c r="CK33" s="74">
        <f t="shared" si="11"/>
        <v>0</v>
      </c>
      <c r="CL33" s="74">
        <f t="shared" si="11"/>
        <v>0</v>
      </c>
      <c r="CM33" s="74">
        <f t="shared" si="11"/>
        <v>0</v>
      </c>
      <c r="CN33" s="74">
        <f t="shared" si="11"/>
        <v>0</v>
      </c>
      <c r="CO33" s="74">
        <f t="shared" si="11"/>
        <v>0</v>
      </c>
      <c r="CP33" s="74">
        <f t="shared" si="11"/>
        <v>0</v>
      </c>
      <c r="CQ33" s="74">
        <f t="shared" si="11"/>
        <v>0</v>
      </c>
      <c r="CR33" s="74">
        <f t="shared" si="11"/>
        <v>0</v>
      </c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54">
        <f t="shared" si="12"/>
        <v>0</v>
      </c>
      <c r="EH33" s="136"/>
      <c r="EI33" s="97">
        <f t="shared" si="13"/>
        <v>0</v>
      </c>
      <c r="EJ33" s="344" t="str">
        <f t="shared" si="14"/>
        <v/>
      </c>
      <c r="EK33" s="345">
        <f t="shared" si="15"/>
        <v>0</v>
      </c>
      <c r="EL33" s="185"/>
      <c r="EM33" s="102">
        <f>SUMIF($K33,REGISTER!$CU$7,'KORT 3'!$BD33)</f>
        <v>0</v>
      </c>
      <c r="EN33" s="19">
        <f>SUMIF($K33,REGISTER!$CU$8,'KORT 3'!$BD33)</f>
        <v>0</v>
      </c>
      <c r="EO33" s="20">
        <f>SUMIF($K33,REGISTER!$CU$9,'KORT 3'!$BD33)</f>
        <v>0</v>
      </c>
      <c r="EP33" s="17">
        <f>SUMIF($K33,REGISTER!$CU$21,'KORT 3'!$BD33)</f>
        <v>0</v>
      </c>
      <c r="EQ33" s="19">
        <f>SUMIF($K33,REGISTER!$CU$22,'KORT 3'!$BD33)</f>
        <v>0</v>
      </c>
      <c r="ER33" s="20">
        <f>SUMIF($K33,REGISTER!$CU$23,'KORT 3'!$BD33)</f>
        <v>0</v>
      </c>
      <c r="ES33" s="17">
        <f>SUMIF($K33,REGISTER!$CU$14,'KORT 3'!$BD33)</f>
        <v>0</v>
      </c>
      <c r="ET33" s="19">
        <f>SUMIF($K33,REGISTER!$CU$15,'KORT 3'!$BD33)</f>
        <v>0</v>
      </c>
      <c r="EU33" s="19">
        <f>SUMIF($K33,REGISTER!$CU$16,'KORT 3'!$BD33)</f>
        <v>0</v>
      </c>
      <c r="EV33" s="218">
        <f>SUMIF($K33,REGISTER!$CU$17,'KORT 3'!$BD33)+SUMIF($K33,REGISTER!$CU$18,'KORT 3'!$BD33)+SUMIF($K33,REGISTER!$CU$19,'KORT 3'!$BD33)+SUMIF($K33,REGISTER!$CU$20,'KORT 3'!$BD33)</f>
        <v>0</v>
      </c>
      <c r="EW33" s="103">
        <f>SUMIF($K33,REGISTER!$CU$28,'KORT 3'!$BD33)</f>
        <v>0</v>
      </c>
      <c r="EX33" s="19">
        <f>SUMIF($K33,REGISTER!$CU$29,'KORT 3'!$BD33)</f>
        <v>0</v>
      </c>
      <c r="EY33" s="19">
        <f>SUMIF($K33,REGISTER!$CU$30,'KORT 3'!$BD33)</f>
        <v>0</v>
      </c>
      <c r="EZ33" s="218">
        <f>SUMIF($K33,REGISTER!$CU$31,'KORT 3'!$BD33)+SUMIF($K33,REGISTER!$CU$32,'KORT 3'!$BD33)+SUMIF($K33,REGISTER!$CU$33,'KORT 3'!$BD33)+SUMIF($K33,REGISTER!$CU$34,'KORT 3'!$BD33)</f>
        <v>0</v>
      </c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234"/>
      <c r="FQ33" s="103">
        <f>SUMIF($M33,REGISTER!$CU$36,'KORT 3'!$O33)</f>
        <v>0</v>
      </c>
      <c r="FR33" s="19">
        <f>SUMIF($M33,REGISTER!$CU$37,'KORT 3'!$O33)</f>
        <v>0</v>
      </c>
      <c r="FS33" s="19">
        <f>SUMIF($M33,REGISTER!$CU$38,'KORT 3'!$O33)</f>
        <v>0</v>
      </c>
      <c r="FT33" s="19">
        <f>SUMIF($M33,REGISTER!$CU$39,'KORT 3'!$O33)</f>
        <v>0</v>
      </c>
      <c r="FU33" s="19">
        <f>SUMIF($M33,REGISTER!$CU$40,'KORT 3'!$O33)</f>
        <v>0</v>
      </c>
      <c r="FV33" s="19">
        <f>SUMIF($M33,REGISTER!$CU$41,'KORT 3'!$O33)</f>
        <v>0</v>
      </c>
      <c r="FW33" s="19">
        <f>SUMIF($M33,REGISTER!$CU$56,'KORT 3'!$O33)</f>
        <v>0</v>
      </c>
      <c r="FX33" s="19">
        <f>SUMIF($M33,REGISTER!$CU$57,'KORT 3'!$O33)</f>
        <v>0</v>
      </c>
      <c r="FY33" s="19">
        <f>SUMIF($M33,REGISTER!$CU$58,'KORT 3'!$O33)</f>
        <v>0</v>
      </c>
      <c r="FZ33" s="19">
        <f>SUMIF($M33,REGISTER!$CU$59,'KORT 3'!$O33)</f>
        <v>0</v>
      </c>
      <c r="GA33" s="19">
        <f>SUMIF($M33,REGISTER!$CU$60,'KORT 3'!$O33)</f>
        <v>0</v>
      </c>
      <c r="GB33" s="19">
        <f>SUMIF($M33,REGISTER!$CU$61,'KORT 3'!$O33)</f>
        <v>0</v>
      </c>
      <c r="GC33" s="19">
        <f>SUMIF($M33,REGISTER!$CU$46,'KORT 3'!$O33)</f>
        <v>0</v>
      </c>
      <c r="GD33" s="19">
        <f>SUMIF($M33,REGISTER!$CU$47,'KORT 3'!$O33)</f>
        <v>0</v>
      </c>
      <c r="GE33" s="19">
        <f>SUMIF($M33,REGISTER!$CU$48,'KORT 3'!$O33)</f>
        <v>0</v>
      </c>
      <c r="GF33" s="19">
        <f>SUMIF($M33,REGISTER!$CU$49,'KORT 3'!$O33)</f>
        <v>0</v>
      </c>
      <c r="GG33" s="19">
        <f>SUMIF($M33,REGISTER!$CU$50,'KORT 3'!$O33)</f>
        <v>0</v>
      </c>
      <c r="GH33" s="19">
        <f>SUMIF($M33,REGISTER!$CU$51,'KORT 3'!$O33)</f>
        <v>0</v>
      </c>
      <c r="GI33" s="18">
        <f>SUMIF($M33,REGISTER!$CU$52,'KORT 3'!$O33)+SUMIF($M33,REGISTER!$CU$53,'KORT 3'!$O33)+SUMIF($M33,REGISTER!$CU$54,'KORT 3'!$O33)+SUMIF($M33,REGISTER!$CU$55,'KORT 3'!$O33)</f>
        <v>0</v>
      </c>
      <c r="GJ33" s="19">
        <f>SUMIF($M33,REGISTER!$CU$66,'KORT 3'!$O33)</f>
        <v>0</v>
      </c>
      <c r="GK33" s="19">
        <f>SUMIF($M33,REGISTER!$CU$67,'KORT 3'!$O33)</f>
        <v>0</v>
      </c>
      <c r="GL33" s="19">
        <f>SUMIF($M33,REGISTER!$CU$68,'KORT 3'!$O33)</f>
        <v>0</v>
      </c>
      <c r="GM33" s="19">
        <f>SUMIF($M33,REGISTER!$CU$69,'KORT 3'!$O33)</f>
        <v>0</v>
      </c>
      <c r="GN33" s="19">
        <f>SUMIF($M33,REGISTER!$CU$70,'KORT 3'!$O33)</f>
        <v>0</v>
      </c>
      <c r="GO33" s="19">
        <f>SUMIF($M33,REGISTER!$CU$71,'KORT 3'!$O33)</f>
        <v>0</v>
      </c>
      <c r="GP33" s="18">
        <f>SUMIF($M33,REGISTER!$CU$72,'KORT 3'!$O33)+SUMIF($M33,REGISTER!$CU$73,'KORT 3'!$O33)+SUMIF($M33,REGISTER!$CU$74,'KORT 3'!$O33)+SUMIF($M33,REGISTER!$CU$75,'KORT 3'!$O33)</f>
        <v>0</v>
      </c>
      <c r="GQ33" s="136"/>
      <c r="GR33" s="136"/>
      <c r="GS33" s="136"/>
      <c r="GT33" s="136"/>
      <c r="GU33" s="136"/>
      <c r="GV33" s="136"/>
      <c r="GW33" s="136"/>
      <c r="GX33" s="136"/>
      <c r="GY33" s="136"/>
      <c r="GZ33" s="136"/>
      <c r="HA33" s="136"/>
      <c r="HB33" s="136"/>
      <c r="HC33" s="136"/>
      <c r="HD33" s="136"/>
      <c r="HE33" s="136"/>
      <c r="HF33" s="136"/>
      <c r="HG33" s="136"/>
      <c r="HH33" s="125"/>
      <c r="HI33" s="1"/>
    </row>
    <row r="34" spans="1:256" ht="15.95" customHeight="1">
      <c r="A34" s="17">
        <v>16</v>
      </c>
      <c r="B34" s="81"/>
      <c r="C34" s="429" t="str">
        <f t="shared" si="0"/>
        <v/>
      </c>
      <c r="D34" s="461"/>
      <c r="E34" s="461"/>
      <c r="F34" s="461"/>
      <c r="G34" s="461"/>
      <c r="H34" s="130" t="str">
        <f t="shared" si="1"/>
        <v/>
      </c>
      <c r="I34" s="26">
        <f t="shared" si="2"/>
        <v>0</v>
      </c>
      <c r="J34" s="26">
        <f t="shared" si="3"/>
        <v>0</v>
      </c>
      <c r="K34" s="26">
        <f t="shared" si="4"/>
        <v>0</v>
      </c>
      <c r="L34" s="133"/>
      <c r="M34" s="26">
        <f t="shared" si="5"/>
        <v>0</v>
      </c>
      <c r="N34" s="26">
        <f t="shared" si="6"/>
        <v>0</v>
      </c>
      <c r="O34" s="101">
        <f t="shared" si="7"/>
        <v>0</v>
      </c>
      <c r="P34" s="80">
        <f>IF((SUM(P$19:P33)+P$38+P$39+SUM(P$117:P$121))&gt;=REGISTER!$CZ$22,0,IF(CS$70=1,0,IF(AND(CS34=1,$J34=1,CS$43&gt;=REGISTER!$CZ$25,CS$40&gt;0,SUM(CS$54:CS$60)&gt;0),1,0)))</f>
        <v>0</v>
      </c>
      <c r="Q34" s="80">
        <f>IF((SUM(Q$19:Q33)+Q$38+Q$39+SUM(Q$117:Q$121))&gt;=REGISTER!$CZ$22,0,IF(CT$70=1,0,IF(AND(CT34=1,$J34=1,CT$43&gt;=REGISTER!$CZ$25,CT$40&gt;0,SUM(CT$54:CT$60)&gt;0),1,0)))</f>
        <v>0</v>
      </c>
      <c r="R34" s="80">
        <f>IF((SUM(R$19:R33)+R$38+R$39+SUM(R$117:R$121))&gt;=REGISTER!$CZ$22,0,IF(CU$70=1,0,IF(AND(CU34=1,$J34=1,CU$43&gt;=REGISTER!$CZ$25,CU$40&gt;0,SUM(CU$54:CU$60)&gt;0),1,0)))</f>
        <v>0</v>
      </c>
      <c r="S34" s="80">
        <f>IF((SUM(S$19:S33)+S$38+S$39+SUM(S$117:S$121))&gt;=REGISTER!$CZ$22,0,IF(CV$70=1,0,IF(AND(CV34=1,$J34=1,CV$43&gt;=REGISTER!$CZ$25,CV$40&gt;0,SUM(CV$54:CV$60)&gt;0),1,0)))</f>
        <v>0</v>
      </c>
      <c r="T34" s="80">
        <f>IF((SUM(T$19:T33)+T$38+T$39+SUM(T$117:T$121))&gt;=REGISTER!$CZ$22,0,IF(CW$70=1,0,IF(AND(CW34=1,$J34=1,CW$43&gt;=REGISTER!$CZ$25,CW$40&gt;0,SUM(CW$54:CW$60)&gt;0),1,0)))</f>
        <v>0</v>
      </c>
      <c r="U34" s="80">
        <f>IF((SUM(U$19:U33)+U$38+U$39+SUM(U$117:U$121))&gt;=REGISTER!$CZ$22,0,IF(CX$70=1,0,IF(AND(CX34=1,$J34=1,CX$43&gt;=REGISTER!$CZ$25,CX$40&gt;0,SUM(CX$54:CX$60)&gt;0),1,0)))</f>
        <v>0</v>
      </c>
      <c r="V34" s="80">
        <f>IF((SUM(V$19:V33)+V$38+V$39+SUM(V$117:V$121))&gt;=REGISTER!$CZ$22,0,IF(CY$70=1,0,IF(AND(CY34=1,$J34=1,CY$43&gt;=REGISTER!$CZ$25,CY$40&gt;0,SUM(CY$54:CY$60)&gt;0),1,0)))</f>
        <v>0</v>
      </c>
      <c r="W34" s="80">
        <f>IF((SUM(W$19:W33)+W$38+W$39+SUM(W$117:W$121))&gt;=REGISTER!$CZ$22,0,IF(CZ$70=1,0,IF(AND(CZ34=1,$J34=1,CZ$43&gt;=REGISTER!$CZ$25,CZ$40&gt;0,SUM(CZ$54:CZ$60)&gt;0),1,0)))</f>
        <v>0</v>
      </c>
      <c r="X34" s="80">
        <f>IF((SUM(X$19:X33)+X$38+X$39+SUM(X$117:X$121))&gt;=REGISTER!$CZ$22,0,IF(DA$70=1,0,IF(AND(DA34=1,$J34=1,DA$43&gt;=REGISTER!$CZ$25,DA$40&gt;0,SUM(DA$54:DA$60)&gt;0),1,0)))</f>
        <v>0</v>
      </c>
      <c r="Y34" s="80">
        <f>IF((SUM(Y$19:Y33)+Y$38+Y$39+SUM(Y$117:Y$121))&gt;=REGISTER!$CZ$22,0,IF(DB$70=1,0,IF(AND(DB34=1,$J34=1,DB$43&gt;=REGISTER!$CZ$25,DB$40&gt;0,SUM(DB$54:DB$60)&gt;0),1,0)))</f>
        <v>0</v>
      </c>
      <c r="Z34" s="80">
        <f>IF((SUM(Z$19:Z33)+Z$38+Z$39+SUM(Z$117:Z$121))&gt;=REGISTER!$CZ$22,0,IF(DC$70=1,0,IF(AND(DC34=1,$J34=1,DC$43&gt;=REGISTER!$CZ$25,DC$40&gt;0,SUM(DC$54:DC$60)&gt;0),1,0)))</f>
        <v>0</v>
      </c>
      <c r="AA34" s="80">
        <f>IF((SUM(AA$19:AA33)+AA$38+AA$39+SUM(AA$117:AA$121))&gt;=REGISTER!$CZ$22,0,IF(DD$70=1,0,IF(AND(DD34=1,$J34=1,DD$43&gt;=REGISTER!$CZ$25,DD$40&gt;0,SUM(DD$54:DD$60)&gt;0),1,0)))</f>
        <v>0</v>
      </c>
      <c r="AB34" s="80">
        <f>IF((SUM(AB$19:AB33)+AB$38+AB$39+SUM(AB$117:AB$121))&gt;=REGISTER!$CZ$22,0,IF(DE$70=1,0,IF(AND(DE34=1,$J34=1,DE$43&gt;=REGISTER!$CZ$25,DE$40&gt;0,SUM(DE$54:DE$60)&gt;0),1,0)))</f>
        <v>0</v>
      </c>
      <c r="AC34" s="80">
        <f>IF((SUM(AC$19:AC33)+AC$38+AC$39+SUM(AC$117:AC$121))&gt;=REGISTER!$CZ$22,0,IF(DF$70=1,0,IF(AND(DF34=1,$J34=1,DF$43&gt;=REGISTER!$CZ$25,DF$40&gt;0,SUM(DF$54:DF$60)&gt;0),1,0)))</f>
        <v>0</v>
      </c>
      <c r="AD34" s="80">
        <f>IF((SUM(AD$19:AD33)+AD$38+AD$39+SUM(AD$117:AD$121))&gt;=REGISTER!$CZ$22,0,IF(DG$70=1,0,IF(AND(DG34=1,$J34=1,DG$43&gt;=REGISTER!$CZ$25,DG$40&gt;0,SUM(DG$54:DG$60)&gt;0),1,0)))</f>
        <v>0</v>
      </c>
      <c r="AE34" s="80">
        <f>IF((SUM(AE$19:AE33)+AE$38+AE$39+SUM(AE$117:AE$121))&gt;=REGISTER!$CZ$22,0,IF(DH$70=1,0,IF(AND(DH34=1,$J34=1,DH$43&gt;=REGISTER!$CZ$25,DH$40&gt;0,SUM(DH$54:DH$60)&gt;0),1,0)))</f>
        <v>0</v>
      </c>
      <c r="AF34" s="80">
        <f>IF((SUM(AF$19:AF33)+AF$38+AF$39+SUM(AF$117:AF$121))&gt;=REGISTER!$CZ$22,0,IF(DI$70=1,0,IF(AND(DI34=1,$J34=1,DI$43&gt;=REGISTER!$CZ$25,DI$40&gt;0,SUM(DI$54:DI$60)&gt;0),1,0)))</f>
        <v>0</v>
      </c>
      <c r="AG34" s="80">
        <f>IF((SUM(AG$19:AG33)+AG$38+AG$39+SUM(AG$117:AG$121))&gt;=REGISTER!$CZ$22,0,IF(DJ$70=1,0,IF(AND(DJ34=1,$J34=1,DJ$43&gt;=REGISTER!$CZ$25,DJ$40&gt;0,SUM(DJ$54:DJ$60)&gt;0),1,0)))</f>
        <v>0</v>
      </c>
      <c r="AH34" s="80">
        <f>IF((SUM(AH$19:AH33)+AH$38+AH$39+SUM(AH$117:AH$121))&gt;=REGISTER!$CZ$22,0,IF(DK$70=1,0,IF(AND(DK34=1,$J34=1,DK$43&gt;=REGISTER!$CZ$25,DK$40&gt;0,SUM(DK$54:DK$60)&gt;0),1,0)))</f>
        <v>0</v>
      </c>
      <c r="AI34" s="80">
        <f>IF((SUM(AI$19:AI33)+AI$38+AI$39+SUM(AI$117:AI$121))&gt;=REGISTER!$CZ$22,0,IF(DL$70=1,0,IF(AND(DL34=1,$J34=1,DL$43&gt;=REGISTER!$CZ$25,DL$40&gt;0,SUM(DL$54:DL$60)&gt;0),1,0)))</f>
        <v>0</v>
      </c>
      <c r="AJ34" s="80">
        <f>IF((SUM(AJ$19:AJ33)+AJ$38+AJ$39+SUM(AJ$117:AJ$121))&gt;=REGISTER!$CZ$22,0,IF(DM$70=1,0,IF(AND(DM34=1,$J34=1,DM$43&gt;=REGISTER!$CZ$25,DM$40&gt;0,SUM(DM$54:DM$60)&gt;0),1,0)))</f>
        <v>0</v>
      </c>
      <c r="AK34" s="80">
        <f>IF((SUM(AK$19:AK33)+AK$38+AK$39+SUM(AK$117:AK$121))&gt;=REGISTER!$CZ$22,0,IF(DN$70=1,0,IF(AND(DN34=1,$J34=1,DN$43&gt;=REGISTER!$CZ$25,DN$40&gt;0,SUM(DN$54:DN$60)&gt;0),1,0)))</f>
        <v>0</v>
      </c>
      <c r="AL34" s="80">
        <f>IF((SUM(AL$19:AL33)+AL$38+AL$39+SUM(AL$117:AL$121))&gt;=REGISTER!$CZ$22,0,IF(DO$70=1,0,IF(AND(DO34=1,$J34=1,DO$43&gt;=REGISTER!$CZ$25,DO$40&gt;0,SUM(DO$54:DO$60)&gt;0),1,0)))</f>
        <v>0</v>
      </c>
      <c r="AM34" s="80">
        <f>IF((SUM(AM$19:AM33)+AM$38+AM$39+SUM(AM$117:AM$121))&gt;=REGISTER!$CZ$22,0,IF(DP$70=1,0,IF(AND(DP34=1,$J34=1,DP$43&gt;=REGISTER!$CZ$25,DP$40&gt;0,SUM(DP$54:DP$60)&gt;0),1,0)))</f>
        <v>0</v>
      </c>
      <c r="AN34" s="80">
        <f>IF((SUM(AN$19:AN33)+AN$38+AN$39+SUM(AN$117:AN$121))&gt;=REGISTER!$CZ$22,0,IF(DQ$70=1,0,IF(AND(DQ34=1,$J34=1,DQ$43&gt;=REGISTER!$CZ$25,DQ$40&gt;0,SUM(DQ$54:DQ$60)&gt;0),1,0)))</f>
        <v>0</v>
      </c>
      <c r="AO34" s="80">
        <f>IF((SUM(AO$19:AO33)+AO$38+AO$39+SUM(AO$117:AO$121))&gt;=REGISTER!$CZ$22,0,IF(DR$70=1,0,IF(AND(DR34=1,$J34=1,DR$43&gt;=REGISTER!$CZ$25,DR$40&gt;0,SUM(DR$54:DR$60)&gt;0),1,0)))</f>
        <v>0</v>
      </c>
      <c r="AP34" s="80">
        <f>IF((SUM(AP$19:AP33)+AP$38+AP$39+SUM(AP$117:AP$121))&gt;=REGISTER!$CZ$22,0,IF(DS$70=1,0,IF(AND(DS34=1,$J34=1,DS$43&gt;=REGISTER!$CZ$25,DS$40&gt;0,SUM(DS$54:DS$60)&gt;0),1,0)))</f>
        <v>0</v>
      </c>
      <c r="AQ34" s="80">
        <f>IF((SUM(AQ$19:AQ33)+AQ$38+AQ$39+SUM(AQ$117:AQ$121))&gt;=REGISTER!$CZ$22,0,IF(DT$70=1,0,IF(AND(DT34=1,$J34=1,DT$43&gt;=REGISTER!$CZ$25,DT$40&gt;0,SUM(DT$54:DT$60)&gt;0),1,0)))</f>
        <v>0</v>
      </c>
      <c r="AR34" s="80">
        <f>IF((SUM(AR$19:AR33)+AR$38+AR$39+SUM(AR$117:AR$121))&gt;=REGISTER!$CZ$22,0,IF(DU$70=1,0,IF(AND(DU34=1,$J34=1,DU$43&gt;=REGISTER!$CZ$25,DU$40&gt;0,SUM(DU$54:DU$60)&gt;0),1,0)))</f>
        <v>0</v>
      </c>
      <c r="AS34" s="80">
        <f>IF((SUM(AS$19:AS33)+AS$38+AS$39+SUM(AS$117:AS$121))&gt;=REGISTER!$CZ$22,0,IF(DV$70=1,0,IF(AND(DV34=1,$J34=1,DV$43&gt;=REGISTER!$CZ$25,DV$40&gt;0,SUM(DV$54:DV$60)&gt;0),1,0)))</f>
        <v>0</v>
      </c>
      <c r="AT34" s="80">
        <f>IF((SUM(AT$19:AT33)+AT$38+AT$39+SUM(AT$117:AT$121))&gt;=REGISTER!$CZ$22,0,IF(DW$70=1,0,IF(AND(DW34=1,$J34=1,DW$43&gt;=REGISTER!$CZ$25,DW$40&gt;0,SUM(DW$54:DW$60)&gt;0),1,0)))</f>
        <v>0</v>
      </c>
      <c r="AU34" s="80">
        <f>IF((SUM(AU$19:AU33)+AU$38+AU$39+SUM(AU$117:AU$121))&gt;=REGISTER!$CZ$22,0,IF(DX$70=1,0,IF(AND(DX34=1,$J34=1,DX$43&gt;=REGISTER!$CZ$25,DX$40&gt;0,SUM(DX$54:DX$60)&gt;0),1,0)))</f>
        <v>0</v>
      </c>
      <c r="AV34" s="80">
        <f>IF((SUM(AV$19:AV33)+AV$38+AV$39+SUM(AV$117:AV$121))&gt;=REGISTER!$CZ$22,0,IF(DY$70=1,0,IF(AND(DY34=1,$J34=1,DY$43&gt;=REGISTER!$CZ$25,DY$40&gt;0,SUM(DY$54:DY$60)&gt;0),1,0)))</f>
        <v>0</v>
      </c>
      <c r="AW34" s="80">
        <f>IF((SUM(AW$19:AW33)+AW$38+AW$39+SUM(AW$117:AW$121))&gt;=REGISTER!$CZ$22,0,IF(DZ$70=1,0,IF(AND(DZ34=1,$J34=1,DZ$43&gt;=REGISTER!$CZ$25,DZ$40&gt;0,SUM(DZ$54:DZ$60)&gt;0),1,0)))</f>
        <v>0</v>
      </c>
      <c r="AX34" s="80">
        <f>IF((SUM(AX$19:AX33)+AX$38+AX$39+SUM(AX$117:AX$121))&gt;=REGISTER!$CZ$22,0,IF(EA$70=1,0,IF(AND(EA34=1,$J34=1,EA$43&gt;=REGISTER!$CZ$25,EA$40&gt;0,SUM(EA$54:EA$60)&gt;0),1,0)))</f>
        <v>0</v>
      </c>
      <c r="AY34" s="80">
        <f>IF((SUM(AY$19:AY33)+AY$38+AY$39+SUM(AY$117:AY$121))&gt;=REGISTER!$CZ$22,0,IF(EB$70=1,0,IF(AND(EB34=1,$J34=1,EB$43&gt;=REGISTER!$CZ$25,EB$40&gt;0,SUM(EB$54:EB$60)&gt;0),1,0)))</f>
        <v>0</v>
      </c>
      <c r="AZ34" s="80">
        <f>IF((SUM(AZ$19:AZ33)+AZ$38+AZ$39+SUM(AZ$117:AZ$121))&gt;=REGISTER!$CZ$22,0,IF(EC$70=1,0,IF(AND(EC34=1,$J34=1,EC$43&gt;=REGISTER!$CZ$25,EC$40&gt;0,SUM(EC$54:EC$60)&gt;0),1,0)))</f>
        <v>0</v>
      </c>
      <c r="BA34" s="80">
        <f>IF((SUM(BA$19:BA33)+BA$38+BA$39+SUM(BA$117:BA$121))&gt;=REGISTER!$CZ$22,0,IF(ED$70=1,0,IF(AND(ED34=1,$J34=1,ED$43&gt;=REGISTER!$CZ$25,ED$40&gt;0,SUM(ED$54:ED$60)&gt;0),1,0)))</f>
        <v>0</v>
      </c>
      <c r="BB34" s="80">
        <f>IF((SUM(BB$19:BB33)+BB$38+BB$39+SUM(BB$117:BB$121))&gt;=REGISTER!$CZ$22,0,IF(EE$70=1,0,IF(AND(EE34=1,$J34=1,EE$43&gt;=REGISTER!$CZ$25,EE$40&gt;0,SUM(EE$54:EE$60)&gt;0),1,0)))</f>
        <v>0</v>
      </c>
      <c r="BC34" s="80">
        <f>IF((SUM(BC$19:BC33)+BC$38+BC$39+SUM(BC$117:BC$121))&gt;=REGISTER!$CZ$22,0,IF(EF$70=1,0,IF(AND(EF34=1,$J34=1,EF$43&gt;=REGISTER!$CZ$25,EF$40&gt;0,SUM(EF$54:EF$60)&gt;0),1,0)))</f>
        <v>0</v>
      </c>
      <c r="BD34" s="101">
        <f t="shared" si="8"/>
        <v>0</v>
      </c>
      <c r="BE34" s="74">
        <f t="shared" si="9"/>
        <v>0</v>
      </c>
      <c r="BF34" s="74">
        <f t="shared" si="9"/>
        <v>0</v>
      </c>
      <c r="BG34" s="74">
        <f t="shared" si="9"/>
        <v>0</v>
      </c>
      <c r="BH34" s="74">
        <f t="shared" si="9"/>
        <v>0</v>
      </c>
      <c r="BI34" s="74">
        <f t="shared" si="9"/>
        <v>0</v>
      </c>
      <c r="BJ34" s="74">
        <f t="shared" si="9"/>
        <v>0</v>
      </c>
      <c r="BK34" s="74">
        <f t="shared" si="9"/>
        <v>0</v>
      </c>
      <c r="BL34" s="74">
        <f t="shared" si="9"/>
        <v>0</v>
      </c>
      <c r="BM34" s="74">
        <f t="shared" si="9"/>
        <v>0</v>
      </c>
      <c r="BN34" s="74">
        <f t="shared" si="9"/>
        <v>0</v>
      </c>
      <c r="BO34" s="74">
        <f t="shared" si="9"/>
        <v>0</v>
      </c>
      <c r="BP34" s="74">
        <f t="shared" si="9"/>
        <v>0</v>
      </c>
      <c r="BQ34" s="74">
        <f t="shared" si="9"/>
        <v>0</v>
      </c>
      <c r="BR34" s="74">
        <f t="shared" si="9"/>
        <v>0</v>
      </c>
      <c r="BS34" s="74">
        <f t="shared" si="9"/>
        <v>0</v>
      </c>
      <c r="BT34" s="74">
        <f t="shared" ref="BT34:CG37" si="16">IF(AND($I34=1,DH34=1,DH$41&gt;2,DH$40&gt;0,SUM(DH$47:DH$53)&gt;0),1,0)</f>
        <v>0</v>
      </c>
      <c r="BU34" s="74">
        <f t="shared" si="16"/>
        <v>0</v>
      </c>
      <c r="BV34" s="74">
        <f t="shared" si="16"/>
        <v>0</v>
      </c>
      <c r="BW34" s="74">
        <f t="shared" si="16"/>
        <v>0</v>
      </c>
      <c r="BX34" s="74">
        <f t="shared" si="16"/>
        <v>0</v>
      </c>
      <c r="BY34" s="74">
        <f t="shared" si="16"/>
        <v>0</v>
      </c>
      <c r="BZ34" s="74">
        <f t="shared" si="16"/>
        <v>0</v>
      </c>
      <c r="CA34" s="74">
        <f t="shared" si="16"/>
        <v>0</v>
      </c>
      <c r="CB34" s="74">
        <f t="shared" si="16"/>
        <v>0</v>
      </c>
      <c r="CC34" s="74">
        <f t="shared" si="16"/>
        <v>0</v>
      </c>
      <c r="CD34" s="74">
        <f t="shared" si="16"/>
        <v>0</v>
      </c>
      <c r="CE34" s="74">
        <f t="shared" si="16"/>
        <v>0</v>
      </c>
      <c r="CF34" s="74">
        <f t="shared" si="16"/>
        <v>0</v>
      </c>
      <c r="CG34" s="74">
        <f t="shared" si="16"/>
        <v>0</v>
      </c>
      <c r="CH34" s="74">
        <f t="shared" si="11"/>
        <v>0</v>
      </c>
      <c r="CI34" s="74">
        <f t="shared" si="11"/>
        <v>0</v>
      </c>
      <c r="CJ34" s="74">
        <f t="shared" si="11"/>
        <v>0</v>
      </c>
      <c r="CK34" s="74">
        <f t="shared" si="11"/>
        <v>0</v>
      </c>
      <c r="CL34" s="74">
        <f t="shared" si="11"/>
        <v>0</v>
      </c>
      <c r="CM34" s="74">
        <f t="shared" si="11"/>
        <v>0</v>
      </c>
      <c r="CN34" s="74">
        <f t="shared" si="11"/>
        <v>0</v>
      </c>
      <c r="CO34" s="74">
        <f t="shared" si="11"/>
        <v>0</v>
      </c>
      <c r="CP34" s="74">
        <f t="shared" si="11"/>
        <v>0</v>
      </c>
      <c r="CQ34" s="74">
        <f t="shared" si="11"/>
        <v>0</v>
      </c>
      <c r="CR34" s="74">
        <f t="shared" si="11"/>
        <v>0</v>
      </c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54">
        <f t="shared" si="12"/>
        <v>0</v>
      </c>
      <c r="EH34" s="136"/>
      <c r="EI34" s="97">
        <f t="shared" si="13"/>
        <v>0</v>
      </c>
      <c r="EJ34" s="344" t="str">
        <f t="shared" si="14"/>
        <v/>
      </c>
      <c r="EK34" s="345">
        <f t="shared" si="15"/>
        <v>0</v>
      </c>
      <c r="EL34" s="185"/>
      <c r="EM34" s="102">
        <f>SUMIF($K34,REGISTER!$CU$7,'KORT 3'!$BD34)</f>
        <v>0</v>
      </c>
      <c r="EN34" s="19">
        <f>SUMIF($K34,REGISTER!$CU$8,'KORT 3'!$BD34)</f>
        <v>0</v>
      </c>
      <c r="EO34" s="20">
        <f>SUMIF($K34,REGISTER!$CU$9,'KORT 3'!$BD34)</f>
        <v>0</v>
      </c>
      <c r="EP34" s="17">
        <f>SUMIF($K34,REGISTER!$CU$21,'KORT 3'!$BD34)</f>
        <v>0</v>
      </c>
      <c r="EQ34" s="19">
        <f>SUMIF($K34,REGISTER!$CU$22,'KORT 3'!$BD34)</f>
        <v>0</v>
      </c>
      <c r="ER34" s="20">
        <f>SUMIF($K34,REGISTER!$CU$23,'KORT 3'!$BD34)</f>
        <v>0</v>
      </c>
      <c r="ES34" s="17">
        <f>SUMIF($K34,REGISTER!$CU$14,'KORT 3'!$BD34)</f>
        <v>0</v>
      </c>
      <c r="ET34" s="19">
        <f>SUMIF($K34,REGISTER!$CU$15,'KORT 3'!$BD34)</f>
        <v>0</v>
      </c>
      <c r="EU34" s="19">
        <f>SUMIF($K34,REGISTER!$CU$16,'KORT 3'!$BD34)</f>
        <v>0</v>
      </c>
      <c r="EV34" s="218">
        <f>SUMIF($K34,REGISTER!$CU$17,'KORT 3'!$BD34)+SUMIF($K34,REGISTER!$CU$18,'KORT 3'!$BD34)+SUMIF($K34,REGISTER!$CU$19,'KORT 3'!$BD34)+SUMIF($K34,REGISTER!$CU$20,'KORT 3'!$BD34)</f>
        <v>0</v>
      </c>
      <c r="EW34" s="103">
        <f>SUMIF($K34,REGISTER!$CU$28,'KORT 3'!$BD34)</f>
        <v>0</v>
      </c>
      <c r="EX34" s="19">
        <f>SUMIF($K34,REGISTER!$CU$29,'KORT 3'!$BD34)</f>
        <v>0</v>
      </c>
      <c r="EY34" s="19">
        <f>SUMIF($K34,REGISTER!$CU$30,'KORT 3'!$BD34)</f>
        <v>0</v>
      </c>
      <c r="EZ34" s="218">
        <f>SUMIF($K34,REGISTER!$CU$31,'KORT 3'!$BD34)+SUMIF($K34,REGISTER!$CU$32,'KORT 3'!$BD34)+SUMIF($K34,REGISTER!$CU$33,'KORT 3'!$BD34)+SUMIF($K34,REGISTER!$CU$34,'KORT 3'!$BD34)</f>
        <v>0</v>
      </c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234"/>
      <c r="FQ34" s="103">
        <f>SUMIF($M34,REGISTER!$CU$36,'KORT 3'!$O34)</f>
        <v>0</v>
      </c>
      <c r="FR34" s="19">
        <f>SUMIF($M34,REGISTER!$CU$37,'KORT 3'!$O34)</f>
        <v>0</v>
      </c>
      <c r="FS34" s="19">
        <f>SUMIF($M34,REGISTER!$CU$38,'KORT 3'!$O34)</f>
        <v>0</v>
      </c>
      <c r="FT34" s="19">
        <f>SUMIF($M34,REGISTER!$CU$39,'KORT 3'!$O34)</f>
        <v>0</v>
      </c>
      <c r="FU34" s="19">
        <f>SUMIF($M34,REGISTER!$CU$40,'KORT 3'!$O34)</f>
        <v>0</v>
      </c>
      <c r="FV34" s="19">
        <f>SUMIF($M34,REGISTER!$CU$41,'KORT 3'!$O34)</f>
        <v>0</v>
      </c>
      <c r="FW34" s="19">
        <f>SUMIF($M34,REGISTER!$CU$56,'KORT 3'!$O34)</f>
        <v>0</v>
      </c>
      <c r="FX34" s="19">
        <f>SUMIF($M34,REGISTER!$CU$57,'KORT 3'!$O34)</f>
        <v>0</v>
      </c>
      <c r="FY34" s="19">
        <f>SUMIF($M34,REGISTER!$CU$58,'KORT 3'!$O34)</f>
        <v>0</v>
      </c>
      <c r="FZ34" s="19">
        <f>SUMIF($M34,REGISTER!$CU$59,'KORT 3'!$O34)</f>
        <v>0</v>
      </c>
      <c r="GA34" s="19">
        <f>SUMIF($M34,REGISTER!$CU$60,'KORT 3'!$O34)</f>
        <v>0</v>
      </c>
      <c r="GB34" s="19">
        <f>SUMIF($M34,REGISTER!$CU$61,'KORT 3'!$O34)</f>
        <v>0</v>
      </c>
      <c r="GC34" s="19">
        <f>SUMIF($M34,REGISTER!$CU$46,'KORT 3'!$O34)</f>
        <v>0</v>
      </c>
      <c r="GD34" s="19">
        <f>SUMIF($M34,REGISTER!$CU$47,'KORT 3'!$O34)</f>
        <v>0</v>
      </c>
      <c r="GE34" s="19">
        <f>SUMIF($M34,REGISTER!$CU$48,'KORT 3'!$O34)</f>
        <v>0</v>
      </c>
      <c r="GF34" s="19">
        <f>SUMIF($M34,REGISTER!$CU$49,'KORT 3'!$O34)</f>
        <v>0</v>
      </c>
      <c r="GG34" s="19">
        <f>SUMIF($M34,REGISTER!$CU$50,'KORT 3'!$O34)</f>
        <v>0</v>
      </c>
      <c r="GH34" s="19">
        <f>SUMIF($M34,REGISTER!$CU$51,'KORT 3'!$O34)</f>
        <v>0</v>
      </c>
      <c r="GI34" s="18">
        <f>SUMIF($M34,REGISTER!$CU$52,'KORT 3'!$O34)+SUMIF($M34,REGISTER!$CU$53,'KORT 3'!$O34)+SUMIF($M34,REGISTER!$CU$54,'KORT 3'!$O34)+SUMIF($M34,REGISTER!$CU$55,'KORT 3'!$O34)</f>
        <v>0</v>
      </c>
      <c r="GJ34" s="19">
        <f>SUMIF($M34,REGISTER!$CU$66,'KORT 3'!$O34)</f>
        <v>0</v>
      </c>
      <c r="GK34" s="19">
        <f>SUMIF($M34,REGISTER!$CU$67,'KORT 3'!$O34)</f>
        <v>0</v>
      </c>
      <c r="GL34" s="19">
        <f>SUMIF($M34,REGISTER!$CU$68,'KORT 3'!$O34)</f>
        <v>0</v>
      </c>
      <c r="GM34" s="19">
        <f>SUMIF($M34,REGISTER!$CU$69,'KORT 3'!$O34)</f>
        <v>0</v>
      </c>
      <c r="GN34" s="19">
        <f>SUMIF($M34,REGISTER!$CU$70,'KORT 3'!$O34)</f>
        <v>0</v>
      </c>
      <c r="GO34" s="19">
        <f>SUMIF($M34,REGISTER!$CU$71,'KORT 3'!$O34)</f>
        <v>0</v>
      </c>
      <c r="GP34" s="18">
        <f>SUMIF($M34,REGISTER!$CU$72,'KORT 3'!$O34)+SUMIF($M34,REGISTER!$CU$73,'KORT 3'!$O34)+SUMIF($M34,REGISTER!$CU$74,'KORT 3'!$O34)+SUMIF($M34,REGISTER!$CU$75,'KORT 3'!$O34)</f>
        <v>0</v>
      </c>
      <c r="GQ34" s="136"/>
      <c r="GR34" s="136"/>
      <c r="GS34" s="136"/>
      <c r="GT34" s="136"/>
      <c r="GU34" s="136"/>
      <c r="GV34" s="136"/>
      <c r="GW34" s="136"/>
      <c r="GX34" s="136"/>
      <c r="GY34" s="136"/>
      <c r="GZ34" s="136"/>
      <c r="HA34" s="136"/>
      <c r="HB34" s="136"/>
      <c r="HC34" s="136"/>
      <c r="HD34" s="136"/>
      <c r="HE34" s="136"/>
      <c r="HF34" s="136"/>
      <c r="HG34" s="136"/>
      <c r="HH34" s="125"/>
      <c r="HI34" s="1"/>
    </row>
    <row r="35" spans="1:256" ht="15.95" customHeight="1">
      <c r="A35" s="17">
        <v>17</v>
      </c>
      <c r="B35" s="81"/>
      <c r="C35" s="429" t="str">
        <f t="shared" si="0"/>
        <v/>
      </c>
      <c r="D35" s="461"/>
      <c r="E35" s="461"/>
      <c r="F35" s="461"/>
      <c r="G35" s="461"/>
      <c r="H35" s="130" t="str">
        <f t="shared" si="1"/>
        <v/>
      </c>
      <c r="I35" s="26">
        <f t="shared" si="2"/>
        <v>0</v>
      </c>
      <c r="J35" s="26">
        <f t="shared" si="3"/>
        <v>0</v>
      </c>
      <c r="K35" s="26">
        <f t="shared" si="4"/>
        <v>0</v>
      </c>
      <c r="L35" s="133"/>
      <c r="M35" s="26">
        <f t="shared" si="5"/>
        <v>0</v>
      </c>
      <c r="N35" s="26">
        <f t="shared" si="6"/>
        <v>0</v>
      </c>
      <c r="O35" s="101">
        <f t="shared" si="7"/>
        <v>0</v>
      </c>
      <c r="P35" s="80">
        <f>IF((SUM(P$19:P34)+P$38+P$39+SUM(P$117:P$121))&gt;=REGISTER!$CZ$22,0,IF(CS$70=1,0,IF(AND(CS35=1,$J35=1,CS$43&gt;=REGISTER!$CZ$25,CS$40&gt;0,SUM(CS$54:CS$60)&gt;0),1,0)))</f>
        <v>0</v>
      </c>
      <c r="Q35" s="80">
        <f>IF((SUM(Q$19:Q34)+Q$38+Q$39+SUM(Q$117:Q$121))&gt;=REGISTER!$CZ$22,0,IF(CT$70=1,0,IF(AND(CT35=1,$J35=1,CT$43&gt;=REGISTER!$CZ$25,CT$40&gt;0,SUM(CT$54:CT$60)&gt;0),1,0)))</f>
        <v>0</v>
      </c>
      <c r="R35" s="80">
        <f>IF((SUM(R$19:R34)+R$38+R$39+SUM(R$117:R$121))&gt;=REGISTER!$CZ$22,0,IF(CU$70=1,0,IF(AND(CU35=1,$J35=1,CU$43&gt;=REGISTER!$CZ$25,CU$40&gt;0,SUM(CU$54:CU$60)&gt;0),1,0)))</f>
        <v>0</v>
      </c>
      <c r="S35" s="80">
        <f>IF((SUM(S$19:S34)+S$38+S$39+SUM(S$117:S$121))&gt;=REGISTER!$CZ$22,0,IF(CV$70=1,0,IF(AND(CV35=1,$J35=1,CV$43&gt;=REGISTER!$CZ$25,CV$40&gt;0,SUM(CV$54:CV$60)&gt;0),1,0)))</f>
        <v>0</v>
      </c>
      <c r="T35" s="80">
        <f>IF((SUM(T$19:T34)+T$38+T$39+SUM(T$117:T$121))&gt;=REGISTER!$CZ$22,0,IF(CW$70=1,0,IF(AND(CW35=1,$J35=1,CW$43&gt;=REGISTER!$CZ$25,CW$40&gt;0,SUM(CW$54:CW$60)&gt;0),1,0)))</f>
        <v>0</v>
      </c>
      <c r="U35" s="80">
        <f>IF((SUM(U$19:U34)+U$38+U$39+SUM(U$117:U$121))&gt;=REGISTER!$CZ$22,0,IF(CX$70=1,0,IF(AND(CX35=1,$J35=1,CX$43&gt;=REGISTER!$CZ$25,CX$40&gt;0,SUM(CX$54:CX$60)&gt;0),1,0)))</f>
        <v>0</v>
      </c>
      <c r="V35" s="80">
        <f>IF((SUM(V$19:V34)+V$38+V$39+SUM(V$117:V$121))&gt;=REGISTER!$CZ$22,0,IF(CY$70=1,0,IF(AND(CY35=1,$J35=1,CY$43&gt;=REGISTER!$CZ$25,CY$40&gt;0,SUM(CY$54:CY$60)&gt;0),1,0)))</f>
        <v>0</v>
      </c>
      <c r="W35" s="80">
        <f>IF((SUM(W$19:W34)+W$38+W$39+SUM(W$117:W$121))&gt;=REGISTER!$CZ$22,0,IF(CZ$70=1,0,IF(AND(CZ35=1,$J35=1,CZ$43&gt;=REGISTER!$CZ$25,CZ$40&gt;0,SUM(CZ$54:CZ$60)&gt;0),1,0)))</f>
        <v>0</v>
      </c>
      <c r="X35" s="80">
        <f>IF((SUM(X$19:X34)+X$38+X$39+SUM(X$117:X$121))&gt;=REGISTER!$CZ$22,0,IF(DA$70=1,0,IF(AND(DA35=1,$J35=1,DA$43&gt;=REGISTER!$CZ$25,DA$40&gt;0,SUM(DA$54:DA$60)&gt;0),1,0)))</f>
        <v>0</v>
      </c>
      <c r="Y35" s="80">
        <f>IF((SUM(Y$19:Y34)+Y$38+Y$39+SUM(Y$117:Y$121))&gt;=REGISTER!$CZ$22,0,IF(DB$70=1,0,IF(AND(DB35=1,$J35=1,DB$43&gt;=REGISTER!$CZ$25,DB$40&gt;0,SUM(DB$54:DB$60)&gt;0),1,0)))</f>
        <v>0</v>
      </c>
      <c r="Z35" s="80">
        <f>IF((SUM(Z$19:Z34)+Z$38+Z$39+SUM(Z$117:Z$121))&gt;=REGISTER!$CZ$22,0,IF(DC$70=1,0,IF(AND(DC35=1,$J35=1,DC$43&gt;=REGISTER!$CZ$25,DC$40&gt;0,SUM(DC$54:DC$60)&gt;0),1,0)))</f>
        <v>0</v>
      </c>
      <c r="AA35" s="80">
        <f>IF((SUM(AA$19:AA34)+AA$38+AA$39+SUM(AA$117:AA$121))&gt;=REGISTER!$CZ$22,0,IF(DD$70=1,0,IF(AND(DD35=1,$J35=1,DD$43&gt;=REGISTER!$CZ$25,DD$40&gt;0,SUM(DD$54:DD$60)&gt;0),1,0)))</f>
        <v>0</v>
      </c>
      <c r="AB35" s="80">
        <f>IF((SUM(AB$19:AB34)+AB$38+AB$39+SUM(AB$117:AB$121))&gt;=REGISTER!$CZ$22,0,IF(DE$70=1,0,IF(AND(DE35=1,$J35=1,DE$43&gt;=REGISTER!$CZ$25,DE$40&gt;0,SUM(DE$54:DE$60)&gt;0),1,0)))</f>
        <v>0</v>
      </c>
      <c r="AC35" s="80">
        <f>IF((SUM(AC$19:AC34)+AC$38+AC$39+SUM(AC$117:AC$121))&gt;=REGISTER!$CZ$22,0,IF(DF$70=1,0,IF(AND(DF35=1,$J35=1,DF$43&gt;=REGISTER!$CZ$25,DF$40&gt;0,SUM(DF$54:DF$60)&gt;0),1,0)))</f>
        <v>0</v>
      </c>
      <c r="AD35" s="80">
        <f>IF((SUM(AD$19:AD34)+AD$38+AD$39+SUM(AD$117:AD$121))&gt;=REGISTER!$CZ$22,0,IF(DG$70=1,0,IF(AND(DG35=1,$J35=1,DG$43&gt;=REGISTER!$CZ$25,DG$40&gt;0,SUM(DG$54:DG$60)&gt;0),1,0)))</f>
        <v>0</v>
      </c>
      <c r="AE35" s="80">
        <f>IF((SUM(AE$19:AE34)+AE$38+AE$39+SUM(AE$117:AE$121))&gt;=REGISTER!$CZ$22,0,IF(DH$70=1,0,IF(AND(DH35=1,$J35=1,DH$43&gt;=REGISTER!$CZ$25,DH$40&gt;0,SUM(DH$54:DH$60)&gt;0),1,0)))</f>
        <v>0</v>
      </c>
      <c r="AF35" s="80">
        <f>IF((SUM(AF$19:AF34)+AF$38+AF$39+SUM(AF$117:AF$121))&gt;=REGISTER!$CZ$22,0,IF(DI$70=1,0,IF(AND(DI35=1,$J35=1,DI$43&gt;=REGISTER!$CZ$25,DI$40&gt;0,SUM(DI$54:DI$60)&gt;0),1,0)))</f>
        <v>0</v>
      </c>
      <c r="AG35" s="80">
        <f>IF((SUM(AG$19:AG34)+AG$38+AG$39+SUM(AG$117:AG$121))&gt;=REGISTER!$CZ$22,0,IF(DJ$70=1,0,IF(AND(DJ35=1,$J35=1,DJ$43&gt;=REGISTER!$CZ$25,DJ$40&gt;0,SUM(DJ$54:DJ$60)&gt;0),1,0)))</f>
        <v>0</v>
      </c>
      <c r="AH35" s="80">
        <f>IF((SUM(AH$19:AH34)+AH$38+AH$39+SUM(AH$117:AH$121))&gt;=REGISTER!$CZ$22,0,IF(DK$70=1,0,IF(AND(DK35=1,$J35=1,DK$43&gt;=REGISTER!$CZ$25,DK$40&gt;0,SUM(DK$54:DK$60)&gt;0),1,0)))</f>
        <v>0</v>
      </c>
      <c r="AI35" s="80">
        <f>IF((SUM(AI$19:AI34)+AI$38+AI$39+SUM(AI$117:AI$121))&gt;=REGISTER!$CZ$22,0,IF(DL$70=1,0,IF(AND(DL35=1,$J35=1,DL$43&gt;=REGISTER!$CZ$25,DL$40&gt;0,SUM(DL$54:DL$60)&gt;0),1,0)))</f>
        <v>0</v>
      </c>
      <c r="AJ35" s="80">
        <f>IF((SUM(AJ$19:AJ34)+AJ$38+AJ$39+SUM(AJ$117:AJ$121))&gt;=REGISTER!$CZ$22,0,IF(DM$70=1,0,IF(AND(DM35=1,$J35=1,DM$43&gt;=REGISTER!$CZ$25,DM$40&gt;0,SUM(DM$54:DM$60)&gt;0),1,0)))</f>
        <v>0</v>
      </c>
      <c r="AK35" s="80">
        <f>IF((SUM(AK$19:AK34)+AK$38+AK$39+SUM(AK$117:AK$121))&gt;=REGISTER!$CZ$22,0,IF(DN$70=1,0,IF(AND(DN35=1,$J35=1,DN$43&gt;=REGISTER!$CZ$25,DN$40&gt;0,SUM(DN$54:DN$60)&gt;0),1,0)))</f>
        <v>0</v>
      </c>
      <c r="AL35" s="80">
        <f>IF((SUM(AL$19:AL34)+AL$38+AL$39+SUM(AL$117:AL$121))&gt;=REGISTER!$CZ$22,0,IF(DO$70=1,0,IF(AND(DO35=1,$J35=1,DO$43&gt;=REGISTER!$CZ$25,DO$40&gt;0,SUM(DO$54:DO$60)&gt;0),1,0)))</f>
        <v>0</v>
      </c>
      <c r="AM35" s="80">
        <f>IF((SUM(AM$19:AM34)+AM$38+AM$39+SUM(AM$117:AM$121))&gt;=REGISTER!$CZ$22,0,IF(DP$70=1,0,IF(AND(DP35=1,$J35=1,DP$43&gt;=REGISTER!$CZ$25,DP$40&gt;0,SUM(DP$54:DP$60)&gt;0),1,0)))</f>
        <v>0</v>
      </c>
      <c r="AN35" s="80">
        <f>IF((SUM(AN$19:AN34)+AN$38+AN$39+SUM(AN$117:AN$121))&gt;=REGISTER!$CZ$22,0,IF(DQ$70=1,0,IF(AND(DQ35=1,$J35=1,DQ$43&gt;=REGISTER!$CZ$25,DQ$40&gt;0,SUM(DQ$54:DQ$60)&gt;0),1,0)))</f>
        <v>0</v>
      </c>
      <c r="AO35" s="80">
        <f>IF((SUM(AO$19:AO34)+AO$38+AO$39+SUM(AO$117:AO$121))&gt;=REGISTER!$CZ$22,0,IF(DR$70=1,0,IF(AND(DR35=1,$J35=1,DR$43&gt;=REGISTER!$CZ$25,DR$40&gt;0,SUM(DR$54:DR$60)&gt;0),1,0)))</f>
        <v>0</v>
      </c>
      <c r="AP35" s="80">
        <f>IF((SUM(AP$19:AP34)+AP$38+AP$39+SUM(AP$117:AP$121))&gt;=REGISTER!$CZ$22,0,IF(DS$70=1,0,IF(AND(DS35=1,$J35=1,DS$43&gt;=REGISTER!$CZ$25,DS$40&gt;0,SUM(DS$54:DS$60)&gt;0),1,0)))</f>
        <v>0</v>
      </c>
      <c r="AQ35" s="80">
        <f>IF((SUM(AQ$19:AQ34)+AQ$38+AQ$39+SUM(AQ$117:AQ$121))&gt;=REGISTER!$CZ$22,0,IF(DT$70=1,0,IF(AND(DT35=1,$J35=1,DT$43&gt;=REGISTER!$CZ$25,DT$40&gt;0,SUM(DT$54:DT$60)&gt;0),1,0)))</f>
        <v>0</v>
      </c>
      <c r="AR35" s="80">
        <f>IF((SUM(AR$19:AR34)+AR$38+AR$39+SUM(AR$117:AR$121))&gt;=REGISTER!$CZ$22,0,IF(DU$70=1,0,IF(AND(DU35=1,$J35=1,DU$43&gt;=REGISTER!$CZ$25,DU$40&gt;0,SUM(DU$54:DU$60)&gt;0),1,0)))</f>
        <v>0</v>
      </c>
      <c r="AS35" s="80">
        <f>IF((SUM(AS$19:AS34)+AS$38+AS$39+SUM(AS$117:AS$121))&gt;=REGISTER!$CZ$22,0,IF(DV$70=1,0,IF(AND(DV35=1,$J35=1,DV$43&gt;=REGISTER!$CZ$25,DV$40&gt;0,SUM(DV$54:DV$60)&gt;0),1,0)))</f>
        <v>0</v>
      </c>
      <c r="AT35" s="80">
        <f>IF((SUM(AT$19:AT34)+AT$38+AT$39+SUM(AT$117:AT$121))&gt;=REGISTER!$CZ$22,0,IF(DW$70=1,0,IF(AND(DW35=1,$J35=1,DW$43&gt;=REGISTER!$CZ$25,DW$40&gt;0,SUM(DW$54:DW$60)&gt;0),1,0)))</f>
        <v>0</v>
      </c>
      <c r="AU35" s="80">
        <f>IF((SUM(AU$19:AU34)+AU$38+AU$39+SUM(AU$117:AU$121))&gt;=REGISTER!$CZ$22,0,IF(DX$70=1,0,IF(AND(DX35=1,$J35=1,DX$43&gt;=REGISTER!$CZ$25,DX$40&gt;0,SUM(DX$54:DX$60)&gt;0),1,0)))</f>
        <v>0</v>
      </c>
      <c r="AV35" s="80">
        <f>IF((SUM(AV$19:AV34)+AV$38+AV$39+SUM(AV$117:AV$121))&gt;=REGISTER!$CZ$22,0,IF(DY$70=1,0,IF(AND(DY35=1,$J35=1,DY$43&gt;=REGISTER!$CZ$25,DY$40&gt;0,SUM(DY$54:DY$60)&gt;0),1,0)))</f>
        <v>0</v>
      </c>
      <c r="AW35" s="80">
        <f>IF((SUM(AW$19:AW34)+AW$38+AW$39+SUM(AW$117:AW$121))&gt;=REGISTER!$CZ$22,0,IF(DZ$70=1,0,IF(AND(DZ35=1,$J35=1,DZ$43&gt;=REGISTER!$CZ$25,DZ$40&gt;0,SUM(DZ$54:DZ$60)&gt;0),1,0)))</f>
        <v>0</v>
      </c>
      <c r="AX35" s="80">
        <f>IF((SUM(AX$19:AX34)+AX$38+AX$39+SUM(AX$117:AX$121))&gt;=REGISTER!$CZ$22,0,IF(EA$70=1,0,IF(AND(EA35=1,$J35=1,EA$43&gt;=REGISTER!$CZ$25,EA$40&gt;0,SUM(EA$54:EA$60)&gt;0),1,0)))</f>
        <v>0</v>
      </c>
      <c r="AY35" s="80">
        <f>IF((SUM(AY$19:AY34)+AY$38+AY$39+SUM(AY$117:AY$121))&gt;=REGISTER!$CZ$22,0,IF(EB$70=1,0,IF(AND(EB35=1,$J35=1,EB$43&gt;=REGISTER!$CZ$25,EB$40&gt;0,SUM(EB$54:EB$60)&gt;0),1,0)))</f>
        <v>0</v>
      </c>
      <c r="AZ35" s="80">
        <f>IF((SUM(AZ$19:AZ34)+AZ$38+AZ$39+SUM(AZ$117:AZ$121))&gt;=REGISTER!$CZ$22,0,IF(EC$70=1,0,IF(AND(EC35=1,$J35=1,EC$43&gt;=REGISTER!$CZ$25,EC$40&gt;0,SUM(EC$54:EC$60)&gt;0),1,0)))</f>
        <v>0</v>
      </c>
      <c r="BA35" s="80">
        <f>IF((SUM(BA$19:BA34)+BA$38+BA$39+SUM(BA$117:BA$121))&gt;=REGISTER!$CZ$22,0,IF(ED$70=1,0,IF(AND(ED35=1,$J35=1,ED$43&gt;=REGISTER!$CZ$25,ED$40&gt;0,SUM(ED$54:ED$60)&gt;0),1,0)))</f>
        <v>0</v>
      </c>
      <c r="BB35" s="80">
        <f>IF((SUM(BB$19:BB34)+BB$38+BB$39+SUM(BB$117:BB$121))&gt;=REGISTER!$CZ$22,0,IF(EE$70=1,0,IF(AND(EE35=1,$J35=1,EE$43&gt;=REGISTER!$CZ$25,EE$40&gt;0,SUM(EE$54:EE$60)&gt;0),1,0)))</f>
        <v>0</v>
      </c>
      <c r="BC35" s="80">
        <f>IF((SUM(BC$19:BC34)+BC$38+BC$39+SUM(BC$117:BC$121))&gt;=REGISTER!$CZ$22,0,IF(EF$70=1,0,IF(AND(EF35=1,$J35=1,EF$43&gt;=REGISTER!$CZ$25,EF$40&gt;0,SUM(EF$54:EF$60)&gt;0),1,0)))</f>
        <v>0</v>
      </c>
      <c r="BD35" s="101">
        <f t="shared" si="8"/>
        <v>0</v>
      </c>
      <c r="BE35" s="74">
        <f t="shared" ref="BE35:BS37" si="17">IF(AND($I35=1,CS35=1,CS$41&gt;2,CS$40&gt;0,SUM(CS$47:CS$53)&gt;0),1,0)</f>
        <v>0</v>
      </c>
      <c r="BF35" s="74">
        <f t="shared" si="17"/>
        <v>0</v>
      </c>
      <c r="BG35" s="74">
        <f t="shared" si="17"/>
        <v>0</v>
      </c>
      <c r="BH35" s="74">
        <f t="shared" si="17"/>
        <v>0</v>
      </c>
      <c r="BI35" s="74">
        <f t="shared" si="17"/>
        <v>0</v>
      </c>
      <c r="BJ35" s="74">
        <f t="shared" si="17"/>
        <v>0</v>
      </c>
      <c r="BK35" s="74">
        <f t="shared" si="17"/>
        <v>0</v>
      </c>
      <c r="BL35" s="74">
        <f t="shared" si="17"/>
        <v>0</v>
      </c>
      <c r="BM35" s="74">
        <f t="shared" si="17"/>
        <v>0</v>
      </c>
      <c r="BN35" s="74">
        <f t="shared" si="17"/>
        <v>0</v>
      </c>
      <c r="BO35" s="74">
        <f t="shared" si="17"/>
        <v>0</v>
      </c>
      <c r="BP35" s="74">
        <f t="shared" si="17"/>
        <v>0</v>
      </c>
      <c r="BQ35" s="74">
        <f t="shared" si="17"/>
        <v>0</v>
      </c>
      <c r="BR35" s="74">
        <f t="shared" si="17"/>
        <v>0</v>
      </c>
      <c r="BS35" s="74">
        <f t="shared" si="17"/>
        <v>0</v>
      </c>
      <c r="BT35" s="74">
        <f t="shared" si="16"/>
        <v>0</v>
      </c>
      <c r="BU35" s="74">
        <f t="shared" si="16"/>
        <v>0</v>
      </c>
      <c r="BV35" s="74">
        <f t="shared" si="16"/>
        <v>0</v>
      </c>
      <c r="BW35" s="74">
        <f t="shared" si="16"/>
        <v>0</v>
      </c>
      <c r="BX35" s="74">
        <f t="shared" si="16"/>
        <v>0</v>
      </c>
      <c r="BY35" s="74">
        <f t="shared" si="16"/>
        <v>0</v>
      </c>
      <c r="BZ35" s="74">
        <f t="shared" si="16"/>
        <v>0</v>
      </c>
      <c r="CA35" s="74">
        <f t="shared" si="16"/>
        <v>0</v>
      </c>
      <c r="CB35" s="74">
        <f t="shared" si="16"/>
        <v>0</v>
      </c>
      <c r="CC35" s="74">
        <f t="shared" si="16"/>
        <v>0</v>
      </c>
      <c r="CD35" s="74">
        <f t="shared" si="16"/>
        <v>0</v>
      </c>
      <c r="CE35" s="74">
        <f t="shared" si="16"/>
        <v>0</v>
      </c>
      <c r="CF35" s="74">
        <f t="shared" si="16"/>
        <v>0</v>
      </c>
      <c r="CG35" s="74">
        <f t="shared" si="16"/>
        <v>0</v>
      </c>
      <c r="CH35" s="74">
        <f t="shared" ref="CH35:CR37" si="18">IF(AND($I35=1,DV35=1,DV$41&gt;2,DV$40&gt;0,SUM(DV$47:DV$53)&gt;0),1,0)</f>
        <v>0</v>
      </c>
      <c r="CI35" s="74">
        <f t="shared" si="18"/>
        <v>0</v>
      </c>
      <c r="CJ35" s="74">
        <f t="shared" si="18"/>
        <v>0</v>
      </c>
      <c r="CK35" s="74">
        <f t="shared" si="18"/>
        <v>0</v>
      </c>
      <c r="CL35" s="74">
        <f t="shared" si="18"/>
        <v>0</v>
      </c>
      <c r="CM35" s="74">
        <f t="shared" si="18"/>
        <v>0</v>
      </c>
      <c r="CN35" s="74">
        <f t="shared" si="18"/>
        <v>0</v>
      </c>
      <c r="CO35" s="74">
        <f t="shared" si="18"/>
        <v>0</v>
      </c>
      <c r="CP35" s="74">
        <f t="shared" si="18"/>
        <v>0</v>
      </c>
      <c r="CQ35" s="74">
        <f t="shared" si="18"/>
        <v>0</v>
      </c>
      <c r="CR35" s="74">
        <f t="shared" si="18"/>
        <v>0</v>
      </c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54">
        <f t="shared" si="12"/>
        <v>0</v>
      </c>
      <c r="EH35" s="136"/>
      <c r="EI35" s="97">
        <f t="shared" si="13"/>
        <v>0</v>
      </c>
      <c r="EJ35" s="344" t="str">
        <f t="shared" si="14"/>
        <v/>
      </c>
      <c r="EK35" s="345">
        <f t="shared" si="15"/>
        <v>0</v>
      </c>
      <c r="EL35" s="185"/>
      <c r="EM35" s="102">
        <f>SUMIF($K35,REGISTER!$CU$7,'KORT 3'!$BD35)</f>
        <v>0</v>
      </c>
      <c r="EN35" s="19">
        <f>SUMIF($K35,REGISTER!$CU$8,'KORT 3'!$BD35)</f>
        <v>0</v>
      </c>
      <c r="EO35" s="20">
        <f>SUMIF($K35,REGISTER!$CU$9,'KORT 3'!$BD35)</f>
        <v>0</v>
      </c>
      <c r="EP35" s="17">
        <f>SUMIF($K35,REGISTER!$CU$21,'KORT 3'!$BD35)</f>
        <v>0</v>
      </c>
      <c r="EQ35" s="19">
        <f>SUMIF($K35,REGISTER!$CU$22,'KORT 3'!$BD35)</f>
        <v>0</v>
      </c>
      <c r="ER35" s="20">
        <f>SUMIF($K35,REGISTER!$CU$23,'KORT 3'!$BD35)</f>
        <v>0</v>
      </c>
      <c r="ES35" s="17">
        <f>SUMIF($K35,REGISTER!$CU$14,'KORT 3'!$BD35)</f>
        <v>0</v>
      </c>
      <c r="ET35" s="19">
        <f>SUMIF($K35,REGISTER!$CU$15,'KORT 3'!$BD35)</f>
        <v>0</v>
      </c>
      <c r="EU35" s="19">
        <f>SUMIF($K35,REGISTER!$CU$16,'KORT 3'!$BD35)</f>
        <v>0</v>
      </c>
      <c r="EV35" s="218">
        <f>SUMIF($K35,REGISTER!$CU$17,'KORT 3'!$BD35)+SUMIF($K35,REGISTER!$CU$18,'KORT 3'!$BD35)+SUMIF($K35,REGISTER!$CU$19,'KORT 3'!$BD35)+SUMIF($K35,REGISTER!$CU$20,'KORT 3'!$BD35)</f>
        <v>0</v>
      </c>
      <c r="EW35" s="103">
        <f>SUMIF($K35,REGISTER!$CU$28,'KORT 3'!$BD35)</f>
        <v>0</v>
      </c>
      <c r="EX35" s="19">
        <f>SUMIF($K35,REGISTER!$CU$29,'KORT 3'!$BD35)</f>
        <v>0</v>
      </c>
      <c r="EY35" s="19">
        <f>SUMIF($K35,REGISTER!$CU$30,'KORT 3'!$BD35)</f>
        <v>0</v>
      </c>
      <c r="EZ35" s="218">
        <f>SUMIF($K35,REGISTER!$CU$31,'KORT 3'!$BD35)+SUMIF($K35,REGISTER!$CU$32,'KORT 3'!$BD35)+SUMIF($K35,REGISTER!$CU$33,'KORT 3'!$BD35)+SUMIF($K35,REGISTER!$CU$34,'KORT 3'!$BD35)</f>
        <v>0</v>
      </c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234"/>
      <c r="FQ35" s="103">
        <f>SUMIF($M35,REGISTER!$CU$36,'KORT 3'!$O35)</f>
        <v>0</v>
      </c>
      <c r="FR35" s="19">
        <f>SUMIF($M35,REGISTER!$CU$37,'KORT 3'!$O35)</f>
        <v>0</v>
      </c>
      <c r="FS35" s="19">
        <f>SUMIF($M35,REGISTER!$CU$38,'KORT 3'!$O35)</f>
        <v>0</v>
      </c>
      <c r="FT35" s="19">
        <f>SUMIF($M35,REGISTER!$CU$39,'KORT 3'!$O35)</f>
        <v>0</v>
      </c>
      <c r="FU35" s="19">
        <f>SUMIF($M35,REGISTER!$CU$40,'KORT 3'!$O35)</f>
        <v>0</v>
      </c>
      <c r="FV35" s="19">
        <f>SUMIF($M35,REGISTER!$CU$41,'KORT 3'!$O35)</f>
        <v>0</v>
      </c>
      <c r="FW35" s="19">
        <f>SUMIF($M35,REGISTER!$CU$56,'KORT 3'!$O35)</f>
        <v>0</v>
      </c>
      <c r="FX35" s="19">
        <f>SUMIF($M35,REGISTER!$CU$57,'KORT 3'!$O35)</f>
        <v>0</v>
      </c>
      <c r="FY35" s="19">
        <f>SUMIF($M35,REGISTER!$CU$58,'KORT 3'!$O35)</f>
        <v>0</v>
      </c>
      <c r="FZ35" s="19">
        <f>SUMIF($M35,REGISTER!$CU$59,'KORT 3'!$O35)</f>
        <v>0</v>
      </c>
      <c r="GA35" s="19">
        <f>SUMIF($M35,REGISTER!$CU$60,'KORT 3'!$O35)</f>
        <v>0</v>
      </c>
      <c r="GB35" s="19">
        <f>SUMIF($M35,REGISTER!$CU$61,'KORT 3'!$O35)</f>
        <v>0</v>
      </c>
      <c r="GC35" s="19">
        <f>SUMIF($M35,REGISTER!$CU$46,'KORT 3'!$O35)</f>
        <v>0</v>
      </c>
      <c r="GD35" s="19">
        <f>SUMIF($M35,REGISTER!$CU$47,'KORT 3'!$O35)</f>
        <v>0</v>
      </c>
      <c r="GE35" s="19">
        <f>SUMIF($M35,REGISTER!$CU$48,'KORT 3'!$O35)</f>
        <v>0</v>
      </c>
      <c r="GF35" s="19">
        <f>SUMIF($M35,REGISTER!$CU$49,'KORT 3'!$O35)</f>
        <v>0</v>
      </c>
      <c r="GG35" s="19">
        <f>SUMIF($M35,REGISTER!$CU$50,'KORT 3'!$O35)</f>
        <v>0</v>
      </c>
      <c r="GH35" s="19">
        <f>SUMIF($M35,REGISTER!$CU$51,'KORT 3'!$O35)</f>
        <v>0</v>
      </c>
      <c r="GI35" s="18">
        <f>SUMIF($M35,REGISTER!$CU$52,'KORT 3'!$O35)+SUMIF($M35,REGISTER!$CU$53,'KORT 3'!$O35)+SUMIF($M35,REGISTER!$CU$54,'KORT 3'!$O35)+SUMIF($M35,REGISTER!$CU$55,'KORT 3'!$O35)</f>
        <v>0</v>
      </c>
      <c r="GJ35" s="19">
        <f>SUMIF($M35,REGISTER!$CU$66,'KORT 3'!$O35)</f>
        <v>0</v>
      </c>
      <c r="GK35" s="19">
        <f>SUMIF($M35,REGISTER!$CU$67,'KORT 3'!$O35)</f>
        <v>0</v>
      </c>
      <c r="GL35" s="19">
        <f>SUMIF($M35,REGISTER!$CU$68,'KORT 3'!$O35)</f>
        <v>0</v>
      </c>
      <c r="GM35" s="19">
        <f>SUMIF($M35,REGISTER!$CU$69,'KORT 3'!$O35)</f>
        <v>0</v>
      </c>
      <c r="GN35" s="19">
        <f>SUMIF($M35,REGISTER!$CU$70,'KORT 3'!$O35)</f>
        <v>0</v>
      </c>
      <c r="GO35" s="19">
        <f>SUMIF($M35,REGISTER!$CU$71,'KORT 3'!$O35)</f>
        <v>0</v>
      </c>
      <c r="GP35" s="18">
        <f>SUMIF($M35,REGISTER!$CU$72,'KORT 3'!$O35)+SUMIF($M35,REGISTER!$CU$73,'KORT 3'!$O35)+SUMIF($M35,REGISTER!$CU$74,'KORT 3'!$O35)+SUMIF($M35,REGISTER!$CU$75,'KORT 3'!$O35)</f>
        <v>0</v>
      </c>
      <c r="GQ35" s="136"/>
      <c r="GR35" s="136"/>
      <c r="GS35" s="136"/>
      <c r="GT35" s="136"/>
      <c r="GU35" s="136"/>
      <c r="GV35" s="136"/>
      <c r="GW35" s="136"/>
      <c r="GX35" s="136"/>
      <c r="GY35" s="136"/>
      <c r="GZ35" s="136"/>
      <c r="HA35" s="136"/>
      <c r="HB35" s="136"/>
      <c r="HC35" s="136"/>
      <c r="HD35" s="136"/>
      <c r="HE35" s="136"/>
      <c r="HF35" s="136"/>
      <c r="HG35" s="136"/>
      <c r="HH35" s="125"/>
      <c r="HI35" s="1"/>
    </row>
    <row r="36" spans="1:256" ht="15.95" customHeight="1">
      <c r="A36" s="17">
        <v>18</v>
      </c>
      <c r="B36" s="81"/>
      <c r="C36" s="429" t="str">
        <f t="shared" si="0"/>
        <v/>
      </c>
      <c r="D36" s="461"/>
      <c r="E36" s="461"/>
      <c r="F36" s="461"/>
      <c r="G36" s="461"/>
      <c r="H36" s="130" t="str">
        <f t="shared" si="1"/>
        <v/>
      </c>
      <c r="I36" s="26">
        <f t="shared" si="2"/>
        <v>0</v>
      </c>
      <c r="J36" s="26">
        <f t="shared" si="3"/>
        <v>0</v>
      </c>
      <c r="K36" s="26">
        <f t="shared" si="4"/>
        <v>0</v>
      </c>
      <c r="L36" s="133"/>
      <c r="M36" s="26">
        <f t="shared" si="5"/>
        <v>0</v>
      </c>
      <c r="N36" s="26">
        <f t="shared" si="6"/>
        <v>0</v>
      </c>
      <c r="O36" s="101">
        <f t="shared" si="7"/>
        <v>0</v>
      </c>
      <c r="P36" s="80">
        <f>IF((SUM(P$19:P35)+P$38+P$39+SUM(P$117:P$121))&gt;=REGISTER!$CZ$22,0,IF(CS$70=1,0,IF(AND(CS36=1,$J36=1,CS$43&gt;=REGISTER!$CZ$25,CS$40&gt;0,SUM(CS$54:CS$60)&gt;0),1,0)))</f>
        <v>0</v>
      </c>
      <c r="Q36" s="80">
        <f>IF((SUM(Q$19:Q35)+Q$38+Q$39+SUM(Q$117:Q$121))&gt;=REGISTER!$CZ$22,0,IF(CT$70=1,0,IF(AND(CT36=1,$J36=1,CT$43&gt;=REGISTER!$CZ$25,CT$40&gt;0,SUM(CT$54:CT$60)&gt;0),1,0)))</f>
        <v>0</v>
      </c>
      <c r="R36" s="80">
        <f>IF((SUM(R$19:R35)+R$38+R$39+SUM(R$117:R$121))&gt;=REGISTER!$CZ$22,0,IF(CU$70=1,0,IF(AND(CU36=1,$J36=1,CU$43&gt;=REGISTER!$CZ$25,CU$40&gt;0,SUM(CU$54:CU$60)&gt;0),1,0)))</f>
        <v>0</v>
      </c>
      <c r="S36" s="80">
        <f>IF((SUM(S$19:S35)+S$38+S$39+SUM(S$117:S$121))&gt;=REGISTER!$CZ$22,0,IF(CV$70=1,0,IF(AND(CV36=1,$J36=1,CV$43&gt;=REGISTER!$CZ$25,CV$40&gt;0,SUM(CV$54:CV$60)&gt;0),1,0)))</f>
        <v>0</v>
      </c>
      <c r="T36" s="80">
        <f>IF((SUM(T$19:T35)+T$38+T$39+SUM(T$117:T$121))&gt;=REGISTER!$CZ$22,0,IF(CW$70=1,0,IF(AND(CW36=1,$J36=1,CW$43&gt;=REGISTER!$CZ$25,CW$40&gt;0,SUM(CW$54:CW$60)&gt;0),1,0)))</f>
        <v>0</v>
      </c>
      <c r="U36" s="80">
        <f>IF((SUM(U$19:U35)+U$38+U$39+SUM(U$117:U$121))&gt;=REGISTER!$CZ$22,0,IF(CX$70=1,0,IF(AND(CX36=1,$J36=1,CX$43&gt;=REGISTER!$CZ$25,CX$40&gt;0,SUM(CX$54:CX$60)&gt;0),1,0)))</f>
        <v>0</v>
      </c>
      <c r="V36" s="80">
        <f>IF((SUM(V$19:V35)+V$38+V$39+SUM(V$117:V$121))&gt;=REGISTER!$CZ$22,0,IF(CY$70=1,0,IF(AND(CY36=1,$J36=1,CY$43&gt;=REGISTER!$CZ$25,CY$40&gt;0,SUM(CY$54:CY$60)&gt;0),1,0)))</f>
        <v>0</v>
      </c>
      <c r="W36" s="80">
        <f>IF((SUM(W$19:W35)+W$38+W$39+SUM(W$117:W$121))&gt;=REGISTER!$CZ$22,0,IF(CZ$70=1,0,IF(AND(CZ36=1,$J36=1,CZ$43&gt;=REGISTER!$CZ$25,CZ$40&gt;0,SUM(CZ$54:CZ$60)&gt;0),1,0)))</f>
        <v>0</v>
      </c>
      <c r="X36" s="80">
        <f>IF((SUM(X$19:X35)+X$38+X$39+SUM(X$117:X$121))&gt;=REGISTER!$CZ$22,0,IF(DA$70=1,0,IF(AND(DA36=1,$J36=1,DA$43&gt;=REGISTER!$CZ$25,DA$40&gt;0,SUM(DA$54:DA$60)&gt;0),1,0)))</f>
        <v>0</v>
      </c>
      <c r="Y36" s="80">
        <f>IF((SUM(Y$19:Y35)+Y$38+Y$39+SUM(Y$117:Y$121))&gt;=REGISTER!$CZ$22,0,IF(DB$70=1,0,IF(AND(DB36=1,$J36=1,DB$43&gt;=REGISTER!$CZ$25,DB$40&gt;0,SUM(DB$54:DB$60)&gt;0),1,0)))</f>
        <v>0</v>
      </c>
      <c r="Z36" s="80">
        <f>IF((SUM(Z$19:Z35)+Z$38+Z$39+SUM(Z$117:Z$121))&gt;=REGISTER!$CZ$22,0,IF(DC$70=1,0,IF(AND(DC36=1,$J36=1,DC$43&gt;=REGISTER!$CZ$25,DC$40&gt;0,SUM(DC$54:DC$60)&gt;0),1,0)))</f>
        <v>0</v>
      </c>
      <c r="AA36" s="80">
        <f>IF((SUM(AA$19:AA35)+AA$38+AA$39+SUM(AA$117:AA$121))&gt;=REGISTER!$CZ$22,0,IF(DD$70=1,0,IF(AND(DD36=1,$J36=1,DD$43&gt;=REGISTER!$CZ$25,DD$40&gt;0,SUM(DD$54:DD$60)&gt;0),1,0)))</f>
        <v>0</v>
      </c>
      <c r="AB36" s="80">
        <f>IF((SUM(AB$19:AB35)+AB$38+AB$39+SUM(AB$117:AB$121))&gt;=REGISTER!$CZ$22,0,IF(DE$70=1,0,IF(AND(DE36=1,$J36=1,DE$43&gt;=REGISTER!$CZ$25,DE$40&gt;0,SUM(DE$54:DE$60)&gt;0),1,0)))</f>
        <v>0</v>
      </c>
      <c r="AC36" s="80">
        <f>IF((SUM(AC$19:AC35)+AC$38+AC$39+SUM(AC$117:AC$121))&gt;=REGISTER!$CZ$22,0,IF(DF$70=1,0,IF(AND(DF36=1,$J36=1,DF$43&gt;=REGISTER!$CZ$25,DF$40&gt;0,SUM(DF$54:DF$60)&gt;0),1,0)))</f>
        <v>0</v>
      </c>
      <c r="AD36" s="80">
        <f>IF((SUM(AD$19:AD35)+AD$38+AD$39+SUM(AD$117:AD$121))&gt;=REGISTER!$CZ$22,0,IF(DG$70=1,0,IF(AND(DG36=1,$J36=1,DG$43&gt;=REGISTER!$CZ$25,DG$40&gt;0,SUM(DG$54:DG$60)&gt;0),1,0)))</f>
        <v>0</v>
      </c>
      <c r="AE36" s="80">
        <f>IF((SUM(AE$19:AE35)+AE$38+AE$39+SUM(AE$117:AE$121))&gt;=REGISTER!$CZ$22,0,IF(DH$70=1,0,IF(AND(DH36=1,$J36=1,DH$43&gt;=REGISTER!$CZ$25,DH$40&gt;0,SUM(DH$54:DH$60)&gt;0),1,0)))</f>
        <v>0</v>
      </c>
      <c r="AF36" s="80">
        <f>IF((SUM(AF$19:AF35)+AF$38+AF$39+SUM(AF$117:AF$121))&gt;=REGISTER!$CZ$22,0,IF(DI$70=1,0,IF(AND(DI36=1,$J36=1,DI$43&gt;=REGISTER!$CZ$25,DI$40&gt;0,SUM(DI$54:DI$60)&gt;0),1,0)))</f>
        <v>0</v>
      </c>
      <c r="AG36" s="80">
        <f>IF((SUM(AG$19:AG35)+AG$38+AG$39+SUM(AG$117:AG$121))&gt;=REGISTER!$CZ$22,0,IF(DJ$70=1,0,IF(AND(DJ36=1,$J36=1,DJ$43&gt;=REGISTER!$CZ$25,DJ$40&gt;0,SUM(DJ$54:DJ$60)&gt;0),1,0)))</f>
        <v>0</v>
      </c>
      <c r="AH36" s="80">
        <f>IF((SUM(AH$19:AH35)+AH$38+AH$39+SUM(AH$117:AH$121))&gt;=REGISTER!$CZ$22,0,IF(DK$70=1,0,IF(AND(DK36=1,$J36=1,DK$43&gt;=REGISTER!$CZ$25,DK$40&gt;0,SUM(DK$54:DK$60)&gt;0),1,0)))</f>
        <v>0</v>
      </c>
      <c r="AI36" s="80">
        <f>IF((SUM(AI$19:AI35)+AI$38+AI$39+SUM(AI$117:AI$121))&gt;=REGISTER!$CZ$22,0,IF(DL$70=1,0,IF(AND(DL36=1,$J36=1,DL$43&gt;=REGISTER!$CZ$25,DL$40&gt;0,SUM(DL$54:DL$60)&gt;0),1,0)))</f>
        <v>0</v>
      </c>
      <c r="AJ36" s="80">
        <f>IF((SUM(AJ$19:AJ35)+AJ$38+AJ$39+SUM(AJ$117:AJ$121))&gt;=REGISTER!$CZ$22,0,IF(DM$70=1,0,IF(AND(DM36=1,$J36=1,DM$43&gt;=REGISTER!$CZ$25,DM$40&gt;0,SUM(DM$54:DM$60)&gt;0),1,0)))</f>
        <v>0</v>
      </c>
      <c r="AK36" s="80">
        <f>IF((SUM(AK$19:AK35)+AK$38+AK$39+SUM(AK$117:AK$121))&gt;=REGISTER!$CZ$22,0,IF(DN$70=1,0,IF(AND(DN36=1,$J36=1,DN$43&gt;=REGISTER!$CZ$25,DN$40&gt;0,SUM(DN$54:DN$60)&gt;0),1,0)))</f>
        <v>0</v>
      </c>
      <c r="AL36" s="80">
        <f>IF((SUM(AL$19:AL35)+AL$38+AL$39+SUM(AL$117:AL$121))&gt;=REGISTER!$CZ$22,0,IF(DO$70=1,0,IF(AND(DO36=1,$J36=1,DO$43&gt;=REGISTER!$CZ$25,DO$40&gt;0,SUM(DO$54:DO$60)&gt;0),1,0)))</f>
        <v>0</v>
      </c>
      <c r="AM36" s="80">
        <f>IF((SUM(AM$19:AM35)+AM$38+AM$39+SUM(AM$117:AM$121))&gt;=REGISTER!$CZ$22,0,IF(DP$70=1,0,IF(AND(DP36=1,$J36=1,DP$43&gt;=REGISTER!$CZ$25,DP$40&gt;0,SUM(DP$54:DP$60)&gt;0),1,0)))</f>
        <v>0</v>
      </c>
      <c r="AN36" s="80">
        <f>IF((SUM(AN$19:AN35)+AN$38+AN$39+SUM(AN$117:AN$121))&gt;=REGISTER!$CZ$22,0,IF(DQ$70=1,0,IF(AND(DQ36=1,$J36=1,DQ$43&gt;=REGISTER!$CZ$25,DQ$40&gt;0,SUM(DQ$54:DQ$60)&gt;0),1,0)))</f>
        <v>0</v>
      </c>
      <c r="AO36" s="80">
        <f>IF((SUM(AO$19:AO35)+AO$38+AO$39+SUM(AO$117:AO$121))&gt;=REGISTER!$CZ$22,0,IF(DR$70=1,0,IF(AND(DR36=1,$J36=1,DR$43&gt;=REGISTER!$CZ$25,DR$40&gt;0,SUM(DR$54:DR$60)&gt;0),1,0)))</f>
        <v>0</v>
      </c>
      <c r="AP36" s="80">
        <f>IF((SUM(AP$19:AP35)+AP$38+AP$39+SUM(AP$117:AP$121))&gt;=REGISTER!$CZ$22,0,IF(DS$70=1,0,IF(AND(DS36=1,$J36=1,DS$43&gt;=REGISTER!$CZ$25,DS$40&gt;0,SUM(DS$54:DS$60)&gt;0),1,0)))</f>
        <v>0</v>
      </c>
      <c r="AQ36" s="80">
        <f>IF((SUM(AQ$19:AQ35)+AQ$38+AQ$39+SUM(AQ$117:AQ$121))&gt;=REGISTER!$CZ$22,0,IF(DT$70=1,0,IF(AND(DT36=1,$J36=1,DT$43&gt;=REGISTER!$CZ$25,DT$40&gt;0,SUM(DT$54:DT$60)&gt;0),1,0)))</f>
        <v>0</v>
      </c>
      <c r="AR36" s="80">
        <f>IF((SUM(AR$19:AR35)+AR$38+AR$39+SUM(AR$117:AR$121))&gt;=REGISTER!$CZ$22,0,IF(DU$70=1,0,IF(AND(DU36=1,$J36=1,DU$43&gt;=REGISTER!$CZ$25,DU$40&gt;0,SUM(DU$54:DU$60)&gt;0),1,0)))</f>
        <v>0</v>
      </c>
      <c r="AS36" s="80">
        <f>IF((SUM(AS$19:AS35)+AS$38+AS$39+SUM(AS$117:AS$121))&gt;=REGISTER!$CZ$22,0,IF(DV$70=1,0,IF(AND(DV36=1,$J36=1,DV$43&gt;=REGISTER!$CZ$25,DV$40&gt;0,SUM(DV$54:DV$60)&gt;0),1,0)))</f>
        <v>0</v>
      </c>
      <c r="AT36" s="80">
        <f>IF((SUM(AT$19:AT35)+AT$38+AT$39+SUM(AT$117:AT$121))&gt;=REGISTER!$CZ$22,0,IF(DW$70=1,0,IF(AND(DW36=1,$J36=1,DW$43&gt;=REGISTER!$CZ$25,DW$40&gt;0,SUM(DW$54:DW$60)&gt;0),1,0)))</f>
        <v>0</v>
      </c>
      <c r="AU36" s="80">
        <f>IF((SUM(AU$19:AU35)+AU$38+AU$39+SUM(AU$117:AU$121))&gt;=REGISTER!$CZ$22,0,IF(DX$70=1,0,IF(AND(DX36=1,$J36=1,DX$43&gt;=REGISTER!$CZ$25,DX$40&gt;0,SUM(DX$54:DX$60)&gt;0),1,0)))</f>
        <v>0</v>
      </c>
      <c r="AV36" s="80">
        <f>IF((SUM(AV$19:AV35)+AV$38+AV$39+SUM(AV$117:AV$121))&gt;=REGISTER!$CZ$22,0,IF(DY$70=1,0,IF(AND(DY36=1,$J36=1,DY$43&gt;=REGISTER!$CZ$25,DY$40&gt;0,SUM(DY$54:DY$60)&gt;0),1,0)))</f>
        <v>0</v>
      </c>
      <c r="AW36" s="80">
        <f>IF((SUM(AW$19:AW35)+AW$38+AW$39+SUM(AW$117:AW$121))&gt;=REGISTER!$CZ$22,0,IF(DZ$70=1,0,IF(AND(DZ36=1,$J36=1,DZ$43&gt;=REGISTER!$CZ$25,DZ$40&gt;0,SUM(DZ$54:DZ$60)&gt;0),1,0)))</f>
        <v>0</v>
      </c>
      <c r="AX36" s="80">
        <f>IF((SUM(AX$19:AX35)+AX$38+AX$39+SUM(AX$117:AX$121))&gt;=REGISTER!$CZ$22,0,IF(EA$70=1,0,IF(AND(EA36=1,$J36=1,EA$43&gt;=REGISTER!$CZ$25,EA$40&gt;0,SUM(EA$54:EA$60)&gt;0),1,0)))</f>
        <v>0</v>
      </c>
      <c r="AY36" s="80">
        <f>IF((SUM(AY$19:AY35)+AY$38+AY$39+SUM(AY$117:AY$121))&gt;=REGISTER!$CZ$22,0,IF(EB$70=1,0,IF(AND(EB36=1,$J36=1,EB$43&gt;=REGISTER!$CZ$25,EB$40&gt;0,SUM(EB$54:EB$60)&gt;0),1,0)))</f>
        <v>0</v>
      </c>
      <c r="AZ36" s="80">
        <f>IF((SUM(AZ$19:AZ35)+AZ$38+AZ$39+SUM(AZ$117:AZ$121))&gt;=REGISTER!$CZ$22,0,IF(EC$70=1,0,IF(AND(EC36=1,$J36=1,EC$43&gt;=REGISTER!$CZ$25,EC$40&gt;0,SUM(EC$54:EC$60)&gt;0),1,0)))</f>
        <v>0</v>
      </c>
      <c r="BA36" s="80">
        <f>IF((SUM(BA$19:BA35)+BA$38+BA$39+SUM(BA$117:BA$121))&gt;=REGISTER!$CZ$22,0,IF(ED$70=1,0,IF(AND(ED36=1,$J36=1,ED$43&gt;=REGISTER!$CZ$25,ED$40&gt;0,SUM(ED$54:ED$60)&gt;0),1,0)))</f>
        <v>0</v>
      </c>
      <c r="BB36" s="80">
        <f>IF((SUM(BB$19:BB35)+BB$38+BB$39+SUM(BB$117:BB$121))&gt;=REGISTER!$CZ$22,0,IF(EE$70=1,0,IF(AND(EE36=1,$J36=1,EE$43&gt;=REGISTER!$CZ$25,EE$40&gt;0,SUM(EE$54:EE$60)&gt;0),1,0)))</f>
        <v>0</v>
      </c>
      <c r="BC36" s="80">
        <f>IF((SUM(BC$19:BC35)+BC$38+BC$39+SUM(BC$117:BC$121))&gt;=REGISTER!$CZ$22,0,IF(EF$70=1,0,IF(AND(EF36=1,$J36=1,EF$43&gt;=REGISTER!$CZ$25,EF$40&gt;0,SUM(EF$54:EF$60)&gt;0),1,0)))</f>
        <v>0</v>
      </c>
      <c r="BD36" s="101">
        <f t="shared" si="8"/>
        <v>0</v>
      </c>
      <c r="BE36" s="74">
        <f t="shared" si="17"/>
        <v>0</v>
      </c>
      <c r="BF36" s="74">
        <f t="shared" si="17"/>
        <v>0</v>
      </c>
      <c r="BG36" s="74">
        <f t="shared" si="17"/>
        <v>0</v>
      </c>
      <c r="BH36" s="74">
        <f t="shared" si="17"/>
        <v>0</v>
      </c>
      <c r="BI36" s="74">
        <f t="shared" si="17"/>
        <v>0</v>
      </c>
      <c r="BJ36" s="74">
        <f t="shared" si="17"/>
        <v>0</v>
      </c>
      <c r="BK36" s="74">
        <f t="shared" si="17"/>
        <v>0</v>
      </c>
      <c r="BL36" s="74">
        <f t="shared" si="17"/>
        <v>0</v>
      </c>
      <c r="BM36" s="74">
        <f t="shared" si="17"/>
        <v>0</v>
      </c>
      <c r="BN36" s="74">
        <f t="shared" si="17"/>
        <v>0</v>
      </c>
      <c r="BO36" s="74">
        <f t="shared" si="17"/>
        <v>0</v>
      </c>
      <c r="BP36" s="74">
        <f t="shared" si="17"/>
        <v>0</v>
      </c>
      <c r="BQ36" s="74">
        <f t="shared" si="17"/>
        <v>0</v>
      </c>
      <c r="BR36" s="74">
        <f t="shared" si="17"/>
        <v>0</v>
      </c>
      <c r="BS36" s="74">
        <f t="shared" si="17"/>
        <v>0</v>
      </c>
      <c r="BT36" s="74">
        <f t="shared" si="16"/>
        <v>0</v>
      </c>
      <c r="BU36" s="74">
        <f t="shared" si="16"/>
        <v>0</v>
      </c>
      <c r="BV36" s="74">
        <f t="shared" si="16"/>
        <v>0</v>
      </c>
      <c r="BW36" s="74">
        <f t="shared" si="16"/>
        <v>0</v>
      </c>
      <c r="BX36" s="74">
        <f t="shared" si="16"/>
        <v>0</v>
      </c>
      <c r="BY36" s="74">
        <f t="shared" si="16"/>
        <v>0</v>
      </c>
      <c r="BZ36" s="74">
        <f t="shared" si="16"/>
        <v>0</v>
      </c>
      <c r="CA36" s="74">
        <f t="shared" si="16"/>
        <v>0</v>
      </c>
      <c r="CB36" s="74">
        <f t="shared" si="16"/>
        <v>0</v>
      </c>
      <c r="CC36" s="74">
        <f t="shared" si="16"/>
        <v>0</v>
      </c>
      <c r="CD36" s="74">
        <f t="shared" si="16"/>
        <v>0</v>
      </c>
      <c r="CE36" s="74">
        <f t="shared" si="16"/>
        <v>0</v>
      </c>
      <c r="CF36" s="74">
        <f t="shared" si="16"/>
        <v>0</v>
      </c>
      <c r="CG36" s="74">
        <f t="shared" si="16"/>
        <v>0</v>
      </c>
      <c r="CH36" s="74">
        <f t="shared" si="18"/>
        <v>0</v>
      </c>
      <c r="CI36" s="74">
        <f t="shared" si="18"/>
        <v>0</v>
      </c>
      <c r="CJ36" s="74">
        <f t="shared" si="18"/>
        <v>0</v>
      </c>
      <c r="CK36" s="74">
        <f t="shared" si="18"/>
        <v>0</v>
      </c>
      <c r="CL36" s="74">
        <f t="shared" si="18"/>
        <v>0</v>
      </c>
      <c r="CM36" s="74">
        <f t="shared" si="18"/>
        <v>0</v>
      </c>
      <c r="CN36" s="74">
        <f t="shared" si="18"/>
        <v>0</v>
      </c>
      <c r="CO36" s="74">
        <f t="shared" si="18"/>
        <v>0</v>
      </c>
      <c r="CP36" s="74">
        <f t="shared" si="18"/>
        <v>0</v>
      </c>
      <c r="CQ36" s="74">
        <f t="shared" si="18"/>
        <v>0</v>
      </c>
      <c r="CR36" s="74">
        <f t="shared" si="18"/>
        <v>0</v>
      </c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54">
        <f t="shared" si="12"/>
        <v>0</v>
      </c>
      <c r="EH36" s="136"/>
      <c r="EI36" s="97">
        <f t="shared" si="13"/>
        <v>0</v>
      </c>
      <c r="EJ36" s="344" t="str">
        <f t="shared" si="14"/>
        <v/>
      </c>
      <c r="EK36" s="345">
        <f t="shared" si="15"/>
        <v>0</v>
      </c>
      <c r="EL36" s="185"/>
      <c r="EM36" s="102">
        <f>SUMIF($K36,REGISTER!$CU$7,'KORT 3'!$BD36)</f>
        <v>0</v>
      </c>
      <c r="EN36" s="19">
        <f>SUMIF($K36,REGISTER!$CU$8,'KORT 3'!$BD36)</f>
        <v>0</v>
      </c>
      <c r="EO36" s="20">
        <f>SUMIF($K36,REGISTER!$CU$9,'KORT 3'!$BD36)</f>
        <v>0</v>
      </c>
      <c r="EP36" s="17">
        <f>SUMIF($K36,REGISTER!$CU$21,'KORT 3'!$BD36)</f>
        <v>0</v>
      </c>
      <c r="EQ36" s="19">
        <f>SUMIF($K36,REGISTER!$CU$22,'KORT 3'!$BD36)</f>
        <v>0</v>
      </c>
      <c r="ER36" s="20">
        <f>SUMIF($K36,REGISTER!$CU$23,'KORT 3'!$BD36)</f>
        <v>0</v>
      </c>
      <c r="ES36" s="17">
        <f>SUMIF($K36,REGISTER!$CU$14,'KORT 3'!$BD36)</f>
        <v>0</v>
      </c>
      <c r="ET36" s="19">
        <f>SUMIF($K36,REGISTER!$CU$15,'KORT 3'!$BD36)</f>
        <v>0</v>
      </c>
      <c r="EU36" s="19">
        <f>SUMIF($K36,REGISTER!$CU$16,'KORT 3'!$BD36)</f>
        <v>0</v>
      </c>
      <c r="EV36" s="218">
        <f>SUMIF($K36,REGISTER!$CU$17,'KORT 3'!$BD36)+SUMIF($K36,REGISTER!$CU$18,'KORT 3'!$BD36)+SUMIF($K36,REGISTER!$CU$19,'KORT 3'!$BD36)+SUMIF($K36,REGISTER!$CU$20,'KORT 3'!$BD36)</f>
        <v>0</v>
      </c>
      <c r="EW36" s="103">
        <f>SUMIF($K36,REGISTER!$CU$28,'KORT 3'!$BD36)</f>
        <v>0</v>
      </c>
      <c r="EX36" s="19">
        <f>SUMIF($K36,REGISTER!$CU$29,'KORT 3'!$BD36)</f>
        <v>0</v>
      </c>
      <c r="EY36" s="19">
        <f>SUMIF($K36,REGISTER!$CU$30,'KORT 3'!$BD36)</f>
        <v>0</v>
      </c>
      <c r="EZ36" s="218">
        <f>SUMIF($K36,REGISTER!$CU$31,'KORT 3'!$BD36)+SUMIF($K36,REGISTER!$CU$32,'KORT 3'!$BD36)+SUMIF($K36,REGISTER!$CU$33,'KORT 3'!$BD36)+SUMIF($K36,REGISTER!$CU$34,'KORT 3'!$BD36)</f>
        <v>0</v>
      </c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234"/>
      <c r="FQ36" s="103">
        <f>SUMIF($M36,REGISTER!$CU$36,'KORT 3'!$O36)</f>
        <v>0</v>
      </c>
      <c r="FR36" s="19">
        <f>SUMIF($M36,REGISTER!$CU$37,'KORT 3'!$O36)</f>
        <v>0</v>
      </c>
      <c r="FS36" s="19">
        <f>SUMIF($M36,REGISTER!$CU$38,'KORT 3'!$O36)</f>
        <v>0</v>
      </c>
      <c r="FT36" s="19">
        <f>SUMIF($M36,REGISTER!$CU$39,'KORT 3'!$O36)</f>
        <v>0</v>
      </c>
      <c r="FU36" s="19">
        <f>SUMIF($M36,REGISTER!$CU$40,'KORT 3'!$O36)</f>
        <v>0</v>
      </c>
      <c r="FV36" s="19">
        <f>SUMIF($M36,REGISTER!$CU$41,'KORT 3'!$O36)</f>
        <v>0</v>
      </c>
      <c r="FW36" s="19">
        <f>SUMIF($M36,REGISTER!$CU$56,'KORT 3'!$O36)</f>
        <v>0</v>
      </c>
      <c r="FX36" s="19">
        <f>SUMIF($M36,REGISTER!$CU$57,'KORT 3'!$O36)</f>
        <v>0</v>
      </c>
      <c r="FY36" s="19">
        <f>SUMIF($M36,REGISTER!$CU$58,'KORT 3'!$O36)</f>
        <v>0</v>
      </c>
      <c r="FZ36" s="19">
        <f>SUMIF($M36,REGISTER!$CU$59,'KORT 3'!$O36)</f>
        <v>0</v>
      </c>
      <c r="GA36" s="19">
        <f>SUMIF($M36,REGISTER!$CU$60,'KORT 3'!$O36)</f>
        <v>0</v>
      </c>
      <c r="GB36" s="19">
        <f>SUMIF($M36,REGISTER!$CU$61,'KORT 3'!$O36)</f>
        <v>0</v>
      </c>
      <c r="GC36" s="19">
        <f>SUMIF($M36,REGISTER!$CU$46,'KORT 3'!$O36)</f>
        <v>0</v>
      </c>
      <c r="GD36" s="19">
        <f>SUMIF($M36,REGISTER!$CU$47,'KORT 3'!$O36)</f>
        <v>0</v>
      </c>
      <c r="GE36" s="19">
        <f>SUMIF($M36,REGISTER!$CU$48,'KORT 3'!$O36)</f>
        <v>0</v>
      </c>
      <c r="GF36" s="19">
        <f>SUMIF($M36,REGISTER!$CU$49,'KORT 3'!$O36)</f>
        <v>0</v>
      </c>
      <c r="GG36" s="19">
        <f>SUMIF($M36,REGISTER!$CU$50,'KORT 3'!$O36)</f>
        <v>0</v>
      </c>
      <c r="GH36" s="19">
        <f>SUMIF($M36,REGISTER!$CU$51,'KORT 3'!$O36)</f>
        <v>0</v>
      </c>
      <c r="GI36" s="18">
        <f>SUMIF($M36,REGISTER!$CU$52,'KORT 3'!$O36)+SUMIF($M36,REGISTER!$CU$53,'KORT 3'!$O36)+SUMIF($M36,REGISTER!$CU$54,'KORT 3'!$O36)+SUMIF($M36,REGISTER!$CU$55,'KORT 3'!$O36)</f>
        <v>0</v>
      </c>
      <c r="GJ36" s="19">
        <f>SUMIF($M36,REGISTER!$CU$66,'KORT 3'!$O36)</f>
        <v>0</v>
      </c>
      <c r="GK36" s="19">
        <f>SUMIF($M36,REGISTER!$CU$67,'KORT 3'!$O36)</f>
        <v>0</v>
      </c>
      <c r="GL36" s="19">
        <f>SUMIF($M36,REGISTER!$CU$68,'KORT 3'!$O36)</f>
        <v>0</v>
      </c>
      <c r="GM36" s="19">
        <f>SUMIF($M36,REGISTER!$CU$69,'KORT 3'!$O36)</f>
        <v>0</v>
      </c>
      <c r="GN36" s="19">
        <f>SUMIF($M36,REGISTER!$CU$70,'KORT 3'!$O36)</f>
        <v>0</v>
      </c>
      <c r="GO36" s="19">
        <f>SUMIF($M36,REGISTER!$CU$71,'KORT 3'!$O36)</f>
        <v>0</v>
      </c>
      <c r="GP36" s="18">
        <f>SUMIF($M36,REGISTER!$CU$72,'KORT 3'!$O36)+SUMIF($M36,REGISTER!$CU$73,'KORT 3'!$O36)+SUMIF($M36,REGISTER!$CU$74,'KORT 3'!$O36)+SUMIF($M36,REGISTER!$CU$75,'KORT 3'!$O36)</f>
        <v>0</v>
      </c>
      <c r="GQ36" s="136"/>
      <c r="GR36" s="136"/>
      <c r="GS36" s="136"/>
      <c r="GT36" s="136"/>
      <c r="GU36" s="136"/>
      <c r="GV36" s="136"/>
      <c r="GW36" s="136"/>
      <c r="GX36" s="136"/>
      <c r="GY36" s="136"/>
      <c r="GZ36" s="136"/>
      <c r="HA36" s="136"/>
      <c r="HB36" s="136"/>
      <c r="HC36" s="136"/>
      <c r="HD36" s="136"/>
      <c r="HE36" s="136"/>
      <c r="HF36" s="136"/>
      <c r="HG36" s="136"/>
      <c r="HH36" s="125"/>
      <c r="HI36" s="1"/>
    </row>
    <row r="37" spans="1:256" ht="15.95" customHeight="1">
      <c r="A37" s="17">
        <v>19</v>
      </c>
      <c r="B37" s="81"/>
      <c r="C37" s="429" t="str">
        <f t="shared" si="0"/>
        <v/>
      </c>
      <c r="D37" s="461"/>
      <c r="E37" s="461"/>
      <c r="F37" s="461"/>
      <c r="G37" s="461"/>
      <c r="H37" s="130" t="str">
        <f t="shared" si="1"/>
        <v/>
      </c>
      <c r="I37" s="26">
        <f t="shared" si="2"/>
        <v>0</v>
      </c>
      <c r="J37" s="26">
        <f t="shared" si="3"/>
        <v>0</v>
      </c>
      <c r="K37" s="26">
        <f t="shared" si="4"/>
        <v>0</v>
      </c>
      <c r="L37" s="134"/>
      <c r="M37" s="26">
        <f t="shared" si="5"/>
        <v>0</v>
      </c>
      <c r="N37" s="26">
        <f t="shared" si="6"/>
        <v>0</v>
      </c>
      <c r="O37" s="101">
        <f t="shared" si="7"/>
        <v>0</v>
      </c>
      <c r="P37" s="80">
        <f>IF((SUM(P$19:P36)+P$38+P$39+SUM(P$117:P$121))&gt;=REGISTER!$CZ$22,0,IF(CS$70=1,0,IF(AND(CS37=1,$J37=1,CS$43&gt;=REGISTER!$CZ$25,CS$40&gt;0,SUM(CS$54:CS$60)&gt;0),1,0)))</f>
        <v>0</v>
      </c>
      <c r="Q37" s="80">
        <f>IF((SUM(Q$19:Q36)+Q$38+Q$39+SUM(Q$117:Q$121))&gt;=REGISTER!$CZ$22,0,IF(CT$70=1,0,IF(AND(CT37=1,$J37=1,CT$43&gt;=REGISTER!$CZ$25,CT$40&gt;0,SUM(CT$54:CT$60)&gt;0),1,0)))</f>
        <v>0</v>
      </c>
      <c r="R37" s="80">
        <f>IF((SUM(R$19:R36)+R$38+R$39+SUM(R$117:R$121))&gt;=REGISTER!$CZ$22,0,IF(CU$70=1,0,IF(AND(CU37=1,$J37=1,CU$43&gt;=REGISTER!$CZ$25,CU$40&gt;0,SUM(CU$54:CU$60)&gt;0),1,0)))</f>
        <v>0</v>
      </c>
      <c r="S37" s="80">
        <f>IF((SUM(S$19:S36)+S$38+S$39+SUM(S$117:S$121))&gt;=REGISTER!$CZ$22,0,IF(CV$70=1,0,IF(AND(CV37=1,$J37=1,CV$43&gt;=REGISTER!$CZ$25,CV$40&gt;0,SUM(CV$54:CV$60)&gt;0),1,0)))</f>
        <v>0</v>
      </c>
      <c r="T37" s="80">
        <f>IF((SUM(T$19:T36)+T$38+T$39+SUM(T$117:T$121))&gt;=REGISTER!$CZ$22,0,IF(CW$70=1,0,IF(AND(CW37=1,$J37=1,CW$43&gt;=REGISTER!$CZ$25,CW$40&gt;0,SUM(CW$54:CW$60)&gt;0),1,0)))</f>
        <v>0</v>
      </c>
      <c r="U37" s="80">
        <f>IF((SUM(U$19:U36)+U$38+U$39+SUM(U$117:U$121))&gt;=REGISTER!$CZ$22,0,IF(CX$70=1,0,IF(AND(CX37=1,$J37=1,CX$43&gt;=REGISTER!$CZ$25,CX$40&gt;0,SUM(CX$54:CX$60)&gt;0),1,0)))</f>
        <v>0</v>
      </c>
      <c r="V37" s="80">
        <f>IF((SUM(V$19:V36)+V$38+V$39+SUM(V$117:V$121))&gt;=REGISTER!$CZ$22,0,IF(CY$70=1,0,IF(AND(CY37=1,$J37=1,CY$43&gt;=REGISTER!$CZ$25,CY$40&gt;0,SUM(CY$54:CY$60)&gt;0),1,0)))</f>
        <v>0</v>
      </c>
      <c r="W37" s="80">
        <f>IF((SUM(W$19:W36)+W$38+W$39+SUM(W$117:W$121))&gt;=REGISTER!$CZ$22,0,IF(CZ$70=1,0,IF(AND(CZ37=1,$J37=1,CZ$43&gt;=REGISTER!$CZ$25,CZ$40&gt;0,SUM(CZ$54:CZ$60)&gt;0),1,0)))</f>
        <v>0</v>
      </c>
      <c r="X37" s="80">
        <f>IF((SUM(X$19:X36)+X$38+X$39+SUM(X$117:X$121))&gt;=REGISTER!$CZ$22,0,IF(DA$70=1,0,IF(AND(DA37=1,$J37=1,DA$43&gt;=REGISTER!$CZ$25,DA$40&gt;0,SUM(DA$54:DA$60)&gt;0),1,0)))</f>
        <v>0</v>
      </c>
      <c r="Y37" s="80">
        <f>IF((SUM(Y$19:Y36)+Y$38+Y$39+SUM(Y$117:Y$121))&gt;=REGISTER!$CZ$22,0,IF(DB$70=1,0,IF(AND(DB37=1,$J37=1,DB$43&gt;=REGISTER!$CZ$25,DB$40&gt;0,SUM(DB$54:DB$60)&gt;0),1,0)))</f>
        <v>0</v>
      </c>
      <c r="Z37" s="80">
        <f>IF((SUM(Z$19:Z36)+Z$38+Z$39+SUM(Z$117:Z$121))&gt;=REGISTER!$CZ$22,0,IF(DC$70=1,0,IF(AND(DC37=1,$J37=1,DC$43&gt;=REGISTER!$CZ$25,DC$40&gt;0,SUM(DC$54:DC$60)&gt;0),1,0)))</f>
        <v>0</v>
      </c>
      <c r="AA37" s="80">
        <f>IF((SUM(AA$19:AA36)+AA$38+AA$39+SUM(AA$117:AA$121))&gt;=REGISTER!$CZ$22,0,IF(DD$70=1,0,IF(AND(DD37=1,$J37=1,DD$43&gt;=REGISTER!$CZ$25,DD$40&gt;0,SUM(DD$54:DD$60)&gt;0),1,0)))</f>
        <v>0</v>
      </c>
      <c r="AB37" s="80">
        <f>IF((SUM(AB$19:AB36)+AB$38+AB$39+SUM(AB$117:AB$121))&gt;=REGISTER!$CZ$22,0,IF(DE$70=1,0,IF(AND(DE37=1,$J37=1,DE$43&gt;=REGISTER!$CZ$25,DE$40&gt;0,SUM(DE$54:DE$60)&gt;0),1,0)))</f>
        <v>0</v>
      </c>
      <c r="AC37" s="80">
        <f>IF((SUM(AC$19:AC36)+AC$38+AC$39+SUM(AC$117:AC$121))&gt;=REGISTER!$CZ$22,0,IF(DF$70=1,0,IF(AND(DF37=1,$J37=1,DF$43&gt;=REGISTER!$CZ$25,DF$40&gt;0,SUM(DF$54:DF$60)&gt;0),1,0)))</f>
        <v>0</v>
      </c>
      <c r="AD37" s="80">
        <f>IF((SUM(AD$19:AD36)+AD$38+AD$39+SUM(AD$117:AD$121))&gt;=REGISTER!$CZ$22,0,IF(DG$70=1,0,IF(AND(DG37=1,$J37=1,DG$43&gt;=REGISTER!$CZ$25,DG$40&gt;0,SUM(DG$54:DG$60)&gt;0),1,0)))</f>
        <v>0</v>
      </c>
      <c r="AE37" s="80">
        <f>IF((SUM(AE$19:AE36)+AE$38+AE$39+SUM(AE$117:AE$121))&gt;=REGISTER!$CZ$22,0,IF(DH$70=1,0,IF(AND(DH37=1,$J37=1,DH$43&gt;=REGISTER!$CZ$25,DH$40&gt;0,SUM(DH$54:DH$60)&gt;0),1,0)))</f>
        <v>0</v>
      </c>
      <c r="AF37" s="80">
        <f>IF((SUM(AF$19:AF36)+AF$38+AF$39+SUM(AF$117:AF$121))&gt;=REGISTER!$CZ$22,0,IF(DI$70=1,0,IF(AND(DI37=1,$J37=1,DI$43&gt;=REGISTER!$CZ$25,DI$40&gt;0,SUM(DI$54:DI$60)&gt;0),1,0)))</f>
        <v>0</v>
      </c>
      <c r="AG37" s="80">
        <f>IF((SUM(AG$19:AG36)+AG$38+AG$39+SUM(AG$117:AG$121))&gt;=REGISTER!$CZ$22,0,IF(DJ$70=1,0,IF(AND(DJ37=1,$J37=1,DJ$43&gt;=REGISTER!$CZ$25,DJ$40&gt;0,SUM(DJ$54:DJ$60)&gt;0),1,0)))</f>
        <v>0</v>
      </c>
      <c r="AH37" s="80">
        <f>IF((SUM(AH$19:AH36)+AH$38+AH$39+SUM(AH$117:AH$121))&gt;=REGISTER!$CZ$22,0,IF(DK$70=1,0,IF(AND(DK37=1,$J37=1,DK$43&gt;=REGISTER!$CZ$25,DK$40&gt;0,SUM(DK$54:DK$60)&gt;0),1,0)))</f>
        <v>0</v>
      </c>
      <c r="AI37" s="80">
        <f>IF((SUM(AI$19:AI36)+AI$38+AI$39+SUM(AI$117:AI$121))&gt;=REGISTER!$CZ$22,0,IF(DL$70=1,0,IF(AND(DL37=1,$J37=1,DL$43&gt;=REGISTER!$CZ$25,DL$40&gt;0,SUM(DL$54:DL$60)&gt;0),1,0)))</f>
        <v>0</v>
      </c>
      <c r="AJ37" s="80">
        <f>IF((SUM(AJ$19:AJ36)+AJ$38+AJ$39+SUM(AJ$117:AJ$121))&gt;=REGISTER!$CZ$22,0,IF(DM$70=1,0,IF(AND(DM37=1,$J37=1,DM$43&gt;=REGISTER!$CZ$25,DM$40&gt;0,SUM(DM$54:DM$60)&gt;0),1,0)))</f>
        <v>0</v>
      </c>
      <c r="AK37" s="80">
        <f>IF((SUM(AK$19:AK36)+AK$38+AK$39+SUM(AK$117:AK$121))&gt;=REGISTER!$CZ$22,0,IF(DN$70=1,0,IF(AND(DN37=1,$J37=1,DN$43&gt;=REGISTER!$CZ$25,DN$40&gt;0,SUM(DN$54:DN$60)&gt;0),1,0)))</f>
        <v>0</v>
      </c>
      <c r="AL37" s="80">
        <f>IF((SUM(AL$19:AL36)+AL$38+AL$39+SUM(AL$117:AL$121))&gt;=REGISTER!$CZ$22,0,IF(DO$70=1,0,IF(AND(DO37=1,$J37=1,DO$43&gt;=REGISTER!$CZ$25,DO$40&gt;0,SUM(DO$54:DO$60)&gt;0),1,0)))</f>
        <v>0</v>
      </c>
      <c r="AM37" s="80">
        <f>IF((SUM(AM$19:AM36)+AM$38+AM$39+SUM(AM$117:AM$121))&gt;=REGISTER!$CZ$22,0,IF(DP$70=1,0,IF(AND(DP37=1,$J37=1,DP$43&gt;=REGISTER!$CZ$25,DP$40&gt;0,SUM(DP$54:DP$60)&gt;0),1,0)))</f>
        <v>0</v>
      </c>
      <c r="AN37" s="80">
        <f>IF((SUM(AN$19:AN36)+AN$38+AN$39+SUM(AN$117:AN$121))&gt;=REGISTER!$CZ$22,0,IF(DQ$70=1,0,IF(AND(DQ37=1,$J37=1,DQ$43&gt;=REGISTER!$CZ$25,DQ$40&gt;0,SUM(DQ$54:DQ$60)&gt;0),1,0)))</f>
        <v>0</v>
      </c>
      <c r="AO37" s="80">
        <f>IF((SUM(AO$19:AO36)+AO$38+AO$39+SUM(AO$117:AO$121))&gt;=REGISTER!$CZ$22,0,IF(DR$70=1,0,IF(AND(DR37=1,$J37=1,DR$43&gt;=REGISTER!$CZ$25,DR$40&gt;0,SUM(DR$54:DR$60)&gt;0),1,0)))</f>
        <v>0</v>
      </c>
      <c r="AP37" s="80">
        <f>IF((SUM(AP$19:AP36)+AP$38+AP$39+SUM(AP$117:AP$121))&gt;=REGISTER!$CZ$22,0,IF(DS$70=1,0,IF(AND(DS37=1,$J37=1,DS$43&gt;=REGISTER!$CZ$25,DS$40&gt;0,SUM(DS$54:DS$60)&gt;0),1,0)))</f>
        <v>0</v>
      </c>
      <c r="AQ37" s="80">
        <f>IF((SUM(AQ$19:AQ36)+AQ$38+AQ$39+SUM(AQ$117:AQ$121))&gt;=REGISTER!$CZ$22,0,IF(DT$70=1,0,IF(AND(DT37=1,$J37=1,DT$43&gt;=REGISTER!$CZ$25,DT$40&gt;0,SUM(DT$54:DT$60)&gt;0),1,0)))</f>
        <v>0</v>
      </c>
      <c r="AR37" s="80">
        <f>IF((SUM(AR$19:AR36)+AR$38+AR$39+SUM(AR$117:AR$121))&gt;=REGISTER!$CZ$22,0,IF(DU$70=1,0,IF(AND(DU37=1,$J37=1,DU$43&gt;=REGISTER!$CZ$25,DU$40&gt;0,SUM(DU$54:DU$60)&gt;0),1,0)))</f>
        <v>0</v>
      </c>
      <c r="AS37" s="80">
        <f>IF((SUM(AS$19:AS36)+AS$38+AS$39+SUM(AS$117:AS$121))&gt;=REGISTER!$CZ$22,0,IF(DV$70=1,0,IF(AND(DV37=1,$J37=1,DV$43&gt;=REGISTER!$CZ$25,DV$40&gt;0,SUM(DV$54:DV$60)&gt;0),1,0)))</f>
        <v>0</v>
      </c>
      <c r="AT37" s="80">
        <f>IF((SUM(AT$19:AT36)+AT$38+AT$39+SUM(AT$117:AT$121))&gt;=REGISTER!$CZ$22,0,IF(DW$70=1,0,IF(AND(DW37=1,$J37=1,DW$43&gt;=REGISTER!$CZ$25,DW$40&gt;0,SUM(DW$54:DW$60)&gt;0),1,0)))</f>
        <v>0</v>
      </c>
      <c r="AU37" s="80">
        <f>IF((SUM(AU$19:AU36)+AU$38+AU$39+SUM(AU$117:AU$121))&gt;=REGISTER!$CZ$22,0,IF(DX$70=1,0,IF(AND(DX37=1,$J37=1,DX$43&gt;=REGISTER!$CZ$25,DX$40&gt;0,SUM(DX$54:DX$60)&gt;0),1,0)))</f>
        <v>0</v>
      </c>
      <c r="AV37" s="80">
        <f>IF((SUM(AV$19:AV36)+AV$38+AV$39+SUM(AV$117:AV$121))&gt;=REGISTER!$CZ$22,0,IF(DY$70=1,0,IF(AND(DY37=1,$J37=1,DY$43&gt;=REGISTER!$CZ$25,DY$40&gt;0,SUM(DY$54:DY$60)&gt;0),1,0)))</f>
        <v>0</v>
      </c>
      <c r="AW37" s="80">
        <f>IF((SUM(AW$19:AW36)+AW$38+AW$39+SUM(AW$117:AW$121))&gt;=REGISTER!$CZ$22,0,IF(DZ$70=1,0,IF(AND(DZ37=1,$J37=1,DZ$43&gt;=REGISTER!$CZ$25,DZ$40&gt;0,SUM(DZ$54:DZ$60)&gt;0),1,0)))</f>
        <v>0</v>
      </c>
      <c r="AX37" s="80">
        <f>IF((SUM(AX$19:AX36)+AX$38+AX$39+SUM(AX$117:AX$121))&gt;=REGISTER!$CZ$22,0,IF(EA$70=1,0,IF(AND(EA37=1,$J37=1,EA$43&gt;=REGISTER!$CZ$25,EA$40&gt;0,SUM(EA$54:EA$60)&gt;0),1,0)))</f>
        <v>0</v>
      </c>
      <c r="AY37" s="80">
        <f>IF((SUM(AY$19:AY36)+AY$38+AY$39+SUM(AY$117:AY$121))&gt;=REGISTER!$CZ$22,0,IF(EB$70=1,0,IF(AND(EB37=1,$J37=1,EB$43&gt;=REGISTER!$CZ$25,EB$40&gt;0,SUM(EB$54:EB$60)&gt;0),1,0)))</f>
        <v>0</v>
      </c>
      <c r="AZ37" s="80">
        <f>IF((SUM(AZ$19:AZ36)+AZ$38+AZ$39+SUM(AZ$117:AZ$121))&gt;=REGISTER!$CZ$22,0,IF(EC$70=1,0,IF(AND(EC37=1,$J37=1,EC$43&gt;=REGISTER!$CZ$25,EC$40&gt;0,SUM(EC$54:EC$60)&gt;0),1,0)))</f>
        <v>0</v>
      </c>
      <c r="BA37" s="80">
        <f>IF((SUM(BA$19:BA36)+BA$38+BA$39+SUM(BA$117:BA$121))&gt;=REGISTER!$CZ$22,0,IF(ED$70=1,0,IF(AND(ED37=1,$J37=1,ED$43&gt;=REGISTER!$CZ$25,ED$40&gt;0,SUM(ED$54:ED$60)&gt;0),1,0)))</f>
        <v>0</v>
      </c>
      <c r="BB37" s="80">
        <f>IF((SUM(BB$19:BB36)+BB$38+BB$39+SUM(BB$117:BB$121))&gt;=REGISTER!$CZ$22,0,IF(EE$70=1,0,IF(AND(EE37=1,$J37=1,EE$43&gt;=REGISTER!$CZ$25,EE$40&gt;0,SUM(EE$54:EE$60)&gt;0),1,0)))</f>
        <v>0</v>
      </c>
      <c r="BC37" s="80">
        <f>IF((SUM(BC$19:BC36)+BC$38+BC$39+SUM(BC$117:BC$121))&gt;=REGISTER!$CZ$22,0,IF(EF$70=1,0,IF(AND(EF37=1,$J37=1,EF$43&gt;=REGISTER!$CZ$25,EF$40&gt;0,SUM(EF$54:EF$60)&gt;0),1,0)))</f>
        <v>0</v>
      </c>
      <c r="BD37" s="101">
        <f t="shared" si="8"/>
        <v>0</v>
      </c>
      <c r="BE37" s="74">
        <f t="shared" si="17"/>
        <v>0</v>
      </c>
      <c r="BF37" s="74">
        <f t="shared" si="17"/>
        <v>0</v>
      </c>
      <c r="BG37" s="74">
        <f t="shared" si="17"/>
        <v>0</v>
      </c>
      <c r="BH37" s="74">
        <f t="shared" si="17"/>
        <v>0</v>
      </c>
      <c r="BI37" s="74">
        <f t="shared" si="17"/>
        <v>0</v>
      </c>
      <c r="BJ37" s="74">
        <f t="shared" si="17"/>
        <v>0</v>
      </c>
      <c r="BK37" s="74">
        <f t="shared" si="17"/>
        <v>0</v>
      </c>
      <c r="BL37" s="74">
        <f t="shared" si="17"/>
        <v>0</v>
      </c>
      <c r="BM37" s="74">
        <f t="shared" si="17"/>
        <v>0</v>
      </c>
      <c r="BN37" s="74">
        <f t="shared" si="17"/>
        <v>0</v>
      </c>
      <c r="BO37" s="74">
        <f t="shared" si="17"/>
        <v>0</v>
      </c>
      <c r="BP37" s="74">
        <f t="shared" si="17"/>
        <v>0</v>
      </c>
      <c r="BQ37" s="74">
        <f t="shared" si="17"/>
        <v>0</v>
      </c>
      <c r="BR37" s="74">
        <f t="shared" si="17"/>
        <v>0</v>
      </c>
      <c r="BS37" s="74">
        <f t="shared" si="17"/>
        <v>0</v>
      </c>
      <c r="BT37" s="74">
        <f t="shared" si="16"/>
        <v>0</v>
      </c>
      <c r="BU37" s="74">
        <f t="shared" si="16"/>
        <v>0</v>
      </c>
      <c r="BV37" s="74">
        <f t="shared" si="16"/>
        <v>0</v>
      </c>
      <c r="BW37" s="74">
        <f t="shared" si="16"/>
        <v>0</v>
      </c>
      <c r="BX37" s="74">
        <f t="shared" si="16"/>
        <v>0</v>
      </c>
      <c r="BY37" s="74">
        <f t="shared" si="16"/>
        <v>0</v>
      </c>
      <c r="BZ37" s="74">
        <f t="shared" si="16"/>
        <v>0</v>
      </c>
      <c r="CA37" s="74">
        <f t="shared" si="16"/>
        <v>0</v>
      </c>
      <c r="CB37" s="74">
        <f t="shared" si="16"/>
        <v>0</v>
      </c>
      <c r="CC37" s="74">
        <f t="shared" si="16"/>
        <v>0</v>
      </c>
      <c r="CD37" s="74">
        <f t="shared" si="16"/>
        <v>0</v>
      </c>
      <c r="CE37" s="74">
        <f t="shared" si="16"/>
        <v>0</v>
      </c>
      <c r="CF37" s="74">
        <f t="shared" si="16"/>
        <v>0</v>
      </c>
      <c r="CG37" s="74">
        <f t="shared" si="16"/>
        <v>0</v>
      </c>
      <c r="CH37" s="74">
        <f t="shared" si="18"/>
        <v>0</v>
      </c>
      <c r="CI37" s="74">
        <f t="shared" si="18"/>
        <v>0</v>
      </c>
      <c r="CJ37" s="74">
        <f t="shared" si="18"/>
        <v>0</v>
      </c>
      <c r="CK37" s="74">
        <f t="shared" si="18"/>
        <v>0</v>
      </c>
      <c r="CL37" s="74">
        <f t="shared" si="18"/>
        <v>0</v>
      </c>
      <c r="CM37" s="74">
        <f t="shared" si="18"/>
        <v>0</v>
      </c>
      <c r="CN37" s="74">
        <f t="shared" si="18"/>
        <v>0</v>
      </c>
      <c r="CO37" s="74">
        <f t="shared" si="18"/>
        <v>0</v>
      </c>
      <c r="CP37" s="74">
        <f t="shared" si="18"/>
        <v>0</v>
      </c>
      <c r="CQ37" s="74">
        <f t="shared" si="18"/>
        <v>0</v>
      </c>
      <c r="CR37" s="74">
        <f t="shared" si="18"/>
        <v>0</v>
      </c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54">
        <f t="shared" si="12"/>
        <v>0</v>
      </c>
      <c r="EH37" s="136"/>
      <c r="EI37" s="97">
        <f t="shared" si="13"/>
        <v>0</v>
      </c>
      <c r="EJ37" s="344" t="str">
        <f t="shared" si="14"/>
        <v/>
      </c>
      <c r="EK37" s="345">
        <f t="shared" si="15"/>
        <v>0</v>
      </c>
      <c r="EL37" s="185"/>
      <c r="EM37" s="102">
        <f>SUMIF($K37,REGISTER!$CU$7,'KORT 3'!$BD37)</f>
        <v>0</v>
      </c>
      <c r="EN37" s="19">
        <f>SUMIF($K37,REGISTER!$CU$8,'KORT 3'!$BD37)</f>
        <v>0</v>
      </c>
      <c r="EO37" s="20">
        <f>SUMIF($K37,REGISTER!$CU$9,'KORT 3'!$BD37)</f>
        <v>0</v>
      </c>
      <c r="EP37" s="17">
        <f>SUMIF($K37,REGISTER!$CU$21,'KORT 3'!$BD37)</f>
        <v>0</v>
      </c>
      <c r="EQ37" s="19">
        <f>SUMIF($K37,REGISTER!$CU$22,'KORT 3'!$BD37)</f>
        <v>0</v>
      </c>
      <c r="ER37" s="20">
        <f>SUMIF($K37,REGISTER!$CU$23,'KORT 3'!$BD37)</f>
        <v>0</v>
      </c>
      <c r="ES37" s="17">
        <f>SUMIF($K37,REGISTER!$CU$14,'KORT 3'!$BD37)</f>
        <v>0</v>
      </c>
      <c r="ET37" s="19">
        <f>SUMIF($K37,REGISTER!$CU$15,'KORT 3'!$BD37)</f>
        <v>0</v>
      </c>
      <c r="EU37" s="19">
        <f>SUMIF($K37,REGISTER!$CU$16,'KORT 3'!$BD37)</f>
        <v>0</v>
      </c>
      <c r="EV37" s="218">
        <f>SUMIF($K37,REGISTER!$CU$17,'KORT 3'!$BD37)+SUMIF($K37,REGISTER!$CU$18,'KORT 3'!$BD37)+SUMIF($K37,REGISTER!$CU$19,'KORT 3'!$BD37)+SUMIF($K37,REGISTER!$CU$20,'KORT 3'!$BD37)</f>
        <v>0</v>
      </c>
      <c r="EW37" s="103">
        <f>SUMIF($K37,REGISTER!$CU$28,'KORT 3'!$BD37)</f>
        <v>0</v>
      </c>
      <c r="EX37" s="19">
        <f>SUMIF($K37,REGISTER!$CU$29,'KORT 3'!$BD37)</f>
        <v>0</v>
      </c>
      <c r="EY37" s="19">
        <f>SUMIF($K37,REGISTER!$CU$30,'KORT 3'!$BD37)</f>
        <v>0</v>
      </c>
      <c r="EZ37" s="218">
        <f>SUMIF($K37,REGISTER!$CU$31,'KORT 3'!$BD37)+SUMIF($K37,REGISTER!$CU$32,'KORT 3'!$BD37)+SUMIF($K37,REGISTER!$CU$33,'KORT 3'!$BD37)+SUMIF($K37,REGISTER!$CU$34,'KORT 3'!$BD37)</f>
        <v>0</v>
      </c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234"/>
      <c r="FQ37" s="103">
        <f>SUMIF($M37,REGISTER!$CU$36,'KORT 3'!$O37)</f>
        <v>0</v>
      </c>
      <c r="FR37" s="19">
        <f>SUMIF($M37,REGISTER!$CU$37,'KORT 3'!$O37)</f>
        <v>0</v>
      </c>
      <c r="FS37" s="19">
        <f>SUMIF($M37,REGISTER!$CU$38,'KORT 3'!$O37)</f>
        <v>0</v>
      </c>
      <c r="FT37" s="19">
        <f>SUMIF($M37,REGISTER!$CU$39,'KORT 3'!$O37)</f>
        <v>0</v>
      </c>
      <c r="FU37" s="19">
        <f>SUMIF($M37,REGISTER!$CU$40,'KORT 3'!$O37)</f>
        <v>0</v>
      </c>
      <c r="FV37" s="19">
        <f>SUMIF($M37,REGISTER!$CU$41,'KORT 3'!$O37)</f>
        <v>0</v>
      </c>
      <c r="FW37" s="19">
        <f>SUMIF($M37,REGISTER!$CU$56,'KORT 3'!$O37)</f>
        <v>0</v>
      </c>
      <c r="FX37" s="19">
        <f>SUMIF($M37,REGISTER!$CU$57,'KORT 3'!$O37)</f>
        <v>0</v>
      </c>
      <c r="FY37" s="19">
        <f>SUMIF($M37,REGISTER!$CU$58,'KORT 3'!$O37)</f>
        <v>0</v>
      </c>
      <c r="FZ37" s="19">
        <f>SUMIF($M37,REGISTER!$CU$59,'KORT 3'!$O37)</f>
        <v>0</v>
      </c>
      <c r="GA37" s="19">
        <f>SUMIF($M37,REGISTER!$CU$60,'KORT 3'!$O37)</f>
        <v>0</v>
      </c>
      <c r="GB37" s="19">
        <f>SUMIF($M37,REGISTER!$CU$61,'KORT 3'!$O37)</f>
        <v>0</v>
      </c>
      <c r="GC37" s="19">
        <f>SUMIF($M37,REGISTER!$CU$46,'KORT 3'!$O37)</f>
        <v>0</v>
      </c>
      <c r="GD37" s="19">
        <f>SUMIF($M37,REGISTER!$CU$47,'KORT 3'!$O37)</f>
        <v>0</v>
      </c>
      <c r="GE37" s="19">
        <f>SUMIF($M37,REGISTER!$CU$48,'KORT 3'!$O37)</f>
        <v>0</v>
      </c>
      <c r="GF37" s="19">
        <f>SUMIF($M37,REGISTER!$CU$49,'KORT 3'!$O37)</f>
        <v>0</v>
      </c>
      <c r="GG37" s="19">
        <f>SUMIF($M37,REGISTER!$CU$50,'KORT 3'!$O37)</f>
        <v>0</v>
      </c>
      <c r="GH37" s="19">
        <f>SUMIF($M37,REGISTER!$CU$51,'KORT 3'!$O37)</f>
        <v>0</v>
      </c>
      <c r="GI37" s="18">
        <f>SUMIF($M37,REGISTER!$CU$52,'KORT 3'!$O37)+SUMIF($M37,REGISTER!$CU$53,'KORT 3'!$O37)+SUMIF($M37,REGISTER!$CU$54,'KORT 3'!$O37)+SUMIF($M37,REGISTER!$CU$55,'KORT 3'!$O37)</f>
        <v>0</v>
      </c>
      <c r="GJ37" s="19">
        <f>SUMIF($M37,REGISTER!$CU$66,'KORT 3'!$O37)</f>
        <v>0</v>
      </c>
      <c r="GK37" s="19">
        <f>SUMIF($M37,REGISTER!$CU$67,'KORT 3'!$O37)</f>
        <v>0</v>
      </c>
      <c r="GL37" s="19">
        <f>SUMIF($M37,REGISTER!$CU$68,'KORT 3'!$O37)</f>
        <v>0</v>
      </c>
      <c r="GM37" s="19">
        <f>SUMIF($M37,REGISTER!$CU$69,'KORT 3'!$O37)</f>
        <v>0</v>
      </c>
      <c r="GN37" s="19">
        <f>SUMIF($M37,REGISTER!$CU$70,'KORT 3'!$O37)</f>
        <v>0</v>
      </c>
      <c r="GO37" s="19">
        <f>SUMIF($M37,REGISTER!$CU$71,'KORT 3'!$O37)</f>
        <v>0</v>
      </c>
      <c r="GP37" s="18">
        <f>SUMIF($M37,REGISTER!$CU$72,'KORT 3'!$O37)+SUMIF($M37,REGISTER!$CU$73,'KORT 3'!$O37)+SUMIF($M37,REGISTER!$CU$74,'KORT 3'!$O37)+SUMIF($M37,REGISTER!$CU$75,'KORT 3'!$O37)</f>
        <v>0</v>
      </c>
      <c r="GQ37" s="216"/>
      <c r="GR37" s="216"/>
      <c r="GS37" s="216"/>
      <c r="GT37" s="216"/>
      <c r="GU37" s="216"/>
      <c r="GV37" s="216"/>
      <c r="GW37" s="216"/>
      <c r="GX37" s="216"/>
      <c r="GY37" s="216"/>
      <c r="GZ37" s="216"/>
      <c r="HA37" s="216"/>
      <c r="HB37" s="216"/>
      <c r="HC37" s="216"/>
      <c r="HD37" s="216"/>
      <c r="HE37" s="216"/>
      <c r="HF37" s="216"/>
      <c r="HG37" s="216"/>
      <c r="HH37" s="217"/>
      <c r="HI37" s="1"/>
    </row>
    <row r="38" spans="1:256" ht="15.95" customHeight="1">
      <c r="A38" s="17">
        <v>20</v>
      </c>
      <c r="B38" s="81"/>
      <c r="C38" s="32" t="s">
        <v>2</v>
      </c>
      <c r="D38" s="427" t="str">
        <f>IF(B38&gt;0,VLOOKUP(B38,RE,2,FALSE),"")</f>
        <v/>
      </c>
      <c r="E38" s="428"/>
      <c r="F38" s="428"/>
      <c r="G38" s="429"/>
      <c r="H38" s="130" t="str">
        <f t="shared" si="1"/>
        <v/>
      </c>
      <c r="I38" s="26">
        <f t="shared" si="2"/>
        <v>0</v>
      </c>
      <c r="J38" s="26">
        <f t="shared" si="3"/>
        <v>0</v>
      </c>
      <c r="K38" s="243"/>
      <c r="L38" s="26">
        <f>IF($B38="",0,VLOOKUP($B38,RE,22,FALSE))</f>
        <v>0</v>
      </c>
      <c r="M38" s="26">
        <f t="shared" si="5"/>
        <v>0</v>
      </c>
      <c r="N38" s="26">
        <f t="shared" si="6"/>
        <v>0</v>
      </c>
      <c r="O38" s="101">
        <f t="shared" si="7"/>
        <v>0</v>
      </c>
      <c r="P38" s="75">
        <f>IF(CS$70=1,0,IF(AND(CS38=1,$J38=1,$N38&gt;=13,CS$43&gt;=REGISTER!$CZ$25,CS$40&gt;0,SUM(CS$54:CS$60)&gt;0),1,0))</f>
        <v>0</v>
      </c>
      <c r="Q38" s="75">
        <f>IF(CT$70=1,0,IF(AND(CT38=1,$J38=1,$N38&gt;=13,CT$43&gt;=REGISTER!$CZ$25,CT$40&gt;0,SUM(CT$54:CT$60)&gt;0),1,0))</f>
        <v>0</v>
      </c>
      <c r="R38" s="75">
        <f>IF(CU$70=1,0,IF(AND(CU38=1,$J38=1,$N38&gt;=13,CU$43&gt;=REGISTER!$CZ$25,CU$40&gt;0,SUM(CU$54:CU$60)&gt;0),1,0))</f>
        <v>0</v>
      </c>
      <c r="S38" s="75">
        <f>IF(CV$70=1,0,IF(AND(CV38=1,$J38=1,$N38&gt;=13,CV$43&gt;=REGISTER!$CZ$25,CV$40&gt;0,SUM(CV$54:CV$60)&gt;0),1,0))</f>
        <v>0</v>
      </c>
      <c r="T38" s="75">
        <f>IF(CW$70=1,0,IF(AND(CW38=1,$J38=1,$N38&gt;=13,CW$43&gt;=REGISTER!$CZ$25,CW$40&gt;0,SUM(CW$54:CW$60)&gt;0),1,0))</f>
        <v>0</v>
      </c>
      <c r="U38" s="75">
        <f>IF(CX$70=1,0,IF(AND(CX38=1,$J38=1,$N38&gt;=13,CX$43&gt;=REGISTER!$CZ$25,CX$40&gt;0,SUM(CX$54:CX$60)&gt;0),1,0))</f>
        <v>0</v>
      </c>
      <c r="V38" s="75">
        <f>IF(CY$70=1,0,IF(AND(CY38=1,$J38=1,$N38&gt;=13,CY$43&gt;=REGISTER!$CZ$25,CY$40&gt;0,SUM(CY$54:CY$60)&gt;0),1,0))</f>
        <v>0</v>
      </c>
      <c r="W38" s="75">
        <f>IF(CZ$70=1,0,IF(AND(CZ38=1,$J38=1,$N38&gt;=13,CZ$43&gt;=REGISTER!$CZ$25,CZ$40&gt;0,SUM(CZ$54:CZ$60)&gt;0),1,0))</f>
        <v>0</v>
      </c>
      <c r="X38" s="75">
        <f>IF(DA$70=1,0,IF(AND(DA38=1,$J38=1,$N38&gt;=13,DA$43&gt;=REGISTER!$CZ$25,DA$40&gt;0,SUM(DA$54:DA$60)&gt;0),1,0))</f>
        <v>0</v>
      </c>
      <c r="Y38" s="75">
        <f>IF(DB$70=1,0,IF(AND(DB38=1,$J38=1,$N38&gt;=13,DB$43&gt;=REGISTER!$CZ$25,DB$40&gt;0,SUM(DB$54:DB$60)&gt;0),1,0))</f>
        <v>0</v>
      </c>
      <c r="Z38" s="75">
        <f>IF(DC$70=1,0,IF(AND(DC38=1,$J38=1,$N38&gt;=13,DC$43&gt;=REGISTER!$CZ$25,DC$40&gt;0,SUM(DC$54:DC$60)&gt;0),1,0))</f>
        <v>0</v>
      </c>
      <c r="AA38" s="75">
        <f>IF(DD$70=1,0,IF(AND(DD38=1,$J38=1,$N38&gt;=13,DD$43&gt;=REGISTER!$CZ$25,DD$40&gt;0,SUM(DD$54:DD$60)&gt;0),1,0))</f>
        <v>0</v>
      </c>
      <c r="AB38" s="75">
        <f>IF(DE$70=1,0,IF(AND(DE38=1,$J38=1,$N38&gt;=13,DE$43&gt;=REGISTER!$CZ$25,DE$40&gt;0,SUM(DE$54:DE$60)&gt;0),1,0))</f>
        <v>0</v>
      </c>
      <c r="AC38" s="75">
        <f>IF(DF$70=1,0,IF(AND(DF38=1,$J38=1,$N38&gt;=13,DF$43&gt;=REGISTER!$CZ$25,DF$40&gt;0,SUM(DF$54:DF$60)&gt;0),1,0))</f>
        <v>0</v>
      </c>
      <c r="AD38" s="75">
        <f>IF(DG$70=1,0,IF(AND(DG38=1,$J38=1,$N38&gt;=13,DG$43&gt;=REGISTER!$CZ$25,DG$40&gt;0,SUM(DG$54:DG$60)&gt;0),1,0))</f>
        <v>0</v>
      </c>
      <c r="AE38" s="75">
        <f>IF(DH$70=1,0,IF(AND(DH38=1,$J38=1,$N38&gt;=13,DH$43&gt;=REGISTER!$CZ$25,DH$40&gt;0,SUM(DH$54:DH$60)&gt;0),1,0))</f>
        <v>0</v>
      </c>
      <c r="AF38" s="75">
        <f>IF(DI$70=1,0,IF(AND(DI38=1,$J38=1,$N38&gt;=13,DI$43&gt;=REGISTER!$CZ$25,DI$40&gt;0,SUM(DI$54:DI$60)&gt;0),1,0))</f>
        <v>0</v>
      </c>
      <c r="AG38" s="75">
        <f>IF(DJ$70=1,0,IF(AND(DJ38=1,$J38=1,$N38&gt;=13,DJ$43&gt;=REGISTER!$CZ$25,DJ$40&gt;0,SUM(DJ$54:DJ$60)&gt;0),1,0))</f>
        <v>0</v>
      </c>
      <c r="AH38" s="75">
        <f>IF(DK$70=1,0,IF(AND(DK38=1,$J38=1,$N38&gt;=13,DK$43&gt;=REGISTER!$CZ$25,DK$40&gt;0,SUM(DK$54:DK$60)&gt;0),1,0))</f>
        <v>0</v>
      </c>
      <c r="AI38" s="75">
        <f>IF(DL$70=1,0,IF(AND(DL38=1,$J38=1,$N38&gt;=13,DL$43&gt;=REGISTER!$CZ$25,DL$40&gt;0,SUM(DL$54:DL$60)&gt;0),1,0))</f>
        <v>0</v>
      </c>
      <c r="AJ38" s="75">
        <f>IF(DM$70=1,0,IF(AND(DM38=1,$J38=1,$N38&gt;=13,DM$43&gt;=REGISTER!$CZ$25,DM$40&gt;0,SUM(DM$54:DM$60)&gt;0),1,0))</f>
        <v>0</v>
      </c>
      <c r="AK38" s="75">
        <f>IF(DN$70=1,0,IF(AND(DN38=1,$J38=1,$N38&gt;=13,DN$43&gt;=REGISTER!$CZ$25,DN$40&gt;0,SUM(DN$54:DN$60)&gt;0),1,0))</f>
        <v>0</v>
      </c>
      <c r="AL38" s="75">
        <f>IF(DO$70=1,0,IF(AND(DO38=1,$J38=1,$N38&gt;=13,DO$43&gt;=REGISTER!$CZ$25,DO$40&gt;0,SUM(DO$54:DO$60)&gt;0),1,0))</f>
        <v>0</v>
      </c>
      <c r="AM38" s="75">
        <f>IF(DP$70=1,0,IF(AND(DP38=1,$J38=1,$N38&gt;=13,DP$43&gt;=REGISTER!$CZ$25,DP$40&gt;0,SUM(DP$54:DP$60)&gt;0),1,0))</f>
        <v>0</v>
      </c>
      <c r="AN38" s="75">
        <f>IF(DQ$70=1,0,IF(AND(DQ38=1,$J38=1,$N38&gt;=13,DQ$43&gt;=REGISTER!$CZ$25,DQ$40&gt;0,SUM(DQ$54:DQ$60)&gt;0),1,0))</f>
        <v>0</v>
      </c>
      <c r="AO38" s="75">
        <f>IF(DR$70=1,0,IF(AND(DR38=1,$J38=1,$N38&gt;=13,DR$43&gt;=REGISTER!$CZ$25,DR$40&gt;0,SUM(DR$54:DR$60)&gt;0),1,0))</f>
        <v>0</v>
      </c>
      <c r="AP38" s="75">
        <f>IF(DS$70=1,0,IF(AND(DS38=1,$J38=1,$N38&gt;=13,DS$43&gt;=REGISTER!$CZ$25,DS$40&gt;0,SUM(DS$54:DS$60)&gt;0),1,0))</f>
        <v>0</v>
      </c>
      <c r="AQ38" s="75">
        <f>IF(DT$70=1,0,IF(AND(DT38=1,$J38=1,$N38&gt;=13,DT$43&gt;=REGISTER!$CZ$25,DT$40&gt;0,SUM(DT$54:DT$60)&gt;0),1,0))</f>
        <v>0</v>
      </c>
      <c r="AR38" s="75">
        <f>IF(DU$70=1,0,IF(AND(DU38=1,$J38=1,$N38&gt;=13,DU$43&gt;=REGISTER!$CZ$25,DU$40&gt;0,SUM(DU$54:DU$60)&gt;0),1,0))</f>
        <v>0</v>
      </c>
      <c r="AS38" s="75">
        <f>IF(DV$70=1,0,IF(AND(DV38=1,$J38=1,$N38&gt;=13,DV$43&gt;=REGISTER!$CZ$25,DV$40&gt;0,SUM(DV$54:DV$60)&gt;0),1,0))</f>
        <v>0</v>
      </c>
      <c r="AT38" s="75">
        <f>IF(DW$70=1,0,IF(AND(DW38=1,$J38=1,$N38&gt;=13,DW$43&gt;=REGISTER!$CZ$25,DW$40&gt;0,SUM(DW$54:DW$60)&gt;0),1,0))</f>
        <v>0</v>
      </c>
      <c r="AU38" s="75">
        <f>IF(DX$70=1,0,IF(AND(DX38=1,$J38=1,$N38&gt;=13,DX$43&gt;=REGISTER!$CZ$25,DX$40&gt;0,SUM(DX$54:DX$60)&gt;0),1,0))</f>
        <v>0</v>
      </c>
      <c r="AV38" s="75">
        <f>IF(DY$70=1,0,IF(AND(DY38=1,$J38=1,$N38&gt;=13,DY$43&gt;=REGISTER!$CZ$25,DY$40&gt;0,SUM(DY$54:DY$60)&gt;0),1,0))</f>
        <v>0</v>
      </c>
      <c r="AW38" s="75">
        <f>IF(DZ$70=1,0,IF(AND(DZ38=1,$J38=1,$N38&gt;=13,DZ$43&gt;=REGISTER!$CZ$25,DZ$40&gt;0,SUM(DZ$54:DZ$60)&gt;0),1,0))</f>
        <v>0</v>
      </c>
      <c r="AX38" s="75">
        <f>IF(EA$70=1,0,IF(AND(EA38=1,$J38=1,$N38&gt;=13,EA$43&gt;=REGISTER!$CZ$25,EA$40&gt;0,SUM(EA$54:EA$60)&gt;0),1,0))</f>
        <v>0</v>
      </c>
      <c r="AY38" s="75">
        <f>IF(EB$70=1,0,IF(AND(EB38=1,$J38=1,$N38&gt;=13,EB$43&gt;=REGISTER!$CZ$25,EB$40&gt;0,SUM(EB$54:EB$60)&gt;0),1,0))</f>
        <v>0</v>
      </c>
      <c r="AZ38" s="75">
        <f>IF(EC$70=1,0,IF(AND(EC38=1,$J38=1,$N38&gt;=13,EC$43&gt;=REGISTER!$CZ$25,EC$40&gt;0,SUM(EC$54:EC$60)&gt;0),1,0))</f>
        <v>0</v>
      </c>
      <c r="BA38" s="75">
        <f>IF(ED$70=1,0,IF(AND(ED38=1,$J38=1,$N38&gt;=13,ED$43&gt;=REGISTER!$CZ$25,ED$40&gt;0,SUM(ED$54:ED$60)&gt;0),1,0))</f>
        <v>0</v>
      </c>
      <c r="BB38" s="75">
        <f>IF(EE$70=1,0,IF(AND(EE38=1,$J38=1,$N38&gt;=13,EE$43&gt;=REGISTER!$CZ$25,EE$40&gt;0,SUM(EE$54:EE$60)&gt;0),1,0))</f>
        <v>0</v>
      </c>
      <c r="BC38" s="75">
        <f>IF(EF$70=1,0,IF(AND(EF38=1,$J38=1,$N38&gt;=13,EF$43&gt;=REGISTER!$CZ$25,EF$40&gt;0,SUM(EF$54:EF$60)&gt;0),1,0))</f>
        <v>0</v>
      </c>
      <c r="BD38" s="101">
        <f t="shared" si="8"/>
        <v>0</v>
      </c>
      <c r="BE38" s="124">
        <f>IF(AND($I38=1,CS38=1,$N38&gt;=13,CS$41&gt;2,CS$40&gt;0,SUM(CS$47:CS$53)&gt;0),1,0)</f>
        <v>0</v>
      </c>
      <c r="BF38" s="124">
        <f>IF(AND($I38=1,CT38=1,$N38&gt;=13,CT$41&gt;2,CT$40&gt;0,SUM(CT$47:CT$53)&gt;0),1,0)</f>
        <v>0</v>
      </c>
      <c r="BG38" s="124">
        <f t="shared" ref="BG38:BV39" si="19">IF(AND($I38=1,CU38=1,$N38&gt;=13,CU$41&gt;2,CU$40&gt;0,SUM(CU$47:CU$53)&gt;0),1,0)</f>
        <v>0</v>
      </c>
      <c r="BH38" s="124">
        <f t="shared" si="19"/>
        <v>0</v>
      </c>
      <c r="BI38" s="124">
        <f t="shared" si="19"/>
        <v>0</v>
      </c>
      <c r="BJ38" s="124">
        <f t="shared" si="19"/>
        <v>0</v>
      </c>
      <c r="BK38" s="124">
        <f t="shared" si="19"/>
        <v>0</v>
      </c>
      <c r="BL38" s="124">
        <f t="shared" si="19"/>
        <v>0</v>
      </c>
      <c r="BM38" s="124">
        <f t="shared" si="19"/>
        <v>0</v>
      </c>
      <c r="BN38" s="124">
        <f t="shared" si="19"/>
        <v>0</v>
      </c>
      <c r="BO38" s="124">
        <f t="shared" si="19"/>
        <v>0</v>
      </c>
      <c r="BP38" s="124">
        <f t="shared" si="19"/>
        <v>0</v>
      </c>
      <c r="BQ38" s="124">
        <f t="shared" si="19"/>
        <v>0</v>
      </c>
      <c r="BR38" s="124">
        <f t="shared" si="19"/>
        <v>0</v>
      </c>
      <c r="BS38" s="124">
        <f t="shared" si="19"/>
        <v>0</v>
      </c>
      <c r="BT38" s="124">
        <f t="shared" si="19"/>
        <v>0</v>
      </c>
      <c r="BU38" s="124">
        <f t="shared" si="19"/>
        <v>0</v>
      </c>
      <c r="BV38" s="124">
        <f t="shared" si="19"/>
        <v>0</v>
      </c>
      <c r="BW38" s="124">
        <f t="shared" ref="BW38:CL39" si="20">IF(AND($I38=1,DK38=1,$N38&gt;=13,DK$41&gt;2,DK$40&gt;0,SUM(DK$47:DK$53)&gt;0),1,0)</f>
        <v>0</v>
      </c>
      <c r="BX38" s="124">
        <f t="shared" si="20"/>
        <v>0</v>
      </c>
      <c r="BY38" s="124">
        <f t="shared" si="20"/>
        <v>0</v>
      </c>
      <c r="BZ38" s="124">
        <f t="shared" si="20"/>
        <v>0</v>
      </c>
      <c r="CA38" s="124">
        <f t="shared" si="20"/>
        <v>0</v>
      </c>
      <c r="CB38" s="124">
        <f t="shared" si="20"/>
        <v>0</v>
      </c>
      <c r="CC38" s="124">
        <f t="shared" si="20"/>
        <v>0</v>
      </c>
      <c r="CD38" s="124">
        <f t="shared" si="20"/>
        <v>0</v>
      </c>
      <c r="CE38" s="124">
        <f t="shared" si="20"/>
        <v>0</v>
      </c>
      <c r="CF38" s="124">
        <f t="shared" si="20"/>
        <v>0</v>
      </c>
      <c r="CG38" s="124">
        <f t="shared" si="20"/>
        <v>0</v>
      </c>
      <c r="CH38" s="124">
        <f t="shared" si="20"/>
        <v>0</v>
      </c>
      <c r="CI38" s="124">
        <f t="shared" si="20"/>
        <v>0</v>
      </c>
      <c r="CJ38" s="124">
        <f t="shared" si="20"/>
        <v>0</v>
      </c>
      <c r="CK38" s="124">
        <f t="shared" si="20"/>
        <v>0</v>
      </c>
      <c r="CL38" s="124">
        <f t="shared" si="20"/>
        <v>0</v>
      </c>
      <c r="CM38" s="124">
        <f t="shared" ref="CM38:CR39" si="21">IF(AND($I38=1,EA38=1,$N38&gt;=13,EA$41&gt;2,EA$40&gt;0,SUM(EA$47:EA$53)&gt;0),1,0)</f>
        <v>0</v>
      </c>
      <c r="CN38" s="124">
        <f t="shared" si="21"/>
        <v>0</v>
      </c>
      <c r="CO38" s="124">
        <f t="shared" si="21"/>
        <v>0</v>
      </c>
      <c r="CP38" s="124">
        <f t="shared" si="21"/>
        <v>0</v>
      </c>
      <c r="CQ38" s="124">
        <f t="shared" si="21"/>
        <v>0</v>
      </c>
      <c r="CR38" s="124">
        <f t="shared" si="21"/>
        <v>0</v>
      </c>
      <c r="CS38" s="308"/>
      <c r="CT38" s="308"/>
      <c r="CU38" s="308"/>
      <c r="CV38" s="308"/>
      <c r="CW38" s="308"/>
      <c r="CX38" s="308"/>
      <c r="CY38" s="308"/>
      <c r="CZ38" s="308"/>
      <c r="DA38" s="308"/>
      <c r="DB38" s="308"/>
      <c r="DC38" s="308"/>
      <c r="DD38" s="308"/>
      <c r="DE38" s="308"/>
      <c r="DF38" s="308"/>
      <c r="DG38" s="308"/>
      <c r="DH38" s="308"/>
      <c r="DI38" s="308"/>
      <c r="DJ38" s="308"/>
      <c r="DK38" s="308"/>
      <c r="DL38" s="308"/>
      <c r="DM38" s="308"/>
      <c r="DN38" s="308"/>
      <c r="DO38" s="308"/>
      <c r="DP38" s="308"/>
      <c r="DQ38" s="308"/>
      <c r="DR38" s="308"/>
      <c r="DS38" s="308"/>
      <c r="DT38" s="308"/>
      <c r="DU38" s="308"/>
      <c r="DV38" s="308"/>
      <c r="DW38" s="308"/>
      <c r="DX38" s="308"/>
      <c r="DY38" s="308"/>
      <c r="DZ38" s="308"/>
      <c r="EA38" s="308"/>
      <c r="EB38" s="308"/>
      <c r="EC38" s="308"/>
      <c r="ED38" s="308"/>
      <c r="EE38" s="308"/>
      <c r="EF38" s="308"/>
      <c r="EG38" s="54">
        <f>IF(B38=0,0,IF(VLOOKUP(B38,RE,5,FALSE)=1,SUM(EM38:EZ38)+SUM(FA38:FD38)+SUM(FI38:FL38)-SUM(FC38,FD38,FK38,FL38),SUM(EM38:EZ38)+SUM(FA38:FD38)+SUM(FI38:FL38)))</f>
        <v>0</v>
      </c>
      <c r="EH38" s="125"/>
      <c r="EI38" s="358">
        <f>SUM(FQ38:GP38)+SUM(GU38:GY38)+SUM(HD38:HH38)</f>
        <v>0</v>
      </c>
      <c r="EJ38" s="344" t="str">
        <f t="shared" si="14"/>
        <v/>
      </c>
      <c r="EK38" s="345">
        <f t="shared" si="15"/>
        <v>0</v>
      </c>
      <c r="EL38" s="185"/>
      <c r="EM38" s="138"/>
      <c r="EN38" s="211"/>
      <c r="EO38" s="211"/>
      <c r="EP38" s="211"/>
      <c r="EQ38" s="211"/>
      <c r="ER38" s="211"/>
      <c r="ES38" s="112"/>
      <c r="ET38" s="19">
        <f>SUMIF($L38,REGISTER!$CU$15,'KORT 3'!$BD38)</f>
        <v>0</v>
      </c>
      <c r="EU38" s="19">
        <f>SUMIF($L38,REGISTER!$CU$16,'KORT 3'!$BD38)</f>
        <v>0</v>
      </c>
      <c r="EV38" s="218">
        <f>SUMIF($L38,REGISTER!$CU$17,'KORT 3'!$BD38)+SUMIF($L38,REGISTER!$CU$18,'KORT 3'!$BD38)+SUMIF($L38,REGISTER!$CU$19,'KORT 3'!$BD38)+SUMIF($L38,REGISTER!$CU$20,'KORT 3'!$BD38)</f>
        <v>0</v>
      </c>
      <c r="EW38" s="183"/>
      <c r="EX38" s="19">
        <f>SUMIF($L38,REGISTER!$CU$29,'KORT 3'!$BD38)</f>
        <v>0</v>
      </c>
      <c r="EY38" s="19">
        <f>SUMIF($L38,REGISTER!$CU$30,'KORT 3'!$BD38)</f>
        <v>0</v>
      </c>
      <c r="EZ38" s="218">
        <f>SUMIF($L38,REGISTER!$CU$31,'KORT 3'!$BD38)+SUMIF($L38,REGISTER!$CU$32,'KORT 3'!$BD38)+SUMIF($L38,REGISTER!$CU$33,'KORT 3'!$BD38)+SUMIF($L38,REGISTER!$CU$34,'KORT 3'!$BD38)</f>
        <v>0</v>
      </c>
      <c r="FA38" s="18">
        <f>SUMIF($L38,REGISTER!$CU$8,'KORT 3'!$BD40)</f>
        <v>0</v>
      </c>
      <c r="FB38" s="18">
        <f>SUMIF($L38,REGISTER!$CU$9,'KORT 3'!$BD40)</f>
        <v>0</v>
      </c>
      <c r="FC38" s="18">
        <f>+SUMIF($L38,REGISTER!$CU$15,'KORT 3'!$BD40)</f>
        <v>0</v>
      </c>
      <c r="FD38" s="18">
        <f>+SUMIF($L38,REGISTER!$CU$16,'KORT 3'!$BD40)</f>
        <v>0</v>
      </c>
      <c r="FE38" s="18">
        <f>SUMIF($L38,REGISTER!$CU$10,'KORT 3'!$BD40)+SUMIF($L38,REGISTER!$CU$17,'KORT 3'!$BD40)</f>
        <v>0</v>
      </c>
      <c r="FF38" s="18">
        <f>SUMIF($L38,REGISTER!$CU$11,'KORT 3'!$BD40)+SUMIF($L38,REGISTER!$CU$18,'KORT 3'!$BD40)</f>
        <v>0</v>
      </c>
      <c r="FG38" s="18">
        <f>SUMIF($L38,REGISTER!$CU$12,'KORT 3'!$BD40)+SUMIF($L38,REGISTER!$CU$19,'KORT 3'!$BD40)</f>
        <v>0</v>
      </c>
      <c r="FH38" s="218">
        <f>SUMIF($L38,REGISTER!$CU$13,'KORT 3'!$BD40)+SUMIF($L38,REGISTER!$CU$20,'KORT 3'!$BD40)</f>
        <v>0</v>
      </c>
      <c r="FI38" s="306">
        <f>SUMIF($L38,REGISTER!$CU$22,'KORT 3'!$BD40)</f>
        <v>0</v>
      </c>
      <c r="FJ38" s="18">
        <f>SUMIF($L38,REGISTER!$CU$23,'KORT 3'!$BD40)</f>
        <v>0</v>
      </c>
      <c r="FK38" s="306">
        <f>SUMIF($L38,REGISTER!$CU$29,'KORT 3'!$BD40)</f>
        <v>0</v>
      </c>
      <c r="FL38" s="306">
        <f>SUMIF($L38,REGISTER!$CU$30,'KORT 3'!$BD40)</f>
        <v>0</v>
      </c>
      <c r="FM38" s="18">
        <f>SUMIF($L38,REGISTER!$CU$24,'KORT 3'!$BD40)+SUMIF($L38,REGISTER!$CU$31,'KORT 3'!$BD40)</f>
        <v>0</v>
      </c>
      <c r="FN38" s="18">
        <f>SUMIF($L38,REGISTER!$CU$25,'KORT 3'!$BD40)+SUMIF($L38,REGISTER!$CU$32,'KORT 3'!$BD40)</f>
        <v>0</v>
      </c>
      <c r="FO38" s="18">
        <f>SUMIF($L38,REGISTER!$CU$26,'KORT 3'!$BD40)+SUMIF($L38,REGISTER!$CU$33,'KORT 3'!$BD40)</f>
        <v>0</v>
      </c>
      <c r="FP38" s="18">
        <f>SUMIF($L38,REGISTER!$CU$27,'KORT 3'!$BD40)+SUMIF($L38,REGISTER!$CU$34,'KORT 3'!$BD40)</f>
        <v>0</v>
      </c>
      <c r="FQ38" s="211"/>
      <c r="FR38" s="211"/>
      <c r="FS38" s="211"/>
      <c r="FT38" s="19">
        <f>SUMIF($M38,REGISTER!$CU$39,'KORT 3'!$O38)</f>
        <v>0</v>
      </c>
      <c r="FU38" s="19">
        <f>SUMIF($M38,REGISTER!$CU$40,'KORT 3'!$O38)</f>
        <v>0</v>
      </c>
      <c r="FV38" s="19">
        <f>SUMIF($M38,REGISTER!$CU$41,'KORT 3'!$O38)</f>
        <v>0</v>
      </c>
      <c r="FW38" s="211"/>
      <c r="FX38" s="211"/>
      <c r="FY38" s="211"/>
      <c r="FZ38" s="19">
        <f>SUMIF($M38,REGISTER!$CU$59,'KORT 3'!$O38)</f>
        <v>0</v>
      </c>
      <c r="GA38" s="19">
        <f>SUMIF($M38,REGISTER!$CU$60,'KORT 3'!$O38)</f>
        <v>0</v>
      </c>
      <c r="GB38" s="19">
        <f>SUMIF($M38,REGISTER!$CU$61,'KORT 3'!$O38)</f>
        <v>0</v>
      </c>
      <c r="GC38" s="211"/>
      <c r="GD38" s="211"/>
      <c r="GE38" s="211"/>
      <c r="GF38" s="19">
        <f>SUMIF($M38,REGISTER!$CU$49,'KORT 3'!$O38)</f>
        <v>0</v>
      </c>
      <c r="GG38" s="19">
        <f>SUMIF($M38,REGISTER!$CU$50,'KORT 3'!$O38)</f>
        <v>0</v>
      </c>
      <c r="GH38" s="19">
        <f>SUMIF($M38,REGISTER!$CU$51,'KORT 3'!$O38)</f>
        <v>0</v>
      </c>
      <c r="GI38" s="18">
        <f>SUMIF($M38,REGISTER!$CU$52,'KORT 3'!$O38)+SUMIF($M38,REGISTER!$CU$53,'KORT 3'!$O38)+SUMIF($M38,REGISTER!$CU$54,'KORT 3'!$O38)+SUMIF($M38,REGISTER!$CU$55,'KORT 3'!$O38)</f>
        <v>0</v>
      </c>
      <c r="GJ38" s="211"/>
      <c r="GK38" s="211"/>
      <c r="GL38" s="211"/>
      <c r="GM38" s="19">
        <f>SUMIF($M38,REGISTER!$CU$69,'KORT 3'!$O38)</f>
        <v>0</v>
      </c>
      <c r="GN38" s="19">
        <f>SUMIF($M38,REGISTER!$CU$70,'KORT 3'!$O38)</f>
        <v>0</v>
      </c>
      <c r="GO38" s="19">
        <f>SUMIF($M38,REGISTER!$CU$71,'KORT 3'!$O38)</f>
        <v>0</v>
      </c>
      <c r="GP38" s="325">
        <f>SUMIF($M38,REGISTER!$CU$72,'KORT 3'!$O38)+SUMIF($M38,REGISTER!$CU$73,'KORT 3'!$O38)+SUMIF($M38,REGISTER!$CU$74,'KORT 3'!$O38)+SUMIF($M38,REGISTER!$CU$75,'KORT 3'!$O38)</f>
        <v>0</v>
      </c>
      <c r="GQ38" s="326">
        <f>SUMIF($M38,REGISTER!$CU$39,'KORT 3'!$O40)</f>
        <v>0</v>
      </c>
      <c r="GR38" s="18">
        <f>+SUMIF($M38,REGISTER!$CU$40,'KORT 3'!$O40)</f>
        <v>0</v>
      </c>
      <c r="GS38" s="18">
        <f>SUMIF($M38,REGISTER!$CU$49,'KORT 3'!$O40)</f>
        <v>0</v>
      </c>
      <c r="GT38" s="18">
        <f>SUMIF($M38,REGISTER!$CU$50,'KORT 3'!$O40)</f>
        <v>0</v>
      </c>
      <c r="GU38" s="18">
        <f>SUMIF($M38,REGISTER!$CU$41,'KORT 3'!$O40)+SUMIF($M38,REGISTER!$CU$51,'KORT 3'!$O40)</f>
        <v>0</v>
      </c>
      <c r="GV38" s="18">
        <f>SUMIF($M38,REGISTER!$CU$42,'KORT 3'!$O40)+SUMIF($M38,REGISTER!$CU$52,'KORT 3'!$O40)</f>
        <v>0</v>
      </c>
      <c r="GW38" s="18">
        <f>SUMIF($M38,REGISTER!$CU$43,'KORT 3'!$O40)+SUMIF($M38,REGISTER!$CU$53,'KORT 3'!$O40)</f>
        <v>0</v>
      </c>
      <c r="GX38" s="18">
        <f>SUMIF($M38,REGISTER!$CU$44,'KORT 3'!$O40)+SUMIF($M38,REGISTER!$CU$54,'KORT 3'!$O40)</f>
        <v>0</v>
      </c>
      <c r="GY38" s="218">
        <f>SUMIF($M38,REGISTER!$CU$45,'KORT 3'!$O40)+SUMIF($M38,REGISTER!$CU$55,'KORT 3'!$O40)</f>
        <v>0</v>
      </c>
      <c r="GZ38" s="326">
        <f>SUMIF($M38,REGISTER!$CU$59,'KORT 3'!$O40)</f>
        <v>0</v>
      </c>
      <c r="HA38" s="18">
        <f>+SUMIF($M38,REGISTER!$CU$60,'KORT 3'!$O40)</f>
        <v>0</v>
      </c>
      <c r="HB38" s="18">
        <f>SUMIF($M38,REGISTER!$CU$69,'KORT 3'!$O40)</f>
        <v>0</v>
      </c>
      <c r="HC38" s="18">
        <f>SUMIF($M38,REGISTER!$CU$70,'KORT 3'!$O40)</f>
        <v>0</v>
      </c>
      <c r="HD38" s="18">
        <f>SUMIF($M38,REGISTER!$CU$61,'KORT 3'!$O40)+SUMIF($M38,REGISTER!$CU$71,'KORT 3'!$O40)</f>
        <v>0</v>
      </c>
      <c r="HE38" s="18">
        <f>SUMIF($M38,REGISTER!$CU$62,'KORT 3'!$O40)+SUMIF($M38,REGISTER!$CU$72,'KORT 3'!$O40)</f>
        <v>0</v>
      </c>
      <c r="HF38" s="18">
        <f>SUMIF($M38,REGISTER!$CU$63,'KORT 3'!$O40)+SUMIF($M38,REGISTER!$CU$73,'KORT 3'!$O40)</f>
        <v>0</v>
      </c>
      <c r="HG38" s="18">
        <f>SUMIF($M38,REGISTER!$CU$64,'KORT 3'!$O40)+SUMIF($M38,REGISTER!$CU$74,'KORT 3'!$O40)</f>
        <v>0</v>
      </c>
      <c r="HH38" s="218">
        <f>SUMIF($M38,REGISTER!$CU$65,'KORT 3'!$O40)+SUMIF($M38,REGISTER!$CU$75,'KORT 3'!$O40)</f>
        <v>0</v>
      </c>
      <c r="HI38" s="1"/>
    </row>
    <row r="39" spans="1:256" ht="15.95" customHeight="1" thickBot="1">
      <c r="A39" s="63">
        <v>21</v>
      </c>
      <c r="B39" s="81"/>
      <c r="C39" s="32" t="s">
        <v>2</v>
      </c>
      <c r="D39" s="427" t="str">
        <f>IF(B39&gt;0,VLOOKUP(B39,RE,2,FALSE),"")</f>
        <v/>
      </c>
      <c r="E39" s="428"/>
      <c r="F39" s="428"/>
      <c r="G39" s="497"/>
      <c r="H39" s="130" t="str">
        <f t="shared" si="1"/>
        <v/>
      </c>
      <c r="I39" s="26">
        <f t="shared" si="2"/>
        <v>0</v>
      </c>
      <c r="J39" s="26">
        <f t="shared" si="3"/>
        <v>0</v>
      </c>
      <c r="K39" s="243"/>
      <c r="L39" s="26">
        <f>IF($B39="",0,VLOOKUP($B39,RE,22,FALSE))</f>
        <v>0</v>
      </c>
      <c r="M39" s="26">
        <f t="shared" si="5"/>
        <v>0</v>
      </c>
      <c r="N39" s="26">
        <f t="shared" si="6"/>
        <v>0</v>
      </c>
      <c r="O39" s="101">
        <f t="shared" si="7"/>
        <v>0</v>
      </c>
      <c r="P39" s="75">
        <f>IF(CS$70=1,0,IF(AND(CS39=1,$J39=1,$N39&gt;=13,CS$43&gt;=REGISTER!$CZ$25,CS$40&gt;0,SUM(CS$54:CS$60)&gt;0),1,0))</f>
        <v>0</v>
      </c>
      <c r="Q39" s="75">
        <f>IF(CT$70=1,0,IF(AND(CT39=1,$J39=1,$N39&gt;=13,CT$43&gt;=REGISTER!$CZ$25,CT$40&gt;0,SUM(CT$54:CT$60)&gt;0),1,0))</f>
        <v>0</v>
      </c>
      <c r="R39" s="75">
        <f>IF(CU$70=1,0,IF(AND(CU39=1,$J39=1,$N39&gt;=13,CU$43&gt;=REGISTER!$CZ$25,CU$40&gt;0,SUM(CU$54:CU$60)&gt;0),1,0))</f>
        <v>0</v>
      </c>
      <c r="S39" s="75">
        <f>IF(CV$70=1,0,IF(AND(CV39=1,$J39=1,$N39&gt;=13,CV$43&gt;=REGISTER!$CZ$25,CV$40&gt;0,SUM(CV$54:CV$60)&gt;0),1,0))</f>
        <v>0</v>
      </c>
      <c r="T39" s="75">
        <f>IF(CW$70=1,0,IF(AND(CW39=1,$J39=1,$N39&gt;=13,CW$43&gt;=REGISTER!$CZ$25,CW$40&gt;0,SUM(CW$54:CW$60)&gt;0),1,0))</f>
        <v>0</v>
      </c>
      <c r="U39" s="75">
        <f>IF(CX$70=1,0,IF(AND(CX39=1,$J39=1,$N39&gt;=13,CX$43&gt;=REGISTER!$CZ$25,CX$40&gt;0,SUM(CX$54:CX$60)&gt;0),1,0))</f>
        <v>0</v>
      </c>
      <c r="V39" s="75">
        <f>IF(CY$70=1,0,IF(AND(CY39=1,$J39=1,$N39&gt;=13,CY$43&gt;=REGISTER!$CZ$25,CY$40&gt;0,SUM(CY$54:CY$60)&gt;0),1,0))</f>
        <v>0</v>
      </c>
      <c r="W39" s="75">
        <f>IF(CZ$70=1,0,IF(AND(CZ39=1,$J39=1,$N39&gt;=13,CZ$43&gt;=REGISTER!$CZ$25,CZ$40&gt;0,SUM(CZ$54:CZ$60)&gt;0),1,0))</f>
        <v>0</v>
      </c>
      <c r="X39" s="75">
        <f>IF(DA$70=1,0,IF(AND(DA39=1,$J39=1,$N39&gt;=13,DA$43&gt;=REGISTER!$CZ$25,DA$40&gt;0,SUM(DA$54:DA$60)&gt;0),1,0))</f>
        <v>0</v>
      </c>
      <c r="Y39" s="75">
        <f>IF(DB$70=1,0,IF(AND(DB39=1,$J39=1,$N39&gt;=13,DB$43&gt;=REGISTER!$CZ$25,DB$40&gt;0,SUM(DB$54:DB$60)&gt;0),1,0))</f>
        <v>0</v>
      </c>
      <c r="Z39" s="75">
        <f>IF(DC$70=1,0,IF(AND(DC39=1,$J39=1,$N39&gt;=13,DC$43&gt;=REGISTER!$CZ$25,DC$40&gt;0,SUM(DC$54:DC$60)&gt;0),1,0))</f>
        <v>0</v>
      </c>
      <c r="AA39" s="75">
        <f>IF(DD$70=1,0,IF(AND(DD39=1,$J39=1,$N39&gt;=13,DD$43&gt;=REGISTER!$CZ$25,DD$40&gt;0,SUM(DD$54:DD$60)&gt;0),1,0))</f>
        <v>0</v>
      </c>
      <c r="AB39" s="75">
        <f>IF(DE$70=1,0,IF(AND(DE39=1,$J39=1,$N39&gt;=13,DE$43&gt;=REGISTER!$CZ$25,DE$40&gt;0,SUM(DE$54:DE$60)&gt;0),1,0))</f>
        <v>0</v>
      </c>
      <c r="AC39" s="75">
        <f>IF(DF$70=1,0,IF(AND(DF39=1,$J39=1,$N39&gt;=13,DF$43&gt;=REGISTER!$CZ$25,DF$40&gt;0,SUM(DF$54:DF$60)&gt;0),1,0))</f>
        <v>0</v>
      </c>
      <c r="AD39" s="75">
        <f>IF(DG$70=1,0,IF(AND(DG39=1,$J39=1,$N39&gt;=13,DG$43&gt;=REGISTER!$CZ$25,DG$40&gt;0,SUM(DG$54:DG$60)&gt;0),1,0))</f>
        <v>0</v>
      </c>
      <c r="AE39" s="75">
        <f>IF(DH$70=1,0,IF(AND(DH39=1,$J39=1,$N39&gt;=13,DH$43&gt;=REGISTER!$CZ$25,DH$40&gt;0,SUM(DH$54:DH$60)&gt;0),1,0))</f>
        <v>0</v>
      </c>
      <c r="AF39" s="75">
        <f>IF(DI$70=1,0,IF(AND(DI39=1,$J39=1,$N39&gt;=13,DI$43&gt;=REGISTER!$CZ$25,DI$40&gt;0,SUM(DI$54:DI$60)&gt;0),1,0))</f>
        <v>0</v>
      </c>
      <c r="AG39" s="75">
        <f>IF(DJ$70=1,0,IF(AND(DJ39=1,$J39=1,$N39&gt;=13,DJ$43&gt;=REGISTER!$CZ$25,DJ$40&gt;0,SUM(DJ$54:DJ$60)&gt;0),1,0))</f>
        <v>0</v>
      </c>
      <c r="AH39" s="75">
        <f>IF(DK$70=1,0,IF(AND(DK39=1,$J39=1,$N39&gt;=13,DK$43&gt;=REGISTER!$CZ$25,DK$40&gt;0,SUM(DK$54:DK$60)&gt;0),1,0))</f>
        <v>0</v>
      </c>
      <c r="AI39" s="75">
        <f>IF(DL$70=1,0,IF(AND(DL39=1,$J39=1,$N39&gt;=13,DL$43&gt;=REGISTER!$CZ$25,DL$40&gt;0,SUM(DL$54:DL$60)&gt;0),1,0))</f>
        <v>0</v>
      </c>
      <c r="AJ39" s="75">
        <f>IF(DM$70=1,0,IF(AND(DM39=1,$J39=1,$N39&gt;=13,DM$43&gt;=REGISTER!$CZ$25,DM$40&gt;0,SUM(DM$54:DM$60)&gt;0),1,0))</f>
        <v>0</v>
      </c>
      <c r="AK39" s="75">
        <f>IF(DN$70=1,0,IF(AND(DN39=1,$J39=1,$N39&gt;=13,DN$43&gt;=REGISTER!$CZ$25,DN$40&gt;0,SUM(DN$54:DN$60)&gt;0),1,0))</f>
        <v>0</v>
      </c>
      <c r="AL39" s="75">
        <f>IF(DO$70=1,0,IF(AND(DO39=1,$J39=1,$N39&gt;=13,DO$43&gt;=REGISTER!$CZ$25,DO$40&gt;0,SUM(DO$54:DO$60)&gt;0),1,0))</f>
        <v>0</v>
      </c>
      <c r="AM39" s="75">
        <f>IF(DP$70=1,0,IF(AND(DP39=1,$J39=1,$N39&gt;=13,DP$43&gt;=REGISTER!$CZ$25,DP$40&gt;0,SUM(DP$54:DP$60)&gt;0),1,0))</f>
        <v>0</v>
      </c>
      <c r="AN39" s="75">
        <f>IF(DQ$70=1,0,IF(AND(DQ39=1,$J39=1,$N39&gt;=13,DQ$43&gt;=REGISTER!$CZ$25,DQ$40&gt;0,SUM(DQ$54:DQ$60)&gt;0),1,0))</f>
        <v>0</v>
      </c>
      <c r="AO39" s="75">
        <f>IF(DR$70=1,0,IF(AND(DR39=1,$J39=1,$N39&gt;=13,DR$43&gt;=REGISTER!$CZ$25,DR$40&gt;0,SUM(DR$54:DR$60)&gt;0),1,0))</f>
        <v>0</v>
      </c>
      <c r="AP39" s="75">
        <f>IF(DS$70=1,0,IF(AND(DS39=1,$J39=1,$N39&gt;=13,DS$43&gt;=REGISTER!$CZ$25,DS$40&gt;0,SUM(DS$54:DS$60)&gt;0),1,0))</f>
        <v>0</v>
      </c>
      <c r="AQ39" s="75">
        <f>IF(DT$70=1,0,IF(AND(DT39=1,$J39=1,$N39&gt;=13,DT$43&gt;=REGISTER!$CZ$25,DT$40&gt;0,SUM(DT$54:DT$60)&gt;0),1,0))</f>
        <v>0</v>
      </c>
      <c r="AR39" s="75">
        <f>IF(DU$70=1,0,IF(AND(DU39=1,$J39=1,$N39&gt;=13,DU$43&gt;=REGISTER!$CZ$25,DU$40&gt;0,SUM(DU$54:DU$60)&gt;0),1,0))</f>
        <v>0</v>
      </c>
      <c r="AS39" s="75">
        <f>IF(DV$70=1,0,IF(AND(DV39=1,$J39=1,$N39&gt;=13,DV$43&gt;=REGISTER!$CZ$25,DV$40&gt;0,SUM(DV$54:DV$60)&gt;0),1,0))</f>
        <v>0</v>
      </c>
      <c r="AT39" s="75">
        <f>IF(DW$70=1,0,IF(AND(DW39=1,$J39=1,$N39&gt;=13,DW$43&gt;=REGISTER!$CZ$25,DW$40&gt;0,SUM(DW$54:DW$60)&gt;0),1,0))</f>
        <v>0</v>
      </c>
      <c r="AU39" s="75">
        <f>IF(DX$70=1,0,IF(AND(DX39=1,$J39=1,$N39&gt;=13,DX$43&gt;=REGISTER!$CZ$25,DX$40&gt;0,SUM(DX$54:DX$60)&gt;0),1,0))</f>
        <v>0</v>
      </c>
      <c r="AV39" s="75">
        <f>IF(DY$70=1,0,IF(AND(DY39=1,$J39=1,$N39&gt;=13,DY$43&gt;=REGISTER!$CZ$25,DY$40&gt;0,SUM(DY$54:DY$60)&gt;0),1,0))</f>
        <v>0</v>
      </c>
      <c r="AW39" s="75">
        <f>IF(DZ$70=1,0,IF(AND(DZ39=1,$J39=1,$N39&gt;=13,DZ$43&gt;=REGISTER!$CZ$25,DZ$40&gt;0,SUM(DZ$54:DZ$60)&gt;0),1,0))</f>
        <v>0</v>
      </c>
      <c r="AX39" s="75">
        <f>IF(EA$70=1,0,IF(AND(EA39=1,$J39=1,$N39&gt;=13,EA$43&gt;=REGISTER!$CZ$25,EA$40&gt;0,SUM(EA$54:EA$60)&gt;0),1,0))</f>
        <v>0</v>
      </c>
      <c r="AY39" s="75">
        <f>IF(EB$70=1,0,IF(AND(EB39=1,$J39=1,$N39&gt;=13,EB$43&gt;=REGISTER!$CZ$25,EB$40&gt;0,SUM(EB$54:EB$60)&gt;0),1,0))</f>
        <v>0</v>
      </c>
      <c r="AZ39" s="75">
        <f>IF(EC$70=1,0,IF(AND(EC39=1,$J39=1,$N39&gt;=13,EC$43&gt;=REGISTER!$CZ$25,EC$40&gt;0,SUM(EC$54:EC$60)&gt;0),1,0))</f>
        <v>0</v>
      </c>
      <c r="BA39" s="75">
        <f>IF(ED$70=1,0,IF(AND(ED39=1,$J39=1,$N39&gt;=13,ED$43&gt;=REGISTER!$CZ$25,ED$40&gt;0,SUM(ED$54:ED$60)&gt;0),1,0))</f>
        <v>0</v>
      </c>
      <c r="BB39" s="75">
        <f>IF(EE$70=1,0,IF(AND(EE39=1,$J39=1,$N39&gt;=13,EE$43&gt;=REGISTER!$CZ$25,EE$40&gt;0,SUM(EE$54:EE$60)&gt;0),1,0))</f>
        <v>0</v>
      </c>
      <c r="BC39" s="75">
        <f>IF(EF$70=1,0,IF(AND(EF39=1,$J39=1,$N39&gt;=13,EF$43&gt;=REGISTER!$CZ$25,EF$40&gt;0,SUM(EF$54:EF$60)&gt;0),1,0))</f>
        <v>0</v>
      </c>
      <c r="BD39" s="101">
        <f t="shared" si="8"/>
        <v>0</v>
      </c>
      <c r="BE39" s="124">
        <f>IF(AND($I39=1,CS39=1,$N39&gt;=13,CS$41&gt;2,CS$40&gt;0,SUM(CS$47:CS$53)&gt;0),1,0)</f>
        <v>0</v>
      </c>
      <c r="BF39" s="124">
        <f>IF(AND($I39=1,CT39=1,$N39&gt;=13,CT$41&gt;2,CT$40&gt;0,SUM(CT$47:CT$53)&gt;0),1,0)</f>
        <v>0</v>
      </c>
      <c r="BG39" s="124">
        <f t="shared" si="19"/>
        <v>0</v>
      </c>
      <c r="BH39" s="124">
        <f t="shared" si="19"/>
        <v>0</v>
      </c>
      <c r="BI39" s="124">
        <f t="shared" si="19"/>
        <v>0</v>
      </c>
      <c r="BJ39" s="124">
        <f t="shared" si="19"/>
        <v>0</v>
      </c>
      <c r="BK39" s="124">
        <f t="shared" si="19"/>
        <v>0</v>
      </c>
      <c r="BL39" s="124">
        <f t="shared" si="19"/>
        <v>0</v>
      </c>
      <c r="BM39" s="124">
        <f t="shared" si="19"/>
        <v>0</v>
      </c>
      <c r="BN39" s="124">
        <f t="shared" si="19"/>
        <v>0</v>
      </c>
      <c r="BO39" s="124">
        <f t="shared" si="19"/>
        <v>0</v>
      </c>
      <c r="BP39" s="124">
        <f t="shared" si="19"/>
        <v>0</v>
      </c>
      <c r="BQ39" s="124">
        <f t="shared" si="19"/>
        <v>0</v>
      </c>
      <c r="BR39" s="124">
        <f t="shared" si="19"/>
        <v>0</v>
      </c>
      <c r="BS39" s="124">
        <f t="shared" si="19"/>
        <v>0</v>
      </c>
      <c r="BT39" s="124">
        <f t="shared" si="19"/>
        <v>0</v>
      </c>
      <c r="BU39" s="124">
        <f t="shared" si="19"/>
        <v>0</v>
      </c>
      <c r="BV39" s="124">
        <f t="shared" si="19"/>
        <v>0</v>
      </c>
      <c r="BW39" s="124">
        <f t="shared" si="20"/>
        <v>0</v>
      </c>
      <c r="BX39" s="124">
        <f t="shared" si="20"/>
        <v>0</v>
      </c>
      <c r="BY39" s="124">
        <f t="shared" si="20"/>
        <v>0</v>
      </c>
      <c r="BZ39" s="124">
        <f t="shared" si="20"/>
        <v>0</v>
      </c>
      <c r="CA39" s="124">
        <f t="shared" si="20"/>
        <v>0</v>
      </c>
      <c r="CB39" s="124">
        <f t="shared" si="20"/>
        <v>0</v>
      </c>
      <c r="CC39" s="124">
        <f t="shared" si="20"/>
        <v>0</v>
      </c>
      <c r="CD39" s="124">
        <f t="shared" si="20"/>
        <v>0</v>
      </c>
      <c r="CE39" s="124">
        <f t="shared" si="20"/>
        <v>0</v>
      </c>
      <c r="CF39" s="124">
        <f t="shared" si="20"/>
        <v>0</v>
      </c>
      <c r="CG39" s="124">
        <f t="shared" si="20"/>
        <v>0</v>
      </c>
      <c r="CH39" s="124">
        <f t="shared" si="20"/>
        <v>0</v>
      </c>
      <c r="CI39" s="124">
        <f t="shared" si="20"/>
        <v>0</v>
      </c>
      <c r="CJ39" s="124">
        <f t="shared" si="20"/>
        <v>0</v>
      </c>
      <c r="CK39" s="124">
        <f t="shared" si="20"/>
        <v>0</v>
      </c>
      <c r="CL39" s="124">
        <f t="shared" si="20"/>
        <v>0</v>
      </c>
      <c r="CM39" s="124">
        <f t="shared" si="21"/>
        <v>0</v>
      </c>
      <c r="CN39" s="124">
        <f t="shared" si="21"/>
        <v>0</v>
      </c>
      <c r="CO39" s="124">
        <f t="shared" si="21"/>
        <v>0</v>
      </c>
      <c r="CP39" s="124">
        <f t="shared" si="21"/>
        <v>0</v>
      </c>
      <c r="CQ39" s="124">
        <f t="shared" si="21"/>
        <v>0</v>
      </c>
      <c r="CR39" s="124">
        <f t="shared" si="21"/>
        <v>0</v>
      </c>
      <c r="CS39" s="308"/>
      <c r="CT39" s="308"/>
      <c r="CU39" s="308"/>
      <c r="CV39" s="308"/>
      <c r="CW39" s="308"/>
      <c r="CX39" s="308"/>
      <c r="CY39" s="308"/>
      <c r="CZ39" s="308"/>
      <c r="DA39" s="308"/>
      <c r="DB39" s="308"/>
      <c r="DC39" s="308"/>
      <c r="DD39" s="308"/>
      <c r="DE39" s="308"/>
      <c r="DF39" s="308"/>
      <c r="DG39" s="308"/>
      <c r="DH39" s="308"/>
      <c r="DI39" s="308"/>
      <c r="DJ39" s="308"/>
      <c r="DK39" s="308"/>
      <c r="DL39" s="308"/>
      <c r="DM39" s="308"/>
      <c r="DN39" s="308"/>
      <c r="DO39" s="308"/>
      <c r="DP39" s="308"/>
      <c r="DQ39" s="308"/>
      <c r="DR39" s="308"/>
      <c r="DS39" s="308"/>
      <c r="DT39" s="308"/>
      <c r="DU39" s="308"/>
      <c r="DV39" s="308"/>
      <c r="DW39" s="308"/>
      <c r="DX39" s="308"/>
      <c r="DY39" s="308"/>
      <c r="DZ39" s="308"/>
      <c r="EA39" s="308"/>
      <c r="EB39" s="308"/>
      <c r="EC39" s="308"/>
      <c r="ED39" s="308"/>
      <c r="EE39" s="308"/>
      <c r="EF39" s="308"/>
      <c r="EG39" s="54">
        <f>IF(B39=0,0,IF(VLOOKUP(B39,RE,5,FALSE)=1,SUM(EM39:EZ39)+SUM(FA39:FD39)+SUM(FI39:FL39)-SUM(FC39,FD39,FK39,FL39),SUM(EM39:EZ39)+SUM(FA39:FD39)+SUM(FI39:FL39)))</f>
        <v>0</v>
      </c>
      <c r="EH39" s="113"/>
      <c r="EI39" s="358">
        <f>SUM(FQ39:GP39)+SUM(GU39:GY39)+SUM(HD39:HH39)</f>
        <v>0</v>
      </c>
      <c r="EJ39" s="344" t="str">
        <f t="shared" si="14"/>
        <v/>
      </c>
      <c r="EK39" s="345">
        <f t="shared" si="15"/>
        <v>0</v>
      </c>
      <c r="EL39" s="185"/>
      <c r="EM39" s="139"/>
      <c r="EN39" s="212"/>
      <c r="EO39" s="212"/>
      <c r="EP39" s="212"/>
      <c r="EQ39" s="212"/>
      <c r="ER39" s="212"/>
      <c r="ES39" s="113"/>
      <c r="ET39" s="19">
        <f>SUMIF($L39,REGISTER!$CU$15,'KORT 3'!$BD39)</f>
        <v>0</v>
      </c>
      <c r="EU39" s="19">
        <f>SUMIF($L39,REGISTER!$CU$16,'KORT 3'!$BD39)</f>
        <v>0</v>
      </c>
      <c r="EV39" s="218">
        <f>SUMIF($L39,REGISTER!$CU$17,'KORT 3'!$BD39)+SUMIF($L39,REGISTER!$CU$18,'KORT 3'!$BD39)+SUMIF($L39,REGISTER!$CU$19,'KORT 3'!$BD39)+SUMIF($L39,REGISTER!$CU$20,'KORT 3'!$BD39)</f>
        <v>0</v>
      </c>
      <c r="EW39" s="183"/>
      <c r="EX39" s="19">
        <f>SUMIF($L39,REGISTER!$CU$29,'KORT 3'!$BD39)</f>
        <v>0</v>
      </c>
      <c r="EY39" s="19">
        <f>SUMIF($L39,REGISTER!$CU$30,'KORT 3'!$BD39)</f>
        <v>0</v>
      </c>
      <c r="EZ39" s="218">
        <f>SUMIF($L39,REGISTER!$CU$31,'KORT 3'!$BD39)+SUMIF($L39,REGISTER!$CU$32,'KORT 3'!$BD39)+SUMIF($L39,REGISTER!$CU$33,'KORT 3'!$BD39)+SUMIF($L39,REGISTER!$CU$34,'KORT 3'!$BD39)</f>
        <v>0</v>
      </c>
      <c r="FA39" s="18">
        <f>SUMIF($L39,REGISTER!$CU$8,'KORT 3'!$BD41)+SUMIF($L39,REGISTER!$CU$15,'KORT 3'!$BD41)</f>
        <v>0</v>
      </c>
      <c r="FB39" s="18">
        <f>SUMIF($L39,REGISTER!$CU$9,'KORT 3'!$BD41)+SUMIF($L39,REGISTER!$CU$16,'KORT 3'!$BD41)</f>
        <v>0</v>
      </c>
      <c r="FC39" s="18">
        <f>+SUMIF($L39,REGISTER!$CU$15,'KORT 3'!$BD41)</f>
        <v>0</v>
      </c>
      <c r="FD39" s="18">
        <f>+SUMIF($L39,REGISTER!$CU$16,'KORT 3'!$BD41)</f>
        <v>0</v>
      </c>
      <c r="FE39" s="18">
        <f>SUMIF($L39,REGISTER!$CU$10,'KORT 3'!$BD41)+SUMIF($L39,REGISTER!$CU$17,'KORT 3'!$BD41)</f>
        <v>0</v>
      </c>
      <c r="FF39" s="18">
        <f>SUMIF($L39,REGISTER!$CU$11,'KORT 3'!$BD41)+SUMIF($L39,REGISTER!$CU$18,'KORT 3'!$BD41)</f>
        <v>0</v>
      </c>
      <c r="FG39" s="18">
        <f>SUMIF($L39,REGISTER!$CU$12,'KORT 3'!$BD41)+SUMIF($L39,REGISTER!$CU$19,'KORT 3'!$BD41)</f>
        <v>0</v>
      </c>
      <c r="FH39" s="307">
        <f>SUMIF($L39,REGISTER!$CU$13,'KORT 3'!$BD41)+SUMIF($L39,REGISTER!$CU$20,'KORT 3'!$BD41)</f>
        <v>0</v>
      </c>
      <c r="FI39" s="306">
        <f>SUMIF($L39,REGISTER!$CU$22,'KORT 3'!$BD41)</f>
        <v>0</v>
      </c>
      <c r="FJ39" s="18">
        <f>SUMIF($L39,REGISTER!$CU$23,'KORT 3'!$BD41)</f>
        <v>0</v>
      </c>
      <c r="FK39" s="306">
        <f>SUMIF($L39,REGISTER!$CU$29,'KORT 3'!$BD41)</f>
        <v>0</v>
      </c>
      <c r="FL39" s="306">
        <f>SUMIF($L39,REGISTER!$CU$30,'KORT 3'!$BD41)</f>
        <v>0</v>
      </c>
      <c r="FM39" s="18">
        <f>SUMIF($L39,REGISTER!$CU$24,'KORT 3'!$BD41)+SUMIF($L39,REGISTER!$CU$31,'KORT 3'!$BD41)</f>
        <v>0</v>
      </c>
      <c r="FN39" s="18">
        <f>SUMIF($L39,REGISTER!$CU$25,'KORT 3'!$BD41)+SUMIF($L39,REGISTER!$CU$32,'KORT 3'!$BD41)</f>
        <v>0</v>
      </c>
      <c r="FO39" s="18">
        <f>SUMIF($L39,REGISTER!$CU$26,'KORT 3'!$BD41)+SUMIF($L39,REGISTER!$CU$33,'KORT 3'!$BD41)</f>
        <v>0</v>
      </c>
      <c r="FP39" s="18">
        <f>SUMIF($L39,REGISTER!$CU$27,'KORT 3'!$BD41)+SUMIF($L39,REGISTER!$CU$34,'KORT 3'!$BD41)</f>
        <v>0</v>
      </c>
      <c r="FQ39" s="212"/>
      <c r="FR39" s="212"/>
      <c r="FS39" s="212"/>
      <c r="FT39" s="19">
        <f>SUMIF($M39,REGISTER!$CU$39,'KORT 3'!$O39)</f>
        <v>0</v>
      </c>
      <c r="FU39" s="19">
        <f>SUMIF($M39,REGISTER!$CU$40,'KORT 3'!$O39)</f>
        <v>0</v>
      </c>
      <c r="FV39" s="19">
        <f>SUMIF($M39,REGISTER!$CU$41,'KORT 3'!$O39)</f>
        <v>0</v>
      </c>
      <c r="FW39" s="212"/>
      <c r="FX39" s="212"/>
      <c r="FY39" s="212"/>
      <c r="FZ39" s="19">
        <f>SUMIF($M39,REGISTER!$CU$59,'KORT 3'!$O39)</f>
        <v>0</v>
      </c>
      <c r="GA39" s="19">
        <f>SUMIF($M39,REGISTER!$CU$60,'KORT 3'!$O39)</f>
        <v>0</v>
      </c>
      <c r="GB39" s="19">
        <f>SUMIF($M39,REGISTER!$CU$61,'KORT 3'!$O39)</f>
        <v>0</v>
      </c>
      <c r="GC39" s="212"/>
      <c r="GD39" s="212"/>
      <c r="GE39" s="212"/>
      <c r="GF39" s="19">
        <f>SUMIF($M39,REGISTER!$CU$49,'KORT 3'!$O39)</f>
        <v>0</v>
      </c>
      <c r="GG39" s="19">
        <f>SUMIF($M39,REGISTER!$CU$50,'KORT 3'!$O39)</f>
        <v>0</v>
      </c>
      <c r="GH39" s="19">
        <f>SUMIF($M39,REGISTER!$CU$51,'KORT 3'!$O39)</f>
        <v>0</v>
      </c>
      <c r="GI39" s="18">
        <f>SUMIF($M39,REGISTER!$CU$52,'KORT 3'!$O39)+SUMIF($M39,REGISTER!$CU$53,'KORT 3'!$O39)+SUMIF($M39,REGISTER!$CU$54,'KORT 3'!$O39)+SUMIF($M39,REGISTER!$CU$55,'KORT 3'!$O39)</f>
        <v>0</v>
      </c>
      <c r="GJ39" s="212"/>
      <c r="GK39" s="212"/>
      <c r="GL39" s="212"/>
      <c r="GM39" s="19">
        <f>SUMIF($M39,REGISTER!$CU$69,'KORT 3'!$O39)</f>
        <v>0</v>
      </c>
      <c r="GN39" s="19">
        <f>SUMIF($M39,REGISTER!$CU$70,'KORT 3'!$O39)</f>
        <v>0</v>
      </c>
      <c r="GO39" s="19">
        <f>SUMIF($M39,REGISTER!$CU$71,'KORT 3'!$O39)</f>
        <v>0</v>
      </c>
      <c r="GP39" s="325">
        <f>SUMIF($M39,REGISTER!$CU$72,'KORT 3'!$O39)+SUMIF($M39,REGISTER!$CU$73,'KORT 3'!$O39)+SUMIF($M39,REGISTER!$CU$74,'KORT 3'!$O39)+SUMIF($M39,REGISTER!$CU$75,'KORT 3'!$O39)</f>
        <v>0</v>
      </c>
      <c r="GQ39" s="326">
        <f>SUMIF($M39,REGISTER!$CU$39,'KORT 3'!$O41)</f>
        <v>0</v>
      </c>
      <c r="GR39" s="18">
        <f>+SUMIF($M39,REGISTER!$CU$40,'KORT 3'!$O41)</f>
        <v>0</v>
      </c>
      <c r="GS39" s="18">
        <f>SUMIF($M39,REGISTER!$CU$49,'KORT 3'!$O41)</f>
        <v>0</v>
      </c>
      <c r="GT39" s="18">
        <f>SUMIF($M39,REGISTER!$CU$50,'KORT 3'!$O41)</f>
        <v>0</v>
      </c>
      <c r="GU39" s="18">
        <f>SUMIF($M39,REGISTER!$CU$41,'KORT 3'!$O41)+SUMIF($M39,REGISTER!$CU$51,'KORT 3'!$O41)</f>
        <v>0</v>
      </c>
      <c r="GV39" s="18">
        <f>SUMIF($M39,REGISTER!$CU$42,'KORT 3'!$O41)+SUMIF($M39,REGISTER!$CU$52,'KORT 3'!$O41)</f>
        <v>0</v>
      </c>
      <c r="GW39" s="18">
        <f>SUMIF($M39,REGISTER!$CU$43,'KORT 3'!$O41)+SUMIF($M39,REGISTER!$CU$53,'KORT 3'!$O41)</f>
        <v>0</v>
      </c>
      <c r="GX39" s="18">
        <f>SUMIF($M39,REGISTER!$CU$44,'KORT 3'!$O41)+SUMIF($M39,REGISTER!$CU$54,'KORT 3'!$O41)</f>
        <v>0</v>
      </c>
      <c r="GY39" s="218">
        <f>SUMIF($M39,REGISTER!$CU$45,'KORT 3'!$O41)+SUMIF($M39,REGISTER!$CU$55,'KORT 3'!$O41)</f>
        <v>0</v>
      </c>
      <c r="GZ39" s="326">
        <f>SUMIF($M39,REGISTER!$CU$59,'KORT 3'!$O41)</f>
        <v>0</v>
      </c>
      <c r="HA39" s="18">
        <f>+SUMIF($M39,REGISTER!$CU$60,'KORT 3'!$O41)</f>
        <v>0</v>
      </c>
      <c r="HB39" s="18">
        <f>SUMIF($M39,REGISTER!$CU$69,'KORT 3'!$O41)</f>
        <v>0</v>
      </c>
      <c r="HC39" s="18">
        <f>SUMIF($M39,REGISTER!$CU$70,'KORT 3'!$O41)</f>
        <v>0</v>
      </c>
      <c r="HD39" s="18">
        <f>SUMIF($M39,REGISTER!$CU$61,'KORT 3'!$O41)+SUMIF($M39,REGISTER!$CU$71,'KORT 3'!$O41)</f>
        <v>0</v>
      </c>
      <c r="HE39" s="18">
        <f>SUMIF($M39,REGISTER!$CU$62,'KORT 3'!$O41)+SUMIF($M39,REGISTER!$CU$72,'KORT 3'!$O41)</f>
        <v>0</v>
      </c>
      <c r="HF39" s="18">
        <f>SUMIF($M39,REGISTER!$CU$63,'KORT 3'!$O41)+SUMIF($M39,REGISTER!$CU$73,'KORT 3'!$O41)</f>
        <v>0</v>
      </c>
      <c r="HG39" s="18">
        <f>SUMIF($M39,REGISTER!$CU$64,'KORT 3'!$O41)+SUMIF($M39,REGISTER!$CU$74,'KORT 3'!$O41)</f>
        <v>0</v>
      </c>
      <c r="HH39" s="218">
        <f>SUMIF($M39,REGISTER!$CU$65,'KORT 3'!$O41)+SUMIF($M39,REGISTER!$CU$75,'KORT 3'!$O41)</f>
        <v>0</v>
      </c>
      <c r="HI39" s="1"/>
    </row>
    <row r="40" spans="1:256" ht="18" thickBot="1">
      <c r="A40" s="500" t="s">
        <v>13</v>
      </c>
      <c r="B40" s="501"/>
      <c r="C40" s="501"/>
      <c r="D40" s="501"/>
      <c r="E40" s="501"/>
      <c r="F40" s="501"/>
      <c r="G40" s="502"/>
      <c r="H40" s="65" t="s">
        <v>12</v>
      </c>
      <c r="I40" s="22">
        <v>300</v>
      </c>
      <c r="J40" s="22"/>
      <c r="K40" s="22"/>
      <c r="L40" s="303" t="s">
        <v>194</v>
      </c>
      <c r="M40" s="302" t="s">
        <v>187</v>
      </c>
      <c r="N40" s="22"/>
      <c r="O40" s="101">
        <f t="shared" si="7"/>
        <v>0</v>
      </c>
      <c r="P40" s="207">
        <f>IF(AND(CS38=1,$N38&gt;=REGISTER!$DA$41,CS$43+CS$44&gt;=REGISTER!$CZ$25,CS$40&gt;0),1,0)</f>
        <v>0</v>
      </c>
      <c r="Q40" s="207">
        <f>IF(AND(CT38=1,$N38&gt;=REGISTER!$DA$41,CT$43+CT$44&gt;=REGISTER!$CZ$25,CT$40&gt;0),1,0)</f>
        <v>0</v>
      </c>
      <c r="R40" s="207">
        <f>IF(AND(CU38=1,$N38&gt;=REGISTER!$DA$41,CU$43+CU$44&gt;=REGISTER!$CZ$25,CU$40&gt;0),1,0)</f>
        <v>0</v>
      </c>
      <c r="S40" s="207">
        <f>IF(AND(CV38=1,$N38&gt;=REGISTER!$DA$41,CV$43+CV$44&gt;=REGISTER!$CZ$25,CV$40&gt;0),1,0)</f>
        <v>0</v>
      </c>
      <c r="T40" s="207">
        <f>IF(AND(CW38=1,$N38&gt;=REGISTER!$DA$41,CW$43+CW$44&gt;=REGISTER!$CZ$25,CW$40&gt;0),1,0)</f>
        <v>0</v>
      </c>
      <c r="U40" s="207">
        <f>IF(AND(CX38=1,$N38&gt;=REGISTER!$DA$41,CX$43+CX$44&gt;=REGISTER!$CZ$25,CX$40&gt;0),1,0)</f>
        <v>0</v>
      </c>
      <c r="V40" s="207">
        <f>IF(AND(CY38=1,$N38&gt;=REGISTER!$DA$41,CY$43+CY$44&gt;=REGISTER!$CZ$25,CY$40&gt;0),1,0)</f>
        <v>0</v>
      </c>
      <c r="W40" s="207">
        <f>IF(AND(CZ38=1,$N38&gt;=REGISTER!$DA$41,CZ$43+CZ$44&gt;=REGISTER!$CZ$25,CZ$40&gt;0),1,0)</f>
        <v>0</v>
      </c>
      <c r="X40" s="207">
        <f>IF(AND(DA38=1,$N38&gt;=REGISTER!$DA$41,DA$43+DA$44&gt;=REGISTER!$CZ$25,DA$40&gt;0),1,0)</f>
        <v>0</v>
      </c>
      <c r="Y40" s="207">
        <f>IF(AND(DB38=1,$N38&gt;=REGISTER!$DA$41,DB$43+DB$44&gt;=REGISTER!$CZ$25,DB$40&gt;0),1,0)</f>
        <v>0</v>
      </c>
      <c r="Z40" s="207">
        <f>IF(AND(DC38=1,$N38&gt;=REGISTER!$DA$41,DC$43+DC$44&gt;=REGISTER!$CZ$25,DC$40&gt;0),1,0)</f>
        <v>0</v>
      </c>
      <c r="AA40" s="207">
        <f>IF(AND(DD38=1,$N38&gt;=REGISTER!$DA$41,DD$43+DD$44&gt;=REGISTER!$CZ$25,DD$40&gt;0),1,0)</f>
        <v>0</v>
      </c>
      <c r="AB40" s="207">
        <f>IF(AND(DE38=1,$N38&gt;=REGISTER!$DA$41,DE$43+DE$44&gt;=REGISTER!$CZ$25,DE$40&gt;0),1,0)</f>
        <v>0</v>
      </c>
      <c r="AC40" s="207">
        <f>IF(AND(DF38=1,$N38&gt;=REGISTER!$DA$41,DF$43+DF$44&gt;=REGISTER!$CZ$25,DF$40&gt;0),1,0)</f>
        <v>0</v>
      </c>
      <c r="AD40" s="207">
        <f>IF(AND(DG38=1,$N38&gt;=REGISTER!$DA$41,DG$43+DG$44&gt;=REGISTER!$CZ$25,DG$40&gt;0),1,0)</f>
        <v>0</v>
      </c>
      <c r="AE40" s="207">
        <f>IF(AND(DH38=1,$N38&gt;=REGISTER!$DA$41,DH$43+DH$44&gt;=REGISTER!$CZ$25,DH$40&gt;0),1,0)</f>
        <v>0</v>
      </c>
      <c r="AF40" s="207">
        <f>IF(AND(DI38=1,$N38&gt;=REGISTER!$DA$41,DI$43+DI$44&gt;=REGISTER!$CZ$25,DI$40&gt;0),1,0)</f>
        <v>0</v>
      </c>
      <c r="AG40" s="207">
        <f>IF(AND(DJ38=1,$N38&gt;=REGISTER!$DA$41,DJ$43+DJ$44&gt;=REGISTER!$CZ$25,DJ$40&gt;0),1,0)</f>
        <v>0</v>
      </c>
      <c r="AH40" s="207">
        <f>IF(AND(DK38=1,$N38&gt;=REGISTER!$DA$41,DK$43+DK$44&gt;=REGISTER!$CZ$25,DK$40&gt;0),1,0)</f>
        <v>0</v>
      </c>
      <c r="AI40" s="207">
        <f>IF(AND(DL38=1,$N38&gt;=REGISTER!$DA$41,DL$43+DL$44&gt;=REGISTER!$CZ$25,DL$40&gt;0),1,0)</f>
        <v>0</v>
      </c>
      <c r="AJ40" s="207">
        <f>IF(AND(DM38=1,$N38&gt;=REGISTER!$DA$41,DM$43+DM$44&gt;=REGISTER!$CZ$25,DM$40&gt;0),1,0)</f>
        <v>0</v>
      </c>
      <c r="AK40" s="207">
        <f>IF(AND(DN38=1,$N38&gt;=REGISTER!$DA$41,DN$43+DN$44&gt;=REGISTER!$CZ$25,DN$40&gt;0),1,0)</f>
        <v>0</v>
      </c>
      <c r="AL40" s="207">
        <f>IF(AND(DO38=1,$N38&gt;=REGISTER!$DA$41,DO$43+DO$44&gt;=REGISTER!$CZ$25,DO$40&gt;0),1,0)</f>
        <v>0</v>
      </c>
      <c r="AM40" s="207">
        <f>IF(AND(DP38=1,$N38&gt;=REGISTER!$DA$41,DP$43+DP$44&gt;=REGISTER!$CZ$25,DP$40&gt;0),1,0)</f>
        <v>0</v>
      </c>
      <c r="AN40" s="207">
        <f>IF(AND(DQ38=1,$N38&gt;=REGISTER!$DA$41,DQ$43+DQ$44&gt;=REGISTER!$CZ$25,DQ$40&gt;0),1,0)</f>
        <v>0</v>
      </c>
      <c r="AO40" s="207">
        <f>IF(AND(DR38=1,$N38&gt;=REGISTER!$DA$41,DR$43+DR$44&gt;=REGISTER!$CZ$25,DR$40&gt;0),1,0)</f>
        <v>0</v>
      </c>
      <c r="AP40" s="207">
        <f>IF(AND(DS38=1,$N38&gt;=REGISTER!$DA$41,DS$43+DS$44&gt;=REGISTER!$CZ$25,DS$40&gt;0),1,0)</f>
        <v>0</v>
      </c>
      <c r="AQ40" s="207">
        <f>IF(AND(DT38=1,$N38&gt;=REGISTER!$DA$41,DT$43+DT$44&gt;=REGISTER!$CZ$25,DT$40&gt;0),1,0)</f>
        <v>0</v>
      </c>
      <c r="AR40" s="207">
        <f>IF(AND(DU38=1,$N38&gt;=REGISTER!$DA$41,DU$43+DU$44&gt;=REGISTER!$CZ$25,DU$40&gt;0),1,0)</f>
        <v>0</v>
      </c>
      <c r="AS40" s="207">
        <f>IF(AND(DV38=1,$N38&gt;=REGISTER!$DA$41,DV$43+DV$44&gt;=REGISTER!$CZ$25,DV$40&gt;0),1,0)</f>
        <v>0</v>
      </c>
      <c r="AT40" s="207">
        <f>IF(AND(DW38=1,$N38&gt;=REGISTER!$DA$41,DW$43+DW$44&gt;=REGISTER!$CZ$25,DW$40&gt;0),1,0)</f>
        <v>0</v>
      </c>
      <c r="AU40" s="207">
        <f>IF(AND(DX38=1,$N38&gt;=REGISTER!$DA$41,DX$43+DX$44&gt;=REGISTER!$CZ$25,DX$40&gt;0),1,0)</f>
        <v>0</v>
      </c>
      <c r="AV40" s="207">
        <f>IF(AND(DY38=1,$N38&gt;=REGISTER!$DA$41,DY$43+DY$44&gt;=REGISTER!$CZ$25,DY$40&gt;0),1,0)</f>
        <v>0</v>
      </c>
      <c r="AW40" s="207">
        <f>IF(AND(DZ38=1,$N38&gt;=REGISTER!$DA$41,DZ$43+DZ$44&gt;=REGISTER!$CZ$25,DZ$40&gt;0),1,0)</f>
        <v>0</v>
      </c>
      <c r="AX40" s="207">
        <f>IF(AND(EA38=1,$N38&gt;=REGISTER!$DA$41,EA$43+EA$44&gt;=REGISTER!$CZ$25,EA$40&gt;0),1,0)</f>
        <v>0</v>
      </c>
      <c r="AY40" s="207">
        <f>IF(AND(EB38=1,$N38&gt;=REGISTER!$DA$41,EB$43+EB$44&gt;=REGISTER!$CZ$25,EB$40&gt;0),1,0)</f>
        <v>0</v>
      </c>
      <c r="AZ40" s="207">
        <f>IF(AND(EC38=1,$N38&gt;=REGISTER!$DA$41,EC$43+EC$44&gt;=REGISTER!$CZ$25,EC$40&gt;0),1,0)</f>
        <v>0</v>
      </c>
      <c r="BA40" s="207">
        <f>IF(AND(ED38=1,$N38&gt;=REGISTER!$DA$41,ED$43+ED$44&gt;=REGISTER!$CZ$25,ED$40&gt;0),1,0)</f>
        <v>0</v>
      </c>
      <c r="BB40" s="207">
        <f>IF(AND(EE38=1,$N38&gt;=REGISTER!$DA$41,EE$43+EE$44&gt;=REGISTER!$CZ$25,EE$40&gt;0),1,0)</f>
        <v>0</v>
      </c>
      <c r="BC40" s="207">
        <f>IF(AND(EF38=1,$N38&gt;=REGISTER!$DA$41,EF$43+EF$44&gt;=REGISTER!$CZ$25,EF$40&gt;0),1,0)</f>
        <v>0</v>
      </c>
      <c r="BD40" s="101">
        <f t="shared" si="8"/>
        <v>0</v>
      </c>
      <c r="BE40" s="207">
        <f>IF(AND(CS38=1,$N38&gt;=13,CS$41&gt;2,CS$40&gt;0),1,0)</f>
        <v>0</v>
      </c>
      <c r="BF40" s="207">
        <f>IF(AND(CT38=1,$N38&gt;=13,CT$41&gt;2,CT$40&gt;0),1,0)</f>
        <v>0</v>
      </c>
      <c r="BG40" s="207">
        <f t="shared" ref="BG40:CR41" si="22">IF(AND(CU38=1,$N38&gt;=13,CU$41&gt;2,CU$40&gt;0),1,0)</f>
        <v>0</v>
      </c>
      <c r="BH40" s="207">
        <f t="shared" si="22"/>
        <v>0</v>
      </c>
      <c r="BI40" s="207">
        <f t="shared" si="22"/>
        <v>0</v>
      </c>
      <c r="BJ40" s="207">
        <f t="shared" si="22"/>
        <v>0</v>
      </c>
      <c r="BK40" s="207">
        <f t="shared" si="22"/>
        <v>0</v>
      </c>
      <c r="BL40" s="207">
        <f t="shared" si="22"/>
        <v>0</v>
      </c>
      <c r="BM40" s="207">
        <f t="shared" si="22"/>
        <v>0</v>
      </c>
      <c r="BN40" s="207">
        <f t="shared" si="22"/>
        <v>0</v>
      </c>
      <c r="BO40" s="207">
        <f t="shared" si="22"/>
        <v>0</v>
      </c>
      <c r="BP40" s="207">
        <f t="shared" si="22"/>
        <v>0</v>
      </c>
      <c r="BQ40" s="207">
        <f t="shared" si="22"/>
        <v>0</v>
      </c>
      <c r="BR40" s="207">
        <f t="shared" si="22"/>
        <v>0</v>
      </c>
      <c r="BS40" s="207">
        <f t="shared" si="22"/>
        <v>0</v>
      </c>
      <c r="BT40" s="207">
        <f t="shared" si="22"/>
        <v>0</v>
      </c>
      <c r="BU40" s="207">
        <f t="shared" si="22"/>
        <v>0</v>
      </c>
      <c r="BV40" s="207">
        <f t="shared" si="22"/>
        <v>0</v>
      </c>
      <c r="BW40" s="207">
        <f t="shared" si="22"/>
        <v>0</v>
      </c>
      <c r="BX40" s="207">
        <f t="shared" si="22"/>
        <v>0</v>
      </c>
      <c r="BY40" s="207">
        <f t="shared" si="22"/>
        <v>0</v>
      </c>
      <c r="BZ40" s="207">
        <f t="shared" si="22"/>
        <v>0</v>
      </c>
      <c r="CA40" s="207">
        <f t="shared" si="22"/>
        <v>0</v>
      </c>
      <c r="CB40" s="207">
        <f t="shared" si="22"/>
        <v>0</v>
      </c>
      <c r="CC40" s="207">
        <f t="shared" si="22"/>
        <v>0</v>
      </c>
      <c r="CD40" s="207">
        <f t="shared" si="22"/>
        <v>0</v>
      </c>
      <c r="CE40" s="207">
        <f t="shared" si="22"/>
        <v>0</v>
      </c>
      <c r="CF40" s="207">
        <f t="shared" si="22"/>
        <v>0</v>
      </c>
      <c r="CG40" s="207">
        <f t="shared" si="22"/>
        <v>0</v>
      </c>
      <c r="CH40" s="207">
        <f t="shared" si="22"/>
        <v>0</v>
      </c>
      <c r="CI40" s="207">
        <f t="shared" si="22"/>
        <v>0</v>
      </c>
      <c r="CJ40" s="207">
        <f t="shared" si="22"/>
        <v>0</v>
      </c>
      <c r="CK40" s="207">
        <f t="shared" si="22"/>
        <v>0</v>
      </c>
      <c r="CL40" s="207">
        <f t="shared" si="22"/>
        <v>0</v>
      </c>
      <c r="CM40" s="207">
        <f t="shared" si="22"/>
        <v>0</v>
      </c>
      <c r="CN40" s="207">
        <f t="shared" si="22"/>
        <v>0</v>
      </c>
      <c r="CO40" s="207">
        <f t="shared" si="22"/>
        <v>0</v>
      </c>
      <c r="CP40" s="207">
        <f t="shared" si="22"/>
        <v>0</v>
      </c>
      <c r="CQ40" s="207">
        <f t="shared" si="22"/>
        <v>0</v>
      </c>
      <c r="CR40" s="207">
        <f t="shared" si="22"/>
        <v>0</v>
      </c>
      <c r="CS40" s="66">
        <f>IF(AND(CS6&gt;0,CS12&gt;0,CS13&gt;0,CS16&gt;0,CS17&gt;0,CS13&gt;CS12),1,0)</f>
        <v>0</v>
      </c>
      <c r="CT40" s="67">
        <f t="shared" ref="CT40:EF40" si="23">IF(AND(CT6&gt;0,CT12&gt;0,CT13&gt;0,CT16&gt;0,CT17&gt;0,CT13&gt;CT12),1,0)</f>
        <v>0</v>
      </c>
      <c r="CU40" s="67">
        <f t="shared" si="23"/>
        <v>0</v>
      </c>
      <c r="CV40" s="67">
        <f t="shared" si="23"/>
        <v>0</v>
      </c>
      <c r="CW40" s="67">
        <f t="shared" si="23"/>
        <v>0</v>
      </c>
      <c r="CX40" s="67">
        <f t="shared" si="23"/>
        <v>0</v>
      </c>
      <c r="CY40" s="67">
        <f t="shared" si="23"/>
        <v>0</v>
      </c>
      <c r="CZ40" s="67">
        <f t="shared" si="23"/>
        <v>0</v>
      </c>
      <c r="DA40" s="67">
        <f t="shared" si="23"/>
        <v>0</v>
      </c>
      <c r="DB40" s="67">
        <f t="shared" si="23"/>
        <v>0</v>
      </c>
      <c r="DC40" s="67">
        <f t="shared" si="23"/>
        <v>0</v>
      </c>
      <c r="DD40" s="67">
        <f t="shared" si="23"/>
        <v>0</v>
      </c>
      <c r="DE40" s="67">
        <f t="shared" si="23"/>
        <v>0</v>
      </c>
      <c r="DF40" s="67">
        <f t="shared" si="23"/>
        <v>0</v>
      </c>
      <c r="DG40" s="67">
        <f t="shared" si="23"/>
        <v>0</v>
      </c>
      <c r="DH40" s="67">
        <f t="shared" si="23"/>
        <v>0</v>
      </c>
      <c r="DI40" s="67">
        <f t="shared" si="23"/>
        <v>0</v>
      </c>
      <c r="DJ40" s="67">
        <f t="shared" si="23"/>
        <v>0</v>
      </c>
      <c r="DK40" s="67">
        <f t="shared" si="23"/>
        <v>0</v>
      </c>
      <c r="DL40" s="67">
        <f t="shared" si="23"/>
        <v>0</v>
      </c>
      <c r="DM40" s="67">
        <f t="shared" si="23"/>
        <v>0</v>
      </c>
      <c r="DN40" s="67">
        <f t="shared" si="23"/>
        <v>0</v>
      </c>
      <c r="DO40" s="67">
        <f t="shared" si="23"/>
        <v>0</v>
      </c>
      <c r="DP40" s="67">
        <f t="shared" si="23"/>
        <v>0</v>
      </c>
      <c r="DQ40" s="67">
        <f t="shared" si="23"/>
        <v>0</v>
      </c>
      <c r="DR40" s="67">
        <f t="shared" si="23"/>
        <v>0</v>
      </c>
      <c r="DS40" s="67">
        <f t="shared" si="23"/>
        <v>0</v>
      </c>
      <c r="DT40" s="67">
        <f t="shared" si="23"/>
        <v>0</v>
      </c>
      <c r="DU40" s="67">
        <f t="shared" si="23"/>
        <v>0</v>
      </c>
      <c r="DV40" s="67">
        <f t="shared" si="23"/>
        <v>0</v>
      </c>
      <c r="DW40" s="67">
        <f t="shared" si="23"/>
        <v>0</v>
      </c>
      <c r="DX40" s="67">
        <f t="shared" si="23"/>
        <v>0</v>
      </c>
      <c r="DY40" s="67">
        <f t="shared" si="23"/>
        <v>0</v>
      </c>
      <c r="DZ40" s="67">
        <f t="shared" si="23"/>
        <v>0</v>
      </c>
      <c r="EA40" s="67">
        <f t="shared" si="23"/>
        <v>0</v>
      </c>
      <c r="EB40" s="67">
        <f t="shared" si="23"/>
        <v>0</v>
      </c>
      <c r="EC40" s="67">
        <f t="shared" si="23"/>
        <v>0</v>
      </c>
      <c r="ED40" s="67">
        <f t="shared" si="23"/>
        <v>0</v>
      </c>
      <c r="EE40" s="67">
        <f t="shared" si="23"/>
        <v>0</v>
      </c>
      <c r="EF40" s="67">
        <f t="shared" si="23"/>
        <v>0</v>
      </c>
      <c r="EG40" s="168"/>
      <c r="EH40" s="166"/>
      <c r="EI40" s="166"/>
      <c r="EJ40" s="166"/>
      <c r="EK40" s="167"/>
      <c r="EL40" s="47"/>
      <c r="EM40" s="143">
        <f t="shared" ref="EM40:GX40" si="24">SUM(EM19:EM39)+SUM(EM78:EM121)</f>
        <v>0</v>
      </c>
      <c r="EN40" s="143">
        <f t="shared" si="24"/>
        <v>0</v>
      </c>
      <c r="EO40" s="143">
        <f t="shared" si="24"/>
        <v>0</v>
      </c>
      <c r="EP40" s="143">
        <f t="shared" si="24"/>
        <v>0</v>
      </c>
      <c r="EQ40" s="143">
        <f t="shared" si="24"/>
        <v>0</v>
      </c>
      <c r="ER40" s="143">
        <f t="shared" si="24"/>
        <v>0</v>
      </c>
      <c r="ES40" s="143">
        <f t="shared" si="24"/>
        <v>0</v>
      </c>
      <c r="ET40" s="143">
        <f t="shared" si="24"/>
        <v>0</v>
      </c>
      <c r="EU40" s="143">
        <f t="shared" si="24"/>
        <v>0</v>
      </c>
      <c r="EV40" s="143">
        <f t="shared" si="24"/>
        <v>0</v>
      </c>
      <c r="EW40" s="143">
        <f t="shared" si="24"/>
        <v>0</v>
      </c>
      <c r="EX40" s="143">
        <f t="shared" si="24"/>
        <v>0</v>
      </c>
      <c r="EY40" s="143">
        <f t="shared" si="24"/>
        <v>0</v>
      </c>
      <c r="EZ40" s="143">
        <f t="shared" si="24"/>
        <v>0</v>
      </c>
      <c r="FA40" s="143">
        <f t="shared" si="24"/>
        <v>0</v>
      </c>
      <c r="FB40" s="143">
        <f t="shared" si="24"/>
        <v>0</v>
      </c>
      <c r="FC40" s="143">
        <f t="shared" si="24"/>
        <v>0</v>
      </c>
      <c r="FD40" s="143">
        <f t="shared" si="24"/>
        <v>0</v>
      </c>
      <c r="FE40" s="143">
        <f t="shared" si="24"/>
        <v>0</v>
      </c>
      <c r="FF40" s="143">
        <f t="shared" si="24"/>
        <v>0</v>
      </c>
      <c r="FG40" s="143">
        <f t="shared" si="24"/>
        <v>0</v>
      </c>
      <c r="FH40" s="143">
        <f t="shared" si="24"/>
        <v>0</v>
      </c>
      <c r="FI40" s="143">
        <f t="shared" si="24"/>
        <v>0</v>
      </c>
      <c r="FJ40" s="143">
        <f t="shared" si="24"/>
        <v>0</v>
      </c>
      <c r="FK40" s="143">
        <f t="shared" si="24"/>
        <v>0</v>
      </c>
      <c r="FL40" s="143">
        <f t="shared" si="24"/>
        <v>0</v>
      </c>
      <c r="FM40" s="143">
        <f t="shared" si="24"/>
        <v>0</v>
      </c>
      <c r="FN40" s="143">
        <f t="shared" si="24"/>
        <v>0</v>
      </c>
      <c r="FO40" s="143">
        <f t="shared" si="24"/>
        <v>0</v>
      </c>
      <c r="FP40" s="143">
        <f t="shared" si="24"/>
        <v>0</v>
      </c>
      <c r="FQ40" s="309">
        <f t="shared" si="24"/>
        <v>0</v>
      </c>
      <c r="FR40" s="309">
        <f t="shared" si="24"/>
        <v>0</v>
      </c>
      <c r="FS40" s="309">
        <f t="shared" si="24"/>
        <v>0</v>
      </c>
      <c r="FT40" s="309">
        <f t="shared" si="24"/>
        <v>0</v>
      </c>
      <c r="FU40" s="309">
        <f t="shared" si="24"/>
        <v>0</v>
      </c>
      <c r="FV40" s="309">
        <f t="shared" si="24"/>
        <v>0</v>
      </c>
      <c r="FW40" s="309">
        <f t="shared" si="24"/>
        <v>0</v>
      </c>
      <c r="FX40" s="309">
        <f t="shared" si="24"/>
        <v>0</v>
      </c>
      <c r="FY40" s="309">
        <f t="shared" si="24"/>
        <v>0</v>
      </c>
      <c r="FZ40" s="309">
        <f t="shared" si="24"/>
        <v>0</v>
      </c>
      <c r="GA40" s="309">
        <f t="shared" si="24"/>
        <v>0</v>
      </c>
      <c r="GB40" s="309">
        <f t="shared" si="24"/>
        <v>0</v>
      </c>
      <c r="GC40" s="309">
        <f t="shared" si="24"/>
        <v>0</v>
      </c>
      <c r="GD40" s="309">
        <f t="shared" si="24"/>
        <v>0</v>
      </c>
      <c r="GE40" s="309">
        <f t="shared" si="24"/>
        <v>0</v>
      </c>
      <c r="GF40" s="309">
        <f t="shared" si="24"/>
        <v>0</v>
      </c>
      <c r="GG40" s="309">
        <f t="shared" si="24"/>
        <v>0</v>
      </c>
      <c r="GH40" s="309">
        <f t="shared" si="24"/>
        <v>0</v>
      </c>
      <c r="GI40" s="309">
        <f t="shared" si="24"/>
        <v>0</v>
      </c>
      <c r="GJ40" s="309">
        <f t="shared" si="24"/>
        <v>0</v>
      </c>
      <c r="GK40" s="309">
        <f t="shared" si="24"/>
        <v>0</v>
      </c>
      <c r="GL40" s="309">
        <f t="shared" si="24"/>
        <v>0</v>
      </c>
      <c r="GM40" s="309">
        <f t="shared" si="24"/>
        <v>0</v>
      </c>
      <c r="GN40" s="309">
        <f t="shared" si="24"/>
        <v>0</v>
      </c>
      <c r="GO40" s="309">
        <f t="shared" si="24"/>
        <v>0</v>
      </c>
      <c r="GP40" s="309">
        <f t="shared" si="24"/>
        <v>0</v>
      </c>
      <c r="GQ40" s="309">
        <f t="shared" si="24"/>
        <v>0</v>
      </c>
      <c r="GR40" s="309">
        <f t="shared" si="24"/>
        <v>0</v>
      </c>
      <c r="GS40" s="309">
        <f t="shared" si="24"/>
        <v>0</v>
      </c>
      <c r="GT40" s="309">
        <f t="shared" si="24"/>
        <v>0</v>
      </c>
      <c r="GU40" s="309">
        <f t="shared" si="24"/>
        <v>0</v>
      </c>
      <c r="GV40" s="309">
        <f t="shared" si="24"/>
        <v>0</v>
      </c>
      <c r="GW40" s="309">
        <f t="shared" si="24"/>
        <v>0</v>
      </c>
      <c r="GX40" s="309">
        <f t="shared" si="24"/>
        <v>0</v>
      </c>
      <c r="GY40" s="309">
        <f t="shared" ref="GY40:HH40" si="25">SUM(GY19:GY39)+SUM(GY78:GY121)</f>
        <v>0</v>
      </c>
      <c r="GZ40" s="309">
        <f t="shared" si="25"/>
        <v>0</v>
      </c>
      <c r="HA40" s="309">
        <f t="shared" si="25"/>
        <v>0</v>
      </c>
      <c r="HB40" s="309">
        <f t="shared" si="25"/>
        <v>0</v>
      </c>
      <c r="HC40" s="309">
        <f t="shared" si="25"/>
        <v>0</v>
      </c>
      <c r="HD40" s="309">
        <f t="shared" si="25"/>
        <v>0</v>
      </c>
      <c r="HE40" s="309">
        <f t="shared" si="25"/>
        <v>0</v>
      </c>
      <c r="HF40" s="309">
        <f t="shared" si="25"/>
        <v>0</v>
      </c>
      <c r="HG40" s="309">
        <f t="shared" si="25"/>
        <v>0</v>
      </c>
      <c r="HH40" s="309">
        <f t="shared" si="25"/>
        <v>0</v>
      </c>
      <c r="HI40" s="1"/>
    </row>
    <row r="41" spans="1:256" ht="18" hidden="1" customHeight="1" thickBot="1">
      <c r="A41" s="503"/>
      <c r="B41" s="504"/>
      <c r="C41" s="504"/>
      <c r="D41" s="504"/>
      <c r="E41" s="504"/>
      <c r="F41" s="505"/>
      <c r="G41" s="49">
        <v>0</v>
      </c>
      <c r="H41" s="21" t="s">
        <v>34</v>
      </c>
      <c r="I41" s="22"/>
      <c r="J41" s="22"/>
      <c r="K41" s="22"/>
      <c r="L41" s="303" t="s">
        <v>194</v>
      </c>
      <c r="M41" s="302" t="s">
        <v>188</v>
      </c>
      <c r="N41" s="22"/>
      <c r="O41" s="101">
        <f t="shared" si="7"/>
        <v>0</v>
      </c>
      <c r="P41" s="207">
        <f>IF(AND(CS39=1,$N39&gt;=REGISTER!$DA$41,CS$43+CS$44&gt;=REGISTER!$CZ$25,CS$40&gt;0),1,0)</f>
        <v>0</v>
      </c>
      <c r="Q41" s="207">
        <f>IF(AND(CT39=1,$N39&gt;=REGISTER!$DA$41,CT$43+CT$44&gt;=REGISTER!$CZ$25,CT$40&gt;0),1,0)</f>
        <v>0</v>
      </c>
      <c r="R41" s="207">
        <f>IF(AND(CU39=1,$N39&gt;=REGISTER!$DA$41,CU$43+CU$44&gt;=REGISTER!$CZ$25,CU$40&gt;0),1,0)</f>
        <v>0</v>
      </c>
      <c r="S41" s="207">
        <f>IF(AND(CV39=1,$N39&gt;=REGISTER!$DA$41,CV$43+CV$44&gt;=REGISTER!$CZ$25,CV$40&gt;0),1,0)</f>
        <v>0</v>
      </c>
      <c r="T41" s="207">
        <f>IF(AND(CW39=1,$N39&gt;=REGISTER!$DA$41,CW$43+CW$44&gt;=REGISTER!$CZ$25,CW$40&gt;0),1,0)</f>
        <v>0</v>
      </c>
      <c r="U41" s="207">
        <f>IF(AND(CX39=1,$N39&gt;=REGISTER!$DA$41,CX$43+CX$44&gt;=REGISTER!$CZ$25,CX$40&gt;0),1,0)</f>
        <v>0</v>
      </c>
      <c r="V41" s="207">
        <f>IF(AND(CY39=1,$N39&gt;=REGISTER!$DA$41,CY$43+CY$44&gt;=REGISTER!$CZ$25,CY$40&gt;0),1,0)</f>
        <v>0</v>
      </c>
      <c r="W41" s="207">
        <f>IF(AND(CZ39=1,$N39&gt;=REGISTER!$DA$41,CZ$43+CZ$44&gt;=REGISTER!$CZ$25,CZ$40&gt;0),1,0)</f>
        <v>0</v>
      </c>
      <c r="X41" s="207">
        <f>IF(AND(DA39=1,$N39&gt;=REGISTER!$DA$41,DA$43+DA$44&gt;=REGISTER!$CZ$25,DA$40&gt;0),1,0)</f>
        <v>0</v>
      </c>
      <c r="Y41" s="207">
        <f>IF(AND(DB39=1,$N39&gt;=REGISTER!$DA$41,DB$43+DB$44&gt;=REGISTER!$CZ$25,DB$40&gt;0),1,0)</f>
        <v>0</v>
      </c>
      <c r="Z41" s="207">
        <f>IF(AND(DC39=1,$N39&gt;=REGISTER!$DA$41,DC$43+DC$44&gt;=REGISTER!$CZ$25,DC$40&gt;0),1,0)</f>
        <v>0</v>
      </c>
      <c r="AA41" s="207">
        <f>IF(AND(DD39=1,$N39&gt;=REGISTER!$DA$41,DD$43+DD$44&gt;=REGISTER!$CZ$25,DD$40&gt;0),1,0)</f>
        <v>0</v>
      </c>
      <c r="AB41" s="207">
        <f>IF(AND(DE39=1,$N39&gt;=REGISTER!$DA$41,DE$43+DE$44&gt;=REGISTER!$CZ$25,DE$40&gt;0),1,0)</f>
        <v>0</v>
      </c>
      <c r="AC41" s="207">
        <f>IF(AND(DF39=1,$N39&gt;=REGISTER!$DA$41,DF$43+DF$44&gt;=REGISTER!$CZ$25,DF$40&gt;0),1,0)</f>
        <v>0</v>
      </c>
      <c r="AD41" s="207">
        <f>IF(AND(DG39=1,$N39&gt;=REGISTER!$DA$41,DG$43+DG$44&gt;=REGISTER!$CZ$25,DG$40&gt;0),1,0)</f>
        <v>0</v>
      </c>
      <c r="AE41" s="207">
        <f>IF(AND(DH39=1,$N39&gt;=REGISTER!$DA$41,DH$43+DH$44&gt;=REGISTER!$CZ$25,DH$40&gt;0),1,0)</f>
        <v>0</v>
      </c>
      <c r="AF41" s="207">
        <f>IF(AND(DI39=1,$N39&gt;=REGISTER!$DA$41,DI$43+DI$44&gt;=REGISTER!$CZ$25,DI$40&gt;0),1,0)</f>
        <v>0</v>
      </c>
      <c r="AG41" s="207">
        <f>IF(AND(DJ39=1,$N39&gt;=REGISTER!$DA$41,DJ$43+DJ$44&gt;=REGISTER!$CZ$25,DJ$40&gt;0),1,0)</f>
        <v>0</v>
      </c>
      <c r="AH41" s="207">
        <f>IF(AND(DK39=1,$N39&gt;=REGISTER!$DA$41,DK$43+DK$44&gt;=REGISTER!$CZ$25,DK$40&gt;0),1,0)</f>
        <v>0</v>
      </c>
      <c r="AI41" s="207">
        <f>IF(AND(DL39=1,$N39&gt;=REGISTER!$DA$41,DL$43+DL$44&gt;=REGISTER!$CZ$25,DL$40&gt;0),1,0)</f>
        <v>0</v>
      </c>
      <c r="AJ41" s="207">
        <f>IF(AND(DM39=1,$N39&gt;=REGISTER!$DA$41,DM$43+DM$44&gt;=REGISTER!$CZ$25,DM$40&gt;0),1,0)</f>
        <v>0</v>
      </c>
      <c r="AK41" s="207">
        <f>IF(AND(DN39=1,$N39&gt;=REGISTER!$DA$41,DN$43+DN$44&gt;=REGISTER!$CZ$25,DN$40&gt;0),1,0)</f>
        <v>0</v>
      </c>
      <c r="AL41" s="207">
        <f>IF(AND(DO39=1,$N39&gt;=REGISTER!$DA$41,DO$43+DO$44&gt;=REGISTER!$CZ$25,DO$40&gt;0),1,0)</f>
        <v>0</v>
      </c>
      <c r="AM41" s="207">
        <f>IF(AND(DP39=1,$N39&gt;=REGISTER!$DA$41,DP$43+DP$44&gt;=REGISTER!$CZ$25,DP$40&gt;0),1,0)</f>
        <v>0</v>
      </c>
      <c r="AN41" s="207">
        <f>IF(AND(DQ39=1,$N39&gt;=REGISTER!$DA$41,DQ$43+DQ$44&gt;=REGISTER!$CZ$25,DQ$40&gt;0),1,0)</f>
        <v>0</v>
      </c>
      <c r="AO41" s="207">
        <f>IF(AND(DR39=1,$N39&gt;=REGISTER!$DA$41,DR$43+DR$44&gt;=REGISTER!$CZ$25,DR$40&gt;0),1,0)</f>
        <v>0</v>
      </c>
      <c r="AP41" s="207">
        <f>IF(AND(DS39=1,$N39&gt;=REGISTER!$DA$41,DS$43+DS$44&gt;=REGISTER!$CZ$25,DS$40&gt;0),1,0)</f>
        <v>0</v>
      </c>
      <c r="AQ41" s="207">
        <f>IF(AND(DT39=1,$N39&gt;=REGISTER!$DA$41,DT$43+DT$44&gt;=REGISTER!$CZ$25,DT$40&gt;0),1,0)</f>
        <v>0</v>
      </c>
      <c r="AR41" s="207">
        <f>IF(AND(DU39=1,$N39&gt;=REGISTER!$DA$41,DU$43+DU$44&gt;=REGISTER!$CZ$25,DU$40&gt;0),1,0)</f>
        <v>0</v>
      </c>
      <c r="AS41" s="207">
        <f>IF(AND(DV39=1,$N39&gt;=REGISTER!$DA$41,DV$43+DV$44&gt;=REGISTER!$CZ$25,DV$40&gt;0),1,0)</f>
        <v>0</v>
      </c>
      <c r="AT41" s="207">
        <f>IF(AND(DW39=1,$N39&gt;=REGISTER!$DA$41,DW$43+DW$44&gt;=REGISTER!$CZ$25,DW$40&gt;0),1,0)</f>
        <v>0</v>
      </c>
      <c r="AU41" s="207">
        <f>IF(AND(DX39=1,$N39&gt;=REGISTER!$DA$41,DX$43+DX$44&gt;=REGISTER!$CZ$25,DX$40&gt;0),1,0)</f>
        <v>0</v>
      </c>
      <c r="AV41" s="207">
        <f>IF(AND(DY39=1,$N39&gt;=REGISTER!$DA$41,DY$43+DY$44&gt;=REGISTER!$CZ$25,DY$40&gt;0),1,0)</f>
        <v>0</v>
      </c>
      <c r="AW41" s="207">
        <f>IF(AND(DZ39=1,$N39&gt;=REGISTER!$DA$41,DZ$43+DZ$44&gt;=REGISTER!$CZ$25,DZ$40&gt;0),1,0)</f>
        <v>0</v>
      </c>
      <c r="AX41" s="207">
        <f>IF(AND(EA39=1,$N39&gt;=REGISTER!$DA$41,EA$43+EA$44&gt;=REGISTER!$CZ$25,EA$40&gt;0),1,0)</f>
        <v>0</v>
      </c>
      <c r="AY41" s="207">
        <f>IF(AND(EB39=1,$N39&gt;=REGISTER!$DA$41,EB$43+EB$44&gt;=REGISTER!$CZ$25,EB$40&gt;0),1,0)</f>
        <v>0</v>
      </c>
      <c r="AZ41" s="207">
        <f>IF(AND(EC39=1,$N39&gt;=REGISTER!$DA$41,EC$43+EC$44&gt;=REGISTER!$CZ$25,EC$40&gt;0),1,0)</f>
        <v>0</v>
      </c>
      <c r="BA41" s="207">
        <f>IF(AND(ED39=1,$N39&gt;=REGISTER!$DA$41,ED$43+ED$44&gt;=REGISTER!$CZ$25,ED$40&gt;0),1,0)</f>
        <v>0</v>
      </c>
      <c r="BB41" s="207">
        <f>IF(AND(EE39=1,$N39&gt;=REGISTER!$DA$41,EE$43+EE$44&gt;=REGISTER!$CZ$25,EE$40&gt;0),1,0)</f>
        <v>0</v>
      </c>
      <c r="BC41" s="207">
        <f>IF(AND(EF39=1,$N39&gt;=REGISTER!$DA$41,EF$43+EF$44&gt;=REGISTER!$CZ$25,EF$40&gt;0),1,0)</f>
        <v>0</v>
      </c>
      <c r="BD41" s="101">
        <f t="shared" si="8"/>
        <v>0</v>
      </c>
      <c r="BE41" s="207">
        <f>IF(AND(CS39=1,$N39&gt;=13,CS$41&gt;2,CS$40&gt;0),1,0)</f>
        <v>0</v>
      </c>
      <c r="BF41" s="207">
        <f>IF(AND(CT39=1,$N39&gt;=13,CT$41&gt;2,CT$40&gt;0),1,0)</f>
        <v>0</v>
      </c>
      <c r="BG41" s="207">
        <f t="shared" si="22"/>
        <v>0</v>
      </c>
      <c r="BH41" s="207">
        <f t="shared" si="22"/>
        <v>0</v>
      </c>
      <c r="BI41" s="207">
        <f t="shared" si="22"/>
        <v>0</v>
      </c>
      <c r="BJ41" s="207">
        <f t="shared" si="22"/>
        <v>0</v>
      </c>
      <c r="BK41" s="207">
        <f t="shared" si="22"/>
        <v>0</v>
      </c>
      <c r="BL41" s="207">
        <f t="shared" si="22"/>
        <v>0</v>
      </c>
      <c r="BM41" s="207">
        <f t="shared" si="22"/>
        <v>0</v>
      </c>
      <c r="BN41" s="207">
        <f t="shared" si="22"/>
        <v>0</v>
      </c>
      <c r="BO41" s="207">
        <f t="shared" si="22"/>
        <v>0</v>
      </c>
      <c r="BP41" s="207">
        <f t="shared" si="22"/>
        <v>0</v>
      </c>
      <c r="BQ41" s="207">
        <f t="shared" si="22"/>
        <v>0</v>
      </c>
      <c r="BR41" s="207">
        <f t="shared" si="22"/>
        <v>0</v>
      </c>
      <c r="BS41" s="207">
        <f t="shared" si="22"/>
        <v>0</v>
      </c>
      <c r="BT41" s="207">
        <f t="shared" si="22"/>
        <v>0</v>
      </c>
      <c r="BU41" s="207">
        <f t="shared" si="22"/>
        <v>0</v>
      </c>
      <c r="BV41" s="207">
        <f t="shared" si="22"/>
        <v>0</v>
      </c>
      <c r="BW41" s="207">
        <f t="shared" si="22"/>
        <v>0</v>
      </c>
      <c r="BX41" s="207">
        <f t="shared" si="22"/>
        <v>0</v>
      </c>
      <c r="BY41" s="207">
        <f t="shared" si="22"/>
        <v>0</v>
      </c>
      <c r="BZ41" s="207">
        <f t="shared" si="22"/>
        <v>0</v>
      </c>
      <c r="CA41" s="207">
        <f t="shared" si="22"/>
        <v>0</v>
      </c>
      <c r="CB41" s="207">
        <f t="shared" si="22"/>
        <v>0</v>
      </c>
      <c r="CC41" s="207">
        <f t="shared" si="22"/>
        <v>0</v>
      </c>
      <c r="CD41" s="207">
        <f t="shared" si="22"/>
        <v>0</v>
      </c>
      <c r="CE41" s="207">
        <f t="shared" si="22"/>
        <v>0</v>
      </c>
      <c r="CF41" s="207">
        <f t="shared" si="22"/>
        <v>0</v>
      </c>
      <c r="CG41" s="207">
        <f t="shared" si="22"/>
        <v>0</v>
      </c>
      <c r="CH41" s="207">
        <f t="shared" si="22"/>
        <v>0</v>
      </c>
      <c r="CI41" s="207">
        <f t="shared" si="22"/>
        <v>0</v>
      </c>
      <c r="CJ41" s="207">
        <f t="shared" si="22"/>
        <v>0</v>
      </c>
      <c r="CK41" s="207">
        <f t="shared" si="22"/>
        <v>0</v>
      </c>
      <c r="CL41" s="207">
        <f t="shared" si="22"/>
        <v>0</v>
      </c>
      <c r="CM41" s="207">
        <f t="shared" si="22"/>
        <v>0</v>
      </c>
      <c r="CN41" s="207">
        <f t="shared" si="22"/>
        <v>0</v>
      </c>
      <c r="CO41" s="207">
        <f t="shared" si="22"/>
        <v>0</v>
      </c>
      <c r="CP41" s="207">
        <f t="shared" si="22"/>
        <v>0</v>
      </c>
      <c r="CQ41" s="207">
        <f t="shared" si="22"/>
        <v>0</v>
      </c>
      <c r="CR41" s="207">
        <f t="shared" si="22"/>
        <v>0</v>
      </c>
      <c r="CS41" s="18">
        <f>IF(SUM(CS47:CS53)=0,0,SUMIF($I$19:$I$37,"=1",CS$19:CS$37)+SUMIF($I$78:$I$116,"=1",CS$78:CS$116))</f>
        <v>0</v>
      </c>
      <c r="CT41" s="18">
        <f t="shared" ref="CT41:EF41" si="26">IF(SUM(CT47:CT53)=0,0,SUMIF($I$19:$I$37,"=1",CT$19:CT$37)+SUMIF($I$78:$I$116,"=1",CT$78:CT$116))</f>
        <v>0</v>
      </c>
      <c r="CU41" s="18">
        <f t="shared" si="26"/>
        <v>0</v>
      </c>
      <c r="CV41" s="18">
        <f t="shared" si="26"/>
        <v>0</v>
      </c>
      <c r="CW41" s="18">
        <f t="shared" si="26"/>
        <v>0</v>
      </c>
      <c r="CX41" s="18">
        <f t="shared" si="26"/>
        <v>0</v>
      </c>
      <c r="CY41" s="18">
        <f t="shared" si="26"/>
        <v>0</v>
      </c>
      <c r="CZ41" s="18">
        <f t="shared" si="26"/>
        <v>0</v>
      </c>
      <c r="DA41" s="18">
        <f t="shared" si="26"/>
        <v>0</v>
      </c>
      <c r="DB41" s="18">
        <f t="shared" si="26"/>
        <v>0</v>
      </c>
      <c r="DC41" s="18">
        <f t="shared" si="26"/>
        <v>0</v>
      </c>
      <c r="DD41" s="18">
        <f t="shared" si="26"/>
        <v>0</v>
      </c>
      <c r="DE41" s="18">
        <f t="shared" si="26"/>
        <v>0</v>
      </c>
      <c r="DF41" s="18">
        <f t="shared" si="26"/>
        <v>0</v>
      </c>
      <c r="DG41" s="18">
        <f t="shared" si="26"/>
        <v>0</v>
      </c>
      <c r="DH41" s="18">
        <f t="shared" si="26"/>
        <v>0</v>
      </c>
      <c r="DI41" s="18">
        <f t="shared" si="26"/>
        <v>0</v>
      </c>
      <c r="DJ41" s="18">
        <f t="shared" si="26"/>
        <v>0</v>
      </c>
      <c r="DK41" s="18">
        <f t="shared" si="26"/>
        <v>0</v>
      </c>
      <c r="DL41" s="18">
        <f t="shared" si="26"/>
        <v>0</v>
      </c>
      <c r="DM41" s="18">
        <f t="shared" si="26"/>
        <v>0</v>
      </c>
      <c r="DN41" s="18">
        <f t="shared" si="26"/>
        <v>0</v>
      </c>
      <c r="DO41" s="18">
        <f t="shared" si="26"/>
        <v>0</v>
      </c>
      <c r="DP41" s="18">
        <f t="shared" si="26"/>
        <v>0</v>
      </c>
      <c r="DQ41" s="18">
        <f t="shared" si="26"/>
        <v>0</v>
      </c>
      <c r="DR41" s="18">
        <f t="shared" si="26"/>
        <v>0</v>
      </c>
      <c r="DS41" s="18">
        <f t="shared" si="26"/>
        <v>0</v>
      </c>
      <c r="DT41" s="18">
        <f t="shared" si="26"/>
        <v>0</v>
      </c>
      <c r="DU41" s="18">
        <f t="shared" si="26"/>
        <v>0</v>
      </c>
      <c r="DV41" s="18">
        <f t="shared" si="26"/>
        <v>0</v>
      </c>
      <c r="DW41" s="18">
        <f t="shared" si="26"/>
        <v>0</v>
      </c>
      <c r="DX41" s="18">
        <f t="shared" si="26"/>
        <v>0</v>
      </c>
      <c r="DY41" s="18">
        <f t="shared" si="26"/>
        <v>0</v>
      </c>
      <c r="DZ41" s="18">
        <f t="shared" si="26"/>
        <v>0</v>
      </c>
      <c r="EA41" s="18">
        <f t="shared" si="26"/>
        <v>0</v>
      </c>
      <c r="EB41" s="18">
        <f t="shared" si="26"/>
        <v>0</v>
      </c>
      <c r="EC41" s="18">
        <f t="shared" si="26"/>
        <v>0</v>
      </c>
      <c r="ED41" s="18">
        <f t="shared" si="26"/>
        <v>0</v>
      </c>
      <c r="EE41" s="18">
        <f t="shared" si="26"/>
        <v>0</v>
      </c>
      <c r="EF41" s="18">
        <f t="shared" si="26"/>
        <v>0</v>
      </c>
      <c r="EG41" s="166"/>
      <c r="EH41" s="166"/>
      <c r="EI41" s="166"/>
      <c r="EJ41" s="166"/>
      <c r="EK41" s="167"/>
      <c r="EL41" s="47"/>
      <c r="EM41" s="294"/>
      <c r="EN41" s="294"/>
      <c r="EO41" s="294"/>
      <c r="EP41" s="294"/>
      <c r="EQ41" s="294"/>
      <c r="ER41" s="294"/>
      <c r="ES41" s="294"/>
      <c r="ET41" s="294"/>
      <c r="EU41" s="294"/>
      <c r="EV41" s="294"/>
      <c r="EW41" s="294"/>
      <c r="EX41" s="294"/>
      <c r="EY41" s="294"/>
      <c r="EZ41" s="294"/>
      <c r="FA41" s="294"/>
      <c r="FB41" s="294"/>
      <c r="FC41" s="294"/>
      <c r="FD41" s="294"/>
      <c r="FE41" s="294"/>
      <c r="FF41" s="294"/>
      <c r="FG41" s="294"/>
      <c r="FH41" s="294"/>
      <c r="FI41" s="294"/>
      <c r="FJ41" s="294"/>
      <c r="FK41" s="294"/>
      <c r="FL41" s="294"/>
      <c r="FM41" s="294"/>
      <c r="FN41" s="294"/>
      <c r="FO41" s="294"/>
      <c r="FP41" s="294"/>
      <c r="FQ41" s="294"/>
      <c r="FR41" s="294"/>
      <c r="FS41" s="294"/>
      <c r="FT41" s="294"/>
      <c r="FU41" s="294"/>
      <c r="FV41" s="294"/>
      <c r="FW41" s="294"/>
      <c r="FX41" s="294"/>
      <c r="FY41" s="294"/>
      <c r="FZ41" s="294"/>
      <c r="GA41" s="294"/>
      <c r="GB41" s="294"/>
      <c r="GC41" s="294"/>
      <c r="GD41" s="294"/>
      <c r="GE41" s="294"/>
      <c r="GF41" s="294"/>
      <c r="GG41" s="294"/>
      <c r="GH41" s="294"/>
      <c r="GI41" s="294"/>
      <c r="GJ41" s="294"/>
      <c r="GK41" s="294"/>
      <c r="GL41" s="294"/>
      <c r="GM41" s="294"/>
      <c r="GN41" s="294"/>
      <c r="GO41" s="294"/>
      <c r="GP41" s="294"/>
      <c r="GQ41" s="294"/>
      <c r="GR41" s="294"/>
      <c r="GS41" s="294"/>
      <c r="GT41" s="294"/>
      <c r="GU41" s="294"/>
      <c r="GV41" s="294"/>
      <c r="GW41" s="294"/>
      <c r="GX41" s="294"/>
      <c r="GY41" s="294"/>
      <c r="GZ41" s="294"/>
      <c r="HA41" s="294"/>
      <c r="HB41" s="294"/>
      <c r="HC41" s="294"/>
      <c r="HD41" s="294"/>
      <c r="HE41" s="294"/>
      <c r="HF41" s="294"/>
      <c r="HG41" s="294"/>
      <c r="HH41" s="294"/>
      <c r="HI41" s="1"/>
    </row>
    <row r="42" spans="1:256" ht="13.5" hidden="1" customHeight="1" thickBot="1">
      <c r="A42" s="71"/>
      <c r="B42" s="72"/>
      <c r="C42" s="72"/>
      <c r="D42" s="72"/>
      <c r="E42" s="72"/>
      <c r="F42" s="73"/>
      <c r="G42" s="69"/>
      <c r="H42" s="21" t="s">
        <v>35</v>
      </c>
      <c r="I42" s="22"/>
      <c r="J42" s="22"/>
      <c r="K42" s="22"/>
      <c r="L42" s="303" t="s">
        <v>194</v>
      </c>
      <c r="M42" s="302" t="s">
        <v>189</v>
      </c>
      <c r="N42" s="22"/>
      <c r="O42" s="101">
        <f t="shared" si="7"/>
        <v>0</v>
      </c>
      <c r="P42" s="207">
        <f>IF(AND(CS117=1,$N117&gt;=REGISTER!$DA$41,CS$43+CS$44&gt;=REGISTER!$CZ$25,CS$40&gt;0),1,0)</f>
        <v>0</v>
      </c>
      <c r="Q42" s="207">
        <f>IF(AND(CT117=1,$N117&gt;=REGISTER!$DA$41,CT$43+CT$44&gt;=REGISTER!$CZ$25,CT$40&gt;0),1,0)</f>
        <v>0</v>
      </c>
      <c r="R42" s="207">
        <f>IF(AND(CU117=1,$N117&gt;=REGISTER!$DA$41,CU$43+CU$44&gt;=REGISTER!$CZ$25,CU$40&gt;0),1,0)</f>
        <v>0</v>
      </c>
      <c r="S42" s="207">
        <f>IF(AND(CV117=1,$N117&gt;=REGISTER!$DA$41,CV$43+CV$44&gt;=REGISTER!$CZ$25,CV$40&gt;0),1,0)</f>
        <v>0</v>
      </c>
      <c r="T42" s="207">
        <f>IF(AND(CW117=1,$N117&gt;=REGISTER!$DA$41,CW$43+CW$44&gt;=REGISTER!$CZ$25,CW$40&gt;0),1,0)</f>
        <v>0</v>
      </c>
      <c r="U42" s="207">
        <f>IF(AND(CX117=1,$N117&gt;=REGISTER!$DA$41,CX$43+CX$44&gt;=REGISTER!$CZ$25,CX$40&gt;0),1,0)</f>
        <v>0</v>
      </c>
      <c r="V42" s="207">
        <f>IF(AND(CY117=1,$N117&gt;=REGISTER!$DA$41,CY$43+CY$44&gt;=REGISTER!$CZ$25,CY$40&gt;0),1,0)</f>
        <v>0</v>
      </c>
      <c r="W42" s="207">
        <f>IF(AND(CZ117=1,$N117&gt;=REGISTER!$DA$41,CZ$43+CZ$44&gt;=REGISTER!$CZ$25,CZ$40&gt;0),1,0)</f>
        <v>0</v>
      </c>
      <c r="X42" s="207">
        <f>IF(AND(DA117=1,$N117&gt;=REGISTER!$DA$41,DA$43+DA$44&gt;=REGISTER!$CZ$25,DA$40&gt;0),1,0)</f>
        <v>0</v>
      </c>
      <c r="Y42" s="207">
        <f>IF(AND(DB117=1,$N117&gt;=REGISTER!$DA$41,DB$43+DB$44&gt;=REGISTER!$CZ$25,DB$40&gt;0),1,0)</f>
        <v>0</v>
      </c>
      <c r="Z42" s="207">
        <f>IF(AND(DC117=1,$N117&gt;=REGISTER!$DA$41,DC$43+DC$44&gt;=REGISTER!$CZ$25,DC$40&gt;0),1,0)</f>
        <v>0</v>
      </c>
      <c r="AA42" s="207">
        <f>IF(AND(DD117=1,$N117&gt;=REGISTER!$DA$41,DD$43+DD$44&gt;=REGISTER!$CZ$25,DD$40&gt;0),1,0)</f>
        <v>0</v>
      </c>
      <c r="AB42" s="207">
        <f>IF(AND(DE117=1,$N117&gt;=REGISTER!$DA$41,DE$43+DE$44&gt;=REGISTER!$CZ$25,DE$40&gt;0),1,0)</f>
        <v>0</v>
      </c>
      <c r="AC42" s="207">
        <f>IF(AND(DF117=1,$N117&gt;=REGISTER!$DA$41,DF$43+DF$44&gt;=REGISTER!$CZ$25,DF$40&gt;0),1,0)</f>
        <v>0</v>
      </c>
      <c r="AD42" s="207">
        <f>IF(AND(DG117=1,$N117&gt;=REGISTER!$DA$41,DG$43+DG$44&gt;=REGISTER!$CZ$25,DG$40&gt;0),1,0)</f>
        <v>0</v>
      </c>
      <c r="AE42" s="207">
        <f>IF(AND(DH117=1,$N117&gt;=REGISTER!$DA$41,DH$43+DH$44&gt;=REGISTER!$CZ$25,DH$40&gt;0),1,0)</f>
        <v>0</v>
      </c>
      <c r="AF42" s="207">
        <f>IF(AND(DI117=1,$N117&gt;=REGISTER!$DA$41,DI$43+DI$44&gt;=REGISTER!$CZ$25,DI$40&gt;0),1,0)</f>
        <v>0</v>
      </c>
      <c r="AG42" s="207">
        <f>IF(AND(DJ117=1,$N117&gt;=REGISTER!$DA$41,DJ$43+DJ$44&gt;=REGISTER!$CZ$25,DJ$40&gt;0),1,0)</f>
        <v>0</v>
      </c>
      <c r="AH42" s="207">
        <f>IF(AND(DK117=1,$N117&gt;=REGISTER!$DA$41,DK$43+DK$44&gt;=REGISTER!$CZ$25,DK$40&gt;0),1,0)</f>
        <v>0</v>
      </c>
      <c r="AI42" s="207">
        <f>IF(AND(DL117=1,$N117&gt;=REGISTER!$DA$41,DL$43+DL$44&gt;=REGISTER!$CZ$25,DL$40&gt;0),1,0)</f>
        <v>0</v>
      </c>
      <c r="AJ42" s="207">
        <f>IF(AND(DM117=1,$N117&gt;=REGISTER!$DA$41,DM$43+DM$44&gt;=REGISTER!$CZ$25,DM$40&gt;0),1,0)</f>
        <v>0</v>
      </c>
      <c r="AK42" s="207">
        <f>IF(AND(DN117=1,$N117&gt;=REGISTER!$DA$41,DN$43+DN$44&gt;=REGISTER!$CZ$25,DN$40&gt;0),1,0)</f>
        <v>0</v>
      </c>
      <c r="AL42" s="207">
        <f>IF(AND(DO117=1,$N117&gt;=REGISTER!$DA$41,DO$43+DO$44&gt;=REGISTER!$CZ$25,DO$40&gt;0),1,0)</f>
        <v>0</v>
      </c>
      <c r="AM42" s="207">
        <f>IF(AND(DP117=1,$N117&gt;=REGISTER!$DA$41,DP$43+DP$44&gt;=REGISTER!$CZ$25,DP$40&gt;0),1,0)</f>
        <v>0</v>
      </c>
      <c r="AN42" s="207">
        <f>IF(AND(DQ117=1,$N117&gt;=REGISTER!$DA$41,DQ$43+DQ$44&gt;=REGISTER!$CZ$25,DQ$40&gt;0),1,0)</f>
        <v>0</v>
      </c>
      <c r="AO42" s="207">
        <f>IF(AND(DR117=1,$N117&gt;=REGISTER!$DA$41,DR$43+DR$44&gt;=REGISTER!$CZ$25,DR$40&gt;0),1,0)</f>
        <v>0</v>
      </c>
      <c r="AP42" s="207">
        <f>IF(AND(DS117=1,$N117&gt;=REGISTER!$DA$41,DS$43+DS$44&gt;=REGISTER!$CZ$25,DS$40&gt;0),1,0)</f>
        <v>0</v>
      </c>
      <c r="AQ42" s="207">
        <f>IF(AND(DT117=1,$N117&gt;=REGISTER!$DA$41,DT$43+DT$44&gt;=REGISTER!$CZ$25,DT$40&gt;0),1,0)</f>
        <v>0</v>
      </c>
      <c r="AR42" s="207">
        <f>IF(AND(DU117=1,$N117&gt;=REGISTER!$DA$41,DU$43+DU$44&gt;=REGISTER!$CZ$25,DU$40&gt;0),1,0)</f>
        <v>0</v>
      </c>
      <c r="AS42" s="207">
        <f>IF(AND(DV117=1,$N117&gt;=REGISTER!$DA$41,DV$43+DV$44&gt;=REGISTER!$CZ$25,DV$40&gt;0),1,0)</f>
        <v>0</v>
      </c>
      <c r="AT42" s="207">
        <f>IF(AND(DW117=1,$N117&gt;=REGISTER!$DA$41,DW$43+DW$44&gt;=REGISTER!$CZ$25,DW$40&gt;0),1,0)</f>
        <v>0</v>
      </c>
      <c r="AU42" s="207">
        <f>IF(AND(DX117=1,$N117&gt;=REGISTER!$DA$41,DX$43+DX$44&gt;=REGISTER!$CZ$25,DX$40&gt;0),1,0)</f>
        <v>0</v>
      </c>
      <c r="AV42" s="207">
        <f>IF(AND(DY117=1,$N117&gt;=REGISTER!$DA$41,DY$43+DY$44&gt;=REGISTER!$CZ$25,DY$40&gt;0),1,0)</f>
        <v>0</v>
      </c>
      <c r="AW42" s="207">
        <f>IF(AND(DZ117=1,$N117&gt;=REGISTER!$DA$41,DZ$43+DZ$44&gt;=REGISTER!$CZ$25,DZ$40&gt;0),1,0)</f>
        <v>0</v>
      </c>
      <c r="AX42" s="207">
        <f>IF(AND(EA117=1,$N117&gt;=REGISTER!$DA$41,EA$43+EA$44&gt;=REGISTER!$CZ$25,EA$40&gt;0),1,0)</f>
        <v>0</v>
      </c>
      <c r="AY42" s="207">
        <f>IF(AND(EB117=1,$N117&gt;=REGISTER!$DA$41,EB$43+EB$44&gt;=REGISTER!$CZ$25,EB$40&gt;0),1,0)</f>
        <v>0</v>
      </c>
      <c r="AZ42" s="207">
        <f>IF(AND(EC117=1,$N117&gt;=REGISTER!$DA$41,EC$43+EC$44&gt;=REGISTER!$CZ$25,EC$40&gt;0),1,0)</f>
        <v>0</v>
      </c>
      <c r="BA42" s="207">
        <f>IF(AND(ED117=1,$N117&gt;=REGISTER!$DA$41,ED$43+ED$44&gt;=REGISTER!$CZ$25,ED$40&gt;0),1,0)</f>
        <v>0</v>
      </c>
      <c r="BB42" s="207">
        <f>IF(AND(EE117=1,$N117&gt;=REGISTER!$DA$41,EE$43+EE$44&gt;=REGISTER!$CZ$25,EE$40&gt;0),1,0)</f>
        <v>0</v>
      </c>
      <c r="BC42" s="207">
        <f>IF(AND(EF117=1,$N117&gt;=REGISTER!$DA$41,EF$43+EF$44&gt;=REGISTER!$CZ$25,EF$40&gt;0),1,0)</f>
        <v>0</v>
      </c>
      <c r="BD42" s="101">
        <f t="shared" si="8"/>
        <v>0</v>
      </c>
      <c r="BE42" s="207">
        <f t="shared" ref="BE42:CR47" si="27">IF(AND(CS117=1,$N117&gt;=13,CS$41&gt;2,CS$40&gt;0),1,0)</f>
        <v>0</v>
      </c>
      <c r="BF42" s="207">
        <f t="shared" si="27"/>
        <v>0</v>
      </c>
      <c r="BG42" s="207">
        <f t="shared" si="27"/>
        <v>0</v>
      </c>
      <c r="BH42" s="207">
        <f t="shared" si="27"/>
        <v>0</v>
      </c>
      <c r="BI42" s="207">
        <f t="shared" si="27"/>
        <v>0</v>
      </c>
      <c r="BJ42" s="207">
        <f t="shared" si="27"/>
        <v>0</v>
      </c>
      <c r="BK42" s="207">
        <f t="shared" si="27"/>
        <v>0</v>
      </c>
      <c r="BL42" s="207">
        <f t="shared" si="27"/>
        <v>0</v>
      </c>
      <c r="BM42" s="207">
        <f t="shared" si="27"/>
        <v>0</v>
      </c>
      <c r="BN42" s="207">
        <f t="shared" si="27"/>
        <v>0</v>
      </c>
      <c r="BO42" s="207">
        <f t="shared" si="27"/>
        <v>0</v>
      </c>
      <c r="BP42" s="207">
        <f t="shared" si="27"/>
        <v>0</v>
      </c>
      <c r="BQ42" s="207">
        <f t="shared" si="27"/>
        <v>0</v>
      </c>
      <c r="BR42" s="207">
        <f t="shared" si="27"/>
        <v>0</v>
      </c>
      <c r="BS42" s="207">
        <f t="shared" si="27"/>
        <v>0</v>
      </c>
      <c r="BT42" s="207">
        <f t="shared" si="27"/>
        <v>0</v>
      </c>
      <c r="BU42" s="207">
        <f t="shared" si="27"/>
        <v>0</v>
      </c>
      <c r="BV42" s="207">
        <f t="shared" si="27"/>
        <v>0</v>
      </c>
      <c r="BW42" s="207">
        <f t="shared" si="27"/>
        <v>0</v>
      </c>
      <c r="BX42" s="207">
        <f t="shared" si="27"/>
        <v>0</v>
      </c>
      <c r="BY42" s="207">
        <f t="shared" si="27"/>
        <v>0</v>
      </c>
      <c r="BZ42" s="207">
        <f t="shared" si="27"/>
        <v>0</v>
      </c>
      <c r="CA42" s="207">
        <f t="shared" si="27"/>
        <v>0</v>
      </c>
      <c r="CB42" s="207">
        <f t="shared" si="27"/>
        <v>0</v>
      </c>
      <c r="CC42" s="207">
        <f t="shared" si="27"/>
        <v>0</v>
      </c>
      <c r="CD42" s="207">
        <f t="shared" si="27"/>
        <v>0</v>
      </c>
      <c r="CE42" s="207">
        <f t="shared" si="27"/>
        <v>0</v>
      </c>
      <c r="CF42" s="207">
        <f t="shared" si="27"/>
        <v>0</v>
      </c>
      <c r="CG42" s="207">
        <f t="shared" si="27"/>
        <v>0</v>
      </c>
      <c r="CH42" s="207">
        <f t="shared" si="27"/>
        <v>0</v>
      </c>
      <c r="CI42" s="207">
        <f t="shared" si="27"/>
        <v>0</v>
      </c>
      <c r="CJ42" s="207">
        <f t="shared" si="27"/>
        <v>0</v>
      </c>
      <c r="CK42" s="207">
        <f t="shared" si="27"/>
        <v>0</v>
      </c>
      <c r="CL42" s="207">
        <f t="shared" si="27"/>
        <v>0</v>
      </c>
      <c r="CM42" s="207">
        <f t="shared" si="27"/>
        <v>0</v>
      </c>
      <c r="CN42" s="207">
        <f t="shared" si="27"/>
        <v>0</v>
      </c>
      <c r="CO42" s="207">
        <f t="shared" si="27"/>
        <v>0</v>
      </c>
      <c r="CP42" s="207">
        <f t="shared" si="27"/>
        <v>0</v>
      </c>
      <c r="CQ42" s="207">
        <f t="shared" si="27"/>
        <v>0</v>
      </c>
      <c r="CR42" s="207">
        <f t="shared" si="27"/>
        <v>0</v>
      </c>
      <c r="CS42" s="18">
        <f>SUMIF($I$38:$I$39,"=1",CS$38:CS$39)+SUMIF($I$117:$I$121,"=1",CS$117:CS$121)</f>
        <v>0</v>
      </c>
      <c r="CT42" s="18">
        <f t="shared" ref="CT42:EF42" si="28">SUMIF($I$38:$I$39,"=1",CT$38:CT$39)+SUMIF($I$117:$I$121,"=1",CT$117:CT$121)</f>
        <v>0</v>
      </c>
      <c r="CU42" s="18">
        <f t="shared" si="28"/>
        <v>0</v>
      </c>
      <c r="CV42" s="18">
        <f t="shared" si="28"/>
        <v>0</v>
      </c>
      <c r="CW42" s="18">
        <f t="shared" si="28"/>
        <v>0</v>
      </c>
      <c r="CX42" s="18">
        <f t="shared" si="28"/>
        <v>0</v>
      </c>
      <c r="CY42" s="18">
        <f t="shared" si="28"/>
        <v>0</v>
      </c>
      <c r="CZ42" s="18">
        <f t="shared" si="28"/>
        <v>0</v>
      </c>
      <c r="DA42" s="18">
        <f t="shared" si="28"/>
        <v>0</v>
      </c>
      <c r="DB42" s="18">
        <f t="shared" si="28"/>
        <v>0</v>
      </c>
      <c r="DC42" s="18">
        <f t="shared" si="28"/>
        <v>0</v>
      </c>
      <c r="DD42" s="18">
        <f t="shared" si="28"/>
        <v>0</v>
      </c>
      <c r="DE42" s="18">
        <f t="shared" si="28"/>
        <v>0</v>
      </c>
      <c r="DF42" s="18">
        <f t="shared" si="28"/>
        <v>0</v>
      </c>
      <c r="DG42" s="18">
        <f t="shared" si="28"/>
        <v>0</v>
      </c>
      <c r="DH42" s="18">
        <f t="shared" si="28"/>
        <v>0</v>
      </c>
      <c r="DI42" s="18">
        <f t="shared" si="28"/>
        <v>0</v>
      </c>
      <c r="DJ42" s="18">
        <f t="shared" si="28"/>
        <v>0</v>
      </c>
      <c r="DK42" s="18">
        <f t="shared" si="28"/>
        <v>0</v>
      </c>
      <c r="DL42" s="18">
        <f t="shared" si="28"/>
        <v>0</v>
      </c>
      <c r="DM42" s="18">
        <f t="shared" si="28"/>
        <v>0</v>
      </c>
      <c r="DN42" s="18">
        <f t="shared" si="28"/>
        <v>0</v>
      </c>
      <c r="DO42" s="18">
        <f t="shared" si="28"/>
        <v>0</v>
      </c>
      <c r="DP42" s="18">
        <f t="shared" si="28"/>
        <v>0</v>
      </c>
      <c r="DQ42" s="18">
        <f t="shared" si="28"/>
        <v>0</v>
      </c>
      <c r="DR42" s="18">
        <f t="shared" si="28"/>
        <v>0</v>
      </c>
      <c r="DS42" s="18">
        <f t="shared" si="28"/>
        <v>0</v>
      </c>
      <c r="DT42" s="18">
        <f t="shared" si="28"/>
        <v>0</v>
      </c>
      <c r="DU42" s="18">
        <f t="shared" si="28"/>
        <v>0</v>
      </c>
      <c r="DV42" s="18">
        <f t="shared" si="28"/>
        <v>0</v>
      </c>
      <c r="DW42" s="18">
        <f t="shared" si="28"/>
        <v>0</v>
      </c>
      <c r="DX42" s="18">
        <f t="shared" si="28"/>
        <v>0</v>
      </c>
      <c r="DY42" s="18">
        <f t="shared" si="28"/>
        <v>0</v>
      </c>
      <c r="DZ42" s="18">
        <f t="shared" si="28"/>
        <v>0</v>
      </c>
      <c r="EA42" s="18">
        <f t="shared" si="28"/>
        <v>0</v>
      </c>
      <c r="EB42" s="18">
        <f t="shared" si="28"/>
        <v>0</v>
      </c>
      <c r="EC42" s="18">
        <f t="shared" si="28"/>
        <v>0</v>
      </c>
      <c r="ED42" s="18">
        <f t="shared" si="28"/>
        <v>0</v>
      </c>
      <c r="EE42" s="18">
        <f t="shared" si="28"/>
        <v>0</v>
      </c>
      <c r="EF42" s="18">
        <f t="shared" si="28"/>
        <v>0</v>
      </c>
      <c r="EG42" s="166"/>
      <c r="EH42" s="166"/>
      <c r="EI42" s="166"/>
      <c r="EJ42" s="166"/>
      <c r="EK42" s="16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1"/>
    </row>
    <row r="43" spans="1:256" ht="13.5" hidden="1" customHeight="1" thickBot="1">
      <c r="A43" s="71"/>
      <c r="B43" s="72"/>
      <c r="C43" s="72"/>
      <c r="D43" s="72"/>
      <c r="E43" s="72"/>
      <c r="F43" s="73"/>
      <c r="G43" s="69"/>
      <c r="H43" s="21" t="s">
        <v>15</v>
      </c>
      <c r="I43" s="22"/>
      <c r="J43" s="22"/>
      <c r="K43" s="22"/>
      <c r="L43" s="303" t="s">
        <v>194</v>
      </c>
      <c r="M43" s="302" t="s">
        <v>190</v>
      </c>
      <c r="N43" s="22"/>
      <c r="O43" s="101">
        <f t="shared" si="7"/>
        <v>0</v>
      </c>
      <c r="P43" s="207">
        <f>IF(AND(CS118=1,$N118&gt;=REGISTER!$DA$41,CS$43+CS$44&gt;=REGISTER!$CZ$25,CS$40&gt;0),1,0)</f>
        <v>0</v>
      </c>
      <c r="Q43" s="207">
        <f>IF(AND(CT118=1,$N118&gt;=REGISTER!$DA$41,CT$43+CT$44&gt;=REGISTER!$CZ$25,CT$40&gt;0),1,0)</f>
        <v>0</v>
      </c>
      <c r="R43" s="207">
        <f>IF(AND(CU118=1,$N118&gt;=REGISTER!$DA$41,CU$43+CU$44&gt;=REGISTER!$CZ$25,CU$40&gt;0),1,0)</f>
        <v>0</v>
      </c>
      <c r="S43" s="207">
        <f>IF(AND(CV118=1,$N118&gt;=REGISTER!$DA$41,CV$43+CV$44&gt;=REGISTER!$CZ$25,CV$40&gt;0),1,0)</f>
        <v>0</v>
      </c>
      <c r="T43" s="207">
        <f>IF(AND(CW118=1,$N118&gt;=REGISTER!$DA$41,CW$43+CW$44&gt;=REGISTER!$CZ$25,CW$40&gt;0),1,0)</f>
        <v>0</v>
      </c>
      <c r="U43" s="207">
        <f>IF(AND(CX118=1,$N118&gt;=REGISTER!$DA$41,CX$43+CX$44&gt;=REGISTER!$CZ$25,CX$40&gt;0),1,0)</f>
        <v>0</v>
      </c>
      <c r="V43" s="207">
        <f>IF(AND(CY118=1,$N118&gt;=REGISTER!$DA$41,CY$43+CY$44&gt;=REGISTER!$CZ$25,CY$40&gt;0),1,0)</f>
        <v>0</v>
      </c>
      <c r="W43" s="207">
        <f>IF(AND(CZ118=1,$N118&gt;=REGISTER!$DA$41,CZ$43+CZ$44&gt;=REGISTER!$CZ$25,CZ$40&gt;0),1,0)</f>
        <v>0</v>
      </c>
      <c r="X43" s="207">
        <f>IF(AND(DA118=1,$N118&gt;=REGISTER!$DA$41,DA$43+DA$44&gt;=REGISTER!$CZ$25,DA$40&gt;0),1,0)</f>
        <v>0</v>
      </c>
      <c r="Y43" s="207">
        <f>IF(AND(DB118=1,$N118&gt;=REGISTER!$DA$41,DB$43+DB$44&gt;=REGISTER!$CZ$25,DB$40&gt;0),1,0)</f>
        <v>0</v>
      </c>
      <c r="Z43" s="207">
        <f>IF(AND(DC118=1,$N118&gt;=REGISTER!$DA$41,DC$43+DC$44&gt;=REGISTER!$CZ$25,DC$40&gt;0),1,0)</f>
        <v>0</v>
      </c>
      <c r="AA43" s="207">
        <f>IF(AND(DD118=1,$N118&gt;=REGISTER!$DA$41,DD$43+DD$44&gt;=REGISTER!$CZ$25,DD$40&gt;0),1,0)</f>
        <v>0</v>
      </c>
      <c r="AB43" s="207">
        <f>IF(AND(DE118=1,$N118&gt;=REGISTER!$DA$41,DE$43+DE$44&gt;=REGISTER!$CZ$25,DE$40&gt;0),1,0)</f>
        <v>0</v>
      </c>
      <c r="AC43" s="207">
        <f>IF(AND(DF118=1,$N118&gt;=REGISTER!$DA$41,DF$43+DF$44&gt;=REGISTER!$CZ$25,DF$40&gt;0),1,0)</f>
        <v>0</v>
      </c>
      <c r="AD43" s="207">
        <f>IF(AND(DG118=1,$N118&gt;=REGISTER!$DA$41,DG$43+DG$44&gt;=REGISTER!$CZ$25,DG$40&gt;0),1,0)</f>
        <v>0</v>
      </c>
      <c r="AE43" s="207">
        <f>IF(AND(DH118=1,$N118&gt;=REGISTER!$DA$41,DH$43+DH$44&gt;=REGISTER!$CZ$25,DH$40&gt;0),1,0)</f>
        <v>0</v>
      </c>
      <c r="AF43" s="207">
        <f>IF(AND(DI118=1,$N118&gt;=REGISTER!$DA$41,DI$43+DI$44&gt;=REGISTER!$CZ$25,DI$40&gt;0),1,0)</f>
        <v>0</v>
      </c>
      <c r="AG43" s="207">
        <f>IF(AND(DJ118=1,$N118&gt;=REGISTER!$DA$41,DJ$43+DJ$44&gt;=REGISTER!$CZ$25,DJ$40&gt;0),1,0)</f>
        <v>0</v>
      </c>
      <c r="AH43" s="207">
        <f>IF(AND(DK118=1,$N118&gt;=REGISTER!$DA$41,DK$43+DK$44&gt;=REGISTER!$CZ$25,DK$40&gt;0),1,0)</f>
        <v>0</v>
      </c>
      <c r="AI43" s="207">
        <f>IF(AND(DL118=1,$N118&gt;=REGISTER!$DA$41,DL$43+DL$44&gt;=REGISTER!$CZ$25,DL$40&gt;0),1,0)</f>
        <v>0</v>
      </c>
      <c r="AJ43" s="207">
        <f>IF(AND(DM118=1,$N118&gt;=REGISTER!$DA$41,DM$43+DM$44&gt;=REGISTER!$CZ$25,DM$40&gt;0),1,0)</f>
        <v>0</v>
      </c>
      <c r="AK43" s="207">
        <f>IF(AND(DN118=1,$N118&gt;=REGISTER!$DA$41,DN$43+DN$44&gt;=REGISTER!$CZ$25,DN$40&gt;0),1,0)</f>
        <v>0</v>
      </c>
      <c r="AL43" s="207">
        <f>IF(AND(DO118=1,$N118&gt;=REGISTER!$DA$41,DO$43+DO$44&gt;=REGISTER!$CZ$25,DO$40&gt;0),1,0)</f>
        <v>0</v>
      </c>
      <c r="AM43" s="207">
        <f>IF(AND(DP118=1,$N118&gt;=REGISTER!$DA$41,DP$43+DP$44&gt;=REGISTER!$CZ$25,DP$40&gt;0),1,0)</f>
        <v>0</v>
      </c>
      <c r="AN43" s="207">
        <f>IF(AND(DQ118=1,$N118&gt;=REGISTER!$DA$41,DQ$43+DQ$44&gt;=REGISTER!$CZ$25,DQ$40&gt;0),1,0)</f>
        <v>0</v>
      </c>
      <c r="AO43" s="207">
        <f>IF(AND(DR118=1,$N118&gt;=REGISTER!$DA$41,DR$43+DR$44&gt;=REGISTER!$CZ$25,DR$40&gt;0),1,0)</f>
        <v>0</v>
      </c>
      <c r="AP43" s="207">
        <f>IF(AND(DS118=1,$N118&gt;=REGISTER!$DA$41,DS$43+DS$44&gt;=REGISTER!$CZ$25,DS$40&gt;0),1,0)</f>
        <v>0</v>
      </c>
      <c r="AQ43" s="207">
        <f>IF(AND(DT118=1,$N118&gt;=REGISTER!$DA$41,DT$43+DT$44&gt;=REGISTER!$CZ$25,DT$40&gt;0),1,0)</f>
        <v>0</v>
      </c>
      <c r="AR43" s="207">
        <f>IF(AND(DU118=1,$N118&gt;=REGISTER!$DA$41,DU$43+DU$44&gt;=REGISTER!$CZ$25,DU$40&gt;0),1,0)</f>
        <v>0</v>
      </c>
      <c r="AS43" s="207">
        <f>IF(AND(DV118=1,$N118&gt;=REGISTER!$DA$41,DV$43+DV$44&gt;=REGISTER!$CZ$25,DV$40&gt;0),1,0)</f>
        <v>0</v>
      </c>
      <c r="AT43" s="207">
        <f>IF(AND(DW118=1,$N118&gt;=REGISTER!$DA$41,DW$43+DW$44&gt;=REGISTER!$CZ$25,DW$40&gt;0),1,0)</f>
        <v>0</v>
      </c>
      <c r="AU43" s="207">
        <f>IF(AND(DX118=1,$N118&gt;=REGISTER!$DA$41,DX$43+DX$44&gt;=REGISTER!$CZ$25,DX$40&gt;0),1,0)</f>
        <v>0</v>
      </c>
      <c r="AV43" s="207">
        <f>IF(AND(DY118=1,$N118&gt;=REGISTER!$DA$41,DY$43+DY$44&gt;=REGISTER!$CZ$25,DY$40&gt;0),1,0)</f>
        <v>0</v>
      </c>
      <c r="AW43" s="207">
        <f>IF(AND(DZ118=1,$N118&gt;=REGISTER!$DA$41,DZ$43+DZ$44&gt;=REGISTER!$CZ$25,DZ$40&gt;0),1,0)</f>
        <v>0</v>
      </c>
      <c r="AX43" s="207">
        <f>IF(AND(EA118=1,$N118&gt;=REGISTER!$DA$41,EA$43+EA$44&gt;=REGISTER!$CZ$25,EA$40&gt;0),1,0)</f>
        <v>0</v>
      </c>
      <c r="AY43" s="207">
        <f>IF(AND(EB118=1,$N118&gt;=REGISTER!$DA$41,EB$43+EB$44&gt;=REGISTER!$CZ$25,EB$40&gt;0),1,0)</f>
        <v>0</v>
      </c>
      <c r="AZ43" s="207">
        <f>IF(AND(EC118=1,$N118&gt;=REGISTER!$DA$41,EC$43+EC$44&gt;=REGISTER!$CZ$25,EC$40&gt;0),1,0)</f>
        <v>0</v>
      </c>
      <c r="BA43" s="207">
        <f>IF(AND(ED118=1,$N118&gt;=REGISTER!$DA$41,ED$43+ED$44&gt;=REGISTER!$CZ$25,ED$40&gt;0),1,0)</f>
        <v>0</v>
      </c>
      <c r="BB43" s="207">
        <f>IF(AND(EE118=1,$N118&gt;=REGISTER!$DA$41,EE$43+EE$44&gt;=REGISTER!$CZ$25,EE$40&gt;0),1,0)</f>
        <v>0</v>
      </c>
      <c r="BC43" s="207">
        <f>IF(AND(EF118=1,$N118&gt;=REGISTER!$DA$41,EF$43+EF$44&gt;=REGISTER!$CZ$25,EF$40&gt;0),1,0)</f>
        <v>0</v>
      </c>
      <c r="BD43" s="101">
        <f t="shared" si="8"/>
        <v>0</v>
      </c>
      <c r="BE43" s="207">
        <f t="shared" si="27"/>
        <v>0</v>
      </c>
      <c r="BF43" s="207">
        <f t="shared" si="27"/>
        <v>0</v>
      </c>
      <c r="BG43" s="207">
        <f t="shared" si="27"/>
        <v>0</v>
      </c>
      <c r="BH43" s="207">
        <f t="shared" si="27"/>
        <v>0</v>
      </c>
      <c r="BI43" s="207">
        <f t="shared" si="27"/>
        <v>0</v>
      </c>
      <c r="BJ43" s="207">
        <f t="shared" si="27"/>
        <v>0</v>
      </c>
      <c r="BK43" s="207">
        <f t="shared" si="27"/>
        <v>0</v>
      </c>
      <c r="BL43" s="207">
        <f t="shared" si="27"/>
        <v>0</v>
      </c>
      <c r="BM43" s="207">
        <f t="shared" si="27"/>
        <v>0</v>
      </c>
      <c r="BN43" s="207">
        <f t="shared" si="27"/>
        <v>0</v>
      </c>
      <c r="BO43" s="207">
        <f t="shared" si="27"/>
        <v>0</v>
      </c>
      <c r="BP43" s="207">
        <f t="shared" si="27"/>
        <v>0</v>
      </c>
      <c r="BQ43" s="207">
        <f t="shared" si="27"/>
        <v>0</v>
      </c>
      <c r="BR43" s="207">
        <f t="shared" si="27"/>
        <v>0</v>
      </c>
      <c r="BS43" s="207">
        <f t="shared" si="27"/>
        <v>0</v>
      </c>
      <c r="BT43" s="207">
        <f t="shared" si="27"/>
        <v>0</v>
      </c>
      <c r="BU43" s="207">
        <f t="shared" si="27"/>
        <v>0</v>
      </c>
      <c r="BV43" s="207">
        <f t="shared" si="27"/>
        <v>0</v>
      </c>
      <c r="BW43" s="207">
        <f t="shared" si="27"/>
        <v>0</v>
      </c>
      <c r="BX43" s="207">
        <f t="shared" si="27"/>
        <v>0</v>
      </c>
      <c r="BY43" s="207">
        <f t="shared" si="27"/>
        <v>0</v>
      </c>
      <c r="BZ43" s="207">
        <f t="shared" si="27"/>
        <v>0</v>
      </c>
      <c r="CA43" s="207">
        <f t="shared" si="27"/>
        <v>0</v>
      </c>
      <c r="CB43" s="207">
        <f t="shared" si="27"/>
        <v>0</v>
      </c>
      <c r="CC43" s="207">
        <f t="shared" si="27"/>
        <v>0</v>
      </c>
      <c r="CD43" s="207">
        <f t="shared" si="27"/>
        <v>0</v>
      </c>
      <c r="CE43" s="207">
        <f t="shared" si="27"/>
        <v>0</v>
      </c>
      <c r="CF43" s="207">
        <f t="shared" si="27"/>
        <v>0</v>
      </c>
      <c r="CG43" s="207">
        <f t="shared" si="27"/>
        <v>0</v>
      </c>
      <c r="CH43" s="207">
        <f t="shared" si="27"/>
        <v>0</v>
      </c>
      <c r="CI43" s="207">
        <f t="shared" si="27"/>
        <v>0</v>
      </c>
      <c r="CJ43" s="207">
        <f t="shared" si="27"/>
        <v>0</v>
      </c>
      <c r="CK43" s="207">
        <f t="shared" si="27"/>
        <v>0</v>
      </c>
      <c r="CL43" s="207">
        <f t="shared" si="27"/>
        <v>0</v>
      </c>
      <c r="CM43" s="207">
        <f t="shared" si="27"/>
        <v>0</v>
      </c>
      <c r="CN43" s="207">
        <f t="shared" si="27"/>
        <v>0</v>
      </c>
      <c r="CO43" s="207">
        <f t="shared" si="27"/>
        <v>0</v>
      </c>
      <c r="CP43" s="207">
        <f t="shared" si="27"/>
        <v>0</v>
      </c>
      <c r="CQ43" s="207">
        <f t="shared" si="27"/>
        <v>0</v>
      </c>
      <c r="CR43" s="207">
        <f t="shared" si="27"/>
        <v>0</v>
      </c>
      <c r="CS43" s="18">
        <f>IF(SUM(CS54:CS60)=0,0,SUMIF($J$19:$J$37,"=1",CS$19:CS$37)+SUMIF($J$78:$J$116,"=1",CS$78:CS$116))</f>
        <v>0</v>
      </c>
      <c r="CT43" s="18">
        <f t="shared" ref="CT43:EF43" si="29">IF(SUM(CT54:CT60)=0,0,SUMIF($J$19:$J$37,"=1",CT$19:CT$37)+SUMIF($J$78:$J$116,"=1",CT$78:CT$116))</f>
        <v>0</v>
      </c>
      <c r="CU43" s="18">
        <f t="shared" si="29"/>
        <v>0</v>
      </c>
      <c r="CV43" s="18">
        <f t="shared" si="29"/>
        <v>0</v>
      </c>
      <c r="CW43" s="18">
        <f t="shared" si="29"/>
        <v>0</v>
      </c>
      <c r="CX43" s="18">
        <f t="shared" si="29"/>
        <v>0</v>
      </c>
      <c r="CY43" s="18">
        <f t="shared" si="29"/>
        <v>0</v>
      </c>
      <c r="CZ43" s="18">
        <f t="shared" si="29"/>
        <v>0</v>
      </c>
      <c r="DA43" s="18">
        <f t="shared" si="29"/>
        <v>0</v>
      </c>
      <c r="DB43" s="18">
        <f t="shared" si="29"/>
        <v>0</v>
      </c>
      <c r="DC43" s="18">
        <f t="shared" si="29"/>
        <v>0</v>
      </c>
      <c r="DD43" s="18">
        <f t="shared" si="29"/>
        <v>0</v>
      </c>
      <c r="DE43" s="18">
        <f t="shared" si="29"/>
        <v>0</v>
      </c>
      <c r="DF43" s="18">
        <f t="shared" si="29"/>
        <v>0</v>
      </c>
      <c r="DG43" s="18">
        <f t="shared" si="29"/>
        <v>0</v>
      </c>
      <c r="DH43" s="18">
        <f t="shared" si="29"/>
        <v>0</v>
      </c>
      <c r="DI43" s="18">
        <f t="shared" si="29"/>
        <v>0</v>
      </c>
      <c r="DJ43" s="18">
        <f t="shared" si="29"/>
        <v>0</v>
      </c>
      <c r="DK43" s="18">
        <f t="shared" si="29"/>
        <v>0</v>
      </c>
      <c r="DL43" s="18">
        <f t="shared" si="29"/>
        <v>0</v>
      </c>
      <c r="DM43" s="18">
        <f t="shared" si="29"/>
        <v>0</v>
      </c>
      <c r="DN43" s="18">
        <f t="shared" si="29"/>
        <v>0</v>
      </c>
      <c r="DO43" s="18">
        <f t="shared" si="29"/>
        <v>0</v>
      </c>
      <c r="DP43" s="18">
        <f t="shared" si="29"/>
        <v>0</v>
      </c>
      <c r="DQ43" s="18">
        <f t="shared" si="29"/>
        <v>0</v>
      </c>
      <c r="DR43" s="18">
        <f t="shared" si="29"/>
        <v>0</v>
      </c>
      <c r="DS43" s="18">
        <f t="shared" si="29"/>
        <v>0</v>
      </c>
      <c r="DT43" s="18">
        <f t="shared" si="29"/>
        <v>0</v>
      </c>
      <c r="DU43" s="18">
        <f t="shared" si="29"/>
        <v>0</v>
      </c>
      <c r="DV43" s="18">
        <f t="shared" si="29"/>
        <v>0</v>
      </c>
      <c r="DW43" s="18">
        <f t="shared" si="29"/>
        <v>0</v>
      </c>
      <c r="DX43" s="18">
        <f t="shared" si="29"/>
        <v>0</v>
      </c>
      <c r="DY43" s="18">
        <f t="shared" si="29"/>
        <v>0</v>
      </c>
      <c r="DZ43" s="18">
        <f t="shared" si="29"/>
        <v>0</v>
      </c>
      <c r="EA43" s="18">
        <f t="shared" si="29"/>
        <v>0</v>
      </c>
      <c r="EB43" s="18">
        <f t="shared" si="29"/>
        <v>0</v>
      </c>
      <c r="EC43" s="18">
        <f t="shared" si="29"/>
        <v>0</v>
      </c>
      <c r="ED43" s="18">
        <f t="shared" si="29"/>
        <v>0</v>
      </c>
      <c r="EE43" s="18">
        <f t="shared" si="29"/>
        <v>0</v>
      </c>
      <c r="EF43" s="18">
        <f t="shared" si="29"/>
        <v>0</v>
      </c>
      <c r="EG43" s="166"/>
      <c r="EH43" s="166"/>
      <c r="EI43" s="166"/>
      <c r="EJ43" s="166"/>
      <c r="EK43" s="16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7"/>
      <c r="HH43" s="47"/>
      <c r="HI43" s="1"/>
    </row>
    <row r="44" spans="1:256" ht="13.5" hidden="1" customHeight="1" thickBot="1">
      <c r="A44" s="71"/>
      <c r="B44" s="72"/>
      <c r="C44" s="72"/>
      <c r="D44" s="72"/>
      <c r="E44" s="72"/>
      <c r="F44" s="73"/>
      <c r="G44" s="69"/>
      <c r="H44" s="21" t="s">
        <v>42</v>
      </c>
      <c r="I44" s="22"/>
      <c r="J44" s="22"/>
      <c r="K44" s="22"/>
      <c r="L44" s="303" t="s">
        <v>194</v>
      </c>
      <c r="M44" s="302" t="s">
        <v>191</v>
      </c>
      <c r="N44" s="22"/>
      <c r="O44" s="101">
        <f t="shared" si="7"/>
        <v>0</v>
      </c>
      <c r="P44" s="207">
        <f>IF(AND(CS119=1,$N119&gt;=REGISTER!$DA$41,CS$43+CS$44&gt;=REGISTER!$CZ$25,CS$40&gt;0),1,0)</f>
        <v>0</v>
      </c>
      <c r="Q44" s="207">
        <f>IF(AND(CT119=1,$N119&gt;=REGISTER!$DA$41,CT$43+CT$44&gt;=REGISTER!$CZ$25,CT$40&gt;0),1,0)</f>
        <v>0</v>
      </c>
      <c r="R44" s="207">
        <f>IF(AND(CU119=1,$N119&gt;=REGISTER!$DA$41,CU$43+CU$44&gt;=REGISTER!$CZ$25,CU$40&gt;0),1,0)</f>
        <v>0</v>
      </c>
      <c r="S44" s="207">
        <f>IF(AND(CV119=1,$N119&gt;=REGISTER!$DA$41,CV$43+CV$44&gt;=REGISTER!$CZ$25,CV$40&gt;0),1,0)</f>
        <v>0</v>
      </c>
      <c r="T44" s="207">
        <f>IF(AND(CW119=1,$N119&gt;=REGISTER!$DA$41,CW$43+CW$44&gt;=REGISTER!$CZ$25,CW$40&gt;0),1,0)</f>
        <v>0</v>
      </c>
      <c r="U44" s="207">
        <f>IF(AND(CX119=1,$N119&gt;=REGISTER!$DA$41,CX$43+CX$44&gt;=REGISTER!$CZ$25,CX$40&gt;0),1,0)</f>
        <v>0</v>
      </c>
      <c r="V44" s="207">
        <f>IF(AND(CY119=1,$N119&gt;=REGISTER!$DA$41,CY$43+CY$44&gt;=REGISTER!$CZ$25,CY$40&gt;0),1,0)</f>
        <v>0</v>
      </c>
      <c r="W44" s="207">
        <f>IF(AND(CZ119=1,$N119&gt;=REGISTER!$DA$41,CZ$43+CZ$44&gt;=REGISTER!$CZ$25,CZ$40&gt;0),1,0)</f>
        <v>0</v>
      </c>
      <c r="X44" s="207">
        <f>IF(AND(DA119=1,$N119&gt;=REGISTER!$DA$41,DA$43+DA$44&gt;=REGISTER!$CZ$25,DA$40&gt;0),1,0)</f>
        <v>0</v>
      </c>
      <c r="Y44" s="207">
        <f>IF(AND(DB119=1,$N119&gt;=REGISTER!$DA$41,DB$43+DB$44&gt;=REGISTER!$CZ$25,DB$40&gt;0),1,0)</f>
        <v>0</v>
      </c>
      <c r="Z44" s="207">
        <f>IF(AND(DC119=1,$N119&gt;=REGISTER!$DA$41,DC$43+DC$44&gt;=REGISTER!$CZ$25,DC$40&gt;0),1,0)</f>
        <v>0</v>
      </c>
      <c r="AA44" s="207">
        <f>IF(AND(DD119=1,$N119&gt;=REGISTER!$DA$41,DD$43+DD$44&gt;=REGISTER!$CZ$25,DD$40&gt;0),1,0)</f>
        <v>0</v>
      </c>
      <c r="AB44" s="207">
        <f>IF(AND(DE119=1,$N119&gt;=REGISTER!$DA$41,DE$43+DE$44&gt;=REGISTER!$CZ$25,DE$40&gt;0),1,0)</f>
        <v>0</v>
      </c>
      <c r="AC44" s="207">
        <f>IF(AND(DF119=1,$N119&gt;=REGISTER!$DA$41,DF$43+DF$44&gt;=REGISTER!$CZ$25,DF$40&gt;0),1,0)</f>
        <v>0</v>
      </c>
      <c r="AD44" s="207">
        <f>IF(AND(DG119=1,$N119&gt;=REGISTER!$DA$41,DG$43+DG$44&gt;=REGISTER!$CZ$25,DG$40&gt;0),1,0)</f>
        <v>0</v>
      </c>
      <c r="AE44" s="207">
        <f>IF(AND(DH119=1,$N119&gt;=REGISTER!$DA$41,DH$43+DH$44&gt;=REGISTER!$CZ$25,DH$40&gt;0),1,0)</f>
        <v>0</v>
      </c>
      <c r="AF44" s="207">
        <f>IF(AND(DI119=1,$N119&gt;=REGISTER!$DA$41,DI$43+DI$44&gt;=REGISTER!$CZ$25,DI$40&gt;0),1,0)</f>
        <v>0</v>
      </c>
      <c r="AG44" s="207">
        <f>IF(AND(DJ119=1,$N119&gt;=REGISTER!$DA$41,DJ$43+DJ$44&gt;=REGISTER!$CZ$25,DJ$40&gt;0),1,0)</f>
        <v>0</v>
      </c>
      <c r="AH44" s="207">
        <f>IF(AND(DK119=1,$N119&gt;=REGISTER!$DA$41,DK$43+DK$44&gt;=REGISTER!$CZ$25,DK$40&gt;0),1,0)</f>
        <v>0</v>
      </c>
      <c r="AI44" s="207">
        <f>IF(AND(DL119=1,$N119&gt;=REGISTER!$DA$41,DL$43+DL$44&gt;=REGISTER!$CZ$25,DL$40&gt;0),1,0)</f>
        <v>0</v>
      </c>
      <c r="AJ44" s="207">
        <f>IF(AND(DM119=1,$N119&gt;=REGISTER!$DA$41,DM$43+DM$44&gt;=REGISTER!$CZ$25,DM$40&gt;0),1,0)</f>
        <v>0</v>
      </c>
      <c r="AK44" s="207">
        <f>IF(AND(DN119=1,$N119&gt;=REGISTER!$DA$41,DN$43+DN$44&gt;=REGISTER!$CZ$25,DN$40&gt;0),1,0)</f>
        <v>0</v>
      </c>
      <c r="AL44" s="207">
        <f>IF(AND(DO119=1,$N119&gt;=REGISTER!$DA$41,DO$43+DO$44&gt;=REGISTER!$CZ$25,DO$40&gt;0),1,0)</f>
        <v>0</v>
      </c>
      <c r="AM44" s="207">
        <f>IF(AND(DP119=1,$N119&gt;=REGISTER!$DA$41,DP$43+DP$44&gt;=REGISTER!$CZ$25,DP$40&gt;0),1,0)</f>
        <v>0</v>
      </c>
      <c r="AN44" s="207">
        <f>IF(AND(DQ119=1,$N119&gt;=REGISTER!$DA$41,DQ$43+DQ$44&gt;=REGISTER!$CZ$25,DQ$40&gt;0),1,0)</f>
        <v>0</v>
      </c>
      <c r="AO44" s="207">
        <f>IF(AND(DR119=1,$N119&gt;=REGISTER!$DA$41,DR$43+DR$44&gt;=REGISTER!$CZ$25,DR$40&gt;0),1,0)</f>
        <v>0</v>
      </c>
      <c r="AP44" s="207">
        <f>IF(AND(DS119=1,$N119&gt;=REGISTER!$DA$41,DS$43+DS$44&gt;=REGISTER!$CZ$25,DS$40&gt;0),1,0)</f>
        <v>0</v>
      </c>
      <c r="AQ44" s="207">
        <f>IF(AND(DT119=1,$N119&gt;=REGISTER!$DA$41,DT$43+DT$44&gt;=REGISTER!$CZ$25,DT$40&gt;0),1,0)</f>
        <v>0</v>
      </c>
      <c r="AR44" s="207">
        <f>IF(AND(DU119=1,$N119&gt;=REGISTER!$DA$41,DU$43+DU$44&gt;=REGISTER!$CZ$25,DU$40&gt;0),1,0)</f>
        <v>0</v>
      </c>
      <c r="AS44" s="207">
        <f>IF(AND(DV119=1,$N119&gt;=REGISTER!$DA$41,DV$43+DV$44&gt;=REGISTER!$CZ$25,DV$40&gt;0),1,0)</f>
        <v>0</v>
      </c>
      <c r="AT44" s="207">
        <f>IF(AND(DW119=1,$N119&gt;=REGISTER!$DA$41,DW$43+DW$44&gt;=REGISTER!$CZ$25,DW$40&gt;0),1,0)</f>
        <v>0</v>
      </c>
      <c r="AU44" s="207">
        <f>IF(AND(DX119=1,$N119&gt;=REGISTER!$DA$41,DX$43+DX$44&gt;=REGISTER!$CZ$25,DX$40&gt;0),1,0)</f>
        <v>0</v>
      </c>
      <c r="AV44" s="207">
        <f>IF(AND(DY119=1,$N119&gt;=REGISTER!$DA$41,DY$43+DY$44&gt;=REGISTER!$CZ$25,DY$40&gt;0),1,0)</f>
        <v>0</v>
      </c>
      <c r="AW44" s="207">
        <f>IF(AND(DZ119=1,$N119&gt;=REGISTER!$DA$41,DZ$43+DZ$44&gt;=REGISTER!$CZ$25,DZ$40&gt;0),1,0)</f>
        <v>0</v>
      </c>
      <c r="AX44" s="207">
        <f>IF(AND(EA119=1,$N119&gt;=REGISTER!$DA$41,EA$43+EA$44&gt;=REGISTER!$CZ$25,EA$40&gt;0),1,0)</f>
        <v>0</v>
      </c>
      <c r="AY44" s="207">
        <f>IF(AND(EB119=1,$N119&gt;=REGISTER!$DA$41,EB$43+EB$44&gt;=REGISTER!$CZ$25,EB$40&gt;0),1,0)</f>
        <v>0</v>
      </c>
      <c r="AZ44" s="207">
        <f>IF(AND(EC119=1,$N119&gt;=REGISTER!$DA$41,EC$43+EC$44&gt;=REGISTER!$CZ$25,EC$40&gt;0),1,0)</f>
        <v>0</v>
      </c>
      <c r="BA44" s="207">
        <f>IF(AND(ED119=1,$N119&gt;=REGISTER!$DA$41,ED$43+ED$44&gt;=REGISTER!$CZ$25,ED$40&gt;0),1,0)</f>
        <v>0</v>
      </c>
      <c r="BB44" s="207">
        <f>IF(AND(EE119=1,$N119&gt;=REGISTER!$DA$41,EE$43+EE$44&gt;=REGISTER!$CZ$25,EE$40&gt;0),1,0)</f>
        <v>0</v>
      </c>
      <c r="BC44" s="207">
        <f>IF(AND(EF119=1,$N119&gt;=REGISTER!$DA$41,EF$43+EF$44&gt;=REGISTER!$CZ$25,EF$40&gt;0),1,0)</f>
        <v>0</v>
      </c>
      <c r="BD44" s="101">
        <f t="shared" si="8"/>
        <v>0</v>
      </c>
      <c r="BE44" s="207">
        <f t="shared" si="27"/>
        <v>0</v>
      </c>
      <c r="BF44" s="207">
        <f t="shared" si="27"/>
        <v>0</v>
      </c>
      <c r="BG44" s="207">
        <f t="shared" si="27"/>
        <v>0</v>
      </c>
      <c r="BH44" s="207">
        <f t="shared" si="27"/>
        <v>0</v>
      </c>
      <c r="BI44" s="207">
        <f t="shared" si="27"/>
        <v>0</v>
      </c>
      <c r="BJ44" s="207">
        <f t="shared" si="27"/>
        <v>0</v>
      </c>
      <c r="BK44" s="207">
        <f t="shared" si="27"/>
        <v>0</v>
      </c>
      <c r="BL44" s="207">
        <f t="shared" si="27"/>
        <v>0</v>
      </c>
      <c r="BM44" s="207">
        <f t="shared" si="27"/>
        <v>0</v>
      </c>
      <c r="BN44" s="207">
        <f t="shared" si="27"/>
        <v>0</v>
      </c>
      <c r="BO44" s="207">
        <f t="shared" si="27"/>
        <v>0</v>
      </c>
      <c r="BP44" s="207">
        <f t="shared" si="27"/>
        <v>0</v>
      </c>
      <c r="BQ44" s="207">
        <f t="shared" si="27"/>
        <v>0</v>
      </c>
      <c r="BR44" s="207">
        <f t="shared" si="27"/>
        <v>0</v>
      </c>
      <c r="BS44" s="207">
        <f t="shared" si="27"/>
        <v>0</v>
      </c>
      <c r="BT44" s="207">
        <f t="shared" si="27"/>
        <v>0</v>
      </c>
      <c r="BU44" s="207">
        <f t="shared" si="27"/>
        <v>0</v>
      </c>
      <c r="BV44" s="207">
        <f t="shared" si="27"/>
        <v>0</v>
      </c>
      <c r="BW44" s="207">
        <f t="shared" si="27"/>
        <v>0</v>
      </c>
      <c r="BX44" s="207">
        <f t="shared" si="27"/>
        <v>0</v>
      </c>
      <c r="BY44" s="207">
        <f t="shared" si="27"/>
        <v>0</v>
      </c>
      <c r="BZ44" s="207">
        <f t="shared" si="27"/>
        <v>0</v>
      </c>
      <c r="CA44" s="207">
        <f t="shared" si="27"/>
        <v>0</v>
      </c>
      <c r="CB44" s="207">
        <f t="shared" si="27"/>
        <v>0</v>
      </c>
      <c r="CC44" s="207">
        <f t="shared" si="27"/>
        <v>0</v>
      </c>
      <c r="CD44" s="207">
        <f t="shared" si="27"/>
        <v>0</v>
      </c>
      <c r="CE44" s="207">
        <f t="shared" si="27"/>
        <v>0</v>
      </c>
      <c r="CF44" s="207">
        <f t="shared" si="27"/>
        <v>0</v>
      </c>
      <c r="CG44" s="207">
        <f t="shared" si="27"/>
        <v>0</v>
      </c>
      <c r="CH44" s="207">
        <f t="shared" si="27"/>
        <v>0</v>
      </c>
      <c r="CI44" s="207">
        <f t="shared" si="27"/>
        <v>0</v>
      </c>
      <c r="CJ44" s="207">
        <f t="shared" si="27"/>
        <v>0</v>
      </c>
      <c r="CK44" s="207">
        <f t="shared" si="27"/>
        <v>0</v>
      </c>
      <c r="CL44" s="207">
        <f t="shared" si="27"/>
        <v>0</v>
      </c>
      <c r="CM44" s="207">
        <f t="shared" si="27"/>
        <v>0</v>
      </c>
      <c r="CN44" s="207">
        <f t="shared" si="27"/>
        <v>0</v>
      </c>
      <c r="CO44" s="207">
        <f t="shared" si="27"/>
        <v>0</v>
      </c>
      <c r="CP44" s="207">
        <f t="shared" si="27"/>
        <v>0</v>
      </c>
      <c r="CQ44" s="207">
        <f t="shared" si="27"/>
        <v>0</v>
      </c>
      <c r="CR44" s="207">
        <f t="shared" si="27"/>
        <v>0</v>
      </c>
      <c r="CS44" s="18">
        <f>SUMIF($J$38:$J$39,"=1",CS$38:CS$39)+SUMIF($J$117:$J$121,"=1",CS$117:CS$121)</f>
        <v>0</v>
      </c>
      <c r="CT44" s="18">
        <f t="shared" ref="CT44:EF44" si="30">SUMIF($J$38:$J$39,"=1",CT$38:CT$39)+SUMIF($J$117:$J$121,"=1",CT$117:CT$121)</f>
        <v>0</v>
      </c>
      <c r="CU44" s="18">
        <f t="shared" si="30"/>
        <v>0</v>
      </c>
      <c r="CV44" s="18">
        <f t="shared" si="30"/>
        <v>0</v>
      </c>
      <c r="CW44" s="18">
        <f t="shared" si="30"/>
        <v>0</v>
      </c>
      <c r="CX44" s="18">
        <f t="shared" si="30"/>
        <v>0</v>
      </c>
      <c r="CY44" s="18">
        <f t="shared" si="30"/>
        <v>0</v>
      </c>
      <c r="CZ44" s="18">
        <f t="shared" si="30"/>
        <v>0</v>
      </c>
      <c r="DA44" s="18">
        <f t="shared" si="30"/>
        <v>0</v>
      </c>
      <c r="DB44" s="18">
        <f t="shared" si="30"/>
        <v>0</v>
      </c>
      <c r="DC44" s="18">
        <f t="shared" si="30"/>
        <v>0</v>
      </c>
      <c r="DD44" s="18">
        <f t="shared" si="30"/>
        <v>0</v>
      </c>
      <c r="DE44" s="18">
        <f t="shared" si="30"/>
        <v>0</v>
      </c>
      <c r="DF44" s="18">
        <f t="shared" si="30"/>
        <v>0</v>
      </c>
      <c r="DG44" s="18">
        <f t="shared" si="30"/>
        <v>0</v>
      </c>
      <c r="DH44" s="18">
        <f t="shared" si="30"/>
        <v>0</v>
      </c>
      <c r="DI44" s="18">
        <f t="shared" si="30"/>
        <v>0</v>
      </c>
      <c r="DJ44" s="18">
        <f t="shared" si="30"/>
        <v>0</v>
      </c>
      <c r="DK44" s="18">
        <f t="shared" si="30"/>
        <v>0</v>
      </c>
      <c r="DL44" s="18">
        <f t="shared" si="30"/>
        <v>0</v>
      </c>
      <c r="DM44" s="18">
        <f t="shared" si="30"/>
        <v>0</v>
      </c>
      <c r="DN44" s="18">
        <f t="shared" si="30"/>
        <v>0</v>
      </c>
      <c r="DO44" s="18">
        <f t="shared" si="30"/>
        <v>0</v>
      </c>
      <c r="DP44" s="18">
        <f t="shared" si="30"/>
        <v>0</v>
      </c>
      <c r="DQ44" s="18">
        <f t="shared" si="30"/>
        <v>0</v>
      </c>
      <c r="DR44" s="18">
        <f t="shared" si="30"/>
        <v>0</v>
      </c>
      <c r="DS44" s="18">
        <f t="shared" si="30"/>
        <v>0</v>
      </c>
      <c r="DT44" s="18">
        <f t="shared" si="30"/>
        <v>0</v>
      </c>
      <c r="DU44" s="18">
        <f t="shared" si="30"/>
        <v>0</v>
      </c>
      <c r="DV44" s="18">
        <f t="shared" si="30"/>
        <v>0</v>
      </c>
      <c r="DW44" s="18">
        <f t="shared" si="30"/>
        <v>0</v>
      </c>
      <c r="DX44" s="18">
        <f t="shared" si="30"/>
        <v>0</v>
      </c>
      <c r="DY44" s="18">
        <f t="shared" si="30"/>
        <v>0</v>
      </c>
      <c r="DZ44" s="18">
        <f t="shared" si="30"/>
        <v>0</v>
      </c>
      <c r="EA44" s="18">
        <f t="shared" si="30"/>
        <v>0</v>
      </c>
      <c r="EB44" s="18">
        <f t="shared" si="30"/>
        <v>0</v>
      </c>
      <c r="EC44" s="18">
        <f t="shared" si="30"/>
        <v>0</v>
      </c>
      <c r="ED44" s="18">
        <f t="shared" si="30"/>
        <v>0</v>
      </c>
      <c r="EE44" s="18">
        <f t="shared" si="30"/>
        <v>0</v>
      </c>
      <c r="EF44" s="18">
        <f t="shared" si="30"/>
        <v>0</v>
      </c>
      <c r="EG44" s="294"/>
      <c r="EH44" s="294"/>
      <c r="EI44" s="294"/>
      <c r="EJ44" s="294"/>
      <c r="EK44" s="16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7"/>
      <c r="HH44" s="47"/>
      <c r="HI44" s="1"/>
    </row>
    <row r="45" spans="1:256" ht="13.5" customHeight="1" thickBot="1">
      <c r="A45" s="119"/>
      <c r="B45" s="120"/>
      <c r="C45" s="120"/>
      <c r="D45" s="120"/>
      <c r="E45" s="120"/>
      <c r="F45" s="121"/>
      <c r="G45" s="123"/>
      <c r="H45" s="127"/>
      <c r="I45" s="22"/>
      <c r="J45" s="22"/>
      <c r="K45" s="22"/>
      <c r="L45" s="303" t="s">
        <v>194</v>
      </c>
      <c r="M45" s="302" t="s">
        <v>192</v>
      </c>
      <c r="N45" s="22"/>
      <c r="O45" s="101">
        <f t="shared" si="7"/>
        <v>0</v>
      </c>
      <c r="P45" s="207">
        <f>IF(AND(CS120=1,$N120&gt;=REGISTER!$DA$41,CS$43+CS$44&gt;=REGISTER!$CZ$25,CS$40&gt;0),1,0)</f>
        <v>0</v>
      </c>
      <c r="Q45" s="207">
        <f>IF(AND(CT120=1,$N120&gt;=REGISTER!$DA$41,CT$43+CT$44&gt;=REGISTER!$CZ$25,CT$40&gt;0),1,0)</f>
        <v>0</v>
      </c>
      <c r="R45" s="207">
        <f>IF(AND(CU120=1,$N120&gt;=REGISTER!$DA$41,CU$43+CU$44&gt;=REGISTER!$CZ$25,CU$40&gt;0),1,0)</f>
        <v>0</v>
      </c>
      <c r="S45" s="207">
        <f>IF(AND(CV120=1,$N120&gt;=REGISTER!$DA$41,CV$43+CV$44&gt;=REGISTER!$CZ$25,CV$40&gt;0),1,0)</f>
        <v>0</v>
      </c>
      <c r="T45" s="207">
        <f>IF(AND(CW120=1,$N120&gt;=REGISTER!$DA$41,CW$43+CW$44&gt;=REGISTER!$CZ$25,CW$40&gt;0),1,0)</f>
        <v>0</v>
      </c>
      <c r="U45" s="207">
        <f>IF(AND(CX120=1,$N120&gt;=REGISTER!$DA$41,CX$43+CX$44&gt;=REGISTER!$CZ$25,CX$40&gt;0),1,0)</f>
        <v>0</v>
      </c>
      <c r="V45" s="207">
        <f>IF(AND(CY120=1,$N120&gt;=REGISTER!$DA$41,CY$43+CY$44&gt;=REGISTER!$CZ$25,CY$40&gt;0),1,0)</f>
        <v>0</v>
      </c>
      <c r="W45" s="207">
        <f>IF(AND(CZ120=1,$N120&gt;=REGISTER!$DA$41,CZ$43+CZ$44&gt;=REGISTER!$CZ$25,CZ$40&gt;0),1,0)</f>
        <v>0</v>
      </c>
      <c r="X45" s="207">
        <f>IF(AND(DA120=1,$N120&gt;=REGISTER!$DA$41,DA$43+DA$44&gt;=REGISTER!$CZ$25,DA$40&gt;0),1,0)</f>
        <v>0</v>
      </c>
      <c r="Y45" s="207">
        <f>IF(AND(DB120=1,$N120&gt;=REGISTER!$DA$41,DB$43+DB$44&gt;=REGISTER!$CZ$25,DB$40&gt;0),1,0)</f>
        <v>0</v>
      </c>
      <c r="Z45" s="207">
        <f>IF(AND(DC120=1,$N120&gt;=REGISTER!$DA$41,DC$43+DC$44&gt;=REGISTER!$CZ$25,DC$40&gt;0),1,0)</f>
        <v>0</v>
      </c>
      <c r="AA45" s="207">
        <f>IF(AND(DD120=1,$N120&gt;=REGISTER!$DA$41,DD$43+DD$44&gt;=REGISTER!$CZ$25,DD$40&gt;0),1,0)</f>
        <v>0</v>
      </c>
      <c r="AB45" s="207">
        <f>IF(AND(DE120=1,$N120&gt;=REGISTER!$DA$41,DE$43+DE$44&gt;=REGISTER!$CZ$25,DE$40&gt;0),1,0)</f>
        <v>0</v>
      </c>
      <c r="AC45" s="207">
        <f>IF(AND(DF120=1,$N120&gt;=REGISTER!$DA$41,DF$43+DF$44&gt;=REGISTER!$CZ$25,DF$40&gt;0),1,0)</f>
        <v>0</v>
      </c>
      <c r="AD45" s="207">
        <f>IF(AND(DG120=1,$N120&gt;=REGISTER!$DA$41,DG$43+DG$44&gt;=REGISTER!$CZ$25,DG$40&gt;0),1,0)</f>
        <v>0</v>
      </c>
      <c r="AE45" s="207">
        <f>IF(AND(DH120=1,$N120&gt;=REGISTER!$DA$41,DH$43+DH$44&gt;=REGISTER!$CZ$25,DH$40&gt;0),1,0)</f>
        <v>0</v>
      </c>
      <c r="AF45" s="207">
        <f>IF(AND(DI120=1,$N120&gt;=REGISTER!$DA$41,DI$43+DI$44&gt;=REGISTER!$CZ$25,DI$40&gt;0),1,0)</f>
        <v>0</v>
      </c>
      <c r="AG45" s="207">
        <f>IF(AND(DJ120=1,$N120&gt;=REGISTER!$DA$41,DJ$43+DJ$44&gt;=REGISTER!$CZ$25,DJ$40&gt;0),1,0)</f>
        <v>0</v>
      </c>
      <c r="AH45" s="207">
        <f>IF(AND(DK120=1,$N120&gt;=REGISTER!$DA$41,DK$43+DK$44&gt;=REGISTER!$CZ$25,DK$40&gt;0),1,0)</f>
        <v>0</v>
      </c>
      <c r="AI45" s="207">
        <f>IF(AND(DL120=1,$N120&gt;=REGISTER!$DA$41,DL$43+DL$44&gt;=REGISTER!$CZ$25,DL$40&gt;0),1,0)</f>
        <v>0</v>
      </c>
      <c r="AJ45" s="207">
        <f>IF(AND(DM120=1,$N120&gt;=REGISTER!$DA$41,DM$43+DM$44&gt;=REGISTER!$CZ$25,DM$40&gt;0),1,0)</f>
        <v>0</v>
      </c>
      <c r="AK45" s="207">
        <f>IF(AND(DN120=1,$N120&gt;=REGISTER!$DA$41,DN$43+DN$44&gt;=REGISTER!$CZ$25,DN$40&gt;0),1,0)</f>
        <v>0</v>
      </c>
      <c r="AL45" s="207">
        <f>IF(AND(DO120=1,$N120&gt;=REGISTER!$DA$41,DO$43+DO$44&gt;=REGISTER!$CZ$25,DO$40&gt;0),1,0)</f>
        <v>0</v>
      </c>
      <c r="AM45" s="207">
        <f>IF(AND(DP120=1,$N120&gt;=REGISTER!$DA$41,DP$43+DP$44&gt;=REGISTER!$CZ$25,DP$40&gt;0),1,0)</f>
        <v>0</v>
      </c>
      <c r="AN45" s="207">
        <f>IF(AND(DQ120=1,$N120&gt;=REGISTER!$DA$41,DQ$43+DQ$44&gt;=REGISTER!$CZ$25,DQ$40&gt;0),1,0)</f>
        <v>0</v>
      </c>
      <c r="AO45" s="207">
        <f>IF(AND(DR120=1,$N120&gt;=REGISTER!$DA$41,DR$43+DR$44&gt;=REGISTER!$CZ$25,DR$40&gt;0),1,0)</f>
        <v>0</v>
      </c>
      <c r="AP45" s="207">
        <f>IF(AND(DS120=1,$N120&gt;=REGISTER!$DA$41,DS$43+DS$44&gt;=REGISTER!$CZ$25,DS$40&gt;0),1,0)</f>
        <v>0</v>
      </c>
      <c r="AQ45" s="207">
        <f>IF(AND(DT120=1,$N120&gt;=REGISTER!$DA$41,DT$43+DT$44&gt;=REGISTER!$CZ$25,DT$40&gt;0),1,0)</f>
        <v>0</v>
      </c>
      <c r="AR45" s="207">
        <f>IF(AND(DU120=1,$N120&gt;=REGISTER!$DA$41,DU$43+DU$44&gt;=REGISTER!$CZ$25,DU$40&gt;0),1,0)</f>
        <v>0</v>
      </c>
      <c r="AS45" s="207">
        <f>IF(AND(DV120=1,$N120&gt;=REGISTER!$DA$41,DV$43+DV$44&gt;=REGISTER!$CZ$25,DV$40&gt;0),1,0)</f>
        <v>0</v>
      </c>
      <c r="AT45" s="207">
        <f>IF(AND(DW120=1,$N120&gt;=REGISTER!$DA$41,DW$43+DW$44&gt;=REGISTER!$CZ$25,DW$40&gt;0),1,0)</f>
        <v>0</v>
      </c>
      <c r="AU45" s="207">
        <f>IF(AND(DX120=1,$N120&gt;=REGISTER!$DA$41,DX$43+DX$44&gt;=REGISTER!$CZ$25,DX$40&gt;0),1,0)</f>
        <v>0</v>
      </c>
      <c r="AV45" s="207">
        <f>IF(AND(DY120=1,$N120&gt;=REGISTER!$DA$41,DY$43+DY$44&gt;=REGISTER!$CZ$25,DY$40&gt;0),1,0)</f>
        <v>0</v>
      </c>
      <c r="AW45" s="207">
        <f>IF(AND(DZ120=1,$N120&gt;=REGISTER!$DA$41,DZ$43+DZ$44&gt;=REGISTER!$CZ$25,DZ$40&gt;0),1,0)</f>
        <v>0</v>
      </c>
      <c r="AX45" s="207">
        <f>IF(AND(EA120=1,$N120&gt;=REGISTER!$DA$41,EA$43+EA$44&gt;=REGISTER!$CZ$25,EA$40&gt;0),1,0)</f>
        <v>0</v>
      </c>
      <c r="AY45" s="207">
        <f>IF(AND(EB120=1,$N120&gt;=REGISTER!$DA$41,EB$43+EB$44&gt;=REGISTER!$CZ$25,EB$40&gt;0),1,0)</f>
        <v>0</v>
      </c>
      <c r="AZ45" s="207">
        <f>IF(AND(EC120=1,$N120&gt;=REGISTER!$DA$41,EC$43+EC$44&gt;=REGISTER!$CZ$25,EC$40&gt;0),1,0)</f>
        <v>0</v>
      </c>
      <c r="BA45" s="207">
        <f>IF(AND(ED120=1,$N120&gt;=REGISTER!$DA$41,ED$43+ED$44&gt;=REGISTER!$CZ$25,ED$40&gt;0),1,0)</f>
        <v>0</v>
      </c>
      <c r="BB45" s="207">
        <f>IF(AND(EE120=1,$N120&gt;=REGISTER!$DA$41,EE$43+EE$44&gt;=REGISTER!$CZ$25,EE$40&gt;0),1,0)</f>
        <v>0</v>
      </c>
      <c r="BC45" s="207">
        <f>IF(AND(EF120=1,$N120&gt;=REGISTER!$DA$41,EF$43+EF$44&gt;=REGISTER!$CZ$25,EF$40&gt;0),1,0)</f>
        <v>0</v>
      </c>
      <c r="BD45" s="101">
        <f t="shared" si="8"/>
        <v>0</v>
      </c>
      <c r="BE45" s="207">
        <f t="shared" si="27"/>
        <v>0</v>
      </c>
      <c r="BF45" s="207">
        <f t="shared" si="27"/>
        <v>0</v>
      </c>
      <c r="BG45" s="207">
        <f t="shared" si="27"/>
        <v>0</v>
      </c>
      <c r="BH45" s="207">
        <f t="shared" si="27"/>
        <v>0</v>
      </c>
      <c r="BI45" s="207">
        <f t="shared" si="27"/>
        <v>0</v>
      </c>
      <c r="BJ45" s="207">
        <f t="shared" si="27"/>
        <v>0</v>
      </c>
      <c r="BK45" s="207">
        <f t="shared" si="27"/>
        <v>0</v>
      </c>
      <c r="BL45" s="207">
        <f t="shared" si="27"/>
        <v>0</v>
      </c>
      <c r="BM45" s="207">
        <f t="shared" si="27"/>
        <v>0</v>
      </c>
      <c r="BN45" s="207">
        <f t="shared" si="27"/>
        <v>0</v>
      </c>
      <c r="BO45" s="207">
        <f t="shared" si="27"/>
        <v>0</v>
      </c>
      <c r="BP45" s="207">
        <f t="shared" si="27"/>
        <v>0</v>
      </c>
      <c r="BQ45" s="207">
        <f t="shared" si="27"/>
        <v>0</v>
      </c>
      <c r="BR45" s="207">
        <f t="shared" si="27"/>
        <v>0</v>
      </c>
      <c r="BS45" s="207">
        <f t="shared" si="27"/>
        <v>0</v>
      </c>
      <c r="BT45" s="207">
        <f t="shared" si="27"/>
        <v>0</v>
      </c>
      <c r="BU45" s="207">
        <f t="shared" si="27"/>
        <v>0</v>
      </c>
      <c r="BV45" s="207">
        <f t="shared" si="27"/>
        <v>0</v>
      </c>
      <c r="BW45" s="207">
        <f t="shared" si="27"/>
        <v>0</v>
      </c>
      <c r="BX45" s="207">
        <f t="shared" si="27"/>
        <v>0</v>
      </c>
      <c r="BY45" s="207">
        <f t="shared" si="27"/>
        <v>0</v>
      </c>
      <c r="BZ45" s="207">
        <f t="shared" si="27"/>
        <v>0</v>
      </c>
      <c r="CA45" s="207">
        <f t="shared" si="27"/>
        <v>0</v>
      </c>
      <c r="CB45" s="207">
        <f t="shared" si="27"/>
        <v>0</v>
      </c>
      <c r="CC45" s="207">
        <f t="shared" si="27"/>
        <v>0</v>
      </c>
      <c r="CD45" s="207">
        <f t="shared" si="27"/>
        <v>0</v>
      </c>
      <c r="CE45" s="207">
        <f t="shared" si="27"/>
        <v>0</v>
      </c>
      <c r="CF45" s="207">
        <f t="shared" si="27"/>
        <v>0</v>
      </c>
      <c r="CG45" s="207">
        <f t="shared" si="27"/>
        <v>0</v>
      </c>
      <c r="CH45" s="207">
        <f t="shared" si="27"/>
        <v>0</v>
      </c>
      <c r="CI45" s="207">
        <f t="shared" si="27"/>
        <v>0</v>
      </c>
      <c r="CJ45" s="207">
        <f t="shared" si="27"/>
        <v>0</v>
      </c>
      <c r="CK45" s="207">
        <f t="shared" si="27"/>
        <v>0</v>
      </c>
      <c r="CL45" s="207">
        <f t="shared" si="27"/>
        <v>0</v>
      </c>
      <c r="CM45" s="207">
        <f t="shared" si="27"/>
        <v>0</v>
      </c>
      <c r="CN45" s="207">
        <f t="shared" si="27"/>
        <v>0</v>
      </c>
      <c r="CO45" s="207">
        <f t="shared" si="27"/>
        <v>0</v>
      </c>
      <c r="CP45" s="207">
        <f t="shared" si="27"/>
        <v>0</v>
      </c>
      <c r="CQ45" s="207">
        <f t="shared" si="27"/>
        <v>0</v>
      </c>
      <c r="CR45" s="207">
        <f t="shared" si="27"/>
        <v>0</v>
      </c>
      <c r="CS45" s="117"/>
      <c r="CT45" s="118"/>
      <c r="CU45" s="118"/>
      <c r="CV45" s="118"/>
      <c r="CW45" s="118"/>
      <c r="CX45" s="118"/>
      <c r="CY45" s="118"/>
      <c r="CZ45" s="118"/>
      <c r="DA45" s="118"/>
      <c r="DB45" s="118"/>
      <c r="DC45" s="118"/>
      <c r="DD45" s="118"/>
      <c r="DE45" s="118"/>
      <c r="DF45" s="118"/>
      <c r="DG45" s="118"/>
      <c r="DH45" s="118"/>
      <c r="DI45" s="118"/>
      <c r="DJ45" s="118"/>
      <c r="DK45" s="118"/>
      <c r="DL45" s="118"/>
      <c r="DM45" s="118"/>
      <c r="DN45" s="118"/>
      <c r="DO45" s="118"/>
      <c r="DP45" s="118"/>
      <c r="DQ45" s="118"/>
      <c r="DR45" s="118"/>
      <c r="DS45" s="118"/>
      <c r="DT45" s="118"/>
      <c r="DU45" s="118"/>
      <c r="DV45" s="118"/>
      <c r="DW45" s="118"/>
      <c r="DX45" s="118"/>
      <c r="DY45" s="118"/>
      <c r="DZ45" s="118"/>
      <c r="EA45" s="118"/>
      <c r="EB45" s="118"/>
      <c r="EC45" s="118"/>
      <c r="ED45" s="118"/>
      <c r="EE45" s="118"/>
      <c r="EF45" s="202"/>
      <c r="EG45" s="424" t="s">
        <v>92</v>
      </c>
      <c r="EH45" s="546"/>
      <c r="EI45" s="425"/>
      <c r="EJ45" s="269"/>
      <c r="EK45" s="270"/>
      <c r="EL45" s="140"/>
      <c r="EM45" s="140"/>
      <c r="EN45" s="222"/>
      <c r="EO45" s="222"/>
      <c r="EP45" s="140"/>
      <c r="EQ45" s="222"/>
      <c r="ER45" s="222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295"/>
      <c r="FR45" s="295"/>
      <c r="FS45" s="295"/>
      <c r="FT45" s="295"/>
      <c r="FU45" s="295"/>
      <c r="FV45" s="295"/>
      <c r="FW45" s="295"/>
      <c r="FX45" s="295"/>
      <c r="FY45" s="295"/>
      <c r="FZ45" s="295"/>
      <c r="GA45" s="295"/>
      <c r="GB45" s="295"/>
      <c r="GC45" s="295"/>
      <c r="GD45" s="295"/>
      <c r="GE45" s="295"/>
      <c r="GF45" s="295"/>
      <c r="GG45" s="295"/>
      <c r="GH45" s="295"/>
      <c r="GI45" s="295"/>
      <c r="GJ45" s="295"/>
      <c r="GK45" s="295"/>
      <c r="GL45" s="295"/>
      <c r="GM45" s="295"/>
      <c r="GN45" s="295"/>
      <c r="GO45" s="295"/>
      <c r="GP45" s="295"/>
      <c r="GQ45" s="295"/>
      <c r="GR45" s="295"/>
      <c r="GS45" s="295"/>
      <c r="GT45" s="295"/>
      <c r="GU45" s="295"/>
      <c r="GV45" s="295"/>
      <c r="GW45" s="295"/>
      <c r="GX45" s="295"/>
      <c r="GY45" s="295"/>
      <c r="GZ45" s="295"/>
      <c r="HA45" s="295"/>
      <c r="HB45" s="295"/>
      <c r="HC45" s="295"/>
      <c r="HD45" s="296"/>
      <c r="HE45" s="296"/>
      <c r="HF45" s="295"/>
      <c r="HG45" s="295"/>
      <c r="HH45" s="295"/>
      <c r="HI45" s="4"/>
    </row>
    <row r="46" spans="1:256" ht="15" customHeight="1" thickBot="1">
      <c r="A46" s="494" t="s">
        <v>37</v>
      </c>
      <c r="B46" s="495"/>
      <c r="C46" s="495"/>
      <c r="D46" s="495"/>
      <c r="E46" s="495"/>
      <c r="F46" s="496"/>
      <c r="G46" s="144">
        <f>COUNTIF(CS46:EF46,"&gt;=3")</f>
        <v>0</v>
      </c>
      <c r="H46" s="50" t="s">
        <v>14</v>
      </c>
      <c r="I46" s="5"/>
      <c r="J46" s="5"/>
      <c r="K46" s="5"/>
      <c r="L46" s="303" t="s">
        <v>194</v>
      </c>
      <c r="M46" s="302" t="s">
        <v>193</v>
      </c>
      <c r="N46" s="5"/>
      <c r="O46" s="101">
        <f t="shared" si="7"/>
        <v>0</v>
      </c>
      <c r="P46" s="207">
        <f>IF(AND(CS121=1,$N121&gt;=REGISTER!$DA$41,CS$43+CS$44&gt;=REGISTER!$CZ$25,CS$40&gt;0),1,0)</f>
        <v>0</v>
      </c>
      <c r="Q46" s="207">
        <f>IF(AND(CT121=1,$N121&gt;=REGISTER!$DA$41,CT$43+CT$44&gt;=REGISTER!$CZ$25,CT$40&gt;0),1,0)</f>
        <v>0</v>
      </c>
      <c r="R46" s="207">
        <f>IF(AND(CU121=1,$N121&gt;=REGISTER!$DA$41,CU$43+CU$44&gt;=REGISTER!$CZ$25,CU$40&gt;0),1,0)</f>
        <v>0</v>
      </c>
      <c r="S46" s="207">
        <f>IF(AND(CV121=1,$N121&gt;=REGISTER!$DA$41,CV$43+CV$44&gt;=REGISTER!$CZ$25,CV$40&gt;0),1,0)</f>
        <v>0</v>
      </c>
      <c r="T46" s="207">
        <f>IF(AND(CW121=1,$N121&gt;=REGISTER!$DA$41,CW$43+CW$44&gt;=REGISTER!$CZ$25,CW$40&gt;0),1,0)</f>
        <v>0</v>
      </c>
      <c r="U46" s="207">
        <f>IF(AND(CX121=1,$N121&gt;=REGISTER!$DA$41,CX$43+CX$44&gt;=REGISTER!$CZ$25,CX$40&gt;0),1,0)</f>
        <v>0</v>
      </c>
      <c r="V46" s="207">
        <f>IF(AND(CY121=1,$N121&gt;=REGISTER!$DA$41,CY$43+CY$44&gt;=REGISTER!$CZ$25,CY$40&gt;0),1,0)</f>
        <v>0</v>
      </c>
      <c r="W46" s="207">
        <f>IF(AND(CZ121=1,$N121&gt;=REGISTER!$DA$41,CZ$43+CZ$44&gt;=REGISTER!$CZ$25,CZ$40&gt;0),1,0)</f>
        <v>0</v>
      </c>
      <c r="X46" s="207">
        <f>IF(AND(DA121=1,$N121&gt;=REGISTER!$DA$41,DA$43+DA$44&gt;=REGISTER!$CZ$25,DA$40&gt;0),1,0)</f>
        <v>0</v>
      </c>
      <c r="Y46" s="207">
        <f>IF(AND(DB121=1,$N121&gt;=REGISTER!$DA$41,DB$43+DB$44&gt;=REGISTER!$CZ$25,DB$40&gt;0),1,0)</f>
        <v>0</v>
      </c>
      <c r="Z46" s="207">
        <f>IF(AND(DC121=1,$N121&gt;=REGISTER!$DA$41,DC$43+DC$44&gt;=REGISTER!$CZ$25,DC$40&gt;0),1,0)</f>
        <v>0</v>
      </c>
      <c r="AA46" s="207">
        <f>IF(AND(DD121=1,$N121&gt;=REGISTER!$DA$41,DD$43+DD$44&gt;=REGISTER!$CZ$25,DD$40&gt;0),1,0)</f>
        <v>0</v>
      </c>
      <c r="AB46" s="207">
        <f>IF(AND(DE121=1,$N121&gt;=REGISTER!$DA$41,DE$43+DE$44&gt;=REGISTER!$CZ$25,DE$40&gt;0),1,0)</f>
        <v>0</v>
      </c>
      <c r="AC46" s="207">
        <f>IF(AND(DF121=1,$N121&gt;=REGISTER!$DA$41,DF$43+DF$44&gt;=REGISTER!$CZ$25,DF$40&gt;0),1,0)</f>
        <v>0</v>
      </c>
      <c r="AD46" s="207">
        <f>IF(AND(DG121=1,$N121&gt;=REGISTER!$DA$41,DG$43+DG$44&gt;=REGISTER!$CZ$25,DG$40&gt;0),1,0)</f>
        <v>0</v>
      </c>
      <c r="AE46" s="207">
        <f>IF(AND(DH121=1,$N121&gt;=REGISTER!$DA$41,DH$43+DH$44&gt;=REGISTER!$CZ$25,DH$40&gt;0),1,0)</f>
        <v>0</v>
      </c>
      <c r="AF46" s="207">
        <f>IF(AND(DI121=1,$N121&gt;=REGISTER!$DA$41,DI$43+DI$44&gt;=REGISTER!$CZ$25,DI$40&gt;0),1,0)</f>
        <v>0</v>
      </c>
      <c r="AG46" s="207">
        <f>IF(AND(DJ121=1,$N121&gt;=REGISTER!$DA$41,DJ$43+DJ$44&gt;=REGISTER!$CZ$25,DJ$40&gt;0),1,0)</f>
        <v>0</v>
      </c>
      <c r="AH46" s="207">
        <f>IF(AND(DK121=1,$N121&gt;=REGISTER!$DA$41,DK$43+DK$44&gt;=REGISTER!$CZ$25,DK$40&gt;0),1,0)</f>
        <v>0</v>
      </c>
      <c r="AI46" s="207">
        <f>IF(AND(DL121=1,$N121&gt;=REGISTER!$DA$41,DL$43+DL$44&gt;=REGISTER!$CZ$25,DL$40&gt;0),1,0)</f>
        <v>0</v>
      </c>
      <c r="AJ46" s="207">
        <f>IF(AND(DM121=1,$N121&gt;=REGISTER!$DA$41,DM$43+DM$44&gt;=REGISTER!$CZ$25,DM$40&gt;0),1,0)</f>
        <v>0</v>
      </c>
      <c r="AK46" s="207">
        <f>IF(AND(DN121=1,$N121&gt;=REGISTER!$DA$41,DN$43+DN$44&gt;=REGISTER!$CZ$25,DN$40&gt;0),1,0)</f>
        <v>0</v>
      </c>
      <c r="AL46" s="207">
        <f>IF(AND(DO121=1,$N121&gt;=REGISTER!$DA$41,DO$43+DO$44&gt;=REGISTER!$CZ$25,DO$40&gt;0),1,0)</f>
        <v>0</v>
      </c>
      <c r="AM46" s="207">
        <f>IF(AND(DP121=1,$N121&gt;=REGISTER!$DA$41,DP$43+DP$44&gt;=REGISTER!$CZ$25,DP$40&gt;0),1,0)</f>
        <v>0</v>
      </c>
      <c r="AN46" s="207">
        <f>IF(AND(DQ121=1,$N121&gt;=REGISTER!$DA$41,DQ$43+DQ$44&gt;=REGISTER!$CZ$25,DQ$40&gt;0),1,0)</f>
        <v>0</v>
      </c>
      <c r="AO46" s="207">
        <f>IF(AND(DR121=1,$N121&gt;=REGISTER!$DA$41,DR$43+DR$44&gt;=REGISTER!$CZ$25,DR$40&gt;0),1,0)</f>
        <v>0</v>
      </c>
      <c r="AP46" s="207">
        <f>IF(AND(DS121=1,$N121&gt;=REGISTER!$DA$41,DS$43+DS$44&gt;=REGISTER!$CZ$25,DS$40&gt;0),1,0)</f>
        <v>0</v>
      </c>
      <c r="AQ46" s="207">
        <f>IF(AND(DT121=1,$N121&gt;=REGISTER!$DA$41,DT$43+DT$44&gt;=REGISTER!$CZ$25,DT$40&gt;0),1,0)</f>
        <v>0</v>
      </c>
      <c r="AR46" s="207">
        <f>IF(AND(DU121=1,$N121&gt;=REGISTER!$DA$41,DU$43+DU$44&gt;=REGISTER!$CZ$25,DU$40&gt;0),1,0)</f>
        <v>0</v>
      </c>
      <c r="AS46" s="207">
        <f>IF(AND(DV121=1,$N121&gt;=REGISTER!$DA$41,DV$43+DV$44&gt;=REGISTER!$CZ$25,DV$40&gt;0),1,0)</f>
        <v>0</v>
      </c>
      <c r="AT46" s="207">
        <f>IF(AND(DW121=1,$N121&gt;=REGISTER!$DA$41,DW$43+DW$44&gt;=REGISTER!$CZ$25,DW$40&gt;0),1,0)</f>
        <v>0</v>
      </c>
      <c r="AU46" s="207">
        <f>IF(AND(DX121=1,$N121&gt;=REGISTER!$DA$41,DX$43+DX$44&gt;=REGISTER!$CZ$25,DX$40&gt;0),1,0)</f>
        <v>0</v>
      </c>
      <c r="AV46" s="207">
        <f>IF(AND(DY121=1,$N121&gt;=REGISTER!$DA$41,DY$43+DY$44&gt;=REGISTER!$CZ$25,DY$40&gt;0),1,0)</f>
        <v>0</v>
      </c>
      <c r="AW46" s="207">
        <f>IF(AND(DZ121=1,$N121&gt;=REGISTER!$DA$41,DZ$43+DZ$44&gt;=REGISTER!$CZ$25,DZ$40&gt;0),1,0)</f>
        <v>0</v>
      </c>
      <c r="AX46" s="207">
        <f>IF(AND(EA121=1,$N121&gt;=REGISTER!$DA$41,EA$43+EA$44&gt;=REGISTER!$CZ$25,EA$40&gt;0),1,0)</f>
        <v>0</v>
      </c>
      <c r="AY46" s="207">
        <f>IF(AND(EB121=1,$N121&gt;=REGISTER!$DA$41,EB$43+EB$44&gt;=REGISTER!$CZ$25,EB$40&gt;0),1,0)</f>
        <v>0</v>
      </c>
      <c r="AZ46" s="207">
        <f>IF(AND(EC121=1,$N121&gt;=REGISTER!$DA$41,EC$43+EC$44&gt;=REGISTER!$CZ$25,EC$40&gt;0),1,0)</f>
        <v>0</v>
      </c>
      <c r="BA46" s="207">
        <f>IF(AND(ED121=1,$N121&gt;=REGISTER!$DA$41,ED$43+ED$44&gt;=REGISTER!$CZ$25,ED$40&gt;0),1,0)</f>
        <v>0</v>
      </c>
      <c r="BB46" s="207">
        <f>IF(AND(EE121=1,$N121&gt;=REGISTER!$DA$41,EE$43+EE$44&gt;=REGISTER!$CZ$25,EE$40&gt;0),1,0)</f>
        <v>0</v>
      </c>
      <c r="BC46" s="207">
        <f>IF(AND(EF121=1,$N121&gt;=REGISTER!$DA$41,EF$43+EF$44&gt;=REGISTER!$CZ$25,EF$40&gt;0),1,0)</f>
        <v>0</v>
      </c>
      <c r="BD46" s="101">
        <f t="shared" si="8"/>
        <v>0</v>
      </c>
      <c r="BE46" s="207">
        <f t="shared" si="27"/>
        <v>0</v>
      </c>
      <c r="BF46" s="207">
        <f t="shared" si="27"/>
        <v>0</v>
      </c>
      <c r="BG46" s="207">
        <f t="shared" si="27"/>
        <v>0</v>
      </c>
      <c r="BH46" s="207">
        <f t="shared" si="27"/>
        <v>0</v>
      </c>
      <c r="BI46" s="207">
        <f t="shared" si="27"/>
        <v>0</v>
      </c>
      <c r="BJ46" s="207">
        <f t="shared" si="27"/>
        <v>0</v>
      </c>
      <c r="BK46" s="207">
        <f t="shared" si="27"/>
        <v>0</v>
      </c>
      <c r="BL46" s="207">
        <f t="shared" si="27"/>
        <v>0</v>
      </c>
      <c r="BM46" s="207">
        <f t="shared" si="27"/>
        <v>0</v>
      </c>
      <c r="BN46" s="207">
        <f t="shared" si="27"/>
        <v>0</v>
      </c>
      <c r="BO46" s="207">
        <f t="shared" si="27"/>
        <v>0</v>
      </c>
      <c r="BP46" s="207">
        <f t="shared" si="27"/>
        <v>0</v>
      </c>
      <c r="BQ46" s="207">
        <f t="shared" si="27"/>
        <v>0</v>
      </c>
      <c r="BR46" s="207">
        <f t="shared" si="27"/>
        <v>0</v>
      </c>
      <c r="BS46" s="207">
        <f t="shared" si="27"/>
        <v>0</v>
      </c>
      <c r="BT46" s="207">
        <f t="shared" si="27"/>
        <v>0</v>
      </c>
      <c r="BU46" s="207">
        <f t="shared" si="27"/>
        <v>0</v>
      </c>
      <c r="BV46" s="207">
        <f t="shared" si="27"/>
        <v>0</v>
      </c>
      <c r="BW46" s="207">
        <f t="shared" si="27"/>
        <v>0</v>
      </c>
      <c r="BX46" s="207">
        <f t="shared" si="27"/>
        <v>0</v>
      </c>
      <c r="BY46" s="207">
        <f t="shared" si="27"/>
        <v>0</v>
      </c>
      <c r="BZ46" s="207">
        <f t="shared" si="27"/>
        <v>0</v>
      </c>
      <c r="CA46" s="207">
        <f t="shared" si="27"/>
        <v>0</v>
      </c>
      <c r="CB46" s="207">
        <f t="shared" si="27"/>
        <v>0</v>
      </c>
      <c r="CC46" s="207">
        <f t="shared" si="27"/>
        <v>0</v>
      </c>
      <c r="CD46" s="207">
        <f t="shared" si="27"/>
        <v>0</v>
      </c>
      <c r="CE46" s="207">
        <f t="shared" si="27"/>
        <v>0</v>
      </c>
      <c r="CF46" s="207">
        <f t="shared" si="27"/>
        <v>0</v>
      </c>
      <c r="CG46" s="207">
        <f t="shared" si="27"/>
        <v>0</v>
      </c>
      <c r="CH46" s="207">
        <f t="shared" si="27"/>
        <v>0</v>
      </c>
      <c r="CI46" s="207">
        <f t="shared" si="27"/>
        <v>0</v>
      </c>
      <c r="CJ46" s="207">
        <f t="shared" si="27"/>
        <v>0</v>
      </c>
      <c r="CK46" s="207">
        <f t="shared" si="27"/>
        <v>0</v>
      </c>
      <c r="CL46" s="207">
        <f t="shared" si="27"/>
        <v>0</v>
      </c>
      <c r="CM46" s="207">
        <f t="shared" si="27"/>
        <v>0</v>
      </c>
      <c r="CN46" s="207">
        <f t="shared" si="27"/>
        <v>0</v>
      </c>
      <c r="CO46" s="207">
        <f t="shared" si="27"/>
        <v>0</v>
      </c>
      <c r="CP46" s="207">
        <f t="shared" si="27"/>
        <v>0</v>
      </c>
      <c r="CQ46" s="207">
        <f t="shared" si="27"/>
        <v>0</v>
      </c>
      <c r="CR46" s="207">
        <f t="shared" si="27"/>
        <v>0</v>
      </c>
      <c r="CS46" s="18">
        <f t="shared" ref="CS46:EF46" si="31">IF(AND(CS40&gt;0,CS41&gt;2,SUM(CS47:CS53)&gt;0),IF((CS41+CS42)&gt;30,30,CS41+CS42),0)</f>
        <v>0</v>
      </c>
      <c r="CT46" s="18">
        <f t="shared" si="31"/>
        <v>0</v>
      </c>
      <c r="CU46" s="18">
        <f t="shared" si="31"/>
        <v>0</v>
      </c>
      <c r="CV46" s="18">
        <f t="shared" si="31"/>
        <v>0</v>
      </c>
      <c r="CW46" s="18">
        <f t="shared" si="31"/>
        <v>0</v>
      </c>
      <c r="CX46" s="18">
        <f t="shared" si="31"/>
        <v>0</v>
      </c>
      <c r="CY46" s="18">
        <f t="shared" si="31"/>
        <v>0</v>
      </c>
      <c r="CZ46" s="18">
        <f t="shared" si="31"/>
        <v>0</v>
      </c>
      <c r="DA46" s="18">
        <f t="shared" si="31"/>
        <v>0</v>
      </c>
      <c r="DB46" s="18">
        <f t="shared" si="31"/>
        <v>0</v>
      </c>
      <c r="DC46" s="18">
        <f t="shared" si="31"/>
        <v>0</v>
      </c>
      <c r="DD46" s="18">
        <f t="shared" si="31"/>
        <v>0</v>
      </c>
      <c r="DE46" s="18">
        <f t="shared" si="31"/>
        <v>0</v>
      </c>
      <c r="DF46" s="18">
        <f t="shared" si="31"/>
        <v>0</v>
      </c>
      <c r="DG46" s="18">
        <f t="shared" si="31"/>
        <v>0</v>
      </c>
      <c r="DH46" s="18">
        <f t="shared" si="31"/>
        <v>0</v>
      </c>
      <c r="DI46" s="18">
        <f t="shared" si="31"/>
        <v>0</v>
      </c>
      <c r="DJ46" s="18">
        <f t="shared" si="31"/>
        <v>0</v>
      </c>
      <c r="DK46" s="18">
        <f t="shared" si="31"/>
        <v>0</v>
      </c>
      <c r="DL46" s="18">
        <f t="shared" si="31"/>
        <v>0</v>
      </c>
      <c r="DM46" s="18">
        <f t="shared" si="31"/>
        <v>0</v>
      </c>
      <c r="DN46" s="18">
        <f t="shared" si="31"/>
        <v>0</v>
      </c>
      <c r="DO46" s="18">
        <f t="shared" si="31"/>
        <v>0</v>
      </c>
      <c r="DP46" s="18">
        <f t="shared" si="31"/>
        <v>0</v>
      </c>
      <c r="DQ46" s="18">
        <f t="shared" si="31"/>
        <v>0</v>
      </c>
      <c r="DR46" s="18">
        <f t="shared" si="31"/>
        <v>0</v>
      </c>
      <c r="DS46" s="18">
        <f t="shared" si="31"/>
        <v>0</v>
      </c>
      <c r="DT46" s="18">
        <f t="shared" si="31"/>
        <v>0</v>
      </c>
      <c r="DU46" s="18">
        <f t="shared" si="31"/>
        <v>0</v>
      </c>
      <c r="DV46" s="18">
        <f t="shared" si="31"/>
        <v>0</v>
      </c>
      <c r="DW46" s="18">
        <f t="shared" si="31"/>
        <v>0</v>
      </c>
      <c r="DX46" s="18">
        <f t="shared" si="31"/>
        <v>0</v>
      </c>
      <c r="DY46" s="18">
        <f t="shared" si="31"/>
        <v>0</v>
      </c>
      <c r="DZ46" s="18">
        <f t="shared" si="31"/>
        <v>0</v>
      </c>
      <c r="EA46" s="18">
        <f t="shared" si="31"/>
        <v>0</v>
      </c>
      <c r="EB46" s="18">
        <f t="shared" si="31"/>
        <v>0</v>
      </c>
      <c r="EC46" s="18">
        <f t="shared" si="31"/>
        <v>0</v>
      </c>
      <c r="ED46" s="18">
        <f t="shared" si="31"/>
        <v>0</v>
      </c>
      <c r="EE46" s="18">
        <f t="shared" si="31"/>
        <v>0</v>
      </c>
      <c r="EF46" s="18">
        <f t="shared" si="31"/>
        <v>0</v>
      </c>
      <c r="EG46" s="547">
        <f>SUM(EG19:EG39)+SUM(EG78:EG121)</f>
        <v>0</v>
      </c>
      <c r="EH46" s="548"/>
      <c r="EI46" s="549"/>
      <c r="EJ46" s="114"/>
      <c r="EK46" s="116"/>
      <c r="EL46" s="115"/>
      <c r="EM46" s="115"/>
      <c r="EN46" s="297"/>
      <c r="EO46" s="297"/>
      <c r="EP46" s="297"/>
      <c r="EQ46" s="297"/>
      <c r="ER46" s="297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4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</row>
    <row r="47" spans="1:256" ht="15" hidden="1" customHeight="1">
      <c r="A47" s="71"/>
      <c r="B47" s="72"/>
      <c r="C47" s="72"/>
      <c r="D47" s="72"/>
      <c r="E47" s="72"/>
      <c r="F47" s="73"/>
      <c r="G47" s="69"/>
      <c r="H47" s="60" t="s">
        <v>31</v>
      </c>
      <c r="I47" s="61"/>
      <c r="J47" s="61"/>
      <c r="K47" s="61"/>
      <c r="L47" s="61"/>
      <c r="M47" s="61"/>
      <c r="N47" s="61"/>
      <c r="O47" s="101">
        <f>SUM(P47:BC47)</f>
        <v>0</v>
      </c>
      <c r="P47" s="301"/>
      <c r="Q47" s="301"/>
      <c r="R47" s="301"/>
      <c r="S47" s="301"/>
      <c r="T47" s="301"/>
      <c r="U47" s="301"/>
      <c r="V47" s="301"/>
      <c r="W47" s="301"/>
      <c r="X47" s="301"/>
      <c r="Y47" s="301"/>
      <c r="Z47" s="301"/>
      <c r="AA47" s="301"/>
      <c r="AB47" s="301"/>
      <c r="AC47" s="301"/>
      <c r="AD47" s="301"/>
      <c r="AE47" s="301"/>
      <c r="AF47" s="301"/>
      <c r="AG47" s="301"/>
      <c r="AH47" s="301"/>
      <c r="AI47" s="301"/>
      <c r="AJ47" s="301"/>
      <c r="AK47" s="301"/>
      <c r="AL47" s="301"/>
      <c r="AM47" s="301"/>
      <c r="AN47" s="301"/>
      <c r="AO47" s="301"/>
      <c r="AP47" s="301"/>
      <c r="AQ47" s="301"/>
      <c r="AR47" s="301"/>
      <c r="AS47" s="301"/>
      <c r="AT47" s="301"/>
      <c r="AU47" s="301"/>
      <c r="AV47" s="301"/>
      <c r="AW47" s="301"/>
      <c r="AX47" s="301"/>
      <c r="AY47" s="301"/>
      <c r="AZ47" s="301"/>
      <c r="BA47" s="301"/>
      <c r="BB47" s="301"/>
      <c r="BC47" s="301"/>
      <c r="BD47" s="101">
        <f>SUM(BE47:CR47)</f>
        <v>0</v>
      </c>
      <c r="BE47" s="207">
        <f t="shared" si="27"/>
        <v>0</v>
      </c>
      <c r="BF47" s="207">
        <f t="shared" si="27"/>
        <v>0</v>
      </c>
      <c r="BG47" s="207">
        <f t="shared" si="27"/>
        <v>0</v>
      </c>
      <c r="BH47" s="207">
        <f t="shared" si="27"/>
        <v>0</v>
      </c>
      <c r="BI47" s="207">
        <f t="shared" si="27"/>
        <v>0</v>
      </c>
      <c r="BJ47" s="207">
        <f t="shared" si="27"/>
        <v>0</v>
      </c>
      <c r="BK47" s="207">
        <f t="shared" si="27"/>
        <v>0</v>
      </c>
      <c r="BL47" s="207">
        <f t="shared" si="27"/>
        <v>0</v>
      </c>
      <c r="BM47" s="207">
        <f t="shared" si="27"/>
        <v>0</v>
      </c>
      <c r="BN47" s="207">
        <f t="shared" si="27"/>
        <v>0</v>
      </c>
      <c r="BO47" s="207">
        <f t="shared" si="27"/>
        <v>0</v>
      </c>
      <c r="BP47" s="207">
        <f t="shared" si="27"/>
        <v>0</v>
      </c>
      <c r="BQ47" s="207">
        <f t="shared" si="27"/>
        <v>0</v>
      </c>
      <c r="BR47" s="207">
        <f t="shared" si="27"/>
        <v>0</v>
      </c>
      <c r="BS47" s="207">
        <f t="shared" si="27"/>
        <v>0</v>
      </c>
      <c r="BT47" s="207">
        <f t="shared" si="27"/>
        <v>0</v>
      </c>
      <c r="BU47" s="207">
        <f t="shared" si="27"/>
        <v>0</v>
      </c>
      <c r="BV47" s="207">
        <f t="shared" si="27"/>
        <v>0</v>
      </c>
      <c r="BW47" s="207">
        <f t="shared" si="27"/>
        <v>0</v>
      </c>
      <c r="BX47" s="207">
        <f t="shared" si="27"/>
        <v>0</v>
      </c>
      <c r="BY47" s="207">
        <f t="shared" si="27"/>
        <v>0</v>
      </c>
      <c r="BZ47" s="207">
        <f t="shared" si="27"/>
        <v>0</v>
      </c>
      <c r="CA47" s="207">
        <f t="shared" si="27"/>
        <v>0</v>
      </c>
      <c r="CB47" s="207">
        <f t="shared" si="27"/>
        <v>0</v>
      </c>
      <c r="CC47" s="207">
        <f t="shared" si="27"/>
        <v>0</v>
      </c>
      <c r="CD47" s="207">
        <f t="shared" si="27"/>
        <v>0</v>
      </c>
      <c r="CE47" s="207">
        <f t="shared" si="27"/>
        <v>0</v>
      </c>
      <c r="CF47" s="207">
        <f t="shared" si="27"/>
        <v>0</v>
      </c>
      <c r="CG47" s="207">
        <f t="shared" si="27"/>
        <v>0</v>
      </c>
      <c r="CH47" s="207">
        <f t="shared" si="27"/>
        <v>0</v>
      </c>
      <c r="CI47" s="207">
        <f t="shared" si="27"/>
        <v>0</v>
      </c>
      <c r="CJ47" s="207">
        <f t="shared" si="27"/>
        <v>0</v>
      </c>
      <c r="CK47" s="207">
        <f t="shared" si="27"/>
        <v>0</v>
      </c>
      <c r="CL47" s="207">
        <f t="shared" si="27"/>
        <v>0</v>
      </c>
      <c r="CM47" s="207">
        <f t="shared" si="27"/>
        <v>0</v>
      </c>
      <c r="CN47" s="207">
        <f t="shared" si="27"/>
        <v>0</v>
      </c>
      <c r="CO47" s="207">
        <f t="shared" si="27"/>
        <v>0</v>
      </c>
      <c r="CP47" s="207">
        <f t="shared" si="27"/>
        <v>0</v>
      </c>
      <c r="CQ47" s="207">
        <f t="shared" si="27"/>
        <v>0</v>
      </c>
      <c r="CR47" s="207">
        <f t="shared" si="27"/>
        <v>0</v>
      </c>
      <c r="CS47" s="224">
        <f t="shared" ref="CS47:EF48" si="32">IF($B38=0,0,IF(AND(VLOOKUP($B38,RE,19,FALSE)&gt;12,OR(CS38=1,CS38="x")),1,0))</f>
        <v>0</v>
      </c>
      <c r="CT47" s="224">
        <f t="shared" si="32"/>
        <v>0</v>
      </c>
      <c r="CU47" s="224">
        <f t="shared" si="32"/>
        <v>0</v>
      </c>
      <c r="CV47" s="224">
        <f t="shared" si="32"/>
        <v>0</v>
      </c>
      <c r="CW47" s="224">
        <f t="shared" si="32"/>
        <v>0</v>
      </c>
      <c r="CX47" s="224">
        <f t="shared" si="32"/>
        <v>0</v>
      </c>
      <c r="CY47" s="224">
        <f t="shared" si="32"/>
        <v>0</v>
      </c>
      <c r="CZ47" s="224">
        <f t="shared" si="32"/>
        <v>0</v>
      </c>
      <c r="DA47" s="224">
        <f t="shared" si="32"/>
        <v>0</v>
      </c>
      <c r="DB47" s="224">
        <f t="shared" si="32"/>
        <v>0</v>
      </c>
      <c r="DC47" s="224">
        <f t="shared" si="32"/>
        <v>0</v>
      </c>
      <c r="DD47" s="224">
        <f t="shared" si="32"/>
        <v>0</v>
      </c>
      <c r="DE47" s="224">
        <f t="shared" si="32"/>
        <v>0</v>
      </c>
      <c r="DF47" s="224">
        <f t="shared" si="32"/>
        <v>0</v>
      </c>
      <c r="DG47" s="224">
        <f t="shared" si="32"/>
        <v>0</v>
      </c>
      <c r="DH47" s="224">
        <f t="shared" si="32"/>
        <v>0</v>
      </c>
      <c r="DI47" s="224">
        <f t="shared" si="32"/>
        <v>0</v>
      </c>
      <c r="DJ47" s="224">
        <f t="shared" si="32"/>
        <v>0</v>
      </c>
      <c r="DK47" s="224">
        <f t="shared" si="32"/>
        <v>0</v>
      </c>
      <c r="DL47" s="224">
        <f t="shared" si="32"/>
        <v>0</v>
      </c>
      <c r="DM47" s="224">
        <f t="shared" si="32"/>
        <v>0</v>
      </c>
      <c r="DN47" s="224">
        <f t="shared" si="32"/>
        <v>0</v>
      </c>
      <c r="DO47" s="224">
        <f t="shared" si="32"/>
        <v>0</v>
      </c>
      <c r="DP47" s="224">
        <f t="shared" si="32"/>
        <v>0</v>
      </c>
      <c r="DQ47" s="224">
        <f t="shared" si="32"/>
        <v>0</v>
      </c>
      <c r="DR47" s="224">
        <f t="shared" si="32"/>
        <v>0</v>
      </c>
      <c r="DS47" s="224">
        <f t="shared" si="32"/>
        <v>0</v>
      </c>
      <c r="DT47" s="224">
        <f t="shared" si="32"/>
        <v>0</v>
      </c>
      <c r="DU47" s="224">
        <f t="shared" si="32"/>
        <v>0</v>
      </c>
      <c r="DV47" s="224">
        <f t="shared" si="32"/>
        <v>0</v>
      </c>
      <c r="DW47" s="224">
        <f t="shared" si="32"/>
        <v>0</v>
      </c>
      <c r="DX47" s="224">
        <f t="shared" si="32"/>
        <v>0</v>
      </c>
      <c r="DY47" s="224">
        <f t="shared" si="32"/>
        <v>0</v>
      </c>
      <c r="DZ47" s="224">
        <f t="shared" si="32"/>
        <v>0</v>
      </c>
      <c r="EA47" s="224">
        <f t="shared" si="32"/>
        <v>0</v>
      </c>
      <c r="EB47" s="224">
        <f t="shared" si="32"/>
        <v>0</v>
      </c>
      <c r="EC47" s="224">
        <f t="shared" si="32"/>
        <v>0</v>
      </c>
      <c r="ED47" s="224">
        <f t="shared" si="32"/>
        <v>0</v>
      </c>
      <c r="EE47" s="224">
        <f t="shared" si="32"/>
        <v>0</v>
      </c>
      <c r="EF47" s="224">
        <f t="shared" si="32"/>
        <v>0</v>
      </c>
      <c r="EG47" s="114"/>
      <c r="EH47" s="115"/>
      <c r="EI47" s="115"/>
      <c r="EJ47" s="115"/>
      <c r="EK47" s="116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4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</row>
    <row r="48" spans="1:256" ht="15" hidden="1" customHeight="1">
      <c r="A48" s="71"/>
      <c r="B48" s="72"/>
      <c r="C48" s="72"/>
      <c r="D48" s="72"/>
      <c r="E48" s="72"/>
      <c r="F48" s="73"/>
      <c r="G48" s="69"/>
      <c r="H48" s="60" t="s">
        <v>32</v>
      </c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224">
        <f t="shared" si="32"/>
        <v>0</v>
      </c>
      <c r="CT48" s="224">
        <f t="shared" si="32"/>
        <v>0</v>
      </c>
      <c r="CU48" s="224">
        <f t="shared" si="32"/>
        <v>0</v>
      </c>
      <c r="CV48" s="224">
        <f t="shared" si="32"/>
        <v>0</v>
      </c>
      <c r="CW48" s="224">
        <f t="shared" si="32"/>
        <v>0</v>
      </c>
      <c r="CX48" s="224">
        <f t="shared" si="32"/>
        <v>0</v>
      </c>
      <c r="CY48" s="224">
        <f t="shared" si="32"/>
        <v>0</v>
      </c>
      <c r="CZ48" s="224">
        <f t="shared" si="32"/>
        <v>0</v>
      </c>
      <c r="DA48" s="224">
        <f t="shared" si="32"/>
        <v>0</v>
      </c>
      <c r="DB48" s="224">
        <f t="shared" si="32"/>
        <v>0</v>
      </c>
      <c r="DC48" s="224">
        <f t="shared" si="32"/>
        <v>0</v>
      </c>
      <c r="DD48" s="224">
        <f t="shared" si="32"/>
        <v>0</v>
      </c>
      <c r="DE48" s="224">
        <f t="shared" si="32"/>
        <v>0</v>
      </c>
      <c r="DF48" s="224">
        <f t="shared" si="32"/>
        <v>0</v>
      </c>
      <c r="DG48" s="224">
        <f t="shared" si="32"/>
        <v>0</v>
      </c>
      <c r="DH48" s="224">
        <f t="shared" si="32"/>
        <v>0</v>
      </c>
      <c r="DI48" s="224">
        <f t="shared" si="32"/>
        <v>0</v>
      </c>
      <c r="DJ48" s="224">
        <f t="shared" si="32"/>
        <v>0</v>
      </c>
      <c r="DK48" s="224">
        <f t="shared" si="32"/>
        <v>0</v>
      </c>
      <c r="DL48" s="224">
        <f t="shared" si="32"/>
        <v>0</v>
      </c>
      <c r="DM48" s="224">
        <f t="shared" si="32"/>
        <v>0</v>
      </c>
      <c r="DN48" s="224">
        <f t="shared" si="32"/>
        <v>0</v>
      </c>
      <c r="DO48" s="224">
        <f t="shared" si="32"/>
        <v>0</v>
      </c>
      <c r="DP48" s="224">
        <f t="shared" si="32"/>
        <v>0</v>
      </c>
      <c r="DQ48" s="224">
        <f t="shared" si="32"/>
        <v>0</v>
      </c>
      <c r="DR48" s="224">
        <f t="shared" si="32"/>
        <v>0</v>
      </c>
      <c r="DS48" s="224">
        <f t="shared" si="32"/>
        <v>0</v>
      </c>
      <c r="DT48" s="224">
        <f t="shared" si="32"/>
        <v>0</v>
      </c>
      <c r="DU48" s="224">
        <f t="shared" si="32"/>
        <v>0</v>
      </c>
      <c r="DV48" s="224">
        <f t="shared" si="32"/>
        <v>0</v>
      </c>
      <c r="DW48" s="224">
        <f t="shared" si="32"/>
        <v>0</v>
      </c>
      <c r="DX48" s="224">
        <f t="shared" si="32"/>
        <v>0</v>
      </c>
      <c r="DY48" s="224">
        <f t="shared" si="32"/>
        <v>0</v>
      </c>
      <c r="DZ48" s="224">
        <f t="shared" si="32"/>
        <v>0</v>
      </c>
      <c r="EA48" s="224">
        <f t="shared" si="32"/>
        <v>0</v>
      </c>
      <c r="EB48" s="224">
        <f t="shared" si="32"/>
        <v>0</v>
      </c>
      <c r="EC48" s="224">
        <f t="shared" si="32"/>
        <v>0</v>
      </c>
      <c r="ED48" s="224">
        <f t="shared" si="32"/>
        <v>0</v>
      </c>
      <c r="EE48" s="224">
        <f t="shared" si="32"/>
        <v>0</v>
      </c>
      <c r="EF48" s="224">
        <f t="shared" si="32"/>
        <v>0</v>
      </c>
      <c r="EG48" s="114"/>
      <c r="EH48" s="115"/>
      <c r="EI48" s="115"/>
      <c r="EJ48" s="115"/>
      <c r="EK48" s="116"/>
      <c r="EL48" s="115"/>
      <c r="EM48" s="115"/>
      <c r="EN48" s="115"/>
      <c r="EO48" s="115"/>
      <c r="EP48" s="115"/>
      <c r="EQ48" s="115"/>
      <c r="ER48" s="115"/>
      <c r="ES48" s="115"/>
      <c r="ET48" s="115"/>
      <c r="EU48" s="115"/>
      <c r="EV48" s="115"/>
      <c r="EW48" s="115"/>
      <c r="EX48" s="115"/>
      <c r="EY48" s="115"/>
      <c r="EZ48" s="115"/>
      <c r="FA48" s="115"/>
      <c r="FB48" s="115"/>
      <c r="FC48" s="115"/>
      <c r="FD48" s="115"/>
      <c r="FE48" s="115"/>
      <c r="FF48" s="115"/>
      <c r="FG48" s="115"/>
      <c r="FH48" s="115"/>
      <c r="FI48" s="115"/>
      <c r="FJ48" s="115"/>
      <c r="FK48" s="115"/>
      <c r="FL48" s="115"/>
      <c r="FM48" s="115"/>
      <c r="FN48" s="115"/>
      <c r="FO48" s="115"/>
      <c r="FP48" s="115"/>
      <c r="FQ48" s="115"/>
      <c r="FR48" s="115"/>
      <c r="FS48" s="115"/>
      <c r="FT48" s="115"/>
      <c r="FU48" s="115"/>
      <c r="FV48" s="115"/>
      <c r="FW48" s="115"/>
      <c r="FX48" s="115"/>
      <c r="FY48" s="115"/>
      <c r="FZ48" s="115"/>
      <c r="GA48" s="115"/>
      <c r="GB48" s="115"/>
      <c r="GC48" s="115"/>
      <c r="GD48" s="115"/>
      <c r="GE48" s="115"/>
      <c r="GF48" s="115"/>
      <c r="GG48" s="115"/>
      <c r="GH48" s="115"/>
      <c r="GI48" s="115"/>
      <c r="GJ48" s="115"/>
      <c r="GK48" s="115"/>
      <c r="GL48" s="115"/>
      <c r="GM48" s="115"/>
      <c r="GN48" s="115"/>
      <c r="GO48" s="115"/>
      <c r="GP48" s="115"/>
      <c r="GQ48" s="115"/>
      <c r="GR48" s="115"/>
      <c r="GS48" s="115"/>
      <c r="GT48" s="115"/>
      <c r="GU48" s="115"/>
      <c r="GV48" s="115"/>
      <c r="GW48" s="115"/>
      <c r="GX48" s="115"/>
      <c r="GY48" s="115"/>
      <c r="GZ48" s="115"/>
      <c r="HA48" s="115"/>
      <c r="HB48" s="115"/>
      <c r="HC48" s="115"/>
      <c r="HD48" s="115"/>
      <c r="HE48" s="115"/>
      <c r="HF48" s="115"/>
      <c r="HG48" s="115"/>
      <c r="HH48" s="115"/>
      <c r="HI48" s="4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</row>
    <row r="49" spans="1:256" ht="15" hidden="1" customHeight="1">
      <c r="A49" s="71"/>
      <c r="B49" s="72"/>
      <c r="C49" s="72"/>
      <c r="D49" s="72"/>
      <c r="E49" s="72"/>
      <c r="F49" s="73"/>
      <c r="G49" s="69"/>
      <c r="H49" s="60" t="s">
        <v>116</v>
      </c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224">
        <f t="shared" ref="CS49:EF53" si="33">IF($B117=0,0,IF(AND(VLOOKUP($B117,RE,19,FALSE)&gt;12,OR(CS117=1,CS117="x")),1,0))</f>
        <v>0</v>
      </c>
      <c r="CT49" s="224">
        <f t="shared" si="33"/>
        <v>0</v>
      </c>
      <c r="CU49" s="224">
        <f t="shared" si="33"/>
        <v>0</v>
      </c>
      <c r="CV49" s="224">
        <f t="shared" si="33"/>
        <v>0</v>
      </c>
      <c r="CW49" s="224">
        <f t="shared" si="33"/>
        <v>0</v>
      </c>
      <c r="CX49" s="224">
        <f t="shared" si="33"/>
        <v>0</v>
      </c>
      <c r="CY49" s="224">
        <f t="shared" si="33"/>
        <v>0</v>
      </c>
      <c r="CZ49" s="224">
        <f t="shared" si="33"/>
        <v>0</v>
      </c>
      <c r="DA49" s="224">
        <f t="shared" si="33"/>
        <v>0</v>
      </c>
      <c r="DB49" s="224">
        <f t="shared" si="33"/>
        <v>0</v>
      </c>
      <c r="DC49" s="224">
        <f t="shared" si="33"/>
        <v>0</v>
      </c>
      <c r="DD49" s="224">
        <f t="shared" si="33"/>
        <v>0</v>
      </c>
      <c r="DE49" s="224">
        <f t="shared" si="33"/>
        <v>0</v>
      </c>
      <c r="DF49" s="224">
        <f t="shared" si="33"/>
        <v>0</v>
      </c>
      <c r="DG49" s="224">
        <f t="shared" si="33"/>
        <v>0</v>
      </c>
      <c r="DH49" s="224">
        <f t="shared" si="33"/>
        <v>0</v>
      </c>
      <c r="DI49" s="224">
        <f t="shared" si="33"/>
        <v>0</v>
      </c>
      <c r="DJ49" s="224">
        <f t="shared" si="33"/>
        <v>0</v>
      </c>
      <c r="DK49" s="224">
        <f t="shared" si="33"/>
        <v>0</v>
      </c>
      <c r="DL49" s="224">
        <f t="shared" si="33"/>
        <v>0</v>
      </c>
      <c r="DM49" s="224">
        <f t="shared" si="33"/>
        <v>0</v>
      </c>
      <c r="DN49" s="224">
        <f t="shared" si="33"/>
        <v>0</v>
      </c>
      <c r="DO49" s="224">
        <f t="shared" si="33"/>
        <v>0</v>
      </c>
      <c r="DP49" s="224">
        <f t="shared" si="33"/>
        <v>0</v>
      </c>
      <c r="DQ49" s="224">
        <f t="shared" si="33"/>
        <v>0</v>
      </c>
      <c r="DR49" s="224">
        <f t="shared" si="33"/>
        <v>0</v>
      </c>
      <c r="DS49" s="224">
        <f t="shared" si="33"/>
        <v>0</v>
      </c>
      <c r="DT49" s="224">
        <f t="shared" si="33"/>
        <v>0</v>
      </c>
      <c r="DU49" s="224">
        <f t="shared" si="33"/>
        <v>0</v>
      </c>
      <c r="DV49" s="224">
        <f t="shared" si="33"/>
        <v>0</v>
      </c>
      <c r="DW49" s="224">
        <f t="shared" si="33"/>
        <v>0</v>
      </c>
      <c r="DX49" s="224">
        <f t="shared" si="33"/>
        <v>0</v>
      </c>
      <c r="DY49" s="224">
        <f t="shared" si="33"/>
        <v>0</v>
      </c>
      <c r="DZ49" s="224">
        <f t="shared" si="33"/>
        <v>0</v>
      </c>
      <c r="EA49" s="224">
        <f t="shared" si="33"/>
        <v>0</v>
      </c>
      <c r="EB49" s="224">
        <f t="shared" si="33"/>
        <v>0</v>
      </c>
      <c r="EC49" s="224">
        <f t="shared" si="33"/>
        <v>0</v>
      </c>
      <c r="ED49" s="224">
        <f t="shared" si="33"/>
        <v>0</v>
      </c>
      <c r="EE49" s="224">
        <f t="shared" si="33"/>
        <v>0</v>
      </c>
      <c r="EF49" s="224">
        <f t="shared" si="33"/>
        <v>0</v>
      </c>
      <c r="EG49" s="114"/>
      <c r="EH49" s="115"/>
      <c r="EI49" s="115"/>
      <c r="EJ49" s="115"/>
      <c r="EK49" s="116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4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</row>
    <row r="50" spans="1:256" ht="15" hidden="1" customHeight="1">
      <c r="A50" s="71"/>
      <c r="B50" s="72"/>
      <c r="C50" s="72"/>
      <c r="D50" s="72"/>
      <c r="E50" s="72"/>
      <c r="F50" s="73"/>
      <c r="G50" s="69"/>
      <c r="H50" s="60" t="s">
        <v>117</v>
      </c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224">
        <f t="shared" si="33"/>
        <v>0</v>
      </c>
      <c r="CT50" s="224">
        <f t="shared" si="33"/>
        <v>0</v>
      </c>
      <c r="CU50" s="224">
        <f t="shared" si="33"/>
        <v>0</v>
      </c>
      <c r="CV50" s="224">
        <f t="shared" si="33"/>
        <v>0</v>
      </c>
      <c r="CW50" s="224">
        <f t="shared" si="33"/>
        <v>0</v>
      </c>
      <c r="CX50" s="224">
        <f t="shared" si="33"/>
        <v>0</v>
      </c>
      <c r="CY50" s="224">
        <f t="shared" si="33"/>
        <v>0</v>
      </c>
      <c r="CZ50" s="224">
        <f t="shared" si="33"/>
        <v>0</v>
      </c>
      <c r="DA50" s="224">
        <f t="shared" si="33"/>
        <v>0</v>
      </c>
      <c r="DB50" s="224">
        <f t="shared" si="33"/>
        <v>0</v>
      </c>
      <c r="DC50" s="224">
        <f t="shared" si="33"/>
        <v>0</v>
      </c>
      <c r="DD50" s="224">
        <f t="shared" si="33"/>
        <v>0</v>
      </c>
      <c r="DE50" s="224">
        <f t="shared" si="33"/>
        <v>0</v>
      </c>
      <c r="DF50" s="224">
        <f t="shared" si="33"/>
        <v>0</v>
      </c>
      <c r="DG50" s="224">
        <f t="shared" si="33"/>
        <v>0</v>
      </c>
      <c r="DH50" s="224">
        <f t="shared" si="33"/>
        <v>0</v>
      </c>
      <c r="DI50" s="224">
        <f t="shared" si="33"/>
        <v>0</v>
      </c>
      <c r="DJ50" s="224">
        <f t="shared" si="33"/>
        <v>0</v>
      </c>
      <c r="DK50" s="224">
        <f t="shared" si="33"/>
        <v>0</v>
      </c>
      <c r="DL50" s="224">
        <f t="shared" si="33"/>
        <v>0</v>
      </c>
      <c r="DM50" s="224">
        <f t="shared" si="33"/>
        <v>0</v>
      </c>
      <c r="DN50" s="224">
        <f t="shared" si="33"/>
        <v>0</v>
      </c>
      <c r="DO50" s="224">
        <f t="shared" si="33"/>
        <v>0</v>
      </c>
      <c r="DP50" s="224">
        <f t="shared" si="33"/>
        <v>0</v>
      </c>
      <c r="DQ50" s="224">
        <f t="shared" si="33"/>
        <v>0</v>
      </c>
      <c r="DR50" s="224">
        <f t="shared" si="33"/>
        <v>0</v>
      </c>
      <c r="DS50" s="224">
        <f t="shared" si="33"/>
        <v>0</v>
      </c>
      <c r="DT50" s="224">
        <f t="shared" si="33"/>
        <v>0</v>
      </c>
      <c r="DU50" s="224">
        <f t="shared" si="33"/>
        <v>0</v>
      </c>
      <c r="DV50" s="224">
        <f t="shared" si="33"/>
        <v>0</v>
      </c>
      <c r="DW50" s="224">
        <f t="shared" si="33"/>
        <v>0</v>
      </c>
      <c r="DX50" s="224">
        <f t="shared" si="33"/>
        <v>0</v>
      </c>
      <c r="DY50" s="224">
        <f t="shared" si="33"/>
        <v>0</v>
      </c>
      <c r="DZ50" s="224">
        <f t="shared" si="33"/>
        <v>0</v>
      </c>
      <c r="EA50" s="224">
        <f t="shared" si="33"/>
        <v>0</v>
      </c>
      <c r="EB50" s="224">
        <f t="shared" si="33"/>
        <v>0</v>
      </c>
      <c r="EC50" s="224">
        <f t="shared" si="33"/>
        <v>0</v>
      </c>
      <c r="ED50" s="224">
        <f t="shared" si="33"/>
        <v>0</v>
      </c>
      <c r="EE50" s="224">
        <f t="shared" si="33"/>
        <v>0</v>
      </c>
      <c r="EF50" s="224">
        <f t="shared" si="33"/>
        <v>0</v>
      </c>
      <c r="EG50" s="114"/>
      <c r="EH50" s="115"/>
      <c r="EI50" s="115"/>
      <c r="EJ50" s="115"/>
      <c r="EK50" s="116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4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</row>
    <row r="51" spans="1:256" ht="15" hidden="1" customHeight="1">
      <c r="A51" s="71"/>
      <c r="B51" s="72"/>
      <c r="C51" s="72"/>
      <c r="D51" s="72"/>
      <c r="E51" s="72"/>
      <c r="F51" s="73"/>
      <c r="G51" s="69"/>
      <c r="H51" s="60" t="s">
        <v>118</v>
      </c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224">
        <f t="shared" si="33"/>
        <v>0</v>
      </c>
      <c r="CT51" s="224">
        <f t="shared" si="33"/>
        <v>0</v>
      </c>
      <c r="CU51" s="224">
        <f t="shared" si="33"/>
        <v>0</v>
      </c>
      <c r="CV51" s="224">
        <f t="shared" si="33"/>
        <v>0</v>
      </c>
      <c r="CW51" s="224">
        <f t="shared" si="33"/>
        <v>0</v>
      </c>
      <c r="CX51" s="224">
        <f t="shared" si="33"/>
        <v>0</v>
      </c>
      <c r="CY51" s="224">
        <f t="shared" si="33"/>
        <v>0</v>
      </c>
      <c r="CZ51" s="224">
        <f t="shared" si="33"/>
        <v>0</v>
      </c>
      <c r="DA51" s="224">
        <f t="shared" si="33"/>
        <v>0</v>
      </c>
      <c r="DB51" s="224">
        <f t="shared" si="33"/>
        <v>0</v>
      </c>
      <c r="DC51" s="224">
        <f t="shared" si="33"/>
        <v>0</v>
      </c>
      <c r="DD51" s="224">
        <f t="shared" si="33"/>
        <v>0</v>
      </c>
      <c r="DE51" s="224">
        <f t="shared" si="33"/>
        <v>0</v>
      </c>
      <c r="DF51" s="224">
        <f t="shared" si="33"/>
        <v>0</v>
      </c>
      <c r="DG51" s="224">
        <f t="shared" si="33"/>
        <v>0</v>
      </c>
      <c r="DH51" s="224">
        <f t="shared" si="33"/>
        <v>0</v>
      </c>
      <c r="DI51" s="224">
        <f t="shared" si="33"/>
        <v>0</v>
      </c>
      <c r="DJ51" s="224">
        <f t="shared" si="33"/>
        <v>0</v>
      </c>
      <c r="DK51" s="224">
        <f t="shared" si="33"/>
        <v>0</v>
      </c>
      <c r="DL51" s="224">
        <f t="shared" si="33"/>
        <v>0</v>
      </c>
      <c r="DM51" s="224">
        <f t="shared" si="33"/>
        <v>0</v>
      </c>
      <c r="DN51" s="224">
        <f t="shared" si="33"/>
        <v>0</v>
      </c>
      <c r="DO51" s="224">
        <f t="shared" si="33"/>
        <v>0</v>
      </c>
      <c r="DP51" s="224">
        <f t="shared" si="33"/>
        <v>0</v>
      </c>
      <c r="DQ51" s="224">
        <f t="shared" si="33"/>
        <v>0</v>
      </c>
      <c r="DR51" s="224">
        <f t="shared" si="33"/>
        <v>0</v>
      </c>
      <c r="DS51" s="224">
        <f t="shared" si="33"/>
        <v>0</v>
      </c>
      <c r="DT51" s="224">
        <f t="shared" si="33"/>
        <v>0</v>
      </c>
      <c r="DU51" s="224">
        <f t="shared" si="33"/>
        <v>0</v>
      </c>
      <c r="DV51" s="224">
        <f t="shared" si="33"/>
        <v>0</v>
      </c>
      <c r="DW51" s="224">
        <f t="shared" si="33"/>
        <v>0</v>
      </c>
      <c r="DX51" s="224">
        <f t="shared" si="33"/>
        <v>0</v>
      </c>
      <c r="DY51" s="224">
        <f t="shared" si="33"/>
        <v>0</v>
      </c>
      <c r="DZ51" s="224">
        <f t="shared" si="33"/>
        <v>0</v>
      </c>
      <c r="EA51" s="224">
        <f t="shared" si="33"/>
        <v>0</v>
      </c>
      <c r="EB51" s="224">
        <f t="shared" si="33"/>
        <v>0</v>
      </c>
      <c r="EC51" s="224">
        <f t="shared" si="33"/>
        <v>0</v>
      </c>
      <c r="ED51" s="224">
        <f t="shared" si="33"/>
        <v>0</v>
      </c>
      <c r="EE51" s="224">
        <f t="shared" si="33"/>
        <v>0</v>
      </c>
      <c r="EF51" s="224">
        <f t="shared" si="33"/>
        <v>0</v>
      </c>
      <c r="EG51" s="114"/>
      <c r="EH51" s="115"/>
      <c r="EI51" s="115"/>
      <c r="EJ51" s="115"/>
      <c r="EK51" s="116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4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</row>
    <row r="52" spans="1:256" ht="15" hidden="1" customHeight="1">
      <c r="A52" s="71"/>
      <c r="B52" s="72"/>
      <c r="C52" s="72"/>
      <c r="D52" s="72"/>
      <c r="E52" s="72"/>
      <c r="F52" s="73"/>
      <c r="G52" s="69"/>
      <c r="H52" s="60" t="s">
        <v>120</v>
      </c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224">
        <f t="shared" si="33"/>
        <v>0</v>
      </c>
      <c r="CT52" s="224">
        <f t="shared" si="33"/>
        <v>0</v>
      </c>
      <c r="CU52" s="224">
        <f t="shared" si="33"/>
        <v>0</v>
      </c>
      <c r="CV52" s="224">
        <f t="shared" si="33"/>
        <v>0</v>
      </c>
      <c r="CW52" s="224">
        <f t="shared" si="33"/>
        <v>0</v>
      </c>
      <c r="CX52" s="224">
        <f t="shared" si="33"/>
        <v>0</v>
      </c>
      <c r="CY52" s="224">
        <f t="shared" si="33"/>
        <v>0</v>
      </c>
      <c r="CZ52" s="224">
        <f t="shared" si="33"/>
        <v>0</v>
      </c>
      <c r="DA52" s="224">
        <f t="shared" si="33"/>
        <v>0</v>
      </c>
      <c r="DB52" s="224">
        <f t="shared" si="33"/>
        <v>0</v>
      </c>
      <c r="DC52" s="224">
        <f t="shared" si="33"/>
        <v>0</v>
      </c>
      <c r="DD52" s="224">
        <f t="shared" si="33"/>
        <v>0</v>
      </c>
      <c r="DE52" s="224">
        <f t="shared" si="33"/>
        <v>0</v>
      </c>
      <c r="DF52" s="224">
        <f t="shared" si="33"/>
        <v>0</v>
      </c>
      <c r="DG52" s="224">
        <f t="shared" si="33"/>
        <v>0</v>
      </c>
      <c r="DH52" s="224">
        <f t="shared" si="33"/>
        <v>0</v>
      </c>
      <c r="DI52" s="224">
        <f t="shared" si="33"/>
        <v>0</v>
      </c>
      <c r="DJ52" s="224">
        <f t="shared" si="33"/>
        <v>0</v>
      </c>
      <c r="DK52" s="224">
        <f t="shared" si="33"/>
        <v>0</v>
      </c>
      <c r="DL52" s="224">
        <f t="shared" si="33"/>
        <v>0</v>
      </c>
      <c r="DM52" s="224">
        <f t="shared" si="33"/>
        <v>0</v>
      </c>
      <c r="DN52" s="224">
        <f t="shared" si="33"/>
        <v>0</v>
      </c>
      <c r="DO52" s="224">
        <f t="shared" si="33"/>
        <v>0</v>
      </c>
      <c r="DP52" s="224">
        <f t="shared" si="33"/>
        <v>0</v>
      </c>
      <c r="DQ52" s="224">
        <f t="shared" si="33"/>
        <v>0</v>
      </c>
      <c r="DR52" s="224">
        <f t="shared" si="33"/>
        <v>0</v>
      </c>
      <c r="DS52" s="224">
        <f t="shared" si="33"/>
        <v>0</v>
      </c>
      <c r="DT52" s="224">
        <f t="shared" si="33"/>
        <v>0</v>
      </c>
      <c r="DU52" s="224">
        <f t="shared" si="33"/>
        <v>0</v>
      </c>
      <c r="DV52" s="224">
        <f t="shared" si="33"/>
        <v>0</v>
      </c>
      <c r="DW52" s="224">
        <f t="shared" si="33"/>
        <v>0</v>
      </c>
      <c r="DX52" s="224">
        <f t="shared" si="33"/>
        <v>0</v>
      </c>
      <c r="DY52" s="224">
        <f t="shared" si="33"/>
        <v>0</v>
      </c>
      <c r="DZ52" s="224">
        <f t="shared" si="33"/>
        <v>0</v>
      </c>
      <c r="EA52" s="224">
        <f t="shared" si="33"/>
        <v>0</v>
      </c>
      <c r="EB52" s="224">
        <f t="shared" si="33"/>
        <v>0</v>
      </c>
      <c r="EC52" s="224">
        <f t="shared" si="33"/>
        <v>0</v>
      </c>
      <c r="ED52" s="224">
        <f t="shared" si="33"/>
        <v>0</v>
      </c>
      <c r="EE52" s="224">
        <f t="shared" si="33"/>
        <v>0</v>
      </c>
      <c r="EF52" s="224">
        <f t="shared" si="33"/>
        <v>0</v>
      </c>
      <c r="EG52" s="114"/>
      <c r="EH52" s="115"/>
      <c r="EI52" s="115"/>
      <c r="EJ52" s="115"/>
      <c r="EK52" s="116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4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</row>
    <row r="53" spans="1:256" ht="15" hidden="1" customHeight="1">
      <c r="A53" s="71"/>
      <c r="B53" s="72"/>
      <c r="C53" s="72"/>
      <c r="D53" s="72"/>
      <c r="E53" s="72"/>
      <c r="F53" s="73"/>
      <c r="G53" s="69"/>
      <c r="H53" s="60" t="s">
        <v>121</v>
      </c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224">
        <f t="shared" si="33"/>
        <v>0</v>
      </c>
      <c r="CT53" s="224">
        <f t="shared" si="33"/>
        <v>0</v>
      </c>
      <c r="CU53" s="224">
        <f t="shared" si="33"/>
        <v>0</v>
      </c>
      <c r="CV53" s="224">
        <f t="shared" si="33"/>
        <v>0</v>
      </c>
      <c r="CW53" s="224">
        <f t="shared" si="33"/>
        <v>0</v>
      </c>
      <c r="CX53" s="224">
        <f t="shared" si="33"/>
        <v>0</v>
      </c>
      <c r="CY53" s="224">
        <f t="shared" si="33"/>
        <v>0</v>
      </c>
      <c r="CZ53" s="224">
        <f t="shared" si="33"/>
        <v>0</v>
      </c>
      <c r="DA53" s="224">
        <f t="shared" si="33"/>
        <v>0</v>
      </c>
      <c r="DB53" s="224">
        <f t="shared" si="33"/>
        <v>0</v>
      </c>
      <c r="DC53" s="224">
        <f t="shared" si="33"/>
        <v>0</v>
      </c>
      <c r="DD53" s="224">
        <f t="shared" si="33"/>
        <v>0</v>
      </c>
      <c r="DE53" s="224">
        <f t="shared" si="33"/>
        <v>0</v>
      </c>
      <c r="DF53" s="224">
        <f t="shared" si="33"/>
        <v>0</v>
      </c>
      <c r="DG53" s="224">
        <f t="shared" si="33"/>
        <v>0</v>
      </c>
      <c r="DH53" s="224">
        <f t="shared" si="33"/>
        <v>0</v>
      </c>
      <c r="DI53" s="224">
        <f t="shared" si="33"/>
        <v>0</v>
      </c>
      <c r="DJ53" s="224">
        <f t="shared" si="33"/>
        <v>0</v>
      </c>
      <c r="DK53" s="224">
        <f t="shared" si="33"/>
        <v>0</v>
      </c>
      <c r="DL53" s="224">
        <f t="shared" si="33"/>
        <v>0</v>
      </c>
      <c r="DM53" s="224">
        <f t="shared" si="33"/>
        <v>0</v>
      </c>
      <c r="DN53" s="224">
        <f t="shared" si="33"/>
        <v>0</v>
      </c>
      <c r="DO53" s="224">
        <f t="shared" si="33"/>
        <v>0</v>
      </c>
      <c r="DP53" s="224">
        <f t="shared" si="33"/>
        <v>0</v>
      </c>
      <c r="DQ53" s="224">
        <f t="shared" si="33"/>
        <v>0</v>
      </c>
      <c r="DR53" s="224">
        <f t="shared" si="33"/>
        <v>0</v>
      </c>
      <c r="DS53" s="224">
        <f t="shared" si="33"/>
        <v>0</v>
      </c>
      <c r="DT53" s="224">
        <f t="shared" si="33"/>
        <v>0</v>
      </c>
      <c r="DU53" s="224">
        <f t="shared" si="33"/>
        <v>0</v>
      </c>
      <c r="DV53" s="224">
        <f t="shared" si="33"/>
        <v>0</v>
      </c>
      <c r="DW53" s="224">
        <f t="shared" si="33"/>
        <v>0</v>
      </c>
      <c r="DX53" s="224">
        <f t="shared" si="33"/>
        <v>0</v>
      </c>
      <c r="DY53" s="224">
        <f t="shared" si="33"/>
        <v>0</v>
      </c>
      <c r="DZ53" s="224">
        <f t="shared" si="33"/>
        <v>0</v>
      </c>
      <c r="EA53" s="224">
        <f t="shared" si="33"/>
        <v>0</v>
      </c>
      <c r="EB53" s="224">
        <f t="shared" si="33"/>
        <v>0</v>
      </c>
      <c r="EC53" s="224">
        <f t="shared" si="33"/>
        <v>0</v>
      </c>
      <c r="ED53" s="224">
        <f t="shared" si="33"/>
        <v>0</v>
      </c>
      <c r="EE53" s="224">
        <f t="shared" si="33"/>
        <v>0</v>
      </c>
      <c r="EF53" s="224">
        <f t="shared" si="33"/>
        <v>0</v>
      </c>
      <c r="EG53" s="114"/>
      <c r="EH53" s="115"/>
      <c r="EI53" s="115"/>
      <c r="EJ53" s="115"/>
      <c r="EK53" s="116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4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</row>
    <row r="54" spans="1:256" ht="15" hidden="1" customHeight="1">
      <c r="A54" s="71"/>
      <c r="B54" s="72"/>
      <c r="C54" s="72"/>
      <c r="D54" s="72"/>
      <c r="E54" s="72"/>
      <c r="F54" s="73"/>
      <c r="G54" s="69"/>
      <c r="H54" s="60" t="s">
        <v>31</v>
      </c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225">
        <f>IF($B38=0,0,IF(AND(VLOOKUP($B38,RE,19,FALSE)&gt;=REGISTER!$DA$41,OR(CS38=1,CS38="x")),1,0))</f>
        <v>0</v>
      </c>
      <c r="CT54" s="225">
        <f>IF($B38=0,0,IF(AND(VLOOKUP($B38,RE,19,FALSE)&gt;=REGISTER!$DA$41,OR(CT38=1,CT38="x")),1,0))</f>
        <v>0</v>
      </c>
      <c r="CU54" s="225">
        <f>IF($B38=0,0,IF(AND(VLOOKUP($B38,RE,19,FALSE)&gt;=REGISTER!$DA$41,OR(CU38=1,CU38="x")),1,0))</f>
        <v>0</v>
      </c>
      <c r="CV54" s="225">
        <f>IF($B38=0,0,IF(AND(VLOOKUP($B38,RE,19,FALSE)&gt;=REGISTER!$DA$41,OR(CV38=1,CV38="x")),1,0))</f>
        <v>0</v>
      </c>
      <c r="CW54" s="225">
        <f>IF($B38=0,0,IF(AND(VLOOKUP($B38,RE,19,FALSE)&gt;=REGISTER!$DA$41,OR(CW38=1,CW38="x")),1,0))</f>
        <v>0</v>
      </c>
      <c r="CX54" s="225">
        <f>IF($B38=0,0,IF(AND(VLOOKUP($B38,RE,19,FALSE)&gt;=REGISTER!$DA$41,OR(CX38=1,CX38="x")),1,0))</f>
        <v>0</v>
      </c>
      <c r="CY54" s="225">
        <f>IF($B38=0,0,IF(AND(VLOOKUP($B38,RE,19,FALSE)&gt;=REGISTER!$DA$41,OR(CY38=1,CY38="x")),1,0))</f>
        <v>0</v>
      </c>
      <c r="CZ54" s="225">
        <f>IF($B38=0,0,IF(AND(VLOOKUP($B38,RE,19,FALSE)&gt;=REGISTER!$DA$41,OR(CZ38=1,CZ38="x")),1,0))</f>
        <v>0</v>
      </c>
      <c r="DA54" s="225">
        <f>IF($B38=0,0,IF(AND(VLOOKUP($B38,RE,19,FALSE)&gt;=REGISTER!$DA$41,OR(DA38=1,DA38="x")),1,0))</f>
        <v>0</v>
      </c>
      <c r="DB54" s="225">
        <f>IF($B38=0,0,IF(AND(VLOOKUP($B38,RE,19,FALSE)&gt;=REGISTER!$DA$41,OR(DB38=1,DB38="x")),1,0))</f>
        <v>0</v>
      </c>
      <c r="DC54" s="225">
        <f>IF($B38=0,0,IF(AND(VLOOKUP($B38,RE,19,FALSE)&gt;=REGISTER!$DA$41,OR(DC38=1,DC38="x")),1,0))</f>
        <v>0</v>
      </c>
      <c r="DD54" s="225">
        <f>IF($B38=0,0,IF(AND(VLOOKUP($B38,RE,19,FALSE)&gt;=REGISTER!$DA$41,OR(DD38=1,DD38="x")),1,0))</f>
        <v>0</v>
      </c>
      <c r="DE54" s="225">
        <f>IF($B38=0,0,IF(AND(VLOOKUP($B38,RE,19,FALSE)&gt;=REGISTER!$DA$41,OR(DE38=1,DE38="x")),1,0))</f>
        <v>0</v>
      </c>
      <c r="DF54" s="225">
        <f>IF($B38=0,0,IF(AND(VLOOKUP($B38,RE,19,FALSE)&gt;=REGISTER!$DA$41,OR(DF38=1,DF38="x")),1,0))</f>
        <v>0</v>
      </c>
      <c r="DG54" s="225">
        <f>IF($B38=0,0,IF(AND(VLOOKUP($B38,RE,19,FALSE)&gt;=REGISTER!$DA$41,OR(DG38=1,DG38="x")),1,0))</f>
        <v>0</v>
      </c>
      <c r="DH54" s="225">
        <f>IF($B38=0,0,IF(AND(VLOOKUP($B38,RE,19,FALSE)&gt;=REGISTER!$DA$41,OR(DH38=1,DH38="x")),1,0))</f>
        <v>0</v>
      </c>
      <c r="DI54" s="225">
        <f>IF($B38=0,0,IF(AND(VLOOKUP($B38,RE,19,FALSE)&gt;=REGISTER!$DA$41,OR(DI38=1,DI38="x")),1,0))</f>
        <v>0</v>
      </c>
      <c r="DJ54" s="225">
        <f>IF($B38=0,0,IF(AND(VLOOKUP($B38,RE,19,FALSE)&gt;=REGISTER!$DA$41,OR(DJ38=1,DJ38="x")),1,0))</f>
        <v>0</v>
      </c>
      <c r="DK54" s="225">
        <f>IF($B38=0,0,IF(AND(VLOOKUP($B38,RE,19,FALSE)&gt;=REGISTER!$DA$41,OR(DK38=1,DK38="x")),1,0))</f>
        <v>0</v>
      </c>
      <c r="DL54" s="225">
        <f>IF($B38=0,0,IF(AND(VLOOKUP($B38,RE,19,FALSE)&gt;=REGISTER!$DA$41,OR(DL38=1,DL38="x")),1,0))</f>
        <v>0</v>
      </c>
      <c r="DM54" s="225">
        <f>IF($B38=0,0,IF(AND(VLOOKUP($B38,RE,19,FALSE)&gt;=REGISTER!$DA$41,OR(DM38=1,DM38="x")),1,0))</f>
        <v>0</v>
      </c>
      <c r="DN54" s="225">
        <f>IF($B38=0,0,IF(AND(VLOOKUP($B38,RE,19,FALSE)&gt;=REGISTER!$DA$41,OR(DN38=1,DN38="x")),1,0))</f>
        <v>0</v>
      </c>
      <c r="DO54" s="225">
        <f>IF($B38=0,0,IF(AND(VLOOKUP($B38,RE,19,FALSE)&gt;=REGISTER!$DA$41,OR(DO38=1,DO38="x")),1,0))</f>
        <v>0</v>
      </c>
      <c r="DP54" s="225">
        <f>IF($B38=0,0,IF(AND(VLOOKUP($B38,RE,19,FALSE)&gt;=REGISTER!$DA$41,OR(DP38=1,DP38="x")),1,0))</f>
        <v>0</v>
      </c>
      <c r="DQ54" s="225">
        <f>IF($B38=0,0,IF(AND(VLOOKUP($B38,RE,19,FALSE)&gt;=REGISTER!$DA$41,OR(DQ38=1,DQ38="x")),1,0))</f>
        <v>0</v>
      </c>
      <c r="DR54" s="225">
        <f>IF($B38=0,0,IF(AND(VLOOKUP($B38,RE,19,FALSE)&gt;=REGISTER!$DA$41,OR(DR38=1,DR38="x")),1,0))</f>
        <v>0</v>
      </c>
      <c r="DS54" s="225">
        <f>IF($B38=0,0,IF(AND(VLOOKUP($B38,RE,19,FALSE)&gt;=REGISTER!$DA$41,OR(DS38=1,DS38="x")),1,0))</f>
        <v>0</v>
      </c>
      <c r="DT54" s="225">
        <f>IF($B38=0,0,IF(AND(VLOOKUP($B38,RE,19,FALSE)&gt;=REGISTER!$DA$41,OR(DT38=1,DT38="x")),1,0))</f>
        <v>0</v>
      </c>
      <c r="DU54" s="225">
        <f>IF($B38=0,0,IF(AND(VLOOKUP($B38,RE,19,FALSE)&gt;=REGISTER!$DA$41,OR(DU38=1,DU38="x")),1,0))</f>
        <v>0</v>
      </c>
      <c r="DV54" s="225">
        <f>IF($B38=0,0,IF(AND(VLOOKUP($B38,RE,19,FALSE)&gt;=REGISTER!$DA$41,OR(DV38=1,DV38="x")),1,0))</f>
        <v>0</v>
      </c>
      <c r="DW54" s="225">
        <f>IF($B38=0,0,IF(AND(VLOOKUP($B38,RE,19,FALSE)&gt;=REGISTER!$DA$41,OR(DW38=1,DW38="x")),1,0))</f>
        <v>0</v>
      </c>
      <c r="DX54" s="225">
        <f>IF($B38=0,0,IF(AND(VLOOKUP($B38,RE,19,FALSE)&gt;=REGISTER!$DA$41,OR(DX38=1,DX38="x")),1,0))</f>
        <v>0</v>
      </c>
      <c r="DY54" s="225">
        <f>IF($B38=0,0,IF(AND(VLOOKUP($B38,RE,19,FALSE)&gt;=REGISTER!$DA$41,OR(DY38=1,DY38="x")),1,0))</f>
        <v>0</v>
      </c>
      <c r="DZ54" s="225">
        <f>IF($B38=0,0,IF(AND(VLOOKUP($B38,RE,19,FALSE)&gt;=REGISTER!$DA$41,OR(DZ38=1,DZ38="x")),1,0))</f>
        <v>0</v>
      </c>
      <c r="EA54" s="225">
        <f>IF($B38=0,0,IF(AND(VLOOKUP($B38,RE,19,FALSE)&gt;=REGISTER!$DA$41,OR(EA38=1,EA38="x")),1,0))</f>
        <v>0</v>
      </c>
      <c r="EB54" s="225">
        <f>IF($B38=0,0,IF(AND(VLOOKUP($B38,RE,19,FALSE)&gt;=REGISTER!$DA$41,OR(EB38=1,EB38="x")),1,0))</f>
        <v>0</v>
      </c>
      <c r="EC54" s="225">
        <f>IF($B38=0,0,IF(AND(VLOOKUP($B38,RE,19,FALSE)&gt;=REGISTER!$DA$41,OR(EC38=1,EC38="x")),1,0))</f>
        <v>0</v>
      </c>
      <c r="ED54" s="225">
        <f>IF($B38=0,0,IF(AND(VLOOKUP($B38,RE,19,FALSE)&gt;=REGISTER!$DA$41,OR(ED38=1,ED38="x")),1,0))</f>
        <v>0</v>
      </c>
      <c r="EE54" s="225">
        <f>IF($B38=0,0,IF(AND(VLOOKUP($B38,RE,19,FALSE)&gt;=REGISTER!$DA$41,OR(EE38=1,EE38="x")),1,0))</f>
        <v>0</v>
      </c>
      <c r="EF54" s="225">
        <f>IF($B38=0,0,IF(AND(VLOOKUP($B38,RE,19,FALSE)&gt;=REGISTER!$DA$41,OR(EF38=1,EF38="x")),1,0))</f>
        <v>0</v>
      </c>
      <c r="EG54" s="114"/>
      <c r="EH54" s="115"/>
      <c r="EI54" s="115"/>
      <c r="EJ54" s="115"/>
      <c r="EK54" s="116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4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</row>
    <row r="55" spans="1:256" ht="15" hidden="1" customHeight="1">
      <c r="A55" s="71"/>
      <c r="B55" s="72"/>
      <c r="C55" s="72"/>
      <c r="D55" s="72"/>
      <c r="E55" s="72"/>
      <c r="F55" s="73"/>
      <c r="G55" s="69"/>
      <c r="H55" s="60" t="s">
        <v>32</v>
      </c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225">
        <f>IF($B39=0,0,IF(AND(VLOOKUP($B39,RE,19,FALSE)&gt;=REGISTER!$DA$41,OR(CS39=1,CS39="x")),1,0))</f>
        <v>0</v>
      </c>
      <c r="CT55" s="225">
        <f>IF($B39=0,0,IF(AND(VLOOKUP($B39,RE,19,FALSE)&gt;=REGISTER!$DA$41,OR(CT39=1,CT39="x")),1,0))</f>
        <v>0</v>
      </c>
      <c r="CU55" s="225">
        <f>IF($B39=0,0,IF(AND(VLOOKUP($B39,RE,19,FALSE)&gt;=REGISTER!$DA$41,OR(CU39=1,CU39="x")),1,0))</f>
        <v>0</v>
      </c>
      <c r="CV55" s="225">
        <f>IF($B39=0,0,IF(AND(VLOOKUP($B39,RE,19,FALSE)&gt;=REGISTER!$DA$41,OR(CV39=1,CV39="x")),1,0))</f>
        <v>0</v>
      </c>
      <c r="CW55" s="225">
        <f>IF($B39=0,0,IF(AND(VLOOKUP($B39,RE,19,FALSE)&gt;=REGISTER!$DA$41,OR(CW39=1,CW39="x")),1,0))</f>
        <v>0</v>
      </c>
      <c r="CX55" s="225">
        <f>IF($B39=0,0,IF(AND(VLOOKUP($B39,RE,19,FALSE)&gt;=REGISTER!$DA$41,OR(CX39=1,CX39="x")),1,0))</f>
        <v>0</v>
      </c>
      <c r="CY55" s="225">
        <f>IF($B39=0,0,IF(AND(VLOOKUP($B39,RE,19,FALSE)&gt;=REGISTER!$DA$41,OR(CY39=1,CY39="x")),1,0))</f>
        <v>0</v>
      </c>
      <c r="CZ55" s="225">
        <f>IF($B39=0,0,IF(AND(VLOOKUP($B39,RE,19,FALSE)&gt;=REGISTER!$DA$41,OR(CZ39=1,CZ39="x")),1,0))</f>
        <v>0</v>
      </c>
      <c r="DA55" s="225">
        <f>IF($B39=0,0,IF(AND(VLOOKUP($B39,RE,19,FALSE)&gt;=REGISTER!$DA$41,OR(DA39=1,DA39="x")),1,0))</f>
        <v>0</v>
      </c>
      <c r="DB55" s="225">
        <f>IF($B39=0,0,IF(AND(VLOOKUP($B39,RE,19,FALSE)&gt;=REGISTER!$DA$41,OR(DB39=1,DB39="x")),1,0))</f>
        <v>0</v>
      </c>
      <c r="DC55" s="225">
        <f>IF($B39=0,0,IF(AND(VLOOKUP($B39,RE,19,FALSE)&gt;=REGISTER!$DA$41,OR(DC39=1,DC39="x")),1,0))</f>
        <v>0</v>
      </c>
      <c r="DD55" s="225">
        <f>IF($B39=0,0,IF(AND(VLOOKUP($B39,RE,19,FALSE)&gt;=REGISTER!$DA$41,OR(DD39=1,DD39="x")),1,0))</f>
        <v>0</v>
      </c>
      <c r="DE55" s="225">
        <f>IF($B39=0,0,IF(AND(VLOOKUP($B39,RE,19,FALSE)&gt;=REGISTER!$DA$41,OR(DE39=1,DE39="x")),1,0))</f>
        <v>0</v>
      </c>
      <c r="DF55" s="225">
        <f>IF($B39=0,0,IF(AND(VLOOKUP($B39,RE,19,FALSE)&gt;=REGISTER!$DA$41,OR(DF39=1,DF39="x")),1,0))</f>
        <v>0</v>
      </c>
      <c r="DG55" s="225">
        <f>IF($B39=0,0,IF(AND(VLOOKUP($B39,RE,19,FALSE)&gt;=REGISTER!$DA$41,OR(DG39=1,DG39="x")),1,0))</f>
        <v>0</v>
      </c>
      <c r="DH55" s="225">
        <f>IF($B39=0,0,IF(AND(VLOOKUP($B39,RE,19,FALSE)&gt;=REGISTER!$DA$41,OR(DH39=1,DH39="x")),1,0))</f>
        <v>0</v>
      </c>
      <c r="DI55" s="225">
        <f>IF($B39=0,0,IF(AND(VLOOKUP($B39,RE,19,FALSE)&gt;=REGISTER!$DA$41,OR(DI39=1,DI39="x")),1,0))</f>
        <v>0</v>
      </c>
      <c r="DJ55" s="225">
        <f>IF($B39=0,0,IF(AND(VLOOKUP($B39,RE,19,FALSE)&gt;=REGISTER!$DA$41,OR(DJ39=1,DJ39="x")),1,0))</f>
        <v>0</v>
      </c>
      <c r="DK55" s="225">
        <f>IF($B39=0,0,IF(AND(VLOOKUP($B39,RE,19,FALSE)&gt;=REGISTER!$DA$41,OR(DK39=1,DK39="x")),1,0))</f>
        <v>0</v>
      </c>
      <c r="DL55" s="225">
        <f>IF($B39=0,0,IF(AND(VLOOKUP($B39,RE,19,FALSE)&gt;=REGISTER!$DA$41,OR(DL39=1,DL39="x")),1,0))</f>
        <v>0</v>
      </c>
      <c r="DM55" s="225">
        <f>IF($B39=0,0,IF(AND(VLOOKUP($B39,RE,19,FALSE)&gt;=REGISTER!$DA$41,OR(DM39=1,DM39="x")),1,0))</f>
        <v>0</v>
      </c>
      <c r="DN55" s="225">
        <f>IF($B39=0,0,IF(AND(VLOOKUP($B39,RE,19,FALSE)&gt;=REGISTER!$DA$41,OR(DN39=1,DN39="x")),1,0))</f>
        <v>0</v>
      </c>
      <c r="DO55" s="225">
        <f>IF($B39=0,0,IF(AND(VLOOKUP($B39,RE,19,FALSE)&gt;=REGISTER!$DA$41,OR(DO39=1,DO39="x")),1,0))</f>
        <v>0</v>
      </c>
      <c r="DP55" s="225">
        <f>IF($B39=0,0,IF(AND(VLOOKUP($B39,RE,19,FALSE)&gt;=REGISTER!$DA$41,OR(DP39=1,DP39="x")),1,0))</f>
        <v>0</v>
      </c>
      <c r="DQ55" s="225">
        <f>IF($B39=0,0,IF(AND(VLOOKUP($B39,RE,19,FALSE)&gt;=REGISTER!$DA$41,OR(DQ39=1,DQ39="x")),1,0))</f>
        <v>0</v>
      </c>
      <c r="DR55" s="225">
        <f>IF($B39=0,0,IF(AND(VLOOKUP($B39,RE,19,FALSE)&gt;=REGISTER!$DA$41,OR(DR39=1,DR39="x")),1,0))</f>
        <v>0</v>
      </c>
      <c r="DS55" s="225">
        <f>IF($B39=0,0,IF(AND(VLOOKUP($B39,RE,19,FALSE)&gt;=REGISTER!$DA$41,OR(DS39=1,DS39="x")),1,0))</f>
        <v>0</v>
      </c>
      <c r="DT55" s="225">
        <f>IF($B39=0,0,IF(AND(VLOOKUP($B39,RE,19,FALSE)&gt;=REGISTER!$DA$41,OR(DT39=1,DT39="x")),1,0))</f>
        <v>0</v>
      </c>
      <c r="DU55" s="225">
        <f>IF($B39=0,0,IF(AND(VLOOKUP($B39,RE,19,FALSE)&gt;=REGISTER!$DA$41,OR(DU39=1,DU39="x")),1,0))</f>
        <v>0</v>
      </c>
      <c r="DV55" s="225">
        <f>IF($B39=0,0,IF(AND(VLOOKUP($B39,RE,19,FALSE)&gt;=REGISTER!$DA$41,OR(DV39=1,DV39="x")),1,0))</f>
        <v>0</v>
      </c>
      <c r="DW55" s="225">
        <f>IF($B39=0,0,IF(AND(VLOOKUP($B39,RE,19,FALSE)&gt;=REGISTER!$DA$41,OR(DW39=1,DW39="x")),1,0))</f>
        <v>0</v>
      </c>
      <c r="DX55" s="225">
        <f>IF($B39=0,0,IF(AND(VLOOKUP($B39,RE,19,FALSE)&gt;=REGISTER!$DA$41,OR(DX39=1,DX39="x")),1,0))</f>
        <v>0</v>
      </c>
      <c r="DY55" s="225">
        <f>IF($B39=0,0,IF(AND(VLOOKUP($B39,RE,19,FALSE)&gt;=REGISTER!$DA$41,OR(DY39=1,DY39="x")),1,0))</f>
        <v>0</v>
      </c>
      <c r="DZ55" s="225">
        <f>IF($B39=0,0,IF(AND(VLOOKUP($B39,RE,19,FALSE)&gt;=REGISTER!$DA$41,OR(DZ39=1,DZ39="x")),1,0))</f>
        <v>0</v>
      </c>
      <c r="EA55" s="225">
        <f>IF($B39=0,0,IF(AND(VLOOKUP($B39,RE,19,FALSE)&gt;=REGISTER!$DA$41,OR(EA39=1,EA39="x")),1,0))</f>
        <v>0</v>
      </c>
      <c r="EB55" s="225">
        <f>IF($B39=0,0,IF(AND(VLOOKUP($B39,RE,19,FALSE)&gt;=REGISTER!$DA$41,OR(EB39=1,EB39="x")),1,0))</f>
        <v>0</v>
      </c>
      <c r="EC55" s="225">
        <f>IF($B39=0,0,IF(AND(VLOOKUP($B39,RE,19,FALSE)&gt;=REGISTER!$DA$41,OR(EC39=1,EC39="x")),1,0))</f>
        <v>0</v>
      </c>
      <c r="ED55" s="225">
        <f>IF($B39=0,0,IF(AND(VLOOKUP($B39,RE,19,FALSE)&gt;=REGISTER!$DA$41,OR(ED39=1,ED39="x")),1,0))</f>
        <v>0</v>
      </c>
      <c r="EE55" s="225">
        <f>IF($B39=0,0,IF(AND(VLOOKUP($B39,RE,19,FALSE)&gt;=REGISTER!$DA$41,OR(EE39=1,EE39="x")),1,0))</f>
        <v>0</v>
      </c>
      <c r="EF55" s="225">
        <f>IF($B39=0,0,IF(AND(VLOOKUP($B39,RE,19,FALSE)&gt;=REGISTER!$DA$41,OR(EF39=1,EF39="x")),1,0))</f>
        <v>0</v>
      </c>
      <c r="EG55" s="114"/>
      <c r="EH55" s="115"/>
      <c r="EI55" s="115"/>
      <c r="EJ55" s="115"/>
      <c r="EK55" s="116"/>
      <c r="EL55" s="115"/>
      <c r="EM55" s="115"/>
      <c r="EN55" s="115"/>
      <c r="EO55" s="115"/>
      <c r="EP55" s="115"/>
      <c r="EQ55" s="115"/>
      <c r="ER55" s="115"/>
      <c r="ES55" s="115"/>
      <c r="ET55" s="115"/>
      <c r="EU55" s="115"/>
      <c r="EV55" s="115"/>
      <c r="EW55" s="115"/>
      <c r="EX55" s="115"/>
      <c r="EY55" s="115"/>
      <c r="EZ55" s="115"/>
      <c r="FA55" s="115"/>
      <c r="FB55" s="115"/>
      <c r="FC55" s="115"/>
      <c r="FD55" s="115"/>
      <c r="FE55" s="115"/>
      <c r="FF55" s="115"/>
      <c r="FG55" s="115"/>
      <c r="FH55" s="115"/>
      <c r="FI55" s="115"/>
      <c r="FJ55" s="115"/>
      <c r="FK55" s="115"/>
      <c r="FL55" s="115"/>
      <c r="FM55" s="115"/>
      <c r="FN55" s="115"/>
      <c r="FO55" s="115"/>
      <c r="FP55" s="115"/>
      <c r="FQ55" s="115"/>
      <c r="FR55" s="115"/>
      <c r="FS55" s="115"/>
      <c r="FT55" s="115"/>
      <c r="FU55" s="115"/>
      <c r="FV55" s="115"/>
      <c r="FW55" s="115"/>
      <c r="FX55" s="115"/>
      <c r="FY55" s="115"/>
      <c r="FZ55" s="115"/>
      <c r="GA55" s="115"/>
      <c r="GB55" s="115"/>
      <c r="GC55" s="115"/>
      <c r="GD55" s="115"/>
      <c r="GE55" s="115"/>
      <c r="GF55" s="115"/>
      <c r="GG55" s="115"/>
      <c r="GH55" s="115"/>
      <c r="GI55" s="115"/>
      <c r="GJ55" s="115"/>
      <c r="GK55" s="115"/>
      <c r="GL55" s="115"/>
      <c r="GM55" s="115"/>
      <c r="GN55" s="115"/>
      <c r="GO55" s="115"/>
      <c r="GP55" s="115"/>
      <c r="GQ55" s="115"/>
      <c r="GR55" s="115"/>
      <c r="GS55" s="115"/>
      <c r="GT55" s="115"/>
      <c r="GU55" s="115"/>
      <c r="GV55" s="115"/>
      <c r="GW55" s="115"/>
      <c r="GX55" s="115"/>
      <c r="GY55" s="115"/>
      <c r="GZ55" s="115"/>
      <c r="HA55" s="115"/>
      <c r="HB55" s="115"/>
      <c r="HC55" s="115"/>
      <c r="HD55" s="115"/>
      <c r="HE55" s="115"/>
      <c r="HF55" s="115"/>
      <c r="HG55" s="115"/>
      <c r="HH55" s="115"/>
      <c r="HI55" s="4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</row>
    <row r="56" spans="1:256" ht="15" hidden="1" customHeight="1">
      <c r="A56" s="71"/>
      <c r="B56" s="72"/>
      <c r="C56" s="72"/>
      <c r="D56" s="72"/>
      <c r="E56" s="72"/>
      <c r="F56" s="73"/>
      <c r="G56" s="69"/>
      <c r="H56" s="60" t="s">
        <v>116</v>
      </c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225">
        <f>IF($B117=0,0,IF(AND(VLOOKUP($B117,RE,19,FALSE)&gt;=REGISTER!$DA$41,OR(CS117=1,CS117="x")),1,0))</f>
        <v>0</v>
      </c>
      <c r="CT56" s="225">
        <f>IF($B117=0,0,IF(AND(VLOOKUP($B117,RE,19,FALSE)&gt;=REGISTER!$DA$41,OR(CT117=1,CT117="x")),1,0))</f>
        <v>0</v>
      </c>
      <c r="CU56" s="225">
        <f>IF($B117=0,0,IF(AND(VLOOKUP($B117,RE,19,FALSE)&gt;=REGISTER!$DA$41,OR(CU117=1,CU117="x")),1,0))</f>
        <v>0</v>
      </c>
      <c r="CV56" s="225">
        <f>IF($B117=0,0,IF(AND(VLOOKUP($B117,RE,19,FALSE)&gt;=REGISTER!$DA$41,OR(CV117=1,CV117="x")),1,0))</f>
        <v>0</v>
      </c>
      <c r="CW56" s="225">
        <f>IF($B117=0,0,IF(AND(VLOOKUP($B117,RE,19,FALSE)&gt;=REGISTER!$DA$41,OR(CW117=1,CW117="x")),1,0))</f>
        <v>0</v>
      </c>
      <c r="CX56" s="225">
        <f>IF($B117=0,0,IF(AND(VLOOKUP($B117,RE,19,FALSE)&gt;=REGISTER!$DA$41,OR(CX117=1,CX117="x")),1,0))</f>
        <v>0</v>
      </c>
      <c r="CY56" s="225">
        <f>IF($B117=0,0,IF(AND(VLOOKUP($B117,RE,19,FALSE)&gt;=REGISTER!$DA$41,OR(CY117=1,CY117="x")),1,0))</f>
        <v>0</v>
      </c>
      <c r="CZ56" s="225">
        <f>IF($B117=0,0,IF(AND(VLOOKUP($B117,RE,19,FALSE)&gt;=REGISTER!$DA$41,OR(CZ117=1,CZ117="x")),1,0))</f>
        <v>0</v>
      </c>
      <c r="DA56" s="225">
        <f>IF($B117=0,0,IF(AND(VLOOKUP($B117,RE,19,FALSE)&gt;=REGISTER!$DA$41,OR(DA117=1,DA117="x")),1,0))</f>
        <v>0</v>
      </c>
      <c r="DB56" s="225">
        <f>IF($B117=0,0,IF(AND(VLOOKUP($B117,RE,19,FALSE)&gt;=REGISTER!$DA$41,OR(DB117=1,DB117="x")),1,0))</f>
        <v>0</v>
      </c>
      <c r="DC56" s="225">
        <f>IF($B117=0,0,IF(AND(VLOOKUP($B117,RE,19,FALSE)&gt;=REGISTER!$DA$41,OR(DC117=1,DC117="x")),1,0))</f>
        <v>0</v>
      </c>
      <c r="DD56" s="225">
        <f>IF($B117=0,0,IF(AND(VLOOKUP($B117,RE,19,FALSE)&gt;=REGISTER!$DA$41,OR(DD117=1,DD117="x")),1,0))</f>
        <v>0</v>
      </c>
      <c r="DE56" s="225">
        <f>IF($B117=0,0,IF(AND(VLOOKUP($B117,RE,19,FALSE)&gt;=REGISTER!$DA$41,OR(DE117=1,DE117="x")),1,0))</f>
        <v>0</v>
      </c>
      <c r="DF56" s="225">
        <f>IF($B117=0,0,IF(AND(VLOOKUP($B117,RE,19,FALSE)&gt;=REGISTER!$DA$41,OR(DF117=1,DF117="x")),1,0))</f>
        <v>0</v>
      </c>
      <c r="DG56" s="225">
        <f>IF($B117=0,0,IF(AND(VLOOKUP($B117,RE,19,FALSE)&gt;=REGISTER!$DA$41,OR(DG117=1,DG117="x")),1,0))</f>
        <v>0</v>
      </c>
      <c r="DH56" s="225">
        <f>IF($B117=0,0,IF(AND(VLOOKUP($B117,RE,19,FALSE)&gt;=REGISTER!$DA$41,OR(DH117=1,DH117="x")),1,0))</f>
        <v>0</v>
      </c>
      <c r="DI56" s="225">
        <f>IF($B117=0,0,IF(AND(VLOOKUP($B117,RE,19,FALSE)&gt;=REGISTER!$DA$41,OR(DI117=1,DI117="x")),1,0))</f>
        <v>0</v>
      </c>
      <c r="DJ56" s="225">
        <f>IF($B117=0,0,IF(AND(VLOOKUP($B117,RE,19,FALSE)&gt;=REGISTER!$DA$41,OR(DJ117=1,DJ117="x")),1,0))</f>
        <v>0</v>
      </c>
      <c r="DK56" s="225">
        <f>IF($B117=0,0,IF(AND(VLOOKUP($B117,RE,19,FALSE)&gt;=REGISTER!$DA$41,OR(DK117=1,DK117="x")),1,0))</f>
        <v>0</v>
      </c>
      <c r="DL56" s="225">
        <f>IF($B117=0,0,IF(AND(VLOOKUP($B117,RE,19,FALSE)&gt;=REGISTER!$DA$41,OR(DL117=1,DL117="x")),1,0))</f>
        <v>0</v>
      </c>
      <c r="DM56" s="225">
        <f>IF($B117=0,0,IF(AND(VLOOKUP($B117,RE,19,FALSE)&gt;=REGISTER!$DA$41,OR(DM117=1,DM117="x")),1,0))</f>
        <v>0</v>
      </c>
      <c r="DN56" s="225">
        <f>IF($B117=0,0,IF(AND(VLOOKUP($B117,RE,19,FALSE)&gt;=REGISTER!$DA$41,OR(DN117=1,DN117="x")),1,0))</f>
        <v>0</v>
      </c>
      <c r="DO56" s="225">
        <f>IF($B117=0,0,IF(AND(VLOOKUP($B117,RE,19,FALSE)&gt;=REGISTER!$DA$41,OR(DO117=1,DO117="x")),1,0))</f>
        <v>0</v>
      </c>
      <c r="DP56" s="225">
        <f>IF($B117=0,0,IF(AND(VLOOKUP($B117,RE,19,FALSE)&gt;=REGISTER!$DA$41,OR(DP117=1,DP117="x")),1,0))</f>
        <v>0</v>
      </c>
      <c r="DQ56" s="225">
        <f>IF($B117=0,0,IF(AND(VLOOKUP($B117,RE,19,FALSE)&gt;=REGISTER!$DA$41,OR(DQ117=1,DQ117="x")),1,0))</f>
        <v>0</v>
      </c>
      <c r="DR56" s="225">
        <f>IF($B117=0,0,IF(AND(VLOOKUP($B117,RE,19,FALSE)&gt;=REGISTER!$DA$41,OR(DR117=1,DR117="x")),1,0))</f>
        <v>0</v>
      </c>
      <c r="DS56" s="225">
        <f>IF($B117=0,0,IF(AND(VLOOKUP($B117,RE,19,FALSE)&gt;=REGISTER!$DA$41,OR(DS117=1,DS117="x")),1,0))</f>
        <v>0</v>
      </c>
      <c r="DT56" s="225">
        <f>IF($B117=0,0,IF(AND(VLOOKUP($B117,RE,19,FALSE)&gt;=REGISTER!$DA$41,OR(DT117=1,DT117="x")),1,0))</f>
        <v>0</v>
      </c>
      <c r="DU56" s="225">
        <f>IF($B117=0,0,IF(AND(VLOOKUP($B117,RE,19,FALSE)&gt;=REGISTER!$DA$41,OR(DU117=1,DU117="x")),1,0))</f>
        <v>0</v>
      </c>
      <c r="DV56" s="225">
        <f>IF($B117=0,0,IF(AND(VLOOKUP($B117,RE,19,FALSE)&gt;=REGISTER!$DA$41,OR(DV117=1,DV117="x")),1,0))</f>
        <v>0</v>
      </c>
      <c r="DW56" s="225">
        <f>IF($B117=0,0,IF(AND(VLOOKUP($B117,RE,19,FALSE)&gt;=REGISTER!$DA$41,OR(DW117=1,DW117="x")),1,0))</f>
        <v>0</v>
      </c>
      <c r="DX56" s="225">
        <f>IF($B117=0,0,IF(AND(VLOOKUP($B117,RE,19,FALSE)&gt;=REGISTER!$DA$41,OR(DX117=1,DX117="x")),1,0))</f>
        <v>0</v>
      </c>
      <c r="DY56" s="225">
        <f>IF($B117=0,0,IF(AND(VLOOKUP($B117,RE,19,FALSE)&gt;=REGISTER!$DA$41,OR(DY117=1,DY117="x")),1,0))</f>
        <v>0</v>
      </c>
      <c r="DZ56" s="225">
        <f>IF($B117=0,0,IF(AND(VLOOKUP($B117,RE,19,FALSE)&gt;=REGISTER!$DA$41,OR(DZ117=1,DZ117="x")),1,0))</f>
        <v>0</v>
      </c>
      <c r="EA56" s="225">
        <f>IF($B117=0,0,IF(AND(VLOOKUP($B117,RE,19,FALSE)&gt;=REGISTER!$DA$41,OR(EA117=1,EA117="x")),1,0))</f>
        <v>0</v>
      </c>
      <c r="EB56" s="225">
        <f>IF($B117=0,0,IF(AND(VLOOKUP($B117,RE,19,FALSE)&gt;=REGISTER!$DA$41,OR(EB117=1,EB117="x")),1,0))</f>
        <v>0</v>
      </c>
      <c r="EC56" s="225">
        <f>IF($B117=0,0,IF(AND(VLOOKUP($B117,RE,19,FALSE)&gt;=REGISTER!$DA$41,OR(EC117=1,EC117="x")),1,0))</f>
        <v>0</v>
      </c>
      <c r="ED56" s="225">
        <f>IF($B117=0,0,IF(AND(VLOOKUP($B117,RE,19,FALSE)&gt;=REGISTER!$DA$41,OR(ED117=1,ED117="x")),1,0))</f>
        <v>0</v>
      </c>
      <c r="EE56" s="225">
        <f>IF($B117=0,0,IF(AND(VLOOKUP($B117,RE,19,FALSE)&gt;=REGISTER!$DA$41,OR(EE117=1,EE117="x")),1,0))</f>
        <v>0</v>
      </c>
      <c r="EF56" s="225">
        <f>IF($B117=0,0,IF(AND(VLOOKUP($B117,RE,19,FALSE)&gt;=REGISTER!$DA$41,OR(EF117=1,EF117="x")),1,0))</f>
        <v>0</v>
      </c>
      <c r="EG56" s="114"/>
      <c r="EH56" s="115"/>
      <c r="EI56" s="115"/>
      <c r="EJ56" s="115"/>
      <c r="EK56" s="116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4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</row>
    <row r="57" spans="1:256" ht="15" hidden="1" customHeight="1">
      <c r="A57" s="71"/>
      <c r="B57" s="72"/>
      <c r="C57" s="72"/>
      <c r="D57" s="72"/>
      <c r="E57" s="72"/>
      <c r="F57" s="73"/>
      <c r="G57" s="69"/>
      <c r="H57" s="60" t="s">
        <v>117</v>
      </c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225">
        <f>IF($B118=0,0,IF(AND(VLOOKUP($B118,RE,19,FALSE)&gt;=REGISTER!$DA$41,OR(CS118=1,CS118="x")),1,0))</f>
        <v>0</v>
      </c>
      <c r="CT57" s="225">
        <f>IF($B118=0,0,IF(AND(VLOOKUP($B118,RE,19,FALSE)&gt;=REGISTER!$DA$41,OR(CT118=1,CT118="x")),1,0))</f>
        <v>0</v>
      </c>
      <c r="CU57" s="225">
        <f>IF($B118=0,0,IF(AND(VLOOKUP($B118,RE,19,FALSE)&gt;=REGISTER!$DA$41,OR(CU118=1,CU118="x")),1,0))</f>
        <v>0</v>
      </c>
      <c r="CV57" s="225">
        <f>IF($B118=0,0,IF(AND(VLOOKUP($B118,RE,19,FALSE)&gt;=REGISTER!$DA$41,OR(CV118=1,CV118="x")),1,0))</f>
        <v>0</v>
      </c>
      <c r="CW57" s="225">
        <f>IF($B118=0,0,IF(AND(VLOOKUP($B118,RE,19,FALSE)&gt;=REGISTER!$DA$41,OR(CW118=1,CW118="x")),1,0))</f>
        <v>0</v>
      </c>
      <c r="CX57" s="225">
        <f>IF($B118=0,0,IF(AND(VLOOKUP($B118,RE,19,FALSE)&gt;=REGISTER!$DA$41,OR(CX118=1,CX118="x")),1,0))</f>
        <v>0</v>
      </c>
      <c r="CY57" s="225">
        <f>IF($B118=0,0,IF(AND(VLOOKUP($B118,RE,19,FALSE)&gt;=REGISTER!$DA$41,OR(CY118=1,CY118="x")),1,0))</f>
        <v>0</v>
      </c>
      <c r="CZ57" s="225">
        <f>IF($B118=0,0,IF(AND(VLOOKUP($B118,RE,19,FALSE)&gt;=REGISTER!$DA$41,OR(CZ118=1,CZ118="x")),1,0))</f>
        <v>0</v>
      </c>
      <c r="DA57" s="225">
        <f>IF($B118=0,0,IF(AND(VLOOKUP($B118,RE,19,FALSE)&gt;=REGISTER!$DA$41,OR(DA118=1,DA118="x")),1,0))</f>
        <v>0</v>
      </c>
      <c r="DB57" s="225">
        <f>IF($B118=0,0,IF(AND(VLOOKUP($B118,RE,19,FALSE)&gt;=REGISTER!$DA$41,OR(DB118=1,DB118="x")),1,0))</f>
        <v>0</v>
      </c>
      <c r="DC57" s="225">
        <f>IF($B118=0,0,IF(AND(VLOOKUP($B118,RE,19,FALSE)&gt;=REGISTER!$DA$41,OR(DC118=1,DC118="x")),1,0))</f>
        <v>0</v>
      </c>
      <c r="DD57" s="225">
        <f>IF($B118=0,0,IF(AND(VLOOKUP($B118,RE,19,FALSE)&gt;=REGISTER!$DA$41,OR(DD118=1,DD118="x")),1,0))</f>
        <v>0</v>
      </c>
      <c r="DE57" s="225">
        <f>IF($B118=0,0,IF(AND(VLOOKUP($B118,RE,19,FALSE)&gt;=REGISTER!$DA$41,OR(DE118=1,DE118="x")),1,0))</f>
        <v>0</v>
      </c>
      <c r="DF57" s="225">
        <f>IF($B118=0,0,IF(AND(VLOOKUP($B118,RE,19,FALSE)&gt;=REGISTER!$DA$41,OR(DF118=1,DF118="x")),1,0))</f>
        <v>0</v>
      </c>
      <c r="DG57" s="225">
        <f>IF($B118=0,0,IF(AND(VLOOKUP($B118,RE,19,FALSE)&gt;=REGISTER!$DA$41,OR(DG118=1,DG118="x")),1,0))</f>
        <v>0</v>
      </c>
      <c r="DH57" s="225">
        <f>IF($B118=0,0,IF(AND(VLOOKUP($B118,RE,19,FALSE)&gt;=REGISTER!$DA$41,OR(DH118=1,DH118="x")),1,0))</f>
        <v>0</v>
      </c>
      <c r="DI57" s="225">
        <f>IF($B118=0,0,IF(AND(VLOOKUP($B118,RE,19,FALSE)&gt;=REGISTER!$DA$41,OR(DI118=1,DI118="x")),1,0))</f>
        <v>0</v>
      </c>
      <c r="DJ57" s="225">
        <f>IF($B118=0,0,IF(AND(VLOOKUP($B118,RE,19,FALSE)&gt;=REGISTER!$DA$41,OR(DJ118=1,DJ118="x")),1,0))</f>
        <v>0</v>
      </c>
      <c r="DK57" s="225">
        <f>IF($B118=0,0,IF(AND(VLOOKUP($B118,RE,19,FALSE)&gt;=REGISTER!$DA$41,OR(DK118=1,DK118="x")),1,0))</f>
        <v>0</v>
      </c>
      <c r="DL57" s="225">
        <f>IF($B118=0,0,IF(AND(VLOOKUP($B118,RE,19,FALSE)&gt;=REGISTER!$DA$41,OR(DL118=1,DL118="x")),1,0))</f>
        <v>0</v>
      </c>
      <c r="DM57" s="225">
        <f>IF($B118=0,0,IF(AND(VLOOKUP($B118,RE,19,FALSE)&gt;=REGISTER!$DA$41,OR(DM118=1,DM118="x")),1,0))</f>
        <v>0</v>
      </c>
      <c r="DN57" s="225">
        <f>IF($B118=0,0,IF(AND(VLOOKUP($B118,RE,19,FALSE)&gt;=REGISTER!$DA$41,OR(DN118=1,DN118="x")),1,0))</f>
        <v>0</v>
      </c>
      <c r="DO57" s="225">
        <f>IF($B118=0,0,IF(AND(VLOOKUP($B118,RE,19,FALSE)&gt;=REGISTER!$DA$41,OR(DO118=1,DO118="x")),1,0))</f>
        <v>0</v>
      </c>
      <c r="DP57" s="225">
        <f>IF($B118=0,0,IF(AND(VLOOKUP($B118,RE,19,FALSE)&gt;=REGISTER!$DA$41,OR(DP118=1,DP118="x")),1,0))</f>
        <v>0</v>
      </c>
      <c r="DQ57" s="225">
        <f>IF($B118=0,0,IF(AND(VLOOKUP($B118,RE,19,FALSE)&gt;=REGISTER!$DA$41,OR(DQ118=1,DQ118="x")),1,0))</f>
        <v>0</v>
      </c>
      <c r="DR57" s="225">
        <f>IF($B118=0,0,IF(AND(VLOOKUP($B118,RE,19,FALSE)&gt;=REGISTER!$DA$41,OR(DR118=1,DR118="x")),1,0))</f>
        <v>0</v>
      </c>
      <c r="DS57" s="225">
        <f>IF($B118=0,0,IF(AND(VLOOKUP($B118,RE,19,FALSE)&gt;=REGISTER!$DA$41,OR(DS118=1,DS118="x")),1,0))</f>
        <v>0</v>
      </c>
      <c r="DT57" s="225">
        <f>IF($B118=0,0,IF(AND(VLOOKUP($B118,RE,19,FALSE)&gt;=REGISTER!$DA$41,OR(DT118=1,DT118="x")),1,0))</f>
        <v>0</v>
      </c>
      <c r="DU57" s="225">
        <f>IF($B118=0,0,IF(AND(VLOOKUP($B118,RE,19,FALSE)&gt;=REGISTER!$DA$41,OR(DU118=1,DU118="x")),1,0))</f>
        <v>0</v>
      </c>
      <c r="DV57" s="225">
        <f>IF($B118=0,0,IF(AND(VLOOKUP($B118,RE,19,FALSE)&gt;=REGISTER!$DA$41,OR(DV118=1,DV118="x")),1,0))</f>
        <v>0</v>
      </c>
      <c r="DW57" s="225">
        <f>IF($B118=0,0,IF(AND(VLOOKUP($B118,RE,19,FALSE)&gt;=REGISTER!$DA$41,OR(DW118=1,DW118="x")),1,0))</f>
        <v>0</v>
      </c>
      <c r="DX57" s="225">
        <f>IF($B118=0,0,IF(AND(VLOOKUP($B118,RE,19,FALSE)&gt;=REGISTER!$DA$41,OR(DX118=1,DX118="x")),1,0))</f>
        <v>0</v>
      </c>
      <c r="DY57" s="225">
        <f>IF($B118=0,0,IF(AND(VLOOKUP($B118,RE,19,FALSE)&gt;=REGISTER!$DA$41,OR(DY118=1,DY118="x")),1,0))</f>
        <v>0</v>
      </c>
      <c r="DZ57" s="225">
        <f>IF($B118=0,0,IF(AND(VLOOKUP($B118,RE,19,FALSE)&gt;=REGISTER!$DA$41,OR(DZ118=1,DZ118="x")),1,0))</f>
        <v>0</v>
      </c>
      <c r="EA57" s="225">
        <f>IF($B118=0,0,IF(AND(VLOOKUP($B118,RE,19,FALSE)&gt;=REGISTER!$DA$41,OR(EA118=1,EA118="x")),1,0))</f>
        <v>0</v>
      </c>
      <c r="EB57" s="225">
        <f>IF($B118=0,0,IF(AND(VLOOKUP($B118,RE,19,FALSE)&gt;=REGISTER!$DA$41,OR(EB118=1,EB118="x")),1,0))</f>
        <v>0</v>
      </c>
      <c r="EC57" s="225">
        <f>IF($B118=0,0,IF(AND(VLOOKUP($B118,RE,19,FALSE)&gt;=REGISTER!$DA$41,OR(EC118=1,EC118="x")),1,0))</f>
        <v>0</v>
      </c>
      <c r="ED57" s="225">
        <f>IF($B118=0,0,IF(AND(VLOOKUP($B118,RE,19,FALSE)&gt;=REGISTER!$DA$41,OR(ED118=1,ED118="x")),1,0))</f>
        <v>0</v>
      </c>
      <c r="EE57" s="225">
        <f>IF($B118=0,0,IF(AND(VLOOKUP($B118,RE,19,FALSE)&gt;=REGISTER!$DA$41,OR(EE118=1,EE118="x")),1,0))</f>
        <v>0</v>
      </c>
      <c r="EF57" s="225">
        <f>IF($B118=0,0,IF(AND(VLOOKUP($B118,RE,19,FALSE)&gt;=REGISTER!$DA$41,OR(EF118=1,EF118="x")),1,0))</f>
        <v>0</v>
      </c>
      <c r="EG57" s="114"/>
      <c r="EH57" s="115"/>
      <c r="EI57" s="115"/>
      <c r="EJ57" s="115"/>
      <c r="EK57" s="116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4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</row>
    <row r="58" spans="1:256" ht="15" hidden="1" customHeight="1">
      <c r="A58" s="71"/>
      <c r="B58" s="72"/>
      <c r="C58" s="72"/>
      <c r="D58" s="72"/>
      <c r="E58" s="72"/>
      <c r="F58" s="73"/>
      <c r="G58" s="69"/>
      <c r="H58" s="60" t="s">
        <v>118</v>
      </c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225">
        <f>IF($B119=0,0,IF(AND(VLOOKUP($B119,RE,19,FALSE)&gt;=REGISTER!$DA$41,OR(CS119=1,CS119="x")),1,0))</f>
        <v>0</v>
      </c>
      <c r="CT58" s="225">
        <f>IF($B119=0,0,IF(AND(VLOOKUP($B119,RE,19,FALSE)&gt;=REGISTER!$DA$41,OR(CT119=1,CT119="x")),1,0))</f>
        <v>0</v>
      </c>
      <c r="CU58" s="225">
        <f>IF($B119=0,0,IF(AND(VLOOKUP($B119,RE,19,FALSE)&gt;=REGISTER!$DA$41,OR(CU119=1,CU119="x")),1,0))</f>
        <v>0</v>
      </c>
      <c r="CV58" s="225">
        <f>IF($B119=0,0,IF(AND(VLOOKUP($B119,RE,19,FALSE)&gt;=REGISTER!$DA$41,OR(CV119=1,CV119="x")),1,0))</f>
        <v>0</v>
      </c>
      <c r="CW58" s="225">
        <f>IF($B119=0,0,IF(AND(VLOOKUP($B119,RE,19,FALSE)&gt;=REGISTER!$DA$41,OR(CW119=1,CW119="x")),1,0))</f>
        <v>0</v>
      </c>
      <c r="CX58" s="225">
        <f>IF($B119=0,0,IF(AND(VLOOKUP($B119,RE,19,FALSE)&gt;=REGISTER!$DA$41,OR(CX119=1,CX119="x")),1,0))</f>
        <v>0</v>
      </c>
      <c r="CY58" s="225">
        <f>IF($B119=0,0,IF(AND(VLOOKUP($B119,RE,19,FALSE)&gt;=REGISTER!$DA$41,OR(CY119=1,CY119="x")),1,0))</f>
        <v>0</v>
      </c>
      <c r="CZ58" s="225">
        <f>IF($B119=0,0,IF(AND(VLOOKUP($B119,RE,19,FALSE)&gt;=REGISTER!$DA$41,OR(CZ119=1,CZ119="x")),1,0))</f>
        <v>0</v>
      </c>
      <c r="DA58" s="225">
        <f>IF($B119=0,0,IF(AND(VLOOKUP($B119,RE,19,FALSE)&gt;=REGISTER!$DA$41,OR(DA119=1,DA119="x")),1,0))</f>
        <v>0</v>
      </c>
      <c r="DB58" s="225">
        <f>IF($B119=0,0,IF(AND(VLOOKUP($B119,RE,19,FALSE)&gt;=REGISTER!$DA$41,OR(DB119=1,DB119="x")),1,0))</f>
        <v>0</v>
      </c>
      <c r="DC58" s="225">
        <f>IF($B119=0,0,IF(AND(VLOOKUP($B119,RE,19,FALSE)&gt;=REGISTER!$DA$41,OR(DC119=1,DC119="x")),1,0))</f>
        <v>0</v>
      </c>
      <c r="DD58" s="225">
        <f>IF($B119=0,0,IF(AND(VLOOKUP($B119,RE,19,FALSE)&gt;=REGISTER!$DA$41,OR(DD119=1,DD119="x")),1,0))</f>
        <v>0</v>
      </c>
      <c r="DE58" s="225">
        <f>IF($B119=0,0,IF(AND(VLOOKUP($B119,RE,19,FALSE)&gt;=REGISTER!$DA$41,OR(DE119=1,DE119="x")),1,0))</f>
        <v>0</v>
      </c>
      <c r="DF58" s="225">
        <f>IF($B119=0,0,IF(AND(VLOOKUP($B119,RE,19,FALSE)&gt;=REGISTER!$DA$41,OR(DF119=1,DF119="x")),1,0))</f>
        <v>0</v>
      </c>
      <c r="DG58" s="225">
        <f>IF($B119=0,0,IF(AND(VLOOKUP($B119,RE,19,FALSE)&gt;=REGISTER!$DA$41,OR(DG119=1,DG119="x")),1,0))</f>
        <v>0</v>
      </c>
      <c r="DH58" s="225">
        <f>IF($B119=0,0,IF(AND(VLOOKUP($B119,RE,19,FALSE)&gt;=REGISTER!$DA$41,OR(DH119=1,DH119="x")),1,0))</f>
        <v>0</v>
      </c>
      <c r="DI58" s="225">
        <f>IF($B119=0,0,IF(AND(VLOOKUP($B119,RE,19,FALSE)&gt;=REGISTER!$DA$41,OR(DI119=1,DI119="x")),1,0))</f>
        <v>0</v>
      </c>
      <c r="DJ58" s="225">
        <f>IF($B119=0,0,IF(AND(VLOOKUP($B119,RE,19,FALSE)&gt;=REGISTER!$DA$41,OR(DJ119=1,DJ119="x")),1,0))</f>
        <v>0</v>
      </c>
      <c r="DK58" s="225">
        <f>IF($B119=0,0,IF(AND(VLOOKUP($B119,RE,19,FALSE)&gt;=REGISTER!$DA$41,OR(DK119=1,DK119="x")),1,0))</f>
        <v>0</v>
      </c>
      <c r="DL58" s="225">
        <f>IF($B119=0,0,IF(AND(VLOOKUP($B119,RE,19,FALSE)&gt;=REGISTER!$DA$41,OR(DL119=1,DL119="x")),1,0))</f>
        <v>0</v>
      </c>
      <c r="DM58" s="225">
        <f>IF($B119=0,0,IF(AND(VLOOKUP($B119,RE,19,FALSE)&gt;=REGISTER!$DA$41,OR(DM119=1,DM119="x")),1,0))</f>
        <v>0</v>
      </c>
      <c r="DN58" s="225">
        <f>IF($B119=0,0,IF(AND(VLOOKUP($B119,RE,19,FALSE)&gt;=REGISTER!$DA$41,OR(DN119=1,DN119="x")),1,0))</f>
        <v>0</v>
      </c>
      <c r="DO58" s="225">
        <f>IF($B119=0,0,IF(AND(VLOOKUP($B119,RE,19,FALSE)&gt;=REGISTER!$DA$41,OR(DO119=1,DO119="x")),1,0))</f>
        <v>0</v>
      </c>
      <c r="DP58" s="225">
        <f>IF($B119=0,0,IF(AND(VLOOKUP($B119,RE,19,FALSE)&gt;=REGISTER!$DA$41,OR(DP119=1,DP119="x")),1,0))</f>
        <v>0</v>
      </c>
      <c r="DQ58" s="225">
        <f>IF($B119=0,0,IF(AND(VLOOKUP($B119,RE,19,FALSE)&gt;=REGISTER!$DA$41,OR(DQ119=1,DQ119="x")),1,0))</f>
        <v>0</v>
      </c>
      <c r="DR58" s="225">
        <f>IF($B119=0,0,IF(AND(VLOOKUP($B119,RE,19,FALSE)&gt;=REGISTER!$DA$41,OR(DR119=1,DR119="x")),1,0))</f>
        <v>0</v>
      </c>
      <c r="DS58" s="225">
        <f>IF($B119=0,0,IF(AND(VLOOKUP($B119,RE,19,FALSE)&gt;=REGISTER!$DA$41,OR(DS119=1,DS119="x")),1,0))</f>
        <v>0</v>
      </c>
      <c r="DT58" s="225">
        <f>IF($B119=0,0,IF(AND(VLOOKUP($B119,RE,19,FALSE)&gt;=REGISTER!$DA$41,OR(DT119=1,DT119="x")),1,0))</f>
        <v>0</v>
      </c>
      <c r="DU58" s="225">
        <f>IF($B119=0,0,IF(AND(VLOOKUP($B119,RE,19,FALSE)&gt;=REGISTER!$DA$41,OR(DU119=1,DU119="x")),1,0))</f>
        <v>0</v>
      </c>
      <c r="DV58" s="225">
        <f>IF($B119=0,0,IF(AND(VLOOKUP($B119,RE,19,FALSE)&gt;=REGISTER!$DA$41,OR(DV119=1,DV119="x")),1,0))</f>
        <v>0</v>
      </c>
      <c r="DW58" s="225">
        <f>IF($B119=0,0,IF(AND(VLOOKUP($B119,RE,19,FALSE)&gt;=REGISTER!$DA$41,OR(DW119=1,DW119="x")),1,0))</f>
        <v>0</v>
      </c>
      <c r="DX58" s="225">
        <f>IF($B119=0,0,IF(AND(VLOOKUP($B119,RE,19,FALSE)&gt;=REGISTER!$DA$41,OR(DX119=1,DX119="x")),1,0))</f>
        <v>0</v>
      </c>
      <c r="DY58" s="225">
        <f>IF($B119=0,0,IF(AND(VLOOKUP($B119,RE,19,FALSE)&gt;=REGISTER!$DA$41,OR(DY119=1,DY119="x")),1,0))</f>
        <v>0</v>
      </c>
      <c r="DZ58" s="225">
        <f>IF($B119=0,0,IF(AND(VLOOKUP($B119,RE,19,FALSE)&gt;=REGISTER!$DA$41,OR(DZ119=1,DZ119="x")),1,0))</f>
        <v>0</v>
      </c>
      <c r="EA58" s="225">
        <f>IF($B119=0,0,IF(AND(VLOOKUP($B119,RE,19,FALSE)&gt;=REGISTER!$DA$41,OR(EA119=1,EA119="x")),1,0))</f>
        <v>0</v>
      </c>
      <c r="EB58" s="225">
        <f>IF($B119=0,0,IF(AND(VLOOKUP($B119,RE,19,FALSE)&gt;=REGISTER!$DA$41,OR(EB119=1,EB119="x")),1,0))</f>
        <v>0</v>
      </c>
      <c r="EC58" s="225">
        <f>IF($B119=0,0,IF(AND(VLOOKUP($B119,RE,19,FALSE)&gt;=REGISTER!$DA$41,OR(EC119=1,EC119="x")),1,0))</f>
        <v>0</v>
      </c>
      <c r="ED58" s="225">
        <f>IF($B119=0,0,IF(AND(VLOOKUP($B119,RE,19,FALSE)&gt;=REGISTER!$DA$41,OR(ED119=1,ED119="x")),1,0))</f>
        <v>0</v>
      </c>
      <c r="EE58" s="225">
        <f>IF($B119=0,0,IF(AND(VLOOKUP($B119,RE,19,FALSE)&gt;=REGISTER!$DA$41,OR(EE119=1,EE119="x")),1,0))</f>
        <v>0</v>
      </c>
      <c r="EF58" s="225">
        <f>IF($B119=0,0,IF(AND(VLOOKUP($B119,RE,19,FALSE)&gt;=REGISTER!$DA$41,OR(EF119=1,EF119="x")),1,0))</f>
        <v>0</v>
      </c>
      <c r="EG58" s="114"/>
      <c r="EH58" s="115"/>
      <c r="EI58" s="115"/>
      <c r="EJ58" s="115"/>
      <c r="EK58" s="116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4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</row>
    <row r="59" spans="1:256" ht="15" hidden="1" customHeight="1">
      <c r="A59" s="71"/>
      <c r="B59" s="72"/>
      <c r="C59" s="72"/>
      <c r="D59" s="72"/>
      <c r="E59" s="72"/>
      <c r="F59" s="73"/>
      <c r="G59" s="69"/>
      <c r="H59" s="60" t="s">
        <v>120</v>
      </c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225">
        <f>IF($B120=0,0,IF(AND(VLOOKUP($B120,RE,19,FALSE)&gt;=REGISTER!$DA$41,OR(CS120=1,CS120="x")),1,0))</f>
        <v>0</v>
      </c>
      <c r="CT59" s="225">
        <f>IF($B120=0,0,IF(AND(VLOOKUP($B120,RE,19,FALSE)&gt;=REGISTER!$DA$41,OR(CT120=1,CT120="x")),1,0))</f>
        <v>0</v>
      </c>
      <c r="CU59" s="225">
        <f>IF($B120=0,0,IF(AND(VLOOKUP($B120,RE,19,FALSE)&gt;=REGISTER!$DA$41,OR(CU120=1,CU120="x")),1,0))</f>
        <v>0</v>
      </c>
      <c r="CV59" s="225">
        <f>IF($B120=0,0,IF(AND(VLOOKUP($B120,RE,19,FALSE)&gt;=REGISTER!$DA$41,OR(CV120=1,CV120="x")),1,0))</f>
        <v>0</v>
      </c>
      <c r="CW59" s="225">
        <f>IF($B120=0,0,IF(AND(VLOOKUP($B120,RE,19,FALSE)&gt;=REGISTER!$DA$41,OR(CW120=1,CW120="x")),1,0))</f>
        <v>0</v>
      </c>
      <c r="CX59" s="225">
        <f>IF($B120=0,0,IF(AND(VLOOKUP($B120,RE,19,FALSE)&gt;=REGISTER!$DA$41,OR(CX120=1,CX120="x")),1,0))</f>
        <v>0</v>
      </c>
      <c r="CY59" s="225">
        <f>IF($B120=0,0,IF(AND(VLOOKUP($B120,RE,19,FALSE)&gt;=REGISTER!$DA$41,OR(CY120=1,CY120="x")),1,0))</f>
        <v>0</v>
      </c>
      <c r="CZ59" s="225">
        <f>IF($B120=0,0,IF(AND(VLOOKUP($B120,RE,19,FALSE)&gt;=REGISTER!$DA$41,OR(CZ120=1,CZ120="x")),1,0))</f>
        <v>0</v>
      </c>
      <c r="DA59" s="225">
        <f>IF($B120=0,0,IF(AND(VLOOKUP($B120,RE,19,FALSE)&gt;=REGISTER!$DA$41,OR(DA120=1,DA120="x")),1,0))</f>
        <v>0</v>
      </c>
      <c r="DB59" s="225">
        <f>IF($B120=0,0,IF(AND(VLOOKUP($B120,RE,19,FALSE)&gt;=REGISTER!$DA$41,OR(DB120=1,DB120="x")),1,0))</f>
        <v>0</v>
      </c>
      <c r="DC59" s="225">
        <f>IF($B120=0,0,IF(AND(VLOOKUP($B120,RE,19,FALSE)&gt;=REGISTER!$DA$41,OR(DC120=1,DC120="x")),1,0))</f>
        <v>0</v>
      </c>
      <c r="DD59" s="225">
        <f>IF($B120=0,0,IF(AND(VLOOKUP($B120,RE,19,FALSE)&gt;=REGISTER!$DA$41,OR(DD120=1,DD120="x")),1,0))</f>
        <v>0</v>
      </c>
      <c r="DE59" s="225">
        <f>IF($B120=0,0,IF(AND(VLOOKUP($B120,RE,19,FALSE)&gt;=REGISTER!$DA$41,OR(DE120=1,DE120="x")),1,0))</f>
        <v>0</v>
      </c>
      <c r="DF59" s="225">
        <f>IF($B120=0,0,IF(AND(VLOOKUP($B120,RE,19,FALSE)&gt;=REGISTER!$DA$41,OR(DF120=1,DF120="x")),1,0))</f>
        <v>0</v>
      </c>
      <c r="DG59" s="225">
        <f>IF($B120=0,0,IF(AND(VLOOKUP($B120,RE,19,FALSE)&gt;=REGISTER!$DA$41,OR(DG120=1,DG120="x")),1,0))</f>
        <v>0</v>
      </c>
      <c r="DH59" s="225">
        <f>IF($B120=0,0,IF(AND(VLOOKUP($B120,RE,19,FALSE)&gt;=REGISTER!$DA$41,OR(DH120=1,DH120="x")),1,0))</f>
        <v>0</v>
      </c>
      <c r="DI59" s="225">
        <f>IF($B120=0,0,IF(AND(VLOOKUP($B120,RE,19,FALSE)&gt;=REGISTER!$DA$41,OR(DI120=1,DI120="x")),1,0))</f>
        <v>0</v>
      </c>
      <c r="DJ59" s="225">
        <f>IF($B120=0,0,IF(AND(VLOOKUP($B120,RE,19,FALSE)&gt;=REGISTER!$DA$41,OR(DJ120=1,DJ120="x")),1,0))</f>
        <v>0</v>
      </c>
      <c r="DK59" s="225">
        <f>IF($B120=0,0,IF(AND(VLOOKUP($B120,RE,19,FALSE)&gt;=REGISTER!$DA$41,OR(DK120=1,DK120="x")),1,0))</f>
        <v>0</v>
      </c>
      <c r="DL59" s="225">
        <f>IF($B120=0,0,IF(AND(VLOOKUP($B120,RE,19,FALSE)&gt;=REGISTER!$DA$41,OR(DL120=1,DL120="x")),1,0))</f>
        <v>0</v>
      </c>
      <c r="DM59" s="225">
        <f>IF($B120=0,0,IF(AND(VLOOKUP($B120,RE,19,FALSE)&gt;=REGISTER!$DA$41,OR(DM120=1,DM120="x")),1,0))</f>
        <v>0</v>
      </c>
      <c r="DN59" s="225">
        <f>IF($B120=0,0,IF(AND(VLOOKUP($B120,RE,19,FALSE)&gt;=REGISTER!$DA$41,OR(DN120=1,DN120="x")),1,0))</f>
        <v>0</v>
      </c>
      <c r="DO59" s="225">
        <f>IF($B120=0,0,IF(AND(VLOOKUP($B120,RE,19,FALSE)&gt;=REGISTER!$DA$41,OR(DO120=1,DO120="x")),1,0))</f>
        <v>0</v>
      </c>
      <c r="DP59" s="225">
        <f>IF($B120=0,0,IF(AND(VLOOKUP($B120,RE,19,FALSE)&gt;=REGISTER!$DA$41,OR(DP120=1,DP120="x")),1,0))</f>
        <v>0</v>
      </c>
      <c r="DQ59" s="225">
        <f>IF($B120=0,0,IF(AND(VLOOKUP($B120,RE,19,FALSE)&gt;=REGISTER!$DA$41,OR(DQ120=1,DQ120="x")),1,0))</f>
        <v>0</v>
      </c>
      <c r="DR59" s="225">
        <f>IF($B120=0,0,IF(AND(VLOOKUP($B120,RE,19,FALSE)&gt;=REGISTER!$DA$41,OR(DR120=1,DR120="x")),1,0))</f>
        <v>0</v>
      </c>
      <c r="DS59" s="225">
        <f>IF($B120=0,0,IF(AND(VLOOKUP($B120,RE,19,FALSE)&gt;=REGISTER!$DA$41,OR(DS120=1,DS120="x")),1,0))</f>
        <v>0</v>
      </c>
      <c r="DT59" s="225">
        <f>IF($B120=0,0,IF(AND(VLOOKUP($B120,RE,19,FALSE)&gt;=REGISTER!$DA$41,OR(DT120=1,DT120="x")),1,0))</f>
        <v>0</v>
      </c>
      <c r="DU59" s="225">
        <f>IF($B120=0,0,IF(AND(VLOOKUP($B120,RE,19,FALSE)&gt;=REGISTER!$DA$41,OR(DU120=1,DU120="x")),1,0))</f>
        <v>0</v>
      </c>
      <c r="DV59" s="225">
        <f>IF($B120=0,0,IF(AND(VLOOKUP($B120,RE,19,FALSE)&gt;=REGISTER!$DA$41,OR(DV120=1,DV120="x")),1,0))</f>
        <v>0</v>
      </c>
      <c r="DW59" s="225">
        <f>IF($B120=0,0,IF(AND(VLOOKUP($B120,RE,19,FALSE)&gt;=REGISTER!$DA$41,OR(DW120=1,DW120="x")),1,0))</f>
        <v>0</v>
      </c>
      <c r="DX59" s="225">
        <f>IF($B120=0,0,IF(AND(VLOOKUP($B120,RE,19,FALSE)&gt;=REGISTER!$DA$41,OR(DX120=1,DX120="x")),1,0))</f>
        <v>0</v>
      </c>
      <c r="DY59" s="225">
        <f>IF($B120=0,0,IF(AND(VLOOKUP($B120,RE,19,FALSE)&gt;=REGISTER!$DA$41,OR(DY120=1,DY120="x")),1,0))</f>
        <v>0</v>
      </c>
      <c r="DZ59" s="225">
        <f>IF($B120=0,0,IF(AND(VLOOKUP($B120,RE,19,FALSE)&gt;=REGISTER!$DA$41,OR(DZ120=1,DZ120="x")),1,0))</f>
        <v>0</v>
      </c>
      <c r="EA59" s="225">
        <f>IF($B120=0,0,IF(AND(VLOOKUP($B120,RE,19,FALSE)&gt;=REGISTER!$DA$41,OR(EA120=1,EA120="x")),1,0))</f>
        <v>0</v>
      </c>
      <c r="EB59" s="225">
        <f>IF($B120=0,0,IF(AND(VLOOKUP($B120,RE,19,FALSE)&gt;=REGISTER!$DA$41,OR(EB120=1,EB120="x")),1,0))</f>
        <v>0</v>
      </c>
      <c r="EC59" s="225">
        <f>IF($B120=0,0,IF(AND(VLOOKUP($B120,RE,19,FALSE)&gt;=REGISTER!$DA$41,OR(EC120=1,EC120="x")),1,0))</f>
        <v>0</v>
      </c>
      <c r="ED59" s="225">
        <f>IF($B120=0,0,IF(AND(VLOOKUP($B120,RE,19,FALSE)&gt;=REGISTER!$DA$41,OR(ED120=1,ED120="x")),1,0))</f>
        <v>0</v>
      </c>
      <c r="EE59" s="225">
        <f>IF($B120=0,0,IF(AND(VLOOKUP($B120,RE,19,FALSE)&gt;=REGISTER!$DA$41,OR(EE120=1,EE120="x")),1,0))</f>
        <v>0</v>
      </c>
      <c r="EF59" s="225">
        <f>IF($B120=0,0,IF(AND(VLOOKUP($B120,RE,19,FALSE)&gt;=REGISTER!$DA$41,OR(EF120=1,EF120="x")),1,0))</f>
        <v>0</v>
      </c>
      <c r="EG59" s="114"/>
      <c r="EH59" s="115"/>
      <c r="EI59" s="115"/>
      <c r="EJ59" s="115"/>
      <c r="EK59" s="116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4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</row>
    <row r="60" spans="1:256" ht="15" hidden="1" customHeight="1">
      <c r="A60" s="71"/>
      <c r="B60" s="72"/>
      <c r="C60" s="72"/>
      <c r="D60" s="72"/>
      <c r="E60" s="72"/>
      <c r="F60" s="73"/>
      <c r="G60" s="69"/>
      <c r="H60" s="60" t="s">
        <v>121</v>
      </c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225">
        <f>IF($B121=0,0,IF(AND(VLOOKUP($B121,RE,19,FALSE)&gt;=REGISTER!$DA$41,OR(CS121=1,CS121="x")),1,0))</f>
        <v>0</v>
      </c>
      <c r="CT60" s="225">
        <f>IF($B121=0,0,IF(AND(VLOOKUP($B121,RE,19,FALSE)&gt;=REGISTER!$DA$41,OR(CT121=1,CT121="x")),1,0))</f>
        <v>0</v>
      </c>
      <c r="CU60" s="225">
        <f>IF($B121=0,0,IF(AND(VLOOKUP($B121,RE,19,FALSE)&gt;=REGISTER!$DA$41,OR(CU121=1,CU121="x")),1,0))</f>
        <v>0</v>
      </c>
      <c r="CV60" s="225">
        <f>IF($B121=0,0,IF(AND(VLOOKUP($B121,RE,19,FALSE)&gt;=REGISTER!$DA$41,OR(CV121=1,CV121="x")),1,0))</f>
        <v>0</v>
      </c>
      <c r="CW60" s="225">
        <f>IF($B121=0,0,IF(AND(VLOOKUP($B121,RE,19,FALSE)&gt;=REGISTER!$DA$41,OR(CW121=1,CW121="x")),1,0))</f>
        <v>0</v>
      </c>
      <c r="CX60" s="225">
        <f>IF($B121=0,0,IF(AND(VLOOKUP($B121,RE,19,FALSE)&gt;=REGISTER!$DA$41,OR(CX121=1,CX121="x")),1,0))</f>
        <v>0</v>
      </c>
      <c r="CY60" s="225">
        <f>IF($B121=0,0,IF(AND(VLOOKUP($B121,RE,19,FALSE)&gt;=REGISTER!$DA$41,OR(CY121=1,CY121="x")),1,0))</f>
        <v>0</v>
      </c>
      <c r="CZ60" s="225">
        <f>IF($B121=0,0,IF(AND(VLOOKUP($B121,RE,19,FALSE)&gt;=REGISTER!$DA$41,OR(CZ121=1,CZ121="x")),1,0))</f>
        <v>0</v>
      </c>
      <c r="DA60" s="225">
        <f>IF($B121=0,0,IF(AND(VLOOKUP($B121,RE,19,FALSE)&gt;=REGISTER!$DA$41,OR(DA121=1,DA121="x")),1,0))</f>
        <v>0</v>
      </c>
      <c r="DB60" s="225">
        <f>IF($B121=0,0,IF(AND(VLOOKUP($B121,RE,19,FALSE)&gt;=REGISTER!$DA$41,OR(DB121=1,DB121="x")),1,0))</f>
        <v>0</v>
      </c>
      <c r="DC60" s="225">
        <f>IF($B121=0,0,IF(AND(VLOOKUP($B121,RE,19,FALSE)&gt;=REGISTER!$DA$41,OR(DC121=1,DC121="x")),1,0))</f>
        <v>0</v>
      </c>
      <c r="DD60" s="225">
        <f>IF($B121=0,0,IF(AND(VLOOKUP($B121,RE,19,FALSE)&gt;=REGISTER!$DA$41,OR(DD121=1,DD121="x")),1,0))</f>
        <v>0</v>
      </c>
      <c r="DE60" s="225">
        <f>IF($B121=0,0,IF(AND(VLOOKUP($B121,RE,19,FALSE)&gt;=REGISTER!$DA$41,OR(DE121=1,DE121="x")),1,0))</f>
        <v>0</v>
      </c>
      <c r="DF60" s="225">
        <f>IF($B121=0,0,IF(AND(VLOOKUP($B121,RE,19,FALSE)&gt;=REGISTER!$DA$41,OR(DF121=1,DF121="x")),1,0))</f>
        <v>0</v>
      </c>
      <c r="DG60" s="225">
        <f>IF($B121=0,0,IF(AND(VLOOKUP($B121,RE,19,FALSE)&gt;=REGISTER!$DA$41,OR(DG121=1,DG121="x")),1,0))</f>
        <v>0</v>
      </c>
      <c r="DH60" s="225">
        <f>IF($B121=0,0,IF(AND(VLOOKUP($B121,RE,19,FALSE)&gt;=REGISTER!$DA$41,OR(DH121=1,DH121="x")),1,0))</f>
        <v>0</v>
      </c>
      <c r="DI60" s="225">
        <f>IF($B121=0,0,IF(AND(VLOOKUP($B121,RE,19,FALSE)&gt;=REGISTER!$DA$41,OR(DI121=1,DI121="x")),1,0))</f>
        <v>0</v>
      </c>
      <c r="DJ60" s="225">
        <f>IF($B121=0,0,IF(AND(VLOOKUP($B121,RE,19,FALSE)&gt;=REGISTER!$DA$41,OR(DJ121=1,DJ121="x")),1,0))</f>
        <v>0</v>
      </c>
      <c r="DK60" s="225">
        <f>IF($B121=0,0,IF(AND(VLOOKUP($B121,RE,19,FALSE)&gt;=REGISTER!$DA$41,OR(DK121=1,DK121="x")),1,0))</f>
        <v>0</v>
      </c>
      <c r="DL60" s="225">
        <f>IF($B121=0,0,IF(AND(VLOOKUP($B121,RE,19,FALSE)&gt;=REGISTER!$DA$41,OR(DL121=1,DL121="x")),1,0))</f>
        <v>0</v>
      </c>
      <c r="DM60" s="225">
        <f>IF($B121=0,0,IF(AND(VLOOKUP($B121,RE,19,FALSE)&gt;=REGISTER!$DA$41,OR(DM121=1,DM121="x")),1,0))</f>
        <v>0</v>
      </c>
      <c r="DN60" s="225">
        <f>IF($B121=0,0,IF(AND(VLOOKUP($B121,RE,19,FALSE)&gt;=REGISTER!$DA$41,OR(DN121=1,DN121="x")),1,0))</f>
        <v>0</v>
      </c>
      <c r="DO60" s="225">
        <f>IF($B121=0,0,IF(AND(VLOOKUP($B121,RE,19,FALSE)&gt;=REGISTER!$DA$41,OR(DO121=1,DO121="x")),1,0))</f>
        <v>0</v>
      </c>
      <c r="DP60" s="225">
        <f>IF($B121=0,0,IF(AND(VLOOKUP($B121,RE,19,FALSE)&gt;=REGISTER!$DA$41,OR(DP121=1,DP121="x")),1,0))</f>
        <v>0</v>
      </c>
      <c r="DQ60" s="225">
        <f>IF($B121=0,0,IF(AND(VLOOKUP($B121,RE,19,FALSE)&gt;=REGISTER!$DA$41,OR(DQ121=1,DQ121="x")),1,0))</f>
        <v>0</v>
      </c>
      <c r="DR60" s="225">
        <f>IF($B121=0,0,IF(AND(VLOOKUP($B121,RE,19,FALSE)&gt;=REGISTER!$DA$41,OR(DR121=1,DR121="x")),1,0))</f>
        <v>0</v>
      </c>
      <c r="DS60" s="225">
        <f>IF($B121=0,0,IF(AND(VLOOKUP($B121,RE,19,FALSE)&gt;=REGISTER!$DA$41,OR(DS121=1,DS121="x")),1,0))</f>
        <v>0</v>
      </c>
      <c r="DT60" s="225">
        <f>IF($B121=0,0,IF(AND(VLOOKUP($B121,RE,19,FALSE)&gt;=REGISTER!$DA$41,OR(DT121=1,DT121="x")),1,0))</f>
        <v>0</v>
      </c>
      <c r="DU60" s="225">
        <f>IF($B121=0,0,IF(AND(VLOOKUP($B121,RE,19,FALSE)&gt;=REGISTER!$DA$41,OR(DU121=1,DU121="x")),1,0))</f>
        <v>0</v>
      </c>
      <c r="DV60" s="225">
        <f>IF($B121=0,0,IF(AND(VLOOKUP($B121,RE,19,FALSE)&gt;=REGISTER!$DA$41,OR(DV121=1,DV121="x")),1,0))</f>
        <v>0</v>
      </c>
      <c r="DW60" s="225">
        <f>IF($B121=0,0,IF(AND(VLOOKUP($B121,RE,19,FALSE)&gt;=REGISTER!$DA$41,OR(DW121=1,DW121="x")),1,0))</f>
        <v>0</v>
      </c>
      <c r="DX60" s="225">
        <f>IF($B121=0,0,IF(AND(VLOOKUP($B121,RE,19,FALSE)&gt;=REGISTER!$DA$41,OR(DX121=1,DX121="x")),1,0))</f>
        <v>0</v>
      </c>
      <c r="DY60" s="225">
        <f>IF($B121=0,0,IF(AND(VLOOKUP($B121,RE,19,FALSE)&gt;=REGISTER!$DA$41,OR(DY121=1,DY121="x")),1,0))</f>
        <v>0</v>
      </c>
      <c r="DZ60" s="225">
        <f>IF($B121=0,0,IF(AND(VLOOKUP($B121,RE,19,FALSE)&gt;=REGISTER!$DA$41,OR(DZ121=1,DZ121="x")),1,0))</f>
        <v>0</v>
      </c>
      <c r="EA60" s="225">
        <f>IF($B121=0,0,IF(AND(VLOOKUP($B121,RE,19,FALSE)&gt;=REGISTER!$DA$41,OR(EA121=1,EA121="x")),1,0))</f>
        <v>0</v>
      </c>
      <c r="EB60" s="225">
        <f>IF($B121=0,0,IF(AND(VLOOKUP($B121,RE,19,FALSE)&gt;=REGISTER!$DA$41,OR(EB121=1,EB121="x")),1,0))</f>
        <v>0</v>
      </c>
      <c r="EC60" s="225">
        <f>IF($B121=0,0,IF(AND(VLOOKUP($B121,RE,19,FALSE)&gt;=REGISTER!$DA$41,OR(EC121=1,EC121="x")),1,0))</f>
        <v>0</v>
      </c>
      <c r="ED60" s="225">
        <f>IF($B121=0,0,IF(AND(VLOOKUP($B121,RE,19,FALSE)&gt;=REGISTER!$DA$41,OR(ED121=1,ED121="x")),1,0))</f>
        <v>0</v>
      </c>
      <c r="EE60" s="225">
        <f>IF($B121=0,0,IF(AND(VLOOKUP($B121,RE,19,FALSE)&gt;=REGISTER!$DA$41,OR(EE121=1,EE121="x")),1,0))</f>
        <v>0</v>
      </c>
      <c r="EF60" s="225">
        <f>IF($B121=0,0,IF(AND(VLOOKUP($B121,RE,19,FALSE)&gt;=REGISTER!$DA$41,OR(EF121=1,EF121="x")),1,0))</f>
        <v>0</v>
      </c>
      <c r="EG60" s="114"/>
      <c r="EH60" s="115"/>
      <c r="EI60" s="115"/>
      <c r="EJ60" s="115"/>
      <c r="EK60" s="116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4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</row>
    <row r="61" spans="1:256" ht="15" hidden="1" customHeight="1">
      <c r="A61" s="71"/>
      <c r="B61" s="72"/>
      <c r="C61" s="72"/>
      <c r="D61" s="72"/>
      <c r="E61" s="72"/>
      <c r="F61" s="73"/>
      <c r="G61" s="69"/>
      <c r="H61" s="60" t="s">
        <v>252</v>
      </c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225">
        <f t="shared" ref="CS61:EF61" si="34">IF($B$38=0,0,IF(VLOOKUP($B$38,RE,5,FALSE)=1,0,IF(AND($N38&gt;25,CS$38=1),1,0)))</f>
        <v>0</v>
      </c>
      <c r="CT61" s="225">
        <f t="shared" si="34"/>
        <v>0</v>
      </c>
      <c r="CU61" s="225">
        <f t="shared" si="34"/>
        <v>0</v>
      </c>
      <c r="CV61" s="225">
        <f t="shared" si="34"/>
        <v>0</v>
      </c>
      <c r="CW61" s="225">
        <f t="shared" si="34"/>
        <v>0</v>
      </c>
      <c r="CX61" s="225">
        <f t="shared" si="34"/>
        <v>0</v>
      </c>
      <c r="CY61" s="225">
        <f t="shared" si="34"/>
        <v>0</v>
      </c>
      <c r="CZ61" s="225">
        <f t="shared" si="34"/>
        <v>0</v>
      </c>
      <c r="DA61" s="225">
        <f t="shared" si="34"/>
        <v>0</v>
      </c>
      <c r="DB61" s="225">
        <f t="shared" si="34"/>
        <v>0</v>
      </c>
      <c r="DC61" s="225">
        <f t="shared" si="34"/>
        <v>0</v>
      </c>
      <c r="DD61" s="225">
        <f t="shared" si="34"/>
        <v>0</v>
      </c>
      <c r="DE61" s="225">
        <f t="shared" si="34"/>
        <v>0</v>
      </c>
      <c r="DF61" s="225">
        <f t="shared" si="34"/>
        <v>0</v>
      </c>
      <c r="DG61" s="225">
        <f t="shared" si="34"/>
        <v>0</v>
      </c>
      <c r="DH61" s="225">
        <f t="shared" si="34"/>
        <v>0</v>
      </c>
      <c r="DI61" s="225">
        <f t="shared" si="34"/>
        <v>0</v>
      </c>
      <c r="DJ61" s="225">
        <f t="shared" si="34"/>
        <v>0</v>
      </c>
      <c r="DK61" s="225">
        <f t="shared" si="34"/>
        <v>0</v>
      </c>
      <c r="DL61" s="225">
        <f t="shared" si="34"/>
        <v>0</v>
      </c>
      <c r="DM61" s="225">
        <f t="shared" si="34"/>
        <v>0</v>
      </c>
      <c r="DN61" s="225">
        <f t="shared" si="34"/>
        <v>0</v>
      </c>
      <c r="DO61" s="225">
        <f t="shared" si="34"/>
        <v>0</v>
      </c>
      <c r="DP61" s="225">
        <f t="shared" si="34"/>
        <v>0</v>
      </c>
      <c r="DQ61" s="225">
        <f t="shared" si="34"/>
        <v>0</v>
      </c>
      <c r="DR61" s="225">
        <f t="shared" si="34"/>
        <v>0</v>
      </c>
      <c r="DS61" s="225">
        <f t="shared" si="34"/>
        <v>0</v>
      </c>
      <c r="DT61" s="225">
        <f t="shared" si="34"/>
        <v>0</v>
      </c>
      <c r="DU61" s="225">
        <f t="shared" si="34"/>
        <v>0</v>
      </c>
      <c r="DV61" s="225">
        <f t="shared" si="34"/>
        <v>0</v>
      </c>
      <c r="DW61" s="225">
        <f t="shared" si="34"/>
        <v>0</v>
      </c>
      <c r="DX61" s="225">
        <f t="shared" si="34"/>
        <v>0</v>
      </c>
      <c r="DY61" s="225">
        <f t="shared" si="34"/>
        <v>0</v>
      </c>
      <c r="DZ61" s="225">
        <f t="shared" si="34"/>
        <v>0</v>
      </c>
      <c r="EA61" s="225">
        <f t="shared" si="34"/>
        <v>0</v>
      </c>
      <c r="EB61" s="225">
        <f t="shared" si="34"/>
        <v>0</v>
      </c>
      <c r="EC61" s="225">
        <f t="shared" si="34"/>
        <v>0</v>
      </c>
      <c r="ED61" s="225">
        <f t="shared" si="34"/>
        <v>0</v>
      </c>
      <c r="EE61" s="225">
        <f t="shared" si="34"/>
        <v>0</v>
      </c>
      <c r="EF61" s="225">
        <f t="shared" si="34"/>
        <v>0</v>
      </c>
      <c r="EG61" s="114"/>
      <c r="EH61" s="115"/>
      <c r="EI61" s="115"/>
      <c r="EJ61" s="115"/>
      <c r="EK61" s="116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4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</row>
    <row r="62" spans="1:256" ht="15" hidden="1" customHeight="1">
      <c r="A62" s="71"/>
      <c r="B62" s="72"/>
      <c r="C62" s="72"/>
      <c r="D62" s="72"/>
      <c r="E62" s="72"/>
      <c r="F62" s="73"/>
      <c r="G62" s="69"/>
      <c r="H62" s="60" t="s">
        <v>252</v>
      </c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225">
        <f t="shared" ref="CS62:EF62" si="35">IF($B$39=0,0,IF(VLOOKUP($B$39,RE,5,FALSE)=1,0,IF(AND($N39&gt;25,CS39=1),1,0)))</f>
        <v>0</v>
      </c>
      <c r="CT62" s="225">
        <f t="shared" si="35"/>
        <v>0</v>
      </c>
      <c r="CU62" s="225">
        <f t="shared" si="35"/>
        <v>0</v>
      </c>
      <c r="CV62" s="225">
        <f t="shared" si="35"/>
        <v>0</v>
      </c>
      <c r="CW62" s="225">
        <f t="shared" si="35"/>
        <v>0</v>
      </c>
      <c r="CX62" s="225">
        <f t="shared" si="35"/>
        <v>0</v>
      </c>
      <c r="CY62" s="225">
        <f t="shared" si="35"/>
        <v>0</v>
      </c>
      <c r="CZ62" s="225">
        <f t="shared" si="35"/>
        <v>0</v>
      </c>
      <c r="DA62" s="225">
        <f t="shared" si="35"/>
        <v>0</v>
      </c>
      <c r="DB62" s="225">
        <f t="shared" si="35"/>
        <v>0</v>
      </c>
      <c r="DC62" s="225">
        <f t="shared" si="35"/>
        <v>0</v>
      </c>
      <c r="DD62" s="225">
        <f t="shared" si="35"/>
        <v>0</v>
      </c>
      <c r="DE62" s="225">
        <f t="shared" si="35"/>
        <v>0</v>
      </c>
      <c r="DF62" s="225">
        <f t="shared" si="35"/>
        <v>0</v>
      </c>
      <c r="DG62" s="225">
        <f t="shared" si="35"/>
        <v>0</v>
      </c>
      <c r="DH62" s="225">
        <f t="shared" si="35"/>
        <v>0</v>
      </c>
      <c r="DI62" s="225">
        <f t="shared" si="35"/>
        <v>0</v>
      </c>
      <c r="DJ62" s="225">
        <f t="shared" si="35"/>
        <v>0</v>
      </c>
      <c r="DK62" s="225">
        <f t="shared" si="35"/>
        <v>0</v>
      </c>
      <c r="DL62" s="225">
        <f t="shared" si="35"/>
        <v>0</v>
      </c>
      <c r="DM62" s="225">
        <f t="shared" si="35"/>
        <v>0</v>
      </c>
      <c r="DN62" s="225">
        <f t="shared" si="35"/>
        <v>0</v>
      </c>
      <c r="DO62" s="225">
        <f t="shared" si="35"/>
        <v>0</v>
      </c>
      <c r="DP62" s="225">
        <f t="shared" si="35"/>
        <v>0</v>
      </c>
      <c r="DQ62" s="225">
        <f t="shared" si="35"/>
        <v>0</v>
      </c>
      <c r="DR62" s="225">
        <f t="shared" si="35"/>
        <v>0</v>
      </c>
      <c r="DS62" s="225">
        <f t="shared" si="35"/>
        <v>0</v>
      </c>
      <c r="DT62" s="225">
        <f t="shared" si="35"/>
        <v>0</v>
      </c>
      <c r="DU62" s="225">
        <f t="shared" si="35"/>
        <v>0</v>
      </c>
      <c r="DV62" s="225">
        <f t="shared" si="35"/>
        <v>0</v>
      </c>
      <c r="DW62" s="225">
        <f t="shared" si="35"/>
        <v>0</v>
      </c>
      <c r="DX62" s="225">
        <f t="shared" si="35"/>
        <v>0</v>
      </c>
      <c r="DY62" s="225">
        <f t="shared" si="35"/>
        <v>0</v>
      </c>
      <c r="DZ62" s="225">
        <f t="shared" si="35"/>
        <v>0</v>
      </c>
      <c r="EA62" s="225">
        <f t="shared" si="35"/>
        <v>0</v>
      </c>
      <c r="EB62" s="225">
        <f t="shared" si="35"/>
        <v>0</v>
      </c>
      <c r="EC62" s="225">
        <f t="shared" si="35"/>
        <v>0</v>
      </c>
      <c r="ED62" s="225">
        <f t="shared" si="35"/>
        <v>0</v>
      </c>
      <c r="EE62" s="225">
        <f t="shared" si="35"/>
        <v>0</v>
      </c>
      <c r="EF62" s="225">
        <f t="shared" si="35"/>
        <v>0</v>
      </c>
      <c r="EG62" s="114"/>
      <c r="EH62" s="115"/>
      <c r="EI62" s="115"/>
      <c r="EJ62" s="115"/>
      <c r="EK62" s="116"/>
      <c r="EL62" s="115"/>
      <c r="EM62" s="115"/>
      <c r="EN62" s="115"/>
      <c r="EO62" s="115"/>
      <c r="EP62" s="115"/>
      <c r="EQ62" s="115"/>
      <c r="ER62" s="115"/>
      <c r="ES62" s="115"/>
      <c r="ET62" s="115"/>
      <c r="EU62" s="115"/>
      <c r="EV62" s="115"/>
      <c r="EW62" s="115"/>
      <c r="EX62" s="115"/>
      <c r="EY62" s="115"/>
      <c r="EZ62" s="115"/>
      <c r="FA62" s="115"/>
      <c r="FB62" s="115"/>
      <c r="FC62" s="115"/>
      <c r="FD62" s="115"/>
      <c r="FE62" s="115"/>
      <c r="FF62" s="115"/>
      <c r="FG62" s="115"/>
      <c r="FH62" s="115"/>
      <c r="FI62" s="115"/>
      <c r="FJ62" s="115"/>
      <c r="FK62" s="115"/>
      <c r="FL62" s="115"/>
      <c r="FM62" s="115"/>
      <c r="FN62" s="115"/>
      <c r="FO62" s="115"/>
      <c r="FP62" s="115"/>
      <c r="FQ62" s="115"/>
      <c r="FR62" s="115"/>
      <c r="FS62" s="115"/>
      <c r="FT62" s="115"/>
      <c r="FU62" s="115"/>
      <c r="FV62" s="115"/>
      <c r="FW62" s="115"/>
      <c r="FX62" s="115"/>
      <c r="FY62" s="115"/>
      <c r="FZ62" s="115"/>
      <c r="GA62" s="115"/>
      <c r="GB62" s="115"/>
      <c r="GC62" s="115"/>
      <c r="GD62" s="115"/>
      <c r="GE62" s="115"/>
      <c r="GF62" s="115"/>
      <c r="GG62" s="115"/>
      <c r="GH62" s="115"/>
      <c r="GI62" s="115"/>
      <c r="GJ62" s="115"/>
      <c r="GK62" s="115"/>
      <c r="GL62" s="115"/>
      <c r="GM62" s="115"/>
      <c r="GN62" s="115"/>
      <c r="GO62" s="115"/>
      <c r="GP62" s="115"/>
      <c r="GQ62" s="115"/>
      <c r="GR62" s="115"/>
      <c r="GS62" s="115"/>
      <c r="GT62" s="115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4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</row>
    <row r="63" spans="1:256" ht="15" hidden="1" customHeight="1">
      <c r="A63" s="71"/>
      <c r="B63" s="72"/>
      <c r="C63" s="72"/>
      <c r="D63" s="72"/>
      <c r="E63" s="72"/>
      <c r="F63" s="73"/>
      <c r="G63" s="69"/>
      <c r="H63" s="60" t="s">
        <v>252</v>
      </c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225">
        <f t="shared" ref="CS63:EF67" si="36">IF($B117=0,0,IF(VLOOKUP($B117,RE,5,FALSE)=1,0,IF(AND($N117&gt;25,CS117=1),1,0)))</f>
        <v>0</v>
      </c>
      <c r="CT63" s="225">
        <f t="shared" si="36"/>
        <v>0</v>
      </c>
      <c r="CU63" s="225">
        <f t="shared" si="36"/>
        <v>0</v>
      </c>
      <c r="CV63" s="225">
        <f t="shared" si="36"/>
        <v>0</v>
      </c>
      <c r="CW63" s="225">
        <f t="shared" si="36"/>
        <v>0</v>
      </c>
      <c r="CX63" s="225">
        <f t="shared" si="36"/>
        <v>0</v>
      </c>
      <c r="CY63" s="225">
        <f t="shared" si="36"/>
        <v>0</v>
      </c>
      <c r="CZ63" s="225">
        <f t="shared" si="36"/>
        <v>0</v>
      </c>
      <c r="DA63" s="225">
        <f t="shared" si="36"/>
        <v>0</v>
      </c>
      <c r="DB63" s="225">
        <f t="shared" si="36"/>
        <v>0</v>
      </c>
      <c r="DC63" s="225">
        <f t="shared" si="36"/>
        <v>0</v>
      </c>
      <c r="DD63" s="225">
        <f t="shared" si="36"/>
        <v>0</v>
      </c>
      <c r="DE63" s="225">
        <f t="shared" si="36"/>
        <v>0</v>
      </c>
      <c r="DF63" s="225">
        <f t="shared" si="36"/>
        <v>0</v>
      </c>
      <c r="DG63" s="225">
        <f t="shared" si="36"/>
        <v>0</v>
      </c>
      <c r="DH63" s="225">
        <f t="shared" si="36"/>
        <v>0</v>
      </c>
      <c r="DI63" s="225">
        <f t="shared" si="36"/>
        <v>0</v>
      </c>
      <c r="DJ63" s="225">
        <f t="shared" si="36"/>
        <v>0</v>
      </c>
      <c r="DK63" s="225">
        <f t="shared" si="36"/>
        <v>0</v>
      </c>
      <c r="DL63" s="225">
        <f t="shared" si="36"/>
        <v>0</v>
      </c>
      <c r="DM63" s="225">
        <f t="shared" si="36"/>
        <v>0</v>
      </c>
      <c r="DN63" s="225">
        <f t="shared" si="36"/>
        <v>0</v>
      </c>
      <c r="DO63" s="225">
        <f t="shared" si="36"/>
        <v>0</v>
      </c>
      <c r="DP63" s="225">
        <f t="shared" si="36"/>
        <v>0</v>
      </c>
      <c r="DQ63" s="225">
        <f t="shared" si="36"/>
        <v>0</v>
      </c>
      <c r="DR63" s="225">
        <f t="shared" si="36"/>
        <v>0</v>
      </c>
      <c r="DS63" s="225">
        <f t="shared" si="36"/>
        <v>0</v>
      </c>
      <c r="DT63" s="225">
        <f t="shared" si="36"/>
        <v>0</v>
      </c>
      <c r="DU63" s="225">
        <f t="shared" si="36"/>
        <v>0</v>
      </c>
      <c r="DV63" s="225">
        <f t="shared" si="36"/>
        <v>0</v>
      </c>
      <c r="DW63" s="225">
        <f t="shared" si="36"/>
        <v>0</v>
      </c>
      <c r="DX63" s="225">
        <f t="shared" si="36"/>
        <v>0</v>
      </c>
      <c r="DY63" s="225">
        <f t="shared" si="36"/>
        <v>0</v>
      </c>
      <c r="DZ63" s="225">
        <f t="shared" si="36"/>
        <v>0</v>
      </c>
      <c r="EA63" s="225">
        <f t="shared" si="36"/>
        <v>0</v>
      </c>
      <c r="EB63" s="225">
        <f t="shared" si="36"/>
        <v>0</v>
      </c>
      <c r="EC63" s="225">
        <f t="shared" si="36"/>
        <v>0</v>
      </c>
      <c r="ED63" s="225">
        <f t="shared" si="36"/>
        <v>0</v>
      </c>
      <c r="EE63" s="225">
        <f t="shared" si="36"/>
        <v>0</v>
      </c>
      <c r="EF63" s="225">
        <f t="shared" si="36"/>
        <v>0</v>
      </c>
      <c r="EG63" s="114"/>
      <c r="EH63" s="115"/>
      <c r="EI63" s="115"/>
      <c r="EJ63" s="115"/>
      <c r="EK63" s="116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4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</row>
    <row r="64" spans="1:256" ht="15" hidden="1" customHeight="1">
      <c r="A64" s="71"/>
      <c r="B64" s="72"/>
      <c r="C64" s="72"/>
      <c r="D64" s="72"/>
      <c r="E64" s="72"/>
      <c r="F64" s="73"/>
      <c r="G64" s="69"/>
      <c r="H64" s="60" t="s">
        <v>252</v>
      </c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225">
        <f t="shared" si="36"/>
        <v>0</v>
      </c>
      <c r="CT64" s="225">
        <f t="shared" si="36"/>
        <v>0</v>
      </c>
      <c r="CU64" s="225">
        <f t="shared" si="36"/>
        <v>0</v>
      </c>
      <c r="CV64" s="225">
        <f t="shared" si="36"/>
        <v>0</v>
      </c>
      <c r="CW64" s="225">
        <f t="shared" si="36"/>
        <v>0</v>
      </c>
      <c r="CX64" s="225">
        <f t="shared" si="36"/>
        <v>0</v>
      </c>
      <c r="CY64" s="225">
        <f t="shared" si="36"/>
        <v>0</v>
      </c>
      <c r="CZ64" s="225">
        <f t="shared" si="36"/>
        <v>0</v>
      </c>
      <c r="DA64" s="225">
        <f t="shared" si="36"/>
        <v>0</v>
      </c>
      <c r="DB64" s="225">
        <f t="shared" si="36"/>
        <v>0</v>
      </c>
      <c r="DC64" s="225">
        <f t="shared" si="36"/>
        <v>0</v>
      </c>
      <c r="DD64" s="225">
        <f t="shared" si="36"/>
        <v>0</v>
      </c>
      <c r="DE64" s="225">
        <f t="shared" si="36"/>
        <v>0</v>
      </c>
      <c r="DF64" s="225">
        <f t="shared" si="36"/>
        <v>0</v>
      </c>
      <c r="DG64" s="225">
        <f t="shared" si="36"/>
        <v>0</v>
      </c>
      <c r="DH64" s="225">
        <f t="shared" si="36"/>
        <v>0</v>
      </c>
      <c r="DI64" s="225">
        <f t="shared" si="36"/>
        <v>0</v>
      </c>
      <c r="DJ64" s="225">
        <f t="shared" si="36"/>
        <v>0</v>
      </c>
      <c r="DK64" s="225">
        <f t="shared" si="36"/>
        <v>0</v>
      </c>
      <c r="DL64" s="225">
        <f t="shared" si="36"/>
        <v>0</v>
      </c>
      <c r="DM64" s="225">
        <f t="shared" si="36"/>
        <v>0</v>
      </c>
      <c r="DN64" s="225">
        <f t="shared" si="36"/>
        <v>0</v>
      </c>
      <c r="DO64" s="225">
        <f t="shared" si="36"/>
        <v>0</v>
      </c>
      <c r="DP64" s="225">
        <f t="shared" si="36"/>
        <v>0</v>
      </c>
      <c r="DQ64" s="225">
        <f t="shared" si="36"/>
        <v>0</v>
      </c>
      <c r="DR64" s="225">
        <f t="shared" si="36"/>
        <v>0</v>
      </c>
      <c r="DS64" s="225">
        <f t="shared" si="36"/>
        <v>0</v>
      </c>
      <c r="DT64" s="225">
        <f t="shared" si="36"/>
        <v>0</v>
      </c>
      <c r="DU64" s="225">
        <f t="shared" si="36"/>
        <v>0</v>
      </c>
      <c r="DV64" s="225">
        <f t="shared" si="36"/>
        <v>0</v>
      </c>
      <c r="DW64" s="225">
        <f t="shared" si="36"/>
        <v>0</v>
      </c>
      <c r="DX64" s="225">
        <f t="shared" si="36"/>
        <v>0</v>
      </c>
      <c r="DY64" s="225">
        <f t="shared" si="36"/>
        <v>0</v>
      </c>
      <c r="DZ64" s="225">
        <f t="shared" si="36"/>
        <v>0</v>
      </c>
      <c r="EA64" s="225">
        <f t="shared" si="36"/>
        <v>0</v>
      </c>
      <c r="EB64" s="225">
        <f t="shared" si="36"/>
        <v>0</v>
      </c>
      <c r="EC64" s="225">
        <f t="shared" si="36"/>
        <v>0</v>
      </c>
      <c r="ED64" s="225">
        <f t="shared" si="36"/>
        <v>0</v>
      </c>
      <c r="EE64" s="225">
        <f t="shared" si="36"/>
        <v>0</v>
      </c>
      <c r="EF64" s="225">
        <f t="shared" si="36"/>
        <v>0</v>
      </c>
      <c r="EG64" s="114"/>
      <c r="EH64" s="115"/>
      <c r="EI64" s="115"/>
      <c r="EJ64" s="115"/>
      <c r="EK64" s="116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4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</row>
    <row r="65" spans="1:256" ht="15" hidden="1" customHeight="1">
      <c r="A65" s="71"/>
      <c r="B65" s="72"/>
      <c r="C65" s="72"/>
      <c r="D65" s="72"/>
      <c r="E65" s="72"/>
      <c r="F65" s="73"/>
      <c r="G65" s="69"/>
      <c r="H65" s="60" t="s">
        <v>252</v>
      </c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225">
        <f t="shared" si="36"/>
        <v>0</v>
      </c>
      <c r="CT65" s="225">
        <f t="shared" si="36"/>
        <v>0</v>
      </c>
      <c r="CU65" s="225">
        <f t="shared" si="36"/>
        <v>0</v>
      </c>
      <c r="CV65" s="225">
        <f t="shared" si="36"/>
        <v>0</v>
      </c>
      <c r="CW65" s="225">
        <f t="shared" si="36"/>
        <v>0</v>
      </c>
      <c r="CX65" s="225">
        <f t="shared" si="36"/>
        <v>0</v>
      </c>
      <c r="CY65" s="225">
        <f t="shared" si="36"/>
        <v>0</v>
      </c>
      <c r="CZ65" s="225">
        <f t="shared" si="36"/>
        <v>0</v>
      </c>
      <c r="DA65" s="225">
        <f t="shared" si="36"/>
        <v>0</v>
      </c>
      <c r="DB65" s="225">
        <f t="shared" si="36"/>
        <v>0</v>
      </c>
      <c r="DC65" s="225">
        <f t="shared" si="36"/>
        <v>0</v>
      </c>
      <c r="DD65" s="225">
        <f t="shared" si="36"/>
        <v>0</v>
      </c>
      <c r="DE65" s="225">
        <f t="shared" si="36"/>
        <v>0</v>
      </c>
      <c r="DF65" s="225">
        <f t="shared" si="36"/>
        <v>0</v>
      </c>
      <c r="DG65" s="225">
        <f t="shared" si="36"/>
        <v>0</v>
      </c>
      <c r="DH65" s="225">
        <f t="shared" si="36"/>
        <v>0</v>
      </c>
      <c r="DI65" s="225">
        <f t="shared" si="36"/>
        <v>0</v>
      </c>
      <c r="DJ65" s="225">
        <f t="shared" si="36"/>
        <v>0</v>
      </c>
      <c r="DK65" s="225">
        <f t="shared" si="36"/>
        <v>0</v>
      </c>
      <c r="DL65" s="225">
        <f t="shared" si="36"/>
        <v>0</v>
      </c>
      <c r="DM65" s="225">
        <f t="shared" si="36"/>
        <v>0</v>
      </c>
      <c r="DN65" s="225">
        <f t="shared" si="36"/>
        <v>0</v>
      </c>
      <c r="DO65" s="225">
        <f t="shared" si="36"/>
        <v>0</v>
      </c>
      <c r="DP65" s="225">
        <f t="shared" si="36"/>
        <v>0</v>
      </c>
      <c r="DQ65" s="225">
        <f t="shared" si="36"/>
        <v>0</v>
      </c>
      <c r="DR65" s="225">
        <f t="shared" si="36"/>
        <v>0</v>
      </c>
      <c r="DS65" s="225">
        <f t="shared" si="36"/>
        <v>0</v>
      </c>
      <c r="DT65" s="225">
        <f t="shared" si="36"/>
        <v>0</v>
      </c>
      <c r="DU65" s="225">
        <f t="shared" si="36"/>
        <v>0</v>
      </c>
      <c r="DV65" s="225">
        <f t="shared" si="36"/>
        <v>0</v>
      </c>
      <c r="DW65" s="225">
        <f t="shared" si="36"/>
        <v>0</v>
      </c>
      <c r="DX65" s="225">
        <f t="shared" si="36"/>
        <v>0</v>
      </c>
      <c r="DY65" s="225">
        <f t="shared" si="36"/>
        <v>0</v>
      </c>
      <c r="DZ65" s="225">
        <f t="shared" si="36"/>
        <v>0</v>
      </c>
      <c r="EA65" s="225">
        <f t="shared" si="36"/>
        <v>0</v>
      </c>
      <c r="EB65" s="225">
        <f t="shared" si="36"/>
        <v>0</v>
      </c>
      <c r="EC65" s="225">
        <f t="shared" si="36"/>
        <v>0</v>
      </c>
      <c r="ED65" s="225">
        <f t="shared" si="36"/>
        <v>0</v>
      </c>
      <c r="EE65" s="225">
        <f t="shared" si="36"/>
        <v>0</v>
      </c>
      <c r="EF65" s="225">
        <f t="shared" si="36"/>
        <v>0</v>
      </c>
      <c r="EG65" s="114"/>
      <c r="EH65" s="115"/>
      <c r="EI65" s="115"/>
      <c r="EJ65" s="115"/>
      <c r="EK65" s="116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4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  <c r="IO65" s="23"/>
      <c r="IP65" s="23"/>
      <c r="IQ65" s="23"/>
      <c r="IR65" s="23"/>
      <c r="IS65" s="23"/>
      <c r="IT65" s="23"/>
      <c r="IU65" s="23"/>
      <c r="IV65" s="23"/>
    </row>
    <row r="66" spans="1:256" ht="15" hidden="1" customHeight="1">
      <c r="A66" s="71"/>
      <c r="B66" s="72"/>
      <c r="C66" s="72"/>
      <c r="D66" s="72"/>
      <c r="E66" s="72"/>
      <c r="F66" s="73"/>
      <c r="G66" s="69"/>
      <c r="H66" s="60" t="s">
        <v>252</v>
      </c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225">
        <f t="shared" si="36"/>
        <v>0</v>
      </c>
      <c r="CT66" s="225">
        <f t="shared" si="36"/>
        <v>0</v>
      </c>
      <c r="CU66" s="225">
        <f t="shared" si="36"/>
        <v>0</v>
      </c>
      <c r="CV66" s="225">
        <f t="shared" si="36"/>
        <v>0</v>
      </c>
      <c r="CW66" s="225">
        <f t="shared" si="36"/>
        <v>0</v>
      </c>
      <c r="CX66" s="225">
        <f t="shared" si="36"/>
        <v>0</v>
      </c>
      <c r="CY66" s="225">
        <f t="shared" si="36"/>
        <v>0</v>
      </c>
      <c r="CZ66" s="225">
        <f t="shared" si="36"/>
        <v>0</v>
      </c>
      <c r="DA66" s="225">
        <f t="shared" si="36"/>
        <v>0</v>
      </c>
      <c r="DB66" s="225">
        <f t="shared" si="36"/>
        <v>0</v>
      </c>
      <c r="DC66" s="225">
        <f t="shared" si="36"/>
        <v>0</v>
      </c>
      <c r="DD66" s="225">
        <f t="shared" si="36"/>
        <v>0</v>
      </c>
      <c r="DE66" s="225">
        <f t="shared" si="36"/>
        <v>0</v>
      </c>
      <c r="DF66" s="225">
        <f t="shared" si="36"/>
        <v>0</v>
      </c>
      <c r="DG66" s="225">
        <f t="shared" si="36"/>
        <v>0</v>
      </c>
      <c r="DH66" s="225">
        <f t="shared" si="36"/>
        <v>0</v>
      </c>
      <c r="DI66" s="225">
        <f t="shared" si="36"/>
        <v>0</v>
      </c>
      <c r="DJ66" s="225">
        <f t="shared" si="36"/>
        <v>0</v>
      </c>
      <c r="DK66" s="225">
        <f t="shared" si="36"/>
        <v>0</v>
      </c>
      <c r="DL66" s="225">
        <f t="shared" si="36"/>
        <v>0</v>
      </c>
      <c r="DM66" s="225">
        <f t="shared" si="36"/>
        <v>0</v>
      </c>
      <c r="DN66" s="225">
        <f t="shared" si="36"/>
        <v>0</v>
      </c>
      <c r="DO66" s="225">
        <f t="shared" si="36"/>
        <v>0</v>
      </c>
      <c r="DP66" s="225">
        <f t="shared" si="36"/>
        <v>0</v>
      </c>
      <c r="DQ66" s="225">
        <f t="shared" si="36"/>
        <v>0</v>
      </c>
      <c r="DR66" s="225">
        <f t="shared" si="36"/>
        <v>0</v>
      </c>
      <c r="DS66" s="225">
        <f t="shared" si="36"/>
        <v>0</v>
      </c>
      <c r="DT66" s="225">
        <f t="shared" si="36"/>
        <v>0</v>
      </c>
      <c r="DU66" s="225">
        <f t="shared" si="36"/>
        <v>0</v>
      </c>
      <c r="DV66" s="225">
        <f t="shared" si="36"/>
        <v>0</v>
      </c>
      <c r="DW66" s="225">
        <f t="shared" si="36"/>
        <v>0</v>
      </c>
      <c r="DX66" s="225">
        <f t="shared" si="36"/>
        <v>0</v>
      </c>
      <c r="DY66" s="225">
        <f t="shared" si="36"/>
        <v>0</v>
      </c>
      <c r="DZ66" s="225">
        <f t="shared" si="36"/>
        <v>0</v>
      </c>
      <c r="EA66" s="225">
        <f t="shared" si="36"/>
        <v>0</v>
      </c>
      <c r="EB66" s="225">
        <f t="shared" si="36"/>
        <v>0</v>
      </c>
      <c r="EC66" s="225">
        <f t="shared" si="36"/>
        <v>0</v>
      </c>
      <c r="ED66" s="225">
        <f t="shared" si="36"/>
        <v>0</v>
      </c>
      <c r="EE66" s="225">
        <f t="shared" si="36"/>
        <v>0</v>
      </c>
      <c r="EF66" s="225">
        <f t="shared" si="36"/>
        <v>0</v>
      </c>
      <c r="EG66" s="114"/>
      <c r="EH66" s="115"/>
      <c r="EI66" s="115"/>
      <c r="EJ66" s="115"/>
      <c r="EK66" s="116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4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</row>
    <row r="67" spans="1:256" ht="15" hidden="1" customHeight="1">
      <c r="A67" s="71"/>
      <c r="B67" s="72"/>
      <c r="C67" s="72"/>
      <c r="D67" s="72"/>
      <c r="E67" s="72"/>
      <c r="F67" s="73"/>
      <c r="G67" s="69"/>
      <c r="H67" s="60" t="s">
        <v>252</v>
      </c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225">
        <f t="shared" si="36"/>
        <v>0</v>
      </c>
      <c r="CT67" s="225">
        <f t="shared" si="36"/>
        <v>0</v>
      </c>
      <c r="CU67" s="225">
        <f t="shared" si="36"/>
        <v>0</v>
      </c>
      <c r="CV67" s="225">
        <f t="shared" si="36"/>
        <v>0</v>
      </c>
      <c r="CW67" s="225">
        <f t="shared" si="36"/>
        <v>0</v>
      </c>
      <c r="CX67" s="225">
        <f t="shared" si="36"/>
        <v>0</v>
      </c>
      <c r="CY67" s="225">
        <f t="shared" si="36"/>
        <v>0</v>
      </c>
      <c r="CZ67" s="225">
        <f t="shared" si="36"/>
        <v>0</v>
      </c>
      <c r="DA67" s="225">
        <f t="shared" si="36"/>
        <v>0</v>
      </c>
      <c r="DB67" s="225">
        <f t="shared" si="36"/>
        <v>0</v>
      </c>
      <c r="DC67" s="225">
        <f t="shared" si="36"/>
        <v>0</v>
      </c>
      <c r="DD67" s="225">
        <f t="shared" si="36"/>
        <v>0</v>
      </c>
      <c r="DE67" s="225">
        <f t="shared" si="36"/>
        <v>0</v>
      </c>
      <c r="DF67" s="225">
        <f t="shared" si="36"/>
        <v>0</v>
      </c>
      <c r="DG67" s="225">
        <f t="shared" si="36"/>
        <v>0</v>
      </c>
      <c r="DH67" s="225">
        <f t="shared" si="36"/>
        <v>0</v>
      </c>
      <c r="DI67" s="225">
        <f t="shared" si="36"/>
        <v>0</v>
      </c>
      <c r="DJ67" s="225">
        <f t="shared" si="36"/>
        <v>0</v>
      </c>
      <c r="DK67" s="225">
        <f t="shared" si="36"/>
        <v>0</v>
      </c>
      <c r="DL67" s="225">
        <f t="shared" si="36"/>
        <v>0</v>
      </c>
      <c r="DM67" s="225">
        <f t="shared" si="36"/>
        <v>0</v>
      </c>
      <c r="DN67" s="225">
        <f t="shared" si="36"/>
        <v>0</v>
      </c>
      <c r="DO67" s="225">
        <f t="shared" si="36"/>
        <v>0</v>
      </c>
      <c r="DP67" s="225">
        <f t="shared" si="36"/>
        <v>0</v>
      </c>
      <c r="DQ67" s="225">
        <f t="shared" si="36"/>
        <v>0</v>
      </c>
      <c r="DR67" s="225">
        <f t="shared" si="36"/>
        <v>0</v>
      </c>
      <c r="DS67" s="225">
        <f t="shared" si="36"/>
        <v>0</v>
      </c>
      <c r="DT67" s="225">
        <f t="shared" si="36"/>
        <v>0</v>
      </c>
      <c r="DU67" s="225">
        <f t="shared" si="36"/>
        <v>0</v>
      </c>
      <c r="DV67" s="225">
        <f t="shared" si="36"/>
        <v>0</v>
      </c>
      <c r="DW67" s="225">
        <f t="shared" si="36"/>
        <v>0</v>
      </c>
      <c r="DX67" s="225">
        <f t="shared" si="36"/>
        <v>0</v>
      </c>
      <c r="DY67" s="225">
        <f t="shared" si="36"/>
        <v>0</v>
      </c>
      <c r="DZ67" s="225">
        <f t="shared" si="36"/>
        <v>0</v>
      </c>
      <c r="EA67" s="225">
        <f t="shared" si="36"/>
        <v>0</v>
      </c>
      <c r="EB67" s="225">
        <f t="shared" si="36"/>
        <v>0</v>
      </c>
      <c r="EC67" s="225">
        <f t="shared" si="36"/>
        <v>0</v>
      </c>
      <c r="ED67" s="225">
        <f t="shared" si="36"/>
        <v>0</v>
      </c>
      <c r="EE67" s="225">
        <f t="shared" si="36"/>
        <v>0</v>
      </c>
      <c r="EF67" s="225">
        <f t="shared" si="36"/>
        <v>0</v>
      </c>
      <c r="EG67" s="114"/>
      <c r="EH67" s="115"/>
      <c r="EI67" s="115"/>
      <c r="EJ67" s="115"/>
      <c r="EK67" s="116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4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</row>
    <row r="68" spans="1:256" ht="15" hidden="1" customHeight="1">
      <c r="A68" s="71"/>
      <c r="B68" s="72"/>
      <c r="C68" s="72"/>
      <c r="D68" s="72"/>
      <c r="E68" s="72"/>
      <c r="F68" s="73"/>
      <c r="G68" s="69"/>
      <c r="H68" s="60" t="s">
        <v>129</v>
      </c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225"/>
      <c r="CT68" s="225"/>
      <c r="CU68" s="225"/>
      <c r="CV68" s="225"/>
      <c r="CW68" s="225"/>
      <c r="CX68" s="225"/>
      <c r="CY68" s="225"/>
      <c r="CZ68" s="225"/>
      <c r="DA68" s="225"/>
      <c r="DB68" s="225"/>
      <c r="DC68" s="225"/>
      <c r="DD68" s="225"/>
      <c r="DE68" s="225"/>
      <c r="DF68" s="225"/>
      <c r="DG68" s="225"/>
      <c r="DH68" s="225"/>
      <c r="DI68" s="225"/>
      <c r="DJ68" s="225"/>
      <c r="DK68" s="225"/>
      <c r="DL68" s="225"/>
      <c r="DM68" s="225"/>
      <c r="DN68" s="225"/>
      <c r="DO68" s="225"/>
      <c r="DP68" s="225"/>
      <c r="DQ68" s="225"/>
      <c r="DR68" s="225"/>
      <c r="DS68" s="225"/>
      <c r="DT68" s="225"/>
      <c r="DU68" s="225"/>
      <c r="DV68" s="225"/>
      <c r="DW68" s="225"/>
      <c r="DX68" s="225"/>
      <c r="DY68" s="225"/>
      <c r="DZ68" s="225"/>
      <c r="EA68" s="225"/>
      <c r="EB68" s="225"/>
      <c r="EC68" s="225"/>
      <c r="ED68" s="225"/>
      <c r="EE68" s="225"/>
      <c r="EF68" s="225"/>
      <c r="EG68" s="114"/>
      <c r="EH68" s="115"/>
      <c r="EI68" s="115"/>
      <c r="EJ68" s="115"/>
      <c r="EK68" s="116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4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  <c r="IO68" s="23"/>
      <c r="IP68" s="23"/>
      <c r="IQ68" s="23"/>
      <c r="IR68" s="23"/>
      <c r="IS68" s="23"/>
      <c r="IT68" s="23"/>
      <c r="IU68" s="23"/>
      <c r="IV68" s="23"/>
    </row>
    <row r="69" spans="1:256" ht="15" hidden="1" customHeight="1">
      <c r="A69" s="71"/>
      <c r="B69" s="72"/>
      <c r="C69" s="72"/>
      <c r="D69" s="72"/>
      <c r="E69" s="72"/>
      <c r="F69" s="73"/>
      <c r="G69" s="69"/>
      <c r="H69" s="60" t="s">
        <v>128</v>
      </c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225"/>
      <c r="CT69" s="225"/>
      <c r="CU69" s="225"/>
      <c r="CV69" s="225"/>
      <c r="CW69" s="225"/>
      <c r="CX69" s="225"/>
      <c r="CY69" s="225"/>
      <c r="CZ69" s="225"/>
      <c r="DA69" s="225"/>
      <c r="DB69" s="225"/>
      <c r="DC69" s="225"/>
      <c r="DD69" s="225"/>
      <c r="DE69" s="225"/>
      <c r="DF69" s="225"/>
      <c r="DG69" s="225"/>
      <c r="DH69" s="225"/>
      <c r="DI69" s="225"/>
      <c r="DJ69" s="225"/>
      <c r="DK69" s="225"/>
      <c r="DL69" s="225"/>
      <c r="DM69" s="225"/>
      <c r="DN69" s="225"/>
      <c r="DO69" s="225"/>
      <c r="DP69" s="225"/>
      <c r="DQ69" s="225"/>
      <c r="DR69" s="225"/>
      <c r="DS69" s="225"/>
      <c r="DT69" s="225"/>
      <c r="DU69" s="225"/>
      <c r="DV69" s="225"/>
      <c r="DW69" s="225"/>
      <c r="DX69" s="225"/>
      <c r="DY69" s="225"/>
      <c r="DZ69" s="225"/>
      <c r="EA69" s="225"/>
      <c r="EB69" s="225"/>
      <c r="EC69" s="225"/>
      <c r="ED69" s="225"/>
      <c r="EE69" s="225"/>
      <c r="EF69" s="225"/>
      <c r="EG69" s="114"/>
      <c r="EH69" s="115"/>
      <c r="EI69" s="115"/>
      <c r="EJ69" s="115"/>
      <c r="EK69" s="116"/>
      <c r="EL69" s="115"/>
      <c r="EM69" s="115"/>
      <c r="EN69" s="115"/>
      <c r="EO69" s="115"/>
      <c r="EP69" s="115"/>
      <c r="EQ69" s="115"/>
      <c r="ER69" s="115"/>
      <c r="ES69" s="115"/>
      <c r="ET69" s="115"/>
      <c r="EU69" s="115"/>
      <c r="EV69" s="115"/>
      <c r="EW69" s="115"/>
      <c r="EX69" s="115"/>
      <c r="EY69" s="115"/>
      <c r="EZ69" s="115"/>
      <c r="FA69" s="115"/>
      <c r="FB69" s="115"/>
      <c r="FC69" s="115"/>
      <c r="FD69" s="115"/>
      <c r="FE69" s="115"/>
      <c r="FF69" s="115"/>
      <c r="FG69" s="115"/>
      <c r="FH69" s="115"/>
      <c r="FI69" s="115"/>
      <c r="FJ69" s="115"/>
      <c r="FK69" s="115"/>
      <c r="FL69" s="115"/>
      <c r="FM69" s="115"/>
      <c r="FN69" s="115"/>
      <c r="FO69" s="115"/>
      <c r="FP69" s="115"/>
      <c r="FQ69" s="115"/>
      <c r="FR69" s="115"/>
      <c r="FS69" s="115"/>
      <c r="FT69" s="115"/>
      <c r="FU69" s="115"/>
      <c r="FV69" s="115"/>
      <c r="FW69" s="115"/>
      <c r="FX69" s="115"/>
      <c r="FY69" s="115"/>
      <c r="FZ69" s="115"/>
      <c r="GA69" s="115"/>
      <c r="GB69" s="115"/>
      <c r="GC69" s="115"/>
      <c r="GD69" s="115"/>
      <c r="GE69" s="115"/>
      <c r="GF69" s="115"/>
      <c r="GG69" s="115"/>
      <c r="GH69" s="115"/>
      <c r="GI69" s="115"/>
      <c r="GJ69" s="115"/>
      <c r="GK69" s="115"/>
      <c r="GL69" s="115"/>
      <c r="GM69" s="115"/>
      <c r="GN69" s="115"/>
      <c r="GO69" s="115"/>
      <c r="GP69" s="115"/>
      <c r="GQ69" s="115"/>
      <c r="GR69" s="115"/>
      <c r="GS69" s="115"/>
      <c r="GT69" s="115"/>
      <c r="GU69" s="115"/>
      <c r="GV69" s="115"/>
      <c r="GW69" s="115"/>
      <c r="GX69" s="115"/>
      <c r="GY69" s="115"/>
      <c r="GZ69" s="115"/>
      <c r="HA69" s="115"/>
      <c r="HB69" s="115"/>
      <c r="HC69" s="115"/>
      <c r="HD69" s="115"/>
      <c r="HE69" s="115"/>
      <c r="HF69" s="115"/>
      <c r="HG69" s="115"/>
      <c r="HH69" s="115"/>
      <c r="HI69" s="4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</row>
    <row r="70" spans="1:256" ht="15" hidden="1" customHeight="1">
      <c r="A70" s="71"/>
      <c r="B70" s="72"/>
      <c r="C70" s="72"/>
      <c r="D70" s="72"/>
      <c r="E70" s="72"/>
      <c r="F70" s="73"/>
      <c r="G70" s="69"/>
      <c r="H70" s="60" t="s">
        <v>64</v>
      </c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2">
        <f>IF(OR(CS6=REGISTER!$CZ$7,CS6=REGISTER!$CZ$8),1,0)</f>
        <v>0</v>
      </c>
      <c r="CT70" s="62">
        <f>IF(OR(CT6=REGISTER!$CZ$7,CT6=REGISTER!$CZ$8),1,0)</f>
        <v>0</v>
      </c>
      <c r="CU70" s="62">
        <f>IF(OR(CU6=REGISTER!$CZ$7,CU6=REGISTER!$CZ$8),1,0)</f>
        <v>0</v>
      </c>
      <c r="CV70" s="62">
        <f>IF(OR(CV6=REGISTER!$CZ$7,CV6=REGISTER!$CZ$8),1,0)</f>
        <v>0</v>
      </c>
      <c r="CW70" s="62">
        <f>IF(OR(CW6=REGISTER!$CZ$7,CW6=REGISTER!$CZ$8),1,0)</f>
        <v>0</v>
      </c>
      <c r="CX70" s="62">
        <f>IF(OR(CX6=REGISTER!$CZ$7,CX6=REGISTER!$CZ$8),1,0)</f>
        <v>0</v>
      </c>
      <c r="CY70" s="62">
        <f>IF(OR(CY6=REGISTER!$CZ$7,CY6=REGISTER!$CZ$8),1,0)</f>
        <v>0</v>
      </c>
      <c r="CZ70" s="62">
        <f>IF(OR(CZ6=REGISTER!$CZ$7,CZ6=REGISTER!$CZ$8),1,0)</f>
        <v>0</v>
      </c>
      <c r="DA70" s="62">
        <f>IF(OR(DA6=REGISTER!$CZ$7,DA6=REGISTER!$CZ$8),1,0)</f>
        <v>0</v>
      </c>
      <c r="DB70" s="62">
        <f>IF(OR(DB6=REGISTER!$CZ$7,DB6=REGISTER!$CZ$8),1,0)</f>
        <v>0</v>
      </c>
      <c r="DC70" s="62">
        <f>IF(OR(DC6=REGISTER!$CZ$7,DC6=REGISTER!$CZ$8),1,0)</f>
        <v>0</v>
      </c>
      <c r="DD70" s="62">
        <f>IF(OR(DD6=REGISTER!$CZ$7,DD6=REGISTER!$CZ$8),1,0)</f>
        <v>0</v>
      </c>
      <c r="DE70" s="62">
        <f>IF(OR(DE6=REGISTER!$CZ$7,DE6=REGISTER!$CZ$8),1,0)</f>
        <v>0</v>
      </c>
      <c r="DF70" s="62">
        <f>IF(OR(DF6=REGISTER!$CZ$7,DF6=REGISTER!$CZ$8),1,0)</f>
        <v>0</v>
      </c>
      <c r="DG70" s="62">
        <f>IF(OR(DG6=REGISTER!$CZ$7,DG6=REGISTER!$CZ$8),1,0)</f>
        <v>0</v>
      </c>
      <c r="DH70" s="62">
        <f>IF(OR(DH6=REGISTER!$CZ$7,DH6=REGISTER!$CZ$8),1,0)</f>
        <v>0</v>
      </c>
      <c r="DI70" s="62">
        <f>IF(OR(DI6=REGISTER!$CZ$7,DI6=REGISTER!$CZ$8),1,0)</f>
        <v>0</v>
      </c>
      <c r="DJ70" s="62">
        <f>IF(OR(DJ6=REGISTER!$CZ$7,DJ6=REGISTER!$CZ$8),1,0)</f>
        <v>0</v>
      </c>
      <c r="DK70" s="62">
        <f>IF(OR(DK6=REGISTER!$CZ$7,DK6=REGISTER!$CZ$8),1,0)</f>
        <v>0</v>
      </c>
      <c r="DL70" s="62">
        <f>IF(OR(DL6=REGISTER!$CZ$7,DL6=REGISTER!$CZ$8),1,0)</f>
        <v>0</v>
      </c>
      <c r="DM70" s="62">
        <f>IF(OR(DM6=REGISTER!$CZ$7,DM6=REGISTER!$CZ$8),1,0)</f>
        <v>0</v>
      </c>
      <c r="DN70" s="62">
        <f>IF(OR(DN6=REGISTER!$CZ$7,DN6=REGISTER!$CZ$8),1,0)</f>
        <v>0</v>
      </c>
      <c r="DO70" s="62">
        <f>IF(OR(DO6=REGISTER!$CZ$7,DO6=REGISTER!$CZ$8),1,0)</f>
        <v>0</v>
      </c>
      <c r="DP70" s="62">
        <f>IF(OR(DP6=REGISTER!$CZ$7,DP6=REGISTER!$CZ$8),1,0)</f>
        <v>0</v>
      </c>
      <c r="DQ70" s="62">
        <f>IF(OR(DQ6=REGISTER!$CZ$7,DQ6=REGISTER!$CZ$8),1,0)</f>
        <v>0</v>
      </c>
      <c r="DR70" s="62">
        <f>IF(OR(DR6=REGISTER!$CZ$7,DR6=REGISTER!$CZ$8),1,0)</f>
        <v>0</v>
      </c>
      <c r="DS70" s="62">
        <f>IF(OR(DS6=REGISTER!$CZ$7,DS6=REGISTER!$CZ$8),1,0)</f>
        <v>0</v>
      </c>
      <c r="DT70" s="62">
        <f>IF(OR(DT6=REGISTER!$CZ$7,DT6=REGISTER!$CZ$8),1,0)</f>
        <v>0</v>
      </c>
      <c r="DU70" s="62">
        <f>IF(OR(DU6=REGISTER!$CZ$7,DU6=REGISTER!$CZ$8),1,0)</f>
        <v>0</v>
      </c>
      <c r="DV70" s="62">
        <f>IF(OR(DV6=REGISTER!$CZ$7,DV6=REGISTER!$CZ$8),1,0)</f>
        <v>0</v>
      </c>
      <c r="DW70" s="62">
        <f>IF(OR(DW6=REGISTER!$CZ$7,DW6=REGISTER!$CZ$8),1,0)</f>
        <v>0</v>
      </c>
      <c r="DX70" s="62">
        <f>IF(OR(DX6=REGISTER!$CZ$7,DX6=REGISTER!$CZ$8),1,0)</f>
        <v>0</v>
      </c>
      <c r="DY70" s="62">
        <f>IF(OR(DY6=REGISTER!$CZ$7,DY6=REGISTER!$CZ$8),1,0)</f>
        <v>0</v>
      </c>
      <c r="DZ70" s="62">
        <f>IF(OR(DZ6=REGISTER!$CZ$7,DZ6=REGISTER!$CZ$8),1,0)</f>
        <v>0</v>
      </c>
      <c r="EA70" s="62">
        <f>IF(OR(EA6=REGISTER!$CZ$7,EA6=REGISTER!$CZ$8),1,0)</f>
        <v>0</v>
      </c>
      <c r="EB70" s="62">
        <f>IF(OR(EB6=REGISTER!$CZ$7,EB6=REGISTER!$CZ$8),1,0)</f>
        <v>0</v>
      </c>
      <c r="EC70" s="62">
        <f>IF(OR(EC6=REGISTER!$CZ$7,EC6=REGISTER!$CZ$8),1,0)</f>
        <v>0</v>
      </c>
      <c r="ED70" s="62">
        <f>IF(OR(ED6=REGISTER!$CZ$7,ED6=REGISTER!$CZ$8),1,0)</f>
        <v>0</v>
      </c>
      <c r="EE70" s="62">
        <f>IF(OR(EE6=REGISTER!$CZ$7,EE6=REGISTER!$CZ$8),1,0)</f>
        <v>0</v>
      </c>
      <c r="EF70" s="62">
        <f>IF(OR(EF6=REGISTER!$CZ$7,EF6=REGISTER!$CZ$8),1,0)</f>
        <v>0</v>
      </c>
      <c r="EG70" s="114"/>
      <c r="EH70" s="115"/>
      <c r="EI70" s="115"/>
      <c r="EJ70" s="115"/>
      <c r="EK70" s="116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4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  <c r="IO70" s="23"/>
      <c r="IP70" s="23"/>
      <c r="IQ70" s="23"/>
      <c r="IR70" s="23"/>
      <c r="IS70" s="23"/>
      <c r="IT70" s="23"/>
      <c r="IU70" s="23"/>
      <c r="IV70" s="23"/>
    </row>
    <row r="71" spans="1:256" ht="15" hidden="1" customHeight="1" thickBot="1">
      <c r="A71" s="119"/>
      <c r="B71" s="120"/>
      <c r="C71" s="120"/>
      <c r="D71" s="120"/>
      <c r="E71" s="120"/>
      <c r="F71" s="121"/>
      <c r="G71" s="123"/>
      <c r="H71" s="122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117"/>
      <c r="CT71" s="118"/>
      <c r="CU71" s="118"/>
      <c r="CV71" s="118"/>
      <c r="CW71" s="118"/>
      <c r="CX71" s="118"/>
      <c r="CY71" s="118"/>
      <c r="CZ71" s="118"/>
      <c r="DA71" s="118"/>
      <c r="DB71" s="118"/>
      <c r="DC71" s="118"/>
      <c r="DD71" s="118"/>
      <c r="DE71" s="118"/>
      <c r="DF71" s="118"/>
      <c r="DG71" s="118"/>
      <c r="DH71" s="118"/>
      <c r="DI71" s="118"/>
      <c r="DJ71" s="118"/>
      <c r="DK71" s="118"/>
      <c r="DL71" s="118"/>
      <c r="DM71" s="118"/>
      <c r="DN71" s="118"/>
      <c r="DO71" s="118"/>
      <c r="DP71" s="118"/>
      <c r="DQ71" s="118"/>
      <c r="DR71" s="161"/>
      <c r="DS71" s="161"/>
      <c r="DT71" s="161"/>
      <c r="DU71" s="161"/>
      <c r="DV71" s="161"/>
      <c r="DW71" s="161"/>
      <c r="DX71" s="161"/>
      <c r="DY71" s="161"/>
      <c r="DZ71" s="161"/>
      <c r="EA71" s="161"/>
      <c r="EB71" s="161"/>
      <c r="EC71" s="161"/>
      <c r="ED71" s="161"/>
      <c r="EE71" s="161"/>
      <c r="EF71" s="161"/>
      <c r="EG71" s="553"/>
      <c r="EH71" s="533"/>
      <c r="EI71" s="533"/>
      <c r="EJ71" s="4"/>
      <c r="EK71" s="271"/>
      <c r="EL71" s="289"/>
      <c r="EM71" s="140"/>
      <c r="EN71" s="222"/>
      <c r="EO71" s="222"/>
      <c r="EP71" s="140"/>
      <c r="EQ71" s="222"/>
      <c r="ER71" s="222"/>
      <c r="ES71" s="140"/>
      <c r="ET71" s="140"/>
      <c r="EU71" s="140"/>
      <c r="EV71" s="140"/>
      <c r="EW71" s="140"/>
      <c r="EX71" s="140"/>
      <c r="EY71" s="140"/>
      <c r="EZ71" s="140"/>
      <c r="FA71" s="140"/>
      <c r="FB71" s="140"/>
      <c r="FC71" s="140"/>
      <c r="FD71" s="140"/>
      <c r="FE71" s="140"/>
      <c r="FF71" s="140"/>
      <c r="FG71" s="140"/>
      <c r="FH71" s="140"/>
      <c r="FI71" s="140"/>
      <c r="FJ71" s="140"/>
      <c r="FK71" s="140"/>
      <c r="FL71" s="140"/>
      <c r="FM71" s="140"/>
      <c r="FN71" s="140"/>
      <c r="FO71" s="140"/>
      <c r="FP71" s="140"/>
      <c r="FQ71" s="126"/>
      <c r="FR71" s="126"/>
      <c r="FS71" s="126"/>
      <c r="FT71" s="126"/>
      <c r="FU71" s="126"/>
      <c r="FV71" s="126"/>
      <c r="FW71" s="126"/>
      <c r="FX71" s="126"/>
      <c r="FY71" s="126"/>
      <c r="FZ71" s="126"/>
      <c r="GA71" s="126"/>
      <c r="GB71" s="126"/>
      <c r="GC71" s="126"/>
      <c r="GD71" s="126"/>
      <c r="GE71" s="126"/>
      <c r="GF71" s="126"/>
      <c r="GG71" s="126"/>
      <c r="GH71" s="126"/>
      <c r="GI71" s="126"/>
      <c r="GJ71" s="126"/>
      <c r="GK71" s="126"/>
      <c r="GL71" s="126"/>
      <c r="GM71" s="126"/>
      <c r="GN71" s="126"/>
      <c r="GO71" s="126"/>
      <c r="GP71" s="126"/>
      <c r="GQ71" s="126"/>
      <c r="GR71" s="126"/>
      <c r="GS71" s="126"/>
      <c r="GT71" s="126"/>
      <c r="GU71" s="126"/>
      <c r="GV71" s="126"/>
      <c r="GW71" s="126"/>
      <c r="GX71" s="126"/>
      <c r="GY71" s="126"/>
      <c r="GZ71" s="126"/>
      <c r="HA71" s="126"/>
      <c r="HB71" s="126"/>
      <c r="HC71" s="126"/>
      <c r="HD71" s="115"/>
      <c r="HE71" s="115"/>
      <c r="HF71" s="115"/>
      <c r="HG71" s="115"/>
      <c r="HH71" s="115"/>
      <c r="HI71" s="4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  <c r="IL71" s="23"/>
      <c r="IM71" s="23"/>
      <c r="IN71" s="23"/>
      <c r="IO71" s="23"/>
      <c r="IP71" s="23"/>
      <c r="IQ71" s="23"/>
      <c r="IR71" s="23"/>
      <c r="IS71" s="23"/>
      <c r="IT71" s="23"/>
      <c r="IU71" s="23"/>
      <c r="IV71" s="23"/>
    </row>
    <row r="72" spans="1:256" ht="15" customHeight="1" thickBot="1">
      <c r="A72" s="491" t="s">
        <v>38</v>
      </c>
      <c r="B72" s="492"/>
      <c r="C72" s="492"/>
      <c r="D72" s="492"/>
      <c r="E72" s="492"/>
      <c r="F72" s="493"/>
      <c r="G72" s="343">
        <f>COUNTIF(CS72:EF72,"&gt;=3")</f>
        <v>0</v>
      </c>
      <c r="H72" s="51" t="s">
        <v>15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53">
        <f>IF(OR(CS40=0,CS70=1,SUM(CS54:CS60)=0),0,IF(CS43&lt;REGISTER!$CZ$25,0,IF(CS43+CS44+SUM(CS61:CS67)&gt;REGISTER!$CZ$22,REGISTER!$CZ$22,CS43+CS44+SUM(CS61:CS67))))</f>
        <v>0</v>
      </c>
      <c r="CT72" s="53">
        <f>IF(OR(CT40=0,CT70=1,SUM(CT54:CT60)=0),0,IF(CT43&lt;REGISTER!$CZ$25,0,IF(CT43+CT44+SUM(CT61:CT67)&gt;REGISTER!$CZ$22,REGISTER!$CZ$22,CT43+CT44+SUM(CT61:CT67))))</f>
        <v>0</v>
      </c>
      <c r="CU72" s="53">
        <f>IF(OR(CU40=0,CU70=1,SUM(CU54:CU60)=0),0,IF(CU43&lt;REGISTER!$CZ$25,0,IF(CU43+CU44+SUM(CU61:CU67)&gt;REGISTER!$CZ$22,REGISTER!$CZ$22,CU43+CU44+SUM(CU61:CU67))))</f>
        <v>0</v>
      </c>
      <c r="CV72" s="53">
        <f>IF(OR(CV40=0,CV70=1,SUM(CV54:CV60)=0),0,IF(CV43&lt;REGISTER!$CZ$25,0,IF(CV43+CV44+SUM(CV61:CV67)&gt;REGISTER!$CZ$22,REGISTER!$CZ$22,CV43+CV44+SUM(CV61:CV67))))</f>
        <v>0</v>
      </c>
      <c r="CW72" s="53">
        <f>IF(OR(CW40=0,CW70=1,SUM(CW54:CW60)=0),0,IF(CW43&lt;REGISTER!$CZ$25,0,IF(CW43+CW44+SUM(CW61:CW67)&gt;REGISTER!$CZ$22,REGISTER!$CZ$22,CW43+CW44+SUM(CW61:CW67))))</f>
        <v>0</v>
      </c>
      <c r="CX72" s="53">
        <f>IF(OR(CX40=0,CX70=1,SUM(CX54:CX60)=0),0,IF(CX43&lt;REGISTER!$CZ$25,0,IF(CX43+CX44+SUM(CX61:CX67)&gt;REGISTER!$CZ$22,REGISTER!$CZ$22,CX43+CX44+SUM(CX61:CX67))))</f>
        <v>0</v>
      </c>
      <c r="CY72" s="53">
        <f>IF(OR(CY40=0,CY70=1,SUM(CY54:CY60)=0),0,IF(CY43&lt;REGISTER!$CZ$25,0,IF(CY43+CY44+SUM(CY61:CY67)&gt;REGISTER!$CZ$22,REGISTER!$CZ$22,CY43+CY44+SUM(CY61:CY67))))</f>
        <v>0</v>
      </c>
      <c r="CZ72" s="53">
        <f>IF(OR(CZ40=0,CZ70=1,SUM(CZ54:CZ60)=0),0,IF(CZ43&lt;REGISTER!$CZ$25,0,IF(CZ43+CZ44+SUM(CZ61:CZ67)&gt;REGISTER!$CZ$22,REGISTER!$CZ$22,CZ43+CZ44+SUM(CZ61:CZ67))))</f>
        <v>0</v>
      </c>
      <c r="DA72" s="53">
        <f>IF(OR(DA40=0,DA70=1,SUM(DA54:DA60)=0),0,IF(DA43&lt;REGISTER!$CZ$25,0,IF(DA43+DA44+SUM(DA61:DA67)&gt;REGISTER!$CZ$22,REGISTER!$CZ$22,DA43+DA44+SUM(DA61:DA67))))</f>
        <v>0</v>
      </c>
      <c r="DB72" s="53">
        <f>IF(OR(DB40=0,DB70=1,SUM(DB54:DB60)=0),0,IF(DB43&lt;REGISTER!$CZ$25,0,IF(DB43+DB44+SUM(DB61:DB67)&gt;REGISTER!$CZ$22,REGISTER!$CZ$22,DB43+DB44+SUM(DB61:DB67))))</f>
        <v>0</v>
      </c>
      <c r="DC72" s="53">
        <f>IF(OR(DC40=0,DC70=1,SUM(DC54:DC60)=0),0,IF(DC43&lt;REGISTER!$CZ$25,0,IF(DC43+DC44+SUM(DC61:DC67)&gt;REGISTER!$CZ$22,REGISTER!$CZ$22,DC43+DC44+SUM(DC61:DC67))))</f>
        <v>0</v>
      </c>
      <c r="DD72" s="53">
        <f>IF(OR(DD40=0,DD70=1,SUM(DD54:DD60)=0),0,IF(DD43&lt;REGISTER!$CZ$25,0,IF(DD43+DD44+SUM(DD61:DD67)&gt;REGISTER!$CZ$22,REGISTER!$CZ$22,DD43+DD44+SUM(DD61:DD67))))</f>
        <v>0</v>
      </c>
      <c r="DE72" s="53">
        <f>IF(OR(DE40=0,DE70=1,SUM(DE54:DE60)=0),0,IF(DE43&lt;REGISTER!$CZ$25,0,IF(DE43+DE44+SUM(DE61:DE67)&gt;REGISTER!$CZ$22,REGISTER!$CZ$22,DE43+DE44+SUM(DE61:DE67))))</f>
        <v>0</v>
      </c>
      <c r="DF72" s="53">
        <f>IF(OR(DF40=0,DF70=1,SUM(DF54:DF60)=0),0,IF(DF43&lt;REGISTER!$CZ$25,0,IF(DF43+DF44+SUM(DF61:DF67)&gt;REGISTER!$CZ$22,REGISTER!$CZ$22,DF43+DF44+SUM(DF61:DF67))))</f>
        <v>0</v>
      </c>
      <c r="DG72" s="53">
        <f>IF(OR(DG40=0,DG70=1,SUM(DG54:DG60)=0),0,IF(DG43&lt;REGISTER!$CZ$25,0,IF(DG43+DG44+SUM(DG61:DG67)&gt;REGISTER!$CZ$22,REGISTER!$CZ$22,DG43+DG44+SUM(DG61:DG67))))</f>
        <v>0</v>
      </c>
      <c r="DH72" s="53">
        <f>IF(OR(DH40=0,DH70=1,SUM(DH54:DH60)=0),0,IF(DH43&lt;REGISTER!$CZ$25,0,IF(DH43+DH44+SUM(DH61:DH67)&gt;REGISTER!$CZ$22,REGISTER!$CZ$22,DH43+DH44+SUM(DH61:DH67))))</f>
        <v>0</v>
      </c>
      <c r="DI72" s="53">
        <f>IF(OR(DI40=0,DI70=1,SUM(DI54:DI60)=0),0,IF(DI43&lt;REGISTER!$CZ$25,0,IF(DI43+DI44+SUM(DI61:DI67)&gt;REGISTER!$CZ$22,REGISTER!$CZ$22,DI43+DI44+SUM(DI61:DI67))))</f>
        <v>0</v>
      </c>
      <c r="DJ72" s="53">
        <f>IF(OR(DJ40=0,DJ70=1,SUM(DJ54:DJ60)=0),0,IF(DJ43&lt;REGISTER!$CZ$25,0,IF(DJ43+DJ44+SUM(DJ61:DJ67)&gt;REGISTER!$CZ$22,REGISTER!$CZ$22,DJ43+DJ44+SUM(DJ61:DJ67))))</f>
        <v>0</v>
      </c>
      <c r="DK72" s="53">
        <f>IF(OR(DK40=0,DK70=1,SUM(DK54:DK60)=0),0,IF(DK43&lt;REGISTER!$CZ$25,0,IF(DK43+DK44+SUM(DK61:DK67)&gt;REGISTER!$CZ$22,REGISTER!$CZ$22,DK43+DK44+SUM(DK61:DK67))))</f>
        <v>0</v>
      </c>
      <c r="DL72" s="53">
        <f>IF(OR(DL40=0,DL70=1,SUM(DL54:DL60)=0),0,IF(DL43&lt;REGISTER!$CZ$25,0,IF(DL43+DL44+SUM(DL61:DL67)&gt;REGISTER!$CZ$22,REGISTER!$CZ$22,DL43+DL44+SUM(DL61:DL67))))</f>
        <v>0</v>
      </c>
      <c r="DM72" s="53">
        <f>IF(OR(DM40=0,DM70=1,SUM(DM54:DM60)=0),0,IF(DM43&lt;REGISTER!$CZ$25,0,IF(DM43+DM44+SUM(DM61:DM67)&gt;REGISTER!$CZ$22,REGISTER!$CZ$22,DM43+DM44+SUM(DM61:DM67))))</f>
        <v>0</v>
      </c>
      <c r="DN72" s="53">
        <f>IF(OR(DN40=0,DN70=1,SUM(DN54:DN60)=0),0,IF(DN43&lt;REGISTER!$CZ$25,0,IF(DN43+DN44+SUM(DN61:DN67)&gt;REGISTER!$CZ$22,REGISTER!$CZ$22,DN43+DN44+SUM(DN61:DN67))))</f>
        <v>0</v>
      </c>
      <c r="DO72" s="53">
        <f>IF(OR(DO40=0,DO70=1,SUM(DO54:DO60)=0),0,IF(DO43&lt;REGISTER!$CZ$25,0,IF(DO43+DO44+SUM(DO61:DO67)&gt;REGISTER!$CZ$22,REGISTER!$CZ$22,DO43+DO44+SUM(DO61:DO67))))</f>
        <v>0</v>
      </c>
      <c r="DP72" s="53">
        <f>IF(OR(DP40=0,DP70=1,SUM(DP54:DP60)=0),0,IF(DP43&lt;REGISTER!$CZ$25,0,IF(DP43+DP44+SUM(DP61:DP67)&gt;REGISTER!$CZ$22,REGISTER!$CZ$22,DP43+DP44+SUM(DP61:DP67))))</f>
        <v>0</v>
      </c>
      <c r="DQ72" s="53">
        <f>IF(OR(DQ40=0,DQ70=1,SUM(DQ54:DQ60)=0),0,IF(DQ43&lt;REGISTER!$CZ$25,0,IF(DQ43+DQ44+SUM(DQ61:DQ67)&gt;REGISTER!$CZ$22,REGISTER!$CZ$22,DQ43+DQ44+SUM(DQ61:DQ67))))</f>
        <v>0</v>
      </c>
      <c r="DR72" s="53">
        <f>IF(OR(DR40=0,DR70=1,SUM(DR54:DR60)=0),0,IF(DR43&lt;REGISTER!$CZ$25,0,IF(DR43+DR44+SUM(DR61:DR67)&gt;REGISTER!$CZ$22,REGISTER!$CZ$22,DR43+DR44+SUM(DR61:DR67))))</f>
        <v>0</v>
      </c>
      <c r="DS72" s="53">
        <f>IF(OR(DS40=0,DS70=1,SUM(DS54:DS60)=0),0,IF(DS43&lt;REGISTER!$CZ$25,0,IF(DS43+DS44+SUM(DS61:DS67)&gt;REGISTER!$CZ$22,REGISTER!$CZ$22,DS43+DS44+SUM(DS61:DS67))))</f>
        <v>0</v>
      </c>
      <c r="DT72" s="53">
        <f>IF(OR(DT40=0,DT70=1,SUM(DT54:DT60)=0),0,IF(DT43&lt;REGISTER!$CZ$25,0,IF(DT43+DT44+SUM(DT61:DT67)&gt;REGISTER!$CZ$22,REGISTER!$CZ$22,DT43+DT44+SUM(DT61:DT67))))</f>
        <v>0</v>
      </c>
      <c r="DU72" s="53">
        <f>IF(OR(DU40=0,DU70=1,SUM(DU54:DU60)=0),0,IF(DU43&lt;REGISTER!$CZ$25,0,IF(DU43+DU44+SUM(DU61:DU67)&gt;REGISTER!$CZ$22,REGISTER!$CZ$22,DU43+DU44+SUM(DU61:DU67))))</f>
        <v>0</v>
      </c>
      <c r="DV72" s="53">
        <f>IF(OR(DV40=0,DV70=1,SUM(DV54:DV60)=0),0,IF(DV43&lt;REGISTER!$CZ$25,0,IF(DV43+DV44+SUM(DV61:DV67)&gt;REGISTER!$CZ$22,REGISTER!$CZ$22,DV43+DV44+SUM(DV61:DV67))))</f>
        <v>0</v>
      </c>
      <c r="DW72" s="53">
        <f>IF(OR(DW40=0,DW70=1,SUM(DW54:DW60)=0),0,IF(DW43&lt;REGISTER!$CZ$25,0,IF(DW43+DW44+SUM(DW61:DW67)&gt;REGISTER!$CZ$22,REGISTER!$CZ$22,DW43+DW44+SUM(DW61:DW67))))</f>
        <v>0</v>
      </c>
      <c r="DX72" s="53">
        <f>IF(OR(DX40=0,DX70=1,SUM(DX54:DX60)=0),0,IF(DX43&lt;REGISTER!$CZ$25,0,IF(DX43+DX44+SUM(DX61:DX67)&gt;REGISTER!$CZ$22,REGISTER!$CZ$22,DX43+DX44+SUM(DX61:DX67))))</f>
        <v>0</v>
      </c>
      <c r="DY72" s="53">
        <f>IF(OR(DY40=0,DY70=1,SUM(DY54:DY60)=0),0,IF(DY43&lt;REGISTER!$CZ$25,0,IF(DY43+DY44+SUM(DY61:DY67)&gt;REGISTER!$CZ$22,REGISTER!$CZ$22,DY43+DY44+SUM(DY61:DY67))))</f>
        <v>0</v>
      </c>
      <c r="DZ72" s="53">
        <f>IF(OR(DZ40=0,DZ70=1,SUM(DZ54:DZ60)=0),0,IF(DZ43&lt;REGISTER!$CZ$25,0,IF(DZ43+DZ44+SUM(DZ61:DZ67)&gt;REGISTER!$CZ$22,REGISTER!$CZ$22,DZ43+DZ44+SUM(DZ61:DZ67))))</f>
        <v>0</v>
      </c>
      <c r="EA72" s="53">
        <f>IF(OR(EA40=0,EA70=1,SUM(EA54:EA60)=0),0,IF(EA43&lt;REGISTER!$CZ$25,0,IF(EA43+EA44+SUM(EA61:EA67)&gt;REGISTER!$CZ$22,REGISTER!$CZ$22,EA43+EA44+SUM(EA61:EA67))))</f>
        <v>0</v>
      </c>
      <c r="EB72" s="53">
        <f>IF(OR(EB40=0,EB70=1,SUM(EB54:EB60)=0),0,IF(EB43&lt;REGISTER!$CZ$25,0,IF(EB43+EB44+SUM(EB61:EB67)&gt;REGISTER!$CZ$22,REGISTER!$CZ$22,EB43+EB44+SUM(EB61:EB67))))</f>
        <v>0</v>
      </c>
      <c r="EC72" s="53">
        <f>IF(OR(EC40=0,EC70=1,SUM(EC54:EC60)=0),0,IF(EC43&lt;REGISTER!$CZ$25,0,IF(EC43+EC44+SUM(EC61:EC67)&gt;REGISTER!$CZ$22,REGISTER!$CZ$22,EC43+EC44+SUM(EC61:EC67))))</f>
        <v>0</v>
      </c>
      <c r="ED72" s="53">
        <f>IF(OR(ED40=0,ED70=1,SUM(ED54:ED60)=0),0,IF(ED43&lt;REGISTER!$CZ$25,0,IF(ED43+ED44+SUM(ED61:ED67)&gt;REGISTER!$CZ$22,REGISTER!$CZ$22,ED43+ED44+SUM(ED61:ED67))))</f>
        <v>0</v>
      </c>
      <c r="EE72" s="53">
        <f>IF(OR(EE40=0,EE70=1,SUM(EE54:EE60)=0),0,IF(EE43&lt;REGISTER!$CZ$25,0,IF(EE43+EE44+SUM(EE61:EE67)&gt;REGISTER!$CZ$22,REGISTER!$CZ$22,EE43+EE44+SUM(EE61:EE67))))</f>
        <v>0</v>
      </c>
      <c r="EF72" s="53">
        <f>IF(OR(EF40=0,EF70=1,SUM(EF54:EF60)=0),0,IF(EF43&lt;REGISTER!$CZ$25,0,IF(EF43+EF44+SUM(EF61:EF67)&gt;REGISTER!$CZ$22,REGISTER!$CZ$22,EF43+EF44+SUM(EF61:EF67))))</f>
        <v>0</v>
      </c>
      <c r="EG72" s="550">
        <f>SUM(EI19:EI39)+SUM(EI78:EI121)</f>
        <v>0</v>
      </c>
      <c r="EH72" s="551"/>
      <c r="EI72" s="552"/>
      <c r="EJ72" s="155"/>
      <c r="EK72" s="223"/>
      <c r="EL72" s="297"/>
      <c r="EM72" s="297"/>
      <c r="EN72" s="297"/>
      <c r="EO72" s="297"/>
      <c r="EP72" s="297"/>
      <c r="EQ72" s="297"/>
      <c r="ER72" s="297"/>
      <c r="ES72" s="297"/>
      <c r="ET72" s="297"/>
      <c r="EU72" s="297"/>
      <c r="EV72" s="297"/>
      <c r="EW72" s="297"/>
      <c r="EX72" s="297"/>
      <c r="EY72" s="297"/>
      <c r="EZ72" s="297"/>
      <c r="FA72" s="297"/>
      <c r="FB72" s="297"/>
      <c r="FC72" s="297"/>
      <c r="FD72" s="297"/>
      <c r="FE72" s="297"/>
      <c r="FF72" s="297"/>
      <c r="FG72" s="297"/>
      <c r="FH72" s="297"/>
      <c r="FI72" s="297"/>
      <c r="FJ72" s="297"/>
      <c r="FK72" s="297"/>
      <c r="FL72" s="297"/>
      <c r="FM72" s="297"/>
      <c r="FN72" s="297"/>
      <c r="FO72" s="297"/>
      <c r="FP72" s="297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4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</row>
    <row r="73" spans="1:256" ht="13.5" thickBot="1">
      <c r="A73" s="151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156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</row>
    <row r="74" spans="1:256">
      <c r="A74" s="462"/>
      <c r="B74" s="463"/>
      <c r="C74" s="463"/>
      <c r="D74" s="463"/>
      <c r="E74" s="463"/>
      <c r="F74" s="463"/>
      <c r="G74" s="463"/>
      <c r="H74" s="46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487" t="s">
        <v>9</v>
      </c>
      <c r="CT74" s="487"/>
      <c r="CU74" s="487"/>
      <c r="CV74" s="487"/>
      <c r="CW74" s="487"/>
      <c r="CX74" s="487"/>
      <c r="CY74" s="487"/>
      <c r="CZ74" s="487"/>
      <c r="DA74" s="487"/>
      <c r="DB74" s="487"/>
      <c r="DC74" s="487"/>
      <c r="DD74" s="487"/>
      <c r="DE74" s="487"/>
      <c r="DF74" s="487"/>
      <c r="DG74" s="487"/>
      <c r="DH74" s="487"/>
      <c r="DI74" s="487"/>
      <c r="DJ74" s="487"/>
      <c r="DK74" s="487"/>
      <c r="DL74" s="487"/>
      <c r="DM74" s="487"/>
      <c r="DN74" s="487"/>
      <c r="DO74" s="487"/>
      <c r="DP74" s="487"/>
      <c r="DQ74" s="487"/>
      <c r="DR74" s="142"/>
      <c r="DS74" s="142"/>
      <c r="DT74" s="142"/>
      <c r="DU74" s="142"/>
      <c r="DV74" s="142"/>
      <c r="DW74" s="142"/>
      <c r="DX74" s="142"/>
      <c r="DY74" s="142"/>
      <c r="DZ74" s="142"/>
      <c r="EA74" s="142"/>
      <c r="EB74" s="142"/>
      <c r="EC74" s="142"/>
      <c r="ED74" s="142"/>
      <c r="EE74" s="142"/>
      <c r="EF74" s="142"/>
      <c r="EG74" s="244"/>
      <c r="EH74" s="244"/>
      <c r="EI74" s="244"/>
      <c r="EJ74" s="244"/>
      <c r="EK74" s="245"/>
      <c r="EL74" s="332"/>
      <c r="EM74" s="241"/>
      <c r="EN74" s="241"/>
      <c r="EO74" s="241"/>
      <c r="EP74" s="433"/>
      <c r="EQ74" s="433"/>
      <c r="ER74" s="433"/>
      <c r="ES74" s="290"/>
      <c r="ET74" s="290"/>
      <c r="EU74" s="290"/>
      <c r="EV74" s="290"/>
      <c r="EW74" s="290"/>
      <c r="EX74" s="290"/>
      <c r="EY74" s="290"/>
      <c r="EZ74" s="290"/>
      <c r="FA74" s="290"/>
      <c r="FB74" s="290"/>
      <c r="FC74" s="290"/>
      <c r="FD74" s="290"/>
      <c r="FE74" s="290"/>
      <c r="FF74" s="290"/>
      <c r="FG74" s="290"/>
      <c r="FH74" s="290"/>
      <c r="FI74" s="290"/>
      <c r="FJ74" s="290"/>
      <c r="FK74" s="290"/>
      <c r="FL74" s="290"/>
      <c r="FM74" s="290"/>
      <c r="FN74" s="290"/>
      <c r="FO74" s="290"/>
      <c r="FP74" s="291"/>
      <c r="FQ74" s="541"/>
      <c r="FR74" s="430"/>
      <c r="FS74" s="430"/>
      <c r="FT74" s="430"/>
      <c r="FU74" s="430"/>
      <c r="FV74" s="430"/>
      <c r="FW74" s="430"/>
      <c r="FX74" s="430"/>
      <c r="FY74" s="430"/>
      <c r="FZ74" s="430"/>
      <c r="GA74" s="430"/>
      <c r="GB74" s="430"/>
      <c r="GC74" s="430"/>
      <c r="GD74" s="430"/>
      <c r="GE74" s="430"/>
      <c r="GF74" s="430"/>
      <c r="GG74" s="430"/>
      <c r="GH74" s="430"/>
      <c r="GI74" s="430"/>
      <c r="GJ74" s="430"/>
      <c r="GK74" s="430"/>
      <c r="GL74" s="430"/>
      <c r="GM74" s="430"/>
      <c r="GN74" s="430"/>
      <c r="GO74" s="430"/>
      <c r="GP74" s="430"/>
      <c r="GQ74" s="430"/>
      <c r="GR74" s="430"/>
      <c r="GS74" s="430"/>
      <c r="GT74" s="430"/>
      <c r="GU74" s="430"/>
      <c r="GV74" s="430"/>
      <c r="GW74" s="430"/>
      <c r="GX74" s="430"/>
      <c r="GY74" s="430"/>
      <c r="GZ74" s="430"/>
      <c r="HA74" s="430"/>
      <c r="HB74" s="430"/>
      <c r="HC74" s="430"/>
      <c r="HD74" s="430"/>
      <c r="HE74" s="206"/>
      <c r="HF74" s="430"/>
      <c r="HG74" s="430"/>
      <c r="HH74" s="430"/>
      <c r="HI74" s="1"/>
    </row>
    <row r="75" spans="1:256">
      <c r="A75" s="187"/>
      <c r="B75" s="56"/>
      <c r="C75" s="56"/>
      <c r="D75" s="56"/>
      <c r="E75" s="56"/>
      <c r="F75" s="56"/>
      <c r="G75" s="56"/>
      <c r="H75" s="469" t="s">
        <v>123</v>
      </c>
      <c r="I75" s="470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5">
        <v>1</v>
      </c>
      <c r="CT75" s="5">
        <v>2</v>
      </c>
      <c r="CU75" s="5">
        <v>3</v>
      </c>
      <c r="CV75" s="5">
        <v>4</v>
      </c>
      <c r="CW75" s="5">
        <v>5</v>
      </c>
      <c r="CX75" s="5">
        <v>6</v>
      </c>
      <c r="CY75" s="5">
        <v>7</v>
      </c>
      <c r="CZ75" s="5">
        <v>8</v>
      </c>
      <c r="DA75" s="5">
        <v>9</v>
      </c>
      <c r="DB75" s="5">
        <v>10</v>
      </c>
      <c r="DC75" s="5">
        <v>11</v>
      </c>
      <c r="DD75" s="5">
        <v>12</v>
      </c>
      <c r="DE75" s="5">
        <v>13</v>
      </c>
      <c r="DF75" s="5">
        <v>14</v>
      </c>
      <c r="DG75" s="5">
        <v>15</v>
      </c>
      <c r="DH75" s="5">
        <v>16</v>
      </c>
      <c r="DI75" s="5">
        <v>17</v>
      </c>
      <c r="DJ75" s="5">
        <v>18</v>
      </c>
      <c r="DK75" s="5">
        <v>19</v>
      </c>
      <c r="DL75" s="5">
        <v>20</v>
      </c>
      <c r="DM75" s="5">
        <v>21</v>
      </c>
      <c r="DN75" s="5">
        <v>22</v>
      </c>
      <c r="DO75" s="5">
        <v>23</v>
      </c>
      <c r="DP75" s="5">
        <v>24</v>
      </c>
      <c r="DQ75" s="5">
        <v>25</v>
      </c>
      <c r="DR75" s="5">
        <v>26</v>
      </c>
      <c r="DS75" s="5">
        <v>27</v>
      </c>
      <c r="DT75" s="5">
        <v>28</v>
      </c>
      <c r="DU75" s="5">
        <v>29</v>
      </c>
      <c r="DV75" s="5">
        <v>30</v>
      </c>
      <c r="DW75" s="5">
        <v>31</v>
      </c>
      <c r="DX75" s="5">
        <v>32</v>
      </c>
      <c r="DY75" s="5">
        <v>33</v>
      </c>
      <c r="DZ75" s="5">
        <v>34</v>
      </c>
      <c r="EA75" s="5">
        <v>35</v>
      </c>
      <c r="EB75" s="5">
        <v>36</v>
      </c>
      <c r="EC75" s="5">
        <v>37</v>
      </c>
      <c r="ED75" s="5">
        <v>38</v>
      </c>
      <c r="EE75" s="5">
        <v>39</v>
      </c>
      <c r="EF75" s="5">
        <v>40</v>
      </c>
      <c r="EG75" s="431" t="s">
        <v>14</v>
      </c>
      <c r="EH75" s="185"/>
      <c r="EI75" s="432" t="s">
        <v>15</v>
      </c>
      <c r="EJ75" s="185"/>
      <c r="EK75" s="246"/>
      <c r="EL75" s="185"/>
      <c r="EM75" s="292"/>
      <c r="EN75" s="292"/>
      <c r="EO75" s="292"/>
      <c r="EP75" s="292"/>
      <c r="EQ75" s="292"/>
      <c r="ER75" s="292"/>
      <c r="ES75" s="185"/>
      <c r="ET75" s="185"/>
      <c r="EU75" s="185"/>
      <c r="EV75" s="185"/>
      <c r="EW75" s="185"/>
      <c r="EX75" s="185"/>
      <c r="EY75" s="185"/>
      <c r="EZ75" s="185"/>
      <c r="FA75" s="185"/>
      <c r="FB75" s="185"/>
      <c r="FC75" s="185"/>
      <c r="FD75" s="185"/>
      <c r="FE75" s="185"/>
      <c r="FF75" s="185"/>
      <c r="FG75" s="185"/>
      <c r="FH75" s="185"/>
      <c r="FI75" s="185"/>
      <c r="FJ75" s="185"/>
      <c r="FK75" s="185"/>
      <c r="FL75" s="185"/>
      <c r="FM75" s="185"/>
      <c r="FN75" s="185"/>
      <c r="FO75" s="185"/>
      <c r="FP75" s="246"/>
      <c r="FQ75" s="304"/>
      <c r="FR75" s="305"/>
      <c r="FS75" s="305"/>
      <c r="FT75" s="305"/>
      <c r="FU75" s="305"/>
      <c r="FV75" s="305"/>
      <c r="FW75" s="305"/>
      <c r="FX75" s="305"/>
      <c r="FY75" s="305"/>
      <c r="FZ75" s="305"/>
      <c r="GA75" s="305"/>
      <c r="GB75" s="305"/>
      <c r="GC75" s="305"/>
      <c r="GD75" s="305"/>
      <c r="GE75" s="305"/>
      <c r="GF75" s="305"/>
      <c r="GG75" s="305"/>
      <c r="GH75" s="305"/>
      <c r="GI75" s="305"/>
      <c r="GJ75" s="305"/>
      <c r="GK75" s="305"/>
      <c r="GL75" s="305"/>
      <c r="GM75" s="305"/>
      <c r="GN75" s="305"/>
      <c r="GO75" s="305"/>
      <c r="GP75" s="305"/>
      <c r="GQ75" s="305"/>
      <c r="GR75" s="305"/>
      <c r="GS75" s="305"/>
      <c r="GT75" s="305"/>
      <c r="GU75" s="305"/>
      <c r="GV75" s="305"/>
      <c r="GW75" s="305"/>
      <c r="GX75" s="305"/>
      <c r="GY75" s="305"/>
      <c r="GZ75" s="305"/>
      <c r="HA75" s="305"/>
      <c r="HB75" s="305"/>
      <c r="HC75" s="305"/>
      <c r="HD75" s="305"/>
      <c r="HE75" s="188"/>
      <c r="HF75" s="188"/>
      <c r="HG75" s="188"/>
      <c r="HH75" s="188"/>
      <c r="HI75" s="1"/>
    </row>
    <row r="76" spans="1:256" ht="16.5" customHeight="1">
      <c r="A76" s="187"/>
      <c r="B76" s="56"/>
      <c r="C76" s="56"/>
      <c r="D76" s="56"/>
      <c r="E76" s="56"/>
      <c r="F76" s="56"/>
      <c r="G76" s="56"/>
      <c r="H76" s="190" t="s">
        <v>10</v>
      </c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189">
        <f>CS16</f>
        <v>0</v>
      </c>
      <c r="CT76" s="189">
        <f t="shared" ref="CT76:EF77" si="37">CT16</f>
        <v>0</v>
      </c>
      <c r="CU76" s="189">
        <f t="shared" si="37"/>
        <v>0</v>
      </c>
      <c r="CV76" s="189">
        <f t="shared" si="37"/>
        <v>0</v>
      </c>
      <c r="CW76" s="189">
        <f t="shared" si="37"/>
        <v>0</v>
      </c>
      <c r="CX76" s="189">
        <f t="shared" si="37"/>
        <v>0</v>
      </c>
      <c r="CY76" s="189">
        <f t="shared" si="37"/>
        <v>0</v>
      </c>
      <c r="CZ76" s="189">
        <f t="shared" si="37"/>
        <v>0</v>
      </c>
      <c r="DA76" s="189">
        <f t="shared" si="37"/>
        <v>0</v>
      </c>
      <c r="DB76" s="189">
        <f t="shared" si="37"/>
        <v>0</v>
      </c>
      <c r="DC76" s="189">
        <f t="shared" si="37"/>
        <v>0</v>
      </c>
      <c r="DD76" s="189">
        <f t="shared" si="37"/>
        <v>0</v>
      </c>
      <c r="DE76" s="189">
        <f t="shared" si="37"/>
        <v>0</v>
      </c>
      <c r="DF76" s="189">
        <f t="shared" si="37"/>
        <v>0</v>
      </c>
      <c r="DG76" s="189">
        <f t="shared" si="37"/>
        <v>0</v>
      </c>
      <c r="DH76" s="189">
        <f t="shared" si="37"/>
        <v>0</v>
      </c>
      <c r="DI76" s="189">
        <f t="shared" si="37"/>
        <v>0</v>
      </c>
      <c r="DJ76" s="189">
        <f t="shared" si="37"/>
        <v>0</v>
      </c>
      <c r="DK76" s="189">
        <f t="shared" si="37"/>
        <v>0</v>
      </c>
      <c r="DL76" s="189">
        <f t="shared" si="37"/>
        <v>0</v>
      </c>
      <c r="DM76" s="189">
        <f t="shared" si="37"/>
        <v>0</v>
      </c>
      <c r="DN76" s="189">
        <f t="shared" si="37"/>
        <v>0</v>
      </c>
      <c r="DO76" s="189">
        <f t="shared" si="37"/>
        <v>0</v>
      </c>
      <c r="DP76" s="189">
        <f t="shared" si="37"/>
        <v>0</v>
      </c>
      <c r="DQ76" s="189">
        <f t="shared" si="37"/>
        <v>0</v>
      </c>
      <c r="DR76" s="189">
        <f t="shared" si="37"/>
        <v>0</v>
      </c>
      <c r="DS76" s="189">
        <f t="shared" si="37"/>
        <v>0</v>
      </c>
      <c r="DT76" s="189">
        <f t="shared" si="37"/>
        <v>0</v>
      </c>
      <c r="DU76" s="189">
        <f t="shared" si="37"/>
        <v>0</v>
      </c>
      <c r="DV76" s="189">
        <f t="shared" si="37"/>
        <v>0</v>
      </c>
      <c r="DW76" s="189">
        <f t="shared" si="37"/>
        <v>0</v>
      </c>
      <c r="DX76" s="189">
        <f t="shared" si="37"/>
        <v>0</v>
      </c>
      <c r="DY76" s="189">
        <f t="shared" si="37"/>
        <v>0</v>
      </c>
      <c r="DZ76" s="189">
        <f t="shared" si="37"/>
        <v>0</v>
      </c>
      <c r="EA76" s="189">
        <f t="shared" si="37"/>
        <v>0</v>
      </c>
      <c r="EB76" s="189">
        <f t="shared" si="37"/>
        <v>0</v>
      </c>
      <c r="EC76" s="189">
        <f t="shared" si="37"/>
        <v>0</v>
      </c>
      <c r="ED76" s="189">
        <f t="shared" si="37"/>
        <v>0</v>
      </c>
      <c r="EE76" s="189">
        <f t="shared" si="37"/>
        <v>0</v>
      </c>
      <c r="EF76" s="189">
        <f t="shared" si="37"/>
        <v>0</v>
      </c>
      <c r="EG76" s="431"/>
      <c r="EH76" s="185"/>
      <c r="EI76" s="432"/>
      <c r="EJ76" s="185"/>
      <c r="EK76" s="247"/>
      <c r="EL76" s="185"/>
      <c r="EM76" s="228" t="s">
        <v>89</v>
      </c>
      <c r="EN76" s="204"/>
      <c r="EO76" s="204"/>
      <c r="EP76" s="434" t="s">
        <v>88</v>
      </c>
      <c r="EQ76" s="396"/>
      <c r="ER76" s="396"/>
      <c r="ES76" s="203" t="s">
        <v>101</v>
      </c>
      <c r="ET76" s="204"/>
      <c r="EU76" s="204"/>
      <c r="EV76" s="186"/>
      <c r="EW76" s="203" t="s">
        <v>102</v>
      </c>
      <c r="EX76" s="204"/>
      <c r="EY76" s="204"/>
      <c r="EZ76" s="186"/>
      <c r="FA76" s="203" t="s">
        <v>110</v>
      </c>
      <c r="FB76" s="204"/>
      <c r="FC76" s="204"/>
      <c r="FD76" s="204"/>
      <c r="FE76" s="204"/>
      <c r="FF76" s="204"/>
      <c r="FG76" s="204"/>
      <c r="FH76" s="186"/>
      <c r="FI76" s="204" t="s">
        <v>111</v>
      </c>
      <c r="FJ76" s="204"/>
      <c r="FK76" s="204"/>
      <c r="FL76" s="204"/>
      <c r="FM76" s="204"/>
      <c r="FN76" s="204"/>
      <c r="FO76" s="204"/>
      <c r="FP76" s="205"/>
      <c r="FQ76" s="436" t="s">
        <v>89</v>
      </c>
      <c r="FR76" s="436"/>
      <c r="FS76" s="436"/>
      <c r="FT76" s="436"/>
      <c r="FU76" s="436"/>
      <c r="FV76" s="437"/>
      <c r="FW76" s="435" t="s">
        <v>88</v>
      </c>
      <c r="FX76" s="436"/>
      <c r="FY76" s="436"/>
      <c r="FZ76" s="436"/>
      <c r="GA76" s="436"/>
      <c r="GB76" s="437"/>
      <c r="GC76" s="435" t="s">
        <v>105</v>
      </c>
      <c r="GD76" s="436"/>
      <c r="GE76" s="436"/>
      <c r="GF76" s="436"/>
      <c r="GG76" s="436"/>
      <c r="GH76" s="436"/>
      <c r="GI76" s="437"/>
      <c r="GJ76" s="435" t="s">
        <v>106</v>
      </c>
      <c r="GK76" s="436"/>
      <c r="GL76" s="436"/>
      <c r="GM76" s="436"/>
      <c r="GN76" s="436"/>
      <c r="GO76" s="436"/>
      <c r="GP76" s="437"/>
      <c r="GQ76" s="435" t="s">
        <v>107</v>
      </c>
      <c r="GR76" s="436"/>
      <c r="GS76" s="436"/>
      <c r="GT76" s="436"/>
      <c r="GU76" s="436"/>
      <c r="GV76" s="436"/>
      <c r="GW76" s="436"/>
      <c r="GX76" s="436"/>
      <c r="GY76" s="437"/>
      <c r="GZ76" s="435" t="s">
        <v>108</v>
      </c>
      <c r="HA76" s="436"/>
      <c r="HB76" s="436"/>
      <c r="HC76" s="436"/>
      <c r="HD76" s="436"/>
      <c r="HE76" s="436"/>
      <c r="HF76" s="436"/>
      <c r="HG76" s="436"/>
      <c r="HH76" s="437"/>
      <c r="HI76" s="1"/>
    </row>
    <row r="77" spans="1:256" ht="16.5" customHeight="1" thickBot="1">
      <c r="A77" s="498" t="s">
        <v>256</v>
      </c>
      <c r="B77" s="499"/>
      <c r="C77" s="499"/>
      <c r="D77" s="499"/>
      <c r="E77" s="499"/>
      <c r="F77" s="390">
        <f>F5</f>
        <v>0</v>
      </c>
      <c r="G77" s="392"/>
      <c r="H77" s="515" t="s">
        <v>11</v>
      </c>
      <c r="I77" s="516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189">
        <f>CS17</f>
        <v>0</v>
      </c>
      <c r="CT77" s="189">
        <f t="shared" si="37"/>
        <v>0</v>
      </c>
      <c r="CU77" s="189">
        <f t="shared" si="37"/>
        <v>0</v>
      </c>
      <c r="CV77" s="189">
        <f t="shared" si="37"/>
        <v>0</v>
      </c>
      <c r="CW77" s="189">
        <f t="shared" si="37"/>
        <v>0</v>
      </c>
      <c r="CX77" s="189">
        <f t="shared" si="37"/>
        <v>0</v>
      </c>
      <c r="CY77" s="189">
        <f t="shared" si="37"/>
        <v>0</v>
      </c>
      <c r="CZ77" s="189">
        <f t="shared" si="37"/>
        <v>0</v>
      </c>
      <c r="DA77" s="189">
        <f t="shared" si="37"/>
        <v>0</v>
      </c>
      <c r="DB77" s="189">
        <f t="shared" si="37"/>
        <v>0</v>
      </c>
      <c r="DC77" s="189">
        <f t="shared" si="37"/>
        <v>0</v>
      </c>
      <c r="DD77" s="189">
        <f t="shared" si="37"/>
        <v>0</v>
      </c>
      <c r="DE77" s="189">
        <f t="shared" si="37"/>
        <v>0</v>
      </c>
      <c r="DF77" s="189">
        <f t="shared" si="37"/>
        <v>0</v>
      </c>
      <c r="DG77" s="189">
        <f t="shared" si="37"/>
        <v>0</v>
      </c>
      <c r="DH77" s="189">
        <f t="shared" si="37"/>
        <v>0</v>
      </c>
      <c r="DI77" s="189">
        <f t="shared" si="37"/>
        <v>0</v>
      </c>
      <c r="DJ77" s="189">
        <f t="shared" si="37"/>
        <v>0</v>
      </c>
      <c r="DK77" s="189">
        <f t="shared" si="37"/>
        <v>0</v>
      </c>
      <c r="DL77" s="189">
        <f t="shared" si="37"/>
        <v>0</v>
      </c>
      <c r="DM77" s="189">
        <f t="shared" si="37"/>
        <v>0</v>
      </c>
      <c r="DN77" s="189">
        <f t="shared" si="37"/>
        <v>0</v>
      </c>
      <c r="DO77" s="189">
        <f t="shared" si="37"/>
        <v>0</v>
      </c>
      <c r="DP77" s="189">
        <f t="shared" si="37"/>
        <v>0</v>
      </c>
      <c r="DQ77" s="189">
        <f t="shared" si="37"/>
        <v>0</v>
      </c>
      <c r="DR77" s="189">
        <f t="shared" si="37"/>
        <v>0</v>
      </c>
      <c r="DS77" s="189">
        <f t="shared" si="37"/>
        <v>0</v>
      </c>
      <c r="DT77" s="189">
        <f t="shared" si="37"/>
        <v>0</v>
      </c>
      <c r="DU77" s="189">
        <f t="shared" si="37"/>
        <v>0</v>
      </c>
      <c r="DV77" s="189">
        <f t="shared" si="37"/>
        <v>0</v>
      </c>
      <c r="DW77" s="189">
        <f t="shared" si="37"/>
        <v>0</v>
      </c>
      <c r="DX77" s="189">
        <f t="shared" si="37"/>
        <v>0</v>
      </c>
      <c r="DY77" s="189">
        <f t="shared" si="37"/>
        <v>0</v>
      </c>
      <c r="DZ77" s="189">
        <f t="shared" si="37"/>
        <v>0</v>
      </c>
      <c r="EA77" s="189">
        <f t="shared" si="37"/>
        <v>0</v>
      </c>
      <c r="EB77" s="189">
        <f t="shared" si="37"/>
        <v>0</v>
      </c>
      <c r="EC77" s="189">
        <f t="shared" si="37"/>
        <v>0</v>
      </c>
      <c r="ED77" s="189">
        <f t="shared" si="37"/>
        <v>0</v>
      </c>
      <c r="EE77" s="189">
        <f t="shared" si="37"/>
        <v>0</v>
      </c>
      <c r="EF77" s="189">
        <f t="shared" si="37"/>
        <v>0</v>
      </c>
      <c r="EG77" s="431"/>
      <c r="EH77" s="140"/>
      <c r="EI77" s="432"/>
      <c r="EJ77" s="346" t="s">
        <v>94</v>
      </c>
      <c r="EK77" s="345" t="s">
        <v>65</v>
      </c>
      <c r="EL77" s="185"/>
      <c r="EM77" s="337" t="s">
        <v>39</v>
      </c>
      <c r="EN77" s="145" t="s">
        <v>40</v>
      </c>
      <c r="EO77" s="288" t="s">
        <v>41</v>
      </c>
      <c r="EP77" s="147" t="s">
        <v>39</v>
      </c>
      <c r="EQ77" s="145" t="s">
        <v>40</v>
      </c>
      <c r="ER77" s="214" t="s">
        <v>41</v>
      </c>
      <c r="ES77" s="147" t="s">
        <v>39</v>
      </c>
      <c r="ET77" s="145" t="s">
        <v>40</v>
      </c>
      <c r="EU77" s="145" t="s">
        <v>41</v>
      </c>
      <c r="EV77" s="145" t="s">
        <v>71</v>
      </c>
      <c r="EW77" s="147" t="s">
        <v>39</v>
      </c>
      <c r="EX77" s="145" t="s">
        <v>40</v>
      </c>
      <c r="EY77" s="146" t="s">
        <v>41</v>
      </c>
      <c r="EZ77" s="146" t="s">
        <v>71</v>
      </c>
      <c r="FA77" s="146" t="s">
        <v>40</v>
      </c>
      <c r="FB77" s="146" t="s">
        <v>41</v>
      </c>
      <c r="FC77" s="146" t="s">
        <v>195</v>
      </c>
      <c r="FD77" s="146" t="s">
        <v>196</v>
      </c>
      <c r="FE77" s="146" t="s">
        <v>67</v>
      </c>
      <c r="FF77" s="146" t="s">
        <v>68</v>
      </c>
      <c r="FG77" s="146" t="s">
        <v>69</v>
      </c>
      <c r="FH77" s="146" t="s">
        <v>70</v>
      </c>
      <c r="FI77" s="146" t="s">
        <v>40</v>
      </c>
      <c r="FJ77" s="146" t="s">
        <v>41</v>
      </c>
      <c r="FK77" s="146" t="s">
        <v>195</v>
      </c>
      <c r="FL77" s="146" t="s">
        <v>196</v>
      </c>
      <c r="FM77" s="146" t="s">
        <v>67</v>
      </c>
      <c r="FN77" s="146" t="s">
        <v>68</v>
      </c>
      <c r="FO77" s="146" t="s">
        <v>69</v>
      </c>
      <c r="FP77" s="214" t="s">
        <v>70</v>
      </c>
      <c r="FQ77" s="149" t="s">
        <v>72</v>
      </c>
      <c r="FR77" s="148" t="s">
        <v>98</v>
      </c>
      <c r="FS77" s="148" t="s">
        <v>99</v>
      </c>
      <c r="FT77" s="148" t="s">
        <v>40</v>
      </c>
      <c r="FU77" s="148" t="s">
        <v>41</v>
      </c>
      <c r="FV77" s="148" t="s">
        <v>78</v>
      </c>
      <c r="FW77" s="148" t="s">
        <v>72</v>
      </c>
      <c r="FX77" s="148" t="s">
        <v>98</v>
      </c>
      <c r="FY77" s="148" t="s">
        <v>99</v>
      </c>
      <c r="FZ77" s="148" t="s">
        <v>40</v>
      </c>
      <c r="GA77" s="148" t="s">
        <v>41</v>
      </c>
      <c r="GB77" s="148" t="s">
        <v>78</v>
      </c>
      <c r="GC77" s="148" t="s">
        <v>72</v>
      </c>
      <c r="GD77" s="148" t="s">
        <v>98</v>
      </c>
      <c r="GE77" s="148" t="s">
        <v>99</v>
      </c>
      <c r="GF77" s="148" t="s">
        <v>40</v>
      </c>
      <c r="GG77" s="148" t="s">
        <v>41</v>
      </c>
      <c r="GH77" s="148" t="s">
        <v>78</v>
      </c>
      <c r="GI77" s="148" t="s">
        <v>79</v>
      </c>
      <c r="GJ77" s="148" t="s">
        <v>72</v>
      </c>
      <c r="GK77" s="148" t="s">
        <v>98</v>
      </c>
      <c r="GL77" s="148" t="s">
        <v>99</v>
      </c>
      <c r="GM77" s="148" t="s">
        <v>40</v>
      </c>
      <c r="GN77" s="148" t="s">
        <v>41</v>
      </c>
      <c r="GO77" s="148" t="s">
        <v>78</v>
      </c>
      <c r="GP77" s="148" t="s">
        <v>79</v>
      </c>
      <c r="GQ77" s="148" t="s">
        <v>40</v>
      </c>
      <c r="GR77" s="148" t="s">
        <v>41</v>
      </c>
      <c r="GS77" s="148" t="s">
        <v>195</v>
      </c>
      <c r="GT77" s="148" t="s">
        <v>196</v>
      </c>
      <c r="GU77" s="148" t="s">
        <v>78</v>
      </c>
      <c r="GV77" s="148" t="s">
        <v>103</v>
      </c>
      <c r="GW77" s="148" t="s">
        <v>68</v>
      </c>
      <c r="GX77" s="148" t="s">
        <v>69</v>
      </c>
      <c r="GY77" s="148" t="s">
        <v>70</v>
      </c>
      <c r="GZ77" s="148" t="s">
        <v>40</v>
      </c>
      <c r="HA77" s="148" t="s">
        <v>41</v>
      </c>
      <c r="HB77" s="148" t="s">
        <v>195</v>
      </c>
      <c r="HC77" s="148" t="s">
        <v>196</v>
      </c>
      <c r="HD77" s="148" t="s">
        <v>78</v>
      </c>
      <c r="HE77" s="148" t="s">
        <v>103</v>
      </c>
      <c r="HF77" s="148" t="s">
        <v>68</v>
      </c>
      <c r="HG77" s="148" t="s">
        <v>69</v>
      </c>
      <c r="HH77" s="148" t="s">
        <v>70</v>
      </c>
      <c r="HI77" s="1"/>
    </row>
    <row r="78" spans="1:256" ht="12" customHeight="1">
      <c r="A78" s="17">
        <v>22</v>
      </c>
      <c r="B78" s="81"/>
      <c r="C78" s="427" t="str">
        <f t="shared" ref="C78:C116" si="38">IF(B78&gt;0,VLOOKUP(B78,RE,2,FALSE),"")</f>
        <v/>
      </c>
      <c r="D78" s="428"/>
      <c r="E78" s="428"/>
      <c r="F78" s="428"/>
      <c r="G78" s="429"/>
      <c r="H78" s="130" t="str">
        <f t="shared" ref="H78:H121" si="39">IF(B78=0,"",IF(VLOOKUP(B78,RE,7,FALSE)&gt;0,VLOOKUP(B78,RE,7,FALSE),VLOOKUP(B78,RE,3,FALSE)))</f>
        <v/>
      </c>
      <c r="I78" s="26">
        <f t="shared" ref="I78:I121" si="40">IF($B78="",0,VLOOKUP($B78,RE,20,FALSE))</f>
        <v>0</v>
      </c>
      <c r="J78" s="26">
        <f t="shared" ref="J78:J121" si="41">IF($B78="",0,VLOOKUP($B78,RE,21,FALSE))</f>
        <v>0</v>
      </c>
      <c r="K78" s="26">
        <f t="shared" ref="K78:K116" si="42">IF($B78="",0,VLOOKUP($B78,RE,22,FALSE))</f>
        <v>0</v>
      </c>
      <c r="L78" s="132"/>
      <c r="M78" s="26">
        <f t="shared" ref="M78:M121" si="43">IF($B78="",0,VLOOKUP($B78,RE,23,FALSE))</f>
        <v>0</v>
      </c>
      <c r="N78" s="26">
        <f t="shared" ref="N78:N121" si="44">IF($B78="",0,VLOOKUP($B78,RE,19,FALSE))</f>
        <v>0</v>
      </c>
      <c r="O78" s="101">
        <f t="shared" ref="O78:O121" si="45">SUM(P78:BC78)</f>
        <v>0</v>
      </c>
      <c r="P78" s="80">
        <f>IF((SUM(P$19:P$39)+SUM(P$117:P$121))&gt;=REGISTER!$CZ$22,0,IF(CS$70=1,0,IF(AND(CS78=1,$J78=1,CS$43&gt;=REGISTER!$CZ$25,CS$40&gt;0,SUM(CS$54:CS$60)&gt;0),1,0)))</f>
        <v>0</v>
      </c>
      <c r="Q78" s="80">
        <f>IF((SUM(Q$19:Q$39)+SUM(Q$117:Q$121))&gt;=REGISTER!$CZ$22,0,IF(CT$70=1,0,IF(AND(CT78=1,$J78=1,CT$43&gt;=REGISTER!$CZ$25,CT$40&gt;0,SUM(CT$54:CT$60)&gt;0),1,0)))</f>
        <v>0</v>
      </c>
      <c r="R78" s="80">
        <f>IF((SUM(R$19:R$39)+SUM(R$117:R$121))&gt;=REGISTER!$CZ$22,0,IF(CU$70=1,0,IF(AND(CU78=1,$J78=1,CU$43&gt;=REGISTER!$CZ$25,CU$40&gt;0,SUM(CU$54:CU$60)&gt;0),1,0)))</f>
        <v>0</v>
      </c>
      <c r="S78" s="80">
        <f>IF((SUM(S$19:S$39)+SUM(S$117:S$121))&gt;=REGISTER!$CZ$22,0,IF(CV$70=1,0,IF(AND(CV78=1,$J78=1,CV$43&gt;=REGISTER!$CZ$25,CV$40&gt;0,SUM(CV$54:CV$60)&gt;0),1,0)))</f>
        <v>0</v>
      </c>
      <c r="T78" s="80">
        <f>IF((SUM(T$19:T$39)+SUM(T$117:T$121))&gt;=REGISTER!$CZ$22,0,IF(CW$70=1,0,IF(AND(CW78=1,$J78=1,CW$43&gt;=REGISTER!$CZ$25,CW$40&gt;0,SUM(CW$54:CW$60)&gt;0),1,0)))</f>
        <v>0</v>
      </c>
      <c r="U78" s="80">
        <f>IF((SUM(U$19:U$39)+SUM(U$117:U$121))&gt;=REGISTER!$CZ$22,0,IF(CX$70=1,0,IF(AND(CX78=1,$J78=1,CX$43&gt;=REGISTER!$CZ$25,CX$40&gt;0,SUM(CX$54:CX$60)&gt;0),1,0)))</f>
        <v>0</v>
      </c>
      <c r="V78" s="80">
        <f>IF((SUM(V$19:V$39)+SUM(V$117:V$121))&gt;=REGISTER!$CZ$22,0,IF(CY$70=1,0,IF(AND(CY78=1,$J78=1,CY$43&gt;=REGISTER!$CZ$25,CY$40&gt;0,SUM(CY$54:CY$60)&gt;0),1,0)))</f>
        <v>0</v>
      </c>
      <c r="W78" s="80">
        <f>IF((SUM(W$19:W$39)+SUM(W$117:W$121))&gt;=REGISTER!$CZ$22,0,IF(CZ$70=1,0,IF(AND(CZ78=1,$J78=1,CZ$43&gt;=REGISTER!$CZ$25,CZ$40&gt;0,SUM(CZ$54:CZ$60)&gt;0),1,0)))</f>
        <v>0</v>
      </c>
      <c r="X78" s="80">
        <f>IF((SUM(X$19:X$39)+SUM(X$117:X$121))&gt;=REGISTER!$CZ$22,0,IF(DA$70=1,0,IF(AND(DA78=1,$J78=1,DA$43&gt;=REGISTER!$CZ$25,DA$40&gt;0,SUM(DA$54:DA$60)&gt;0),1,0)))</f>
        <v>0</v>
      </c>
      <c r="Y78" s="80">
        <f>IF((SUM(Y$19:Y$39)+SUM(Y$117:Y$121))&gt;=REGISTER!$CZ$22,0,IF(DB$70=1,0,IF(AND(DB78=1,$J78=1,DB$43&gt;=REGISTER!$CZ$25,DB$40&gt;0,SUM(DB$54:DB$60)&gt;0),1,0)))</f>
        <v>0</v>
      </c>
      <c r="Z78" s="80">
        <f>IF((SUM(Z$19:Z$39)+SUM(Z$117:Z$121))&gt;=REGISTER!$CZ$22,0,IF(DC$70=1,0,IF(AND(DC78=1,$J78=1,DC$43&gt;=REGISTER!$CZ$25,DC$40&gt;0,SUM(DC$54:DC$60)&gt;0),1,0)))</f>
        <v>0</v>
      </c>
      <c r="AA78" s="80">
        <f>IF((SUM(AA$19:AA$39)+SUM(AA$117:AA$121))&gt;=REGISTER!$CZ$22,0,IF(DD$70=1,0,IF(AND(DD78=1,$J78=1,DD$43&gt;=REGISTER!$CZ$25,DD$40&gt;0,SUM(DD$54:DD$60)&gt;0),1,0)))</f>
        <v>0</v>
      </c>
      <c r="AB78" s="80">
        <f>IF((SUM(AB$19:AB$39)+SUM(AB$117:AB$121))&gt;=REGISTER!$CZ$22,0,IF(DE$70=1,0,IF(AND(DE78=1,$J78=1,DE$43&gt;=REGISTER!$CZ$25,DE$40&gt;0,SUM(DE$54:DE$60)&gt;0),1,0)))</f>
        <v>0</v>
      </c>
      <c r="AC78" s="80">
        <f>IF((SUM(AC$19:AC$39)+SUM(AC$117:AC$121))&gt;=REGISTER!$CZ$22,0,IF(DF$70=1,0,IF(AND(DF78=1,$J78=1,DF$43&gt;=REGISTER!$CZ$25,DF$40&gt;0,SUM(DF$54:DF$60)&gt;0),1,0)))</f>
        <v>0</v>
      </c>
      <c r="AD78" s="80">
        <f>IF((SUM(AD$19:AD$39)+SUM(AD$117:AD$121))&gt;=REGISTER!$CZ$22,0,IF(DG$70=1,0,IF(AND(DG78=1,$J78=1,DG$43&gt;=REGISTER!$CZ$25,DG$40&gt;0,SUM(DG$54:DG$60)&gt;0),1,0)))</f>
        <v>0</v>
      </c>
      <c r="AE78" s="80">
        <f>IF((SUM(AE$19:AE$39)+SUM(AE$117:AE$121))&gt;=REGISTER!$CZ$22,0,IF(DH$70=1,0,IF(AND(DH78=1,$J78=1,DH$43&gt;=REGISTER!$CZ$25,DH$40&gt;0,SUM(DH$54:DH$60)&gt;0),1,0)))</f>
        <v>0</v>
      </c>
      <c r="AF78" s="80">
        <f>IF((SUM(AF$19:AF$39)+SUM(AF$117:AF$121))&gt;=REGISTER!$CZ$22,0,IF(DI$70=1,0,IF(AND(DI78=1,$J78=1,DI$43&gt;=REGISTER!$CZ$25,DI$40&gt;0,SUM(DI$54:DI$60)&gt;0),1,0)))</f>
        <v>0</v>
      </c>
      <c r="AG78" s="80">
        <f>IF((SUM(AG$19:AG$39)+SUM(AG$117:AG$121))&gt;=REGISTER!$CZ$22,0,IF(DJ$70=1,0,IF(AND(DJ78=1,$J78=1,DJ$43&gt;=REGISTER!$CZ$25,DJ$40&gt;0,SUM(DJ$54:DJ$60)&gt;0),1,0)))</f>
        <v>0</v>
      </c>
      <c r="AH78" s="80">
        <f>IF((SUM(AH$19:AH$39)+SUM(AH$117:AH$121))&gt;=REGISTER!$CZ$22,0,IF(DK$70=1,0,IF(AND(DK78=1,$J78=1,DK$43&gt;=REGISTER!$CZ$25,DK$40&gt;0,SUM(DK$54:DK$60)&gt;0),1,0)))</f>
        <v>0</v>
      </c>
      <c r="AI78" s="80">
        <f>IF((SUM(AI$19:AI$39)+SUM(AI$117:AI$121))&gt;=REGISTER!$CZ$22,0,IF(DL$70=1,0,IF(AND(DL78=1,$J78=1,DL$43&gt;=REGISTER!$CZ$25,DL$40&gt;0,SUM(DL$54:DL$60)&gt;0),1,0)))</f>
        <v>0</v>
      </c>
      <c r="AJ78" s="80">
        <f>IF((SUM(AJ$19:AJ$39)+SUM(AJ$117:AJ$121))&gt;=REGISTER!$CZ$22,0,IF(DM$70=1,0,IF(AND(DM78=1,$J78=1,DM$43&gt;=REGISTER!$CZ$25,DM$40&gt;0,SUM(DM$54:DM$60)&gt;0),1,0)))</f>
        <v>0</v>
      </c>
      <c r="AK78" s="80">
        <f>IF((SUM(AK$19:AK$39)+SUM(AK$117:AK$121))&gt;=REGISTER!$CZ$22,0,IF(DN$70=1,0,IF(AND(DN78=1,$J78=1,DN$43&gt;=REGISTER!$CZ$25,DN$40&gt;0,SUM(DN$54:DN$60)&gt;0),1,0)))</f>
        <v>0</v>
      </c>
      <c r="AL78" s="80">
        <f>IF((SUM(AL$19:AL$39)+SUM(AL$117:AL$121))&gt;=REGISTER!$CZ$22,0,IF(DO$70=1,0,IF(AND(DO78=1,$J78=1,DO$43&gt;=REGISTER!$CZ$25,DO$40&gt;0,SUM(DO$54:DO$60)&gt;0),1,0)))</f>
        <v>0</v>
      </c>
      <c r="AM78" s="80">
        <f>IF((SUM(AM$19:AM$39)+SUM(AM$117:AM$121))&gt;=REGISTER!$CZ$22,0,IF(DP$70=1,0,IF(AND(DP78=1,$J78=1,DP$43&gt;=REGISTER!$CZ$25,DP$40&gt;0,SUM(DP$54:DP$60)&gt;0),1,0)))</f>
        <v>0</v>
      </c>
      <c r="AN78" s="80">
        <f>IF((SUM(AN$19:AN$39)+SUM(AN$117:AN$121))&gt;=REGISTER!$CZ$22,0,IF(DQ$70=1,0,IF(AND(DQ78=1,$J78=1,DQ$43&gt;=REGISTER!$CZ$25,DQ$40&gt;0,SUM(DQ$54:DQ$60)&gt;0),1,0)))</f>
        <v>0</v>
      </c>
      <c r="AO78" s="80">
        <f>IF((SUM(AO$19:AO$39)+SUM(AO$117:AO$121))&gt;=REGISTER!$CZ$22,0,IF(DR$70=1,0,IF(AND(DR78=1,$J78=1,DR$43&gt;=REGISTER!$CZ$25,DR$40&gt;0,SUM(DR$54:DR$60)&gt;0),1,0)))</f>
        <v>0</v>
      </c>
      <c r="AP78" s="80">
        <f>IF((SUM(AP$19:AP$39)+SUM(AP$117:AP$121))&gt;=REGISTER!$CZ$22,0,IF(DS$70=1,0,IF(AND(DS78=1,$J78=1,DS$43&gt;=REGISTER!$CZ$25,DS$40&gt;0,SUM(DS$54:DS$60)&gt;0),1,0)))</f>
        <v>0</v>
      </c>
      <c r="AQ78" s="80">
        <f>IF((SUM(AQ$19:AQ$39)+SUM(AQ$117:AQ$121))&gt;=REGISTER!$CZ$22,0,IF(DT$70=1,0,IF(AND(DT78=1,$J78=1,DT$43&gt;=REGISTER!$CZ$25,DT$40&gt;0,SUM(DT$54:DT$60)&gt;0),1,0)))</f>
        <v>0</v>
      </c>
      <c r="AR78" s="80">
        <f>IF((SUM(AR$19:AR$39)+SUM(AR$117:AR$121))&gt;=REGISTER!$CZ$22,0,IF(DU$70=1,0,IF(AND(DU78=1,$J78=1,DU$43&gt;=REGISTER!$CZ$25,DU$40&gt;0,SUM(DU$54:DU$60)&gt;0),1,0)))</f>
        <v>0</v>
      </c>
      <c r="AS78" s="80">
        <f>IF((SUM(AS$19:AS$39)+SUM(AS$117:AS$121))&gt;=REGISTER!$CZ$22,0,IF(DV$70=1,0,IF(AND(DV78=1,$J78=1,DV$43&gt;=REGISTER!$CZ$25,DV$40&gt;0,SUM(DV$54:DV$60)&gt;0),1,0)))</f>
        <v>0</v>
      </c>
      <c r="AT78" s="80">
        <f>IF((SUM(AT$19:AT$39)+SUM(AT$117:AT$121))&gt;=REGISTER!$CZ$22,0,IF(DW$70=1,0,IF(AND(DW78=1,$J78=1,DW$43&gt;=REGISTER!$CZ$25,DW$40&gt;0,SUM(DW$54:DW$60)&gt;0),1,0)))</f>
        <v>0</v>
      </c>
      <c r="AU78" s="80">
        <f>IF((SUM(AU$19:AU$39)+SUM(AU$117:AU$121))&gt;=REGISTER!$CZ$22,0,IF(DX$70=1,0,IF(AND(DX78=1,$J78=1,DX$43&gt;=REGISTER!$CZ$25,DX$40&gt;0,SUM(DX$54:DX$60)&gt;0),1,0)))</f>
        <v>0</v>
      </c>
      <c r="AV78" s="80">
        <f>IF((SUM(AV$19:AV$39)+SUM(AV$117:AV$121))&gt;=REGISTER!$CZ$22,0,IF(DY$70=1,0,IF(AND(DY78=1,$J78=1,DY$43&gt;=REGISTER!$CZ$25,DY$40&gt;0,SUM(DY$54:DY$60)&gt;0),1,0)))</f>
        <v>0</v>
      </c>
      <c r="AW78" s="80">
        <f>IF((SUM(AW$19:AW$39)+SUM(AW$117:AW$121))&gt;=REGISTER!$CZ$22,0,IF(DZ$70=1,0,IF(AND(DZ78=1,$J78=1,DZ$43&gt;=REGISTER!$CZ$25,DZ$40&gt;0,SUM(DZ$54:DZ$60)&gt;0),1,0)))</f>
        <v>0</v>
      </c>
      <c r="AX78" s="80">
        <f>IF((SUM(AX$19:AX$39)+SUM(AX$117:AX$121))&gt;=REGISTER!$CZ$22,0,IF(EA$70=1,0,IF(AND(EA78=1,$J78=1,EA$43&gt;=REGISTER!$CZ$25,EA$40&gt;0,SUM(EA$54:EA$60)&gt;0),1,0)))</f>
        <v>0</v>
      </c>
      <c r="AY78" s="80">
        <f>IF((SUM(AY$19:AY$39)+SUM(AY$117:AY$121))&gt;=REGISTER!$CZ$22,0,IF(EB$70=1,0,IF(AND(EB78=1,$J78=1,EB$43&gt;=REGISTER!$CZ$25,EB$40&gt;0,SUM(EB$54:EB$60)&gt;0),1,0)))</f>
        <v>0</v>
      </c>
      <c r="AZ78" s="80">
        <f>IF((SUM(AZ$19:AZ$39)+SUM(AZ$117:AZ$121))&gt;=REGISTER!$CZ$22,0,IF(EC$70=1,0,IF(AND(EC78=1,$J78=1,EC$43&gt;=REGISTER!$CZ$25,EC$40&gt;0,SUM(EC$54:EC$60)&gt;0),1,0)))</f>
        <v>0</v>
      </c>
      <c r="BA78" s="80">
        <f>IF((SUM(BA$19:BA$39)+SUM(BA$117:BA$121))&gt;=REGISTER!$CZ$22,0,IF(ED$70=1,0,IF(AND(ED78=1,$J78=1,ED$43&gt;=REGISTER!$CZ$25,ED$40&gt;0,SUM(ED$54:ED$60)&gt;0),1,0)))</f>
        <v>0</v>
      </c>
      <c r="BB78" s="80">
        <f>IF((SUM(BB$19:BB$39)+SUM(BB$117:BB$121))&gt;=REGISTER!$CZ$22,0,IF(EE$70=1,0,IF(AND(EE78=1,$J78=1,EE$43&gt;=REGISTER!$CZ$25,EE$40&gt;0,SUM(EE$54:EE$60)&gt;0),1,0)))</f>
        <v>0</v>
      </c>
      <c r="BC78" s="80">
        <f>IF((SUM(BC$19:BC$39)+SUM(BC$117:BC$121))&gt;=REGISTER!$CZ$22,0,IF(EF$70=1,0,IF(AND(EF78=1,$J78=1,EF$43&gt;=REGISTER!$CZ$25,EF$40&gt;0,SUM(EF$54:EF$60)&gt;0),1,0)))</f>
        <v>0</v>
      </c>
      <c r="BD78" s="101">
        <f t="shared" ref="BD78:BD121" si="46">SUM(BE78:CR78)</f>
        <v>0</v>
      </c>
      <c r="BE78" s="80">
        <f>IF((SUM(BE$19:BE$39)+SUM(BE77:BE77)+SUM(BE$117:BE$121))&gt;=30,0,SUM(IF(AND($I78=1,CS78=1,CS$41&gt;2,CS$40&gt;0,SUM(CS$47:CS$53)&gt;0),1,0)))</f>
        <v>0</v>
      </c>
      <c r="BF78" s="80">
        <f>IF((SUM(BF$19:BF$39)+SUM(BF77:BF77)+SUM(BF$117:BF$121))&gt;=30,0,SUM(IF(AND($I78=1,CT78=1,CT$41&gt;2,CT$40&gt;0,SUM(CT$47:CT$53)&gt;0),1,0)))</f>
        <v>0</v>
      </c>
      <c r="BG78" s="80">
        <f t="shared" ref="BG78:CR78" si="47">IF((SUM(BG$19:BG$39)+SUM(BG77:BG77)+SUM(BG$117:BG$121))&gt;=30,0,SUM(IF(AND($I78=1,CU78=1,CU$41&gt;2,CU$40&gt;0,SUM(CU$47:CU$53)&gt;0),1,0)))</f>
        <v>0</v>
      </c>
      <c r="BH78" s="80">
        <f t="shared" si="47"/>
        <v>0</v>
      </c>
      <c r="BI78" s="80">
        <f t="shared" si="47"/>
        <v>0</v>
      </c>
      <c r="BJ78" s="80">
        <f t="shared" si="47"/>
        <v>0</v>
      </c>
      <c r="BK78" s="80">
        <f t="shared" si="47"/>
        <v>0</v>
      </c>
      <c r="BL78" s="80">
        <f t="shared" si="47"/>
        <v>0</v>
      </c>
      <c r="BM78" s="80">
        <f t="shared" si="47"/>
        <v>0</v>
      </c>
      <c r="BN78" s="80">
        <f t="shared" si="47"/>
        <v>0</v>
      </c>
      <c r="BO78" s="80">
        <f t="shared" si="47"/>
        <v>0</v>
      </c>
      <c r="BP78" s="80">
        <f t="shared" si="47"/>
        <v>0</v>
      </c>
      <c r="BQ78" s="80">
        <f t="shared" si="47"/>
        <v>0</v>
      </c>
      <c r="BR78" s="80">
        <f t="shared" si="47"/>
        <v>0</v>
      </c>
      <c r="BS78" s="80">
        <f t="shared" si="47"/>
        <v>0</v>
      </c>
      <c r="BT78" s="80">
        <f t="shared" si="47"/>
        <v>0</v>
      </c>
      <c r="BU78" s="80">
        <f t="shared" si="47"/>
        <v>0</v>
      </c>
      <c r="BV78" s="80">
        <f t="shared" si="47"/>
        <v>0</v>
      </c>
      <c r="BW78" s="80">
        <f t="shared" si="47"/>
        <v>0</v>
      </c>
      <c r="BX78" s="80">
        <f t="shared" si="47"/>
        <v>0</v>
      </c>
      <c r="BY78" s="80">
        <f t="shared" si="47"/>
        <v>0</v>
      </c>
      <c r="BZ78" s="80">
        <f t="shared" si="47"/>
        <v>0</v>
      </c>
      <c r="CA78" s="80">
        <f t="shared" si="47"/>
        <v>0</v>
      </c>
      <c r="CB78" s="80">
        <f t="shared" si="47"/>
        <v>0</v>
      </c>
      <c r="CC78" s="80">
        <f t="shared" si="47"/>
        <v>0</v>
      </c>
      <c r="CD78" s="80">
        <f t="shared" si="47"/>
        <v>0</v>
      </c>
      <c r="CE78" s="80">
        <f t="shared" si="47"/>
        <v>0</v>
      </c>
      <c r="CF78" s="80">
        <f t="shared" si="47"/>
        <v>0</v>
      </c>
      <c r="CG78" s="80">
        <f t="shared" si="47"/>
        <v>0</v>
      </c>
      <c r="CH78" s="80">
        <f t="shared" si="47"/>
        <v>0</v>
      </c>
      <c r="CI78" s="80">
        <f t="shared" si="47"/>
        <v>0</v>
      </c>
      <c r="CJ78" s="80">
        <f t="shared" si="47"/>
        <v>0</v>
      </c>
      <c r="CK78" s="80">
        <f t="shared" si="47"/>
        <v>0</v>
      </c>
      <c r="CL78" s="80">
        <f t="shared" si="47"/>
        <v>0</v>
      </c>
      <c r="CM78" s="80">
        <f t="shared" si="47"/>
        <v>0</v>
      </c>
      <c r="CN78" s="80">
        <f t="shared" si="47"/>
        <v>0</v>
      </c>
      <c r="CO78" s="80">
        <f t="shared" si="47"/>
        <v>0</v>
      </c>
      <c r="CP78" s="80">
        <f t="shared" si="47"/>
        <v>0</v>
      </c>
      <c r="CQ78" s="80">
        <f t="shared" si="47"/>
        <v>0</v>
      </c>
      <c r="CR78" s="80">
        <f t="shared" si="47"/>
        <v>0</v>
      </c>
      <c r="CS78" s="64"/>
      <c r="CT78" s="64"/>
      <c r="CU78" s="64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64"/>
      <c r="DM78" s="64"/>
      <c r="DN78" s="64"/>
      <c r="DO78" s="64"/>
      <c r="DP78" s="64"/>
      <c r="DQ78" s="64"/>
      <c r="DR78" s="64"/>
      <c r="DS78" s="64"/>
      <c r="DT78" s="64"/>
      <c r="DU78" s="64"/>
      <c r="DV78" s="64"/>
      <c r="DW78" s="64"/>
      <c r="DX78" s="64"/>
      <c r="DY78" s="64"/>
      <c r="DZ78" s="64"/>
      <c r="EA78" s="64"/>
      <c r="EB78" s="64"/>
      <c r="EC78" s="64"/>
      <c r="ED78" s="64"/>
      <c r="EE78" s="64"/>
      <c r="EF78" s="64"/>
      <c r="EG78" s="54">
        <f t="shared" ref="EG78:EG116" si="48">SUM(EM78:EZ78)+SUM(FA78:FD78)+SUM(FI78:FL78)</f>
        <v>0</v>
      </c>
      <c r="EH78" s="183"/>
      <c r="EI78" s="97">
        <f t="shared" ref="EI78:EI116" si="49">SUM(FQ78:GP78)</f>
        <v>0</v>
      </c>
      <c r="EJ78" s="344" t="str">
        <f t="shared" ref="EJ78:EJ121" si="50">IF(OR(B78=0,H78=0),"",IF(AND(VLOOKUP(B78,RE,5,FALSE)=1,VLOOKUP(B78,RE,4,FALSE)=1),"KV FH",IF(AND(VLOOKUP(B78,RE,5,FALSE)=1,VLOOKUP(B78,RE,4,FALSE)=2),"M FH",IF(VLOOKUP(B78,RE,4,FALSE)=1,"KV",IF(VLOOKUP(B78,RE,4,FALSE)=2,"M")))))</f>
        <v/>
      </c>
      <c r="EK78" s="345">
        <f t="shared" ref="EK78:EK121" si="51">IF(B78=0,0,N78)</f>
        <v>0</v>
      </c>
      <c r="EL78" s="185"/>
      <c r="EM78" s="102">
        <f>SUMIF($K78,REGISTER!$CU$7,'KORT 3'!$BD78)</f>
        <v>0</v>
      </c>
      <c r="EN78" s="19">
        <f>SUMIF($K78,REGISTER!$CU$8,'KORT 3'!$BD78)</f>
        <v>0</v>
      </c>
      <c r="EO78" s="20">
        <f>SUMIF($K78,REGISTER!$CU$9,'KORT 3'!$BD78)</f>
        <v>0</v>
      </c>
      <c r="EP78" s="17">
        <f>SUMIF($K78,REGISTER!$CU$21,'KORT 3'!$BD78)</f>
        <v>0</v>
      </c>
      <c r="EQ78" s="19">
        <f>SUMIF($K78,REGISTER!$CU$22,'KORT 3'!$BD78)</f>
        <v>0</v>
      </c>
      <c r="ER78" s="20">
        <f>SUMIF($K78,REGISTER!$CU$23,'KORT 3'!$BD78)</f>
        <v>0</v>
      </c>
      <c r="ES78" s="17">
        <f>SUMIF($K78,REGISTER!$CU$14,'KORT 3'!$BD78)</f>
        <v>0</v>
      </c>
      <c r="ET78" s="19">
        <f>SUMIF($K78,REGISTER!$CU$15,'KORT 3'!$BD78)</f>
        <v>0</v>
      </c>
      <c r="EU78" s="57">
        <f>SUMIF($K78,REGISTER!$CU$16,'KORT 3'!$BD78)</f>
        <v>0</v>
      </c>
      <c r="EV78" s="341">
        <f>SUMIF($K78,REGISTER!$CU$17,'KORT 3'!$BD78)+SUMIF($K78,REGISTER!$CU$18,'KORT 3'!$BD78)+SUMIF($K78,REGISTER!$CU$19,'KORT 3'!$BD78)+SUMIF($K78,REGISTER!$CU$20,'KORT 3'!$BD78)</f>
        <v>0</v>
      </c>
      <c r="EW78" s="103">
        <f>SUMIF($K78,REGISTER!$CU$28,'KORT 3'!$BD78)</f>
        <v>0</v>
      </c>
      <c r="EX78" s="19">
        <f>SUMIF($K78,REGISTER!$CU$29,'KORT 3'!$BD78)</f>
        <v>0</v>
      </c>
      <c r="EY78" s="19">
        <f>SUMIF($K78,REGISTER!$CU$30,'KORT 3'!$BD78)</f>
        <v>0</v>
      </c>
      <c r="EZ78" s="218">
        <f>SUMIF($K78,REGISTER!$CU$31,'KORT 3'!$BD78)+SUMIF($K78,REGISTER!$CU$32,'KORT 3'!$BD78)+SUMIF($K78,REGISTER!$CU$33,'KORT 3'!$BD78)+SUMIF($K78,REGISTER!$CU$34,'KORT 3'!$BD78)</f>
        <v>0</v>
      </c>
      <c r="FA78" s="136"/>
      <c r="FB78" s="136"/>
      <c r="FC78" s="136"/>
      <c r="FD78" s="136"/>
      <c r="FE78" s="136"/>
      <c r="FF78" s="136"/>
      <c r="FG78" s="136"/>
      <c r="FH78" s="136"/>
      <c r="FI78" s="136"/>
      <c r="FJ78" s="136"/>
      <c r="FK78" s="136"/>
      <c r="FL78" s="136"/>
      <c r="FM78" s="136"/>
      <c r="FN78" s="136"/>
      <c r="FO78" s="136"/>
      <c r="FP78" s="235"/>
      <c r="FQ78" s="103">
        <f>SUMIF($M78,REGISTER!$CU$36,'KORT 3'!$O78)</f>
        <v>0</v>
      </c>
      <c r="FR78" s="19">
        <f>SUMIF($M78,REGISTER!$CU$37,'KORT 3'!$O78)</f>
        <v>0</v>
      </c>
      <c r="FS78" s="19">
        <f>SUMIF($M78,REGISTER!$CU$38,'KORT 3'!$O78)</f>
        <v>0</v>
      </c>
      <c r="FT78" s="19">
        <f>SUMIF($M78,REGISTER!$CU$39,'KORT 3'!$O78)</f>
        <v>0</v>
      </c>
      <c r="FU78" s="19">
        <f>SUMIF($M78,REGISTER!$CU$40,'KORT 3'!$O78)</f>
        <v>0</v>
      </c>
      <c r="FV78" s="19">
        <f>SUMIF($M78,REGISTER!$CU$41,'KORT 3'!$O78)</f>
        <v>0</v>
      </c>
      <c r="FW78" s="19">
        <f>SUMIF($M78,REGISTER!$CU$56,'KORT 3'!$O78)</f>
        <v>0</v>
      </c>
      <c r="FX78" s="19">
        <f>SUMIF($M78,REGISTER!$CU$57,'KORT 3'!$O78)</f>
        <v>0</v>
      </c>
      <c r="FY78" s="19">
        <f>SUMIF($M78,REGISTER!$CU$58,'KORT 3'!$O78)</f>
        <v>0</v>
      </c>
      <c r="FZ78" s="19">
        <f>SUMIF($M78,REGISTER!$CU$59,'KORT 3'!$O78)</f>
        <v>0</v>
      </c>
      <c r="GA78" s="19">
        <f>SUMIF($M78,REGISTER!$CU$60,'KORT 3'!$O78)</f>
        <v>0</v>
      </c>
      <c r="GB78" s="19">
        <f>SUMIF($M78,REGISTER!$CU$61,'KORT 3'!$O78)</f>
        <v>0</v>
      </c>
      <c r="GC78" s="19">
        <f>SUMIF($M78,REGISTER!$CU$46,'KORT 3'!$O78)</f>
        <v>0</v>
      </c>
      <c r="GD78" s="19">
        <f>SUMIF($M78,REGISTER!$CU$47,'KORT 3'!$O78)</f>
        <v>0</v>
      </c>
      <c r="GE78" s="19">
        <f>SUMIF($M78,REGISTER!$CU$48,'KORT 3'!$O78)</f>
        <v>0</v>
      </c>
      <c r="GF78" s="19">
        <f>SUMIF($M78,REGISTER!$CU$49,'KORT 3'!$O78)</f>
        <v>0</v>
      </c>
      <c r="GG78" s="19">
        <f>SUMIF($M78,REGISTER!$CU$50,'KORT 3'!$O78)</f>
        <v>0</v>
      </c>
      <c r="GH78" s="19">
        <f>SUMIF($M78,REGISTER!$CU$51,'KORT 3'!$O78)</f>
        <v>0</v>
      </c>
      <c r="GI78" s="18">
        <f>SUMIF($M78,REGISTER!$CU$52,'KORT 3'!$O78)+SUMIF($M78,REGISTER!$CU$53,'KORT 3'!$O78)+SUMIF($M78,REGISTER!$CU$54,'KORT 3'!$O78)+SUMIF($M78,REGISTER!$CU$55,'KORT 3'!$O78)</f>
        <v>0</v>
      </c>
      <c r="GJ78" s="19">
        <f>SUMIF($M78,REGISTER!$CU$66,'KORT 3'!$O78)</f>
        <v>0</v>
      </c>
      <c r="GK78" s="19">
        <f>SUMIF($M78,REGISTER!$CU$67,'KORT 3'!$O78)</f>
        <v>0</v>
      </c>
      <c r="GL78" s="19">
        <f>SUMIF($M78,REGISTER!$CU$68,'KORT 3'!$O78)</f>
        <v>0</v>
      </c>
      <c r="GM78" s="19">
        <f>SUMIF($M78,REGISTER!$CU$69,'KORT 3'!$O78)</f>
        <v>0</v>
      </c>
      <c r="GN78" s="19">
        <f>SUMIF($M78,REGISTER!$CU$70,'KORT 3'!$O78)</f>
        <v>0</v>
      </c>
      <c r="GO78" s="19">
        <f>SUMIF($M78,REGISTER!$CU$71,'KORT 3'!$O78)</f>
        <v>0</v>
      </c>
      <c r="GP78" s="18">
        <f>SUMIF($M78,REGISTER!$CU$72,'KORT 3'!$O78)+SUMIF($M78,REGISTER!$CU$73,'KORT 3'!$O78)+SUMIF($M78,REGISTER!$CU$74,'KORT 3'!$O78)+SUMIF($M78,REGISTER!$CU$75,'KORT 3'!$O78)</f>
        <v>0</v>
      </c>
      <c r="GQ78" s="298"/>
      <c r="GR78" s="219"/>
      <c r="GS78" s="219"/>
      <c r="GT78" s="219"/>
      <c r="GU78" s="219"/>
      <c r="GV78" s="219"/>
      <c r="GW78" s="219"/>
      <c r="GX78" s="219"/>
      <c r="GY78" s="219"/>
      <c r="GZ78" s="219"/>
      <c r="HA78" s="219"/>
      <c r="HB78" s="219"/>
      <c r="HC78" s="219"/>
      <c r="HD78" s="219"/>
      <c r="HE78" s="219"/>
      <c r="HF78" s="219"/>
      <c r="HG78" s="219"/>
      <c r="HH78" s="220"/>
      <c r="HI78" s="1"/>
    </row>
    <row r="79" spans="1:256" ht="12" customHeight="1">
      <c r="A79" s="17">
        <v>23</v>
      </c>
      <c r="B79" s="81"/>
      <c r="C79" s="427" t="str">
        <f t="shared" si="38"/>
        <v/>
      </c>
      <c r="D79" s="428"/>
      <c r="E79" s="428"/>
      <c r="F79" s="428"/>
      <c r="G79" s="429"/>
      <c r="H79" s="130" t="str">
        <f t="shared" si="39"/>
        <v/>
      </c>
      <c r="I79" s="26">
        <f t="shared" si="40"/>
        <v>0</v>
      </c>
      <c r="J79" s="26">
        <f t="shared" si="41"/>
        <v>0</v>
      </c>
      <c r="K79" s="26">
        <f t="shared" si="42"/>
        <v>0</v>
      </c>
      <c r="L79" s="133"/>
      <c r="M79" s="26">
        <f t="shared" si="43"/>
        <v>0</v>
      </c>
      <c r="N79" s="26">
        <f t="shared" si="44"/>
        <v>0</v>
      </c>
      <c r="O79" s="101">
        <f t="shared" si="45"/>
        <v>0</v>
      </c>
      <c r="P79" s="80">
        <f>IF((SUM(P$19:P$39)+SUM(P$78:P78)+SUM(P$117:P$121))&gt;=REGISTER!$CZ$22,0,IF(CS$70=1,0,IF(AND(CS79=1,$J79=1,CS$43&gt;=REGISTER!$CZ$25,CS$40&gt;0,SUM(CS$54:CS$60)&gt;0),1,0)))</f>
        <v>0</v>
      </c>
      <c r="Q79" s="80">
        <f>IF((SUM(Q$19:Q$39)+SUM(Q$78:Q78)+SUM(Q$117:Q$121))&gt;=REGISTER!$CZ$22,0,IF(CT$70=1,0,IF(AND(CT79=1,$J79=1,CT$43&gt;=REGISTER!$CZ$25,CT$40&gt;0,SUM(CT$54:CT$60)&gt;0),1,0)))</f>
        <v>0</v>
      </c>
      <c r="R79" s="80">
        <f>IF((SUM(R$19:R$39)+SUM(R$78:R78)+SUM(R$117:R$121))&gt;=REGISTER!$CZ$22,0,IF(CU$70=1,0,IF(AND(CU79=1,$J79=1,CU$43&gt;=REGISTER!$CZ$25,CU$40&gt;0,SUM(CU$54:CU$60)&gt;0),1,0)))</f>
        <v>0</v>
      </c>
      <c r="S79" s="80">
        <f>IF((SUM(S$19:S$39)+SUM(S$78:S78)+SUM(S$117:S$121))&gt;=REGISTER!$CZ$22,0,IF(CV$70=1,0,IF(AND(CV79=1,$J79=1,CV$43&gt;=REGISTER!$CZ$25,CV$40&gt;0,SUM(CV$54:CV$60)&gt;0),1,0)))</f>
        <v>0</v>
      </c>
      <c r="T79" s="80">
        <f>IF((SUM(T$19:T$39)+SUM(T$78:T78)+SUM(T$117:T$121))&gt;=REGISTER!$CZ$22,0,IF(CW$70=1,0,IF(AND(CW79=1,$J79=1,CW$43&gt;=REGISTER!$CZ$25,CW$40&gt;0,SUM(CW$54:CW$60)&gt;0),1,0)))</f>
        <v>0</v>
      </c>
      <c r="U79" s="80">
        <f>IF((SUM(U$19:U$39)+SUM(U$78:U78)+SUM(U$117:U$121))&gt;=REGISTER!$CZ$22,0,IF(CX$70=1,0,IF(AND(CX79=1,$J79=1,CX$43&gt;=REGISTER!$CZ$25,CX$40&gt;0,SUM(CX$54:CX$60)&gt;0),1,0)))</f>
        <v>0</v>
      </c>
      <c r="V79" s="80">
        <f>IF((SUM(V$19:V$39)+SUM(V$78:V78)+SUM(V$117:V$121))&gt;=REGISTER!$CZ$22,0,IF(CY$70=1,0,IF(AND(CY79=1,$J79=1,CY$43&gt;=REGISTER!$CZ$25,CY$40&gt;0,SUM(CY$54:CY$60)&gt;0),1,0)))</f>
        <v>0</v>
      </c>
      <c r="W79" s="80">
        <f>IF((SUM(W$19:W$39)+SUM(W$78:W78)+SUM(W$117:W$121))&gt;=REGISTER!$CZ$22,0,IF(CZ$70=1,0,IF(AND(CZ79=1,$J79=1,CZ$43&gt;=REGISTER!$CZ$25,CZ$40&gt;0,SUM(CZ$54:CZ$60)&gt;0),1,0)))</f>
        <v>0</v>
      </c>
      <c r="X79" s="80">
        <f>IF((SUM(X$19:X$39)+SUM(X$78:X78)+SUM(X$117:X$121))&gt;=REGISTER!$CZ$22,0,IF(DA$70=1,0,IF(AND(DA79=1,$J79=1,DA$43&gt;=REGISTER!$CZ$25,DA$40&gt;0,SUM(DA$54:DA$60)&gt;0),1,0)))</f>
        <v>0</v>
      </c>
      <c r="Y79" s="80">
        <f>IF((SUM(Y$19:Y$39)+SUM(Y$78:Y78)+SUM(Y$117:Y$121))&gt;=REGISTER!$CZ$22,0,IF(DB$70=1,0,IF(AND(DB79=1,$J79=1,DB$43&gt;=REGISTER!$CZ$25,DB$40&gt;0,SUM(DB$54:DB$60)&gt;0),1,0)))</f>
        <v>0</v>
      </c>
      <c r="Z79" s="80">
        <f>IF((SUM(Z$19:Z$39)+SUM(Z$78:Z78)+SUM(Z$117:Z$121))&gt;=REGISTER!$CZ$22,0,IF(DC$70=1,0,IF(AND(DC79=1,$J79=1,DC$43&gt;=REGISTER!$CZ$25,DC$40&gt;0,SUM(DC$54:DC$60)&gt;0),1,0)))</f>
        <v>0</v>
      </c>
      <c r="AA79" s="80">
        <f>IF((SUM(AA$19:AA$39)+SUM(AA$78:AA78)+SUM(AA$117:AA$121))&gt;=REGISTER!$CZ$22,0,IF(DD$70=1,0,IF(AND(DD79=1,$J79=1,DD$43&gt;=REGISTER!$CZ$25,DD$40&gt;0,SUM(DD$54:DD$60)&gt;0),1,0)))</f>
        <v>0</v>
      </c>
      <c r="AB79" s="80">
        <f>IF((SUM(AB$19:AB$39)+SUM(AB$78:AB78)+SUM(AB$117:AB$121))&gt;=REGISTER!$CZ$22,0,IF(DE$70=1,0,IF(AND(DE79=1,$J79=1,DE$43&gt;=REGISTER!$CZ$25,DE$40&gt;0,SUM(DE$54:DE$60)&gt;0),1,0)))</f>
        <v>0</v>
      </c>
      <c r="AC79" s="80">
        <f>IF((SUM(AC$19:AC$39)+SUM(AC$78:AC78)+SUM(AC$117:AC$121))&gt;=REGISTER!$CZ$22,0,IF(DF$70=1,0,IF(AND(DF79=1,$J79=1,DF$43&gt;=REGISTER!$CZ$25,DF$40&gt;0,SUM(DF$54:DF$60)&gt;0),1,0)))</f>
        <v>0</v>
      </c>
      <c r="AD79" s="80">
        <f>IF((SUM(AD$19:AD$39)+SUM(AD$78:AD78)+SUM(AD$117:AD$121))&gt;=REGISTER!$CZ$22,0,IF(DG$70=1,0,IF(AND(DG79=1,$J79=1,DG$43&gt;=REGISTER!$CZ$25,DG$40&gt;0,SUM(DG$54:DG$60)&gt;0),1,0)))</f>
        <v>0</v>
      </c>
      <c r="AE79" s="80">
        <f>IF((SUM(AE$19:AE$39)+SUM(AE$78:AE78)+SUM(AE$117:AE$121))&gt;=REGISTER!$CZ$22,0,IF(DH$70=1,0,IF(AND(DH79=1,$J79=1,DH$43&gt;=REGISTER!$CZ$25,DH$40&gt;0,SUM(DH$54:DH$60)&gt;0),1,0)))</f>
        <v>0</v>
      </c>
      <c r="AF79" s="80">
        <f>IF((SUM(AF$19:AF$39)+SUM(AF$78:AF78)+SUM(AF$117:AF$121))&gt;=REGISTER!$CZ$22,0,IF(DI$70=1,0,IF(AND(DI79=1,$J79=1,DI$43&gt;=REGISTER!$CZ$25,DI$40&gt;0,SUM(DI$54:DI$60)&gt;0),1,0)))</f>
        <v>0</v>
      </c>
      <c r="AG79" s="80">
        <f>IF((SUM(AG$19:AG$39)+SUM(AG$78:AG78)+SUM(AG$117:AG$121))&gt;=REGISTER!$CZ$22,0,IF(DJ$70=1,0,IF(AND(DJ79=1,$J79=1,DJ$43&gt;=REGISTER!$CZ$25,DJ$40&gt;0,SUM(DJ$54:DJ$60)&gt;0),1,0)))</f>
        <v>0</v>
      </c>
      <c r="AH79" s="80">
        <f>IF((SUM(AH$19:AH$39)+SUM(AH$78:AH78)+SUM(AH$117:AH$121))&gt;=REGISTER!$CZ$22,0,IF(DK$70=1,0,IF(AND(DK79=1,$J79=1,DK$43&gt;=REGISTER!$CZ$25,DK$40&gt;0,SUM(DK$54:DK$60)&gt;0),1,0)))</f>
        <v>0</v>
      </c>
      <c r="AI79" s="80">
        <f>IF((SUM(AI$19:AI$39)+SUM(AI$78:AI78)+SUM(AI$117:AI$121))&gt;=REGISTER!$CZ$22,0,IF(DL$70=1,0,IF(AND(DL79=1,$J79=1,DL$43&gt;=REGISTER!$CZ$25,DL$40&gt;0,SUM(DL$54:DL$60)&gt;0),1,0)))</f>
        <v>0</v>
      </c>
      <c r="AJ79" s="80">
        <f>IF((SUM(AJ$19:AJ$39)+SUM(AJ$78:AJ78)+SUM(AJ$117:AJ$121))&gt;=REGISTER!$CZ$22,0,IF(DM$70=1,0,IF(AND(DM79=1,$J79=1,DM$43&gt;=REGISTER!$CZ$25,DM$40&gt;0,SUM(DM$54:DM$60)&gt;0),1,0)))</f>
        <v>0</v>
      </c>
      <c r="AK79" s="80">
        <f>IF((SUM(AK$19:AK$39)+SUM(AK$78:AK78)+SUM(AK$117:AK$121))&gt;=REGISTER!$CZ$22,0,IF(DN$70=1,0,IF(AND(DN79=1,$J79=1,DN$43&gt;=REGISTER!$CZ$25,DN$40&gt;0,SUM(DN$54:DN$60)&gt;0),1,0)))</f>
        <v>0</v>
      </c>
      <c r="AL79" s="80">
        <f>IF((SUM(AL$19:AL$39)+SUM(AL$78:AL78)+SUM(AL$117:AL$121))&gt;=REGISTER!$CZ$22,0,IF(DO$70=1,0,IF(AND(DO79=1,$J79=1,DO$43&gt;=REGISTER!$CZ$25,DO$40&gt;0,SUM(DO$54:DO$60)&gt;0),1,0)))</f>
        <v>0</v>
      </c>
      <c r="AM79" s="80">
        <f>IF((SUM(AM$19:AM$39)+SUM(AM$78:AM78)+SUM(AM$117:AM$121))&gt;=REGISTER!$CZ$22,0,IF(DP$70=1,0,IF(AND(DP79=1,$J79=1,DP$43&gt;=REGISTER!$CZ$25,DP$40&gt;0,SUM(DP$54:DP$60)&gt;0),1,0)))</f>
        <v>0</v>
      </c>
      <c r="AN79" s="80">
        <f>IF((SUM(AN$19:AN$39)+SUM(AN$78:AN78)+SUM(AN$117:AN$121))&gt;=REGISTER!$CZ$22,0,IF(DQ$70=1,0,IF(AND(DQ79=1,$J79=1,DQ$43&gt;=REGISTER!$CZ$25,DQ$40&gt;0,SUM(DQ$54:DQ$60)&gt;0),1,0)))</f>
        <v>0</v>
      </c>
      <c r="AO79" s="80">
        <f>IF((SUM(AO$19:AO$39)+SUM(AO$78:AO78)+SUM(AO$117:AO$121))&gt;=REGISTER!$CZ$22,0,IF(DR$70=1,0,IF(AND(DR79=1,$J79=1,DR$43&gt;=REGISTER!$CZ$25,DR$40&gt;0,SUM(DR$54:DR$60)&gt;0),1,0)))</f>
        <v>0</v>
      </c>
      <c r="AP79" s="80">
        <f>IF((SUM(AP$19:AP$39)+SUM(AP$78:AP78)+SUM(AP$117:AP$121))&gt;=REGISTER!$CZ$22,0,IF(DS$70=1,0,IF(AND(DS79=1,$J79=1,DS$43&gt;=REGISTER!$CZ$25,DS$40&gt;0,SUM(DS$54:DS$60)&gt;0),1,0)))</f>
        <v>0</v>
      </c>
      <c r="AQ79" s="80">
        <f>IF((SUM(AQ$19:AQ$39)+SUM(AQ$78:AQ78)+SUM(AQ$117:AQ$121))&gt;=REGISTER!$CZ$22,0,IF(DT$70=1,0,IF(AND(DT79=1,$J79=1,DT$43&gt;=REGISTER!$CZ$25,DT$40&gt;0,SUM(DT$54:DT$60)&gt;0),1,0)))</f>
        <v>0</v>
      </c>
      <c r="AR79" s="80">
        <f>IF((SUM(AR$19:AR$39)+SUM(AR$78:AR78)+SUM(AR$117:AR$121))&gt;=REGISTER!$CZ$22,0,IF(DU$70=1,0,IF(AND(DU79=1,$J79=1,DU$43&gt;=REGISTER!$CZ$25,DU$40&gt;0,SUM(DU$54:DU$60)&gt;0),1,0)))</f>
        <v>0</v>
      </c>
      <c r="AS79" s="80">
        <f>IF((SUM(AS$19:AS$39)+SUM(AS$78:AS78)+SUM(AS$117:AS$121))&gt;=REGISTER!$CZ$22,0,IF(DV$70=1,0,IF(AND(DV79=1,$J79=1,DV$43&gt;=REGISTER!$CZ$25,DV$40&gt;0,SUM(DV$54:DV$60)&gt;0),1,0)))</f>
        <v>0</v>
      </c>
      <c r="AT79" s="80">
        <f>IF((SUM(AT$19:AT$39)+SUM(AT$78:AT78)+SUM(AT$117:AT$121))&gt;=REGISTER!$CZ$22,0,IF(DW$70=1,0,IF(AND(DW79=1,$J79=1,DW$43&gt;=REGISTER!$CZ$25,DW$40&gt;0,SUM(DW$54:DW$60)&gt;0),1,0)))</f>
        <v>0</v>
      </c>
      <c r="AU79" s="80">
        <f>IF((SUM(AU$19:AU$39)+SUM(AU$78:AU78)+SUM(AU$117:AU$121))&gt;=REGISTER!$CZ$22,0,IF(DX$70=1,0,IF(AND(DX79=1,$J79=1,DX$43&gt;=REGISTER!$CZ$25,DX$40&gt;0,SUM(DX$54:DX$60)&gt;0),1,0)))</f>
        <v>0</v>
      </c>
      <c r="AV79" s="80">
        <f>IF((SUM(AV$19:AV$39)+SUM(AV$78:AV78)+SUM(AV$117:AV$121))&gt;=REGISTER!$CZ$22,0,IF(DY$70=1,0,IF(AND(DY79=1,$J79=1,DY$43&gt;=REGISTER!$CZ$25,DY$40&gt;0,SUM(DY$54:DY$60)&gt;0),1,0)))</f>
        <v>0</v>
      </c>
      <c r="AW79" s="80">
        <f>IF((SUM(AW$19:AW$39)+SUM(AW$78:AW78)+SUM(AW$117:AW$121))&gt;=REGISTER!$CZ$22,0,IF(DZ$70=1,0,IF(AND(DZ79=1,$J79=1,DZ$43&gt;=REGISTER!$CZ$25,DZ$40&gt;0,SUM(DZ$54:DZ$60)&gt;0),1,0)))</f>
        <v>0</v>
      </c>
      <c r="AX79" s="80">
        <f>IF((SUM(AX$19:AX$39)+SUM(AX$78:AX78)+SUM(AX$117:AX$121))&gt;=REGISTER!$CZ$22,0,IF(EA$70=1,0,IF(AND(EA79=1,$J79=1,EA$43&gt;=REGISTER!$CZ$25,EA$40&gt;0,SUM(EA$54:EA$60)&gt;0),1,0)))</f>
        <v>0</v>
      </c>
      <c r="AY79" s="80">
        <f>IF((SUM(AY$19:AY$39)+SUM(AY$78:AY78)+SUM(AY$117:AY$121))&gt;=REGISTER!$CZ$22,0,IF(EB$70=1,0,IF(AND(EB79=1,$J79=1,EB$43&gt;=REGISTER!$CZ$25,EB$40&gt;0,SUM(EB$54:EB$60)&gt;0),1,0)))</f>
        <v>0</v>
      </c>
      <c r="AZ79" s="80">
        <f>IF((SUM(AZ$19:AZ$39)+SUM(AZ$78:AZ78)+SUM(AZ$117:AZ$121))&gt;=REGISTER!$CZ$22,0,IF(EC$70=1,0,IF(AND(EC79=1,$J79=1,EC$43&gt;=REGISTER!$CZ$25,EC$40&gt;0,SUM(EC$54:EC$60)&gt;0),1,0)))</f>
        <v>0</v>
      </c>
      <c r="BA79" s="80">
        <f>IF((SUM(BA$19:BA$39)+SUM(BA$78:BA78)+SUM(BA$117:BA$121))&gt;=REGISTER!$CZ$22,0,IF(ED$70=1,0,IF(AND(ED79=1,$J79=1,ED$43&gt;=REGISTER!$CZ$25,ED$40&gt;0,SUM(ED$54:ED$60)&gt;0),1,0)))</f>
        <v>0</v>
      </c>
      <c r="BB79" s="80">
        <f>IF((SUM(BB$19:BB$39)+SUM(BB$78:BB78)+SUM(BB$117:BB$121))&gt;=REGISTER!$CZ$22,0,IF(EE$70=1,0,IF(AND(EE79=1,$J79=1,EE$43&gt;=REGISTER!$CZ$25,EE$40&gt;0,SUM(EE$54:EE$60)&gt;0),1,0)))</f>
        <v>0</v>
      </c>
      <c r="BC79" s="80">
        <f>IF((SUM(BC$19:BC$39)+SUM(BC$78:BC78)+SUM(BC$117:BC$121))&gt;=REGISTER!$CZ$22,0,IF(EF$70=1,0,IF(AND(EF79=1,$J79=1,EF$43&gt;=REGISTER!$CZ$25,EF$40&gt;0,SUM(EF$54:EF$60)&gt;0),1,0)))</f>
        <v>0</v>
      </c>
      <c r="BD79" s="101">
        <f t="shared" si="46"/>
        <v>0</v>
      </c>
      <c r="BE79" s="80">
        <f>IF((SUM(BE$19:BE$39)+SUM(BE$78:BE78)+SUM(BE$117:BE$121))&gt;=30,0,SUM(IF(AND($I79=1,CS79=1,CS$41&gt;2,CS$40&gt;0,SUM(CS$47:CS$53)&gt;0),1,0)))</f>
        <v>0</v>
      </c>
      <c r="BF79" s="80">
        <f>IF((SUM(BF$19:BF$39)+SUM(BF$78:BF78)+SUM(BF$117:BF$121))&gt;=30,0,SUM(IF(AND($I79=1,CT79=1,CT$41&gt;2,CT$40&gt;0,SUM(CT$47:CT$53)&gt;0),1,0)))</f>
        <v>0</v>
      </c>
      <c r="BG79" s="80">
        <f>IF((SUM(BG$19:BG$39)+SUM(BG$78:BG78)+SUM(BG$117:BG$121))&gt;=30,0,SUM(IF(AND($I79=1,CU79=1,CU$41&gt;2,CU$40&gt;0,SUM(CU$47:CU$53)&gt;0),1,0)))</f>
        <v>0</v>
      </c>
      <c r="BH79" s="80">
        <f>IF((SUM(BH$19:BH$39)+SUM(BH$78:BH78)+SUM(BH$117:BH$121))&gt;=30,0,SUM(IF(AND($I79=1,CV79=1,CV$41&gt;2,CV$40&gt;0,SUM(CV$47:CV$53)&gt;0),1,0)))</f>
        <v>0</v>
      </c>
      <c r="BI79" s="80">
        <f>IF((SUM(BI$19:BI$39)+SUM(BI$78:BI78)+SUM(BI$117:BI$121))&gt;=30,0,SUM(IF(AND($I79=1,CW79=1,CW$41&gt;2,CW$40&gt;0,SUM(CW$47:CW$53)&gt;0),1,0)))</f>
        <v>0</v>
      </c>
      <c r="BJ79" s="80">
        <f>IF((SUM(BJ$19:BJ$39)+SUM(BJ$78:BJ78)+SUM(BJ$117:BJ$121))&gt;=30,0,SUM(IF(AND($I79=1,CX79=1,CX$41&gt;2,CX$40&gt;0,SUM(CX$47:CX$53)&gt;0),1,0)))</f>
        <v>0</v>
      </c>
      <c r="BK79" s="80">
        <f>IF((SUM(BK$19:BK$39)+SUM(BK$78:BK78)+SUM(BK$117:BK$121))&gt;=30,0,SUM(IF(AND($I79=1,CY79=1,CY$41&gt;2,CY$40&gt;0,SUM(CY$47:CY$53)&gt;0),1,0)))</f>
        <v>0</v>
      </c>
      <c r="BL79" s="80">
        <f>IF((SUM(BL$19:BL$39)+SUM(BL$78:BL78)+SUM(BL$117:BL$121))&gt;=30,0,SUM(IF(AND($I79=1,CZ79=1,CZ$41&gt;2,CZ$40&gt;0,SUM(CZ$47:CZ$53)&gt;0),1,0)))</f>
        <v>0</v>
      </c>
      <c r="BM79" s="80">
        <f>IF((SUM(BM$19:BM$39)+SUM(BM$78:BM78)+SUM(BM$117:BM$121))&gt;=30,0,SUM(IF(AND($I79=1,DA79=1,DA$41&gt;2,DA$40&gt;0,SUM(DA$47:DA$53)&gt;0),1,0)))</f>
        <v>0</v>
      </c>
      <c r="BN79" s="80">
        <f>IF((SUM(BN$19:BN$39)+SUM(BN$78:BN78)+SUM(BN$117:BN$121))&gt;=30,0,SUM(IF(AND($I79=1,DB79=1,DB$41&gt;2,DB$40&gt;0,SUM(DB$47:DB$53)&gt;0),1,0)))</f>
        <v>0</v>
      </c>
      <c r="BO79" s="80">
        <f>IF((SUM(BO$19:BO$39)+SUM(BO$78:BO78)+SUM(BO$117:BO$121))&gt;=30,0,SUM(IF(AND($I79=1,DC79=1,DC$41&gt;2,DC$40&gt;0,SUM(DC$47:DC$53)&gt;0),1,0)))</f>
        <v>0</v>
      </c>
      <c r="BP79" s="80">
        <f>IF((SUM(BP$19:BP$39)+SUM(BP$78:BP78)+SUM(BP$117:BP$121))&gt;=30,0,SUM(IF(AND($I79=1,DD79=1,DD$41&gt;2,DD$40&gt;0,SUM(DD$47:DD$53)&gt;0),1,0)))</f>
        <v>0</v>
      </c>
      <c r="BQ79" s="80">
        <f>IF((SUM(BQ$19:BQ$39)+SUM(BQ$78:BQ78)+SUM(BQ$117:BQ$121))&gt;=30,0,SUM(IF(AND($I79=1,DE79=1,DE$41&gt;2,DE$40&gt;0,SUM(DE$47:DE$53)&gt;0),1,0)))</f>
        <v>0</v>
      </c>
      <c r="BR79" s="80">
        <f>IF((SUM(BR$19:BR$39)+SUM(BR$78:BR78)+SUM(BR$117:BR$121))&gt;=30,0,SUM(IF(AND($I79=1,DF79=1,DF$41&gt;2,DF$40&gt;0,SUM(DF$47:DF$53)&gt;0),1,0)))</f>
        <v>0</v>
      </c>
      <c r="BS79" s="80">
        <f>IF((SUM(BS$19:BS$39)+SUM(BS$78:BS78)+SUM(BS$117:BS$121))&gt;=30,0,SUM(IF(AND($I79=1,DG79=1,DG$41&gt;2,DG$40&gt;0,SUM(DG$47:DG$53)&gt;0),1,0)))</f>
        <v>0</v>
      </c>
      <c r="BT79" s="80">
        <f>IF((SUM(BT$19:BT$39)+SUM(BT$78:BT78)+SUM(BT$117:BT$121))&gt;=30,0,SUM(IF(AND($I79=1,DH79=1,DH$41&gt;2,DH$40&gt;0,SUM(DH$47:DH$53)&gt;0),1,0)))</f>
        <v>0</v>
      </c>
      <c r="BU79" s="80">
        <f>IF((SUM(BU$19:BU$39)+SUM(BU$78:BU78)+SUM(BU$117:BU$121))&gt;=30,0,SUM(IF(AND($I79=1,DI79=1,DI$41&gt;2,DI$40&gt;0,SUM(DI$47:DI$53)&gt;0),1,0)))</f>
        <v>0</v>
      </c>
      <c r="BV79" s="80">
        <f>IF((SUM(BV$19:BV$39)+SUM(BV$78:BV78)+SUM(BV$117:BV$121))&gt;=30,0,SUM(IF(AND($I79=1,DJ79=1,DJ$41&gt;2,DJ$40&gt;0,SUM(DJ$47:DJ$53)&gt;0),1,0)))</f>
        <v>0</v>
      </c>
      <c r="BW79" s="80">
        <f>IF((SUM(BW$19:BW$39)+SUM(BW$78:BW78)+SUM(BW$117:BW$121))&gt;=30,0,SUM(IF(AND($I79=1,DK79=1,DK$41&gt;2,DK$40&gt;0,SUM(DK$47:DK$53)&gt;0),1,0)))</f>
        <v>0</v>
      </c>
      <c r="BX79" s="80">
        <f>IF((SUM(BX$19:BX$39)+SUM(BX$78:BX78)+SUM(BX$117:BX$121))&gt;=30,0,SUM(IF(AND($I79=1,DL79=1,DL$41&gt;2,DL$40&gt;0,SUM(DL$47:DL$53)&gt;0),1,0)))</f>
        <v>0</v>
      </c>
      <c r="BY79" s="80">
        <f>IF((SUM(BY$19:BY$39)+SUM(BY$78:BY78)+SUM(BY$117:BY$121))&gt;=30,0,SUM(IF(AND($I79=1,DM79=1,DM$41&gt;2,DM$40&gt;0,SUM(DM$47:DM$53)&gt;0),1,0)))</f>
        <v>0</v>
      </c>
      <c r="BZ79" s="80">
        <f>IF((SUM(BZ$19:BZ$39)+SUM(BZ$78:BZ78)+SUM(BZ$117:BZ$121))&gt;=30,0,SUM(IF(AND($I79=1,DN79=1,DN$41&gt;2,DN$40&gt;0,SUM(DN$47:DN$53)&gt;0),1,0)))</f>
        <v>0</v>
      </c>
      <c r="CA79" s="80">
        <f>IF((SUM(CA$19:CA$39)+SUM(CA$78:CA78)+SUM(CA$117:CA$121))&gt;=30,0,SUM(IF(AND($I79=1,DO79=1,DO$41&gt;2,DO$40&gt;0,SUM(DO$47:DO$53)&gt;0),1,0)))</f>
        <v>0</v>
      </c>
      <c r="CB79" s="80">
        <f>IF((SUM(CB$19:CB$39)+SUM(CB$78:CB78)+SUM(CB$117:CB$121))&gt;=30,0,SUM(IF(AND($I79=1,DP79=1,DP$41&gt;2,DP$40&gt;0,SUM(DP$47:DP$53)&gt;0),1,0)))</f>
        <v>0</v>
      </c>
      <c r="CC79" s="80">
        <f>IF((SUM(CC$19:CC$39)+SUM(CC$78:CC78)+SUM(CC$117:CC$121))&gt;=30,0,SUM(IF(AND($I79=1,DQ79=1,DQ$41&gt;2,DQ$40&gt;0,SUM(DQ$47:DQ$53)&gt;0),1,0)))</f>
        <v>0</v>
      </c>
      <c r="CD79" s="80">
        <f>IF((SUM(CD$19:CD$39)+SUM(CD$78:CD78)+SUM(CD$117:CD$121))&gt;=30,0,SUM(IF(AND($I79=1,DR79=1,DR$41&gt;2,DR$40&gt;0,SUM(DR$47:DR$53)&gt;0),1,0)))</f>
        <v>0</v>
      </c>
      <c r="CE79" s="80">
        <f>IF((SUM(CE$19:CE$39)+SUM(CE$78:CE78)+SUM(CE$117:CE$121))&gt;=30,0,SUM(IF(AND($I79=1,DS79=1,DS$41&gt;2,DS$40&gt;0,SUM(DS$47:DS$53)&gt;0),1,0)))</f>
        <v>0</v>
      </c>
      <c r="CF79" s="80">
        <f>IF((SUM(CF$19:CF$39)+SUM(CF$78:CF78)+SUM(CF$117:CF$121))&gt;=30,0,SUM(IF(AND($I79=1,DT79=1,DT$41&gt;2,DT$40&gt;0,SUM(DT$47:DT$53)&gt;0),1,0)))</f>
        <v>0</v>
      </c>
      <c r="CG79" s="80">
        <f>IF((SUM(CG$19:CG$39)+SUM(CG$78:CG78)+SUM(CG$117:CG$121))&gt;=30,0,SUM(IF(AND($I79=1,DU79=1,DU$41&gt;2,DU$40&gt;0,SUM(DU$47:DU$53)&gt;0),1,0)))</f>
        <v>0</v>
      </c>
      <c r="CH79" s="80">
        <f>IF((SUM(CH$19:CH$39)+SUM(CH$78:CH78)+SUM(CH$117:CH$121))&gt;=30,0,SUM(IF(AND($I79=1,DV79=1,DV$41&gt;2,DV$40&gt;0,SUM(DV$47:DV$53)&gt;0),1,0)))</f>
        <v>0</v>
      </c>
      <c r="CI79" s="80">
        <f>IF((SUM(CI$19:CI$39)+SUM(CI$78:CI78)+SUM(CI$117:CI$121))&gt;=30,0,SUM(IF(AND($I79=1,DW79=1,DW$41&gt;2,DW$40&gt;0,SUM(DW$47:DW$53)&gt;0),1,0)))</f>
        <v>0</v>
      </c>
      <c r="CJ79" s="80">
        <f>IF((SUM(CJ$19:CJ$39)+SUM(CJ$78:CJ78)+SUM(CJ$117:CJ$121))&gt;=30,0,SUM(IF(AND($I79=1,DX79=1,DX$41&gt;2,DX$40&gt;0,SUM(DX$47:DX$53)&gt;0),1,0)))</f>
        <v>0</v>
      </c>
      <c r="CK79" s="80">
        <f>IF((SUM(CK$19:CK$39)+SUM(CK$78:CK78)+SUM(CK$117:CK$121))&gt;=30,0,SUM(IF(AND($I79=1,DY79=1,DY$41&gt;2,DY$40&gt;0,SUM(DY$47:DY$53)&gt;0),1,0)))</f>
        <v>0</v>
      </c>
      <c r="CL79" s="80">
        <f>IF((SUM(CL$19:CL$39)+SUM(CL$78:CL78)+SUM(CL$117:CL$121))&gt;=30,0,SUM(IF(AND($I79=1,DZ79=1,DZ$41&gt;2,DZ$40&gt;0,SUM(DZ$47:DZ$53)&gt;0),1,0)))</f>
        <v>0</v>
      </c>
      <c r="CM79" s="80">
        <f>IF((SUM(CM$19:CM$39)+SUM(CM$78:CM78)+SUM(CM$117:CM$121))&gt;=30,0,SUM(IF(AND($I79=1,EA79=1,EA$41&gt;2,EA$40&gt;0,SUM(EA$47:EA$53)&gt;0),1,0)))</f>
        <v>0</v>
      </c>
      <c r="CN79" s="80">
        <f>IF((SUM(CN$19:CN$39)+SUM(CN$78:CN78)+SUM(CN$117:CN$121))&gt;=30,0,SUM(IF(AND($I79=1,EB79=1,EB$41&gt;2,EB$40&gt;0,SUM(EB$47:EB$53)&gt;0),1,0)))</f>
        <v>0</v>
      </c>
      <c r="CO79" s="80">
        <f>IF((SUM(CO$19:CO$39)+SUM(CO$78:CO78)+SUM(CO$117:CO$121))&gt;=30,0,SUM(IF(AND($I79=1,EC79=1,EC$41&gt;2,EC$40&gt;0,SUM(EC$47:EC$53)&gt;0),1,0)))</f>
        <v>0</v>
      </c>
      <c r="CP79" s="80">
        <f>IF((SUM(CP$19:CP$39)+SUM(CP$78:CP78)+SUM(CP$117:CP$121))&gt;=30,0,SUM(IF(AND($I79=1,ED79=1,ED$41&gt;2,ED$40&gt;0,SUM(ED$47:ED$53)&gt;0),1,0)))</f>
        <v>0</v>
      </c>
      <c r="CQ79" s="80">
        <f>IF((SUM(CQ$19:CQ$39)+SUM(CQ$78:CQ78)+SUM(CQ$117:CQ$121))&gt;=30,0,SUM(IF(AND($I79=1,EE79=1,EE$41&gt;2,EE$40&gt;0,SUM(EE$47:EE$53)&gt;0),1,0)))</f>
        <v>0</v>
      </c>
      <c r="CR79" s="80">
        <f>IF((SUM(CR$19:CR$39)+SUM(CR$78:CR78)+SUM(CR$117:CR$121))&gt;=30,0,SUM(IF(AND($I79=1,EF79=1,EF$41&gt;2,EF$40&gt;0,SUM(EF$47:EF$53)&gt;0),1,0)))</f>
        <v>0</v>
      </c>
      <c r="CS79" s="64"/>
      <c r="CT79" s="64"/>
      <c r="CU79" s="64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64"/>
      <c r="DM79" s="64"/>
      <c r="DN79" s="64"/>
      <c r="DO79" s="64"/>
      <c r="DP79" s="64"/>
      <c r="DQ79" s="64"/>
      <c r="DR79" s="64"/>
      <c r="DS79" s="64"/>
      <c r="DT79" s="64"/>
      <c r="DU79" s="64"/>
      <c r="DV79" s="64"/>
      <c r="DW79" s="64"/>
      <c r="DX79" s="64"/>
      <c r="DY79" s="64"/>
      <c r="DZ79" s="64"/>
      <c r="EA79" s="64"/>
      <c r="EB79" s="64"/>
      <c r="EC79" s="64"/>
      <c r="ED79" s="64"/>
      <c r="EE79" s="64"/>
      <c r="EF79" s="64"/>
      <c r="EG79" s="54">
        <f t="shared" si="48"/>
        <v>0</v>
      </c>
      <c r="EH79" s="136"/>
      <c r="EI79" s="97">
        <f t="shared" si="49"/>
        <v>0</v>
      </c>
      <c r="EJ79" s="344" t="str">
        <f t="shared" si="50"/>
        <v/>
      </c>
      <c r="EK79" s="345">
        <f t="shared" si="51"/>
        <v>0</v>
      </c>
      <c r="EL79" s="185"/>
      <c r="EM79" s="102">
        <f>SUMIF($K79,REGISTER!$CU$7,'KORT 3'!$BD79)</f>
        <v>0</v>
      </c>
      <c r="EN79" s="19">
        <f>SUMIF($K79,REGISTER!$CU$8,'KORT 3'!$BD79)</f>
        <v>0</v>
      </c>
      <c r="EO79" s="20">
        <f>SUMIF($K79,REGISTER!$CU$9,'KORT 3'!$BD79)</f>
        <v>0</v>
      </c>
      <c r="EP79" s="17">
        <f>SUMIF($K79,REGISTER!$CU$21,'KORT 3'!$BD79)</f>
        <v>0</v>
      </c>
      <c r="EQ79" s="19">
        <f>SUMIF($K79,REGISTER!$CU$22,'KORT 3'!$BD79)</f>
        <v>0</v>
      </c>
      <c r="ER79" s="20">
        <f>SUMIF($K79,REGISTER!$CU$23,'KORT 3'!$BD79)</f>
        <v>0</v>
      </c>
      <c r="ES79" s="17">
        <f>SUMIF($K79,REGISTER!$CU$14,'KORT 3'!$BD79)</f>
        <v>0</v>
      </c>
      <c r="ET79" s="19">
        <f>SUMIF($K79,REGISTER!$CU$15,'KORT 3'!$BD79)</f>
        <v>0</v>
      </c>
      <c r="EU79" s="19">
        <f>SUMIF($K79,REGISTER!$CU$16,'KORT 3'!$BD79)</f>
        <v>0</v>
      </c>
      <c r="EV79" s="218">
        <f>SUMIF($K79,REGISTER!$CU$17,'KORT 3'!$BD79)+SUMIF($K79,REGISTER!$CU$18,'KORT 3'!$BD79)+SUMIF($K79,REGISTER!$CU$19,'KORT 3'!$BD79)+SUMIF($K79,REGISTER!$CU$20,'KORT 3'!$BD79)</f>
        <v>0</v>
      </c>
      <c r="EW79" s="103">
        <f>SUMIF($K79,REGISTER!$CU$28,'KORT 3'!$BD79)</f>
        <v>0</v>
      </c>
      <c r="EX79" s="19">
        <f>SUMIF($K79,REGISTER!$CU$29,'KORT 3'!$BD79)</f>
        <v>0</v>
      </c>
      <c r="EY79" s="19">
        <f>SUMIF($K79,REGISTER!$CU$30,'KORT 3'!$BD79)</f>
        <v>0</v>
      </c>
      <c r="EZ79" s="218">
        <f>SUMIF($K79,REGISTER!$CU$31,'KORT 3'!$BD79)+SUMIF($K79,REGISTER!$CU$32,'KORT 3'!$BD79)+SUMIF($K79,REGISTER!$CU$33,'KORT 3'!$BD79)+SUMIF($K79,REGISTER!$CU$34,'KORT 3'!$BD79)</f>
        <v>0</v>
      </c>
      <c r="FA79" s="136"/>
      <c r="FB79" s="136"/>
      <c r="FC79" s="136"/>
      <c r="FD79" s="136"/>
      <c r="FE79" s="136"/>
      <c r="FF79" s="136"/>
      <c r="FG79" s="136"/>
      <c r="FH79" s="136"/>
      <c r="FI79" s="136"/>
      <c r="FJ79" s="136"/>
      <c r="FK79" s="136"/>
      <c r="FL79" s="136"/>
      <c r="FM79" s="136"/>
      <c r="FN79" s="136"/>
      <c r="FO79" s="136"/>
      <c r="FP79" s="235"/>
      <c r="FQ79" s="103">
        <f>SUMIF($M79,REGISTER!$CU$36,'KORT 3'!$O79)</f>
        <v>0</v>
      </c>
      <c r="FR79" s="19">
        <f>SUMIF($M79,REGISTER!$CU$37,'KORT 3'!$O79)</f>
        <v>0</v>
      </c>
      <c r="FS79" s="19">
        <f>SUMIF($M79,REGISTER!$CU$38,'KORT 3'!$O79)</f>
        <v>0</v>
      </c>
      <c r="FT79" s="19">
        <f>SUMIF($M79,REGISTER!$CU$39,'KORT 3'!$O79)</f>
        <v>0</v>
      </c>
      <c r="FU79" s="19">
        <f>SUMIF($M79,REGISTER!$CU$40,'KORT 3'!$O79)</f>
        <v>0</v>
      </c>
      <c r="FV79" s="19">
        <f>SUMIF($M79,REGISTER!$CU$41,'KORT 3'!$O79)</f>
        <v>0</v>
      </c>
      <c r="FW79" s="19">
        <f>SUMIF($M79,REGISTER!$CU$56,'KORT 3'!$O79)</f>
        <v>0</v>
      </c>
      <c r="FX79" s="19">
        <f>SUMIF($M79,REGISTER!$CU$57,'KORT 3'!$O79)</f>
        <v>0</v>
      </c>
      <c r="FY79" s="19">
        <f>SUMIF($M79,REGISTER!$CU$58,'KORT 3'!$O79)</f>
        <v>0</v>
      </c>
      <c r="FZ79" s="19">
        <f>SUMIF($M79,REGISTER!$CU$59,'KORT 3'!$O79)</f>
        <v>0</v>
      </c>
      <c r="GA79" s="19">
        <f>SUMIF($M79,REGISTER!$CU$60,'KORT 3'!$O79)</f>
        <v>0</v>
      </c>
      <c r="GB79" s="19">
        <f>SUMIF($M79,REGISTER!$CU$61,'KORT 3'!$O79)</f>
        <v>0</v>
      </c>
      <c r="GC79" s="19">
        <f>SUMIF($M79,REGISTER!$CU$46,'KORT 3'!$O79)</f>
        <v>0</v>
      </c>
      <c r="GD79" s="19">
        <f>SUMIF($M79,REGISTER!$CU$47,'KORT 3'!$O79)</f>
        <v>0</v>
      </c>
      <c r="GE79" s="19">
        <f>SUMIF($M79,REGISTER!$CU$48,'KORT 3'!$O79)</f>
        <v>0</v>
      </c>
      <c r="GF79" s="19">
        <f>SUMIF($M79,REGISTER!$CU$49,'KORT 3'!$O79)</f>
        <v>0</v>
      </c>
      <c r="GG79" s="19">
        <f>SUMIF($M79,REGISTER!$CU$50,'KORT 3'!$O79)</f>
        <v>0</v>
      </c>
      <c r="GH79" s="19">
        <f>SUMIF($M79,REGISTER!$CU$51,'KORT 3'!$O79)</f>
        <v>0</v>
      </c>
      <c r="GI79" s="18">
        <f>SUMIF($M79,REGISTER!$CU$52,'KORT 3'!$O79)+SUMIF($M79,REGISTER!$CU$53,'KORT 3'!$O79)+SUMIF($M79,REGISTER!$CU$54,'KORT 3'!$O79)+SUMIF($M79,REGISTER!$CU$55,'KORT 3'!$O79)</f>
        <v>0</v>
      </c>
      <c r="GJ79" s="19">
        <f>SUMIF($M79,REGISTER!$CU$66,'KORT 3'!$O79)</f>
        <v>0</v>
      </c>
      <c r="GK79" s="19">
        <f>SUMIF($M79,REGISTER!$CU$67,'KORT 3'!$O79)</f>
        <v>0</v>
      </c>
      <c r="GL79" s="19">
        <f>SUMIF($M79,REGISTER!$CU$68,'KORT 3'!$O79)</f>
        <v>0</v>
      </c>
      <c r="GM79" s="19">
        <f>SUMIF($M79,REGISTER!$CU$69,'KORT 3'!$O79)</f>
        <v>0</v>
      </c>
      <c r="GN79" s="19">
        <f>SUMIF($M79,REGISTER!$CU$70,'KORT 3'!$O79)</f>
        <v>0</v>
      </c>
      <c r="GO79" s="19">
        <f>SUMIF($M79,REGISTER!$CU$71,'KORT 3'!$O79)</f>
        <v>0</v>
      </c>
      <c r="GP79" s="18">
        <f>SUMIF($M79,REGISTER!$CU$72,'KORT 3'!$O79)+SUMIF($M79,REGISTER!$CU$73,'KORT 3'!$O79)+SUMIF($M79,REGISTER!$CU$74,'KORT 3'!$O79)+SUMIF($M79,REGISTER!$CU$75,'KORT 3'!$O79)</f>
        <v>0</v>
      </c>
      <c r="GQ79" s="136"/>
      <c r="GR79" s="136"/>
      <c r="GS79" s="136"/>
      <c r="GT79" s="136"/>
      <c r="GU79" s="136"/>
      <c r="GV79" s="136"/>
      <c r="GW79" s="136"/>
      <c r="GX79" s="136"/>
      <c r="GY79" s="136"/>
      <c r="GZ79" s="136"/>
      <c r="HA79" s="136"/>
      <c r="HB79" s="136"/>
      <c r="HC79" s="136"/>
      <c r="HD79" s="136"/>
      <c r="HE79" s="136"/>
      <c r="HF79" s="136"/>
      <c r="HG79" s="136"/>
      <c r="HH79" s="125"/>
      <c r="HI79" s="1"/>
    </row>
    <row r="80" spans="1:256" ht="12" customHeight="1">
      <c r="A80" s="17">
        <v>24</v>
      </c>
      <c r="B80" s="81"/>
      <c r="C80" s="427" t="str">
        <f t="shared" si="38"/>
        <v/>
      </c>
      <c r="D80" s="428"/>
      <c r="E80" s="428"/>
      <c r="F80" s="428"/>
      <c r="G80" s="429"/>
      <c r="H80" s="130" t="str">
        <f t="shared" si="39"/>
        <v/>
      </c>
      <c r="I80" s="26">
        <f t="shared" si="40"/>
        <v>0</v>
      </c>
      <c r="J80" s="26">
        <f t="shared" si="41"/>
        <v>0</v>
      </c>
      <c r="K80" s="26">
        <f t="shared" si="42"/>
        <v>0</v>
      </c>
      <c r="L80" s="133"/>
      <c r="M80" s="26">
        <f t="shared" si="43"/>
        <v>0</v>
      </c>
      <c r="N80" s="26">
        <f t="shared" si="44"/>
        <v>0</v>
      </c>
      <c r="O80" s="101">
        <f t="shared" si="45"/>
        <v>0</v>
      </c>
      <c r="P80" s="80">
        <f>IF((SUM(P$19:P$39)+SUM(P$78:P79)+SUM(P$117:P$121))&gt;=REGISTER!$CZ$22,0,IF(CS$70=1,0,IF(AND(CS80=1,$J80=1,CS$43&gt;=REGISTER!$CZ$25,CS$40&gt;0,SUM(CS$54:CS$60)&gt;0),1,0)))</f>
        <v>0</v>
      </c>
      <c r="Q80" s="80">
        <f>IF((SUM(Q$19:Q$39)+SUM(Q$78:Q79)+SUM(Q$117:Q$121))&gt;=REGISTER!$CZ$22,0,IF(CT$70=1,0,IF(AND(CT80=1,$J80=1,CT$43&gt;=REGISTER!$CZ$25,CT$40&gt;0,SUM(CT$54:CT$60)&gt;0),1,0)))</f>
        <v>0</v>
      </c>
      <c r="R80" s="80">
        <f>IF((SUM(R$19:R$39)+SUM(R$78:R79)+SUM(R$117:R$121))&gt;=REGISTER!$CZ$22,0,IF(CU$70=1,0,IF(AND(CU80=1,$J80=1,CU$43&gt;=REGISTER!$CZ$25,CU$40&gt;0,SUM(CU$54:CU$60)&gt;0),1,0)))</f>
        <v>0</v>
      </c>
      <c r="S80" s="80">
        <f>IF((SUM(S$19:S$39)+SUM(S$78:S79)+SUM(S$117:S$121))&gt;=REGISTER!$CZ$22,0,IF(CV$70=1,0,IF(AND(CV80=1,$J80=1,CV$43&gt;=REGISTER!$CZ$25,CV$40&gt;0,SUM(CV$54:CV$60)&gt;0),1,0)))</f>
        <v>0</v>
      </c>
      <c r="T80" s="80">
        <f>IF((SUM(T$19:T$39)+SUM(T$78:T79)+SUM(T$117:T$121))&gt;=REGISTER!$CZ$22,0,IF(CW$70=1,0,IF(AND(CW80=1,$J80=1,CW$43&gt;=REGISTER!$CZ$25,CW$40&gt;0,SUM(CW$54:CW$60)&gt;0),1,0)))</f>
        <v>0</v>
      </c>
      <c r="U80" s="80">
        <f>IF((SUM(U$19:U$39)+SUM(U$78:U79)+SUM(U$117:U$121))&gt;=REGISTER!$CZ$22,0,IF(CX$70=1,0,IF(AND(CX80=1,$J80=1,CX$43&gt;=REGISTER!$CZ$25,CX$40&gt;0,SUM(CX$54:CX$60)&gt;0),1,0)))</f>
        <v>0</v>
      </c>
      <c r="V80" s="80">
        <f>IF((SUM(V$19:V$39)+SUM(V$78:V79)+SUM(V$117:V$121))&gt;=REGISTER!$CZ$22,0,IF(CY$70=1,0,IF(AND(CY80=1,$J80=1,CY$43&gt;=REGISTER!$CZ$25,CY$40&gt;0,SUM(CY$54:CY$60)&gt;0),1,0)))</f>
        <v>0</v>
      </c>
      <c r="W80" s="80">
        <f>IF((SUM(W$19:W$39)+SUM(W$78:W79)+SUM(W$117:W$121))&gt;=REGISTER!$CZ$22,0,IF(CZ$70=1,0,IF(AND(CZ80=1,$J80=1,CZ$43&gt;=REGISTER!$CZ$25,CZ$40&gt;0,SUM(CZ$54:CZ$60)&gt;0),1,0)))</f>
        <v>0</v>
      </c>
      <c r="X80" s="80">
        <f>IF((SUM(X$19:X$39)+SUM(X$78:X79)+SUM(X$117:X$121))&gt;=REGISTER!$CZ$22,0,IF(DA$70=1,0,IF(AND(DA80=1,$J80=1,DA$43&gt;=REGISTER!$CZ$25,DA$40&gt;0,SUM(DA$54:DA$60)&gt;0),1,0)))</f>
        <v>0</v>
      </c>
      <c r="Y80" s="80">
        <f>IF((SUM(Y$19:Y$39)+SUM(Y$78:Y79)+SUM(Y$117:Y$121))&gt;=REGISTER!$CZ$22,0,IF(DB$70=1,0,IF(AND(DB80=1,$J80=1,DB$43&gt;=REGISTER!$CZ$25,DB$40&gt;0,SUM(DB$54:DB$60)&gt;0),1,0)))</f>
        <v>0</v>
      </c>
      <c r="Z80" s="80">
        <f>IF((SUM(Z$19:Z$39)+SUM(Z$78:Z79)+SUM(Z$117:Z$121))&gt;=REGISTER!$CZ$22,0,IF(DC$70=1,0,IF(AND(DC80=1,$J80=1,DC$43&gt;=REGISTER!$CZ$25,DC$40&gt;0,SUM(DC$54:DC$60)&gt;0),1,0)))</f>
        <v>0</v>
      </c>
      <c r="AA80" s="80">
        <f>IF((SUM(AA$19:AA$39)+SUM(AA$78:AA79)+SUM(AA$117:AA$121))&gt;=REGISTER!$CZ$22,0,IF(DD$70=1,0,IF(AND(DD80=1,$J80=1,DD$43&gt;=REGISTER!$CZ$25,DD$40&gt;0,SUM(DD$54:DD$60)&gt;0),1,0)))</f>
        <v>0</v>
      </c>
      <c r="AB80" s="80">
        <f>IF((SUM(AB$19:AB$39)+SUM(AB$78:AB79)+SUM(AB$117:AB$121))&gt;=REGISTER!$CZ$22,0,IF(DE$70=1,0,IF(AND(DE80=1,$J80=1,DE$43&gt;=REGISTER!$CZ$25,DE$40&gt;0,SUM(DE$54:DE$60)&gt;0),1,0)))</f>
        <v>0</v>
      </c>
      <c r="AC80" s="80">
        <f>IF((SUM(AC$19:AC$39)+SUM(AC$78:AC79)+SUM(AC$117:AC$121))&gt;=REGISTER!$CZ$22,0,IF(DF$70=1,0,IF(AND(DF80=1,$J80=1,DF$43&gt;=REGISTER!$CZ$25,DF$40&gt;0,SUM(DF$54:DF$60)&gt;0),1,0)))</f>
        <v>0</v>
      </c>
      <c r="AD80" s="80">
        <f>IF((SUM(AD$19:AD$39)+SUM(AD$78:AD79)+SUM(AD$117:AD$121))&gt;=REGISTER!$CZ$22,0,IF(DG$70=1,0,IF(AND(DG80=1,$J80=1,DG$43&gt;=REGISTER!$CZ$25,DG$40&gt;0,SUM(DG$54:DG$60)&gt;0),1,0)))</f>
        <v>0</v>
      </c>
      <c r="AE80" s="80">
        <f>IF((SUM(AE$19:AE$39)+SUM(AE$78:AE79)+SUM(AE$117:AE$121))&gt;=REGISTER!$CZ$22,0,IF(DH$70=1,0,IF(AND(DH80=1,$J80=1,DH$43&gt;=REGISTER!$CZ$25,DH$40&gt;0,SUM(DH$54:DH$60)&gt;0),1,0)))</f>
        <v>0</v>
      </c>
      <c r="AF80" s="80">
        <f>IF((SUM(AF$19:AF$39)+SUM(AF$78:AF79)+SUM(AF$117:AF$121))&gt;=REGISTER!$CZ$22,0,IF(DI$70=1,0,IF(AND(DI80=1,$J80=1,DI$43&gt;=REGISTER!$CZ$25,DI$40&gt;0,SUM(DI$54:DI$60)&gt;0),1,0)))</f>
        <v>0</v>
      </c>
      <c r="AG80" s="80">
        <f>IF((SUM(AG$19:AG$39)+SUM(AG$78:AG79)+SUM(AG$117:AG$121))&gt;=REGISTER!$CZ$22,0,IF(DJ$70=1,0,IF(AND(DJ80=1,$J80=1,DJ$43&gt;=REGISTER!$CZ$25,DJ$40&gt;0,SUM(DJ$54:DJ$60)&gt;0),1,0)))</f>
        <v>0</v>
      </c>
      <c r="AH80" s="80">
        <f>IF((SUM(AH$19:AH$39)+SUM(AH$78:AH79)+SUM(AH$117:AH$121))&gt;=REGISTER!$CZ$22,0,IF(DK$70=1,0,IF(AND(DK80=1,$J80=1,DK$43&gt;=REGISTER!$CZ$25,DK$40&gt;0,SUM(DK$54:DK$60)&gt;0),1,0)))</f>
        <v>0</v>
      </c>
      <c r="AI80" s="80">
        <f>IF((SUM(AI$19:AI$39)+SUM(AI$78:AI79)+SUM(AI$117:AI$121))&gt;=REGISTER!$CZ$22,0,IF(DL$70=1,0,IF(AND(DL80=1,$J80=1,DL$43&gt;=REGISTER!$CZ$25,DL$40&gt;0,SUM(DL$54:DL$60)&gt;0),1,0)))</f>
        <v>0</v>
      </c>
      <c r="AJ80" s="80">
        <f>IF((SUM(AJ$19:AJ$39)+SUM(AJ$78:AJ79)+SUM(AJ$117:AJ$121))&gt;=REGISTER!$CZ$22,0,IF(DM$70=1,0,IF(AND(DM80=1,$J80=1,DM$43&gt;=REGISTER!$CZ$25,DM$40&gt;0,SUM(DM$54:DM$60)&gt;0),1,0)))</f>
        <v>0</v>
      </c>
      <c r="AK80" s="80">
        <f>IF((SUM(AK$19:AK$39)+SUM(AK$78:AK79)+SUM(AK$117:AK$121))&gt;=REGISTER!$CZ$22,0,IF(DN$70=1,0,IF(AND(DN80=1,$J80=1,DN$43&gt;=REGISTER!$CZ$25,DN$40&gt;0,SUM(DN$54:DN$60)&gt;0),1,0)))</f>
        <v>0</v>
      </c>
      <c r="AL80" s="80">
        <f>IF((SUM(AL$19:AL$39)+SUM(AL$78:AL79)+SUM(AL$117:AL$121))&gt;=REGISTER!$CZ$22,0,IF(DO$70=1,0,IF(AND(DO80=1,$J80=1,DO$43&gt;=REGISTER!$CZ$25,DO$40&gt;0,SUM(DO$54:DO$60)&gt;0),1,0)))</f>
        <v>0</v>
      </c>
      <c r="AM80" s="80">
        <f>IF((SUM(AM$19:AM$39)+SUM(AM$78:AM79)+SUM(AM$117:AM$121))&gt;=REGISTER!$CZ$22,0,IF(DP$70=1,0,IF(AND(DP80=1,$J80=1,DP$43&gt;=REGISTER!$CZ$25,DP$40&gt;0,SUM(DP$54:DP$60)&gt;0),1,0)))</f>
        <v>0</v>
      </c>
      <c r="AN80" s="80">
        <f>IF((SUM(AN$19:AN$39)+SUM(AN$78:AN79)+SUM(AN$117:AN$121))&gt;=REGISTER!$CZ$22,0,IF(DQ$70=1,0,IF(AND(DQ80=1,$J80=1,DQ$43&gt;=REGISTER!$CZ$25,DQ$40&gt;0,SUM(DQ$54:DQ$60)&gt;0),1,0)))</f>
        <v>0</v>
      </c>
      <c r="AO80" s="80">
        <f>IF((SUM(AO$19:AO$39)+SUM(AO$78:AO79)+SUM(AO$117:AO$121))&gt;=REGISTER!$CZ$22,0,IF(DR$70=1,0,IF(AND(DR80=1,$J80=1,DR$43&gt;=REGISTER!$CZ$25,DR$40&gt;0,SUM(DR$54:DR$60)&gt;0),1,0)))</f>
        <v>0</v>
      </c>
      <c r="AP80" s="80">
        <f>IF((SUM(AP$19:AP$39)+SUM(AP$78:AP79)+SUM(AP$117:AP$121))&gt;=REGISTER!$CZ$22,0,IF(DS$70=1,0,IF(AND(DS80=1,$J80=1,DS$43&gt;=REGISTER!$CZ$25,DS$40&gt;0,SUM(DS$54:DS$60)&gt;0),1,0)))</f>
        <v>0</v>
      </c>
      <c r="AQ80" s="80">
        <f>IF((SUM(AQ$19:AQ$39)+SUM(AQ$78:AQ79)+SUM(AQ$117:AQ$121))&gt;=REGISTER!$CZ$22,0,IF(DT$70=1,0,IF(AND(DT80=1,$J80=1,DT$43&gt;=REGISTER!$CZ$25,DT$40&gt;0,SUM(DT$54:DT$60)&gt;0),1,0)))</f>
        <v>0</v>
      </c>
      <c r="AR80" s="80">
        <f>IF((SUM(AR$19:AR$39)+SUM(AR$78:AR79)+SUM(AR$117:AR$121))&gt;=REGISTER!$CZ$22,0,IF(DU$70=1,0,IF(AND(DU80=1,$J80=1,DU$43&gt;=REGISTER!$CZ$25,DU$40&gt;0,SUM(DU$54:DU$60)&gt;0),1,0)))</f>
        <v>0</v>
      </c>
      <c r="AS80" s="80">
        <f>IF((SUM(AS$19:AS$39)+SUM(AS$78:AS79)+SUM(AS$117:AS$121))&gt;=REGISTER!$CZ$22,0,IF(DV$70=1,0,IF(AND(DV80=1,$J80=1,DV$43&gt;=REGISTER!$CZ$25,DV$40&gt;0,SUM(DV$54:DV$60)&gt;0),1,0)))</f>
        <v>0</v>
      </c>
      <c r="AT80" s="80">
        <f>IF((SUM(AT$19:AT$39)+SUM(AT$78:AT79)+SUM(AT$117:AT$121))&gt;=REGISTER!$CZ$22,0,IF(DW$70=1,0,IF(AND(DW80=1,$J80=1,DW$43&gt;=REGISTER!$CZ$25,DW$40&gt;0,SUM(DW$54:DW$60)&gt;0),1,0)))</f>
        <v>0</v>
      </c>
      <c r="AU80" s="80">
        <f>IF((SUM(AU$19:AU$39)+SUM(AU$78:AU79)+SUM(AU$117:AU$121))&gt;=REGISTER!$CZ$22,0,IF(DX$70=1,0,IF(AND(DX80=1,$J80=1,DX$43&gt;=REGISTER!$CZ$25,DX$40&gt;0,SUM(DX$54:DX$60)&gt;0),1,0)))</f>
        <v>0</v>
      </c>
      <c r="AV80" s="80">
        <f>IF((SUM(AV$19:AV$39)+SUM(AV$78:AV79)+SUM(AV$117:AV$121))&gt;=REGISTER!$CZ$22,0,IF(DY$70=1,0,IF(AND(DY80=1,$J80=1,DY$43&gt;=REGISTER!$CZ$25,DY$40&gt;0,SUM(DY$54:DY$60)&gt;0),1,0)))</f>
        <v>0</v>
      </c>
      <c r="AW80" s="80">
        <f>IF((SUM(AW$19:AW$39)+SUM(AW$78:AW79)+SUM(AW$117:AW$121))&gt;=REGISTER!$CZ$22,0,IF(DZ$70=1,0,IF(AND(DZ80=1,$J80=1,DZ$43&gt;=REGISTER!$CZ$25,DZ$40&gt;0,SUM(DZ$54:DZ$60)&gt;0),1,0)))</f>
        <v>0</v>
      </c>
      <c r="AX80" s="80">
        <f>IF((SUM(AX$19:AX$39)+SUM(AX$78:AX79)+SUM(AX$117:AX$121))&gt;=REGISTER!$CZ$22,0,IF(EA$70=1,0,IF(AND(EA80=1,$J80=1,EA$43&gt;=REGISTER!$CZ$25,EA$40&gt;0,SUM(EA$54:EA$60)&gt;0),1,0)))</f>
        <v>0</v>
      </c>
      <c r="AY80" s="80">
        <f>IF((SUM(AY$19:AY$39)+SUM(AY$78:AY79)+SUM(AY$117:AY$121))&gt;=REGISTER!$CZ$22,0,IF(EB$70=1,0,IF(AND(EB80=1,$J80=1,EB$43&gt;=REGISTER!$CZ$25,EB$40&gt;0,SUM(EB$54:EB$60)&gt;0),1,0)))</f>
        <v>0</v>
      </c>
      <c r="AZ80" s="80">
        <f>IF((SUM(AZ$19:AZ$39)+SUM(AZ$78:AZ79)+SUM(AZ$117:AZ$121))&gt;=REGISTER!$CZ$22,0,IF(EC$70=1,0,IF(AND(EC80=1,$J80=1,EC$43&gt;=REGISTER!$CZ$25,EC$40&gt;0,SUM(EC$54:EC$60)&gt;0),1,0)))</f>
        <v>0</v>
      </c>
      <c r="BA80" s="80">
        <f>IF((SUM(BA$19:BA$39)+SUM(BA$78:BA79)+SUM(BA$117:BA$121))&gt;=REGISTER!$CZ$22,0,IF(ED$70=1,0,IF(AND(ED80=1,$J80=1,ED$43&gt;=REGISTER!$CZ$25,ED$40&gt;0,SUM(ED$54:ED$60)&gt;0),1,0)))</f>
        <v>0</v>
      </c>
      <c r="BB80" s="80">
        <f>IF((SUM(BB$19:BB$39)+SUM(BB$78:BB79)+SUM(BB$117:BB$121))&gt;=REGISTER!$CZ$22,0,IF(EE$70=1,0,IF(AND(EE80=1,$J80=1,EE$43&gt;=REGISTER!$CZ$25,EE$40&gt;0,SUM(EE$54:EE$60)&gt;0),1,0)))</f>
        <v>0</v>
      </c>
      <c r="BC80" s="80">
        <f>IF((SUM(BC$19:BC$39)+SUM(BC$78:BC79)+SUM(BC$117:BC$121))&gt;=REGISTER!$CZ$22,0,IF(EF$70=1,0,IF(AND(EF80=1,$J80=1,EF$43&gt;=REGISTER!$CZ$25,EF$40&gt;0,SUM(EF$54:EF$60)&gt;0),1,0)))</f>
        <v>0</v>
      </c>
      <c r="BD80" s="101">
        <f t="shared" si="46"/>
        <v>0</v>
      </c>
      <c r="BE80" s="80">
        <f>IF((SUM(BE$19:BE$39)+SUM(BE$78:BE79)+SUM(BE$117:BE$121))&gt;=30,0,SUM(IF(AND($I80=1,CS80=1,CS$41&gt;2,CS$40&gt;0,SUM(CS$47:CS$53)&gt;0),1,0)))</f>
        <v>0</v>
      </c>
      <c r="BF80" s="80">
        <f>IF((SUM(BF$19:BF$39)+SUM(BF$78:BF79)+SUM(BF$117:BF$121))&gt;=30,0,SUM(IF(AND($I80=1,CT80=1,CT$41&gt;2,CT$40&gt;0,SUM(CT$47:CT$53)&gt;0),1,0)))</f>
        <v>0</v>
      </c>
      <c r="BG80" s="80">
        <f>IF((SUM(BG$19:BG$39)+SUM(BG$78:BG79)+SUM(BG$117:BG$121))&gt;=30,0,SUM(IF(AND($I80=1,CU80=1,CU$41&gt;2,CU$40&gt;0,SUM(CU$47:CU$53)&gt;0),1,0)))</f>
        <v>0</v>
      </c>
      <c r="BH80" s="80">
        <f>IF((SUM(BH$19:BH$39)+SUM(BH$78:BH79)+SUM(BH$117:BH$121))&gt;=30,0,SUM(IF(AND($I80=1,CV80=1,CV$41&gt;2,CV$40&gt;0,SUM(CV$47:CV$53)&gt;0),1,0)))</f>
        <v>0</v>
      </c>
      <c r="BI80" s="80">
        <f>IF((SUM(BI$19:BI$39)+SUM(BI$78:BI79)+SUM(BI$117:BI$121))&gt;=30,0,SUM(IF(AND($I80=1,CW80=1,CW$41&gt;2,CW$40&gt;0,SUM(CW$47:CW$53)&gt;0),1,0)))</f>
        <v>0</v>
      </c>
      <c r="BJ80" s="80">
        <f>IF((SUM(BJ$19:BJ$39)+SUM(BJ$78:BJ79)+SUM(BJ$117:BJ$121))&gt;=30,0,SUM(IF(AND($I80=1,CX80=1,CX$41&gt;2,CX$40&gt;0,SUM(CX$47:CX$53)&gt;0),1,0)))</f>
        <v>0</v>
      </c>
      <c r="BK80" s="80">
        <f>IF((SUM(BK$19:BK$39)+SUM(BK$78:BK79)+SUM(BK$117:BK$121))&gt;=30,0,SUM(IF(AND($I80=1,CY80=1,CY$41&gt;2,CY$40&gt;0,SUM(CY$47:CY$53)&gt;0),1,0)))</f>
        <v>0</v>
      </c>
      <c r="BL80" s="80">
        <f>IF((SUM(BL$19:BL$39)+SUM(BL$78:BL79)+SUM(BL$117:BL$121))&gt;=30,0,SUM(IF(AND($I80=1,CZ80=1,CZ$41&gt;2,CZ$40&gt;0,SUM(CZ$47:CZ$53)&gt;0),1,0)))</f>
        <v>0</v>
      </c>
      <c r="BM80" s="80">
        <f>IF((SUM(BM$19:BM$39)+SUM(BM$78:BM79)+SUM(BM$117:BM$121))&gt;=30,0,SUM(IF(AND($I80=1,DA80=1,DA$41&gt;2,DA$40&gt;0,SUM(DA$47:DA$53)&gt;0),1,0)))</f>
        <v>0</v>
      </c>
      <c r="BN80" s="80">
        <f>IF((SUM(BN$19:BN$39)+SUM(BN$78:BN79)+SUM(BN$117:BN$121))&gt;=30,0,SUM(IF(AND($I80=1,DB80=1,DB$41&gt;2,DB$40&gt;0,SUM(DB$47:DB$53)&gt;0),1,0)))</f>
        <v>0</v>
      </c>
      <c r="BO80" s="80">
        <f>IF((SUM(BO$19:BO$39)+SUM(BO$78:BO79)+SUM(BO$117:BO$121))&gt;=30,0,SUM(IF(AND($I80=1,DC80=1,DC$41&gt;2,DC$40&gt;0,SUM(DC$47:DC$53)&gt;0),1,0)))</f>
        <v>0</v>
      </c>
      <c r="BP80" s="80">
        <f>IF((SUM(BP$19:BP$39)+SUM(BP$78:BP79)+SUM(BP$117:BP$121))&gt;=30,0,SUM(IF(AND($I80=1,DD80=1,DD$41&gt;2,DD$40&gt;0,SUM(DD$47:DD$53)&gt;0),1,0)))</f>
        <v>0</v>
      </c>
      <c r="BQ80" s="80">
        <f>IF((SUM(BQ$19:BQ$39)+SUM(BQ$78:BQ79)+SUM(BQ$117:BQ$121))&gt;=30,0,SUM(IF(AND($I80=1,DE80=1,DE$41&gt;2,DE$40&gt;0,SUM(DE$47:DE$53)&gt;0),1,0)))</f>
        <v>0</v>
      </c>
      <c r="BR80" s="80">
        <f>IF((SUM(BR$19:BR$39)+SUM(BR$78:BR79)+SUM(BR$117:BR$121))&gt;=30,0,SUM(IF(AND($I80=1,DF80=1,DF$41&gt;2,DF$40&gt;0,SUM(DF$47:DF$53)&gt;0),1,0)))</f>
        <v>0</v>
      </c>
      <c r="BS80" s="80">
        <f>IF((SUM(BS$19:BS$39)+SUM(BS$78:BS79)+SUM(BS$117:BS$121))&gt;=30,0,SUM(IF(AND($I80=1,DG80=1,DG$41&gt;2,DG$40&gt;0,SUM(DG$47:DG$53)&gt;0),1,0)))</f>
        <v>0</v>
      </c>
      <c r="BT80" s="80">
        <f>IF((SUM(BT$19:BT$39)+SUM(BT$78:BT79)+SUM(BT$117:BT$121))&gt;=30,0,SUM(IF(AND($I80=1,DH80=1,DH$41&gt;2,DH$40&gt;0,SUM(DH$47:DH$53)&gt;0),1,0)))</f>
        <v>0</v>
      </c>
      <c r="BU80" s="80">
        <f>IF((SUM(BU$19:BU$39)+SUM(BU$78:BU79)+SUM(BU$117:BU$121))&gt;=30,0,SUM(IF(AND($I80=1,DI80=1,DI$41&gt;2,DI$40&gt;0,SUM(DI$47:DI$53)&gt;0),1,0)))</f>
        <v>0</v>
      </c>
      <c r="BV80" s="80">
        <f>IF((SUM(BV$19:BV$39)+SUM(BV$78:BV79)+SUM(BV$117:BV$121))&gt;=30,0,SUM(IF(AND($I80=1,DJ80=1,DJ$41&gt;2,DJ$40&gt;0,SUM(DJ$47:DJ$53)&gt;0),1,0)))</f>
        <v>0</v>
      </c>
      <c r="BW80" s="80">
        <f>IF((SUM(BW$19:BW$39)+SUM(BW$78:BW79)+SUM(BW$117:BW$121))&gt;=30,0,SUM(IF(AND($I80=1,DK80=1,DK$41&gt;2,DK$40&gt;0,SUM(DK$47:DK$53)&gt;0),1,0)))</f>
        <v>0</v>
      </c>
      <c r="BX80" s="80">
        <f>IF((SUM(BX$19:BX$39)+SUM(BX$78:BX79)+SUM(BX$117:BX$121))&gt;=30,0,SUM(IF(AND($I80=1,DL80=1,DL$41&gt;2,DL$40&gt;0,SUM(DL$47:DL$53)&gt;0),1,0)))</f>
        <v>0</v>
      </c>
      <c r="BY80" s="80">
        <f>IF((SUM(BY$19:BY$39)+SUM(BY$78:BY79)+SUM(BY$117:BY$121))&gt;=30,0,SUM(IF(AND($I80=1,DM80=1,DM$41&gt;2,DM$40&gt;0,SUM(DM$47:DM$53)&gt;0),1,0)))</f>
        <v>0</v>
      </c>
      <c r="BZ80" s="80">
        <f>IF((SUM(BZ$19:BZ$39)+SUM(BZ$78:BZ79)+SUM(BZ$117:BZ$121))&gt;=30,0,SUM(IF(AND($I80=1,DN80=1,DN$41&gt;2,DN$40&gt;0,SUM(DN$47:DN$53)&gt;0),1,0)))</f>
        <v>0</v>
      </c>
      <c r="CA80" s="80">
        <f>IF((SUM(CA$19:CA$39)+SUM(CA$78:CA79)+SUM(CA$117:CA$121))&gt;=30,0,SUM(IF(AND($I80=1,DO80=1,DO$41&gt;2,DO$40&gt;0,SUM(DO$47:DO$53)&gt;0),1,0)))</f>
        <v>0</v>
      </c>
      <c r="CB80" s="80">
        <f>IF((SUM(CB$19:CB$39)+SUM(CB$78:CB79)+SUM(CB$117:CB$121))&gt;=30,0,SUM(IF(AND($I80=1,DP80=1,DP$41&gt;2,DP$40&gt;0,SUM(DP$47:DP$53)&gt;0),1,0)))</f>
        <v>0</v>
      </c>
      <c r="CC80" s="80">
        <f>IF((SUM(CC$19:CC$39)+SUM(CC$78:CC79)+SUM(CC$117:CC$121))&gt;=30,0,SUM(IF(AND($I80=1,DQ80=1,DQ$41&gt;2,DQ$40&gt;0,SUM(DQ$47:DQ$53)&gt;0),1,0)))</f>
        <v>0</v>
      </c>
      <c r="CD80" s="80">
        <f>IF((SUM(CD$19:CD$39)+SUM(CD$78:CD79)+SUM(CD$117:CD$121))&gt;=30,0,SUM(IF(AND($I80=1,DR80=1,DR$41&gt;2,DR$40&gt;0,SUM(DR$47:DR$53)&gt;0),1,0)))</f>
        <v>0</v>
      </c>
      <c r="CE80" s="80">
        <f>IF((SUM(CE$19:CE$39)+SUM(CE$78:CE79)+SUM(CE$117:CE$121))&gt;=30,0,SUM(IF(AND($I80=1,DS80=1,DS$41&gt;2,DS$40&gt;0,SUM(DS$47:DS$53)&gt;0),1,0)))</f>
        <v>0</v>
      </c>
      <c r="CF80" s="80">
        <f>IF((SUM(CF$19:CF$39)+SUM(CF$78:CF79)+SUM(CF$117:CF$121))&gt;=30,0,SUM(IF(AND($I80=1,DT80=1,DT$41&gt;2,DT$40&gt;0,SUM(DT$47:DT$53)&gt;0),1,0)))</f>
        <v>0</v>
      </c>
      <c r="CG80" s="80">
        <f>IF((SUM(CG$19:CG$39)+SUM(CG$78:CG79)+SUM(CG$117:CG$121))&gt;=30,0,SUM(IF(AND($I80=1,DU80=1,DU$41&gt;2,DU$40&gt;0,SUM(DU$47:DU$53)&gt;0),1,0)))</f>
        <v>0</v>
      </c>
      <c r="CH80" s="80">
        <f>IF((SUM(CH$19:CH$39)+SUM(CH$78:CH79)+SUM(CH$117:CH$121))&gt;=30,0,SUM(IF(AND($I80=1,DV80=1,DV$41&gt;2,DV$40&gt;0,SUM(DV$47:DV$53)&gt;0),1,0)))</f>
        <v>0</v>
      </c>
      <c r="CI80" s="80">
        <f>IF((SUM(CI$19:CI$39)+SUM(CI$78:CI79)+SUM(CI$117:CI$121))&gt;=30,0,SUM(IF(AND($I80=1,DW80=1,DW$41&gt;2,DW$40&gt;0,SUM(DW$47:DW$53)&gt;0),1,0)))</f>
        <v>0</v>
      </c>
      <c r="CJ80" s="80">
        <f>IF((SUM(CJ$19:CJ$39)+SUM(CJ$78:CJ79)+SUM(CJ$117:CJ$121))&gt;=30,0,SUM(IF(AND($I80=1,DX80=1,DX$41&gt;2,DX$40&gt;0,SUM(DX$47:DX$53)&gt;0),1,0)))</f>
        <v>0</v>
      </c>
      <c r="CK80" s="80">
        <f>IF((SUM(CK$19:CK$39)+SUM(CK$78:CK79)+SUM(CK$117:CK$121))&gt;=30,0,SUM(IF(AND($I80=1,DY80=1,DY$41&gt;2,DY$40&gt;0,SUM(DY$47:DY$53)&gt;0),1,0)))</f>
        <v>0</v>
      </c>
      <c r="CL80" s="80">
        <f>IF((SUM(CL$19:CL$39)+SUM(CL$78:CL79)+SUM(CL$117:CL$121))&gt;=30,0,SUM(IF(AND($I80=1,DZ80=1,DZ$41&gt;2,DZ$40&gt;0,SUM(DZ$47:DZ$53)&gt;0),1,0)))</f>
        <v>0</v>
      </c>
      <c r="CM80" s="80">
        <f>IF((SUM(CM$19:CM$39)+SUM(CM$78:CM79)+SUM(CM$117:CM$121))&gt;=30,0,SUM(IF(AND($I80=1,EA80=1,EA$41&gt;2,EA$40&gt;0,SUM(EA$47:EA$53)&gt;0),1,0)))</f>
        <v>0</v>
      </c>
      <c r="CN80" s="80">
        <f>IF((SUM(CN$19:CN$39)+SUM(CN$78:CN79)+SUM(CN$117:CN$121))&gt;=30,0,SUM(IF(AND($I80=1,EB80=1,EB$41&gt;2,EB$40&gt;0,SUM(EB$47:EB$53)&gt;0),1,0)))</f>
        <v>0</v>
      </c>
      <c r="CO80" s="80">
        <f>IF((SUM(CO$19:CO$39)+SUM(CO$78:CO79)+SUM(CO$117:CO$121))&gt;=30,0,SUM(IF(AND($I80=1,EC80=1,EC$41&gt;2,EC$40&gt;0,SUM(EC$47:EC$53)&gt;0),1,0)))</f>
        <v>0</v>
      </c>
      <c r="CP80" s="80">
        <f>IF((SUM(CP$19:CP$39)+SUM(CP$78:CP79)+SUM(CP$117:CP$121))&gt;=30,0,SUM(IF(AND($I80=1,ED80=1,ED$41&gt;2,ED$40&gt;0,SUM(ED$47:ED$53)&gt;0),1,0)))</f>
        <v>0</v>
      </c>
      <c r="CQ80" s="80">
        <f>IF((SUM(CQ$19:CQ$39)+SUM(CQ$78:CQ79)+SUM(CQ$117:CQ$121))&gt;=30,0,SUM(IF(AND($I80=1,EE80=1,EE$41&gt;2,EE$40&gt;0,SUM(EE$47:EE$53)&gt;0),1,0)))</f>
        <v>0</v>
      </c>
      <c r="CR80" s="80">
        <f>IF((SUM(CR$19:CR$39)+SUM(CR$78:CR79)+SUM(CR$117:CR$121))&gt;=30,0,SUM(IF(AND($I80=1,EF80=1,EF$41&gt;2,EF$40&gt;0,SUM(EF$47:EF$53)&gt;0),1,0)))</f>
        <v>0</v>
      </c>
      <c r="CS80" s="64"/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  <c r="DW80" s="64"/>
      <c r="DX80" s="64"/>
      <c r="DY80" s="64"/>
      <c r="DZ80" s="64"/>
      <c r="EA80" s="64"/>
      <c r="EB80" s="64"/>
      <c r="EC80" s="64"/>
      <c r="ED80" s="64"/>
      <c r="EE80" s="64"/>
      <c r="EF80" s="64"/>
      <c r="EG80" s="54">
        <f t="shared" si="48"/>
        <v>0</v>
      </c>
      <c r="EH80" s="136"/>
      <c r="EI80" s="97">
        <f t="shared" si="49"/>
        <v>0</v>
      </c>
      <c r="EJ80" s="344" t="str">
        <f t="shared" si="50"/>
        <v/>
      </c>
      <c r="EK80" s="345">
        <f t="shared" si="51"/>
        <v>0</v>
      </c>
      <c r="EL80" s="185"/>
      <c r="EM80" s="102">
        <f>SUMIF($K80,REGISTER!$CU$7,'KORT 3'!$BD80)</f>
        <v>0</v>
      </c>
      <c r="EN80" s="19">
        <f>SUMIF($K80,REGISTER!$CU$8,'KORT 3'!$BD80)</f>
        <v>0</v>
      </c>
      <c r="EO80" s="20">
        <f>SUMIF($K80,REGISTER!$CU$9,'KORT 3'!$BD80)</f>
        <v>0</v>
      </c>
      <c r="EP80" s="17">
        <f>SUMIF($K80,REGISTER!$CU$21,'KORT 3'!$BD80)</f>
        <v>0</v>
      </c>
      <c r="EQ80" s="19">
        <f>SUMIF($K80,REGISTER!$CU$22,'KORT 3'!$BD80)</f>
        <v>0</v>
      </c>
      <c r="ER80" s="20">
        <f>SUMIF($K80,REGISTER!$CU$23,'KORT 3'!$BD80)</f>
        <v>0</v>
      </c>
      <c r="ES80" s="17">
        <f>SUMIF($K80,REGISTER!$CU$14,'KORT 3'!$BD80)</f>
        <v>0</v>
      </c>
      <c r="ET80" s="19">
        <f>SUMIF($K80,REGISTER!$CU$15,'KORT 3'!$BD80)</f>
        <v>0</v>
      </c>
      <c r="EU80" s="19">
        <f>SUMIF($K80,REGISTER!$CU$16,'KORT 3'!$BD80)</f>
        <v>0</v>
      </c>
      <c r="EV80" s="218">
        <f>SUMIF($K80,REGISTER!$CU$17,'KORT 3'!$BD80)+SUMIF($K80,REGISTER!$CU$18,'KORT 3'!$BD80)+SUMIF($K80,REGISTER!$CU$19,'KORT 3'!$BD80)+SUMIF($K80,REGISTER!$CU$20,'KORT 3'!$BD80)</f>
        <v>0</v>
      </c>
      <c r="EW80" s="103">
        <f>SUMIF($K80,REGISTER!$CU$28,'KORT 3'!$BD80)</f>
        <v>0</v>
      </c>
      <c r="EX80" s="19">
        <f>SUMIF($K80,REGISTER!$CU$29,'KORT 3'!$BD80)</f>
        <v>0</v>
      </c>
      <c r="EY80" s="19">
        <f>SUMIF($K80,REGISTER!$CU$30,'KORT 3'!$BD80)</f>
        <v>0</v>
      </c>
      <c r="EZ80" s="218">
        <f>SUMIF($K80,REGISTER!$CU$31,'KORT 3'!$BD80)+SUMIF($K80,REGISTER!$CU$32,'KORT 3'!$BD80)+SUMIF($K80,REGISTER!$CU$33,'KORT 3'!$BD80)+SUMIF($K80,REGISTER!$CU$34,'KORT 3'!$BD80)</f>
        <v>0</v>
      </c>
      <c r="FA80" s="136"/>
      <c r="FB80" s="136"/>
      <c r="FC80" s="136"/>
      <c r="FD80" s="136"/>
      <c r="FE80" s="136"/>
      <c r="FF80" s="136"/>
      <c r="FG80" s="136"/>
      <c r="FH80" s="136"/>
      <c r="FI80" s="136"/>
      <c r="FJ80" s="136"/>
      <c r="FK80" s="136"/>
      <c r="FL80" s="136"/>
      <c r="FM80" s="136"/>
      <c r="FN80" s="136"/>
      <c r="FO80" s="136"/>
      <c r="FP80" s="235"/>
      <c r="FQ80" s="103">
        <f>SUMIF($M80,REGISTER!$CU$36,'KORT 3'!$O80)</f>
        <v>0</v>
      </c>
      <c r="FR80" s="19">
        <f>SUMIF($M80,REGISTER!$CU$37,'KORT 3'!$O80)</f>
        <v>0</v>
      </c>
      <c r="FS80" s="19">
        <f>SUMIF($M80,REGISTER!$CU$38,'KORT 3'!$O80)</f>
        <v>0</v>
      </c>
      <c r="FT80" s="19">
        <f>SUMIF($M80,REGISTER!$CU$39,'KORT 3'!$O80)</f>
        <v>0</v>
      </c>
      <c r="FU80" s="19">
        <f>SUMIF($M80,REGISTER!$CU$40,'KORT 3'!$O80)</f>
        <v>0</v>
      </c>
      <c r="FV80" s="19">
        <f>SUMIF($M80,REGISTER!$CU$41,'KORT 3'!$O80)</f>
        <v>0</v>
      </c>
      <c r="FW80" s="19">
        <f>SUMIF($M80,REGISTER!$CU$56,'KORT 3'!$O80)</f>
        <v>0</v>
      </c>
      <c r="FX80" s="19">
        <f>SUMIF($M80,REGISTER!$CU$57,'KORT 3'!$O80)</f>
        <v>0</v>
      </c>
      <c r="FY80" s="19">
        <f>SUMIF($M80,REGISTER!$CU$58,'KORT 3'!$O80)</f>
        <v>0</v>
      </c>
      <c r="FZ80" s="19">
        <f>SUMIF($M80,REGISTER!$CU$59,'KORT 3'!$O80)</f>
        <v>0</v>
      </c>
      <c r="GA80" s="19">
        <f>SUMIF($M80,REGISTER!$CU$60,'KORT 3'!$O80)</f>
        <v>0</v>
      </c>
      <c r="GB80" s="19">
        <f>SUMIF($M80,REGISTER!$CU$61,'KORT 3'!$O80)</f>
        <v>0</v>
      </c>
      <c r="GC80" s="19">
        <f>SUMIF($M80,REGISTER!$CU$46,'KORT 3'!$O80)</f>
        <v>0</v>
      </c>
      <c r="GD80" s="19">
        <f>SUMIF($M80,REGISTER!$CU$47,'KORT 3'!$O80)</f>
        <v>0</v>
      </c>
      <c r="GE80" s="19">
        <f>SUMIF($M80,REGISTER!$CU$48,'KORT 3'!$O80)</f>
        <v>0</v>
      </c>
      <c r="GF80" s="19">
        <f>SUMIF($M80,REGISTER!$CU$49,'KORT 3'!$O80)</f>
        <v>0</v>
      </c>
      <c r="GG80" s="19">
        <f>SUMIF($M80,REGISTER!$CU$50,'KORT 3'!$O80)</f>
        <v>0</v>
      </c>
      <c r="GH80" s="19">
        <f>SUMIF($M80,REGISTER!$CU$51,'KORT 3'!$O80)</f>
        <v>0</v>
      </c>
      <c r="GI80" s="18">
        <f>SUMIF($M80,REGISTER!$CU$52,'KORT 3'!$O80)+SUMIF($M80,REGISTER!$CU$53,'KORT 3'!$O80)+SUMIF($M80,REGISTER!$CU$54,'KORT 3'!$O80)+SUMIF($M80,REGISTER!$CU$55,'KORT 3'!$O80)</f>
        <v>0</v>
      </c>
      <c r="GJ80" s="19">
        <f>SUMIF($M80,REGISTER!$CU$66,'KORT 3'!$O80)</f>
        <v>0</v>
      </c>
      <c r="GK80" s="19">
        <f>SUMIF($M80,REGISTER!$CU$67,'KORT 3'!$O80)</f>
        <v>0</v>
      </c>
      <c r="GL80" s="19">
        <f>SUMIF($M80,REGISTER!$CU$68,'KORT 3'!$O80)</f>
        <v>0</v>
      </c>
      <c r="GM80" s="19">
        <f>SUMIF($M80,REGISTER!$CU$69,'KORT 3'!$O80)</f>
        <v>0</v>
      </c>
      <c r="GN80" s="19">
        <f>SUMIF($M80,REGISTER!$CU$70,'KORT 3'!$O80)</f>
        <v>0</v>
      </c>
      <c r="GO80" s="19">
        <f>SUMIF($M80,REGISTER!$CU$71,'KORT 3'!$O80)</f>
        <v>0</v>
      </c>
      <c r="GP80" s="18">
        <f>SUMIF($M80,REGISTER!$CU$72,'KORT 3'!$O80)+SUMIF($M80,REGISTER!$CU$73,'KORT 3'!$O80)+SUMIF($M80,REGISTER!$CU$74,'KORT 3'!$O80)+SUMIF($M80,REGISTER!$CU$75,'KORT 3'!$O80)</f>
        <v>0</v>
      </c>
      <c r="GQ80" s="136"/>
      <c r="GR80" s="136"/>
      <c r="GS80" s="136"/>
      <c r="GT80" s="136"/>
      <c r="GU80" s="136"/>
      <c r="GV80" s="136"/>
      <c r="GW80" s="136"/>
      <c r="GX80" s="136"/>
      <c r="GY80" s="136"/>
      <c r="GZ80" s="136"/>
      <c r="HA80" s="136"/>
      <c r="HB80" s="136"/>
      <c r="HC80" s="136"/>
      <c r="HD80" s="136"/>
      <c r="HE80" s="136"/>
      <c r="HF80" s="136"/>
      <c r="HG80" s="136"/>
      <c r="HH80" s="125"/>
      <c r="HI80" s="1"/>
    </row>
    <row r="81" spans="1:217" ht="12" customHeight="1">
      <c r="A81" s="17">
        <v>25</v>
      </c>
      <c r="B81" s="81"/>
      <c r="C81" s="427" t="str">
        <f t="shared" si="38"/>
        <v/>
      </c>
      <c r="D81" s="428"/>
      <c r="E81" s="428"/>
      <c r="F81" s="428"/>
      <c r="G81" s="429"/>
      <c r="H81" s="130" t="str">
        <f t="shared" si="39"/>
        <v/>
      </c>
      <c r="I81" s="26">
        <f t="shared" si="40"/>
        <v>0</v>
      </c>
      <c r="J81" s="26">
        <f t="shared" si="41"/>
        <v>0</v>
      </c>
      <c r="K81" s="26">
        <f t="shared" si="42"/>
        <v>0</v>
      </c>
      <c r="L81" s="133"/>
      <c r="M81" s="26">
        <f t="shared" si="43"/>
        <v>0</v>
      </c>
      <c r="N81" s="26">
        <f t="shared" si="44"/>
        <v>0</v>
      </c>
      <c r="O81" s="101">
        <f t="shared" si="45"/>
        <v>0</v>
      </c>
      <c r="P81" s="80">
        <f>IF((SUM(P$19:P$39)+SUM(P$78:P80)+SUM(P$117:P$121))&gt;=REGISTER!$CZ$22,0,IF(CS$70=1,0,IF(AND(CS81=1,$J81=1,CS$43&gt;=REGISTER!$CZ$25,CS$40&gt;0,SUM(CS$54:CS$60)&gt;0),1,0)))</f>
        <v>0</v>
      </c>
      <c r="Q81" s="80">
        <f>IF((SUM(Q$19:Q$39)+SUM(Q$78:Q80)+SUM(Q$117:Q$121))&gt;=REGISTER!$CZ$22,0,IF(CT$70=1,0,IF(AND(CT81=1,$J81=1,CT$43&gt;=REGISTER!$CZ$25,CT$40&gt;0,SUM(CT$54:CT$60)&gt;0),1,0)))</f>
        <v>0</v>
      </c>
      <c r="R81" s="80">
        <f>IF((SUM(R$19:R$39)+SUM(R$78:R80)+SUM(R$117:R$121))&gt;=REGISTER!$CZ$22,0,IF(CU$70=1,0,IF(AND(CU81=1,$J81=1,CU$43&gt;=REGISTER!$CZ$25,CU$40&gt;0,SUM(CU$54:CU$60)&gt;0),1,0)))</f>
        <v>0</v>
      </c>
      <c r="S81" s="80">
        <f>IF((SUM(S$19:S$39)+SUM(S$78:S80)+SUM(S$117:S$121))&gt;=REGISTER!$CZ$22,0,IF(CV$70=1,0,IF(AND(CV81=1,$J81=1,CV$43&gt;=REGISTER!$CZ$25,CV$40&gt;0,SUM(CV$54:CV$60)&gt;0),1,0)))</f>
        <v>0</v>
      </c>
      <c r="T81" s="80">
        <f>IF((SUM(T$19:T$39)+SUM(T$78:T80)+SUM(T$117:T$121))&gt;=REGISTER!$CZ$22,0,IF(CW$70=1,0,IF(AND(CW81=1,$J81=1,CW$43&gt;=REGISTER!$CZ$25,CW$40&gt;0,SUM(CW$54:CW$60)&gt;0),1,0)))</f>
        <v>0</v>
      </c>
      <c r="U81" s="80">
        <f>IF((SUM(U$19:U$39)+SUM(U$78:U80)+SUM(U$117:U$121))&gt;=REGISTER!$CZ$22,0,IF(CX$70=1,0,IF(AND(CX81=1,$J81=1,CX$43&gt;=REGISTER!$CZ$25,CX$40&gt;0,SUM(CX$54:CX$60)&gt;0),1,0)))</f>
        <v>0</v>
      </c>
      <c r="V81" s="80">
        <f>IF((SUM(V$19:V$39)+SUM(V$78:V80)+SUM(V$117:V$121))&gt;=REGISTER!$CZ$22,0,IF(CY$70=1,0,IF(AND(CY81=1,$J81=1,CY$43&gt;=REGISTER!$CZ$25,CY$40&gt;0,SUM(CY$54:CY$60)&gt;0),1,0)))</f>
        <v>0</v>
      </c>
      <c r="W81" s="80">
        <f>IF((SUM(W$19:W$39)+SUM(W$78:W80)+SUM(W$117:W$121))&gt;=REGISTER!$CZ$22,0,IF(CZ$70=1,0,IF(AND(CZ81=1,$J81=1,CZ$43&gt;=REGISTER!$CZ$25,CZ$40&gt;0,SUM(CZ$54:CZ$60)&gt;0),1,0)))</f>
        <v>0</v>
      </c>
      <c r="X81" s="80">
        <f>IF((SUM(X$19:X$39)+SUM(X$78:X80)+SUM(X$117:X$121))&gt;=REGISTER!$CZ$22,0,IF(DA$70=1,0,IF(AND(DA81=1,$J81=1,DA$43&gt;=REGISTER!$CZ$25,DA$40&gt;0,SUM(DA$54:DA$60)&gt;0),1,0)))</f>
        <v>0</v>
      </c>
      <c r="Y81" s="80">
        <f>IF((SUM(Y$19:Y$39)+SUM(Y$78:Y80)+SUM(Y$117:Y$121))&gt;=REGISTER!$CZ$22,0,IF(DB$70=1,0,IF(AND(DB81=1,$J81=1,DB$43&gt;=REGISTER!$CZ$25,DB$40&gt;0,SUM(DB$54:DB$60)&gt;0),1,0)))</f>
        <v>0</v>
      </c>
      <c r="Z81" s="80">
        <f>IF((SUM(Z$19:Z$39)+SUM(Z$78:Z80)+SUM(Z$117:Z$121))&gt;=REGISTER!$CZ$22,0,IF(DC$70=1,0,IF(AND(DC81=1,$J81=1,DC$43&gt;=REGISTER!$CZ$25,DC$40&gt;0,SUM(DC$54:DC$60)&gt;0),1,0)))</f>
        <v>0</v>
      </c>
      <c r="AA81" s="80">
        <f>IF((SUM(AA$19:AA$39)+SUM(AA$78:AA80)+SUM(AA$117:AA$121))&gt;=REGISTER!$CZ$22,0,IF(DD$70=1,0,IF(AND(DD81=1,$J81=1,DD$43&gt;=REGISTER!$CZ$25,DD$40&gt;0,SUM(DD$54:DD$60)&gt;0),1,0)))</f>
        <v>0</v>
      </c>
      <c r="AB81" s="80">
        <f>IF((SUM(AB$19:AB$39)+SUM(AB$78:AB80)+SUM(AB$117:AB$121))&gt;=REGISTER!$CZ$22,0,IF(DE$70=1,0,IF(AND(DE81=1,$J81=1,DE$43&gt;=REGISTER!$CZ$25,DE$40&gt;0,SUM(DE$54:DE$60)&gt;0),1,0)))</f>
        <v>0</v>
      </c>
      <c r="AC81" s="80">
        <f>IF((SUM(AC$19:AC$39)+SUM(AC$78:AC80)+SUM(AC$117:AC$121))&gt;=REGISTER!$CZ$22,0,IF(DF$70=1,0,IF(AND(DF81=1,$J81=1,DF$43&gt;=REGISTER!$CZ$25,DF$40&gt;0,SUM(DF$54:DF$60)&gt;0),1,0)))</f>
        <v>0</v>
      </c>
      <c r="AD81" s="80">
        <f>IF((SUM(AD$19:AD$39)+SUM(AD$78:AD80)+SUM(AD$117:AD$121))&gt;=REGISTER!$CZ$22,0,IF(DG$70=1,0,IF(AND(DG81=1,$J81=1,DG$43&gt;=REGISTER!$CZ$25,DG$40&gt;0,SUM(DG$54:DG$60)&gt;0),1,0)))</f>
        <v>0</v>
      </c>
      <c r="AE81" s="80">
        <f>IF((SUM(AE$19:AE$39)+SUM(AE$78:AE80)+SUM(AE$117:AE$121))&gt;=REGISTER!$CZ$22,0,IF(DH$70=1,0,IF(AND(DH81=1,$J81=1,DH$43&gt;=REGISTER!$CZ$25,DH$40&gt;0,SUM(DH$54:DH$60)&gt;0),1,0)))</f>
        <v>0</v>
      </c>
      <c r="AF81" s="80">
        <f>IF((SUM(AF$19:AF$39)+SUM(AF$78:AF80)+SUM(AF$117:AF$121))&gt;=REGISTER!$CZ$22,0,IF(DI$70=1,0,IF(AND(DI81=1,$J81=1,DI$43&gt;=REGISTER!$CZ$25,DI$40&gt;0,SUM(DI$54:DI$60)&gt;0),1,0)))</f>
        <v>0</v>
      </c>
      <c r="AG81" s="80">
        <f>IF((SUM(AG$19:AG$39)+SUM(AG$78:AG80)+SUM(AG$117:AG$121))&gt;=REGISTER!$CZ$22,0,IF(DJ$70=1,0,IF(AND(DJ81=1,$J81=1,DJ$43&gt;=REGISTER!$CZ$25,DJ$40&gt;0,SUM(DJ$54:DJ$60)&gt;0),1,0)))</f>
        <v>0</v>
      </c>
      <c r="AH81" s="80">
        <f>IF((SUM(AH$19:AH$39)+SUM(AH$78:AH80)+SUM(AH$117:AH$121))&gt;=REGISTER!$CZ$22,0,IF(DK$70=1,0,IF(AND(DK81=1,$J81=1,DK$43&gt;=REGISTER!$CZ$25,DK$40&gt;0,SUM(DK$54:DK$60)&gt;0),1,0)))</f>
        <v>0</v>
      </c>
      <c r="AI81" s="80">
        <f>IF((SUM(AI$19:AI$39)+SUM(AI$78:AI80)+SUM(AI$117:AI$121))&gt;=REGISTER!$CZ$22,0,IF(DL$70=1,0,IF(AND(DL81=1,$J81=1,DL$43&gt;=REGISTER!$CZ$25,DL$40&gt;0,SUM(DL$54:DL$60)&gt;0),1,0)))</f>
        <v>0</v>
      </c>
      <c r="AJ81" s="80">
        <f>IF((SUM(AJ$19:AJ$39)+SUM(AJ$78:AJ80)+SUM(AJ$117:AJ$121))&gt;=REGISTER!$CZ$22,0,IF(DM$70=1,0,IF(AND(DM81=1,$J81=1,DM$43&gt;=REGISTER!$CZ$25,DM$40&gt;0,SUM(DM$54:DM$60)&gt;0),1,0)))</f>
        <v>0</v>
      </c>
      <c r="AK81" s="80">
        <f>IF((SUM(AK$19:AK$39)+SUM(AK$78:AK80)+SUM(AK$117:AK$121))&gt;=REGISTER!$CZ$22,0,IF(DN$70=1,0,IF(AND(DN81=1,$J81=1,DN$43&gt;=REGISTER!$CZ$25,DN$40&gt;0,SUM(DN$54:DN$60)&gt;0),1,0)))</f>
        <v>0</v>
      </c>
      <c r="AL81" s="80">
        <f>IF((SUM(AL$19:AL$39)+SUM(AL$78:AL80)+SUM(AL$117:AL$121))&gt;=REGISTER!$CZ$22,0,IF(DO$70=1,0,IF(AND(DO81=1,$J81=1,DO$43&gt;=REGISTER!$CZ$25,DO$40&gt;0,SUM(DO$54:DO$60)&gt;0),1,0)))</f>
        <v>0</v>
      </c>
      <c r="AM81" s="80">
        <f>IF((SUM(AM$19:AM$39)+SUM(AM$78:AM80)+SUM(AM$117:AM$121))&gt;=REGISTER!$CZ$22,0,IF(DP$70=1,0,IF(AND(DP81=1,$J81=1,DP$43&gt;=REGISTER!$CZ$25,DP$40&gt;0,SUM(DP$54:DP$60)&gt;0),1,0)))</f>
        <v>0</v>
      </c>
      <c r="AN81" s="80">
        <f>IF((SUM(AN$19:AN$39)+SUM(AN$78:AN80)+SUM(AN$117:AN$121))&gt;=REGISTER!$CZ$22,0,IF(DQ$70=1,0,IF(AND(DQ81=1,$J81=1,DQ$43&gt;=REGISTER!$CZ$25,DQ$40&gt;0,SUM(DQ$54:DQ$60)&gt;0),1,0)))</f>
        <v>0</v>
      </c>
      <c r="AO81" s="80">
        <f>IF((SUM(AO$19:AO$39)+SUM(AO$78:AO80)+SUM(AO$117:AO$121))&gt;=REGISTER!$CZ$22,0,IF(DR$70=1,0,IF(AND(DR81=1,$J81=1,DR$43&gt;=REGISTER!$CZ$25,DR$40&gt;0,SUM(DR$54:DR$60)&gt;0),1,0)))</f>
        <v>0</v>
      </c>
      <c r="AP81" s="80">
        <f>IF((SUM(AP$19:AP$39)+SUM(AP$78:AP80)+SUM(AP$117:AP$121))&gt;=REGISTER!$CZ$22,0,IF(DS$70=1,0,IF(AND(DS81=1,$J81=1,DS$43&gt;=REGISTER!$CZ$25,DS$40&gt;0,SUM(DS$54:DS$60)&gt;0),1,0)))</f>
        <v>0</v>
      </c>
      <c r="AQ81" s="80">
        <f>IF((SUM(AQ$19:AQ$39)+SUM(AQ$78:AQ80)+SUM(AQ$117:AQ$121))&gt;=REGISTER!$CZ$22,0,IF(DT$70=1,0,IF(AND(DT81=1,$J81=1,DT$43&gt;=REGISTER!$CZ$25,DT$40&gt;0,SUM(DT$54:DT$60)&gt;0),1,0)))</f>
        <v>0</v>
      </c>
      <c r="AR81" s="80">
        <f>IF((SUM(AR$19:AR$39)+SUM(AR$78:AR80)+SUM(AR$117:AR$121))&gt;=REGISTER!$CZ$22,0,IF(DU$70=1,0,IF(AND(DU81=1,$J81=1,DU$43&gt;=REGISTER!$CZ$25,DU$40&gt;0,SUM(DU$54:DU$60)&gt;0),1,0)))</f>
        <v>0</v>
      </c>
      <c r="AS81" s="80">
        <f>IF((SUM(AS$19:AS$39)+SUM(AS$78:AS80)+SUM(AS$117:AS$121))&gt;=REGISTER!$CZ$22,0,IF(DV$70=1,0,IF(AND(DV81=1,$J81=1,DV$43&gt;=REGISTER!$CZ$25,DV$40&gt;0,SUM(DV$54:DV$60)&gt;0),1,0)))</f>
        <v>0</v>
      </c>
      <c r="AT81" s="80">
        <f>IF((SUM(AT$19:AT$39)+SUM(AT$78:AT80)+SUM(AT$117:AT$121))&gt;=REGISTER!$CZ$22,0,IF(DW$70=1,0,IF(AND(DW81=1,$J81=1,DW$43&gt;=REGISTER!$CZ$25,DW$40&gt;0,SUM(DW$54:DW$60)&gt;0),1,0)))</f>
        <v>0</v>
      </c>
      <c r="AU81" s="80">
        <f>IF((SUM(AU$19:AU$39)+SUM(AU$78:AU80)+SUM(AU$117:AU$121))&gt;=REGISTER!$CZ$22,0,IF(DX$70=1,0,IF(AND(DX81=1,$J81=1,DX$43&gt;=REGISTER!$CZ$25,DX$40&gt;0,SUM(DX$54:DX$60)&gt;0),1,0)))</f>
        <v>0</v>
      </c>
      <c r="AV81" s="80">
        <f>IF((SUM(AV$19:AV$39)+SUM(AV$78:AV80)+SUM(AV$117:AV$121))&gt;=REGISTER!$CZ$22,0,IF(DY$70=1,0,IF(AND(DY81=1,$J81=1,DY$43&gt;=REGISTER!$CZ$25,DY$40&gt;0,SUM(DY$54:DY$60)&gt;0),1,0)))</f>
        <v>0</v>
      </c>
      <c r="AW81" s="80">
        <f>IF((SUM(AW$19:AW$39)+SUM(AW$78:AW80)+SUM(AW$117:AW$121))&gt;=REGISTER!$CZ$22,0,IF(DZ$70=1,0,IF(AND(DZ81=1,$J81=1,DZ$43&gt;=REGISTER!$CZ$25,DZ$40&gt;0,SUM(DZ$54:DZ$60)&gt;0),1,0)))</f>
        <v>0</v>
      </c>
      <c r="AX81" s="80">
        <f>IF((SUM(AX$19:AX$39)+SUM(AX$78:AX80)+SUM(AX$117:AX$121))&gt;=REGISTER!$CZ$22,0,IF(EA$70=1,0,IF(AND(EA81=1,$J81=1,EA$43&gt;=REGISTER!$CZ$25,EA$40&gt;0,SUM(EA$54:EA$60)&gt;0),1,0)))</f>
        <v>0</v>
      </c>
      <c r="AY81" s="80">
        <f>IF((SUM(AY$19:AY$39)+SUM(AY$78:AY80)+SUM(AY$117:AY$121))&gt;=REGISTER!$CZ$22,0,IF(EB$70=1,0,IF(AND(EB81=1,$J81=1,EB$43&gt;=REGISTER!$CZ$25,EB$40&gt;0,SUM(EB$54:EB$60)&gt;0),1,0)))</f>
        <v>0</v>
      </c>
      <c r="AZ81" s="80">
        <f>IF((SUM(AZ$19:AZ$39)+SUM(AZ$78:AZ80)+SUM(AZ$117:AZ$121))&gt;=REGISTER!$CZ$22,0,IF(EC$70=1,0,IF(AND(EC81=1,$J81=1,EC$43&gt;=REGISTER!$CZ$25,EC$40&gt;0,SUM(EC$54:EC$60)&gt;0),1,0)))</f>
        <v>0</v>
      </c>
      <c r="BA81" s="80">
        <f>IF((SUM(BA$19:BA$39)+SUM(BA$78:BA80)+SUM(BA$117:BA$121))&gt;=REGISTER!$CZ$22,0,IF(ED$70=1,0,IF(AND(ED81=1,$J81=1,ED$43&gt;=REGISTER!$CZ$25,ED$40&gt;0,SUM(ED$54:ED$60)&gt;0),1,0)))</f>
        <v>0</v>
      </c>
      <c r="BB81" s="80">
        <f>IF((SUM(BB$19:BB$39)+SUM(BB$78:BB80)+SUM(BB$117:BB$121))&gt;=REGISTER!$CZ$22,0,IF(EE$70=1,0,IF(AND(EE81=1,$J81=1,EE$43&gt;=REGISTER!$CZ$25,EE$40&gt;0,SUM(EE$54:EE$60)&gt;0),1,0)))</f>
        <v>0</v>
      </c>
      <c r="BC81" s="80">
        <f>IF((SUM(BC$19:BC$39)+SUM(BC$78:BC80)+SUM(BC$117:BC$121))&gt;=REGISTER!$CZ$22,0,IF(EF$70=1,0,IF(AND(EF81=1,$J81=1,EF$43&gt;=REGISTER!$CZ$25,EF$40&gt;0,SUM(EF$54:EF$60)&gt;0),1,0)))</f>
        <v>0</v>
      </c>
      <c r="BD81" s="101">
        <f t="shared" si="46"/>
        <v>0</v>
      </c>
      <c r="BE81" s="80">
        <f>IF((SUM(BE$19:BE$39)+SUM(BE$78:BE80)+SUM(BE$117:BE$121))&gt;=30,0,SUM(IF(AND($I81=1,CS81=1,CS$41&gt;2,CS$40&gt;0,SUM(CS$47:CS$53)&gt;0),1,0)))</f>
        <v>0</v>
      </c>
      <c r="BF81" s="80">
        <f>IF((SUM(BF$19:BF$39)+SUM(BF$78:BF80)+SUM(BF$117:BF$121))&gt;=30,0,SUM(IF(AND($I81=1,CT81=1,CT$41&gt;2,CT$40&gt;0,SUM(CT$47:CT$53)&gt;0),1,0)))</f>
        <v>0</v>
      </c>
      <c r="BG81" s="80">
        <f>IF((SUM(BG$19:BG$39)+SUM(BG$78:BG80)+SUM(BG$117:BG$121))&gt;=30,0,SUM(IF(AND($I81=1,CU81=1,CU$41&gt;2,CU$40&gt;0,SUM(CU$47:CU$53)&gt;0),1,0)))</f>
        <v>0</v>
      </c>
      <c r="BH81" s="80">
        <f>IF((SUM(BH$19:BH$39)+SUM(BH$78:BH80)+SUM(BH$117:BH$121))&gt;=30,0,SUM(IF(AND($I81=1,CV81=1,CV$41&gt;2,CV$40&gt;0,SUM(CV$47:CV$53)&gt;0),1,0)))</f>
        <v>0</v>
      </c>
      <c r="BI81" s="80">
        <f>IF((SUM(BI$19:BI$39)+SUM(BI$78:BI80)+SUM(BI$117:BI$121))&gt;=30,0,SUM(IF(AND($I81=1,CW81=1,CW$41&gt;2,CW$40&gt;0,SUM(CW$47:CW$53)&gt;0),1,0)))</f>
        <v>0</v>
      </c>
      <c r="BJ81" s="80">
        <f>IF((SUM(BJ$19:BJ$39)+SUM(BJ$78:BJ80)+SUM(BJ$117:BJ$121))&gt;=30,0,SUM(IF(AND($I81=1,CX81=1,CX$41&gt;2,CX$40&gt;0,SUM(CX$47:CX$53)&gt;0),1,0)))</f>
        <v>0</v>
      </c>
      <c r="BK81" s="80">
        <f>IF((SUM(BK$19:BK$39)+SUM(BK$78:BK80)+SUM(BK$117:BK$121))&gt;=30,0,SUM(IF(AND($I81=1,CY81=1,CY$41&gt;2,CY$40&gt;0,SUM(CY$47:CY$53)&gt;0),1,0)))</f>
        <v>0</v>
      </c>
      <c r="BL81" s="80">
        <f>IF((SUM(BL$19:BL$39)+SUM(BL$78:BL80)+SUM(BL$117:BL$121))&gt;=30,0,SUM(IF(AND($I81=1,CZ81=1,CZ$41&gt;2,CZ$40&gt;0,SUM(CZ$47:CZ$53)&gt;0),1,0)))</f>
        <v>0</v>
      </c>
      <c r="BM81" s="80">
        <f>IF((SUM(BM$19:BM$39)+SUM(BM$78:BM80)+SUM(BM$117:BM$121))&gt;=30,0,SUM(IF(AND($I81=1,DA81=1,DA$41&gt;2,DA$40&gt;0,SUM(DA$47:DA$53)&gt;0),1,0)))</f>
        <v>0</v>
      </c>
      <c r="BN81" s="80">
        <f>IF((SUM(BN$19:BN$39)+SUM(BN$78:BN80)+SUM(BN$117:BN$121))&gt;=30,0,SUM(IF(AND($I81=1,DB81=1,DB$41&gt;2,DB$40&gt;0,SUM(DB$47:DB$53)&gt;0),1,0)))</f>
        <v>0</v>
      </c>
      <c r="BO81" s="80">
        <f>IF((SUM(BO$19:BO$39)+SUM(BO$78:BO80)+SUM(BO$117:BO$121))&gt;=30,0,SUM(IF(AND($I81=1,DC81=1,DC$41&gt;2,DC$40&gt;0,SUM(DC$47:DC$53)&gt;0),1,0)))</f>
        <v>0</v>
      </c>
      <c r="BP81" s="80">
        <f>IF((SUM(BP$19:BP$39)+SUM(BP$78:BP80)+SUM(BP$117:BP$121))&gt;=30,0,SUM(IF(AND($I81=1,DD81=1,DD$41&gt;2,DD$40&gt;0,SUM(DD$47:DD$53)&gt;0),1,0)))</f>
        <v>0</v>
      </c>
      <c r="BQ81" s="80">
        <f>IF((SUM(BQ$19:BQ$39)+SUM(BQ$78:BQ80)+SUM(BQ$117:BQ$121))&gt;=30,0,SUM(IF(AND($I81=1,DE81=1,DE$41&gt;2,DE$40&gt;0,SUM(DE$47:DE$53)&gt;0),1,0)))</f>
        <v>0</v>
      </c>
      <c r="BR81" s="80">
        <f>IF((SUM(BR$19:BR$39)+SUM(BR$78:BR80)+SUM(BR$117:BR$121))&gt;=30,0,SUM(IF(AND($I81=1,DF81=1,DF$41&gt;2,DF$40&gt;0,SUM(DF$47:DF$53)&gt;0),1,0)))</f>
        <v>0</v>
      </c>
      <c r="BS81" s="80">
        <f>IF((SUM(BS$19:BS$39)+SUM(BS$78:BS80)+SUM(BS$117:BS$121))&gt;=30,0,SUM(IF(AND($I81=1,DG81=1,DG$41&gt;2,DG$40&gt;0,SUM(DG$47:DG$53)&gt;0),1,0)))</f>
        <v>0</v>
      </c>
      <c r="BT81" s="80">
        <f>IF((SUM(BT$19:BT$39)+SUM(BT$78:BT80)+SUM(BT$117:BT$121))&gt;=30,0,SUM(IF(AND($I81=1,DH81=1,DH$41&gt;2,DH$40&gt;0,SUM(DH$47:DH$53)&gt;0),1,0)))</f>
        <v>0</v>
      </c>
      <c r="BU81" s="80">
        <f>IF((SUM(BU$19:BU$39)+SUM(BU$78:BU80)+SUM(BU$117:BU$121))&gt;=30,0,SUM(IF(AND($I81=1,DI81=1,DI$41&gt;2,DI$40&gt;0,SUM(DI$47:DI$53)&gt;0),1,0)))</f>
        <v>0</v>
      </c>
      <c r="BV81" s="80">
        <f>IF((SUM(BV$19:BV$39)+SUM(BV$78:BV80)+SUM(BV$117:BV$121))&gt;=30,0,SUM(IF(AND($I81=1,DJ81=1,DJ$41&gt;2,DJ$40&gt;0,SUM(DJ$47:DJ$53)&gt;0),1,0)))</f>
        <v>0</v>
      </c>
      <c r="BW81" s="80">
        <f>IF((SUM(BW$19:BW$39)+SUM(BW$78:BW80)+SUM(BW$117:BW$121))&gt;=30,0,SUM(IF(AND($I81=1,DK81=1,DK$41&gt;2,DK$40&gt;0,SUM(DK$47:DK$53)&gt;0),1,0)))</f>
        <v>0</v>
      </c>
      <c r="BX81" s="80">
        <f>IF((SUM(BX$19:BX$39)+SUM(BX$78:BX80)+SUM(BX$117:BX$121))&gt;=30,0,SUM(IF(AND($I81=1,DL81=1,DL$41&gt;2,DL$40&gt;0,SUM(DL$47:DL$53)&gt;0),1,0)))</f>
        <v>0</v>
      </c>
      <c r="BY81" s="80">
        <f>IF((SUM(BY$19:BY$39)+SUM(BY$78:BY80)+SUM(BY$117:BY$121))&gt;=30,0,SUM(IF(AND($I81=1,DM81=1,DM$41&gt;2,DM$40&gt;0,SUM(DM$47:DM$53)&gt;0),1,0)))</f>
        <v>0</v>
      </c>
      <c r="BZ81" s="80">
        <f>IF((SUM(BZ$19:BZ$39)+SUM(BZ$78:BZ80)+SUM(BZ$117:BZ$121))&gt;=30,0,SUM(IF(AND($I81=1,DN81=1,DN$41&gt;2,DN$40&gt;0,SUM(DN$47:DN$53)&gt;0),1,0)))</f>
        <v>0</v>
      </c>
      <c r="CA81" s="80">
        <f>IF((SUM(CA$19:CA$39)+SUM(CA$78:CA80)+SUM(CA$117:CA$121))&gt;=30,0,SUM(IF(AND($I81=1,DO81=1,DO$41&gt;2,DO$40&gt;0,SUM(DO$47:DO$53)&gt;0),1,0)))</f>
        <v>0</v>
      </c>
      <c r="CB81" s="80">
        <f>IF((SUM(CB$19:CB$39)+SUM(CB$78:CB80)+SUM(CB$117:CB$121))&gt;=30,0,SUM(IF(AND($I81=1,DP81=1,DP$41&gt;2,DP$40&gt;0,SUM(DP$47:DP$53)&gt;0),1,0)))</f>
        <v>0</v>
      </c>
      <c r="CC81" s="80">
        <f>IF((SUM(CC$19:CC$39)+SUM(CC$78:CC80)+SUM(CC$117:CC$121))&gt;=30,0,SUM(IF(AND($I81=1,DQ81=1,DQ$41&gt;2,DQ$40&gt;0,SUM(DQ$47:DQ$53)&gt;0),1,0)))</f>
        <v>0</v>
      </c>
      <c r="CD81" s="80">
        <f>IF((SUM(CD$19:CD$39)+SUM(CD$78:CD80)+SUM(CD$117:CD$121))&gt;=30,0,SUM(IF(AND($I81=1,DR81=1,DR$41&gt;2,DR$40&gt;0,SUM(DR$47:DR$53)&gt;0),1,0)))</f>
        <v>0</v>
      </c>
      <c r="CE81" s="80">
        <f>IF((SUM(CE$19:CE$39)+SUM(CE$78:CE80)+SUM(CE$117:CE$121))&gt;=30,0,SUM(IF(AND($I81=1,DS81=1,DS$41&gt;2,DS$40&gt;0,SUM(DS$47:DS$53)&gt;0),1,0)))</f>
        <v>0</v>
      </c>
      <c r="CF81" s="80">
        <f>IF((SUM(CF$19:CF$39)+SUM(CF$78:CF80)+SUM(CF$117:CF$121))&gt;=30,0,SUM(IF(AND($I81=1,DT81=1,DT$41&gt;2,DT$40&gt;0,SUM(DT$47:DT$53)&gt;0),1,0)))</f>
        <v>0</v>
      </c>
      <c r="CG81" s="80">
        <f>IF((SUM(CG$19:CG$39)+SUM(CG$78:CG80)+SUM(CG$117:CG$121))&gt;=30,0,SUM(IF(AND($I81=1,DU81=1,DU$41&gt;2,DU$40&gt;0,SUM(DU$47:DU$53)&gt;0),1,0)))</f>
        <v>0</v>
      </c>
      <c r="CH81" s="80">
        <f>IF((SUM(CH$19:CH$39)+SUM(CH$78:CH80)+SUM(CH$117:CH$121))&gt;=30,0,SUM(IF(AND($I81=1,DV81=1,DV$41&gt;2,DV$40&gt;0,SUM(DV$47:DV$53)&gt;0),1,0)))</f>
        <v>0</v>
      </c>
      <c r="CI81" s="80">
        <f>IF((SUM(CI$19:CI$39)+SUM(CI$78:CI80)+SUM(CI$117:CI$121))&gt;=30,0,SUM(IF(AND($I81=1,DW81=1,DW$41&gt;2,DW$40&gt;0,SUM(DW$47:DW$53)&gt;0),1,0)))</f>
        <v>0</v>
      </c>
      <c r="CJ81" s="80">
        <f>IF((SUM(CJ$19:CJ$39)+SUM(CJ$78:CJ80)+SUM(CJ$117:CJ$121))&gt;=30,0,SUM(IF(AND($I81=1,DX81=1,DX$41&gt;2,DX$40&gt;0,SUM(DX$47:DX$53)&gt;0),1,0)))</f>
        <v>0</v>
      </c>
      <c r="CK81" s="80">
        <f>IF((SUM(CK$19:CK$39)+SUM(CK$78:CK80)+SUM(CK$117:CK$121))&gt;=30,0,SUM(IF(AND($I81=1,DY81=1,DY$41&gt;2,DY$40&gt;0,SUM(DY$47:DY$53)&gt;0),1,0)))</f>
        <v>0</v>
      </c>
      <c r="CL81" s="80">
        <f>IF((SUM(CL$19:CL$39)+SUM(CL$78:CL80)+SUM(CL$117:CL$121))&gt;=30,0,SUM(IF(AND($I81=1,DZ81=1,DZ$41&gt;2,DZ$40&gt;0,SUM(DZ$47:DZ$53)&gt;0),1,0)))</f>
        <v>0</v>
      </c>
      <c r="CM81" s="80">
        <f>IF((SUM(CM$19:CM$39)+SUM(CM$78:CM80)+SUM(CM$117:CM$121))&gt;=30,0,SUM(IF(AND($I81=1,EA81=1,EA$41&gt;2,EA$40&gt;0,SUM(EA$47:EA$53)&gt;0),1,0)))</f>
        <v>0</v>
      </c>
      <c r="CN81" s="80">
        <f>IF((SUM(CN$19:CN$39)+SUM(CN$78:CN80)+SUM(CN$117:CN$121))&gt;=30,0,SUM(IF(AND($I81=1,EB81=1,EB$41&gt;2,EB$40&gt;0,SUM(EB$47:EB$53)&gt;0),1,0)))</f>
        <v>0</v>
      </c>
      <c r="CO81" s="80">
        <f>IF((SUM(CO$19:CO$39)+SUM(CO$78:CO80)+SUM(CO$117:CO$121))&gt;=30,0,SUM(IF(AND($I81=1,EC81=1,EC$41&gt;2,EC$40&gt;0,SUM(EC$47:EC$53)&gt;0),1,0)))</f>
        <v>0</v>
      </c>
      <c r="CP81" s="80">
        <f>IF((SUM(CP$19:CP$39)+SUM(CP$78:CP80)+SUM(CP$117:CP$121))&gt;=30,0,SUM(IF(AND($I81=1,ED81=1,ED$41&gt;2,ED$40&gt;0,SUM(ED$47:ED$53)&gt;0),1,0)))</f>
        <v>0</v>
      </c>
      <c r="CQ81" s="80">
        <f>IF((SUM(CQ$19:CQ$39)+SUM(CQ$78:CQ80)+SUM(CQ$117:CQ$121))&gt;=30,0,SUM(IF(AND($I81=1,EE81=1,EE$41&gt;2,EE$40&gt;0,SUM(EE$47:EE$53)&gt;0),1,0)))</f>
        <v>0</v>
      </c>
      <c r="CR81" s="80">
        <f>IF((SUM(CR$19:CR$39)+SUM(CR$78:CR80)+SUM(CR$117:CR$121))&gt;=30,0,SUM(IF(AND($I81=1,EF81=1,EF$41&gt;2,EF$40&gt;0,SUM(EF$47:EF$53)&gt;0),1,0)))</f>
        <v>0</v>
      </c>
      <c r="CS81" s="64"/>
      <c r="CT81" s="64"/>
      <c r="CU81" s="64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64"/>
      <c r="DM81" s="64"/>
      <c r="DN81" s="64"/>
      <c r="DO81" s="64"/>
      <c r="DP81" s="64"/>
      <c r="DQ81" s="64"/>
      <c r="DR81" s="64"/>
      <c r="DS81" s="64"/>
      <c r="DT81" s="64"/>
      <c r="DU81" s="64"/>
      <c r="DV81" s="64"/>
      <c r="DW81" s="64"/>
      <c r="DX81" s="64"/>
      <c r="DY81" s="64"/>
      <c r="DZ81" s="64"/>
      <c r="EA81" s="64"/>
      <c r="EB81" s="64"/>
      <c r="EC81" s="64"/>
      <c r="ED81" s="64"/>
      <c r="EE81" s="64"/>
      <c r="EF81" s="64"/>
      <c r="EG81" s="54">
        <f t="shared" si="48"/>
        <v>0</v>
      </c>
      <c r="EH81" s="136"/>
      <c r="EI81" s="97">
        <f t="shared" si="49"/>
        <v>0</v>
      </c>
      <c r="EJ81" s="344" t="str">
        <f t="shared" si="50"/>
        <v/>
      </c>
      <c r="EK81" s="345">
        <f t="shared" si="51"/>
        <v>0</v>
      </c>
      <c r="EL81" s="185"/>
      <c r="EM81" s="102">
        <f>SUMIF($K81,REGISTER!$CU$7,'KORT 3'!$BD81)</f>
        <v>0</v>
      </c>
      <c r="EN81" s="19">
        <f>SUMIF($K81,REGISTER!$CU$8,'KORT 3'!$BD81)</f>
        <v>0</v>
      </c>
      <c r="EO81" s="20">
        <f>SUMIF($K81,REGISTER!$CU$9,'KORT 3'!$BD81)</f>
        <v>0</v>
      </c>
      <c r="EP81" s="17">
        <f>SUMIF($K81,REGISTER!$CU$21,'KORT 3'!$BD81)</f>
        <v>0</v>
      </c>
      <c r="EQ81" s="19">
        <f>SUMIF($K81,REGISTER!$CU$22,'KORT 3'!$BD81)</f>
        <v>0</v>
      </c>
      <c r="ER81" s="20">
        <f>SUMIF($K81,REGISTER!$CU$23,'KORT 3'!$BD81)</f>
        <v>0</v>
      </c>
      <c r="ES81" s="17">
        <f>SUMIF($K81,REGISTER!$CU$14,'KORT 3'!$BD81)</f>
        <v>0</v>
      </c>
      <c r="ET81" s="19">
        <f>SUMIF($K81,REGISTER!$CU$15,'KORT 3'!$BD81)</f>
        <v>0</v>
      </c>
      <c r="EU81" s="19">
        <f>SUMIF($K81,REGISTER!$CU$16,'KORT 3'!$BD81)</f>
        <v>0</v>
      </c>
      <c r="EV81" s="218">
        <f>SUMIF($K81,REGISTER!$CU$17,'KORT 3'!$BD81)+SUMIF($K81,REGISTER!$CU$18,'KORT 3'!$BD81)+SUMIF($K81,REGISTER!$CU$19,'KORT 3'!$BD81)+SUMIF($K81,REGISTER!$CU$20,'KORT 3'!$BD81)</f>
        <v>0</v>
      </c>
      <c r="EW81" s="103">
        <f>SUMIF($K81,REGISTER!$CU$28,'KORT 3'!$BD81)</f>
        <v>0</v>
      </c>
      <c r="EX81" s="19">
        <f>SUMIF($K81,REGISTER!$CU$29,'KORT 3'!$BD81)</f>
        <v>0</v>
      </c>
      <c r="EY81" s="19">
        <f>SUMIF($K81,REGISTER!$CU$30,'KORT 3'!$BD81)</f>
        <v>0</v>
      </c>
      <c r="EZ81" s="218">
        <f>SUMIF($K81,REGISTER!$CU$31,'KORT 3'!$BD81)+SUMIF($K81,REGISTER!$CU$32,'KORT 3'!$BD81)+SUMIF($K81,REGISTER!$CU$33,'KORT 3'!$BD81)+SUMIF($K81,REGISTER!$CU$34,'KORT 3'!$BD81)</f>
        <v>0</v>
      </c>
      <c r="FA81" s="136"/>
      <c r="FB81" s="136"/>
      <c r="FC81" s="136"/>
      <c r="FD81" s="136"/>
      <c r="FE81" s="136"/>
      <c r="FF81" s="136"/>
      <c r="FG81" s="136"/>
      <c r="FH81" s="136"/>
      <c r="FI81" s="136"/>
      <c r="FJ81" s="136"/>
      <c r="FK81" s="136"/>
      <c r="FL81" s="136"/>
      <c r="FM81" s="136"/>
      <c r="FN81" s="136"/>
      <c r="FO81" s="136"/>
      <c r="FP81" s="235"/>
      <c r="FQ81" s="103">
        <f>SUMIF($M81,REGISTER!$CU$36,'KORT 3'!$O81)</f>
        <v>0</v>
      </c>
      <c r="FR81" s="19">
        <f>SUMIF($M81,REGISTER!$CU$37,'KORT 3'!$O81)</f>
        <v>0</v>
      </c>
      <c r="FS81" s="19">
        <f>SUMIF($M81,REGISTER!$CU$38,'KORT 3'!$O81)</f>
        <v>0</v>
      </c>
      <c r="FT81" s="19">
        <f>SUMIF($M81,REGISTER!$CU$39,'KORT 3'!$O81)</f>
        <v>0</v>
      </c>
      <c r="FU81" s="19">
        <f>SUMIF($M81,REGISTER!$CU$40,'KORT 3'!$O81)</f>
        <v>0</v>
      </c>
      <c r="FV81" s="19">
        <f>SUMIF($M81,REGISTER!$CU$41,'KORT 3'!$O81)</f>
        <v>0</v>
      </c>
      <c r="FW81" s="19">
        <f>SUMIF($M81,REGISTER!$CU$56,'KORT 3'!$O81)</f>
        <v>0</v>
      </c>
      <c r="FX81" s="19">
        <f>SUMIF($M81,REGISTER!$CU$57,'KORT 3'!$O81)</f>
        <v>0</v>
      </c>
      <c r="FY81" s="19">
        <f>SUMIF($M81,REGISTER!$CU$58,'KORT 3'!$O81)</f>
        <v>0</v>
      </c>
      <c r="FZ81" s="19">
        <f>SUMIF($M81,REGISTER!$CU$59,'KORT 3'!$O81)</f>
        <v>0</v>
      </c>
      <c r="GA81" s="19">
        <f>SUMIF($M81,REGISTER!$CU$60,'KORT 3'!$O81)</f>
        <v>0</v>
      </c>
      <c r="GB81" s="19">
        <f>SUMIF($M81,REGISTER!$CU$61,'KORT 3'!$O81)</f>
        <v>0</v>
      </c>
      <c r="GC81" s="19">
        <f>SUMIF($M81,REGISTER!$CU$46,'KORT 3'!$O81)</f>
        <v>0</v>
      </c>
      <c r="GD81" s="19">
        <f>SUMIF($M81,REGISTER!$CU$47,'KORT 3'!$O81)</f>
        <v>0</v>
      </c>
      <c r="GE81" s="19">
        <f>SUMIF($M81,REGISTER!$CU$48,'KORT 3'!$O81)</f>
        <v>0</v>
      </c>
      <c r="GF81" s="19">
        <f>SUMIF($M81,REGISTER!$CU$49,'KORT 3'!$O81)</f>
        <v>0</v>
      </c>
      <c r="GG81" s="19">
        <f>SUMIF($M81,REGISTER!$CU$50,'KORT 3'!$O81)</f>
        <v>0</v>
      </c>
      <c r="GH81" s="19">
        <f>SUMIF($M81,REGISTER!$CU$51,'KORT 3'!$O81)</f>
        <v>0</v>
      </c>
      <c r="GI81" s="18">
        <f>SUMIF($M81,REGISTER!$CU$52,'KORT 3'!$O81)+SUMIF($M81,REGISTER!$CU$53,'KORT 3'!$O81)+SUMIF($M81,REGISTER!$CU$54,'KORT 3'!$O81)+SUMIF($M81,REGISTER!$CU$55,'KORT 3'!$O81)</f>
        <v>0</v>
      </c>
      <c r="GJ81" s="19">
        <f>SUMIF($M81,REGISTER!$CU$66,'KORT 3'!$O81)</f>
        <v>0</v>
      </c>
      <c r="GK81" s="19">
        <f>SUMIF($M81,REGISTER!$CU$67,'KORT 3'!$O81)</f>
        <v>0</v>
      </c>
      <c r="GL81" s="19">
        <f>SUMIF($M81,REGISTER!$CU$68,'KORT 3'!$O81)</f>
        <v>0</v>
      </c>
      <c r="GM81" s="19">
        <f>SUMIF($M81,REGISTER!$CU$69,'KORT 3'!$O81)</f>
        <v>0</v>
      </c>
      <c r="GN81" s="19">
        <f>SUMIF($M81,REGISTER!$CU$70,'KORT 3'!$O81)</f>
        <v>0</v>
      </c>
      <c r="GO81" s="19">
        <f>SUMIF($M81,REGISTER!$CU$71,'KORT 3'!$O81)</f>
        <v>0</v>
      </c>
      <c r="GP81" s="18">
        <f>SUMIF($M81,REGISTER!$CU$72,'KORT 3'!$O81)+SUMIF($M81,REGISTER!$CU$73,'KORT 3'!$O81)+SUMIF($M81,REGISTER!$CU$74,'KORT 3'!$O81)+SUMIF($M81,REGISTER!$CU$75,'KORT 3'!$O81)</f>
        <v>0</v>
      </c>
      <c r="GQ81" s="136"/>
      <c r="GR81" s="136"/>
      <c r="GS81" s="136"/>
      <c r="GT81" s="136"/>
      <c r="GU81" s="136"/>
      <c r="GV81" s="136"/>
      <c r="GW81" s="136"/>
      <c r="GX81" s="136"/>
      <c r="GY81" s="136"/>
      <c r="GZ81" s="136"/>
      <c r="HA81" s="136"/>
      <c r="HB81" s="136"/>
      <c r="HC81" s="136"/>
      <c r="HD81" s="136"/>
      <c r="HE81" s="136"/>
      <c r="HF81" s="136"/>
      <c r="HG81" s="136"/>
      <c r="HH81" s="125"/>
      <c r="HI81" s="1"/>
    </row>
    <row r="82" spans="1:217" ht="12" customHeight="1">
      <c r="A82" s="17">
        <v>26</v>
      </c>
      <c r="B82" s="81"/>
      <c r="C82" s="427" t="str">
        <f t="shared" si="38"/>
        <v/>
      </c>
      <c r="D82" s="428"/>
      <c r="E82" s="428"/>
      <c r="F82" s="428"/>
      <c r="G82" s="429"/>
      <c r="H82" s="130" t="str">
        <f t="shared" si="39"/>
        <v/>
      </c>
      <c r="I82" s="26">
        <f t="shared" si="40"/>
        <v>0</v>
      </c>
      <c r="J82" s="26">
        <f t="shared" si="41"/>
        <v>0</v>
      </c>
      <c r="K82" s="26">
        <f t="shared" si="42"/>
        <v>0</v>
      </c>
      <c r="L82" s="133"/>
      <c r="M82" s="26">
        <f t="shared" si="43"/>
        <v>0</v>
      </c>
      <c r="N82" s="26">
        <f t="shared" si="44"/>
        <v>0</v>
      </c>
      <c r="O82" s="101">
        <f t="shared" si="45"/>
        <v>0</v>
      </c>
      <c r="P82" s="80">
        <f>IF((SUM(P$19:P$39)+SUM(P$78:P81)+SUM(P$117:P$121))&gt;=REGISTER!$CZ$22,0,IF(CS$70=1,0,IF(AND(CS82=1,$J82=1,CS$43&gt;=REGISTER!$CZ$25,CS$40&gt;0,SUM(CS$54:CS$60)&gt;0),1,0)))</f>
        <v>0</v>
      </c>
      <c r="Q82" s="80">
        <f>IF((SUM(Q$19:Q$39)+SUM(Q$78:Q81)+SUM(Q$117:Q$121))&gt;=REGISTER!$CZ$22,0,IF(CT$70=1,0,IF(AND(CT82=1,$J82=1,CT$43&gt;=REGISTER!$CZ$25,CT$40&gt;0,SUM(CT$54:CT$60)&gt;0),1,0)))</f>
        <v>0</v>
      </c>
      <c r="R82" s="80">
        <f>IF((SUM(R$19:R$39)+SUM(R$78:R81)+SUM(R$117:R$121))&gt;=REGISTER!$CZ$22,0,IF(CU$70=1,0,IF(AND(CU82=1,$J82=1,CU$43&gt;=REGISTER!$CZ$25,CU$40&gt;0,SUM(CU$54:CU$60)&gt;0),1,0)))</f>
        <v>0</v>
      </c>
      <c r="S82" s="80">
        <f>IF((SUM(S$19:S$39)+SUM(S$78:S81)+SUM(S$117:S$121))&gt;=REGISTER!$CZ$22,0,IF(CV$70=1,0,IF(AND(CV82=1,$J82=1,CV$43&gt;=REGISTER!$CZ$25,CV$40&gt;0,SUM(CV$54:CV$60)&gt;0),1,0)))</f>
        <v>0</v>
      </c>
      <c r="T82" s="80">
        <f>IF((SUM(T$19:T$39)+SUM(T$78:T81)+SUM(T$117:T$121))&gt;=REGISTER!$CZ$22,0,IF(CW$70=1,0,IF(AND(CW82=1,$J82=1,CW$43&gt;=REGISTER!$CZ$25,CW$40&gt;0,SUM(CW$54:CW$60)&gt;0),1,0)))</f>
        <v>0</v>
      </c>
      <c r="U82" s="80">
        <f>IF((SUM(U$19:U$39)+SUM(U$78:U81)+SUM(U$117:U$121))&gt;=REGISTER!$CZ$22,0,IF(CX$70=1,0,IF(AND(CX82=1,$J82=1,CX$43&gt;=REGISTER!$CZ$25,CX$40&gt;0,SUM(CX$54:CX$60)&gt;0),1,0)))</f>
        <v>0</v>
      </c>
      <c r="V82" s="80">
        <f>IF((SUM(V$19:V$39)+SUM(V$78:V81)+SUM(V$117:V$121))&gt;=REGISTER!$CZ$22,0,IF(CY$70=1,0,IF(AND(CY82=1,$J82=1,CY$43&gt;=REGISTER!$CZ$25,CY$40&gt;0,SUM(CY$54:CY$60)&gt;0),1,0)))</f>
        <v>0</v>
      </c>
      <c r="W82" s="80">
        <f>IF((SUM(W$19:W$39)+SUM(W$78:W81)+SUM(W$117:W$121))&gt;=REGISTER!$CZ$22,0,IF(CZ$70=1,0,IF(AND(CZ82=1,$J82=1,CZ$43&gt;=REGISTER!$CZ$25,CZ$40&gt;0,SUM(CZ$54:CZ$60)&gt;0),1,0)))</f>
        <v>0</v>
      </c>
      <c r="X82" s="80">
        <f>IF((SUM(X$19:X$39)+SUM(X$78:X81)+SUM(X$117:X$121))&gt;=REGISTER!$CZ$22,0,IF(DA$70=1,0,IF(AND(DA82=1,$J82=1,DA$43&gt;=REGISTER!$CZ$25,DA$40&gt;0,SUM(DA$54:DA$60)&gt;0),1,0)))</f>
        <v>0</v>
      </c>
      <c r="Y82" s="80">
        <f>IF((SUM(Y$19:Y$39)+SUM(Y$78:Y81)+SUM(Y$117:Y$121))&gt;=REGISTER!$CZ$22,0,IF(DB$70=1,0,IF(AND(DB82=1,$J82=1,DB$43&gt;=REGISTER!$CZ$25,DB$40&gt;0,SUM(DB$54:DB$60)&gt;0),1,0)))</f>
        <v>0</v>
      </c>
      <c r="Z82" s="80">
        <f>IF((SUM(Z$19:Z$39)+SUM(Z$78:Z81)+SUM(Z$117:Z$121))&gt;=REGISTER!$CZ$22,0,IF(DC$70=1,0,IF(AND(DC82=1,$J82=1,DC$43&gt;=REGISTER!$CZ$25,DC$40&gt;0,SUM(DC$54:DC$60)&gt;0),1,0)))</f>
        <v>0</v>
      </c>
      <c r="AA82" s="80">
        <f>IF((SUM(AA$19:AA$39)+SUM(AA$78:AA81)+SUM(AA$117:AA$121))&gt;=REGISTER!$CZ$22,0,IF(DD$70=1,0,IF(AND(DD82=1,$J82=1,DD$43&gt;=REGISTER!$CZ$25,DD$40&gt;0,SUM(DD$54:DD$60)&gt;0),1,0)))</f>
        <v>0</v>
      </c>
      <c r="AB82" s="80">
        <f>IF((SUM(AB$19:AB$39)+SUM(AB$78:AB81)+SUM(AB$117:AB$121))&gt;=REGISTER!$CZ$22,0,IF(DE$70=1,0,IF(AND(DE82=1,$J82=1,DE$43&gt;=REGISTER!$CZ$25,DE$40&gt;0,SUM(DE$54:DE$60)&gt;0),1,0)))</f>
        <v>0</v>
      </c>
      <c r="AC82" s="80">
        <f>IF((SUM(AC$19:AC$39)+SUM(AC$78:AC81)+SUM(AC$117:AC$121))&gt;=REGISTER!$CZ$22,0,IF(DF$70=1,0,IF(AND(DF82=1,$J82=1,DF$43&gt;=REGISTER!$CZ$25,DF$40&gt;0,SUM(DF$54:DF$60)&gt;0),1,0)))</f>
        <v>0</v>
      </c>
      <c r="AD82" s="80">
        <f>IF((SUM(AD$19:AD$39)+SUM(AD$78:AD81)+SUM(AD$117:AD$121))&gt;=REGISTER!$CZ$22,0,IF(DG$70=1,0,IF(AND(DG82=1,$J82=1,DG$43&gt;=REGISTER!$CZ$25,DG$40&gt;0,SUM(DG$54:DG$60)&gt;0),1,0)))</f>
        <v>0</v>
      </c>
      <c r="AE82" s="80">
        <f>IF((SUM(AE$19:AE$39)+SUM(AE$78:AE81)+SUM(AE$117:AE$121))&gt;=REGISTER!$CZ$22,0,IF(DH$70=1,0,IF(AND(DH82=1,$J82=1,DH$43&gt;=REGISTER!$CZ$25,DH$40&gt;0,SUM(DH$54:DH$60)&gt;0),1,0)))</f>
        <v>0</v>
      </c>
      <c r="AF82" s="80">
        <f>IF((SUM(AF$19:AF$39)+SUM(AF$78:AF81)+SUM(AF$117:AF$121))&gt;=REGISTER!$CZ$22,0,IF(DI$70=1,0,IF(AND(DI82=1,$J82=1,DI$43&gt;=REGISTER!$CZ$25,DI$40&gt;0,SUM(DI$54:DI$60)&gt;0),1,0)))</f>
        <v>0</v>
      </c>
      <c r="AG82" s="80">
        <f>IF((SUM(AG$19:AG$39)+SUM(AG$78:AG81)+SUM(AG$117:AG$121))&gt;=REGISTER!$CZ$22,0,IF(DJ$70=1,0,IF(AND(DJ82=1,$J82=1,DJ$43&gt;=REGISTER!$CZ$25,DJ$40&gt;0,SUM(DJ$54:DJ$60)&gt;0),1,0)))</f>
        <v>0</v>
      </c>
      <c r="AH82" s="80">
        <f>IF((SUM(AH$19:AH$39)+SUM(AH$78:AH81)+SUM(AH$117:AH$121))&gt;=REGISTER!$CZ$22,0,IF(DK$70=1,0,IF(AND(DK82=1,$J82=1,DK$43&gt;=REGISTER!$CZ$25,DK$40&gt;0,SUM(DK$54:DK$60)&gt;0),1,0)))</f>
        <v>0</v>
      </c>
      <c r="AI82" s="80">
        <f>IF((SUM(AI$19:AI$39)+SUM(AI$78:AI81)+SUM(AI$117:AI$121))&gt;=REGISTER!$CZ$22,0,IF(DL$70=1,0,IF(AND(DL82=1,$J82=1,DL$43&gt;=REGISTER!$CZ$25,DL$40&gt;0,SUM(DL$54:DL$60)&gt;0),1,0)))</f>
        <v>0</v>
      </c>
      <c r="AJ82" s="80">
        <f>IF((SUM(AJ$19:AJ$39)+SUM(AJ$78:AJ81)+SUM(AJ$117:AJ$121))&gt;=REGISTER!$CZ$22,0,IF(DM$70=1,0,IF(AND(DM82=1,$J82=1,DM$43&gt;=REGISTER!$CZ$25,DM$40&gt;0,SUM(DM$54:DM$60)&gt;0),1,0)))</f>
        <v>0</v>
      </c>
      <c r="AK82" s="80">
        <f>IF((SUM(AK$19:AK$39)+SUM(AK$78:AK81)+SUM(AK$117:AK$121))&gt;=REGISTER!$CZ$22,0,IF(DN$70=1,0,IF(AND(DN82=1,$J82=1,DN$43&gt;=REGISTER!$CZ$25,DN$40&gt;0,SUM(DN$54:DN$60)&gt;0),1,0)))</f>
        <v>0</v>
      </c>
      <c r="AL82" s="80">
        <f>IF((SUM(AL$19:AL$39)+SUM(AL$78:AL81)+SUM(AL$117:AL$121))&gt;=REGISTER!$CZ$22,0,IF(DO$70=1,0,IF(AND(DO82=1,$J82=1,DO$43&gt;=REGISTER!$CZ$25,DO$40&gt;0,SUM(DO$54:DO$60)&gt;0),1,0)))</f>
        <v>0</v>
      </c>
      <c r="AM82" s="80">
        <f>IF((SUM(AM$19:AM$39)+SUM(AM$78:AM81)+SUM(AM$117:AM$121))&gt;=REGISTER!$CZ$22,0,IF(DP$70=1,0,IF(AND(DP82=1,$J82=1,DP$43&gt;=REGISTER!$CZ$25,DP$40&gt;0,SUM(DP$54:DP$60)&gt;0),1,0)))</f>
        <v>0</v>
      </c>
      <c r="AN82" s="80">
        <f>IF((SUM(AN$19:AN$39)+SUM(AN$78:AN81)+SUM(AN$117:AN$121))&gt;=REGISTER!$CZ$22,0,IF(DQ$70=1,0,IF(AND(DQ82=1,$J82=1,DQ$43&gt;=REGISTER!$CZ$25,DQ$40&gt;0,SUM(DQ$54:DQ$60)&gt;0),1,0)))</f>
        <v>0</v>
      </c>
      <c r="AO82" s="80">
        <f>IF((SUM(AO$19:AO$39)+SUM(AO$78:AO81)+SUM(AO$117:AO$121))&gt;=REGISTER!$CZ$22,0,IF(DR$70=1,0,IF(AND(DR82=1,$J82=1,DR$43&gt;=REGISTER!$CZ$25,DR$40&gt;0,SUM(DR$54:DR$60)&gt;0),1,0)))</f>
        <v>0</v>
      </c>
      <c r="AP82" s="80">
        <f>IF((SUM(AP$19:AP$39)+SUM(AP$78:AP81)+SUM(AP$117:AP$121))&gt;=REGISTER!$CZ$22,0,IF(DS$70=1,0,IF(AND(DS82=1,$J82=1,DS$43&gt;=REGISTER!$CZ$25,DS$40&gt;0,SUM(DS$54:DS$60)&gt;0),1,0)))</f>
        <v>0</v>
      </c>
      <c r="AQ82" s="80">
        <f>IF((SUM(AQ$19:AQ$39)+SUM(AQ$78:AQ81)+SUM(AQ$117:AQ$121))&gt;=REGISTER!$CZ$22,0,IF(DT$70=1,0,IF(AND(DT82=1,$J82=1,DT$43&gt;=REGISTER!$CZ$25,DT$40&gt;0,SUM(DT$54:DT$60)&gt;0),1,0)))</f>
        <v>0</v>
      </c>
      <c r="AR82" s="80">
        <f>IF((SUM(AR$19:AR$39)+SUM(AR$78:AR81)+SUM(AR$117:AR$121))&gt;=REGISTER!$CZ$22,0,IF(DU$70=1,0,IF(AND(DU82=1,$J82=1,DU$43&gt;=REGISTER!$CZ$25,DU$40&gt;0,SUM(DU$54:DU$60)&gt;0),1,0)))</f>
        <v>0</v>
      </c>
      <c r="AS82" s="80">
        <f>IF((SUM(AS$19:AS$39)+SUM(AS$78:AS81)+SUM(AS$117:AS$121))&gt;=REGISTER!$CZ$22,0,IF(DV$70=1,0,IF(AND(DV82=1,$J82=1,DV$43&gt;=REGISTER!$CZ$25,DV$40&gt;0,SUM(DV$54:DV$60)&gt;0),1,0)))</f>
        <v>0</v>
      </c>
      <c r="AT82" s="80">
        <f>IF((SUM(AT$19:AT$39)+SUM(AT$78:AT81)+SUM(AT$117:AT$121))&gt;=REGISTER!$CZ$22,0,IF(DW$70=1,0,IF(AND(DW82=1,$J82=1,DW$43&gt;=REGISTER!$CZ$25,DW$40&gt;0,SUM(DW$54:DW$60)&gt;0),1,0)))</f>
        <v>0</v>
      </c>
      <c r="AU82" s="80">
        <f>IF((SUM(AU$19:AU$39)+SUM(AU$78:AU81)+SUM(AU$117:AU$121))&gt;=REGISTER!$CZ$22,0,IF(DX$70=1,0,IF(AND(DX82=1,$J82=1,DX$43&gt;=REGISTER!$CZ$25,DX$40&gt;0,SUM(DX$54:DX$60)&gt;0),1,0)))</f>
        <v>0</v>
      </c>
      <c r="AV82" s="80">
        <f>IF((SUM(AV$19:AV$39)+SUM(AV$78:AV81)+SUM(AV$117:AV$121))&gt;=REGISTER!$CZ$22,0,IF(DY$70=1,0,IF(AND(DY82=1,$J82=1,DY$43&gt;=REGISTER!$CZ$25,DY$40&gt;0,SUM(DY$54:DY$60)&gt;0),1,0)))</f>
        <v>0</v>
      </c>
      <c r="AW82" s="80">
        <f>IF((SUM(AW$19:AW$39)+SUM(AW$78:AW81)+SUM(AW$117:AW$121))&gt;=REGISTER!$CZ$22,0,IF(DZ$70=1,0,IF(AND(DZ82=1,$J82=1,DZ$43&gt;=REGISTER!$CZ$25,DZ$40&gt;0,SUM(DZ$54:DZ$60)&gt;0),1,0)))</f>
        <v>0</v>
      </c>
      <c r="AX82" s="80">
        <f>IF((SUM(AX$19:AX$39)+SUM(AX$78:AX81)+SUM(AX$117:AX$121))&gt;=REGISTER!$CZ$22,0,IF(EA$70=1,0,IF(AND(EA82=1,$J82=1,EA$43&gt;=REGISTER!$CZ$25,EA$40&gt;0,SUM(EA$54:EA$60)&gt;0),1,0)))</f>
        <v>0</v>
      </c>
      <c r="AY82" s="80">
        <f>IF((SUM(AY$19:AY$39)+SUM(AY$78:AY81)+SUM(AY$117:AY$121))&gt;=REGISTER!$CZ$22,0,IF(EB$70=1,0,IF(AND(EB82=1,$J82=1,EB$43&gt;=REGISTER!$CZ$25,EB$40&gt;0,SUM(EB$54:EB$60)&gt;0),1,0)))</f>
        <v>0</v>
      </c>
      <c r="AZ82" s="80">
        <f>IF((SUM(AZ$19:AZ$39)+SUM(AZ$78:AZ81)+SUM(AZ$117:AZ$121))&gt;=REGISTER!$CZ$22,0,IF(EC$70=1,0,IF(AND(EC82=1,$J82=1,EC$43&gt;=REGISTER!$CZ$25,EC$40&gt;0,SUM(EC$54:EC$60)&gt;0),1,0)))</f>
        <v>0</v>
      </c>
      <c r="BA82" s="80">
        <f>IF((SUM(BA$19:BA$39)+SUM(BA$78:BA81)+SUM(BA$117:BA$121))&gt;=REGISTER!$CZ$22,0,IF(ED$70=1,0,IF(AND(ED82=1,$J82=1,ED$43&gt;=REGISTER!$CZ$25,ED$40&gt;0,SUM(ED$54:ED$60)&gt;0),1,0)))</f>
        <v>0</v>
      </c>
      <c r="BB82" s="80">
        <f>IF((SUM(BB$19:BB$39)+SUM(BB$78:BB81)+SUM(BB$117:BB$121))&gt;=REGISTER!$CZ$22,0,IF(EE$70=1,0,IF(AND(EE82=1,$J82=1,EE$43&gt;=REGISTER!$CZ$25,EE$40&gt;0,SUM(EE$54:EE$60)&gt;0),1,0)))</f>
        <v>0</v>
      </c>
      <c r="BC82" s="80">
        <f>IF((SUM(BC$19:BC$39)+SUM(BC$78:BC81)+SUM(BC$117:BC$121))&gt;=REGISTER!$CZ$22,0,IF(EF$70=1,0,IF(AND(EF82=1,$J82=1,EF$43&gt;=REGISTER!$CZ$25,EF$40&gt;0,SUM(EF$54:EF$60)&gt;0),1,0)))</f>
        <v>0</v>
      </c>
      <c r="BD82" s="101">
        <f t="shared" si="46"/>
        <v>0</v>
      </c>
      <c r="BE82" s="80">
        <f>IF((SUM(BE$19:BE$39)+SUM(BE$78:BE81)+SUM(BE$117:BE$121))&gt;=30,0,SUM(IF(AND($I82=1,CS82=1,CS$41&gt;2,CS$40&gt;0,SUM(CS$47:CS$53)&gt;0),1,0)))</f>
        <v>0</v>
      </c>
      <c r="BF82" s="80">
        <f>IF((SUM(BF$19:BF$39)+SUM(BF$78:BF81)+SUM(BF$117:BF$121))&gt;=30,0,SUM(IF(AND($I82=1,CT82=1,CT$41&gt;2,CT$40&gt;0,SUM(CT$47:CT$53)&gt;0),1,0)))</f>
        <v>0</v>
      </c>
      <c r="BG82" s="80">
        <f>IF((SUM(BG$19:BG$39)+SUM(BG$78:BG81)+SUM(BG$117:BG$121))&gt;=30,0,SUM(IF(AND($I82=1,CU82=1,CU$41&gt;2,CU$40&gt;0,SUM(CU$47:CU$53)&gt;0),1,0)))</f>
        <v>0</v>
      </c>
      <c r="BH82" s="80">
        <f>IF((SUM(BH$19:BH$39)+SUM(BH$78:BH81)+SUM(BH$117:BH$121))&gt;=30,0,SUM(IF(AND($I82=1,CV82=1,CV$41&gt;2,CV$40&gt;0,SUM(CV$47:CV$53)&gt;0),1,0)))</f>
        <v>0</v>
      </c>
      <c r="BI82" s="80">
        <f>IF((SUM(BI$19:BI$39)+SUM(BI$78:BI81)+SUM(BI$117:BI$121))&gt;=30,0,SUM(IF(AND($I82=1,CW82=1,CW$41&gt;2,CW$40&gt;0,SUM(CW$47:CW$53)&gt;0),1,0)))</f>
        <v>0</v>
      </c>
      <c r="BJ82" s="80">
        <f>IF((SUM(BJ$19:BJ$39)+SUM(BJ$78:BJ81)+SUM(BJ$117:BJ$121))&gt;=30,0,SUM(IF(AND($I82=1,CX82=1,CX$41&gt;2,CX$40&gt;0,SUM(CX$47:CX$53)&gt;0),1,0)))</f>
        <v>0</v>
      </c>
      <c r="BK82" s="80">
        <f>IF((SUM(BK$19:BK$39)+SUM(BK$78:BK81)+SUM(BK$117:BK$121))&gt;=30,0,SUM(IF(AND($I82=1,CY82=1,CY$41&gt;2,CY$40&gt;0,SUM(CY$47:CY$53)&gt;0),1,0)))</f>
        <v>0</v>
      </c>
      <c r="BL82" s="80">
        <f>IF((SUM(BL$19:BL$39)+SUM(BL$78:BL81)+SUM(BL$117:BL$121))&gt;=30,0,SUM(IF(AND($I82=1,CZ82=1,CZ$41&gt;2,CZ$40&gt;0,SUM(CZ$47:CZ$53)&gt;0),1,0)))</f>
        <v>0</v>
      </c>
      <c r="BM82" s="80">
        <f>IF((SUM(BM$19:BM$39)+SUM(BM$78:BM81)+SUM(BM$117:BM$121))&gt;=30,0,SUM(IF(AND($I82=1,DA82=1,DA$41&gt;2,DA$40&gt;0,SUM(DA$47:DA$53)&gt;0),1,0)))</f>
        <v>0</v>
      </c>
      <c r="BN82" s="80">
        <f>IF((SUM(BN$19:BN$39)+SUM(BN$78:BN81)+SUM(BN$117:BN$121))&gt;=30,0,SUM(IF(AND($I82=1,DB82=1,DB$41&gt;2,DB$40&gt;0,SUM(DB$47:DB$53)&gt;0),1,0)))</f>
        <v>0</v>
      </c>
      <c r="BO82" s="80">
        <f>IF((SUM(BO$19:BO$39)+SUM(BO$78:BO81)+SUM(BO$117:BO$121))&gt;=30,0,SUM(IF(AND($I82=1,DC82=1,DC$41&gt;2,DC$40&gt;0,SUM(DC$47:DC$53)&gt;0),1,0)))</f>
        <v>0</v>
      </c>
      <c r="BP82" s="80">
        <f>IF((SUM(BP$19:BP$39)+SUM(BP$78:BP81)+SUM(BP$117:BP$121))&gt;=30,0,SUM(IF(AND($I82=1,DD82=1,DD$41&gt;2,DD$40&gt;0,SUM(DD$47:DD$53)&gt;0),1,0)))</f>
        <v>0</v>
      </c>
      <c r="BQ82" s="80">
        <f>IF((SUM(BQ$19:BQ$39)+SUM(BQ$78:BQ81)+SUM(BQ$117:BQ$121))&gt;=30,0,SUM(IF(AND($I82=1,DE82=1,DE$41&gt;2,DE$40&gt;0,SUM(DE$47:DE$53)&gt;0),1,0)))</f>
        <v>0</v>
      </c>
      <c r="BR82" s="80">
        <f>IF((SUM(BR$19:BR$39)+SUM(BR$78:BR81)+SUM(BR$117:BR$121))&gt;=30,0,SUM(IF(AND($I82=1,DF82=1,DF$41&gt;2,DF$40&gt;0,SUM(DF$47:DF$53)&gt;0),1,0)))</f>
        <v>0</v>
      </c>
      <c r="BS82" s="80">
        <f>IF((SUM(BS$19:BS$39)+SUM(BS$78:BS81)+SUM(BS$117:BS$121))&gt;=30,0,SUM(IF(AND($I82=1,DG82=1,DG$41&gt;2,DG$40&gt;0,SUM(DG$47:DG$53)&gt;0),1,0)))</f>
        <v>0</v>
      </c>
      <c r="BT82" s="80">
        <f>IF((SUM(BT$19:BT$39)+SUM(BT$78:BT81)+SUM(BT$117:BT$121))&gt;=30,0,SUM(IF(AND($I82=1,DH82=1,DH$41&gt;2,DH$40&gt;0,SUM(DH$47:DH$53)&gt;0),1,0)))</f>
        <v>0</v>
      </c>
      <c r="BU82" s="80">
        <f>IF((SUM(BU$19:BU$39)+SUM(BU$78:BU81)+SUM(BU$117:BU$121))&gt;=30,0,SUM(IF(AND($I82=1,DI82=1,DI$41&gt;2,DI$40&gt;0,SUM(DI$47:DI$53)&gt;0),1,0)))</f>
        <v>0</v>
      </c>
      <c r="BV82" s="80">
        <f>IF((SUM(BV$19:BV$39)+SUM(BV$78:BV81)+SUM(BV$117:BV$121))&gt;=30,0,SUM(IF(AND($I82=1,DJ82=1,DJ$41&gt;2,DJ$40&gt;0,SUM(DJ$47:DJ$53)&gt;0),1,0)))</f>
        <v>0</v>
      </c>
      <c r="BW82" s="80">
        <f>IF((SUM(BW$19:BW$39)+SUM(BW$78:BW81)+SUM(BW$117:BW$121))&gt;=30,0,SUM(IF(AND($I82=1,DK82=1,DK$41&gt;2,DK$40&gt;0,SUM(DK$47:DK$53)&gt;0),1,0)))</f>
        <v>0</v>
      </c>
      <c r="BX82" s="80">
        <f>IF((SUM(BX$19:BX$39)+SUM(BX$78:BX81)+SUM(BX$117:BX$121))&gt;=30,0,SUM(IF(AND($I82=1,DL82=1,DL$41&gt;2,DL$40&gt;0,SUM(DL$47:DL$53)&gt;0),1,0)))</f>
        <v>0</v>
      </c>
      <c r="BY82" s="80">
        <f>IF((SUM(BY$19:BY$39)+SUM(BY$78:BY81)+SUM(BY$117:BY$121))&gt;=30,0,SUM(IF(AND($I82=1,DM82=1,DM$41&gt;2,DM$40&gt;0,SUM(DM$47:DM$53)&gt;0),1,0)))</f>
        <v>0</v>
      </c>
      <c r="BZ82" s="80">
        <f>IF((SUM(BZ$19:BZ$39)+SUM(BZ$78:BZ81)+SUM(BZ$117:BZ$121))&gt;=30,0,SUM(IF(AND($I82=1,DN82=1,DN$41&gt;2,DN$40&gt;0,SUM(DN$47:DN$53)&gt;0),1,0)))</f>
        <v>0</v>
      </c>
      <c r="CA82" s="80">
        <f>IF((SUM(CA$19:CA$39)+SUM(CA$78:CA81)+SUM(CA$117:CA$121))&gt;=30,0,SUM(IF(AND($I82=1,DO82=1,DO$41&gt;2,DO$40&gt;0,SUM(DO$47:DO$53)&gt;0),1,0)))</f>
        <v>0</v>
      </c>
      <c r="CB82" s="80">
        <f>IF((SUM(CB$19:CB$39)+SUM(CB$78:CB81)+SUM(CB$117:CB$121))&gt;=30,0,SUM(IF(AND($I82=1,DP82=1,DP$41&gt;2,DP$40&gt;0,SUM(DP$47:DP$53)&gt;0),1,0)))</f>
        <v>0</v>
      </c>
      <c r="CC82" s="80">
        <f>IF((SUM(CC$19:CC$39)+SUM(CC$78:CC81)+SUM(CC$117:CC$121))&gt;=30,0,SUM(IF(AND($I82=1,DQ82=1,DQ$41&gt;2,DQ$40&gt;0,SUM(DQ$47:DQ$53)&gt;0),1,0)))</f>
        <v>0</v>
      </c>
      <c r="CD82" s="80">
        <f>IF((SUM(CD$19:CD$39)+SUM(CD$78:CD81)+SUM(CD$117:CD$121))&gt;=30,0,SUM(IF(AND($I82=1,DR82=1,DR$41&gt;2,DR$40&gt;0,SUM(DR$47:DR$53)&gt;0),1,0)))</f>
        <v>0</v>
      </c>
      <c r="CE82" s="80">
        <f>IF((SUM(CE$19:CE$39)+SUM(CE$78:CE81)+SUM(CE$117:CE$121))&gt;=30,0,SUM(IF(AND($I82=1,DS82=1,DS$41&gt;2,DS$40&gt;0,SUM(DS$47:DS$53)&gt;0),1,0)))</f>
        <v>0</v>
      </c>
      <c r="CF82" s="80">
        <f>IF((SUM(CF$19:CF$39)+SUM(CF$78:CF81)+SUM(CF$117:CF$121))&gt;=30,0,SUM(IF(AND($I82=1,DT82=1,DT$41&gt;2,DT$40&gt;0,SUM(DT$47:DT$53)&gt;0),1,0)))</f>
        <v>0</v>
      </c>
      <c r="CG82" s="80">
        <f>IF((SUM(CG$19:CG$39)+SUM(CG$78:CG81)+SUM(CG$117:CG$121))&gt;=30,0,SUM(IF(AND($I82=1,DU82=1,DU$41&gt;2,DU$40&gt;0,SUM(DU$47:DU$53)&gt;0),1,0)))</f>
        <v>0</v>
      </c>
      <c r="CH82" s="80">
        <f>IF((SUM(CH$19:CH$39)+SUM(CH$78:CH81)+SUM(CH$117:CH$121))&gt;=30,0,SUM(IF(AND($I82=1,DV82=1,DV$41&gt;2,DV$40&gt;0,SUM(DV$47:DV$53)&gt;0),1,0)))</f>
        <v>0</v>
      </c>
      <c r="CI82" s="80">
        <f>IF((SUM(CI$19:CI$39)+SUM(CI$78:CI81)+SUM(CI$117:CI$121))&gt;=30,0,SUM(IF(AND($I82=1,DW82=1,DW$41&gt;2,DW$40&gt;0,SUM(DW$47:DW$53)&gt;0),1,0)))</f>
        <v>0</v>
      </c>
      <c r="CJ82" s="80">
        <f>IF((SUM(CJ$19:CJ$39)+SUM(CJ$78:CJ81)+SUM(CJ$117:CJ$121))&gt;=30,0,SUM(IF(AND($I82=1,DX82=1,DX$41&gt;2,DX$40&gt;0,SUM(DX$47:DX$53)&gt;0),1,0)))</f>
        <v>0</v>
      </c>
      <c r="CK82" s="80">
        <f>IF((SUM(CK$19:CK$39)+SUM(CK$78:CK81)+SUM(CK$117:CK$121))&gt;=30,0,SUM(IF(AND($I82=1,DY82=1,DY$41&gt;2,DY$40&gt;0,SUM(DY$47:DY$53)&gt;0),1,0)))</f>
        <v>0</v>
      </c>
      <c r="CL82" s="80">
        <f>IF((SUM(CL$19:CL$39)+SUM(CL$78:CL81)+SUM(CL$117:CL$121))&gt;=30,0,SUM(IF(AND($I82=1,DZ82=1,DZ$41&gt;2,DZ$40&gt;0,SUM(DZ$47:DZ$53)&gt;0),1,0)))</f>
        <v>0</v>
      </c>
      <c r="CM82" s="80">
        <f>IF((SUM(CM$19:CM$39)+SUM(CM$78:CM81)+SUM(CM$117:CM$121))&gt;=30,0,SUM(IF(AND($I82=1,EA82=1,EA$41&gt;2,EA$40&gt;0,SUM(EA$47:EA$53)&gt;0),1,0)))</f>
        <v>0</v>
      </c>
      <c r="CN82" s="80">
        <f>IF((SUM(CN$19:CN$39)+SUM(CN$78:CN81)+SUM(CN$117:CN$121))&gt;=30,0,SUM(IF(AND($I82=1,EB82=1,EB$41&gt;2,EB$40&gt;0,SUM(EB$47:EB$53)&gt;0),1,0)))</f>
        <v>0</v>
      </c>
      <c r="CO82" s="80">
        <f>IF((SUM(CO$19:CO$39)+SUM(CO$78:CO81)+SUM(CO$117:CO$121))&gt;=30,0,SUM(IF(AND($I82=1,EC82=1,EC$41&gt;2,EC$40&gt;0,SUM(EC$47:EC$53)&gt;0),1,0)))</f>
        <v>0</v>
      </c>
      <c r="CP82" s="80">
        <f>IF((SUM(CP$19:CP$39)+SUM(CP$78:CP81)+SUM(CP$117:CP$121))&gt;=30,0,SUM(IF(AND($I82=1,ED82=1,ED$41&gt;2,ED$40&gt;0,SUM(ED$47:ED$53)&gt;0),1,0)))</f>
        <v>0</v>
      </c>
      <c r="CQ82" s="80">
        <f>IF((SUM(CQ$19:CQ$39)+SUM(CQ$78:CQ81)+SUM(CQ$117:CQ$121))&gt;=30,0,SUM(IF(AND($I82=1,EE82=1,EE$41&gt;2,EE$40&gt;0,SUM(EE$47:EE$53)&gt;0),1,0)))</f>
        <v>0</v>
      </c>
      <c r="CR82" s="80">
        <f>IF((SUM(CR$19:CR$39)+SUM(CR$78:CR81)+SUM(CR$117:CR$121))&gt;=30,0,SUM(IF(AND($I82=1,EF82=1,EF$41&gt;2,EF$40&gt;0,SUM(EF$47:EF$53)&gt;0),1,0)))</f>
        <v>0</v>
      </c>
      <c r="CS82" s="64"/>
      <c r="CT82" s="64"/>
      <c r="CU82" s="64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64"/>
      <c r="DM82" s="64"/>
      <c r="DN82" s="64"/>
      <c r="DO82" s="64"/>
      <c r="DP82" s="64"/>
      <c r="DQ82" s="64"/>
      <c r="DR82" s="64"/>
      <c r="DS82" s="64"/>
      <c r="DT82" s="64"/>
      <c r="DU82" s="64"/>
      <c r="DV82" s="64"/>
      <c r="DW82" s="64"/>
      <c r="DX82" s="64"/>
      <c r="DY82" s="64"/>
      <c r="DZ82" s="64"/>
      <c r="EA82" s="64"/>
      <c r="EB82" s="64"/>
      <c r="EC82" s="64"/>
      <c r="ED82" s="64"/>
      <c r="EE82" s="64"/>
      <c r="EF82" s="64"/>
      <c r="EG82" s="54">
        <f t="shared" si="48"/>
        <v>0</v>
      </c>
      <c r="EH82" s="136"/>
      <c r="EI82" s="97">
        <f t="shared" si="49"/>
        <v>0</v>
      </c>
      <c r="EJ82" s="344" t="str">
        <f t="shared" si="50"/>
        <v/>
      </c>
      <c r="EK82" s="345">
        <f t="shared" si="51"/>
        <v>0</v>
      </c>
      <c r="EL82" s="185"/>
      <c r="EM82" s="102">
        <f>SUMIF($K82,REGISTER!$CU$7,'KORT 3'!$BD82)</f>
        <v>0</v>
      </c>
      <c r="EN82" s="19">
        <f>SUMIF($K82,REGISTER!$CU$8,'KORT 3'!$BD82)</f>
        <v>0</v>
      </c>
      <c r="EO82" s="20">
        <f>SUMIF($K82,REGISTER!$CU$9,'KORT 3'!$BD82)</f>
        <v>0</v>
      </c>
      <c r="EP82" s="17">
        <f>SUMIF($K82,REGISTER!$CU$21,'KORT 3'!$BD82)</f>
        <v>0</v>
      </c>
      <c r="EQ82" s="19">
        <f>SUMIF($K82,REGISTER!$CU$22,'KORT 3'!$BD82)</f>
        <v>0</v>
      </c>
      <c r="ER82" s="20">
        <f>SUMIF($K82,REGISTER!$CU$23,'KORT 3'!$BD82)</f>
        <v>0</v>
      </c>
      <c r="ES82" s="17">
        <f>SUMIF($K82,REGISTER!$CU$14,'KORT 3'!$BD82)</f>
        <v>0</v>
      </c>
      <c r="ET82" s="19">
        <f>SUMIF($K82,REGISTER!$CU$15,'KORT 3'!$BD82)</f>
        <v>0</v>
      </c>
      <c r="EU82" s="19">
        <f>SUMIF($K82,REGISTER!$CU$16,'KORT 3'!$BD82)</f>
        <v>0</v>
      </c>
      <c r="EV82" s="218">
        <f>SUMIF($K82,REGISTER!$CU$17,'KORT 3'!$BD82)+SUMIF($K82,REGISTER!$CU$18,'KORT 3'!$BD82)+SUMIF($K82,REGISTER!$CU$19,'KORT 3'!$BD82)+SUMIF($K82,REGISTER!$CU$20,'KORT 3'!$BD82)</f>
        <v>0</v>
      </c>
      <c r="EW82" s="103">
        <f>SUMIF($K82,REGISTER!$CU$28,'KORT 3'!$BD82)</f>
        <v>0</v>
      </c>
      <c r="EX82" s="19">
        <f>SUMIF($K82,REGISTER!$CU$29,'KORT 3'!$BD82)</f>
        <v>0</v>
      </c>
      <c r="EY82" s="19">
        <f>SUMIF($K82,REGISTER!$CU$30,'KORT 3'!$BD82)</f>
        <v>0</v>
      </c>
      <c r="EZ82" s="218">
        <f>SUMIF($K82,REGISTER!$CU$31,'KORT 3'!$BD82)+SUMIF($K82,REGISTER!$CU$32,'KORT 3'!$BD82)+SUMIF($K82,REGISTER!$CU$33,'KORT 3'!$BD82)+SUMIF($K82,REGISTER!$CU$34,'KORT 3'!$BD82)</f>
        <v>0</v>
      </c>
      <c r="FA82" s="136"/>
      <c r="FB82" s="136"/>
      <c r="FC82" s="136"/>
      <c r="FD82" s="136"/>
      <c r="FE82" s="136"/>
      <c r="FF82" s="136"/>
      <c r="FG82" s="136"/>
      <c r="FH82" s="136"/>
      <c r="FI82" s="136"/>
      <c r="FJ82" s="136"/>
      <c r="FK82" s="136"/>
      <c r="FL82" s="136"/>
      <c r="FM82" s="136"/>
      <c r="FN82" s="136"/>
      <c r="FO82" s="136"/>
      <c r="FP82" s="235"/>
      <c r="FQ82" s="103">
        <f>SUMIF($M82,REGISTER!$CU$36,'KORT 3'!$O82)</f>
        <v>0</v>
      </c>
      <c r="FR82" s="19">
        <f>SUMIF($M82,REGISTER!$CU$37,'KORT 3'!$O82)</f>
        <v>0</v>
      </c>
      <c r="FS82" s="19">
        <f>SUMIF($M82,REGISTER!$CU$38,'KORT 3'!$O82)</f>
        <v>0</v>
      </c>
      <c r="FT82" s="19">
        <f>SUMIF($M82,REGISTER!$CU$39,'KORT 3'!$O82)</f>
        <v>0</v>
      </c>
      <c r="FU82" s="19">
        <f>SUMIF($M82,REGISTER!$CU$40,'KORT 3'!$O82)</f>
        <v>0</v>
      </c>
      <c r="FV82" s="19">
        <f>SUMIF($M82,REGISTER!$CU$41,'KORT 3'!$O82)</f>
        <v>0</v>
      </c>
      <c r="FW82" s="19">
        <f>SUMIF($M82,REGISTER!$CU$56,'KORT 3'!$O82)</f>
        <v>0</v>
      </c>
      <c r="FX82" s="19">
        <f>SUMIF($M82,REGISTER!$CU$57,'KORT 3'!$O82)</f>
        <v>0</v>
      </c>
      <c r="FY82" s="19">
        <f>SUMIF($M82,REGISTER!$CU$58,'KORT 3'!$O82)</f>
        <v>0</v>
      </c>
      <c r="FZ82" s="19">
        <f>SUMIF($M82,REGISTER!$CU$59,'KORT 3'!$O82)</f>
        <v>0</v>
      </c>
      <c r="GA82" s="19">
        <f>SUMIF($M82,REGISTER!$CU$60,'KORT 3'!$O82)</f>
        <v>0</v>
      </c>
      <c r="GB82" s="19">
        <f>SUMIF($M82,REGISTER!$CU$61,'KORT 3'!$O82)</f>
        <v>0</v>
      </c>
      <c r="GC82" s="19">
        <f>SUMIF($M82,REGISTER!$CU$46,'KORT 3'!$O82)</f>
        <v>0</v>
      </c>
      <c r="GD82" s="19">
        <f>SUMIF($M82,REGISTER!$CU$47,'KORT 3'!$O82)</f>
        <v>0</v>
      </c>
      <c r="GE82" s="19">
        <f>SUMIF($M82,REGISTER!$CU$48,'KORT 3'!$O82)</f>
        <v>0</v>
      </c>
      <c r="GF82" s="19">
        <f>SUMIF($M82,REGISTER!$CU$49,'KORT 3'!$O82)</f>
        <v>0</v>
      </c>
      <c r="GG82" s="19">
        <f>SUMIF($M82,REGISTER!$CU$50,'KORT 3'!$O82)</f>
        <v>0</v>
      </c>
      <c r="GH82" s="19">
        <f>SUMIF($M82,REGISTER!$CU$51,'KORT 3'!$O82)</f>
        <v>0</v>
      </c>
      <c r="GI82" s="18">
        <f>SUMIF($M82,REGISTER!$CU$52,'KORT 3'!$O82)+SUMIF($M82,REGISTER!$CU$53,'KORT 3'!$O82)+SUMIF($M82,REGISTER!$CU$54,'KORT 3'!$O82)+SUMIF($M82,REGISTER!$CU$55,'KORT 3'!$O82)</f>
        <v>0</v>
      </c>
      <c r="GJ82" s="19">
        <f>SUMIF($M82,REGISTER!$CU$66,'KORT 3'!$O82)</f>
        <v>0</v>
      </c>
      <c r="GK82" s="19">
        <f>SUMIF($M82,REGISTER!$CU$67,'KORT 3'!$O82)</f>
        <v>0</v>
      </c>
      <c r="GL82" s="19">
        <f>SUMIF($M82,REGISTER!$CU$68,'KORT 3'!$O82)</f>
        <v>0</v>
      </c>
      <c r="GM82" s="19">
        <f>SUMIF($M82,REGISTER!$CU$69,'KORT 3'!$O82)</f>
        <v>0</v>
      </c>
      <c r="GN82" s="19">
        <f>SUMIF($M82,REGISTER!$CU$70,'KORT 3'!$O82)</f>
        <v>0</v>
      </c>
      <c r="GO82" s="19">
        <f>SUMIF($M82,REGISTER!$CU$71,'KORT 3'!$O82)</f>
        <v>0</v>
      </c>
      <c r="GP82" s="18">
        <f>SUMIF($M82,REGISTER!$CU$72,'KORT 3'!$O82)+SUMIF($M82,REGISTER!$CU$73,'KORT 3'!$O82)+SUMIF($M82,REGISTER!$CU$74,'KORT 3'!$O82)+SUMIF($M82,REGISTER!$CU$75,'KORT 3'!$O82)</f>
        <v>0</v>
      </c>
      <c r="GQ82" s="136"/>
      <c r="GR82" s="136"/>
      <c r="GS82" s="136"/>
      <c r="GT82" s="136"/>
      <c r="GU82" s="136"/>
      <c r="GV82" s="136"/>
      <c r="GW82" s="136"/>
      <c r="GX82" s="136"/>
      <c r="GY82" s="136"/>
      <c r="GZ82" s="136"/>
      <c r="HA82" s="136"/>
      <c r="HB82" s="136"/>
      <c r="HC82" s="136"/>
      <c r="HD82" s="136"/>
      <c r="HE82" s="136"/>
      <c r="HF82" s="136"/>
      <c r="HG82" s="136"/>
      <c r="HH82" s="125"/>
      <c r="HI82" s="1"/>
    </row>
    <row r="83" spans="1:217" ht="12" customHeight="1">
      <c r="A83" s="17">
        <v>27</v>
      </c>
      <c r="B83" s="81"/>
      <c r="C83" s="427" t="str">
        <f t="shared" si="38"/>
        <v/>
      </c>
      <c r="D83" s="428"/>
      <c r="E83" s="428"/>
      <c r="F83" s="428"/>
      <c r="G83" s="429"/>
      <c r="H83" s="130" t="str">
        <f t="shared" si="39"/>
        <v/>
      </c>
      <c r="I83" s="26">
        <f t="shared" si="40"/>
        <v>0</v>
      </c>
      <c r="J83" s="26">
        <f t="shared" si="41"/>
        <v>0</v>
      </c>
      <c r="K83" s="26">
        <f t="shared" si="42"/>
        <v>0</v>
      </c>
      <c r="L83" s="133"/>
      <c r="M83" s="26">
        <f t="shared" si="43"/>
        <v>0</v>
      </c>
      <c r="N83" s="26">
        <f t="shared" si="44"/>
        <v>0</v>
      </c>
      <c r="O83" s="101">
        <f t="shared" si="45"/>
        <v>0</v>
      </c>
      <c r="P83" s="80">
        <f>IF((SUM(P$19:P$39)+SUM(P$78:P82)+SUM(P$117:P$121))&gt;=REGISTER!$CZ$22,0,IF(CS$70=1,0,IF(AND(CS83=1,$J83=1,CS$43&gt;=REGISTER!$CZ$25,CS$40&gt;0,SUM(CS$54:CS$60)&gt;0),1,0)))</f>
        <v>0</v>
      </c>
      <c r="Q83" s="80">
        <f>IF((SUM(Q$19:Q$39)+SUM(Q$78:Q82)+SUM(Q$117:Q$121))&gt;=REGISTER!$CZ$22,0,IF(CT$70=1,0,IF(AND(CT83=1,$J83=1,CT$43&gt;=REGISTER!$CZ$25,CT$40&gt;0,SUM(CT$54:CT$60)&gt;0),1,0)))</f>
        <v>0</v>
      </c>
      <c r="R83" s="80">
        <f>IF((SUM(R$19:R$39)+SUM(R$78:R82)+SUM(R$117:R$121))&gt;=REGISTER!$CZ$22,0,IF(CU$70=1,0,IF(AND(CU83=1,$J83=1,CU$43&gt;=REGISTER!$CZ$25,CU$40&gt;0,SUM(CU$54:CU$60)&gt;0),1,0)))</f>
        <v>0</v>
      </c>
      <c r="S83" s="80">
        <f>IF((SUM(S$19:S$39)+SUM(S$78:S82)+SUM(S$117:S$121))&gt;=REGISTER!$CZ$22,0,IF(CV$70=1,0,IF(AND(CV83=1,$J83=1,CV$43&gt;=REGISTER!$CZ$25,CV$40&gt;0,SUM(CV$54:CV$60)&gt;0),1,0)))</f>
        <v>0</v>
      </c>
      <c r="T83" s="80">
        <f>IF((SUM(T$19:T$39)+SUM(T$78:T82)+SUM(T$117:T$121))&gt;=REGISTER!$CZ$22,0,IF(CW$70=1,0,IF(AND(CW83=1,$J83=1,CW$43&gt;=REGISTER!$CZ$25,CW$40&gt;0,SUM(CW$54:CW$60)&gt;0),1,0)))</f>
        <v>0</v>
      </c>
      <c r="U83" s="80">
        <f>IF((SUM(U$19:U$39)+SUM(U$78:U82)+SUM(U$117:U$121))&gt;=REGISTER!$CZ$22,0,IF(CX$70=1,0,IF(AND(CX83=1,$J83=1,CX$43&gt;=REGISTER!$CZ$25,CX$40&gt;0,SUM(CX$54:CX$60)&gt;0),1,0)))</f>
        <v>0</v>
      </c>
      <c r="V83" s="80">
        <f>IF((SUM(V$19:V$39)+SUM(V$78:V82)+SUM(V$117:V$121))&gt;=REGISTER!$CZ$22,0,IF(CY$70=1,0,IF(AND(CY83=1,$J83=1,CY$43&gt;=REGISTER!$CZ$25,CY$40&gt;0,SUM(CY$54:CY$60)&gt;0),1,0)))</f>
        <v>0</v>
      </c>
      <c r="W83" s="80">
        <f>IF((SUM(W$19:W$39)+SUM(W$78:W82)+SUM(W$117:W$121))&gt;=REGISTER!$CZ$22,0,IF(CZ$70=1,0,IF(AND(CZ83=1,$J83=1,CZ$43&gt;=REGISTER!$CZ$25,CZ$40&gt;0,SUM(CZ$54:CZ$60)&gt;0),1,0)))</f>
        <v>0</v>
      </c>
      <c r="X83" s="80">
        <f>IF((SUM(X$19:X$39)+SUM(X$78:X82)+SUM(X$117:X$121))&gt;=REGISTER!$CZ$22,0,IF(DA$70=1,0,IF(AND(DA83=1,$J83=1,DA$43&gt;=REGISTER!$CZ$25,DA$40&gt;0,SUM(DA$54:DA$60)&gt;0),1,0)))</f>
        <v>0</v>
      </c>
      <c r="Y83" s="80">
        <f>IF((SUM(Y$19:Y$39)+SUM(Y$78:Y82)+SUM(Y$117:Y$121))&gt;=REGISTER!$CZ$22,0,IF(DB$70=1,0,IF(AND(DB83=1,$J83=1,DB$43&gt;=REGISTER!$CZ$25,DB$40&gt;0,SUM(DB$54:DB$60)&gt;0),1,0)))</f>
        <v>0</v>
      </c>
      <c r="Z83" s="80">
        <f>IF((SUM(Z$19:Z$39)+SUM(Z$78:Z82)+SUM(Z$117:Z$121))&gt;=REGISTER!$CZ$22,0,IF(DC$70=1,0,IF(AND(DC83=1,$J83=1,DC$43&gt;=REGISTER!$CZ$25,DC$40&gt;0,SUM(DC$54:DC$60)&gt;0),1,0)))</f>
        <v>0</v>
      </c>
      <c r="AA83" s="80">
        <f>IF((SUM(AA$19:AA$39)+SUM(AA$78:AA82)+SUM(AA$117:AA$121))&gt;=REGISTER!$CZ$22,0,IF(DD$70=1,0,IF(AND(DD83=1,$J83=1,DD$43&gt;=REGISTER!$CZ$25,DD$40&gt;0,SUM(DD$54:DD$60)&gt;0),1,0)))</f>
        <v>0</v>
      </c>
      <c r="AB83" s="80">
        <f>IF((SUM(AB$19:AB$39)+SUM(AB$78:AB82)+SUM(AB$117:AB$121))&gt;=REGISTER!$CZ$22,0,IF(DE$70=1,0,IF(AND(DE83=1,$J83=1,DE$43&gt;=REGISTER!$CZ$25,DE$40&gt;0,SUM(DE$54:DE$60)&gt;0),1,0)))</f>
        <v>0</v>
      </c>
      <c r="AC83" s="80">
        <f>IF((SUM(AC$19:AC$39)+SUM(AC$78:AC82)+SUM(AC$117:AC$121))&gt;=REGISTER!$CZ$22,0,IF(DF$70=1,0,IF(AND(DF83=1,$J83=1,DF$43&gt;=REGISTER!$CZ$25,DF$40&gt;0,SUM(DF$54:DF$60)&gt;0),1,0)))</f>
        <v>0</v>
      </c>
      <c r="AD83" s="80">
        <f>IF((SUM(AD$19:AD$39)+SUM(AD$78:AD82)+SUM(AD$117:AD$121))&gt;=REGISTER!$CZ$22,0,IF(DG$70=1,0,IF(AND(DG83=1,$J83=1,DG$43&gt;=REGISTER!$CZ$25,DG$40&gt;0,SUM(DG$54:DG$60)&gt;0),1,0)))</f>
        <v>0</v>
      </c>
      <c r="AE83" s="80">
        <f>IF((SUM(AE$19:AE$39)+SUM(AE$78:AE82)+SUM(AE$117:AE$121))&gt;=REGISTER!$CZ$22,0,IF(DH$70=1,0,IF(AND(DH83=1,$J83=1,DH$43&gt;=REGISTER!$CZ$25,DH$40&gt;0,SUM(DH$54:DH$60)&gt;0),1,0)))</f>
        <v>0</v>
      </c>
      <c r="AF83" s="80">
        <f>IF((SUM(AF$19:AF$39)+SUM(AF$78:AF82)+SUM(AF$117:AF$121))&gt;=REGISTER!$CZ$22,0,IF(DI$70=1,0,IF(AND(DI83=1,$J83=1,DI$43&gt;=REGISTER!$CZ$25,DI$40&gt;0,SUM(DI$54:DI$60)&gt;0),1,0)))</f>
        <v>0</v>
      </c>
      <c r="AG83" s="80">
        <f>IF((SUM(AG$19:AG$39)+SUM(AG$78:AG82)+SUM(AG$117:AG$121))&gt;=REGISTER!$CZ$22,0,IF(DJ$70=1,0,IF(AND(DJ83=1,$J83=1,DJ$43&gt;=REGISTER!$CZ$25,DJ$40&gt;0,SUM(DJ$54:DJ$60)&gt;0),1,0)))</f>
        <v>0</v>
      </c>
      <c r="AH83" s="80">
        <f>IF((SUM(AH$19:AH$39)+SUM(AH$78:AH82)+SUM(AH$117:AH$121))&gt;=REGISTER!$CZ$22,0,IF(DK$70=1,0,IF(AND(DK83=1,$J83=1,DK$43&gt;=REGISTER!$CZ$25,DK$40&gt;0,SUM(DK$54:DK$60)&gt;0),1,0)))</f>
        <v>0</v>
      </c>
      <c r="AI83" s="80">
        <f>IF((SUM(AI$19:AI$39)+SUM(AI$78:AI82)+SUM(AI$117:AI$121))&gt;=REGISTER!$CZ$22,0,IF(DL$70=1,0,IF(AND(DL83=1,$J83=1,DL$43&gt;=REGISTER!$CZ$25,DL$40&gt;0,SUM(DL$54:DL$60)&gt;0),1,0)))</f>
        <v>0</v>
      </c>
      <c r="AJ83" s="80">
        <f>IF((SUM(AJ$19:AJ$39)+SUM(AJ$78:AJ82)+SUM(AJ$117:AJ$121))&gt;=REGISTER!$CZ$22,0,IF(DM$70=1,0,IF(AND(DM83=1,$J83=1,DM$43&gt;=REGISTER!$CZ$25,DM$40&gt;0,SUM(DM$54:DM$60)&gt;0),1,0)))</f>
        <v>0</v>
      </c>
      <c r="AK83" s="80">
        <f>IF((SUM(AK$19:AK$39)+SUM(AK$78:AK82)+SUM(AK$117:AK$121))&gt;=REGISTER!$CZ$22,0,IF(DN$70=1,0,IF(AND(DN83=1,$J83=1,DN$43&gt;=REGISTER!$CZ$25,DN$40&gt;0,SUM(DN$54:DN$60)&gt;0),1,0)))</f>
        <v>0</v>
      </c>
      <c r="AL83" s="80">
        <f>IF((SUM(AL$19:AL$39)+SUM(AL$78:AL82)+SUM(AL$117:AL$121))&gt;=REGISTER!$CZ$22,0,IF(DO$70=1,0,IF(AND(DO83=1,$J83=1,DO$43&gt;=REGISTER!$CZ$25,DO$40&gt;0,SUM(DO$54:DO$60)&gt;0),1,0)))</f>
        <v>0</v>
      </c>
      <c r="AM83" s="80">
        <f>IF((SUM(AM$19:AM$39)+SUM(AM$78:AM82)+SUM(AM$117:AM$121))&gt;=REGISTER!$CZ$22,0,IF(DP$70=1,0,IF(AND(DP83=1,$J83=1,DP$43&gt;=REGISTER!$CZ$25,DP$40&gt;0,SUM(DP$54:DP$60)&gt;0),1,0)))</f>
        <v>0</v>
      </c>
      <c r="AN83" s="80">
        <f>IF((SUM(AN$19:AN$39)+SUM(AN$78:AN82)+SUM(AN$117:AN$121))&gt;=REGISTER!$CZ$22,0,IF(DQ$70=1,0,IF(AND(DQ83=1,$J83=1,DQ$43&gt;=REGISTER!$CZ$25,DQ$40&gt;0,SUM(DQ$54:DQ$60)&gt;0),1,0)))</f>
        <v>0</v>
      </c>
      <c r="AO83" s="80">
        <f>IF((SUM(AO$19:AO$39)+SUM(AO$78:AO82)+SUM(AO$117:AO$121))&gt;=REGISTER!$CZ$22,0,IF(DR$70=1,0,IF(AND(DR83=1,$J83=1,DR$43&gt;=REGISTER!$CZ$25,DR$40&gt;0,SUM(DR$54:DR$60)&gt;0),1,0)))</f>
        <v>0</v>
      </c>
      <c r="AP83" s="80">
        <f>IF((SUM(AP$19:AP$39)+SUM(AP$78:AP82)+SUM(AP$117:AP$121))&gt;=REGISTER!$CZ$22,0,IF(DS$70=1,0,IF(AND(DS83=1,$J83=1,DS$43&gt;=REGISTER!$CZ$25,DS$40&gt;0,SUM(DS$54:DS$60)&gt;0),1,0)))</f>
        <v>0</v>
      </c>
      <c r="AQ83" s="80">
        <f>IF((SUM(AQ$19:AQ$39)+SUM(AQ$78:AQ82)+SUM(AQ$117:AQ$121))&gt;=REGISTER!$CZ$22,0,IF(DT$70=1,0,IF(AND(DT83=1,$J83=1,DT$43&gt;=REGISTER!$CZ$25,DT$40&gt;0,SUM(DT$54:DT$60)&gt;0),1,0)))</f>
        <v>0</v>
      </c>
      <c r="AR83" s="80">
        <f>IF((SUM(AR$19:AR$39)+SUM(AR$78:AR82)+SUM(AR$117:AR$121))&gt;=REGISTER!$CZ$22,0,IF(DU$70=1,0,IF(AND(DU83=1,$J83=1,DU$43&gt;=REGISTER!$CZ$25,DU$40&gt;0,SUM(DU$54:DU$60)&gt;0),1,0)))</f>
        <v>0</v>
      </c>
      <c r="AS83" s="80">
        <f>IF((SUM(AS$19:AS$39)+SUM(AS$78:AS82)+SUM(AS$117:AS$121))&gt;=REGISTER!$CZ$22,0,IF(DV$70=1,0,IF(AND(DV83=1,$J83=1,DV$43&gt;=REGISTER!$CZ$25,DV$40&gt;0,SUM(DV$54:DV$60)&gt;0),1,0)))</f>
        <v>0</v>
      </c>
      <c r="AT83" s="80">
        <f>IF((SUM(AT$19:AT$39)+SUM(AT$78:AT82)+SUM(AT$117:AT$121))&gt;=REGISTER!$CZ$22,0,IF(DW$70=1,0,IF(AND(DW83=1,$J83=1,DW$43&gt;=REGISTER!$CZ$25,DW$40&gt;0,SUM(DW$54:DW$60)&gt;0),1,0)))</f>
        <v>0</v>
      </c>
      <c r="AU83" s="80">
        <f>IF((SUM(AU$19:AU$39)+SUM(AU$78:AU82)+SUM(AU$117:AU$121))&gt;=REGISTER!$CZ$22,0,IF(DX$70=1,0,IF(AND(DX83=1,$J83=1,DX$43&gt;=REGISTER!$CZ$25,DX$40&gt;0,SUM(DX$54:DX$60)&gt;0),1,0)))</f>
        <v>0</v>
      </c>
      <c r="AV83" s="80">
        <f>IF((SUM(AV$19:AV$39)+SUM(AV$78:AV82)+SUM(AV$117:AV$121))&gt;=REGISTER!$CZ$22,0,IF(DY$70=1,0,IF(AND(DY83=1,$J83=1,DY$43&gt;=REGISTER!$CZ$25,DY$40&gt;0,SUM(DY$54:DY$60)&gt;0),1,0)))</f>
        <v>0</v>
      </c>
      <c r="AW83" s="80">
        <f>IF((SUM(AW$19:AW$39)+SUM(AW$78:AW82)+SUM(AW$117:AW$121))&gt;=REGISTER!$CZ$22,0,IF(DZ$70=1,0,IF(AND(DZ83=1,$J83=1,DZ$43&gt;=REGISTER!$CZ$25,DZ$40&gt;0,SUM(DZ$54:DZ$60)&gt;0),1,0)))</f>
        <v>0</v>
      </c>
      <c r="AX83" s="80">
        <f>IF((SUM(AX$19:AX$39)+SUM(AX$78:AX82)+SUM(AX$117:AX$121))&gt;=REGISTER!$CZ$22,0,IF(EA$70=1,0,IF(AND(EA83=1,$J83=1,EA$43&gt;=REGISTER!$CZ$25,EA$40&gt;0,SUM(EA$54:EA$60)&gt;0),1,0)))</f>
        <v>0</v>
      </c>
      <c r="AY83" s="80">
        <f>IF((SUM(AY$19:AY$39)+SUM(AY$78:AY82)+SUM(AY$117:AY$121))&gt;=REGISTER!$CZ$22,0,IF(EB$70=1,0,IF(AND(EB83=1,$J83=1,EB$43&gt;=REGISTER!$CZ$25,EB$40&gt;0,SUM(EB$54:EB$60)&gt;0),1,0)))</f>
        <v>0</v>
      </c>
      <c r="AZ83" s="80">
        <f>IF((SUM(AZ$19:AZ$39)+SUM(AZ$78:AZ82)+SUM(AZ$117:AZ$121))&gt;=REGISTER!$CZ$22,0,IF(EC$70=1,0,IF(AND(EC83=1,$J83=1,EC$43&gt;=REGISTER!$CZ$25,EC$40&gt;0,SUM(EC$54:EC$60)&gt;0),1,0)))</f>
        <v>0</v>
      </c>
      <c r="BA83" s="80">
        <f>IF((SUM(BA$19:BA$39)+SUM(BA$78:BA82)+SUM(BA$117:BA$121))&gt;=REGISTER!$CZ$22,0,IF(ED$70=1,0,IF(AND(ED83=1,$J83=1,ED$43&gt;=REGISTER!$CZ$25,ED$40&gt;0,SUM(ED$54:ED$60)&gt;0),1,0)))</f>
        <v>0</v>
      </c>
      <c r="BB83" s="80">
        <f>IF((SUM(BB$19:BB$39)+SUM(BB$78:BB82)+SUM(BB$117:BB$121))&gt;=REGISTER!$CZ$22,0,IF(EE$70=1,0,IF(AND(EE83=1,$J83=1,EE$43&gt;=REGISTER!$CZ$25,EE$40&gt;0,SUM(EE$54:EE$60)&gt;0),1,0)))</f>
        <v>0</v>
      </c>
      <c r="BC83" s="80">
        <f>IF((SUM(BC$19:BC$39)+SUM(BC$78:BC82)+SUM(BC$117:BC$121))&gt;=REGISTER!$CZ$22,0,IF(EF$70=1,0,IF(AND(EF83=1,$J83=1,EF$43&gt;=REGISTER!$CZ$25,EF$40&gt;0,SUM(EF$54:EF$60)&gt;0),1,0)))</f>
        <v>0</v>
      </c>
      <c r="BD83" s="101">
        <f t="shared" si="46"/>
        <v>0</v>
      </c>
      <c r="BE83" s="80">
        <f>IF((SUM(BE$19:BE$39)+SUM(BE$78:BE82)+SUM(BE$117:BE$121))&gt;=30,0,SUM(IF(AND($I83=1,CS83=1,CS$41&gt;2,CS$40&gt;0,SUM(CS$47:CS$53)&gt;0),1,0)))</f>
        <v>0</v>
      </c>
      <c r="BF83" s="80">
        <f>IF((SUM(BF$19:BF$39)+SUM(BF$78:BF82)+SUM(BF$117:BF$121))&gt;=30,0,SUM(IF(AND($I83=1,CT83=1,CT$41&gt;2,CT$40&gt;0,SUM(CT$47:CT$53)&gt;0),1,0)))</f>
        <v>0</v>
      </c>
      <c r="BG83" s="80">
        <f>IF((SUM(BG$19:BG$39)+SUM(BG$78:BG82)+SUM(BG$117:BG$121))&gt;=30,0,SUM(IF(AND($I83=1,CU83=1,CU$41&gt;2,CU$40&gt;0,SUM(CU$47:CU$53)&gt;0),1,0)))</f>
        <v>0</v>
      </c>
      <c r="BH83" s="80">
        <f>IF((SUM(BH$19:BH$39)+SUM(BH$78:BH82)+SUM(BH$117:BH$121))&gt;=30,0,SUM(IF(AND($I83=1,CV83=1,CV$41&gt;2,CV$40&gt;0,SUM(CV$47:CV$53)&gt;0),1,0)))</f>
        <v>0</v>
      </c>
      <c r="BI83" s="80">
        <f>IF((SUM(BI$19:BI$39)+SUM(BI$78:BI82)+SUM(BI$117:BI$121))&gt;=30,0,SUM(IF(AND($I83=1,CW83=1,CW$41&gt;2,CW$40&gt;0,SUM(CW$47:CW$53)&gt;0),1,0)))</f>
        <v>0</v>
      </c>
      <c r="BJ83" s="80">
        <f>IF((SUM(BJ$19:BJ$39)+SUM(BJ$78:BJ82)+SUM(BJ$117:BJ$121))&gt;=30,0,SUM(IF(AND($I83=1,CX83=1,CX$41&gt;2,CX$40&gt;0,SUM(CX$47:CX$53)&gt;0),1,0)))</f>
        <v>0</v>
      </c>
      <c r="BK83" s="80">
        <f>IF((SUM(BK$19:BK$39)+SUM(BK$78:BK82)+SUM(BK$117:BK$121))&gt;=30,0,SUM(IF(AND($I83=1,CY83=1,CY$41&gt;2,CY$40&gt;0,SUM(CY$47:CY$53)&gt;0),1,0)))</f>
        <v>0</v>
      </c>
      <c r="BL83" s="80">
        <f>IF((SUM(BL$19:BL$39)+SUM(BL$78:BL82)+SUM(BL$117:BL$121))&gt;=30,0,SUM(IF(AND($I83=1,CZ83=1,CZ$41&gt;2,CZ$40&gt;0,SUM(CZ$47:CZ$53)&gt;0),1,0)))</f>
        <v>0</v>
      </c>
      <c r="BM83" s="80">
        <f>IF((SUM(BM$19:BM$39)+SUM(BM$78:BM82)+SUM(BM$117:BM$121))&gt;=30,0,SUM(IF(AND($I83=1,DA83=1,DA$41&gt;2,DA$40&gt;0,SUM(DA$47:DA$53)&gt;0),1,0)))</f>
        <v>0</v>
      </c>
      <c r="BN83" s="80">
        <f>IF((SUM(BN$19:BN$39)+SUM(BN$78:BN82)+SUM(BN$117:BN$121))&gt;=30,0,SUM(IF(AND($I83=1,DB83=1,DB$41&gt;2,DB$40&gt;0,SUM(DB$47:DB$53)&gt;0),1,0)))</f>
        <v>0</v>
      </c>
      <c r="BO83" s="80">
        <f>IF((SUM(BO$19:BO$39)+SUM(BO$78:BO82)+SUM(BO$117:BO$121))&gt;=30,0,SUM(IF(AND($I83=1,DC83=1,DC$41&gt;2,DC$40&gt;0,SUM(DC$47:DC$53)&gt;0),1,0)))</f>
        <v>0</v>
      </c>
      <c r="BP83" s="80">
        <f>IF((SUM(BP$19:BP$39)+SUM(BP$78:BP82)+SUM(BP$117:BP$121))&gt;=30,0,SUM(IF(AND($I83=1,DD83=1,DD$41&gt;2,DD$40&gt;0,SUM(DD$47:DD$53)&gt;0),1,0)))</f>
        <v>0</v>
      </c>
      <c r="BQ83" s="80">
        <f>IF((SUM(BQ$19:BQ$39)+SUM(BQ$78:BQ82)+SUM(BQ$117:BQ$121))&gt;=30,0,SUM(IF(AND($I83=1,DE83=1,DE$41&gt;2,DE$40&gt;0,SUM(DE$47:DE$53)&gt;0),1,0)))</f>
        <v>0</v>
      </c>
      <c r="BR83" s="80">
        <f>IF((SUM(BR$19:BR$39)+SUM(BR$78:BR82)+SUM(BR$117:BR$121))&gt;=30,0,SUM(IF(AND($I83=1,DF83=1,DF$41&gt;2,DF$40&gt;0,SUM(DF$47:DF$53)&gt;0),1,0)))</f>
        <v>0</v>
      </c>
      <c r="BS83" s="80">
        <f>IF((SUM(BS$19:BS$39)+SUM(BS$78:BS82)+SUM(BS$117:BS$121))&gt;=30,0,SUM(IF(AND($I83=1,DG83=1,DG$41&gt;2,DG$40&gt;0,SUM(DG$47:DG$53)&gt;0),1,0)))</f>
        <v>0</v>
      </c>
      <c r="BT83" s="80">
        <f>IF((SUM(BT$19:BT$39)+SUM(BT$78:BT82)+SUM(BT$117:BT$121))&gt;=30,0,SUM(IF(AND($I83=1,DH83=1,DH$41&gt;2,DH$40&gt;0,SUM(DH$47:DH$53)&gt;0),1,0)))</f>
        <v>0</v>
      </c>
      <c r="BU83" s="80">
        <f>IF((SUM(BU$19:BU$39)+SUM(BU$78:BU82)+SUM(BU$117:BU$121))&gt;=30,0,SUM(IF(AND($I83=1,DI83=1,DI$41&gt;2,DI$40&gt;0,SUM(DI$47:DI$53)&gt;0),1,0)))</f>
        <v>0</v>
      </c>
      <c r="BV83" s="80">
        <f>IF((SUM(BV$19:BV$39)+SUM(BV$78:BV82)+SUM(BV$117:BV$121))&gt;=30,0,SUM(IF(AND($I83=1,DJ83=1,DJ$41&gt;2,DJ$40&gt;0,SUM(DJ$47:DJ$53)&gt;0),1,0)))</f>
        <v>0</v>
      </c>
      <c r="BW83" s="80">
        <f>IF((SUM(BW$19:BW$39)+SUM(BW$78:BW82)+SUM(BW$117:BW$121))&gt;=30,0,SUM(IF(AND($I83=1,DK83=1,DK$41&gt;2,DK$40&gt;0,SUM(DK$47:DK$53)&gt;0),1,0)))</f>
        <v>0</v>
      </c>
      <c r="BX83" s="80">
        <f>IF((SUM(BX$19:BX$39)+SUM(BX$78:BX82)+SUM(BX$117:BX$121))&gt;=30,0,SUM(IF(AND($I83=1,DL83=1,DL$41&gt;2,DL$40&gt;0,SUM(DL$47:DL$53)&gt;0),1,0)))</f>
        <v>0</v>
      </c>
      <c r="BY83" s="80">
        <f>IF((SUM(BY$19:BY$39)+SUM(BY$78:BY82)+SUM(BY$117:BY$121))&gt;=30,0,SUM(IF(AND($I83=1,DM83=1,DM$41&gt;2,DM$40&gt;0,SUM(DM$47:DM$53)&gt;0),1,0)))</f>
        <v>0</v>
      </c>
      <c r="BZ83" s="80">
        <f>IF((SUM(BZ$19:BZ$39)+SUM(BZ$78:BZ82)+SUM(BZ$117:BZ$121))&gt;=30,0,SUM(IF(AND($I83=1,DN83=1,DN$41&gt;2,DN$40&gt;0,SUM(DN$47:DN$53)&gt;0),1,0)))</f>
        <v>0</v>
      </c>
      <c r="CA83" s="80">
        <f>IF((SUM(CA$19:CA$39)+SUM(CA$78:CA82)+SUM(CA$117:CA$121))&gt;=30,0,SUM(IF(AND($I83=1,DO83=1,DO$41&gt;2,DO$40&gt;0,SUM(DO$47:DO$53)&gt;0),1,0)))</f>
        <v>0</v>
      </c>
      <c r="CB83" s="80">
        <f>IF((SUM(CB$19:CB$39)+SUM(CB$78:CB82)+SUM(CB$117:CB$121))&gt;=30,0,SUM(IF(AND($I83=1,DP83=1,DP$41&gt;2,DP$40&gt;0,SUM(DP$47:DP$53)&gt;0),1,0)))</f>
        <v>0</v>
      </c>
      <c r="CC83" s="80">
        <f>IF((SUM(CC$19:CC$39)+SUM(CC$78:CC82)+SUM(CC$117:CC$121))&gt;=30,0,SUM(IF(AND($I83=1,DQ83=1,DQ$41&gt;2,DQ$40&gt;0,SUM(DQ$47:DQ$53)&gt;0),1,0)))</f>
        <v>0</v>
      </c>
      <c r="CD83" s="80">
        <f>IF((SUM(CD$19:CD$39)+SUM(CD$78:CD82)+SUM(CD$117:CD$121))&gt;=30,0,SUM(IF(AND($I83=1,DR83=1,DR$41&gt;2,DR$40&gt;0,SUM(DR$47:DR$53)&gt;0),1,0)))</f>
        <v>0</v>
      </c>
      <c r="CE83" s="80">
        <f>IF((SUM(CE$19:CE$39)+SUM(CE$78:CE82)+SUM(CE$117:CE$121))&gt;=30,0,SUM(IF(AND($I83=1,DS83=1,DS$41&gt;2,DS$40&gt;0,SUM(DS$47:DS$53)&gt;0),1,0)))</f>
        <v>0</v>
      </c>
      <c r="CF83" s="80">
        <f>IF((SUM(CF$19:CF$39)+SUM(CF$78:CF82)+SUM(CF$117:CF$121))&gt;=30,0,SUM(IF(AND($I83=1,DT83=1,DT$41&gt;2,DT$40&gt;0,SUM(DT$47:DT$53)&gt;0),1,0)))</f>
        <v>0</v>
      </c>
      <c r="CG83" s="80">
        <f>IF((SUM(CG$19:CG$39)+SUM(CG$78:CG82)+SUM(CG$117:CG$121))&gt;=30,0,SUM(IF(AND($I83=1,DU83=1,DU$41&gt;2,DU$40&gt;0,SUM(DU$47:DU$53)&gt;0),1,0)))</f>
        <v>0</v>
      </c>
      <c r="CH83" s="80">
        <f>IF((SUM(CH$19:CH$39)+SUM(CH$78:CH82)+SUM(CH$117:CH$121))&gt;=30,0,SUM(IF(AND($I83=1,DV83=1,DV$41&gt;2,DV$40&gt;0,SUM(DV$47:DV$53)&gt;0),1,0)))</f>
        <v>0</v>
      </c>
      <c r="CI83" s="80">
        <f>IF((SUM(CI$19:CI$39)+SUM(CI$78:CI82)+SUM(CI$117:CI$121))&gt;=30,0,SUM(IF(AND($I83=1,DW83=1,DW$41&gt;2,DW$40&gt;0,SUM(DW$47:DW$53)&gt;0),1,0)))</f>
        <v>0</v>
      </c>
      <c r="CJ83" s="80">
        <f>IF((SUM(CJ$19:CJ$39)+SUM(CJ$78:CJ82)+SUM(CJ$117:CJ$121))&gt;=30,0,SUM(IF(AND($I83=1,DX83=1,DX$41&gt;2,DX$40&gt;0,SUM(DX$47:DX$53)&gt;0),1,0)))</f>
        <v>0</v>
      </c>
      <c r="CK83" s="80">
        <f>IF((SUM(CK$19:CK$39)+SUM(CK$78:CK82)+SUM(CK$117:CK$121))&gt;=30,0,SUM(IF(AND($I83=1,DY83=1,DY$41&gt;2,DY$40&gt;0,SUM(DY$47:DY$53)&gt;0),1,0)))</f>
        <v>0</v>
      </c>
      <c r="CL83" s="80">
        <f>IF((SUM(CL$19:CL$39)+SUM(CL$78:CL82)+SUM(CL$117:CL$121))&gt;=30,0,SUM(IF(AND($I83=1,DZ83=1,DZ$41&gt;2,DZ$40&gt;0,SUM(DZ$47:DZ$53)&gt;0),1,0)))</f>
        <v>0</v>
      </c>
      <c r="CM83" s="80">
        <f>IF((SUM(CM$19:CM$39)+SUM(CM$78:CM82)+SUM(CM$117:CM$121))&gt;=30,0,SUM(IF(AND($I83=1,EA83=1,EA$41&gt;2,EA$40&gt;0,SUM(EA$47:EA$53)&gt;0),1,0)))</f>
        <v>0</v>
      </c>
      <c r="CN83" s="80">
        <f>IF((SUM(CN$19:CN$39)+SUM(CN$78:CN82)+SUM(CN$117:CN$121))&gt;=30,0,SUM(IF(AND($I83=1,EB83=1,EB$41&gt;2,EB$40&gt;0,SUM(EB$47:EB$53)&gt;0),1,0)))</f>
        <v>0</v>
      </c>
      <c r="CO83" s="80">
        <f>IF((SUM(CO$19:CO$39)+SUM(CO$78:CO82)+SUM(CO$117:CO$121))&gt;=30,0,SUM(IF(AND($I83=1,EC83=1,EC$41&gt;2,EC$40&gt;0,SUM(EC$47:EC$53)&gt;0),1,0)))</f>
        <v>0</v>
      </c>
      <c r="CP83" s="80">
        <f>IF((SUM(CP$19:CP$39)+SUM(CP$78:CP82)+SUM(CP$117:CP$121))&gt;=30,0,SUM(IF(AND($I83=1,ED83=1,ED$41&gt;2,ED$40&gt;0,SUM(ED$47:ED$53)&gt;0),1,0)))</f>
        <v>0</v>
      </c>
      <c r="CQ83" s="80">
        <f>IF((SUM(CQ$19:CQ$39)+SUM(CQ$78:CQ82)+SUM(CQ$117:CQ$121))&gt;=30,0,SUM(IF(AND($I83=1,EE83=1,EE$41&gt;2,EE$40&gt;0,SUM(EE$47:EE$53)&gt;0),1,0)))</f>
        <v>0</v>
      </c>
      <c r="CR83" s="80">
        <f>IF((SUM(CR$19:CR$39)+SUM(CR$78:CR82)+SUM(CR$117:CR$121))&gt;=30,0,SUM(IF(AND($I83=1,EF83=1,EF$41&gt;2,EF$40&gt;0,SUM(EF$47:EF$53)&gt;0),1,0)))</f>
        <v>0</v>
      </c>
      <c r="CS83" s="64"/>
      <c r="CT83" s="64"/>
      <c r="CU83" s="6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64"/>
      <c r="DM83" s="64"/>
      <c r="DN83" s="64"/>
      <c r="DO83" s="64"/>
      <c r="DP83" s="64"/>
      <c r="DQ83" s="64"/>
      <c r="DR83" s="64"/>
      <c r="DS83" s="64"/>
      <c r="DT83" s="64"/>
      <c r="DU83" s="64"/>
      <c r="DV83" s="64"/>
      <c r="DW83" s="64"/>
      <c r="DX83" s="64"/>
      <c r="DY83" s="64"/>
      <c r="DZ83" s="64"/>
      <c r="EA83" s="64"/>
      <c r="EB83" s="64"/>
      <c r="EC83" s="64"/>
      <c r="ED83" s="64"/>
      <c r="EE83" s="64"/>
      <c r="EF83" s="64"/>
      <c r="EG83" s="54">
        <f t="shared" si="48"/>
        <v>0</v>
      </c>
      <c r="EH83" s="136"/>
      <c r="EI83" s="97">
        <f t="shared" si="49"/>
        <v>0</v>
      </c>
      <c r="EJ83" s="344" t="str">
        <f t="shared" si="50"/>
        <v/>
      </c>
      <c r="EK83" s="345">
        <f t="shared" si="51"/>
        <v>0</v>
      </c>
      <c r="EL83" s="185"/>
      <c r="EM83" s="102">
        <f>SUMIF($K83,REGISTER!$CU$7,'KORT 3'!$BD83)</f>
        <v>0</v>
      </c>
      <c r="EN83" s="19">
        <f>SUMIF($K83,REGISTER!$CU$8,'KORT 3'!$BD83)</f>
        <v>0</v>
      </c>
      <c r="EO83" s="20">
        <f>SUMIF($K83,REGISTER!$CU$9,'KORT 3'!$BD83)</f>
        <v>0</v>
      </c>
      <c r="EP83" s="17">
        <f>SUMIF($K83,REGISTER!$CU$21,'KORT 3'!$BD83)</f>
        <v>0</v>
      </c>
      <c r="EQ83" s="19">
        <f>SUMIF($K83,REGISTER!$CU$22,'KORT 3'!$BD83)</f>
        <v>0</v>
      </c>
      <c r="ER83" s="20">
        <f>SUMIF($K83,REGISTER!$CU$23,'KORT 3'!$BD83)</f>
        <v>0</v>
      </c>
      <c r="ES83" s="17">
        <f>SUMIF($K83,REGISTER!$CU$14,'KORT 3'!$BD83)</f>
        <v>0</v>
      </c>
      <c r="ET83" s="19">
        <f>SUMIF($K83,REGISTER!$CU$15,'KORT 3'!$BD83)</f>
        <v>0</v>
      </c>
      <c r="EU83" s="19">
        <f>SUMIF($K83,REGISTER!$CU$16,'KORT 3'!$BD83)</f>
        <v>0</v>
      </c>
      <c r="EV83" s="218">
        <f>SUMIF($K83,REGISTER!$CU$17,'KORT 3'!$BD83)+SUMIF($K83,REGISTER!$CU$18,'KORT 3'!$BD83)+SUMIF($K83,REGISTER!$CU$19,'KORT 3'!$BD83)+SUMIF($K83,REGISTER!$CU$20,'KORT 3'!$BD83)</f>
        <v>0</v>
      </c>
      <c r="EW83" s="103">
        <f>SUMIF($K83,REGISTER!$CU$28,'KORT 3'!$BD83)</f>
        <v>0</v>
      </c>
      <c r="EX83" s="19">
        <f>SUMIF($K83,REGISTER!$CU$29,'KORT 3'!$BD83)</f>
        <v>0</v>
      </c>
      <c r="EY83" s="19">
        <f>SUMIF($K83,REGISTER!$CU$30,'KORT 3'!$BD83)</f>
        <v>0</v>
      </c>
      <c r="EZ83" s="218">
        <f>SUMIF($K83,REGISTER!$CU$31,'KORT 3'!$BD83)+SUMIF($K83,REGISTER!$CU$32,'KORT 3'!$BD83)+SUMIF($K83,REGISTER!$CU$33,'KORT 3'!$BD83)+SUMIF($K83,REGISTER!$CU$34,'KORT 3'!$BD83)</f>
        <v>0</v>
      </c>
      <c r="FA83" s="136"/>
      <c r="FB83" s="136"/>
      <c r="FC83" s="136"/>
      <c r="FD83" s="136"/>
      <c r="FE83" s="136"/>
      <c r="FF83" s="136"/>
      <c r="FG83" s="136"/>
      <c r="FH83" s="136"/>
      <c r="FI83" s="136"/>
      <c r="FJ83" s="136"/>
      <c r="FK83" s="136"/>
      <c r="FL83" s="136"/>
      <c r="FM83" s="136"/>
      <c r="FN83" s="136"/>
      <c r="FO83" s="136"/>
      <c r="FP83" s="235"/>
      <c r="FQ83" s="103">
        <f>SUMIF($M83,REGISTER!$CU$36,'KORT 3'!$O83)</f>
        <v>0</v>
      </c>
      <c r="FR83" s="19">
        <f>SUMIF($M83,REGISTER!$CU$37,'KORT 3'!$O83)</f>
        <v>0</v>
      </c>
      <c r="FS83" s="19">
        <f>SUMIF($M83,REGISTER!$CU$38,'KORT 3'!$O83)</f>
        <v>0</v>
      </c>
      <c r="FT83" s="19">
        <f>SUMIF($M83,REGISTER!$CU$39,'KORT 3'!$O83)</f>
        <v>0</v>
      </c>
      <c r="FU83" s="19">
        <f>SUMIF($M83,REGISTER!$CU$40,'KORT 3'!$O83)</f>
        <v>0</v>
      </c>
      <c r="FV83" s="19">
        <f>SUMIF($M83,REGISTER!$CU$41,'KORT 3'!$O83)</f>
        <v>0</v>
      </c>
      <c r="FW83" s="19">
        <f>SUMIF($M83,REGISTER!$CU$56,'KORT 3'!$O83)</f>
        <v>0</v>
      </c>
      <c r="FX83" s="19">
        <f>SUMIF($M83,REGISTER!$CU$57,'KORT 3'!$O83)</f>
        <v>0</v>
      </c>
      <c r="FY83" s="19">
        <f>SUMIF($M83,REGISTER!$CU$58,'KORT 3'!$O83)</f>
        <v>0</v>
      </c>
      <c r="FZ83" s="19">
        <f>SUMIF($M83,REGISTER!$CU$59,'KORT 3'!$O83)</f>
        <v>0</v>
      </c>
      <c r="GA83" s="19">
        <f>SUMIF($M83,REGISTER!$CU$60,'KORT 3'!$O83)</f>
        <v>0</v>
      </c>
      <c r="GB83" s="19">
        <f>SUMIF($M83,REGISTER!$CU$61,'KORT 3'!$O83)</f>
        <v>0</v>
      </c>
      <c r="GC83" s="19">
        <f>SUMIF($M83,REGISTER!$CU$46,'KORT 3'!$O83)</f>
        <v>0</v>
      </c>
      <c r="GD83" s="19">
        <f>SUMIF($M83,REGISTER!$CU$47,'KORT 3'!$O83)</f>
        <v>0</v>
      </c>
      <c r="GE83" s="19">
        <f>SUMIF($M83,REGISTER!$CU$48,'KORT 3'!$O83)</f>
        <v>0</v>
      </c>
      <c r="GF83" s="19">
        <f>SUMIF($M83,REGISTER!$CU$49,'KORT 3'!$O83)</f>
        <v>0</v>
      </c>
      <c r="GG83" s="19">
        <f>SUMIF($M83,REGISTER!$CU$50,'KORT 3'!$O83)</f>
        <v>0</v>
      </c>
      <c r="GH83" s="19">
        <f>SUMIF($M83,REGISTER!$CU$51,'KORT 3'!$O83)</f>
        <v>0</v>
      </c>
      <c r="GI83" s="18">
        <f>SUMIF($M83,REGISTER!$CU$52,'KORT 3'!$O83)+SUMIF($M83,REGISTER!$CU$53,'KORT 3'!$O83)+SUMIF($M83,REGISTER!$CU$54,'KORT 3'!$O83)+SUMIF($M83,REGISTER!$CU$55,'KORT 3'!$O83)</f>
        <v>0</v>
      </c>
      <c r="GJ83" s="19">
        <f>SUMIF($M83,REGISTER!$CU$66,'KORT 3'!$O83)</f>
        <v>0</v>
      </c>
      <c r="GK83" s="19">
        <f>SUMIF($M83,REGISTER!$CU$67,'KORT 3'!$O83)</f>
        <v>0</v>
      </c>
      <c r="GL83" s="19">
        <f>SUMIF($M83,REGISTER!$CU$68,'KORT 3'!$O83)</f>
        <v>0</v>
      </c>
      <c r="GM83" s="19">
        <f>SUMIF($M83,REGISTER!$CU$69,'KORT 3'!$O83)</f>
        <v>0</v>
      </c>
      <c r="GN83" s="19">
        <f>SUMIF($M83,REGISTER!$CU$70,'KORT 3'!$O83)</f>
        <v>0</v>
      </c>
      <c r="GO83" s="19">
        <f>SUMIF($M83,REGISTER!$CU$71,'KORT 3'!$O83)</f>
        <v>0</v>
      </c>
      <c r="GP83" s="18">
        <f>SUMIF($M83,REGISTER!$CU$72,'KORT 3'!$O83)+SUMIF($M83,REGISTER!$CU$73,'KORT 3'!$O83)+SUMIF($M83,REGISTER!$CU$74,'KORT 3'!$O83)+SUMIF($M83,REGISTER!$CU$75,'KORT 3'!$O83)</f>
        <v>0</v>
      </c>
      <c r="GQ83" s="136"/>
      <c r="GR83" s="136"/>
      <c r="GS83" s="136"/>
      <c r="GT83" s="136"/>
      <c r="GU83" s="136"/>
      <c r="GV83" s="136"/>
      <c r="GW83" s="136"/>
      <c r="GX83" s="136"/>
      <c r="GY83" s="136"/>
      <c r="GZ83" s="136"/>
      <c r="HA83" s="136"/>
      <c r="HB83" s="136"/>
      <c r="HC83" s="136"/>
      <c r="HD83" s="136"/>
      <c r="HE83" s="136"/>
      <c r="HF83" s="136"/>
      <c r="HG83" s="136"/>
      <c r="HH83" s="125"/>
      <c r="HI83" s="1"/>
    </row>
    <row r="84" spans="1:217" ht="12" customHeight="1">
      <c r="A84" s="17">
        <v>28</v>
      </c>
      <c r="B84" s="81"/>
      <c r="C84" s="427" t="str">
        <f t="shared" si="38"/>
        <v/>
      </c>
      <c r="D84" s="428"/>
      <c r="E84" s="428"/>
      <c r="F84" s="428"/>
      <c r="G84" s="429"/>
      <c r="H84" s="130" t="str">
        <f t="shared" si="39"/>
        <v/>
      </c>
      <c r="I84" s="26">
        <f t="shared" si="40"/>
        <v>0</v>
      </c>
      <c r="J84" s="26">
        <f t="shared" si="41"/>
        <v>0</v>
      </c>
      <c r="K84" s="26">
        <f t="shared" si="42"/>
        <v>0</v>
      </c>
      <c r="L84" s="133"/>
      <c r="M84" s="26">
        <f t="shared" si="43"/>
        <v>0</v>
      </c>
      <c r="N84" s="26">
        <f t="shared" si="44"/>
        <v>0</v>
      </c>
      <c r="O84" s="101">
        <f t="shared" si="45"/>
        <v>0</v>
      </c>
      <c r="P84" s="80">
        <f>IF((SUM(P$19:P$39)+SUM(P$78:P83)+SUM(P$117:P$121))&gt;=REGISTER!$CZ$22,0,IF(CS$70=1,0,IF(AND(CS84=1,$J84=1,CS$43&gt;=REGISTER!$CZ$25,CS$40&gt;0,SUM(CS$54:CS$60)&gt;0),1,0)))</f>
        <v>0</v>
      </c>
      <c r="Q84" s="80">
        <f>IF((SUM(Q$19:Q$39)+SUM(Q$78:Q83)+SUM(Q$117:Q$121))&gt;=REGISTER!$CZ$22,0,IF(CT$70=1,0,IF(AND(CT84=1,$J84=1,CT$43&gt;=REGISTER!$CZ$25,CT$40&gt;0,SUM(CT$54:CT$60)&gt;0),1,0)))</f>
        <v>0</v>
      </c>
      <c r="R84" s="80">
        <f>IF((SUM(R$19:R$39)+SUM(R$78:R83)+SUM(R$117:R$121))&gt;=REGISTER!$CZ$22,0,IF(CU$70=1,0,IF(AND(CU84=1,$J84=1,CU$43&gt;=REGISTER!$CZ$25,CU$40&gt;0,SUM(CU$54:CU$60)&gt;0),1,0)))</f>
        <v>0</v>
      </c>
      <c r="S84" s="80">
        <f>IF((SUM(S$19:S$39)+SUM(S$78:S83)+SUM(S$117:S$121))&gt;=REGISTER!$CZ$22,0,IF(CV$70=1,0,IF(AND(CV84=1,$J84=1,CV$43&gt;=REGISTER!$CZ$25,CV$40&gt;0,SUM(CV$54:CV$60)&gt;0),1,0)))</f>
        <v>0</v>
      </c>
      <c r="T84" s="80">
        <f>IF((SUM(T$19:T$39)+SUM(T$78:T83)+SUM(T$117:T$121))&gt;=REGISTER!$CZ$22,0,IF(CW$70=1,0,IF(AND(CW84=1,$J84=1,CW$43&gt;=REGISTER!$CZ$25,CW$40&gt;0,SUM(CW$54:CW$60)&gt;0),1,0)))</f>
        <v>0</v>
      </c>
      <c r="U84" s="80">
        <f>IF((SUM(U$19:U$39)+SUM(U$78:U83)+SUM(U$117:U$121))&gt;=REGISTER!$CZ$22,0,IF(CX$70=1,0,IF(AND(CX84=1,$J84=1,CX$43&gt;=REGISTER!$CZ$25,CX$40&gt;0,SUM(CX$54:CX$60)&gt;0),1,0)))</f>
        <v>0</v>
      </c>
      <c r="V84" s="80">
        <f>IF((SUM(V$19:V$39)+SUM(V$78:V83)+SUM(V$117:V$121))&gt;=REGISTER!$CZ$22,0,IF(CY$70=1,0,IF(AND(CY84=1,$J84=1,CY$43&gt;=REGISTER!$CZ$25,CY$40&gt;0,SUM(CY$54:CY$60)&gt;0),1,0)))</f>
        <v>0</v>
      </c>
      <c r="W84" s="80">
        <f>IF((SUM(W$19:W$39)+SUM(W$78:W83)+SUM(W$117:W$121))&gt;=REGISTER!$CZ$22,0,IF(CZ$70=1,0,IF(AND(CZ84=1,$J84=1,CZ$43&gt;=REGISTER!$CZ$25,CZ$40&gt;0,SUM(CZ$54:CZ$60)&gt;0),1,0)))</f>
        <v>0</v>
      </c>
      <c r="X84" s="80">
        <f>IF((SUM(X$19:X$39)+SUM(X$78:X83)+SUM(X$117:X$121))&gt;=REGISTER!$CZ$22,0,IF(DA$70=1,0,IF(AND(DA84=1,$J84=1,DA$43&gt;=REGISTER!$CZ$25,DA$40&gt;0,SUM(DA$54:DA$60)&gt;0),1,0)))</f>
        <v>0</v>
      </c>
      <c r="Y84" s="80">
        <f>IF((SUM(Y$19:Y$39)+SUM(Y$78:Y83)+SUM(Y$117:Y$121))&gt;=REGISTER!$CZ$22,0,IF(DB$70=1,0,IF(AND(DB84=1,$J84=1,DB$43&gt;=REGISTER!$CZ$25,DB$40&gt;0,SUM(DB$54:DB$60)&gt;0),1,0)))</f>
        <v>0</v>
      </c>
      <c r="Z84" s="80">
        <f>IF((SUM(Z$19:Z$39)+SUM(Z$78:Z83)+SUM(Z$117:Z$121))&gt;=REGISTER!$CZ$22,0,IF(DC$70=1,0,IF(AND(DC84=1,$J84=1,DC$43&gt;=REGISTER!$CZ$25,DC$40&gt;0,SUM(DC$54:DC$60)&gt;0),1,0)))</f>
        <v>0</v>
      </c>
      <c r="AA84" s="80">
        <f>IF((SUM(AA$19:AA$39)+SUM(AA$78:AA83)+SUM(AA$117:AA$121))&gt;=REGISTER!$CZ$22,0,IF(DD$70=1,0,IF(AND(DD84=1,$J84=1,DD$43&gt;=REGISTER!$CZ$25,DD$40&gt;0,SUM(DD$54:DD$60)&gt;0),1,0)))</f>
        <v>0</v>
      </c>
      <c r="AB84" s="80">
        <f>IF((SUM(AB$19:AB$39)+SUM(AB$78:AB83)+SUM(AB$117:AB$121))&gt;=REGISTER!$CZ$22,0,IF(DE$70=1,0,IF(AND(DE84=1,$J84=1,DE$43&gt;=REGISTER!$CZ$25,DE$40&gt;0,SUM(DE$54:DE$60)&gt;0),1,0)))</f>
        <v>0</v>
      </c>
      <c r="AC84" s="80">
        <f>IF((SUM(AC$19:AC$39)+SUM(AC$78:AC83)+SUM(AC$117:AC$121))&gt;=REGISTER!$CZ$22,0,IF(DF$70=1,0,IF(AND(DF84=1,$J84=1,DF$43&gt;=REGISTER!$CZ$25,DF$40&gt;0,SUM(DF$54:DF$60)&gt;0),1,0)))</f>
        <v>0</v>
      </c>
      <c r="AD84" s="80">
        <f>IF((SUM(AD$19:AD$39)+SUM(AD$78:AD83)+SUM(AD$117:AD$121))&gt;=REGISTER!$CZ$22,0,IF(DG$70=1,0,IF(AND(DG84=1,$J84=1,DG$43&gt;=REGISTER!$CZ$25,DG$40&gt;0,SUM(DG$54:DG$60)&gt;0),1,0)))</f>
        <v>0</v>
      </c>
      <c r="AE84" s="80">
        <f>IF((SUM(AE$19:AE$39)+SUM(AE$78:AE83)+SUM(AE$117:AE$121))&gt;=REGISTER!$CZ$22,0,IF(DH$70=1,0,IF(AND(DH84=1,$J84=1,DH$43&gt;=REGISTER!$CZ$25,DH$40&gt;0,SUM(DH$54:DH$60)&gt;0),1,0)))</f>
        <v>0</v>
      </c>
      <c r="AF84" s="80">
        <f>IF((SUM(AF$19:AF$39)+SUM(AF$78:AF83)+SUM(AF$117:AF$121))&gt;=REGISTER!$CZ$22,0,IF(DI$70=1,0,IF(AND(DI84=1,$J84=1,DI$43&gt;=REGISTER!$CZ$25,DI$40&gt;0,SUM(DI$54:DI$60)&gt;0),1,0)))</f>
        <v>0</v>
      </c>
      <c r="AG84" s="80">
        <f>IF((SUM(AG$19:AG$39)+SUM(AG$78:AG83)+SUM(AG$117:AG$121))&gt;=REGISTER!$CZ$22,0,IF(DJ$70=1,0,IF(AND(DJ84=1,$J84=1,DJ$43&gt;=REGISTER!$CZ$25,DJ$40&gt;0,SUM(DJ$54:DJ$60)&gt;0),1,0)))</f>
        <v>0</v>
      </c>
      <c r="AH84" s="80">
        <f>IF((SUM(AH$19:AH$39)+SUM(AH$78:AH83)+SUM(AH$117:AH$121))&gt;=REGISTER!$CZ$22,0,IF(DK$70=1,0,IF(AND(DK84=1,$J84=1,DK$43&gt;=REGISTER!$CZ$25,DK$40&gt;0,SUM(DK$54:DK$60)&gt;0),1,0)))</f>
        <v>0</v>
      </c>
      <c r="AI84" s="80">
        <f>IF((SUM(AI$19:AI$39)+SUM(AI$78:AI83)+SUM(AI$117:AI$121))&gt;=REGISTER!$CZ$22,0,IF(DL$70=1,0,IF(AND(DL84=1,$J84=1,DL$43&gt;=REGISTER!$CZ$25,DL$40&gt;0,SUM(DL$54:DL$60)&gt;0),1,0)))</f>
        <v>0</v>
      </c>
      <c r="AJ84" s="80">
        <f>IF((SUM(AJ$19:AJ$39)+SUM(AJ$78:AJ83)+SUM(AJ$117:AJ$121))&gt;=REGISTER!$CZ$22,0,IF(DM$70=1,0,IF(AND(DM84=1,$J84=1,DM$43&gt;=REGISTER!$CZ$25,DM$40&gt;0,SUM(DM$54:DM$60)&gt;0),1,0)))</f>
        <v>0</v>
      </c>
      <c r="AK84" s="80">
        <f>IF((SUM(AK$19:AK$39)+SUM(AK$78:AK83)+SUM(AK$117:AK$121))&gt;=REGISTER!$CZ$22,0,IF(DN$70=1,0,IF(AND(DN84=1,$J84=1,DN$43&gt;=REGISTER!$CZ$25,DN$40&gt;0,SUM(DN$54:DN$60)&gt;0),1,0)))</f>
        <v>0</v>
      </c>
      <c r="AL84" s="80">
        <f>IF((SUM(AL$19:AL$39)+SUM(AL$78:AL83)+SUM(AL$117:AL$121))&gt;=REGISTER!$CZ$22,0,IF(DO$70=1,0,IF(AND(DO84=1,$J84=1,DO$43&gt;=REGISTER!$CZ$25,DO$40&gt;0,SUM(DO$54:DO$60)&gt;0),1,0)))</f>
        <v>0</v>
      </c>
      <c r="AM84" s="80">
        <f>IF((SUM(AM$19:AM$39)+SUM(AM$78:AM83)+SUM(AM$117:AM$121))&gt;=REGISTER!$CZ$22,0,IF(DP$70=1,0,IF(AND(DP84=1,$J84=1,DP$43&gt;=REGISTER!$CZ$25,DP$40&gt;0,SUM(DP$54:DP$60)&gt;0),1,0)))</f>
        <v>0</v>
      </c>
      <c r="AN84" s="80">
        <f>IF((SUM(AN$19:AN$39)+SUM(AN$78:AN83)+SUM(AN$117:AN$121))&gt;=REGISTER!$CZ$22,0,IF(DQ$70=1,0,IF(AND(DQ84=1,$J84=1,DQ$43&gt;=REGISTER!$CZ$25,DQ$40&gt;0,SUM(DQ$54:DQ$60)&gt;0),1,0)))</f>
        <v>0</v>
      </c>
      <c r="AO84" s="80">
        <f>IF((SUM(AO$19:AO$39)+SUM(AO$78:AO83)+SUM(AO$117:AO$121))&gt;=REGISTER!$CZ$22,0,IF(DR$70=1,0,IF(AND(DR84=1,$J84=1,DR$43&gt;=REGISTER!$CZ$25,DR$40&gt;0,SUM(DR$54:DR$60)&gt;0),1,0)))</f>
        <v>0</v>
      </c>
      <c r="AP84" s="80">
        <f>IF((SUM(AP$19:AP$39)+SUM(AP$78:AP83)+SUM(AP$117:AP$121))&gt;=REGISTER!$CZ$22,0,IF(DS$70=1,0,IF(AND(DS84=1,$J84=1,DS$43&gt;=REGISTER!$CZ$25,DS$40&gt;0,SUM(DS$54:DS$60)&gt;0),1,0)))</f>
        <v>0</v>
      </c>
      <c r="AQ84" s="80">
        <f>IF((SUM(AQ$19:AQ$39)+SUM(AQ$78:AQ83)+SUM(AQ$117:AQ$121))&gt;=REGISTER!$CZ$22,0,IF(DT$70=1,0,IF(AND(DT84=1,$J84=1,DT$43&gt;=REGISTER!$CZ$25,DT$40&gt;0,SUM(DT$54:DT$60)&gt;0),1,0)))</f>
        <v>0</v>
      </c>
      <c r="AR84" s="80">
        <f>IF((SUM(AR$19:AR$39)+SUM(AR$78:AR83)+SUM(AR$117:AR$121))&gt;=REGISTER!$CZ$22,0,IF(DU$70=1,0,IF(AND(DU84=1,$J84=1,DU$43&gt;=REGISTER!$CZ$25,DU$40&gt;0,SUM(DU$54:DU$60)&gt;0),1,0)))</f>
        <v>0</v>
      </c>
      <c r="AS84" s="80">
        <f>IF((SUM(AS$19:AS$39)+SUM(AS$78:AS83)+SUM(AS$117:AS$121))&gt;=REGISTER!$CZ$22,0,IF(DV$70=1,0,IF(AND(DV84=1,$J84=1,DV$43&gt;=REGISTER!$CZ$25,DV$40&gt;0,SUM(DV$54:DV$60)&gt;0),1,0)))</f>
        <v>0</v>
      </c>
      <c r="AT84" s="80">
        <f>IF((SUM(AT$19:AT$39)+SUM(AT$78:AT83)+SUM(AT$117:AT$121))&gt;=REGISTER!$CZ$22,0,IF(DW$70=1,0,IF(AND(DW84=1,$J84=1,DW$43&gt;=REGISTER!$CZ$25,DW$40&gt;0,SUM(DW$54:DW$60)&gt;0),1,0)))</f>
        <v>0</v>
      </c>
      <c r="AU84" s="80">
        <f>IF((SUM(AU$19:AU$39)+SUM(AU$78:AU83)+SUM(AU$117:AU$121))&gt;=REGISTER!$CZ$22,0,IF(DX$70=1,0,IF(AND(DX84=1,$J84=1,DX$43&gt;=REGISTER!$CZ$25,DX$40&gt;0,SUM(DX$54:DX$60)&gt;0),1,0)))</f>
        <v>0</v>
      </c>
      <c r="AV84" s="80">
        <f>IF((SUM(AV$19:AV$39)+SUM(AV$78:AV83)+SUM(AV$117:AV$121))&gt;=REGISTER!$CZ$22,0,IF(DY$70=1,0,IF(AND(DY84=1,$J84=1,DY$43&gt;=REGISTER!$CZ$25,DY$40&gt;0,SUM(DY$54:DY$60)&gt;0),1,0)))</f>
        <v>0</v>
      </c>
      <c r="AW84" s="80">
        <f>IF((SUM(AW$19:AW$39)+SUM(AW$78:AW83)+SUM(AW$117:AW$121))&gt;=REGISTER!$CZ$22,0,IF(DZ$70=1,0,IF(AND(DZ84=1,$J84=1,DZ$43&gt;=REGISTER!$CZ$25,DZ$40&gt;0,SUM(DZ$54:DZ$60)&gt;0),1,0)))</f>
        <v>0</v>
      </c>
      <c r="AX84" s="80">
        <f>IF((SUM(AX$19:AX$39)+SUM(AX$78:AX83)+SUM(AX$117:AX$121))&gt;=REGISTER!$CZ$22,0,IF(EA$70=1,0,IF(AND(EA84=1,$J84=1,EA$43&gt;=REGISTER!$CZ$25,EA$40&gt;0,SUM(EA$54:EA$60)&gt;0),1,0)))</f>
        <v>0</v>
      </c>
      <c r="AY84" s="80">
        <f>IF((SUM(AY$19:AY$39)+SUM(AY$78:AY83)+SUM(AY$117:AY$121))&gt;=REGISTER!$CZ$22,0,IF(EB$70=1,0,IF(AND(EB84=1,$J84=1,EB$43&gt;=REGISTER!$CZ$25,EB$40&gt;0,SUM(EB$54:EB$60)&gt;0),1,0)))</f>
        <v>0</v>
      </c>
      <c r="AZ84" s="80">
        <f>IF((SUM(AZ$19:AZ$39)+SUM(AZ$78:AZ83)+SUM(AZ$117:AZ$121))&gt;=REGISTER!$CZ$22,0,IF(EC$70=1,0,IF(AND(EC84=1,$J84=1,EC$43&gt;=REGISTER!$CZ$25,EC$40&gt;0,SUM(EC$54:EC$60)&gt;0),1,0)))</f>
        <v>0</v>
      </c>
      <c r="BA84" s="80">
        <f>IF((SUM(BA$19:BA$39)+SUM(BA$78:BA83)+SUM(BA$117:BA$121))&gt;=REGISTER!$CZ$22,0,IF(ED$70=1,0,IF(AND(ED84=1,$J84=1,ED$43&gt;=REGISTER!$CZ$25,ED$40&gt;0,SUM(ED$54:ED$60)&gt;0),1,0)))</f>
        <v>0</v>
      </c>
      <c r="BB84" s="80">
        <f>IF((SUM(BB$19:BB$39)+SUM(BB$78:BB83)+SUM(BB$117:BB$121))&gt;=REGISTER!$CZ$22,0,IF(EE$70=1,0,IF(AND(EE84=1,$J84=1,EE$43&gt;=REGISTER!$CZ$25,EE$40&gt;0,SUM(EE$54:EE$60)&gt;0),1,0)))</f>
        <v>0</v>
      </c>
      <c r="BC84" s="80">
        <f>IF((SUM(BC$19:BC$39)+SUM(BC$78:BC83)+SUM(BC$117:BC$121))&gt;=REGISTER!$CZ$22,0,IF(EF$70=1,0,IF(AND(EF84=1,$J84=1,EF$43&gt;=REGISTER!$CZ$25,EF$40&gt;0,SUM(EF$54:EF$60)&gt;0),1,0)))</f>
        <v>0</v>
      </c>
      <c r="BD84" s="101">
        <f t="shared" si="46"/>
        <v>0</v>
      </c>
      <c r="BE84" s="80">
        <f>IF((SUM(BE$19:BE$39)+SUM(BE$78:BE83)+SUM(BE$117:BE$121))&gt;=30,0,SUM(IF(AND($I84=1,CS84=1,CS$41&gt;2,CS$40&gt;0,SUM(CS$47:CS$53)&gt;0),1,0)))</f>
        <v>0</v>
      </c>
      <c r="BF84" s="80">
        <f>IF((SUM(BF$19:BF$39)+SUM(BF$78:BF83)+SUM(BF$117:BF$121))&gt;=30,0,SUM(IF(AND($I84=1,CT84=1,CT$41&gt;2,CT$40&gt;0,SUM(CT$47:CT$53)&gt;0),1,0)))</f>
        <v>0</v>
      </c>
      <c r="BG84" s="80">
        <f>IF((SUM(BG$19:BG$39)+SUM(BG$78:BG83)+SUM(BG$117:BG$121))&gt;=30,0,SUM(IF(AND($I84=1,CU84=1,CU$41&gt;2,CU$40&gt;0,SUM(CU$47:CU$53)&gt;0),1,0)))</f>
        <v>0</v>
      </c>
      <c r="BH84" s="80">
        <f>IF((SUM(BH$19:BH$39)+SUM(BH$78:BH83)+SUM(BH$117:BH$121))&gt;=30,0,SUM(IF(AND($I84=1,CV84=1,CV$41&gt;2,CV$40&gt;0,SUM(CV$47:CV$53)&gt;0),1,0)))</f>
        <v>0</v>
      </c>
      <c r="BI84" s="80">
        <f>IF((SUM(BI$19:BI$39)+SUM(BI$78:BI83)+SUM(BI$117:BI$121))&gt;=30,0,SUM(IF(AND($I84=1,CW84=1,CW$41&gt;2,CW$40&gt;0,SUM(CW$47:CW$53)&gt;0),1,0)))</f>
        <v>0</v>
      </c>
      <c r="BJ84" s="80">
        <f>IF((SUM(BJ$19:BJ$39)+SUM(BJ$78:BJ83)+SUM(BJ$117:BJ$121))&gt;=30,0,SUM(IF(AND($I84=1,CX84=1,CX$41&gt;2,CX$40&gt;0,SUM(CX$47:CX$53)&gt;0),1,0)))</f>
        <v>0</v>
      </c>
      <c r="BK84" s="80">
        <f>IF((SUM(BK$19:BK$39)+SUM(BK$78:BK83)+SUM(BK$117:BK$121))&gt;=30,0,SUM(IF(AND($I84=1,CY84=1,CY$41&gt;2,CY$40&gt;0,SUM(CY$47:CY$53)&gt;0),1,0)))</f>
        <v>0</v>
      </c>
      <c r="BL84" s="80">
        <f>IF((SUM(BL$19:BL$39)+SUM(BL$78:BL83)+SUM(BL$117:BL$121))&gt;=30,0,SUM(IF(AND($I84=1,CZ84=1,CZ$41&gt;2,CZ$40&gt;0,SUM(CZ$47:CZ$53)&gt;0),1,0)))</f>
        <v>0</v>
      </c>
      <c r="BM84" s="80">
        <f>IF((SUM(BM$19:BM$39)+SUM(BM$78:BM83)+SUM(BM$117:BM$121))&gt;=30,0,SUM(IF(AND($I84=1,DA84=1,DA$41&gt;2,DA$40&gt;0,SUM(DA$47:DA$53)&gt;0),1,0)))</f>
        <v>0</v>
      </c>
      <c r="BN84" s="80">
        <f>IF((SUM(BN$19:BN$39)+SUM(BN$78:BN83)+SUM(BN$117:BN$121))&gt;=30,0,SUM(IF(AND($I84=1,DB84=1,DB$41&gt;2,DB$40&gt;0,SUM(DB$47:DB$53)&gt;0),1,0)))</f>
        <v>0</v>
      </c>
      <c r="BO84" s="80">
        <f>IF((SUM(BO$19:BO$39)+SUM(BO$78:BO83)+SUM(BO$117:BO$121))&gt;=30,0,SUM(IF(AND($I84=1,DC84=1,DC$41&gt;2,DC$40&gt;0,SUM(DC$47:DC$53)&gt;0),1,0)))</f>
        <v>0</v>
      </c>
      <c r="BP84" s="80">
        <f>IF((SUM(BP$19:BP$39)+SUM(BP$78:BP83)+SUM(BP$117:BP$121))&gt;=30,0,SUM(IF(AND($I84=1,DD84=1,DD$41&gt;2,DD$40&gt;0,SUM(DD$47:DD$53)&gt;0),1,0)))</f>
        <v>0</v>
      </c>
      <c r="BQ84" s="80">
        <f>IF((SUM(BQ$19:BQ$39)+SUM(BQ$78:BQ83)+SUM(BQ$117:BQ$121))&gt;=30,0,SUM(IF(AND($I84=1,DE84=1,DE$41&gt;2,DE$40&gt;0,SUM(DE$47:DE$53)&gt;0),1,0)))</f>
        <v>0</v>
      </c>
      <c r="BR84" s="80">
        <f>IF((SUM(BR$19:BR$39)+SUM(BR$78:BR83)+SUM(BR$117:BR$121))&gt;=30,0,SUM(IF(AND($I84=1,DF84=1,DF$41&gt;2,DF$40&gt;0,SUM(DF$47:DF$53)&gt;0),1,0)))</f>
        <v>0</v>
      </c>
      <c r="BS84" s="80">
        <f>IF((SUM(BS$19:BS$39)+SUM(BS$78:BS83)+SUM(BS$117:BS$121))&gt;=30,0,SUM(IF(AND($I84=1,DG84=1,DG$41&gt;2,DG$40&gt;0,SUM(DG$47:DG$53)&gt;0),1,0)))</f>
        <v>0</v>
      </c>
      <c r="BT84" s="80">
        <f>IF((SUM(BT$19:BT$39)+SUM(BT$78:BT83)+SUM(BT$117:BT$121))&gt;=30,0,SUM(IF(AND($I84=1,DH84=1,DH$41&gt;2,DH$40&gt;0,SUM(DH$47:DH$53)&gt;0),1,0)))</f>
        <v>0</v>
      </c>
      <c r="BU84" s="80">
        <f>IF((SUM(BU$19:BU$39)+SUM(BU$78:BU83)+SUM(BU$117:BU$121))&gt;=30,0,SUM(IF(AND($I84=1,DI84=1,DI$41&gt;2,DI$40&gt;0,SUM(DI$47:DI$53)&gt;0),1,0)))</f>
        <v>0</v>
      </c>
      <c r="BV84" s="80">
        <f>IF((SUM(BV$19:BV$39)+SUM(BV$78:BV83)+SUM(BV$117:BV$121))&gt;=30,0,SUM(IF(AND($I84=1,DJ84=1,DJ$41&gt;2,DJ$40&gt;0,SUM(DJ$47:DJ$53)&gt;0),1,0)))</f>
        <v>0</v>
      </c>
      <c r="BW84" s="80">
        <f>IF((SUM(BW$19:BW$39)+SUM(BW$78:BW83)+SUM(BW$117:BW$121))&gt;=30,0,SUM(IF(AND($I84=1,DK84=1,DK$41&gt;2,DK$40&gt;0,SUM(DK$47:DK$53)&gt;0),1,0)))</f>
        <v>0</v>
      </c>
      <c r="BX84" s="80">
        <f>IF((SUM(BX$19:BX$39)+SUM(BX$78:BX83)+SUM(BX$117:BX$121))&gt;=30,0,SUM(IF(AND($I84=1,DL84=1,DL$41&gt;2,DL$40&gt;0,SUM(DL$47:DL$53)&gt;0),1,0)))</f>
        <v>0</v>
      </c>
      <c r="BY84" s="80">
        <f>IF((SUM(BY$19:BY$39)+SUM(BY$78:BY83)+SUM(BY$117:BY$121))&gt;=30,0,SUM(IF(AND($I84=1,DM84=1,DM$41&gt;2,DM$40&gt;0,SUM(DM$47:DM$53)&gt;0),1,0)))</f>
        <v>0</v>
      </c>
      <c r="BZ84" s="80">
        <f>IF((SUM(BZ$19:BZ$39)+SUM(BZ$78:BZ83)+SUM(BZ$117:BZ$121))&gt;=30,0,SUM(IF(AND($I84=1,DN84=1,DN$41&gt;2,DN$40&gt;0,SUM(DN$47:DN$53)&gt;0),1,0)))</f>
        <v>0</v>
      </c>
      <c r="CA84" s="80">
        <f>IF((SUM(CA$19:CA$39)+SUM(CA$78:CA83)+SUM(CA$117:CA$121))&gt;=30,0,SUM(IF(AND($I84=1,DO84=1,DO$41&gt;2,DO$40&gt;0,SUM(DO$47:DO$53)&gt;0),1,0)))</f>
        <v>0</v>
      </c>
      <c r="CB84" s="80">
        <f>IF((SUM(CB$19:CB$39)+SUM(CB$78:CB83)+SUM(CB$117:CB$121))&gt;=30,0,SUM(IF(AND($I84=1,DP84=1,DP$41&gt;2,DP$40&gt;0,SUM(DP$47:DP$53)&gt;0),1,0)))</f>
        <v>0</v>
      </c>
      <c r="CC84" s="80">
        <f>IF((SUM(CC$19:CC$39)+SUM(CC$78:CC83)+SUM(CC$117:CC$121))&gt;=30,0,SUM(IF(AND($I84=1,DQ84=1,DQ$41&gt;2,DQ$40&gt;0,SUM(DQ$47:DQ$53)&gt;0),1,0)))</f>
        <v>0</v>
      </c>
      <c r="CD84" s="80">
        <f>IF((SUM(CD$19:CD$39)+SUM(CD$78:CD83)+SUM(CD$117:CD$121))&gt;=30,0,SUM(IF(AND($I84=1,DR84=1,DR$41&gt;2,DR$40&gt;0,SUM(DR$47:DR$53)&gt;0),1,0)))</f>
        <v>0</v>
      </c>
      <c r="CE84" s="80">
        <f>IF((SUM(CE$19:CE$39)+SUM(CE$78:CE83)+SUM(CE$117:CE$121))&gt;=30,0,SUM(IF(AND($I84=1,DS84=1,DS$41&gt;2,DS$40&gt;0,SUM(DS$47:DS$53)&gt;0),1,0)))</f>
        <v>0</v>
      </c>
      <c r="CF84" s="80">
        <f>IF((SUM(CF$19:CF$39)+SUM(CF$78:CF83)+SUM(CF$117:CF$121))&gt;=30,0,SUM(IF(AND($I84=1,DT84=1,DT$41&gt;2,DT$40&gt;0,SUM(DT$47:DT$53)&gt;0),1,0)))</f>
        <v>0</v>
      </c>
      <c r="CG84" s="80">
        <f>IF((SUM(CG$19:CG$39)+SUM(CG$78:CG83)+SUM(CG$117:CG$121))&gt;=30,0,SUM(IF(AND($I84=1,DU84=1,DU$41&gt;2,DU$40&gt;0,SUM(DU$47:DU$53)&gt;0),1,0)))</f>
        <v>0</v>
      </c>
      <c r="CH84" s="80">
        <f>IF((SUM(CH$19:CH$39)+SUM(CH$78:CH83)+SUM(CH$117:CH$121))&gt;=30,0,SUM(IF(AND($I84=1,DV84=1,DV$41&gt;2,DV$40&gt;0,SUM(DV$47:DV$53)&gt;0),1,0)))</f>
        <v>0</v>
      </c>
      <c r="CI84" s="80">
        <f>IF((SUM(CI$19:CI$39)+SUM(CI$78:CI83)+SUM(CI$117:CI$121))&gt;=30,0,SUM(IF(AND($I84=1,DW84=1,DW$41&gt;2,DW$40&gt;0,SUM(DW$47:DW$53)&gt;0),1,0)))</f>
        <v>0</v>
      </c>
      <c r="CJ84" s="80">
        <f>IF((SUM(CJ$19:CJ$39)+SUM(CJ$78:CJ83)+SUM(CJ$117:CJ$121))&gt;=30,0,SUM(IF(AND($I84=1,DX84=1,DX$41&gt;2,DX$40&gt;0,SUM(DX$47:DX$53)&gt;0),1,0)))</f>
        <v>0</v>
      </c>
      <c r="CK84" s="80">
        <f>IF((SUM(CK$19:CK$39)+SUM(CK$78:CK83)+SUM(CK$117:CK$121))&gt;=30,0,SUM(IF(AND($I84=1,DY84=1,DY$41&gt;2,DY$40&gt;0,SUM(DY$47:DY$53)&gt;0),1,0)))</f>
        <v>0</v>
      </c>
      <c r="CL84" s="80">
        <f>IF((SUM(CL$19:CL$39)+SUM(CL$78:CL83)+SUM(CL$117:CL$121))&gt;=30,0,SUM(IF(AND($I84=1,DZ84=1,DZ$41&gt;2,DZ$40&gt;0,SUM(DZ$47:DZ$53)&gt;0),1,0)))</f>
        <v>0</v>
      </c>
      <c r="CM84" s="80">
        <f>IF((SUM(CM$19:CM$39)+SUM(CM$78:CM83)+SUM(CM$117:CM$121))&gt;=30,0,SUM(IF(AND($I84=1,EA84=1,EA$41&gt;2,EA$40&gt;0,SUM(EA$47:EA$53)&gt;0),1,0)))</f>
        <v>0</v>
      </c>
      <c r="CN84" s="80">
        <f>IF((SUM(CN$19:CN$39)+SUM(CN$78:CN83)+SUM(CN$117:CN$121))&gt;=30,0,SUM(IF(AND($I84=1,EB84=1,EB$41&gt;2,EB$40&gt;0,SUM(EB$47:EB$53)&gt;0),1,0)))</f>
        <v>0</v>
      </c>
      <c r="CO84" s="80">
        <f>IF((SUM(CO$19:CO$39)+SUM(CO$78:CO83)+SUM(CO$117:CO$121))&gt;=30,0,SUM(IF(AND($I84=1,EC84=1,EC$41&gt;2,EC$40&gt;0,SUM(EC$47:EC$53)&gt;0),1,0)))</f>
        <v>0</v>
      </c>
      <c r="CP84" s="80">
        <f>IF((SUM(CP$19:CP$39)+SUM(CP$78:CP83)+SUM(CP$117:CP$121))&gt;=30,0,SUM(IF(AND($I84=1,ED84=1,ED$41&gt;2,ED$40&gt;0,SUM(ED$47:ED$53)&gt;0),1,0)))</f>
        <v>0</v>
      </c>
      <c r="CQ84" s="80">
        <f>IF((SUM(CQ$19:CQ$39)+SUM(CQ$78:CQ83)+SUM(CQ$117:CQ$121))&gt;=30,0,SUM(IF(AND($I84=1,EE84=1,EE$41&gt;2,EE$40&gt;0,SUM(EE$47:EE$53)&gt;0),1,0)))</f>
        <v>0</v>
      </c>
      <c r="CR84" s="80">
        <f>IF((SUM(CR$19:CR$39)+SUM(CR$78:CR83)+SUM(CR$117:CR$121))&gt;=30,0,SUM(IF(AND($I84=1,EF84=1,EF$41&gt;2,EF$40&gt;0,SUM(EF$47:EF$53)&gt;0),1,0)))</f>
        <v>0</v>
      </c>
      <c r="CS84" s="64"/>
      <c r="CT84" s="64"/>
      <c r="CU84" s="6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64"/>
      <c r="DM84" s="64"/>
      <c r="DN84" s="64"/>
      <c r="DO84" s="64"/>
      <c r="DP84" s="64"/>
      <c r="DQ84" s="64"/>
      <c r="DR84" s="64"/>
      <c r="DS84" s="64"/>
      <c r="DT84" s="64"/>
      <c r="DU84" s="64"/>
      <c r="DV84" s="64"/>
      <c r="DW84" s="64"/>
      <c r="DX84" s="64"/>
      <c r="DY84" s="64"/>
      <c r="DZ84" s="64"/>
      <c r="EA84" s="64"/>
      <c r="EB84" s="64"/>
      <c r="EC84" s="64"/>
      <c r="ED84" s="64"/>
      <c r="EE84" s="64"/>
      <c r="EF84" s="64"/>
      <c r="EG84" s="54">
        <f t="shared" si="48"/>
        <v>0</v>
      </c>
      <c r="EH84" s="136"/>
      <c r="EI84" s="97">
        <f t="shared" si="49"/>
        <v>0</v>
      </c>
      <c r="EJ84" s="344" t="str">
        <f t="shared" si="50"/>
        <v/>
      </c>
      <c r="EK84" s="345">
        <f t="shared" si="51"/>
        <v>0</v>
      </c>
      <c r="EL84" s="185"/>
      <c r="EM84" s="102">
        <f>SUMIF($K84,REGISTER!$CU$7,'KORT 3'!$BD84)</f>
        <v>0</v>
      </c>
      <c r="EN84" s="19">
        <f>SUMIF($K84,REGISTER!$CU$8,'KORT 3'!$BD84)</f>
        <v>0</v>
      </c>
      <c r="EO84" s="20">
        <f>SUMIF($K84,REGISTER!$CU$9,'KORT 3'!$BD84)</f>
        <v>0</v>
      </c>
      <c r="EP84" s="17">
        <f>SUMIF($K84,REGISTER!$CU$21,'KORT 3'!$BD84)</f>
        <v>0</v>
      </c>
      <c r="EQ84" s="19">
        <f>SUMIF($K84,REGISTER!$CU$22,'KORT 3'!$BD84)</f>
        <v>0</v>
      </c>
      <c r="ER84" s="20">
        <f>SUMIF($K84,REGISTER!$CU$23,'KORT 3'!$BD84)</f>
        <v>0</v>
      </c>
      <c r="ES84" s="17">
        <f>SUMIF($K84,REGISTER!$CU$14,'KORT 3'!$BD84)</f>
        <v>0</v>
      </c>
      <c r="ET84" s="19">
        <f>SUMIF($K84,REGISTER!$CU$15,'KORT 3'!$BD84)</f>
        <v>0</v>
      </c>
      <c r="EU84" s="19">
        <f>SUMIF($K84,REGISTER!$CU$16,'KORT 3'!$BD84)</f>
        <v>0</v>
      </c>
      <c r="EV84" s="218">
        <f>SUMIF($K84,REGISTER!$CU$17,'KORT 3'!$BD84)+SUMIF($K84,REGISTER!$CU$18,'KORT 3'!$BD84)+SUMIF($K84,REGISTER!$CU$19,'KORT 3'!$BD84)+SUMIF($K84,REGISTER!$CU$20,'KORT 3'!$BD84)</f>
        <v>0</v>
      </c>
      <c r="EW84" s="103">
        <f>SUMIF($K84,REGISTER!$CU$28,'KORT 3'!$BD84)</f>
        <v>0</v>
      </c>
      <c r="EX84" s="19">
        <f>SUMIF($K84,REGISTER!$CU$29,'KORT 3'!$BD84)</f>
        <v>0</v>
      </c>
      <c r="EY84" s="19">
        <f>SUMIF($K84,REGISTER!$CU$30,'KORT 3'!$BD84)</f>
        <v>0</v>
      </c>
      <c r="EZ84" s="218">
        <f>SUMIF($K84,REGISTER!$CU$31,'KORT 3'!$BD84)+SUMIF($K84,REGISTER!$CU$32,'KORT 3'!$BD84)+SUMIF($K84,REGISTER!$CU$33,'KORT 3'!$BD84)+SUMIF($K84,REGISTER!$CU$34,'KORT 3'!$BD84)</f>
        <v>0</v>
      </c>
      <c r="FA84" s="136"/>
      <c r="FB84" s="136"/>
      <c r="FC84" s="136"/>
      <c r="FD84" s="136"/>
      <c r="FE84" s="136"/>
      <c r="FF84" s="136"/>
      <c r="FG84" s="136"/>
      <c r="FH84" s="136"/>
      <c r="FI84" s="136"/>
      <c r="FJ84" s="136"/>
      <c r="FK84" s="136"/>
      <c r="FL84" s="136"/>
      <c r="FM84" s="136"/>
      <c r="FN84" s="136"/>
      <c r="FO84" s="136"/>
      <c r="FP84" s="235"/>
      <c r="FQ84" s="103">
        <f>SUMIF($M84,REGISTER!$CU$36,'KORT 3'!$O84)</f>
        <v>0</v>
      </c>
      <c r="FR84" s="19">
        <f>SUMIF($M84,REGISTER!$CU$37,'KORT 3'!$O84)</f>
        <v>0</v>
      </c>
      <c r="FS84" s="19">
        <f>SUMIF($M84,REGISTER!$CU$38,'KORT 3'!$O84)</f>
        <v>0</v>
      </c>
      <c r="FT84" s="19">
        <f>SUMIF($M84,REGISTER!$CU$39,'KORT 3'!$O84)</f>
        <v>0</v>
      </c>
      <c r="FU84" s="19">
        <f>SUMIF($M84,REGISTER!$CU$40,'KORT 3'!$O84)</f>
        <v>0</v>
      </c>
      <c r="FV84" s="19">
        <f>SUMIF($M84,REGISTER!$CU$41,'KORT 3'!$O84)</f>
        <v>0</v>
      </c>
      <c r="FW84" s="19">
        <f>SUMIF($M84,REGISTER!$CU$56,'KORT 3'!$O84)</f>
        <v>0</v>
      </c>
      <c r="FX84" s="19">
        <f>SUMIF($M84,REGISTER!$CU$57,'KORT 3'!$O84)</f>
        <v>0</v>
      </c>
      <c r="FY84" s="19">
        <f>SUMIF($M84,REGISTER!$CU$58,'KORT 3'!$O84)</f>
        <v>0</v>
      </c>
      <c r="FZ84" s="19">
        <f>SUMIF($M84,REGISTER!$CU$59,'KORT 3'!$O84)</f>
        <v>0</v>
      </c>
      <c r="GA84" s="19">
        <f>SUMIF($M84,REGISTER!$CU$60,'KORT 3'!$O84)</f>
        <v>0</v>
      </c>
      <c r="GB84" s="19">
        <f>SUMIF($M84,REGISTER!$CU$61,'KORT 3'!$O84)</f>
        <v>0</v>
      </c>
      <c r="GC84" s="19">
        <f>SUMIF($M84,REGISTER!$CU$46,'KORT 3'!$O84)</f>
        <v>0</v>
      </c>
      <c r="GD84" s="19">
        <f>SUMIF($M84,REGISTER!$CU$47,'KORT 3'!$O84)</f>
        <v>0</v>
      </c>
      <c r="GE84" s="19">
        <f>SUMIF($M84,REGISTER!$CU$48,'KORT 3'!$O84)</f>
        <v>0</v>
      </c>
      <c r="GF84" s="19">
        <f>SUMIF($M84,REGISTER!$CU$49,'KORT 3'!$O84)</f>
        <v>0</v>
      </c>
      <c r="GG84" s="19">
        <f>SUMIF($M84,REGISTER!$CU$50,'KORT 3'!$O84)</f>
        <v>0</v>
      </c>
      <c r="GH84" s="19">
        <f>SUMIF($M84,REGISTER!$CU$51,'KORT 3'!$O84)</f>
        <v>0</v>
      </c>
      <c r="GI84" s="18">
        <f>SUMIF($M84,REGISTER!$CU$52,'KORT 3'!$O84)+SUMIF($M84,REGISTER!$CU$53,'KORT 3'!$O84)+SUMIF($M84,REGISTER!$CU$54,'KORT 3'!$O84)+SUMIF($M84,REGISTER!$CU$55,'KORT 3'!$O84)</f>
        <v>0</v>
      </c>
      <c r="GJ84" s="19">
        <f>SUMIF($M84,REGISTER!$CU$66,'KORT 3'!$O84)</f>
        <v>0</v>
      </c>
      <c r="GK84" s="19">
        <f>SUMIF($M84,REGISTER!$CU$67,'KORT 3'!$O84)</f>
        <v>0</v>
      </c>
      <c r="GL84" s="19">
        <f>SUMIF($M84,REGISTER!$CU$68,'KORT 3'!$O84)</f>
        <v>0</v>
      </c>
      <c r="GM84" s="19">
        <f>SUMIF($M84,REGISTER!$CU$69,'KORT 3'!$O84)</f>
        <v>0</v>
      </c>
      <c r="GN84" s="19">
        <f>SUMIF($M84,REGISTER!$CU$70,'KORT 3'!$O84)</f>
        <v>0</v>
      </c>
      <c r="GO84" s="19">
        <f>SUMIF($M84,REGISTER!$CU$71,'KORT 3'!$O84)</f>
        <v>0</v>
      </c>
      <c r="GP84" s="18">
        <f>SUMIF($M84,REGISTER!$CU$72,'KORT 3'!$O84)+SUMIF($M84,REGISTER!$CU$73,'KORT 3'!$O84)+SUMIF($M84,REGISTER!$CU$74,'KORT 3'!$O84)+SUMIF($M84,REGISTER!$CU$75,'KORT 3'!$O84)</f>
        <v>0</v>
      </c>
      <c r="GQ84" s="136"/>
      <c r="GR84" s="136"/>
      <c r="GS84" s="136"/>
      <c r="GT84" s="136"/>
      <c r="GU84" s="136"/>
      <c r="GV84" s="136"/>
      <c r="GW84" s="136"/>
      <c r="GX84" s="136"/>
      <c r="GY84" s="136"/>
      <c r="GZ84" s="136"/>
      <c r="HA84" s="136"/>
      <c r="HB84" s="136"/>
      <c r="HC84" s="136"/>
      <c r="HD84" s="136"/>
      <c r="HE84" s="136"/>
      <c r="HF84" s="136"/>
      <c r="HG84" s="136"/>
      <c r="HH84" s="125"/>
      <c r="HI84" s="1"/>
    </row>
    <row r="85" spans="1:217" ht="12" customHeight="1">
      <c r="A85" s="17">
        <v>29</v>
      </c>
      <c r="B85" s="81"/>
      <c r="C85" s="427" t="str">
        <f t="shared" si="38"/>
        <v/>
      </c>
      <c r="D85" s="428"/>
      <c r="E85" s="428"/>
      <c r="F85" s="428"/>
      <c r="G85" s="429"/>
      <c r="H85" s="130" t="str">
        <f t="shared" si="39"/>
        <v/>
      </c>
      <c r="I85" s="26">
        <f t="shared" si="40"/>
        <v>0</v>
      </c>
      <c r="J85" s="26">
        <f t="shared" si="41"/>
        <v>0</v>
      </c>
      <c r="K85" s="26">
        <f t="shared" si="42"/>
        <v>0</v>
      </c>
      <c r="L85" s="133"/>
      <c r="M85" s="26">
        <f t="shared" si="43"/>
        <v>0</v>
      </c>
      <c r="N85" s="26">
        <f t="shared" si="44"/>
        <v>0</v>
      </c>
      <c r="O85" s="101">
        <f t="shared" si="45"/>
        <v>0</v>
      </c>
      <c r="P85" s="80">
        <f>IF((SUM(P$19:P$39)+SUM(P$78:P84)+SUM(P$117:P$121))&gt;=REGISTER!$CZ$22,0,IF(CS$70=1,0,IF(AND(CS85=1,$J85=1,CS$43&gt;=REGISTER!$CZ$25,CS$40&gt;0,SUM(CS$54:CS$60)&gt;0),1,0)))</f>
        <v>0</v>
      </c>
      <c r="Q85" s="80">
        <f>IF((SUM(Q$19:Q$39)+SUM(Q$78:Q84)+SUM(Q$117:Q$121))&gt;=REGISTER!$CZ$22,0,IF(CT$70=1,0,IF(AND(CT85=1,$J85=1,CT$43&gt;=REGISTER!$CZ$25,CT$40&gt;0,SUM(CT$54:CT$60)&gt;0),1,0)))</f>
        <v>0</v>
      </c>
      <c r="R85" s="80">
        <f>IF((SUM(R$19:R$39)+SUM(R$78:R84)+SUM(R$117:R$121))&gt;=REGISTER!$CZ$22,0,IF(CU$70=1,0,IF(AND(CU85=1,$J85=1,CU$43&gt;=REGISTER!$CZ$25,CU$40&gt;0,SUM(CU$54:CU$60)&gt;0),1,0)))</f>
        <v>0</v>
      </c>
      <c r="S85" s="80">
        <f>IF((SUM(S$19:S$39)+SUM(S$78:S84)+SUM(S$117:S$121))&gt;=REGISTER!$CZ$22,0,IF(CV$70=1,0,IF(AND(CV85=1,$J85=1,CV$43&gt;=REGISTER!$CZ$25,CV$40&gt;0,SUM(CV$54:CV$60)&gt;0),1,0)))</f>
        <v>0</v>
      </c>
      <c r="T85" s="80">
        <f>IF((SUM(T$19:T$39)+SUM(T$78:T84)+SUM(T$117:T$121))&gt;=REGISTER!$CZ$22,0,IF(CW$70=1,0,IF(AND(CW85=1,$J85=1,CW$43&gt;=REGISTER!$CZ$25,CW$40&gt;0,SUM(CW$54:CW$60)&gt;0),1,0)))</f>
        <v>0</v>
      </c>
      <c r="U85" s="80">
        <f>IF((SUM(U$19:U$39)+SUM(U$78:U84)+SUM(U$117:U$121))&gt;=REGISTER!$CZ$22,0,IF(CX$70=1,0,IF(AND(CX85=1,$J85=1,CX$43&gt;=REGISTER!$CZ$25,CX$40&gt;0,SUM(CX$54:CX$60)&gt;0),1,0)))</f>
        <v>0</v>
      </c>
      <c r="V85" s="80">
        <f>IF((SUM(V$19:V$39)+SUM(V$78:V84)+SUM(V$117:V$121))&gt;=REGISTER!$CZ$22,0,IF(CY$70=1,0,IF(AND(CY85=1,$J85=1,CY$43&gt;=REGISTER!$CZ$25,CY$40&gt;0,SUM(CY$54:CY$60)&gt;0),1,0)))</f>
        <v>0</v>
      </c>
      <c r="W85" s="80">
        <f>IF((SUM(W$19:W$39)+SUM(W$78:W84)+SUM(W$117:W$121))&gt;=REGISTER!$CZ$22,0,IF(CZ$70=1,0,IF(AND(CZ85=1,$J85=1,CZ$43&gt;=REGISTER!$CZ$25,CZ$40&gt;0,SUM(CZ$54:CZ$60)&gt;0),1,0)))</f>
        <v>0</v>
      </c>
      <c r="X85" s="80">
        <f>IF((SUM(X$19:X$39)+SUM(X$78:X84)+SUM(X$117:X$121))&gt;=REGISTER!$CZ$22,0,IF(DA$70=1,0,IF(AND(DA85=1,$J85=1,DA$43&gt;=REGISTER!$CZ$25,DA$40&gt;0,SUM(DA$54:DA$60)&gt;0),1,0)))</f>
        <v>0</v>
      </c>
      <c r="Y85" s="80">
        <f>IF((SUM(Y$19:Y$39)+SUM(Y$78:Y84)+SUM(Y$117:Y$121))&gt;=REGISTER!$CZ$22,0,IF(DB$70=1,0,IF(AND(DB85=1,$J85=1,DB$43&gt;=REGISTER!$CZ$25,DB$40&gt;0,SUM(DB$54:DB$60)&gt;0),1,0)))</f>
        <v>0</v>
      </c>
      <c r="Z85" s="80">
        <f>IF((SUM(Z$19:Z$39)+SUM(Z$78:Z84)+SUM(Z$117:Z$121))&gt;=REGISTER!$CZ$22,0,IF(DC$70=1,0,IF(AND(DC85=1,$J85=1,DC$43&gt;=REGISTER!$CZ$25,DC$40&gt;0,SUM(DC$54:DC$60)&gt;0),1,0)))</f>
        <v>0</v>
      </c>
      <c r="AA85" s="80">
        <f>IF((SUM(AA$19:AA$39)+SUM(AA$78:AA84)+SUM(AA$117:AA$121))&gt;=REGISTER!$CZ$22,0,IF(DD$70=1,0,IF(AND(DD85=1,$J85=1,DD$43&gt;=REGISTER!$CZ$25,DD$40&gt;0,SUM(DD$54:DD$60)&gt;0),1,0)))</f>
        <v>0</v>
      </c>
      <c r="AB85" s="80">
        <f>IF((SUM(AB$19:AB$39)+SUM(AB$78:AB84)+SUM(AB$117:AB$121))&gt;=REGISTER!$CZ$22,0,IF(DE$70=1,0,IF(AND(DE85=1,$J85=1,DE$43&gt;=REGISTER!$CZ$25,DE$40&gt;0,SUM(DE$54:DE$60)&gt;0),1,0)))</f>
        <v>0</v>
      </c>
      <c r="AC85" s="80">
        <f>IF((SUM(AC$19:AC$39)+SUM(AC$78:AC84)+SUM(AC$117:AC$121))&gt;=REGISTER!$CZ$22,0,IF(DF$70=1,0,IF(AND(DF85=1,$J85=1,DF$43&gt;=REGISTER!$CZ$25,DF$40&gt;0,SUM(DF$54:DF$60)&gt;0),1,0)))</f>
        <v>0</v>
      </c>
      <c r="AD85" s="80">
        <f>IF((SUM(AD$19:AD$39)+SUM(AD$78:AD84)+SUM(AD$117:AD$121))&gt;=REGISTER!$CZ$22,0,IF(DG$70=1,0,IF(AND(DG85=1,$J85=1,DG$43&gt;=REGISTER!$CZ$25,DG$40&gt;0,SUM(DG$54:DG$60)&gt;0),1,0)))</f>
        <v>0</v>
      </c>
      <c r="AE85" s="80">
        <f>IF((SUM(AE$19:AE$39)+SUM(AE$78:AE84)+SUM(AE$117:AE$121))&gt;=REGISTER!$CZ$22,0,IF(DH$70=1,0,IF(AND(DH85=1,$J85=1,DH$43&gt;=REGISTER!$CZ$25,DH$40&gt;0,SUM(DH$54:DH$60)&gt;0),1,0)))</f>
        <v>0</v>
      </c>
      <c r="AF85" s="80">
        <f>IF((SUM(AF$19:AF$39)+SUM(AF$78:AF84)+SUM(AF$117:AF$121))&gt;=REGISTER!$CZ$22,0,IF(DI$70=1,0,IF(AND(DI85=1,$J85=1,DI$43&gt;=REGISTER!$CZ$25,DI$40&gt;0,SUM(DI$54:DI$60)&gt;0),1,0)))</f>
        <v>0</v>
      </c>
      <c r="AG85" s="80">
        <f>IF((SUM(AG$19:AG$39)+SUM(AG$78:AG84)+SUM(AG$117:AG$121))&gt;=REGISTER!$CZ$22,0,IF(DJ$70=1,0,IF(AND(DJ85=1,$J85=1,DJ$43&gt;=REGISTER!$CZ$25,DJ$40&gt;0,SUM(DJ$54:DJ$60)&gt;0),1,0)))</f>
        <v>0</v>
      </c>
      <c r="AH85" s="80">
        <f>IF((SUM(AH$19:AH$39)+SUM(AH$78:AH84)+SUM(AH$117:AH$121))&gt;=REGISTER!$CZ$22,0,IF(DK$70=1,0,IF(AND(DK85=1,$J85=1,DK$43&gt;=REGISTER!$CZ$25,DK$40&gt;0,SUM(DK$54:DK$60)&gt;0),1,0)))</f>
        <v>0</v>
      </c>
      <c r="AI85" s="80">
        <f>IF((SUM(AI$19:AI$39)+SUM(AI$78:AI84)+SUM(AI$117:AI$121))&gt;=REGISTER!$CZ$22,0,IF(DL$70=1,0,IF(AND(DL85=1,$J85=1,DL$43&gt;=REGISTER!$CZ$25,DL$40&gt;0,SUM(DL$54:DL$60)&gt;0),1,0)))</f>
        <v>0</v>
      </c>
      <c r="AJ85" s="80">
        <f>IF((SUM(AJ$19:AJ$39)+SUM(AJ$78:AJ84)+SUM(AJ$117:AJ$121))&gt;=REGISTER!$CZ$22,0,IF(DM$70=1,0,IF(AND(DM85=1,$J85=1,DM$43&gt;=REGISTER!$CZ$25,DM$40&gt;0,SUM(DM$54:DM$60)&gt;0),1,0)))</f>
        <v>0</v>
      </c>
      <c r="AK85" s="80">
        <f>IF((SUM(AK$19:AK$39)+SUM(AK$78:AK84)+SUM(AK$117:AK$121))&gt;=REGISTER!$CZ$22,0,IF(DN$70=1,0,IF(AND(DN85=1,$J85=1,DN$43&gt;=REGISTER!$CZ$25,DN$40&gt;0,SUM(DN$54:DN$60)&gt;0),1,0)))</f>
        <v>0</v>
      </c>
      <c r="AL85" s="80">
        <f>IF((SUM(AL$19:AL$39)+SUM(AL$78:AL84)+SUM(AL$117:AL$121))&gt;=REGISTER!$CZ$22,0,IF(DO$70=1,0,IF(AND(DO85=1,$J85=1,DO$43&gt;=REGISTER!$CZ$25,DO$40&gt;0,SUM(DO$54:DO$60)&gt;0),1,0)))</f>
        <v>0</v>
      </c>
      <c r="AM85" s="80">
        <f>IF((SUM(AM$19:AM$39)+SUM(AM$78:AM84)+SUM(AM$117:AM$121))&gt;=REGISTER!$CZ$22,0,IF(DP$70=1,0,IF(AND(DP85=1,$J85=1,DP$43&gt;=REGISTER!$CZ$25,DP$40&gt;0,SUM(DP$54:DP$60)&gt;0),1,0)))</f>
        <v>0</v>
      </c>
      <c r="AN85" s="80">
        <f>IF((SUM(AN$19:AN$39)+SUM(AN$78:AN84)+SUM(AN$117:AN$121))&gt;=REGISTER!$CZ$22,0,IF(DQ$70=1,0,IF(AND(DQ85=1,$J85=1,DQ$43&gt;=REGISTER!$CZ$25,DQ$40&gt;0,SUM(DQ$54:DQ$60)&gt;0),1,0)))</f>
        <v>0</v>
      </c>
      <c r="AO85" s="80">
        <f>IF((SUM(AO$19:AO$39)+SUM(AO$78:AO84)+SUM(AO$117:AO$121))&gt;=REGISTER!$CZ$22,0,IF(DR$70=1,0,IF(AND(DR85=1,$J85=1,DR$43&gt;=REGISTER!$CZ$25,DR$40&gt;0,SUM(DR$54:DR$60)&gt;0),1,0)))</f>
        <v>0</v>
      </c>
      <c r="AP85" s="80">
        <f>IF((SUM(AP$19:AP$39)+SUM(AP$78:AP84)+SUM(AP$117:AP$121))&gt;=REGISTER!$CZ$22,0,IF(DS$70=1,0,IF(AND(DS85=1,$J85=1,DS$43&gt;=REGISTER!$CZ$25,DS$40&gt;0,SUM(DS$54:DS$60)&gt;0),1,0)))</f>
        <v>0</v>
      </c>
      <c r="AQ85" s="80">
        <f>IF((SUM(AQ$19:AQ$39)+SUM(AQ$78:AQ84)+SUM(AQ$117:AQ$121))&gt;=REGISTER!$CZ$22,0,IF(DT$70=1,0,IF(AND(DT85=1,$J85=1,DT$43&gt;=REGISTER!$CZ$25,DT$40&gt;0,SUM(DT$54:DT$60)&gt;0),1,0)))</f>
        <v>0</v>
      </c>
      <c r="AR85" s="80">
        <f>IF((SUM(AR$19:AR$39)+SUM(AR$78:AR84)+SUM(AR$117:AR$121))&gt;=REGISTER!$CZ$22,0,IF(DU$70=1,0,IF(AND(DU85=1,$J85=1,DU$43&gt;=REGISTER!$CZ$25,DU$40&gt;0,SUM(DU$54:DU$60)&gt;0),1,0)))</f>
        <v>0</v>
      </c>
      <c r="AS85" s="80">
        <f>IF((SUM(AS$19:AS$39)+SUM(AS$78:AS84)+SUM(AS$117:AS$121))&gt;=REGISTER!$CZ$22,0,IF(DV$70=1,0,IF(AND(DV85=1,$J85=1,DV$43&gt;=REGISTER!$CZ$25,DV$40&gt;0,SUM(DV$54:DV$60)&gt;0),1,0)))</f>
        <v>0</v>
      </c>
      <c r="AT85" s="80">
        <f>IF((SUM(AT$19:AT$39)+SUM(AT$78:AT84)+SUM(AT$117:AT$121))&gt;=REGISTER!$CZ$22,0,IF(DW$70=1,0,IF(AND(DW85=1,$J85=1,DW$43&gt;=REGISTER!$CZ$25,DW$40&gt;0,SUM(DW$54:DW$60)&gt;0),1,0)))</f>
        <v>0</v>
      </c>
      <c r="AU85" s="80">
        <f>IF((SUM(AU$19:AU$39)+SUM(AU$78:AU84)+SUM(AU$117:AU$121))&gt;=REGISTER!$CZ$22,0,IF(DX$70=1,0,IF(AND(DX85=1,$J85=1,DX$43&gt;=REGISTER!$CZ$25,DX$40&gt;0,SUM(DX$54:DX$60)&gt;0),1,0)))</f>
        <v>0</v>
      </c>
      <c r="AV85" s="80">
        <f>IF((SUM(AV$19:AV$39)+SUM(AV$78:AV84)+SUM(AV$117:AV$121))&gt;=REGISTER!$CZ$22,0,IF(DY$70=1,0,IF(AND(DY85=1,$J85=1,DY$43&gt;=REGISTER!$CZ$25,DY$40&gt;0,SUM(DY$54:DY$60)&gt;0),1,0)))</f>
        <v>0</v>
      </c>
      <c r="AW85" s="80">
        <f>IF((SUM(AW$19:AW$39)+SUM(AW$78:AW84)+SUM(AW$117:AW$121))&gt;=REGISTER!$CZ$22,0,IF(DZ$70=1,0,IF(AND(DZ85=1,$J85=1,DZ$43&gt;=REGISTER!$CZ$25,DZ$40&gt;0,SUM(DZ$54:DZ$60)&gt;0),1,0)))</f>
        <v>0</v>
      </c>
      <c r="AX85" s="80">
        <f>IF((SUM(AX$19:AX$39)+SUM(AX$78:AX84)+SUM(AX$117:AX$121))&gt;=REGISTER!$CZ$22,0,IF(EA$70=1,0,IF(AND(EA85=1,$J85=1,EA$43&gt;=REGISTER!$CZ$25,EA$40&gt;0,SUM(EA$54:EA$60)&gt;0),1,0)))</f>
        <v>0</v>
      </c>
      <c r="AY85" s="80">
        <f>IF((SUM(AY$19:AY$39)+SUM(AY$78:AY84)+SUM(AY$117:AY$121))&gt;=REGISTER!$CZ$22,0,IF(EB$70=1,0,IF(AND(EB85=1,$J85=1,EB$43&gt;=REGISTER!$CZ$25,EB$40&gt;0,SUM(EB$54:EB$60)&gt;0),1,0)))</f>
        <v>0</v>
      </c>
      <c r="AZ85" s="80">
        <f>IF((SUM(AZ$19:AZ$39)+SUM(AZ$78:AZ84)+SUM(AZ$117:AZ$121))&gt;=REGISTER!$CZ$22,0,IF(EC$70=1,0,IF(AND(EC85=1,$J85=1,EC$43&gt;=REGISTER!$CZ$25,EC$40&gt;0,SUM(EC$54:EC$60)&gt;0),1,0)))</f>
        <v>0</v>
      </c>
      <c r="BA85" s="80">
        <f>IF((SUM(BA$19:BA$39)+SUM(BA$78:BA84)+SUM(BA$117:BA$121))&gt;=REGISTER!$CZ$22,0,IF(ED$70=1,0,IF(AND(ED85=1,$J85=1,ED$43&gt;=REGISTER!$CZ$25,ED$40&gt;0,SUM(ED$54:ED$60)&gt;0),1,0)))</f>
        <v>0</v>
      </c>
      <c r="BB85" s="80">
        <f>IF((SUM(BB$19:BB$39)+SUM(BB$78:BB84)+SUM(BB$117:BB$121))&gt;=REGISTER!$CZ$22,0,IF(EE$70=1,0,IF(AND(EE85=1,$J85=1,EE$43&gt;=REGISTER!$CZ$25,EE$40&gt;0,SUM(EE$54:EE$60)&gt;0),1,0)))</f>
        <v>0</v>
      </c>
      <c r="BC85" s="80">
        <f>IF((SUM(BC$19:BC$39)+SUM(BC$78:BC84)+SUM(BC$117:BC$121))&gt;=REGISTER!$CZ$22,0,IF(EF$70=1,0,IF(AND(EF85=1,$J85=1,EF$43&gt;=REGISTER!$CZ$25,EF$40&gt;0,SUM(EF$54:EF$60)&gt;0),1,0)))</f>
        <v>0</v>
      </c>
      <c r="BD85" s="101">
        <f t="shared" si="46"/>
        <v>0</v>
      </c>
      <c r="BE85" s="80">
        <f>IF((SUM(BE$19:BE$39)+SUM(BE$78:BE84)+SUM(BE$117:BE$121))&gt;=30,0,SUM(IF(AND($I85=1,CS85=1,CS$41&gt;2,CS$40&gt;0,SUM(CS$47:CS$53)&gt;0),1,0)))</f>
        <v>0</v>
      </c>
      <c r="BF85" s="80">
        <f>IF((SUM(BF$19:BF$39)+SUM(BF$78:BF84)+SUM(BF$117:BF$121))&gt;=30,0,SUM(IF(AND($I85=1,CT85=1,CT$41&gt;2,CT$40&gt;0,SUM(CT$47:CT$53)&gt;0),1,0)))</f>
        <v>0</v>
      </c>
      <c r="BG85" s="80">
        <f>IF((SUM(BG$19:BG$39)+SUM(BG$78:BG84)+SUM(BG$117:BG$121))&gt;=30,0,SUM(IF(AND($I85=1,CU85=1,CU$41&gt;2,CU$40&gt;0,SUM(CU$47:CU$53)&gt;0),1,0)))</f>
        <v>0</v>
      </c>
      <c r="BH85" s="80">
        <f>IF((SUM(BH$19:BH$39)+SUM(BH$78:BH84)+SUM(BH$117:BH$121))&gt;=30,0,SUM(IF(AND($I85=1,CV85=1,CV$41&gt;2,CV$40&gt;0,SUM(CV$47:CV$53)&gt;0),1,0)))</f>
        <v>0</v>
      </c>
      <c r="BI85" s="80">
        <f>IF((SUM(BI$19:BI$39)+SUM(BI$78:BI84)+SUM(BI$117:BI$121))&gt;=30,0,SUM(IF(AND($I85=1,CW85=1,CW$41&gt;2,CW$40&gt;0,SUM(CW$47:CW$53)&gt;0),1,0)))</f>
        <v>0</v>
      </c>
      <c r="BJ85" s="80">
        <f>IF((SUM(BJ$19:BJ$39)+SUM(BJ$78:BJ84)+SUM(BJ$117:BJ$121))&gt;=30,0,SUM(IF(AND($I85=1,CX85=1,CX$41&gt;2,CX$40&gt;0,SUM(CX$47:CX$53)&gt;0),1,0)))</f>
        <v>0</v>
      </c>
      <c r="BK85" s="80">
        <f>IF((SUM(BK$19:BK$39)+SUM(BK$78:BK84)+SUM(BK$117:BK$121))&gt;=30,0,SUM(IF(AND($I85=1,CY85=1,CY$41&gt;2,CY$40&gt;0,SUM(CY$47:CY$53)&gt;0),1,0)))</f>
        <v>0</v>
      </c>
      <c r="BL85" s="80">
        <f>IF((SUM(BL$19:BL$39)+SUM(BL$78:BL84)+SUM(BL$117:BL$121))&gt;=30,0,SUM(IF(AND($I85=1,CZ85=1,CZ$41&gt;2,CZ$40&gt;0,SUM(CZ$47:CZ$53)&gt;0),1,0)))</f>
        <v>0</v>
      </c>
      <c r="BM85" s="80">
        <f>IF((SUM(BM$19:BM$39)+SUM(BM$78:BM84)+SUM(BM$117:BM$121))&gt;=30,0,SUM(IF(AND($I85=1,DA85=1,DA$41&gt;2,DA$40&gt;0,SUM(DA$47:DA$53)&gt;0),1,0)))</f>
        <v>0</v>
      </c>
      <c r="BN85" s="80">
        <f>IF((SUM(BN$19:BN$39)+SUM(BN$78:BN84)+SUM(BN$117:BN$121))&gt;=30,0,SUM(IF(AND($I85=1,DB85=1,DB$41&gt;2,DB$40&gt;0,SUM(DB$47:DB$53)&gt;0),1,0)))</f>
        <v>0</v>
      </c>
      <c r="BO85" s="80">
        <f>IF((SUM(BO$19:BO$39)+SUM(BO$78:BO84)+SUM(BO$117:BO$121))&gt;=30,0,SUM(IF(AND($I85=1,DC85=1,DC$41&gt;2,DC$40&gt;0,SUM(DC$47:DC$53)&gt;0),1,0)))</f>
        <v>0</v>
      </c>
      <c r="BP85" s="80">
        <f>IF((SUM(BP$19:BP$39)+SUM(BP$78:BP84)+SUM(BP$117:BP$121))&gt;=30,0,SUM(IF(AND($I85=1,DD85=1,DD$41&gt;2,DD$40&gt;0,SUM(DD$47:DD$53)&gt;0),1,0)))</f>
        <v>0</v>
      </c>
      <c r="BQ85" s="80">
        <f>IF((SUM(BQ$19:BQ$39)+SUM(BQ$78:BQ84)+SUM(BQ$117:BQ$121))&gt;=30,0,SUM(IF(AND($I85=1,DE85=1,DE$41&gt;2,DE$40&gt;0,SUM(DE$47:DE$53)&gt;0),1,0)))</f>
        <v>0</v>
      </c>
      <c r="BR85" s="80">
        <f>IF((SUM(BR$19:BR$39)+SUM(BR$78:BR84)+SUM(BR$117:BR$121))&gt;=30,0,SUM(IF(AND($I85=1,DF85=1,DF$41&gt;2,DF$40&gt;0,SUM(DF$47:DF$53)&gt;0),1,0)))</f>
        <v>0</v>
      </c>
      <c r="BS85" s="80">
        <f>IF((SUM(BS$19:BS$39)+SUM(BS$78:BS84)+SUM(BS$117:BS$121))&gt;=30,0,SUM(IF(AND($I85=1,DG85=1,DG$41&gt;2,DG$40&gt;0,SUM(DG$47:DG$53)&gt;0),1,0)))</f>
        <v>0</v>
      </c>
      <c r="BT85" s="80">
        <f>IF((SUM(BT$19:BT$39)+SUM(BT$78:BT84)+SUM(BT$117:BT$121))&gt;=30,0,SUM(IF(AND($I85=1,DH85=1,DH$41&gt;2,DH$40&gt;0,SUM(DH$47:DH$53)&gt;0),1,0)))</f>
        <v>0</v>
      </c>
      <c r="BU85" s="80">
        <f>IF((SUM(BU$19:BU$39)+SUM(BU$78:BU84)+SUM(BU$117:BU$121))&gt;=30,0,SUM(IF(AND($I85=1,DI85=1,DI$41&gt;2,DI$40&gt;0,SUM(DI$47:DI$53)&gt;0),1,0)))</f>
        <v>0</v>
      </c>
      <c r="BV85" s="80">
        <f>IF((SUM(BV$19:BV$39)+SUM(BV$78:BV84)+SUM(BV$117:BV$121))&gt;=30,0,SUM(IF(AND($I85=1,DJ85=1,DJ$41&gt;2,DJ$40&gt;0,SUM(DJ$47:DJ$53)&gt;0),1,0)))</f>
        <v>0</v>
      </c>
      <c r="BW85" s="80">
        <f>IF((SUM(BW$19:BW$39)+SUM(BW$78:BW84)+SUM(BW$117:BW$121))&gt;=30,0,SUM(IF(AND($I85=1,DK85=1,DK$41&gt;2,DK$40&gt;0,SUM(DK$47:DK$53)&gt;0),1,0)))</f>
        <v>0</v>
      </c>
      <c r="BX85" s="80">
        <f>IF((SUM(BX$19:BX$39)+SUM(BX$78:BX84)+SUM(BX$117:BX$121))&gt;=30,0,SUM(IF(AND($I85=1,DL85=1,DL$41&gt;2,DL$40&gt;0,SUM(DL$47:DL$53)&gt;0),1,0)))</f>
        <v>0</v>
      </c>
      <c r="BY85" s="80">
        <f>IF((SUM(BY$19:BY$39)+SUM(BY$78:BY84)+SUM(BY$117:BY$121))&gt;=30,0,SUM(IF(AND($I85=1,DM85=1,DM$41&gt;2,DM$40&gt;0,SUM(DM$47:DM$53)&gt;0),1,0)))</f>
        <v>0</v>
      </c>
      <c r="BZ85" s="80">
        <f>IF((SUM(BZ$19:BZ$39)+SUM(BZ$78:BZ84)+SUM(BZ$117:BZ$121))&gt;=30,0,SUM(IF(AND($I85=1,DN85=1,DN$41&gt;2,DN$40&gt;0,SUM(DN$47:DN$53)&gt;0),1,0)))</f>
        <v>0</v>
      </c>
      <c r="CA85" s="80">
        <f>IF((SUM(CA$19:CA$39)+SUM(CA$78:CA84)+SUM(CA$117:CA$121))&gt;=30,0,SUM(IF(AND($I85=1,DO85=1,DO$41&gt;2,DO$40&gt;0,SUM(DO$47:DO$53)&gt;0),1,0)))</f>
        <v>0</v>
      </c>
      <c r="CB85" s="80">
        <f>IF((SUM(CB$19:CB$39)+SUM(CB$78:CB84)+SUM(CB$117:CB$121))&gt;=30,0,SUM(IF(AND($I85=1,DP85=1,DP$41&gt;2,DP$40&gt;0,SUM(DP$47:DP$53)&gt;0),1,0)))</f>
        <v>0</v>
      </c>
      <c r="CC85" s="80">
        <f>IF((SUM(CC$19:CC$39)+SUM(CC$78:CC84)+SUM(CC$117:CC$121))&gt;=30,0,SUM(IF(AND($I85=1,DQ85=1,DQ$41&gt;2,DQ$40&gt;0,SUM(DQ$47:DQ$53)&gt;0),1,0)))</f>
        <v>0</v>
      </c>
      <c r="CD85" s="80">
        <f>IF((SUM(CD$19:CD$39)+SUM(CD$78:CD84)+SUM(CD$117:CD$121))&gt;=30,0,SUM(IF(AND($I85=1,DR85=1,DR$41&gt;2,DR$40&gt;0,SUM(DR$47:DR$53)&gt;0),1,0)))</f>
        <v>0</v>
      </c>
      <c r="CE85" s="80">
        <f>IF((SUM(CE$19:CE$39)+SUM(CE$78:CE84)+SUM(CE$117:CE$121))&gt;=30,0,SUM(IF(AND($I85=1,DS85=1,DS$41&gt;2,DS$40&gt;0,SUM(DS$47:DS$53)&gt;0),1,0)))</f>
        <v>0</v>
      </c>
      <c r="CF85" s="80">
        <f>IF((SUM(CF$19:CF$39)+SUM(CF$78:CF84)+SUM(CF$117:CF$121))&gt;=30,0,SUM(IF(AND($I85=1,DT85=1,DT$41&gt;2,DT$40&gt;0,SUM(DT$47:DT$53)&gt;0),1,0)))</f>
        <v>0</v>
      </c>
      <c r="CG85" s="80">
        <f>IF((SUM(CG$19:CG$39)+SUM(CG$78:CG84)+SUM(CG$117:CG$121))&gt;=30,0,SUM(IF(AND($I85=1,DU85=1,DU$41&gt;2,DU$40&gt;0,SUM(DU$47:DU$53)&gt;0),1,0)))</f>
        <v>0</v>
      </c>
      <c r="CH85" s="80">
        <f>IF((SUM(CH$19:CH$39)+SUM(CH$78:CH84)+SUM(CH$117:CH$121))&gt;=30,0,SUM(IF(AND($I85=1,DV85=1,DV$41&gt;2,DV$40&gt;0,SUM(DV$47:DV$53)&gt;0),1,0)))</f>
        <v>0</v>
      </c>
      <c r="CI85" s="80">
        <f>IF((SUM(CI$19:CI$39)+SUM(CI$78:CI84)+SUM(CI$117:CI$121))&gt;=30,0,SUM(IF(AND($I85=1,DW85=1,DW$41&gt;2,DW$40&gt;0,SUM(DW$47:DW$53)&gt;0),1,0)))</f>
        <v>0</v>
      </c>
      <c r="CJ85" s="80">
        <f>IF((SUM(CJ$19:CJ$39)+SUM(CJ$78:CJ84)+SUM(CJ$117:CJ$121))&gt;=30,0,SUM(IF(AND($I85=1,DX85=1,DX$41&gt;2,DX$40&gt;0,SUM(DX$47:DX$53)&gt;0),1,0)))</f>
        <v>0</v>
      </c>
      <c r="CK85" s="80">
        <f>IF((SUM(CK$19:CK$39)+SUM(CK$78:CK84)+SUM(CK$117:CK$121))&gt;=30,0,SUM(IF(AND($I85=1,DY85=1,DY$41&gt;2,DY$40&gt;0,SUM(DY$47:DY$53)&gt;0),1,0)))</f>
        <v>0</v>
      </c>
      <c r="CL85" s="80">
        <f>IF((SUM(CL$19:CL$39)+SUM(CL$78:CL84)+SUM(CL$117:CL$121))&gt;=30,0,SUM(IF(AND($I85=1,DZ85=1,DZ$41&gt;2,DZ$40&gt;0,SUM(DZ$47:DZ$53)&gt;0),1,0)))</f>
        <v>0</v>
      </c>
      <c r="CM85" s="80">
        <f>IF((SUM(CM$19:CM$39)+SUM(CM$78:CM84)+SUM(CM$117:CM$121))&gt;=30,0,SUM(IF(AND($I85=1,EA85=1,EA$41&gt;2,EA$40&gt;0,SUM(EA$47:EA$53)&gt;0),1,0)))</f>
        <v>0</v>
      </c>
      <c r="CN85" s="80">
        <f>IF((SUM(CN$19:CN$39)+SUM(CN$78:CN84)+SUM(CN$117:CN$121))&gt;=30,0,SUM(IF(AND($I85=1,EB85=1,EB$41&gt;2,EB$40&gt;0,SUM(EB$47:EB$53)&gt;0),1,0)))</f>
        <v>0</v>
      </c>
      <c r="CO85" s="80">
        <f>IF((SUM(CO$19:CO$39)+SUM(CO$78:CO84)+SUM(CO$117:CO$121))&gt;=30,0,SUM(IF(AND($I85=1,EC85=1,EC$41&gt;2,EC$40&gt;0,SUM(EC$47:EC$53)&gt;0),1,0)))</f>
        <v>0</v>
      </c>
      <c r="CP85" s="80">
        <f>IF((SUM(CP$19:CP$39)+SUM(CP$78:CP84)+SUM(CP$117:CP$121))&gt;=30,0,SUM(IF(AND($I85=1,ED85=1,ED$41&gt;2,ED$40&gt;0,SUM(ED$47:ED$53)&gt;0),1,0)))</f>
        <v>0</v>
      </c>
      <c r="CQ85" s="80">
        <f>IF((SUM(CQ$19:CQ$39)+SUM(CQ$78:CQ84)+SUM(CQ$117:CQ$121))&gt;=30,0,SUM(IF(AND($I85=1,EE85=1,EE$41&gt;2,EE$40&gt;0,SUM(EE$47:EE$53)&gt;0),1,0)))</f>
        <v>0</v>
      </c>
      <c r="CR85" s="80">
        <f>IF((SUM(CR$19:CR$39)+SUM(CR$78:CR84)+SUM(CR$117:CR$121))&gt;=30,0,SUM(IF(AND($I85=1,EF85=1,EF$41&gt;2,EF$40&gt;0,SUM(EF$47:EF$53)&gt;0),1,0)))</f>
        <v>0</v>
      </c>
      <c r="CS85" s="64"/>
      <c r="CT85" s="64"/>
      <c r="CU85" s="6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64"/>
      <c r="DM85" s="64"/>
      <c r="DN85" s="64"/>
      <c r="DO85" s="64"/>
      <c r="DP85" s="64"/>
      <c r="DQ85" s="64"/>
      <c r="DR85" s="64"/>
      <c r="DS85" s="64"/>
      <c r="DT85" s="64"/>
      <c r="DU85" s="64"/>
      <c r="DV85" s="64"/>
      <c r="DW85" s="64"/>
      <c r="DX85" s="64"/>
      <c r="DY85" s="64"/>
      <c r="DZ85" s="64"/>
      <c r="EA85" s="64"/>
      <c r="EB85" s="64"/>
      <c r="EC85" s="64"/>
      <c r="ED85" s="64"/>
      <c r="EE85" s="64"/>
      <c r="EF85" s="64"/>
      <c r="EG85" s="54">
        <f t="shared" si="48"/>
        <v>0</v>
      </c>
      <c r="EH85" s="136"/>
      <c r="EI85" s="97">
        <f t="shared" si="49"/>
        <v>0</v>
      </c>
      <c r="EJ85" s="344" t="str">
        <f t="shared" si="50"/>
        <v/>
      </c>
      <c r="EK85" s="345">
        <f t="shared" si="51"/>
        <v>0</v>
      </c>
      <c r="EL85" s="185"/>
      <c r="EM85" s="102">
        <f>SUMIF($K85,REGISTER!$CU$7,'KORT 3'!$BD85)</f>
        <v>0</v>
      </c>
      <c r="EN85" s="19">
        <f>SUMIF($K85,REGISTER!$CU$8,'KORT 3'!$BD85)</f>
        <v>0</v>
      </c>
      <c r="EO85" s="20">
        <f>SUMIF($K85,REGISTER!$CU$9,'KORT 3'!$BD85)</f>
        <v>0</v>
      </c>
      <c r="EP85" s="17">
        <f>SUMIF($K85,REGISTER!$CU$21,'KORT 3'!$BD85)</f>
        <v>0</v>
      </c>
      <c r="EQ85" s="19">
        <f>SUMIF($K85,REGISTER!$CU$22,'KORT 3'!$BD85)</f>
        <v>0</v>
      </c>
      <c r="ER85" s="20">
        <f>SUMIF($K85,REGISTER!$CU$23,'KORT 3'!$BD85)</f>
        <v>0</v>
      </c>
      <c r="ES85" s="17">
        <f>SUMIF($K85,REGISTER!$CU$14,'KORT 3'!$BD85)</f>
        <v>0</v>
      </c>
      <c r="ET85" s="19">
        <f>SUMIF($K85,REGISTER!$CU$15,'KORT 3'!$BD85)</f>
        <v>0</v>
      </c>
      <c r="EU85" s="19">
        <f>SUMIF($K85,REGISTER!$CU$16,'KORT 3'!$BD85)</f>
        <v>0</v>
      </c>
      <c r="EV85" s="218">
        <f>SUMIF($K85,REGISTER!$CU$17,'KORT 3'!$BD85)+SUMIF($K85,REGISTER!$CU$18,'KORT 3'!$BD85)+SUMIF($K85,REGISTER!$CU$19,'KORT 3'!$BD85)+SUMIF($K85,REGISTER!$CU$20,'KORT 3'!$BD85)</f>
        <v>0</v>
      </c>
      <c r="EW85" s="103">
        <f>SUMIF($K85,REGISTER!$CU$28,'KORT 3'!$BD85)</f>
        <v>0</v>
      </c>
      <c r="EX85" s="19">
        <f>SUMIF($K85,REGISTER!$CU$29,'KORT 3'!$BD85)</f>
        <v>0</v>
      </c>
      <c r="EY85" s="19">
        <f>SUMIF($K85,REGISTER!$CU$30,'KORT 3'!$BD85)</f>
        <v>0</v>
      </c>
      <c r="EZ85" s="218">
        <f>SUMIF($K85,REGISTER!$CU$31,'KORT 3'!$BD85)+SUMIF($K85,REGISTER!$CU$32,'KORT 3'!$BD85)+SUMIF($K85,REGISTER!$CU$33,'KORT 3'!$BD85)+SUMIF($K85,REGISTER!$CU$34,'KORT 3'!$BD85)</f>
        <v>0</v>
      </c>
      <c r="FA85" s="136"/>
      <c r="FB85" s="136"/>
      <c r="FC85" s="136"/>
      <c r="FD85" s="136"/>
      <c r="FE85" s="136"/>
      <c r="FF85" s="136"/>
      <c r="FG85" s="136"/>
      <c r="FH85" s="136"/>
      <c r="FI85" s="136"/>
      <c r="FJ85" s="136"/>
      <c r="FK85" s="136"/>
      <c r="FL85" s="136"/>
      <c r="FM85" s="136"/>
      <c r="FN85" s="136"/>
      <c r="FO85" s="136"/>
      <c r="FP85" s="235"/>
      <c r="FQ85" s="103">
        <f>SUMIF($M85,REGISTER!$CU$36,'KORT 3'!$O85)</f>
        <v>0</v>
      </c>
      <c r="FR85" s="19">
        <f>SUMIF($M85,REGISTER!$CU$37,'KORT 3'!$O85)</f>
        <v>0</v>
      </c>
      <c r="FS85" s="19">
        <f>SUMIF($M85,REGISTER!$CU$38,'KORT 3'!$O85)</f>
        <v>0</v>
      </c>
      <c r="FT85" s="19">
        <f>SUMIF($M85,REGISTER!$CU$39,'KORT 3'!$O85)</f>
        <v>0</v>
      </c>
      <c r="FU85" s="19">
        <f>SUMIF($M85,REGISTER!$CU$40,'KORT 3'!$O85)</f>
        <v>0</v>
      </c>
      <c r="FV85" s="19">
        <f>SUMIF($M85,REGISTER!$CU$41,'KORT 3'!$O85)</f>
        <v>0</v>
      </c>
      <c r="FW85" s="19">
        <f>SUMIF($M85,REGISTER!$CU$56,'KORT 3'!$O85)</f>
        <v>0</v>
      </c>
      <c r="FX85" s="19">
        <f>SUMIF($M85,REGISTER!$CU$57,'KORT 3'!$O85)</f>
        <v>0</v>
      </c>
      <c r="FY85" s="19">
        <f>SUMIF($M85,REGISTER!$CU$58,'KORT 3'!$O85)</f>
        <v>0</v>
      </c>
      <c r="FZ85" s="19">
        <f>SUMIF($M85,REGISTER!$CU$59,'KORT 3'!$O85)</f>
        <v>0</v>
      </c>
      <c r="GA85" s="19">
        <f>SUMIF($M85,REGISTER!$CU$60,'KORT 3'!$O85)</f>
        <v>0</v>
      </c>
      <c r="GB85" s="19">
        <f>SUMIF($M85,REGISTER!$CU$61,'KORT 3'!$O85)</f>
        <v>0</v>
      </c>
      <c r="GC85" s="19">
        <f>SUMIF($M85,REGISTER!$CU$46,'KORT 3'!$O85)</f>
        <v>0</v>
      </c>
      <c r="GD85" s="19">
        <f>SUMIF($M85,REGISTER!$CU$47,'KORT 3'!$O85)</f>
        <v>0</v>
      </c>
      <c r="GE85" s="19">
        <f>SUMIF($M85,REGISTER!$CU$48,'KORT 3'!$O85)</f>
        <v>0</v>
      </c>
      <c r="GF85" s="19">
        <f>SUMIF($M85,REGISTER!$CU$49,'KORT 3'!$O85)</f>
        <v>0</v>
      </c>
      <c r="GG85" s="19">
        <f>SUMIF($M85,REGISTER!$CU$50,'KORT 3'!$O85)</f>
        <v>0</v>
      </c>
      <c r="GH85" s="19">
        <f>SUMIF($M85,REGISTER!$CU$51,'KORT 3'!$O85)</f>
        <v>0</v>
      </c>
      <c r="GI85" s="18">
        <f>SUMIF($M85,REGISTER!$CU$52,'KORT 3'!$O85)+SUMIF($M85,REGISTER!$CU$53,'KORT 3'!$O85)+SUMIF($M85,REGISTER!$CU$54,'KORT 3'!$O85)+SUMIF($M85,REGISTER!$CU$55,'KORT 3'!$O85)</f>
        <v>0</v>
      </c>
      <c r="GJ85" s="19">
        <f>SUMIF($M85,REGISTER!$CU$66,'KORT 3'!$O85)</f>
        <v>0</v>
      </c>
      <c r="GK85" s="19">
        <f>SUMIF($M85,REGISTER!$CU$67,'KORT 3'!$O85)</f>
        <v>0</v>
      </c>
      <c r="GL85" s="19">
        <f>SUMIF($M85,REGISTER!$CU$68,'KORT 3'!$O85)</f>
        <v>0</v>
      </c>
      <c r="GM85" s="19">
        <f>SUMIF($M85,REGISTER!$CU$69,'KORT 3'!$O85)</f>
        <v>0</v>
      </c>
      <c r="GN85" s="19">
        <f>SUMIF($M85,REGISTER!$CU$70,'KORT 3'!$O85)</f>
        <v>0</v>
      </c>
      <c r="GO85" s="19">
        <f>SUMIF($M85,REGISTER!$CU$71,'KORT 3'!$O85)</f>
        <v>0</v>
      </c>
      <c r="GP85" s="18">
        <f>SUMIF($M85,REGISTER!$CU$72,'KORT 3'!$O85)+SUMIF($M85,REGISTER!$CU$73,'KORT 3'!$O85)+SUMIF($M85,REGISTER!$CU$74,'KORT 3'!$O85)+SUMIF($M85,REGISTER!$CU$75,'KORT 3'!$O85)</f>
        <v>0</v>
      </c>
      <c r="GQ85" s="136"/>
      <c r="GR85" s="136"/>
      <c r="GS85" s="136"/>
      <c r="GT85" s="136"/>
      <c r="GU85" s="136"/>
      <c r="GV85" s="136"/>
      <c r="GW85" s="136"/>
      <c r="GX85" s="136"/>
      <c r="GY85" s="136"/>
      <c r="GZ85" s="136"/>
      <c r="HA85" s="136"/>
      <c r="HB85" s="136"/>
      <c r="HC85" s="136"/>
      <c r="HD85" s="136"/>
      <c r="HE85" s="136"/>
      <c r="HF85" s="136"/>
      <c r="HG85" s="136"/>
      <c r="HH85" s="125"/>
      <c r="HI85" s="1"/>
    </row>
    <row r="86" spans="1:217" ht="12" customHeight="1">
      <c r="A86" s="17">
        <v>30</v>
      </c>
      <c r="B86" s="81"/>
      <c r="C86" s="427" t="str">
        <f t="shared" si="38"/>
        <v/>
      </c>
      <c r="D86" s="428"/>
      <c r="E86" s="428"/>
      <c r="F86" s="428"/>
      <c r="G86" s="429"/>
      <c r="H86" s="130" t="str">
        <f t="shared" si="39"/>
        <v/>
      </c>
      <c r="I86" s="26">
        <f t="shared" si="40"/>
        <v>0</v>
      </c>
      <c r="J86" s="26">
        <f t="shared" si="41"/>
        <v>0</v>
      </c>
      <c r="K86" s="26">
        <f t="shared" si="42"/>
        <v>0</v>
      </c>
      <c r="L86" s="133"/>
      <c r="M86" s="26">
        <f t="shared" si="43"/>
        <v>0</v>
      </c>
      <c r="N86" s="26">
        <f t="shared" si="44"/>
        <v>0</v>
      </c>
      <c r="O86" s="101">
        <f t="shared" si="45"/>
        <v>0</v>
      </c>
      <c r="P86" s="80">
        <f>IF((SUM(P$19:P$39)+SUM(P$78:P85)+SUM(P$117:P$121))&gt;=REGISTER!$CZ$22,0,IF(CS$70=1,0,IF(AND(CS86=1,$J86=1,CS$43&gt;=REGISTER!$CZ$25,CS$40&gt;0,SUM(CS$54:CS$60)&gt;0),1,0)))</f>
        <v>0</v>
      </c>
      <c r="Q86" s="80">
        <f>IF((SUM(Q$19:Q$39)+SUM(Q$78:Q85)+SUM(Q$117:Q$121))&gt;=REGISTER!$CZ$22,0,IF(CT$70=1,0,IF(AND(CT86=1,$J86=1,CT$43&gt;=REGISTER!$CZ$25,CT$40&gt;0,SUM(CT$54:CT$60)&gt;0),1,0)))</f>
        <v>0</v>
      </c>
      <c r="R86" s="80">
        <f>IF((SUM(R$19:R$39)+SUM(R$78:R85)+SUM(R$117:R$121))&gt;=REGISTER!$CZ$22,0,IF(CU$70=1,0,IF(AND(CU86=1,$J86=1,CU$43&gt;=REGISTER!$CZ$25,CU$40&gt;0,SUM(CU$54:CU$60)&gt;0),1,0)))</f>
        <v>0</v>
      </c>
      <c r="S86" s="80">
        <f>IF((SUM(S$19:S$39)+SUM(S$78:S85)+SUM(S$117:S$121))&gt;=REGISTER!$CZ$22,0,IF(CV$70=1,0,IF(AND(CV86=1,$J86=1,CV$43&gt;=REGISTER!$CZ$25,CV$40&gt;0,SUM(CV$54:CV$60)&gt;0),1,0)))</f>
        <v>0</v>
      </c>
      <c r="T86" s="80">
        <f>IF((SUM(T$19:T$39)+SUM(T$78:T85)+SUM(T$117:T$121))&gt;=REGISTER!$CZ$22,0,IF(CW$70=1,0,IF(AND(CW86=1,$J86=1,CW$43&gt;=REGISTER!$CZ$25,CW$40&gt;0,SUM(CW$54:CW$60)&gt;0),1,0)))</f>
        <v>0</v>
      </c>
      <c r="U86" s="80">
        <f>IF((SUM(U$19:U$39)+SUM(U$78:U85)+SUM(U$117:U$121))&gt;=REGISTER!$CZ$22,0,IF(CX$70=1,0,IF(AND(CX86=1,$J86=1,CX$43&gt;=REGISTER!$CZ$25,CX$40&gt;0,SUM(CX$54:CX$60)&gt;0),1,0)))</f>
        <v>0</v>
      </c>
      <c r="V86" s="80">
        <f>IF((SUM(V$19:V$39)+SUM(V$78:V85)+SUM(V$117:V$121))&gt;=REGISTER!$CZ$22,0,IF(CY$70=1,0,IF(AND(CY86=1,$J86=1,CY$43&gt;=REGISTER!$CZ$25,CY$40&gt;0,SUM(CY$54:CY$60)&gt;0),1,0)))</f>
        <v>0</v>
      </c>
      <c r="W86" s="80">
        <f>IF((SUM(W$19:W$39)+SUM(W$78:W85)+SUM(W$117:W$121))&gt;=REGISTER!$CZ$22,0,IF(CZ$70=1,0,IF(AND(CZ86=1,$J86=1,CZ$43&gt;=REGISTER!$CZ$25,CZ$40&gt;0,SUM(CZ$54:CZ$60)&gt;0),1,0)))</f>
        <v>0</v>
      </c>
      <c r="X86" s="80">
        <f>IF((SUM(X$19:X$39)+SUM(X$78:X85)+SUM(X$117:X$121))&gt;=REGISTER!$CZ$22,0,IF(DA$70=1,0,IF(AND(DA86=1,$J86=1,DA$43&gt;=REGISTER!$CZ$25,DA$40&gt;0,SUM(DA$54:DA$60)&gt;0),1,0)))</f>
        <v>0</v>
      </c>
      <c r="Y86" s="80">
        <f>IF((SUM(Y$19:Y$39)+SUM(Y$78:Y85)+SUM(Y$117:Y$121))&gt;=REGISTER!$CZ$22,0,IF(DB$70=1,0,IF(AND(DB86=1,$J86=1,DB$43&gt;=REGISTER!$CZ$25,DB$40&gt;0,SUM(DB$54:DB$60)&gt;0),1,0)))</f>
        <v>0</v>
      </c>
      <c r="Z86" s="80">
        <f>IF((SUM(Z$19:Z$39)+SUM(Z$78:Z85)+SUM(Z$117:Z$121))&gt;=REGISTER!$CZ$22,0,IF(DC$70=1,0,IF(AND(DC86=1,$J86=1,DC$43&gt;=REGISTER!$CZ$25,DC$40&gt;0,SUM(DC$54:DC$60)&gt;0),1,0)))</f>
        <v>0</v>
      </c>
      <c r="AA86" s="80">
        <f>IF((SUM(AA$19:AA$39)+SUM(AA$78:AA85)+SUM(AA$117:AA$121))&gt;=REGISTER!$CZ$22,0,IF(DD$70=1,0,IF(AND(DD86=1,$J86=1,DD$43&gt;=REGISTER!$CZ$25,DD$40&gt;0,SUM(DD$54:DD$60)&gt;0),1,0)))</f>
        <v>0</v>
      </c>
      <c r="AB86" s="80">
        <f>IF((SUM(AB$19:AB$39)+SUM(AB$78:AB85)+SUM(AB$117:AB$121))&gt;=REGISTER!$CZ$22,0,IF(DE$70=1,0,IF(AND(DE86=1,$J86=1,DE$43&gt;=REGISTER!$CZ$25,DE$40&gt;0,SUM(DE$54:DE$60)&gt;0),1,0)))</f>
        <v>0</v>
      </c>
      <c r="AC86" s="80">
        <f>IF((SUM(AC$19:AC$39)+SUM(AC$78:AC85)+SUM(AC$117:AC$121))&gt;=REGISTER!$CZ$22,0,IF(DF$70=1,0,IF(AND(DF86=1,$J86=1,DF$43&gt;=REGISTER!$CZ$25,DF$40&gt;0,SUM(DF$54:DF$60)&gt;0),1,0)))</f>
        <v>0</v>
      </c>
      <c r="AD86" s="80">
        <f>IF((SUM(AD$19:AD$39)+SUM(AD$78:AD85)+SUM(AD$117:AD$121))&gt;=REGISTER!$CZ$22,0,IF(DG$70=1,0,IF(AND(DG86=1,$J86=1,DG$43&gt;=REGISTER!$CZ$25,DG$40&gt;0,SUM(DG$54:DG$60)&gt;0),1,0)))</f>
        <v>0</v>
      </c>
      <c r="AE86" s="80">
        <f>IF((SUM(AE$19:AE$39)+SUM(AE$78:AE85)+SUM(AE$117:AE$121))&gt;=REGISTER!$CZ$22,0,IF(DH$70=1,0,IF(AND(DH86=1,$J86=1,DH$43&gt;=REGISTER!$CZ$25,DH$40&gt;0,SUM(DH$54:DH$60)&gt;0),1,0)))</f>
        <v>0</v>
      </c>
      <c r="AF86" s="80">
        <f>IF((SUM(AF$19:AF$39)+SUM(AF$78:AF85)+SUM(AF$117:AF$121))&gt;=REGISTER!$CZ$22,0,IF(DI$70=1,0,IF(AND(DI86=1,$J86=1,DI$43&gt;=REGISTER!$CZ$25,DI$40&gt;0,SUM(DI$54:DI$60)&gt;0),1,0)))</f>
        <v>0</v>
      </c>
      <c r="AG86" s="80">
        <f>IF((SUM(AG$19:AG$39)+SUM(AG$78:AG85)+SUM(AG$117:AG$121))&gt;=REGISTER!$CZ$22,0,IF(DJ$70=1,0,IF(AND(DJ86=1,$J86=1,DJ$43&gt;=REGISTER!$CZ$25,DJ$40&gt;0,SUM(DJ$54:DJ$60)&gt;0),1,0)))</f>
        <v>0</v>
      </c>
      <c r="AH86" s="80">
        <f>IF((SUM(AH$19:AH$39)+SUM(AH$78:AH85)+SUM(AH$117:AH$121))&gt;=REGISTER!$CZ$22,0,IF(DK$70=1,0,IF(AND(DK86=1,$J86=1,DK$43&gt;=REGISTER!$CZ$25,DK$40&gt;0,SUM(DK$54:DK$60)&gt;0),1,0)))</f>
        <v>0</v>
      </c>
      <c r="AI86" s="80">
        <f>IF((SUM(AI$19:AI$39)+SUM(AI$78:AI85)+SUM(AI$117:AI$121))&gt;=REGISTER!$CZ$22,0,IF(DL$70=1,0,IF(AND(DL86=1,$J86=1,DL$43&gt;=REGISTER!$CZ$25,DL$40&gt;0,SUM(DL$54:DL$60)&gt;0),1,0)))</f>
        <v>0</v>
      </c>
      <c r="AJ86" s="80">
        <f>IF((SUM(AJ$19:AJ$39)+SUM(AJ$78:AJ85)+SUM(AJ$117:AJ$121))&gt;=REGISTER!$CZ$22,0,IF(DM$70=1,0,IF(AND(DM86=1,$J86=1,DM$43&gt;=REGISTER!$CZ$25,DM$40&gt;0,SUM(DM$54:DM$60)&gt;0),1,0)))</f>
        <v>0</v>
      </c>
      <c r="AK86" s="80">
        <f>IF((SUM(AK$19:AK$39)+SUM(AK$78:AK85)+SUM(AK$117:AK$121))&gt;=REGISTER!$CZ$22,0,IF(DN$70=1,0,IF(AND(DN86=1,$J86=1,DN$43&gt;=REGISTER!$CZ$25,DN$40&gt;0,SUM(DN$54:DN$60)&gt;0),1,0)))</f>
        <v>0</v>
      </c>
      <c r="AL86" s="80">
        <f>IF((SUM(AL$19:AL$39)+SUM(AL$78:AL85)+SUM(AL$117:AL$121))&gt;=REGISTER!$CZ$22,0,IF(DO$70=1,0,IF(AND(DO86=1,$J86=1,DO$43&gt;=REGISTER!$CZ$25,DO$40&gt;0,SUM(DO$54:DO$60)&gt;0),1,0)))</f>
        <v>0</v>
      </c>
      <c r="AM86" s="80">
        <f>IF((SUM(AM$19:AM$39)+SUM(AM$78:AM85)+SUM(AM$117:AM$121))&gt;=REGISTER!$CZ$22,0,IF(DP$70=1,0,IF(AND(DP86=1,$J86=1,DP$43&gt;=REGISTER!$CZ$25,DP$40&gt;0,SUM(DP$54:DP$60)&gt;0),1,0)))</f>
        <v>0</v>
      </c>
      <c r="AN86" s="80">
        <f>IF((SUM(AN$19:AN$39)+SUM(AN$78:AN85)+SUM(AN$117:AN$121))&gt;=REGISTER!$CZ$22,0,IF(DQ$70=1,0,IF(AND(DQ86=1,$J86=1,DQ$43&gt;=REGISTER!$CZ$25,DQ$40&gt;0,SUM(DQ$54:DQ$60)&gt;0),1,0)))</f>
        <v>0</v>
      </c>
      <c r="AO86" s="80">
        <f>IF((SUM(AO$19:AO$39)+SUM(AO$78:AO85)+SUM(AO$117:AO$121))&gt;=REGISTER!$CZ$22,0,IF(DR$70=1,0,IF(AND(DR86=1,$J86=1,DR$43&gt;=REGISTER!$CZ$25,DR$40&gt;0,SUM(DR$54:DR$60)&gt;0),1,0)))</f>
        <v>0</v>
      </c>
      <c r="AP86" s="80">
        <f>IF((SUM(AP$19:AP$39)+SUM(AP$78:AP85)+SUM(AP$117:AP$121))&gt;=REGISTER!$CZ$22,0,IF(DS$70=1,0,IF(AND(DS86=1,$J86=1,DS$43&gt;=REGISTER!$CZ$25,DS$40&gt;0,SUM(DS$54:DS$60)&gt;0),1,0)))</f>
        <v>0</v>
      </c>
      <c r="AQ86" s="80">
        <f>IF((SUM(AQ$19:AQ$39)+SUM(AQ$78:AQ85)+SUM(AQ$117:AQ$121))&gt;=REGISTER!$CZ$22,0,IF(DT$70=1,0,IF(AND(DT86=1,$J86=1,DT$43&gt;=REGISTER!$CZ$25,DT$40&gt;0,SUM(DT$54:DT$60)&gt;0),1,0)))</f>
        <v>0</v>
      </c>
      <c r="AR86" s="80">
        <f>IF((SUM(AR$19:AR$39)+SUM(AR$78:AR85)+SUM(AR$117:AR$121))&gt;=REGISTER!$CZ$22,0,IF(DU$70=1,0,IF(AND(DU86=1,$J86=1,DU$43&gt;=REGISTER!$CZ$25,DU$40&gt;0,SUM(DU$54:DU$60)&gt;0),1,0)))</f>
        <v>0</v>
      </c>
      <c r="AS86" s="80">
        <f>IF((SUM(AS$19:AS$39)+SUM(AS$78:AS85)+SUM(AS$117:AS$121))&gt;=REGISTER!$CZ$22,0,IF(DV$70=1,0,IF(AND(DV86=1,$J86=1,DV$43&gt;=REGISTER!$CZ$25,DV$40&gt;0,SUM(DV$54:DV$60)&gt;0),1,0)))</f>
        <v>0</v>
      </c>
      <c r="AT86" s="80">
        <f>IF((SUM(AT$19:AT$39)+SUM(AT$78:AT85)+SUM(AT$117:AT$121))&gt;=REGISTER!$CZ$22,0,IF(DW$70=1,0,IF(AND(DW86=1,$J86=1,DW$43&gt;=REGISTER!$CZ$25,DW$40&gt;0,SUM(DW$54:DW$60)&gt;0),1,0)))</f>
        <v>0</v>
      </c>
      <c r="AU86" s="80">
        <f>IF((SUM(AU$19:AU$39)+SUM(AU$78:AU85)+SUM(AU$117:AU$121))&gt;=REGISTER!$CZ$22,0,IF(DX$70=1,0,IF(AND(DX86=1,$J86=1,DX$43&gt;=REGISTER!$CZ$25,DX$40&gt;0,SUM(DX$54:DX$60)&gt;0),1,0)))</f>
        <v>0</v>
      </c>
      <c r="AV86" s="80">
        <f>IF((SUM(AV$19:AV$39)+SUM(AV$78:AV85)+SUM(AV$117:AV$121))&gt;=REGISTER!$CZ$22,0,IF(DY$70=1,0,IF(AND(DY86=1,$J86=1,DY$43&gt;=REGISTER!$CZ$25,DY$40&gt;0,SUM(DY$54:DY$60)&gt;0),1,0)))</f>
        <v>0</v>
      </c>
      <c r="AW86" s="80">
        <f>IF((SUM(AW$19:AW$39)+SUM(AW$78:AW85)+SUM(AW$117:AW$121))&gt;=REGISTER!$CZ$22,0,IF(DZ$70=1,0,IF(AND(DZ86=1,$J86=1,DZ$43&gt;=REGISTER!$CZ$25,DZ$40&gt;0,SUM(DZ$54:DZ$60)&gt;0),1,0)))</f>
        <v>0</v>
      </c>
      <c r="AX86" s="80">
        <f>IF((SUM(AX$19:AX$39)+SUM(AX$78:AX85)+SUM(AX$117:AX$121))&gt;=REGISTER!$CZ$22,0,IF(EA$70=1,0,IF(AND(EA86=1,$J86=1,EA$43&gt;=REGISTER!$CZ$25,EA$40&gt;0,SUM(EA$54:EA$60)&gt;0),1,0)))</f>
        <v>0</v>
      </c>
      <c r="AY86" s="80">
        <f>IF((SUM(AY$19:AY$39)+SUM(AY$78:AY85)+SUM(AY$117:AY$121))&gt;=REGISTER!$CZ$22,0,IF(EB$70=1,0,IF(AND(EB86=1,$J86=1,EB$43&gt;=REGISTER!$CZ$25,EB$40&gt;0,SUM(EB$54:EB$60)&gt;0),1,0)))</f>
        <v>0</v>
      </c>
      <c r="AZ86" s="80">
        <f>IF((SUM(AZ$19:AZ$39)+SUM(AZ$78:AZ85)+SUM(AZ$117:AZ$121))&gt;=REGISTER!$CZ$22,0,IF(EC$70=1,0,IF(AND(EC86=1,$J86=1,EC$43&gt;=REGISTER!$CZ$25,EC$40&gt;0,SUM(EC$54:EC$60)&gt;0),1,0)))</f>
        <v>0</v>
      </c>
      <c r="BA86" s="80">
        <f>IF((SUM(BA$19:BA$39)+SUM(BA$78:BA85)+SUM(BA$117:BA$121))&gt;=REGISTER!$CZ$22,0,IF(ED$70=1,0,IF(AND(ED86=1,$J86=1,ED$43&gt;=REGISTER!$CZ$25,ED$40&gt;0,SUM(ED$54:ED$60)&gt;0),1,0)))</f>
        <v>0</v>
      </c>
      <c r="BB86" s="80">
        <f>IF((SUM(BB$19:BB$39)+SUM(BB$78:BB85)+SUM(BB$117:BB$121))&gt;=REGISTER!$CZ$22,0,IF(EE$70=1,0,IF(AND(EE86=1,$J86=1,EE$43&gt;=REGISTER!$CZ$25,EE$40&gt;0,SUM(EE$54:EE$60)&gt;0),1,0)))</f>
        <v>0</v>
      </c>
      <c r="BC86" s="80">
        <f>IF((SUM(BC$19:BC$39)+SUM(BC$78:BC85)+SUM(BC$117:BC$121))&gt;=REGISTER!$CZ$22,0,IF(EF$70=1,0,IF(AND(EF86=1,$J86=1,EF$43&gt;=REGISTER!$CZ$25,EF$40&gt;0,SUM(EF$54:EF$60)&gt;0),1,0)))</f>
        <v>0</v>
      </c>
      <c r="BD86" s="101">
        <f t="shared" si="46"/>
        <v>0</v>
      </c>
      <c r="BE86" s="80">
        <f>IF((SUM(BE$19:BE$39)+SUM(BE$78:BE85)+SUM(BE$117:BE$121))&gt;=30,0,SUM(IF(AND($I86=1,CS86=1,CS$41&gt;2,CS$40&gt;0,SUM(CS$47:CS$53)&gt;0),1,0)))</f>
        <v>0</v>
      </c>
      <c r="BF86" s="80">
        <f>IF((SUM(BF$19:BF$39)+SUM(BF$78:BF85)+SUM(BF$117:BF$121))&gt;=30,0,SUM(IF(AND($I86=1,CT86=1,CT$41&gt;2,CT$40&gt;0,SUM(CT$47:CT$53)&gt;0),1,0)))</f>
        <v>0</v>
      </c>
      <c r="BG86" s="80">
        <f>IF((SUM(BG$19:BG$39)+SUM(BG$78:BG85)+SUM(BG$117:BG$121))&gt;=30,0,SUM(IF(AND($I86=1,CU86=1,CU$41&gt;2,CU$40&gt;0,SUM(CU$47:CU$53)&gt;0),1,0)))</f>
        <v>0</v>
      </c>
      <c r="BH86" s="80">
        <f>IF((SUM(BH$19:BH$39)+SUM(BH$78:BH85)+SUM(BH$117:BH$121))&gt;=30,0,SUM(IF(AND($I86=1,CV86=1,CV$41&gt;2,CV$40&gt;0,SUM(CV$47:CV$53)&gt;0),1,0)))</f>
        <v>0</v>
      </c>
      <c r="BI86" s="80">
        <f>IF((SUM(BI$19:BI$39)+SUM(BI$78:BI85)+SUM(BI$117:BI$121))&gt;=30,0,SUM(IF(AND($I86=1,CW86=1,CW$41&gt;2,CW$40&gt;0,SUM(CW$47:CW$53)&gt;0),1,0)))</f>
        <v>0</v>
      </c>
      <c r="BJ86" s="80">
        <f>IF((SUM(BJ$19:BJ$39)+SUM(BJ$78:BJ85)+SUM(BJ$117:BJ$121))&gt;=30,0,SUM(IF(AND($I86=1,CX86=1,CX$41&gt;2,CX$40&gt;0,SUM(CX$47:CX$53)&gt;0),1,0)))</f>
        <v>0</v>
      </c>
      <c r="BK86" s="80">
        <f>IF((SUM(BK$19:BK$39)+SUM(BK$78:BK85)+SUM(BK$117:BK$121))&gt;=30,0,SUM(IF(AND($I86=1,CY86=1,CY$41&gt;2,CY$40&gt;0,SUM(CY$47:CY$53)&gt;0),1,0)))</f>
        <v>0</v>
      </c>
      <c r="BL86" s="80">
        <f>IF((SUM(BL$19:BL$39)+SUM(BL$78:BL85)+SUM(BL$117:BL$121))&gt;=30,0,SUM(IF(AND($I86=1,CZ86=1,CZ$41&gt;2,CZ$40&gt;0,SUM(CZ$47:CZ$53)&gt;0),1,0)))</f>
        <v>0</v>
      </c>
      <c r="BM86" s="80">
        <f>IF((SUM(BM$19:BM$39)+SUM(BM$78:BM85)+SUM(BM$117:BM$121))&gt;=30,0,SUM(IF(AND($I86=1,DA86=1,DA$41&gt;2,DA$40&gt;0,SUM(DA$47:DA$53)&gt;0),1,0)))</f>
        <v>0</v>
      </c>
      <c r="BN86" s="80">
        <f>IF((SUM(BN$19:BN$39)+SUM(BN$78:BN85)+SUM(BN$117:BN$121))&gt;=30,0,SUM(IF(AND($I86=1,DB86=1,DB$41&gt;2,DB$40&gt;0,SUM(DB$47:DB$53)&gt;0),1,0)))</f>
        <v>0</v>
      </c>
      <c r="BO86" s="80">
        <f>IF((SUM(BO$19:BO$39)+SUM(BO$78:BO85)+SUM(BO$117:BO$121))&gt;=30,0,SUM(IF(AND($I86=1,DC86=1,DC$41&gt;2,DC$40&gt;0,SUM(DC$47:DC$53)&gt;0),1,0)))</f>
        <v>0</v>
      </c>
      <c r="BP86" s="80">
        <f>IF((SUM(BP$19:BP$39)+SUM(BP$78:BP85)+SUM(BP$117:BP$121))&gt;=30,0,SUM(IF(AND($I86=1,DD86=1,DD$41&gt;2,DD$40&gt;0,SUM(DD$47:DD$53)&gt;0),1,0)))</f>
        <v>0</v>
      </c>
      <c r="BQ86" s="80">
        <f>IF((SUM(BQ$19:BQ$39)+SUM(BQ$78:BQ85)+SUM(BQ$117:BQ$121))&gt;=30,0,SUM(IF(AND($I86=1,DE86=1,DE$41&gt;2,DE$40&gt;0,SUM(DE$47:DE$53)&gt;0),1,0)))</f>
        <v>0</v>
      </c>
      <c r="BR86" s="80">
        <f>IF((SUM(BR$19:BR$39)+SUM(BR$78:BR85)+SUM(BR$117:BR$121))&gt;=30,0,SUM(IF(AND($I86=1,DF86=1,DF$41&gt;2,DF$40&gt;0,SUM(DF$47:DF$53)&gt;0),1,0)))</f>
        <v>0</v>
      </c>
      <c r="BS86" s="80">
        <f>IF((SUM(BS$19:BS$39)+SUM(BS$78:BS85)+SUM(BS$117:BS$121))&gt;=30,0,SUM(IF(AND($I86=1,DG86=1,DG$41&gt;2,DG$40&gt;0,SUM(DG$47:DG$53)&gt;0),1,0)))</f>
        <v>0</v>
      </c>
      <c r="BT86" s="80">
        <f>IF((SUM(BT$19:BT$39)+SUM(BT$78:BT85)+SUM(BT$117:BT$121))&gt;=30,0,SUM(IF(AND($I86=1,DH86=1,DH$41&gt;2,DH$40&gt;0,SUM(DH$47:DH$53)&gt;0),1,0)))</f>
        <v>0</v>
      </c>
      <c r="BU86" s="80">
        <f>IF((SUM(BU$19:BU$39)+SUM(BU$78:BU85)+SUM(BU$117:BU$121))&gt;=30,0,SUM(IF(AND($I86=1,DI86=1,DI$41&gt;2,DI$40&gt;0,SUM(DI$47:DI$53)&gt;0),1,0)))</f>
        <v>0</v>
      </c>
      <c r="BV86" s="80">
        <f>IF((SUM(BV$19:BV$39)+SUM(BV$78:BV85)+SUM(BV$117:BV$121))&gt;=30,0,SUM(IF(AND($I86=1,DJ86=1,DJ$41&gt;2,DJ$40&gt;0,SUM(DJ$47:DJ$53)&gt;0),1,0)))</f>
        <v>0</v>
      </c>
      <c r="BW86" s="80">
        <f>IF((SUM(BW$19:BW$39)+SUM(BW$78:BW85)+SUM(BW$117:BW$121))&gt;=30,0,SUM(IF(AND($I86=1,DK86=1,DK$41&gt;2,DK$40&gt;0,SUM(DK$47:DK$53)&gt;0),1,0)))</f>
        <v>0</v>
      </c>
      <c r="BX86" s="80">
        <f>IF((SUM(BX$19:BX$39)+SUM(BX$78:BX85)+SUM(BX$117:BX$121))&gt;=30,0,SUM(IF(AND($I86=1,DL86=1,DL$41&gt;2,DL$40&gt;0,SUM(DL$47:DL$53)&gt;0),1,0)))</f>
        <v>0</v>
      </c>
      <c r="BY86" s="80">
        <f>IF((SUM(BY$19:BY$39)+SUM(BY$78:BY85)+SUM(BY$117:BY$121))&gt;=30,0,SUM(IF(AND($I86=1,DM86=1,DM$41&gt;2,DM$40&gt;0,SUM(DM$47:DM$53)&gt;0),1,0)))</f>
        <v>0</v>
      </c>
      <c r="BZ86" s="80">
        <f>IF((SUM(BZ$19:BZ$39)+SUM(BZ$78:BZ85)+SUM(BZ$117:BZ$121))&gt;=30,0,SUM(IF(AND($I86=1,DN86=1,DN$41&gt;2,DN$40&gt;0,SUM(DN$47:DN$53)&gt;0),1,0)))</f>
        <v>0</v>
      </c>
      <c r="CA86" s="80">
        <f>IF((SUM(CA$19:CA$39)+SUM(CA$78:CA85)+SUM(CA$117:CA$121))&gt;=30,0,SUM(IF(AND($I86=1,DO86=1,DO$41&gt;2,DO$40&gt;0,SUM(DO$47:DO$53)&gt;0),1,0)))</f>
        <v>0</v>
      </c>
      <c r="CB86" s="80">
        <f>IF((SUM(CB$19:CB$39)+SUM(CB$78:CB85)+SUM(CB$117:CB$121))&gt;=30,0,SUM(IF(AND($I86=1,DP86=1,DP$41&gt;2,DP$40&gt;0,SUM(DP$47:DP$53)&gt;0),1,0)))</f>
        <v>0</v>
      </c>
      <c r="CC86" s="80">
        <f>IF((SUM(CC$19:CC$39)+SUM(CC$78:CC85)+SUM(CC$117:CC$121))&gt;=30,0,SUM(IF(AND($I86=1,DQ86=1,DQ$41&gt;2,DQ$40&gt;0,SUM(DQ$47:DQ$53)&gt;0),1,0)))</f>
        <v>0</v>
      </c>
      <c r="CD86" s="80">
        <f>IF((SUM(CD$19:CD$39)+SUM(CD$78:CD85)+SUM(CD$117:CD$121))&gt;=30,0,SUM(IF(AND($I86=1,DR86=1,DR$41&gt;2,DR$40&gt;0,SUM(DR$47:DR$53)&gt;0),1,0)))</f>
        <v>0</v>
      </c>
      <c r="CE86" s="80">
        <f>IF((SUM(CE$19:CE$39)+SUM(CE$78:CE85)+SUM(CE$117:CE$121))&gt;=30,0,SUM(IF(AND($I86=1,DS86=1,DS$41&gt;2,DS$40&gt;0,SUM(DS$47:DS$53)&gt;0),1,0)))</f>
        <v>0</v>
      </c>
      <c r="CF86" s="80">
        <f>IF((SUM(CF$19:CF$39)+SUM(CF$78:CF85)+SUM(CF$117:CF$121))&gt;=30,0,SUM(IF(AND($I86=1,DT86=1,DT$41&gt;2,DT$40&gt;0,SUM(DT$47:DT$53)&gt;0),1,0)))</f>
        <v>0</v>
      </c>
      <c r="CG86" s="80">
        <f>IF((SUM(CG$19:CG$39)+SUM(CG$78:CG85)+SUM(CG$117:CG$121))&gt;=30,0,SUM(IF(AND($I86=1,DU86=1,DU$41&gt;2,DU$40&gt;0,SUM(DU$47:DU$53)&gt;0),1,0)))</f>
        <v>0</v>
      </c>
      <c r="CH86" s="80">
        <f>IF((SUM(CH$19:CH$39)+SUM(CH$78:CH85)+SUM(CH$117:CH$121))&gt;=30,0,SUM(IF(AND($I86=1,DV86=1,DV$41&gt;2,DV$40&gt;0,SUM(DV$47:DV$53)&gt;0),1,0)))</f>
        <v>0</v>
      </c>
      <c r="CI86" s="80">
        <f>IF((SUM(CI$19:CI$39)+SUM(CI$78:CI85)+SUM(CI$117:CI$121))&gt;=30,0,SUM(IF(AND($I86=1,DW86=1,DW$41&gt;2,DW$40&gt;0,SUM(DW$47:DW$53)&gt;0),1,0)))</f>
        <v>0</v>
      </c>
      <c r="CJ86" s="80">
        <f>IF((SUM(CJ$19:CJ$39)+SUM(CJ$78:CJ85)+SUM(CJ$117:CJ$121))&gt;=30,0,SUM(IF(AND($I86=1,DX86=1,DX$41&gt;2,DX$40&gt;0,SUM(DX$47:DX$53)&gt;0),1,0)))</f>
        <v>0</v>
      </c>
      <c r="CK86" s="80">
        <f>IF((SUM(CK$19:CK$39)+SUM(CK$78:CK85)+SUM(CK$117:CK$121))&gt;=30,0,SUM(IF(AND($I86=1,DY86=1,DY$41&gt;2,DY$40&gt;0,SUM(DY$47:DY$53)&gt;0),1,0)))</f>
        <v>0</v>
      </c>
      <c r="CL86" s="80">
        <f>IF((SUM(CL$19:CL$39)+SUM(CL$78:CL85)+SUM(CL$117:CL$121))&gt;=30,0,SUM(IF(AND($I86=1,DZ86=1,DZ$41&gt;2,DZ$40&gt;0,SUM(DZ$47:DZ$53)&gt;0),1,0)))</f>
        <v>0</v>
      </c>
      <c r="CM86" s="80">
        <f>IF((SUM(CM$19:CM$39)+SUM(CM$78:CM85)+SUM(CM$117:CM$121))&gt;=30,0,SUM(IF(AND($I86=1,EA86=1,EA$41&gt;2,EA$40&gt;0,SUM(EA$47:EA$53)&gt;0),1,0)))</f>
        <v>0</v>
      </c>
      <c r="CN86" s="80">
        <f>IF((SUM(CN$19:CN$39)+SUM(CN$78:CN85)+SUM(CN$117:CN$121))&gt;=30,0,SUM(IF(AND($I86=1,EB86=1,EB$41&gt;2,EB$40&gt;0,SUM(EB$47:EB$53)&gt;0),1,0)))</f>
        <v>0</v>
      </c>
      <c r="CO86" s="80">
        <f>IF((SUM(CO$19:CO$39)+SUM(CO$78:CO85)+SUM(CO$117:CO$121))&gt;=30,0,SUM(IF(AND($I86=1,EC86=1,EC$41&gt;2,EC$40&gt;0,SUM(EC$47:EC$53)&gt;0),1,0)))</f>
        <v>0</v>
      </c>
      <c r="CP86" s="80">
        <f>IF((SUM(CP$19:CP$39)+SUM(CP$78:CP85)+SUM(CP$117:CP$121))&gt;=30,0,SUM(IF(AND($I86=1,ED86=1,ED$41&gt;2,ED$40&gt;0,SUM(ED$47:ED$53)&gt;0),1,0)))</f>
        <v>0</v>
      </c>
      <c r="CQ86" s="80">
        <f>IF((SUM(CQ$19:CQ$39)+SUM(CQ$78:CQ85)+SUM(CQ$117:CQ$121))&gt;=30,0,SUM(IF(AND($I86=1,EE86=1,EE$41&gt;2,EE$40&gt;0,SUM(EE$47:EE$53)&gt;0),1,0)))</f>
        <v>0</v>
      </c>
      <c r="CR86" s="80">
        <f>IF((SUM(CR$19:CR$39)+SUM(CR$78:CR85)+SUM(CR$117:CR$121))&gt;=30,0,SUM(IF(AND($I86=1,EF86=1,EF$41&gt;2,EF$40&gt;0,SUM(EF$47:EF$53)&gt;0),1,0)))</f>
        <v>0</v>
      </c>
      <c r="CS86" s="64"/>
      <c r="CT86" s="64"/>
      <c r="CU86" s="64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64"/>
      <c r="DM86" s="64"/>
      <c r="DN86" s="64"/>
      <c r="DO86" s="64"/>
      <c r="DP86" s="64"/>
      <c r="DQ86" s="64"/>
      <c r="DR86" s="64"/>
      <c r="DS86" s="64"/>
      <c r="DT86" s="64"/>
      <c r="DU86" s="64"/>
      <c r="DV86" s="64"/>
      <c r="DW86" s="64"/>
      <c r="DX86" s="64"/>
      <c r="DY86" s="64"/>
      <c r="DZ86" s="64"/>
      <c r="EA86" s="64"/>
      <c r="EB86" s="64"/>
      <c r="EC86" s="64"/>
      <c r="ED86" s="64"/>
      <c r="EE86" s="64"/>
      <c r="EF86" s="64"/>
      <c r="EG86" s="54">
        <f t="shared" si="48"/>
        <v>0</v>
      </c>
      <c r="EH86" s="136"/>
      <c r="EI86" s="97">
        <f t="shared" si="49"/>
        <v>0</v>
      </c>
      <c r="EJ86" s="344" t="str">
        <f t="shared" si="50"/>
        <v/>
      </c>
      <c r="EK86" s="345">
        <f t="shared" si="51"/>
        <v>0</v>
      </c>
      <c r="EL86" s="185"/>
      <c r="EM86" s="102">
        <f>SUMIF($K86,REGISTER!$CU$7,'KORT 3'!$BD86)</f>
        <v>0</v>
      </c>
      <c r="EN86" s="19">
        <f>SUMIF($K86,REGISTER!$CU$8,'KORT 3'!$BD86)</f>
        <v>0</v>
      </c>
      <c r="EO86" s="20">
        <f>SUMIF($K86,REGISTER!$CU$9,'KORT 3'!$BD86)</f>
        <v>0</v>
      </c>
      <c r="EP86" s="17">
        <f>SUMIF($K86,REGISTER!$CU$21,'KORT 3'!$BD86)</f>
        <v>0</v>
      </c>
      <c r="EQ86" s="19">
        <f>SUMIF($K86,REGISTER!$CU$22,'KORT 3'!$BD86)</f>
        <v>0</v>
      </c>
      <c r="ER86" s="20">
        <f>SUMIF($K86,REGISTER!$CU$23,'KORT 3'!$BD86)</f>
        <v>0</v>
      </c>
      <c r="ES86" s="17">
        <f>SUMIF($K86,REGISTER!$CU$14,'KORT 3'!$BD86)</f>
        <v>0</v>
      </c>
      <c r="ET86" s="19">
        <f>SUMIF($K86,REGISTER!$CU$15,'KORT 3'!$BD86)</f>
        <v>0</v>
      </c>
      <c r="EU86" s="19">
        <f>SUMIF($K86,REGISTER!$CU$16,'KORT 3'!$BD86)</f>
        <v>0</v>
      </c>
      <c r="EV86" s="218">
        <f>SUMIF($K86,REGISTER!$CU$17,'KORT 3'!$BD86)+SUMIF($K86,REGISTER!$CU$18,'KORT 3'!$BD86)+SUMIF($K86,REGISTER!$CU$19,'KORT 3'!$BD86)+SUMIF($K86,REGISTER!$CU$20,'KORT 3'!$BD86)</f>
        <v>0</v>
      </c>
      <c r="EW86" s="103">
        <f>SUMIF($K86,REGISTER!$CU$28,'KORT 3'!$BD86)</f>
        <v>0</v>
      </c>
      <c r="EX86" s="19">
        <f>SUMIF($K86,REGISTER!$CU$29,'KORT 3'!$BD86)</f>
        <v>0</v>
      </c>
      <c r="EY86" s="19">
        <f>SUMIF($K86,REGISTER!$CU$30,'KORT 3'!$BD86)</f>
        <v>0</v>
      </c>
      <c r="EZ86" s="218">
        <f>SUMIF($K86,REGISTER!$CU$31,'KORT 3'!$BD86)+SUMIF($K86,REGISTER!$CU$32,'KORT 3'!$BD86)+SUMIF($K86,REGISTER!$CU$33,'KORT 3'!$BD86)+SUMIF($K86,REGISTER!$CU$34,'KORT 3'!$BD86)</f>
        <v>0</v>
      </c>
      <c r="FA86" s="136"/>
      <c r="FB86" s="136"/>
      <c r="FC86" s="136"/>
      <c r="FD86" s="136"/>
      <c r="FE86" s="136"/>
      <c r="FF86" s="136"/>
      <c r="FG86" s="136"/>
      <c r="FH86" s="136"/>
      <c r="FI86" s="136"/>
      <c r="FJ86" s="136"/>
      <c r="FK86" s="136"/>
      <c r="FL86" s="136"/>
      <c r="FM86" s="136"/>
      <c r="FN86" s="136"/>
      <c r="FO86" s="136"/>
      <c r="FP86" s="235"/>
      <c r="FQ86" s="103">
        <f>SUMIF($M86,REGISTER!$CU$36,'KORT 3'!$O86)</f>
        <v>0</v>
      </c>
      <c r="FR86" s="19">
        <f>SUMIF($M86,REGISTER!$CU$37,'KORT 3'!$O86)</f>
        <v>0</v>
      </c>
      <c r="FS86" s="19">
        <f>SUMIF($M86,REGISTER!$CU$38,'KORT 3'!$O86)</f>
        <v>0</v>
      </c>
      <c r="FT86" s="19">
        <f>SUMIF($M86,REGISTER!$CU$39,'KORT 3'!$O86)</f>
        <v>0</v>
      </c>
      <c r="FU86" s="19">
        <f>SUMIF($M86,REGISTER!$CU$40,'KORT 3'!$O86)</f>
        <v>0</v>
      </c>
      <c r="FV86" s="19">
        <f>SUMIF($M86,REGISTER!$CU$41,'KORT 3'!$O86)</f>
        <v>0</v>
      </c>
      <c r="FW86" s="19">
        <f>SUMIF($M86,REGISTER!$CU$56,'KORT 3'!$O86)</f>
        <v>0</v>
      </c>
      <c r="FX86" s="19">
        <f>SUMIF($M86,REGISTER!$CU$57,'KORT 3'!$O86)</f>
        <v>0</v>
      </c>
      <c r="FY86" s="19">
        <f>SUMIF($M86,REGISTER!$CU$58,'KORT 3'!$O86)</f>
        <v>0</v>
      </c>
      <c r="FZ86" s="19">
        <f>SUMIF($M86,REGISTER!$CU$59,'KORT 3'!$O86)</f>
        <v>0</v>
      </c>
      <c r="GA86" s="19">
        <f>SUMIF($M86,REGISTER!$CU$60,'KORT 3'!$O86)</f>
        <v>0</v>
      </c>
      <c r="GB86" s="19">
        <f>SUMIF($M86,REGISTER!$CU$61,'KORT 3'!$O86)</f>
        <v>0</v>
      </c>
      <c r="GC86" s="19">
        <f>SUMIF($M86,REGISTER!$CU$46,'KORT 3'!$O86)</f>
        <v>0</v>
      </c>
      <c r="GD86" s="19">
        <f>SUMIF($M86,REGISTER!$CU$47,'KORT 3'!$O86)</f>
        <v>0</v>
      </c>
      <c r="GE86" s="19">
        <f>SUMIF($M86,REGISTER!$CU$48,'KORT 3'!$O86)</f>
        <v>0</v>
      </c>
      <c r="GF86" s="19">
        <f>SUMIF($M86,REGISTER!$CU$49,'KORT 3'!$O86)</f>
        <v>0</v>
      </c>
      <c r="GG86" s="19">
        <f>SUMIF($M86,REGISTER!$CU$50,'KORT 3'!$O86)</f>
        <v>0</v>
      </c>
      <c r="GH86" s="19">
        <f>SUMIF($M86,REGISTER!$CU$51,'KORT 3'!$O86)</f>
        <v>0</v>
      </c>
      <c r="GI86" s="18">
        <f>SUMIF($M86,REGISTER!$CU$52,'KORT 3'!$O86)+SUMIF($M86,REGISTER!$CU$53,'KORT 3'!$O86)+SUMIF($M86,REGISTER!$CU$54,'KORT 3'!$O86)+SUMIF($M86,REGISTER!$CU$55,'KORT 3'!$O86)</f>
        <v>0</v>
      </c>
      <c r="GJ86" s="19">
        <f>SUMIF($M86,REGISTER!$CU$66,'KORT 3'!$O86)</f>
        <v>0</v>
      </c>
      <c r="GK86" s="19">
        <f>SUMIF($M86,REGISTER!$CU$67,'KORT 3'!$O86)</f>
        <v>0</v>
      </c>
      <c r="GL86" s="19">
        <f>SUMIF($M86,REGISTER!$CU$68,'KORT 3'!$O86)</f>
        <v>0</v>
      </c>
      <c r="GM86" s="19">
        <f>SUMIF($M86,REGISTER!$CU$69,'KORT 3'!$O86)</f>
        <v>0</v>
      </c>
      <c r="GN86" s="19">
        <f>SUMIF($M86,REGISTER!$CU$70,'KORT 3'!$O86)</f>
        <v>0</v>
      </c>
      <c r="GO86" s="19">
        <f>SUMIF($M86,REGISTER!$CU$71,'KORT 3'!$O86)</f>
        <v>0</v>
      </c>
      <c r="GP86" s="18">
        <f>SUMIF($M86,REGISTER!$CU$72,'KORT 3'!$O86)+SUMIF($M86,REGISTER!$CU$73,'KORT 3'!$O86)+SUMIF($M86,REGISTER!$CU$74,'KORT 3'!$O86)+SUMIF($M86,REGISTER!$CU$75,'KORT 3'!$O86)</f>
        <v>0</v>
      </c>
      <c r="GQ86" s="136"/>
      <c r="GR86" s="136"/>
      <c r="GS86" s="136"/>
      <c r="GT86" s="136"/>
      <c r="GU86" s="136"/>
      <c r="GV86" s="136"/>
      <c r="GW86" s="136"/>
      <c r="GX86" s="136"/>
      <c r="GY86" s="136"/>
      <c r="GZ86" s="136"/>
      <c r="HA86" s="136"/>
      <c r="HB86" s="136"/>
      <c r="HC86" s="136"/>
      <c r="HD86" s="136"/>
      <c r="HE86" s="136"/>
      <c r="HF86" s="136"/>
      <c r="HG86" s="136"/>
      <c r="HH86" s="125"/>
      <c r="HI86" s="1"/>
    </row>
    <row r="87" spans="1:217" ht="12" customHeight="1">
      <c r="A87" s="17">
        <v>31</v>
      </c>
      <c r="B87" s="81"/>
      <c r="C87" s="427" t="str">
        <f t="shared" si="38"/>
        <v/>
      </c>
      <c r="D87" s="428"/>
      <c r="E87" s="428"/>
      <c r="F87" s="428"/>
      <c r="G87" s="429"/>
      <c r="H87" s="130" t="str">
        <f t="shared" si="39"/>
        <v/>
      </c>
      <c r="I87" s="26">
        <f t="shared" si="40"/>
        <v>0</v>
      </c>
      <c r="J87" s="26">
        <f t="shared" si="41"/>
        <v>0</v>
      </c>
      <c r="K87" s="26">
        <f t="shared" si="42"/>
        <v>0</v>
      </c>
      <c r="L87" s="133"/>
      <c r="M87" s="26">
        <f t="shared" si="43"/>
        <v>0</v>
      </c>
      <c r="N87" s="26">
        <f t="shared" si="44"/>
        <v>0</v>
      </c>
      <c r="O87" s="101">
        <f t="shared" si="45"/>
        <v>0</v>
      </c>
      <c r="P87" s="80">
        <f>IF((SUM(P$19:P$39)+SUM(P$78:P86)+SUM(P$117:P$121))&gt;=REGISTER!$CZ$22,0,IF(CS$70=1,0,IF(AND(CS87=1,$J87=1,CS$43&gt;=REGISTER!$CZ$25,CS$40&gt;0,SUM(CS$54:CS$60)&gt;0),1,0)))</f>
        <v>0</v>
      </c>
      <c r="Q87" s="80">
        <f>IF((SUM(Q$19:Q$39)+SUM(Q$78:Q86)+SUM(Q$117:Q$121))&gt;=REGISTER!$CZ$22,0,IF(CT$70=1,0,IF(AND(CT87=1,$J87=1,CT$43&gt;=REGISTER!$CZ$25,CT$40&gt;0,SUM(CT$54:CT$60)&gt;0),1,0)))</f>
        <v>0</v>
      </c>
      <c r="R87" s="80">
        <f>IF((SUM(R$19:R$39)+SUM(R$78:R86)+SUM(R$117:R$121))&gt;=REGISTER!$CZ$22,0,IF(CU$70=1,0,IF(AND(CU87=1,$J87=1,CU$43&gt;=REGISTER!$CZ$25,CU$40&gt;0,SUM(CU$54:CU$60)&gt;0),1,0)))</f>
        <v>0</v>
      </c>
      <c r="S87" s="80">
        <f>IF((SUM(S$19:S$39)+SUM(S$78:S86)+SUM(S$117:S$121))&gt;=REGISTER!$CZ$22,0,IF(CV$70=1,0,IF(AND(CV87=1,$J87=1,CV$43&gt;=REGISTER!$CZ$25,CV$40&gt;0,SUM(CV$54:CV$60)&gt;0),1,0)))</f>
        <v>0</v>
      </c>
      <c r="T87" s="80">
        <f>IF((SUM(T$19:T$39)+SUM(T$78:T86)+SUM(T$117:T$121))&gt;=REGISTER!$CZ$22,0,IF(CW$70=1,0,IF(AND(CW87=1,$J87=1,CW$43&gt;=REGISTER!$CZ$25,CW$40&gt;0,SUM(CW$54:CW$60)&gt;0),1,0)))</f>
        <v>0</v>
      </c>
      <c r="U87" s="80">
        <f>IF((SUM(U$19:U$39)+SUM(U$78:U86)+SUM(U$117:U$121))&gt;=REGISTER!$CZ$22,0,IF(CX$70=1,0,IF(AND(CX87=1,$J87=1,CX$43&gt;=REGISTER!$CZ$25,CX$40&gt;0,SUM(CX$54:CX$60)&gt;0),1,0)))</f>
        <v>0</v>
      </c>
      <c r="V87" s="80">
        <f>IF((SUM(V$19:V$39)+SUM(V$78:V86)+SUM(V$117:V$121))&gt;=REGISTER!$CZ$22,0,IF(CY$70=1,0,IF(AND(CY87=1,$J87=1,CY$43&gt;=REGISTER!$CZ$25,CY$40&gt;0,SUM(CY$54:CY$60)&gt;0),1,0)))</f>
        <v>0</v>
      </c>
      <c r="W87" s="80">
        <f>IF((SUM(W$19:W$39)+SUM(W$78:W86)+SUM(W$117:W$121))&gt;=REGISTER!$CZ$22,0,IF(CZ$70=1,0,IF(AND(CZ87=1,$J87=1,CZ$43&gt;=REGISTER!$CZ$25,CZ$40&gt;0,SUM(CZ$54:CZ$60)&gt;0),1,0)))</f>
        <v>0</v>
      </c>
      <c r="X87" s="80">
        <f>IF((SUM(X$19:X$39)+SUM(X$78:X86)+SUM(X$117:X$121))&gt;=REGISTER!$CZ$22,0,IF(DA$70=1,0,IF(AND(DA87=1,$J87=1,DA$43&gt;=REGISTER!$CZ$25,DA$40&gt;0,SUM(DA$54:DA$60)&gt;0),1,0)))</f>
        <v>0</v>
      </c>
      <c r="Y87" s="80">
        <f>IF((SUM(Y$19:Y$39)+SUM(Y$78:Y86)+SUM(Y$117:Y$121))&gt;=REGISTER!$CZ$22,0,IF(DB$70=1,0,IF(AND(DB87=1,$J87=1,DB$43&gt;=REGISTER!$CZ$25,DB$40&gt;0,SUM(DB$54:DB$60)&gt;0),1,0)))</f>
        <v>0</v>
      </c>
      <c r="Z87" s="80">
        <f>IF((SUM(Z$19:Z$39)+SUM(Z$78:Z86)+SUM(Z$117:Z$121))&gt;=REGISTER!$CZ$22,0,IF(DC$70=1,0,IF(AND(DC87=1,$J87=1,DC$43&gt;=REGISTER!$CZ$25,DC$40&gt;0,SUM(DC$54:DC$60)&gt;0),1,0)))</f>
        <v>0</v>
      </c>
      <c r="AA87" s="80">
        <f>IF((SUM(AA$19:AA$39)+SUM(AA$78:AA86)+SUM(AA$117:AA$121))&gt;=REGISTER!$CZ$22,0,IF(DD$70=1,0,IF(AND(DD87=1,$J87=1,DD$43&gt;=REGISTER!$CZ$25,DD$40&gt;0,SUM(DD$54:DD$60)&gt;0),1,0)))</f>
        <v>0</v>
      </c>
      <c r="AB87" s="80">
        <f>IF((SUM(AB$19:AB$39)+SUM(AB$78:AB86)+SUM(AB$117:AB$121))&gt;=REGISTER!$CZ$22,0,IF(DE$70=1,0,IF(AND(DE87=1,$J87=1,DE$43&gt;=REGISTER!$CZ$25,DE$40&gt;0,SUM(DE$54:DE$60)&gt;0),1,0)))</f>
        <v>0</v>
      </c>
      <c r="AC87" s="80">
        <f>IF((SUM(AC$19:AC$39)+SUM(AC$78:AC86)+SUM(AC$117:AC$121))&gt;=REGISTER!$CZ$22,0,IF(DF$70=1,0,IF(AND(DF87=1,$J87=1,DF$43&gt;=REGISTER!$CZ$25,DF$40&gt;0,SUM(DF$54:DF$60)&gt;0),1,0)))</f>
        <v>0</v>
      </c>
      <c r="AD87" s="80">
        <f>IF((SUM(AD$19:AD$39)+SUM(AD$78:AD86)+SUM(AD$117:AD$121))&gt;=REGISTER!$CZ$22,0,IF(DG$70=1,0,IF(AND(DG87=1,$J87=1,DG$43&gt;=REGISTER!$CZ$25,DG$40&gt;0,SUM(DG$54:DG$60)&gt;0),1,0)))</f>
        <v>0</v>
      </c>
      <c r="AE87" s="80">
        <f>IF((SUM(AE$19:AE$39)+SUM(AE$78:AE86)+SUM(AE$117:AE$121))&gt;=REGISTER!$CZ$22,0,IF(DH$70=1,0,IF(AND(DH87=1,$J87=1,DH$43&gt;=REGISTER!$CZ$25,DH$40&gt;0,SUM(DH$54:DH$60)&gt;0),1,0)))</f>
        <v>0</v>
      </c>
      <c r="AF87" s="80">
        <f>IF((SUM(AF$19:AF$39)+SUM(AF$78:AF86)+SUM(AF$117:AF$121))&gt;=REGISTER!$CZ$22,0,IF(DI$70=1,0,IF(AND(DI87=1,$J87=1,DI$43&gt;=REGISTER!$CZ$25,DI$40&gt;0,SUM(DI$54:DI$60)&gt;0),1,0)))</f>
        <v>0</v>
      </c>
      <c r="AG87" s="80">
        <f>IF((SUM(AG$19:AG$39)+SUM(AG$78:AG86)+SUM(AG$117:AG$121))&gt;=REGISTER!$CZ$22,0,IF(DJ$70=1,0,IF(AND(DJ87=1,$J87=1,DJ$43&gt;=REGISTER!$CZ$25,DJ$40&gt;0,SUM(DJ$54:DJ$60)&gt;0),1,0)))</f>
        <v>0</v>
      </c>
      <c r="AH87" s="80">
        <f>IF((SUM(AH$19:AH$39)+SUM(AH$78:AH86)+SUM(AH$117:AH$121))&gt;=REGISTER!$CZ$22,0,IF(DK$70=1,0,IF(AND(DK87=1,$J87=1,DK$43&gt;=REGISTER!$CZ$25,DK$40&gt;0,SUM(DK$54:DK$60)&gt;0),1,0)))</f>
        <v>0</v>
      </c>
      <c r="AI87" s="80">
        <f>IF((SUM(AI$19:AI$39)+SUM(AI$78:AI86)+SUM(AI$117:AI$121))&gt;=REGISTER!$CZ$22,0,IF(DL$70=1,0,IF(AND(DL87=1,$J87=1,DL$43&gt;=REGISTER!$CZ$25,DL$40&gt;0,SUM(DL$54:DL$60)&gt;0),1,0)))</f>
        <v>0</v>
      </c>
      <c r="AJ87" s="80">
        <f>IF((SUM(AJ$19:AJ$39)+SUM(AJ$78:AJ86)+SUM(AJ$117:AJ$121))&gt;=REGISTER!$CZ$22,0,IF(DM$70=1,0,IF(AND(DM87=1,$J87=1,DM$43&gt;=REGISTER!$CZ$25,DM$40&gt;0,SUM(DM$54:DM$60)&gt;0),1,0)))</f>
        <v>0</v>
      </c>
      <c r="AK87" s="80">
        <f>IF((SUM(AK$19:AK$39)+SUM(AK$78:AK86)+SUM(AK$117:AK$121))&gt;=REGISTER!$CZ$22,0,IF(DN$70=1,0,IF(AND(DN87=1,$J87=1,DN$43&gt;=REGISTER!$CZ$25,DN$40&gt;0,SUM(DN$54:DN$60)&gt;0),1,0)))</f>
        <v>0</v>
      </c>
      <c r="AL87" s="80">
        <f>IF((SUM(AL$19:AL$39)+SUM(AL$78:AL86)+SUM(AL$117:AL$121))&gt;=REGISTER!$CZ$22,0,IF(DO$70=1,0,IF(AND(DO87=1,$J87=1,DO$43&gt;=REGISTER!$CZ$25,DO$40&gt;0,SUM(DO$54:DO$60)&gt;0),1,0)))</f>
        <v>0</v>
      </c>
      <c r="AM87" s="80">
        <f>IF((SUM(AM$19:AM$39)+SUM(AM$78:AM86)+SUM(AM$117:AM$121))&gt;=REGISTER!$CZ$22,0,IF(DP$70=1,0,IF(AND(DP87=1,$J87=1,DP$43&gt;=REGISTER!$CZ$25,DP$40&gt;0,SUM(DP$54:DP$60)&gt;0),1,0)))</f>
        <v>0</v>
      </c>
      <c r="AN87" s="80">
        <f>IF((SUM(AN$19:AN$39)+SUM(AN$78:AN86)+SUM(AN$117:AN$121))&gt;=REGISTER!$CZ$22,0,IF(DQ$70=1,0,IF(AND(DQ87=1,$J87=1,DQ$43&gt;=REGISTER!$CZ$25,DQ$40&gt;0,SUM(DQ$54:DQ$60)&gt;0),1,0)))</f>
        <v>0</v>
      </c>
      <c r="AO87" s="80">
        <f>IF((SUM(AO$19:AO$39)+SUM(AO$78:AO86)+SUM(AO$117:AO$121))&gt;=REGISTER!$CZ$22,0,IF(DR$70=1,0,IF(AND(DR87=1,$J87=1,DR$43&gt;=REGISTER!$CZ$25,DR$40&gt;0,SUM(DR$54:DR$60)&gt;0),1,0)))</f>
        <v>0</v>
      </c>
      <c r="AP87" s="80">
        <f>IF((SUM(AP$19:AP$39)+SUM(AP$78:AP86)+SUM(AP$117:AP$121))&gt;=REGISTER!$CZ$22,0,IF(DS$70=1,0,IF(AND(DS87=1,$J87=1,DS$43&gt;=REGISTER!$CZ$25,DS$40&gt;0,SUM(DS$54:DS$60)&gt;0),1,0)))</f>
        <v>0</v>
      </c>
      <c r="AQ87" s="80">
        <f>IF((SUM(AQ$19:AQ$39)+SUM(AQ$78:AQ86)+SUM(AQ$117:AQ$121))&gt;=REGISTER!$CZ$22,0,IF(DT$70=1,0,IF(AND(DT87=1,$J87=1,DT$43&gt;=REGISTER!$CZ$25,DT$40&gt;0,SUM(DT$54:DT$60)&gt;0),1,0)))</f>
        <v>0</v>
      </c>
      <c r="AR87" s="80">
        <f>IF((SUM(AR$19:AR$39)+SUM(AR$78:AR86)+SUM(AR$117:AR$121))&gt;=REGISTER!$CZ$22,0,IF(DU$70=1,0,IF(AND(DU87=1,$J87=1,DU$43&gt;=REGISTER!$CZ$25,DU$40&gt;0,SUM(DU$54:DU$60)&gt;0),1,0)))</f>
        <v>0</v>
      </c>
      <c r="AS87" s="80">
        <f>IF((SUM(AS$19:AS$39)+SUM(AS$78:AS86)+SUM(AS$117:AS$121))&gt;=REGISTER!$CZ$22,0,IF(DV$70=1,0,IF(AND(DV87=1,$J87=1,DV$43&gt;=REGISTER!$CZ$25,DV$40&gt;0,SUM(DV$54:DV$60)&gt;0),1,0)))</f>
        <v>0</v>
      </c>
      <c r="AT87" s="80">
        <f>IF((SUM(AT$19:AT$39)+SUM(AT$78:AT86)+SUM(AT$117:AT$121))&gt;=REGISTER!$CZ$22,0,IF(DW$70=1,0,IF(AND(DW87=1,$J87=1,DW$43&gt;=REGISTER!$CZ$25,DW$40&gt;0,SUM(DW$54:DW$60)&gt;0),1,0)))</f>
        <v>0</v>
      </c>
      <c r="AU87" s="80">
        <f>IF((SUM(AU$19:AU$39)+SUM(AU$78:AU86)+SUM(AU$117:AU$121))&gt;=REGISTER!$CZ$22,0,IF(DX$70=1,0,IF(AND(DX87=1,$J87=1,DX$43&gt;=REGISTER!$CZ$25,DX$40&gt;0,SUM(DX$54:DX$60)&gt;0),1,0)))</f>
        <v>0</v>
      </c>
      <c r="AV87" s="80">
        <f>IF((SUM(AV$19:AV$39)+SUM(AV$78:AV86)+SUM(AV$117:AV$121))&gt;=REGISTER!$CZ$22,0,IF(DY$70=1,0,IF(AND(DY87=1,$J87=1,DY$43&gt;=REGISTER!$CZ$25,DY$40&gt;0,SUM(DY$54:DY$60)&gt;0),1,0)))</f>
        <v>0</v>
      </c>
      <c r="AW87" s="80">
        <f>IF((SUM(AW$19:AW$39)+SUM(AW$78:AW86)+SUM(AW$117:AW$121))&gt;=REGISTER!$CZ$22,0,IF(DZ$70=1,0,IF(AND(DZ87=1,$J87=1,DZ$43&gt;=REGISTER!$CZ$25,DZ$40&gt;0,SUM(DZ$54:DZ$60)&gt;0),1,0)))</f>
        <v>0</v>
      </c>
      <c r="AX87" s="80">
        <f>IF((SUM(AX$19:AX$39)+SUM(AX$78:AX86)+SUM(AX$117:AX$121))&gt;=REGISTER!$CZ$22,0,IF(EA$70=1,0,IF(AND(EA87=1,$J87=1,EA$43&gt;=REGISTER!$CZ$25,EA$40&gt;0,SUM(EA$54:EA$60)&gt;0),1,0)))</f>
        <v>0</v>
      </c>
      <c r="AY87" s="80">
        <f>IF((SUM(AY$19:AY$39)+SUM(AY$78:AY86)+SUM(AY$117:AY$121))&gt;=REGISTER!$CZ$22,0,IF(EB$70=1,0,IF(AND(EB87=1,$J87=1,EB$43&gt;=REGISTER!$CZ$25,EB$40&gt;0,SUM(EB$54:EB$60)&gt;0),1,0)))</f>
        <v>0</v>
      </c>
      <c r="AZ87" s="80">
        <f>IF((SUM(AZ$19:AZ$39)+SUM(AZ$78:AZ86)+SUM(AZ$117:AZ$121))&gt;=REGISTER!$CZ$22,0,IF(EC$70=1,0,IF(AND(EC87=1,$J87=1,EC$43&gt;=REGISTER!$CZ$25,EC$40&gt;0,SUM(EC$54:EC$60)&gt;0),1,0)))</f>
        <v>0</v>
      </c>
      <c r="BA87" s="80">
        <f>IF((SUM(BA$19:BA$39)+SUM(BA$78:BA86)+SUM(BA$117:BA$121))&gt;=REGISTER!$CZ$22,0,IF(ED$70=1,0,IF(AND(ED87=1,$J87=1,ED$43&gt;=REGISTER!$CZ$25,ED$40&gt;0,SUM(ED$54:ED$60)&gt;0),1,0)))</f>
        <v>0</v>
      </c>
      <c r="BB87" s="80">
        <f>IF((SUM(BB$19:BB$39)+SUM(BB$78:BB86)+SUM(BB$117:BB$121))&gt;=REGISTER!$CZ$22,0,IF(EE$70=1,0,IF(AND(EE87=1,$J87=1,EE$43&gt;=REGISTER!$CZ$25,EE$40&gt;0,SUM(EE$54:EE$60)&gt;0),1,0)))</f>
        <v>0</v>
      </c>
      <c r="BC87" s="80">
        <f>IF((SUM(BC$19:BC$39)+SUM(BC$78:BC86)+SUM(BC$117:BC$121))&gt;=REGISTER!$CZ$22,0,IF(EF$70=1,0,IF(AND(EF87=1,$J87=1,EF$43&gt;=REGISTER!$CZ$25,EF$40&gt;0,SUM(EF$54:EF$60)&gt;0),1,0)))</f>
        <v>0</v>
      </c>
      <c r="BD87" s="101">
        <f t="shared" si="46"/>
        <v>0</v>
      </c>
      <c r="BE87" s="80">
        <f>IF((SUM(BE$19:BE$39)+SUM(BE$78:BE86)+SUM(BE$117:BE$121))&gt;=30,0,SUM(IF(AND($I87=1,CS87=1,CS$41&gt;2,CS$40&gt;0,SUM(CS$47:CS$53)&gt;0),1,0)))</f>
        <v>0</v>
      </c>
      <c r="BF87" s="80">
        <f>IF((SUM(BF$19:BF$39)+SUM(BF$78:BF86)+SUM(BF$117:BF$121))&gt;=30,0,SUM(IF(AND($I87=1,CT87=1,CT$41&gt;2,CT$40&gt;0,SUM(CT$47:CT$53)&gt;0),1,0)))</f>
        <v>0</v>
      </c>
      <c r="BG87" s="80">
        <f>IF((SUM(BG$19:BG$39)+SUM(BG$78:BG86)+SUM(BG$117:BG$121))&gt;=30,0,SUM(IF(AND($I87=1,CU87=1,CU$41&gt;2,CU$40&gt;0,SUM(CU$47:CU$53)&gt;0),1,0)))</f>
        <v>0</v>
      </c>
      <c r="BH87" s="80">
        <f>IF((SUM(BH$19:BH$39)+SUM(BH$78:BH86)+SUM(BH$117:BH$121))&gt;=30,0,SUM(IF(AND($I87=1,CV87=1,CV$41&gt;2,CV$40&gt;0,SUM(CV$47:CV$53)&gt;0),1,0)))</f>
        <v>0</v>
      </c>
      <c r="BI87" s="80">
        <f>IF((SUM(BI$19:BI$39)+SUM(BI$78:BI86)+SUM(BI$117:BI$121))&gt;=30,0,SUM(IF(AND($I87=1,CW87=1,CW$41&gt;2,CW$40&gt;0,SUM(CW$47:CW$53)&gt;0),1,0)))</f>
        <v>0</v>
      </c>
      <c r="BJ87" s="80">
        <f>IF((SUM(BJ$19:BJ$39)+SUM(BJ$78:BJ86)+SUM(BJ$117:BJ$121))&gt;=30,0,SUM(IF(AND($I87=1,CX87=1,CX$41&gt;2,CX$40&gt;0,SUM(CX$47:CX$53)&gt;0),1,0)))</f>
        <v>0</v>
      </c>
      <c r="BK87" s="80">
        <f>IF((SUM(BK$19:BK$39)+SUM(BK$78:BK86)+SUM(BK$117:BK$121))&gt;=30,0,SUM(IF(AND($I87=1,CY87=1,CY$41&gt;2,CY$40&gt;0,SUM(CY$47:CY$53)&gt;0),1,0)))</f>
        <v>0</v>
      </c>
      <c r="BL87" s="80">
        <f>IF((SUM(BL$19:BL$39)+SUM(BL$78:BL86)+SUM(BL$117:BL$121))&gt;=30,0,SUM(IF(AND($I87=1,CZ87=1,CZ$41&gt;2,CZ$40&gt;0,SUM(CZ$47:CZ$53)&gt;0),1,0)))</f>
        <v>0</v>
      </c>
      <c r="BM87" s="80">
        <f>IF((SUM(BM$19:BM$39)+SUM(BM$78:BM86)+SUM(BM$117:BM$121))&gt;=30,0,SUM(IF(AND($I87=1,DA87=1,DA$41&gt;2,DA$40&gt;0,SUM(DA$47:DA$53)&gt;0),1,0)))</f>
        <v>0</v>
      </c>
      <c r="BN87" s="80">
        <f>IF((SUM(BN$19:BN$39)+SUM(BN$78:BN86)+SUM(BN$117:BN$121))&gt;=30,0,SUM(IF(AND($I87=1,DB87=1,DB$41&gt;2,DB$40&gt;0,SUM(DB$47:DB$53)&gt;0),1,0)))</f>
        <v>0</v>
      </c>
      <c r="BO87" s="80">
        <f>IF((SUM(BO$19:BO$39)+SUM(BO$78:BO86)+SUM(BO$117:BO$121))&gt;=30,0,SUM(IF(AND($I87=1,DC87=1,DC$41&gt;2,DC$40&gt;0,SUM(DC$47:DC$53)&gt;0),1,0)))</f>
        <v>0</v>
      </c>
      <c r="BP87" s="80">
        <f>IF((SUM(BP$19:BP$39)+SUM(BP$78:BP86)+SUM(BP$117:BP$121))&gt;=30,0,SUM(IF(AND($I87=1,DD87=1,DD$41&gt;2,DD$40&gt;0,SUM(DD$47:DD$53)&gt;0),1,0)))</f>
        <v>0</v>
      </c>
      <c r="BQ87" s="80">
        <f>IF((SUM(BQ$19:BQ$39)+SUM(BQ$78:BQ86)+SUM(BQ$117:BQ$121))&gt;=30,0,SUM(IF(AND($I87=1,DE87=1,DE$41&gt;2,DE$40&gt;0,SUM(DE$47:DE$53)&gt;0),1,0)))</f>
        <v>0</v>
      </c>
      <c r="BR87" s="80">
        <f>IF((SUM(BR$19:BR$39)+SUM(BR$78:BR86)+SUM(BR$117:BR$121))&gt;=30,0,SUM(IF(AND($I87=1,DF87=1,DF$41&gt;2,DF$40&gt;0,SUM(DF$47:DF$53)&gt;0),1,0)))</f>
        <v>0</v>
      </c>
      <c r="BS87" s="80">
        <f>IF((SUM(BS$19:BS$39)+SUM(BS$78:BS86)+SUM(BS$117:BS$121))&gt;=30,0,SUM(IF(AND($I87=1,DG87=1,DG$41&gt;2,DG$40&gt;0,SUM(DG$47:DG$53)&gt;0),1,0)))</f>
        <v>0</v>
      </c>
      <c r="BT87" s="80">
        <f>IF((SUM(BT$19:BT$39)+SUM(BT$78:BT86)+SUM(BT$117:BT$121))&gt;=30,0,SUM(IF(AND($I87=1,DH87=1,DH$41&gt;2,DH$40&gt;0,SUM(DH$47:DH$53)&gt;0),1,0)))</f>
        <v>0</v>
      </c>
      <c r="BU87" s="80">
        <f>IF((SUM(BU$19:BU$39)+SUM(BU$78:BU86)+SUM(BU$117:BU$121))&gt;=30,0,SUM(IF(AND($I87=1,DI87=1,DI$41&gt;2,DI$40&gt;0,SUM(DI$47:DI$53)&gt;0),1,0)))</f>
        <v>0</v>
      </c>
      <c r="BV87" s="80">
        <f>IF((SUM(BV$19:BV$39)+SUM(BV$78:BV86)+SUM(BV$117:BV$121))&gt;=30,0,SUM(IF(AND($I87=1,DJ87=1,DJ$41&gt;2,DJ$40&gt;0,SUM(DJ$47:DJ$53)&gt;0),1,0)))</f>
        <v>0</v>
      </c>
      <c r="BW87" s="80">
        <f>IF((SUM(BW$19:BW$39)+SUM(BW$78:BW86)+SUM(BW$117:BW$121))&gt;=30,0,SUM(IF(AND($I87=1,DK87=1,DK$41&gt;2,DK$40&gt;0,SUM(DK$47:DK$53)&gt;0),1,0)))</f>
        <v>0</v>
      </c>
      <c r="BX87" s="80">
        <f>IF((SUM(BX$19:BX$39)+SUM(BX$78:BX86)+SUM(BX$117:BX$121))&gt;=30,0,SUM(IF(AND($I87=1,DL87=1,DL$41&gt;2,DL$40&gt;0,SUM(DL$47:DL$53)&gt;0),1,0)))</f>
        <v>0</v>
      </c>
      <c r="BY87" s="80">
        <f>IF((SUM(BY$19:BY$39)+SUM(BY$78:BY86)+SUM(BY$117:BY$121))&gt;=30,0,SUM(IF(AND($I87=1,DM87=1,DM$41&gt;2,DM$40&gt;0,SUM(DM$47:DM$53)&gt;0),1,0)))</f>
        <v>0</v>
      </c>
      <c r="BZ87" s="80">
        <f>IF((SUM(BZ$19:BZ$39)+SUM(BZ$78:BZ86)+SUM(BZ$117:BZ$121))&gt;=30,0,SUM(IF(AND($I87=1,DN87=1,DN$41&gt;2,DN$40&gt;0,SUM(DN$47:DN$53)&gt;0),1,0)))</f>
        <v>0</v>
      </c>
      <c r="CA87" s="80">
        <f>IF((SUM(CA$19:CA$39)+SUM(CA$78:CA86)+SUM(CA$117:CA$121))&gt;=30,0,SUM(IF(AND($I87=1,DO87=1,DO$41&gt;2,DO$40&gt;0,SUM(DO$47:DO$53)&gt;0),1,0)))</f>
        <v>0</v>
      </c>
      <c r="CB87" s="80">
        <f>IF((SUM(CB$19:CB$39)+SUM(CB$78:CB86)+SUM(CB$117:CB$121))&gt;=30,0,SUM(IF(AND($I87=1,DP87=1,DP$41&gt;2,DP$40&gt;0,SUM(DP$47:DP$53)&gt;0),1,0)))</f>
        <v>0</v>
      </c>
      <c r="CC87" s="80">
        <f>IF((SUM(CC$19:CC$39)+SUM(CC$78:CC86)+SUM(CC$117:CC$121))&gt;=30,0,SUM(IF(AND($I87=1,DQ87=1,DQ$41&gt;2,DQ$40&gt;0,SUM(DQ$47:DQ$53)&gt;0),1,0)))</f>
        <v>0</v>
      </c>
      <c r="CD87" s="80">
        <f>IF((SUM(CD$19:CD$39)+SUM(CD$78:CD86)+SUM(CD$117:CD$121))&gt;=30,0,SUM(IF(AND($I87=1,DR87=1,DR$41&gt;2,DR$40&gt;0,SUM(DR$47:DR$53)&gt;0),1,0)))</f>
        <v>0</v>
      </c>
      <c r="CE87" s="80">
        <f>IF((SUM(CE$19:CE$39)+SUM(CE$78:CE86)+SUM(CE$117:CE$121))&gt;=30,0,SUM(IF(AND($I87=1,DS87=1,DS$41&gt;2,DS$40&gt;0,SUM(DS$47:DS$53)&gt;0),1,0)))</f>
        <v>0</v>
      </c>
      <c r="CF87" s="80">
        <f>IF((SUM(CF$19:CF$39)+SUM(CF$78:CF86)+SUM(CF$117:CF$121))&gt;=30,0,SUM(IF(AND($I87=1,DT87=1,DT$41&gt;2,DT$40&gt;0,SUM(DT$47:DT$53)&gt;0),1,0)))</f>
        <v>0</v>
      </c>
      <c r="CG87" s="80">
        <f>IF((SUM(CG$19:CG$39)+SUM(CG$78:CG86)+SUM(CG$117:CG$121))&gt;=30,0,SUM(IF(AND($I87=1,DU87=1,DU$41&gt;2,DU$40&gt;0,SUM(DU$47:DU$53)&gt;0),1,0)))</f>
        <v>0</v>
      </c>
      <c r="CH87" s="80">
        <f>IF((SUM(CH$19:CH$39)+SUM(CH$78:CH86)+SUM(CH$117:CH$121))&gt;=30,0,SUM(IF(AND($I87=1,DV87=1,DV$41&gt;2,DV$40&gt;0,SUM(DV$47:DV$53)&gt;0),1,0)))</f>
        <v>0</v>
      </c>
      <c r="CI87" s="80">
        <f>IF((SUM(CI$19:CI$39)+SUM(CI$78:CI86)+SUM(CI$117:CI$121))&gt;=30,0,SUM(IF(AND($I87=1,DW87=1,DW$41&gt;2,DW$40&gt;0,SUM(DW$47:DW$53)&gt;0),1,0)))</f>
        <v>0</v>
      </c>
      <c r="CJ87" s="80">
        <f>IF((SUM(CJ$19:CJ$39)+SUM(CJ$78:CJ86)+SUM(CJ$117:CJ$121))&gt;=30,0,SUM(IF(AND($I87=1,DX87=1,DX$41&gt;2,DX$40&gt;0,SUM(DX$47:DX$53)&gt;0),1,0)))</f>
        <v>0</v>
      </c>
      <c r="CK87" s="80">
        <f>IF((SUM(CK$19:CK$39)+SUM(CK$78:CK86)+SUM(CK$117:CK$121))&gt;=30,0,SUM(IF(AND($I87=1,DY87=1,DY$41&gt;2,DY$40&gt;0,SUM(DY$47:DY$53)&gt;0),1,0)))</f>
        <v>0</v>
      </c>
      <c r="CL87" s="80">
        <f>IF((SUM(CL$19:CL$39)+SUM(CL$78:CL86)+SUM(CL$117:CL$121))&gt;=30,0,SUM(IF(AND($I87=1,DZ87=1,DZ$41&gt;2,DZ$40&gt;0,SUM(DZ$47:DZ$53)&gt;0),1,0)))</f>
        <v>0</v>
      </c>
      <c r="CM87" s="80">
        <f>IF((SUM(CM$19:CM$39)+SUM(CM$78:CM86)+SUM(CM$117:CM$121))&gt;=30,0,SUM(IF(AND($I87=1,EA87=1,EA$41&gt;2,EA$40&gt;0,SUM(EA$47:EA$53)&gt;0),1,0)))</f>
        <v>0</v>
      </c>
      <c r="CN87" s="80">
        <f>IF((SUM(CN$19:CN$39)+SUM(CN$78:CN86)+SUM(CN$117:CN$121))&gt;=30,0,SUM(IF(AND($I87=1,EB87=1,EB$41&gt;2,EB$40&gt;0,SUM(EB$47:EB$53)&gt;0),1,0)))</f>
        <v>0</v>
      </c>
      <c r="CO87" s="80">
        <f>IF((SUM(CO$19:CO$39)+SUM(CO$78:CO86)+SUM(CO$117:CO$121))&gt;=30,0,SUM(IF(AND($I87=1,EC87=1,EC$41&gt;2,EC$40&gt;0,SUM(EC$47:EC$53)&gt;0),1,0)))</f>
        <v>0</v>
      </c>
      <c r="CP87" s="80">
        <f>IF((SUM(CP$19:CP$39)+SUM(CP$78:CP86)+SUM(CP$117:CP$121))&gt;=30,0,SUM(IF(AND($I87=1,ED87=1,ED$41&gt;2,ED$40&gt;0,SUM(ED$47:ED$53)&gt;0),1,0)))</f>
        <v>0</v>
      </c>
      <c r="CQ87" s="80">
        <f>IF((SUM(CQ$19:CQ$39)+SUM(CQ$78:CQ86)+SUM(CQ$117:CQ$121))&gt;=30,0,SUM(IF(AND($I87=1,EE87=1,EE$41&gt;2,EE$40&gt;0,SUM(EE$47:EE$53)&gt;0),1,0)))</f>
        <v>0</v>
      </c>
      <c r="CR87" s="80">
        <f>IF((SUM(CR$19:CR$39)+SUM(CR$78:CR86)+SUM(CR$117:CR$121))&gt;=30,0,SUM(IF(AND($I87=1,EF87=1,EF$41&gt;2,EF$40&gt;0,SUM(EF$47:EF$53)&gt;0),1,0)))</f>
        <v>0</v>
      </c>
      <c r="CS87" s="64"/>
      <c r="CT87" s="64"/>
      <c r="CU87" s="64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64"/>
      <c r="DM87" s="64"/>
      <c r="DN87" s="64"/>
      <c r="DO87" s="64"/>
      <c r="DP87" s="64"/>
      <c r="DQ87" s="64"/>
      <c r="DR87" s="64"/>
      <c r="DS87" s="64"/>
      <c r="DT87" s="64"/>
      <c r="DU87" s="64"/>
      <c r="DV87" s="64"/>
      <c r="DW87" s="64"/>
      <c r="DX87" s="64"/>
      <c r="DY87" s="64"/>
      <c r="DZ87" s="64"/>
      <c r="EA87" s="64"/>
      <c r="EB87" s="64"/>
      <c r="EC87" s="64"/>
      <c r="ED87" s="64"/>
      <c r="EE87" s="64"/>
      <c r="EF87" s="64"/>
      <c r="EG87" s="54">
        <f t="shared" si="48"/>
        <v>0</v>
      </c>
      <c r="EH87" s="136"/>
      <c r="EI87" s="97">
        <f t="shared" si="49"/>
        <v>0</v>
      </c>
      <c r="EJ87" s="344" t="str">
        <f t="shared" si="50"/>
        <v/>
      </c>
      <c r="EK87" s="345">
        <f t="shared" si="51"/>
        <v>0</v>
      </c>
      <c r="EL87" s="185"/>
      <c r="EM87" s="102">
        <f>SUMIF($K87,REGISTER!$CU$7,'KORT 3'!$BD87)</f>
        <v>0</v>
      </c>
      <c r="EN87" s="19">
        <f>SUMIF($K87,REGISTER!$CU$8,'KORT 3'!$BD87)</f>
        <v>0</v>
      </c>
      <c r="EO87" s="20">
        <f>SUMIF($K87,REGISTER!$CU$9,'KORT 3'!$BD87)</f>
        <v>0</v>
      </c>
      <c r="EP87" s="17">
        <f>SUMIF($K87,REGISTER!$CU$21,'KORT 3'!$BD87)</f>
        <v>0</v>
      </c>
      <c r="EQ87" s="19">
        <f>SUMIF($K87,REGISTER!$CU$22,'KORT 3'!$BD87)</f>
        <v>0</v>
      </c>
      <c r="ER87" s="20">
        <f>SUMIF($K87,REGISTER!$CU$23,'KORT 3'!$BD87)</f>
        <v>0</v>
      </c>
      <c r="ES87" s="17">
        <f>SUMIF($K87,REGISTER!$CU$14,'KORT 3'!$BD87)</f>
        <v>0</v>
      </c>
      <c r="ET87" s="19">
        <f>SUMIF($K87,REGISTER!$CU$15,'KORT 3'!$BD87)</f>
        <v>0</v>
      </c>
      <c r="EU87" s="19">
        <f>SUMIF($K87,REGISTER!$CU$16,'KORT 3'!$BD87)</f>
        <v>0</v>
      </c>
      <c r="EV87" s="218">
        <f>SUMIF($K87,REGISTER!$CU$17,'KORT 3'!$BD87)+SUMIF($K87,REGISTER!$CU$18,'KORT 3'!$BD87)+SUMIF($K87,REGISTER!$CU$19,'KORT 3'!$BD87)+SUMIF($K87,REGISTER!$CU$20,'KORT 3'!$BD87)</f>
        <v>0</v>
      </c>
      <c r="EW87" s="103">
        <f>SUMIF($K87,REGISTER!$CU$28,'KORT 3'!$BD87)</f>
        <v>0</v>
      </c>
      <c r="EX87" s="19">
        <f>SUMIF($K87,REGISTER!$CU$29,'KORT 3'!$BD87)</f>
        <v>0</v>
      </c>
      <c r="EY87" s="19">
        <f>SUMIF($K87,REGISTER!$CU$30,'KORT 3'!$BD87)</f>
        <v>0</v>
      </c>
      <c r="EZ87" s="218">
        <f>SUMIF($K87,REGISTER!$CU$31,'KORT 3'!$BD87)+SUMIF($K87,REGISTER!$CU$32,'KORT 3'!$BD87)+SUMIF($K87,REGISTER!$CU$33,'KORT 3'!$BD87)+SUMIF($K87,REGISTER!$CU$34,'KORT 3'!$BD87)</f>
        <v>0</v>
      </c>
      <c r="FA87" s="136"/>
      <c r="FB87" s="136"/>
      <c r="FC87" s="136"/>
      <c r="FD87" s="136"/>
      <c r="FE87" s="136"/>
      <c r="FF87" s="136"/>
      <c r="FG87" s="136"/>
      <c r="FH87" s="136"/>
      <c r="FI87" s="136"/>
      <c r="FJ87" s="136"/>
      <c r="FK87" s="136"/>
      <c r="FL87" s="136"/>
      <c r="FM87" s="136"/>
      <c r="FN87" s="136"/>
      <c r="FO87" s="136"/>
      <c r="FP87" s="235"/>
      <c r="FQ87" s="103">
        <f>SUMIF($M87,REGISTER!$CU$36,'KORT 3'!$O87)</f>
        <v>0</v>
      </c>
      <c r="FR87" s="19">
        <f>SUMIF($M87,REGISTER!$CU$37,'KORT 3'!$O87)</f>
        <v>0</v>
      </c>
      <c r="FS87" s="19">
        <f>SUMIF($M87,REGISTER!$CU$38,'KORT 3'!$O87)</f>
        <v>0</v>
      </c>
      <c r="FT87" s="19">
        <f>SUMIF($M87,REGISTER!$CU$39,'KORT 3'!$O87)</f>
        <v>0</v>
      </c>
      <c r="FU87" s="19">
        <f>SUMIF($M87,REGISTER!$CU$40,'KORT 3'!$O87)</f>
        <v>0</v>
      </c>
      <c r="FV87" s="19">
        <f>SUMIF($M87,REGISTER!$CU$41,'KORT 3'!$O87)</f>
        <v>0</v>
      </c>
      <c r="FW87" s="19">
        <f>SUMIF($M87,REGISTER!$CU$56,'KORT 3'!$O87)</f>
        <v>0</v>
      </c>
      <c r="FX87" s="19">
        <f>SUMIF($M87,REGISTER!$CU$57,'KORT 3'!$O87)</f>
        <v>0</v>
      </c>
      <c r="FY87" s="19">
        <f>SUMIF($M87,REGISTER!$CU$58,'KORT 3'!$O87)</f>
        <v>0</v>
      </c>
      <c r="FZ87" s="19">
        <f>SUMIF($M87,REGISTER!$CU$59,'KORT 3'!$O87)</f>
        <v>0</v>
      </c>
      <c r="GA87" s="19">
        <f>SUMIF($M87,REGISTER!$CU$60,'KORT 3'!$O87)</f>
        <v>0</v>
      </c>
      <c r="GB87" s="19">
        <f>SUMIF($M87,REGISTER!$CU$61,'KORT 3'!$O87)</f>
        <v>0</v>
      </c>
      <c r="GC87" s="19">
        <f>SUMIF($M87,REGISTER!$CU$46,'KORT 3'!$O87)</f>
        <v>0</v>
      </c>
      <c r="GD87" s="19">
        <f>SUMIF($M87,REGISTER!$CU$47,'KORT 3'!$O87)</f>
        <v>0</v>
      </c>
      <c r="GE87" s="19">
        <f>SUMIF($M87,REGISTER!$CU$48,'KORT 3'!$O87)</f>
        <v>0</v>
      </c>
      <c r="GF87" s="19">
        <f>SUMIF($M87,REGISTER!$CU$49,'KORT 3'!$O87)</f>
        <v>0</v>
      </c>
      <c r="GG87" s="19">
        <f>SUMIF($M87,REGISTER!$CU$50,'KORT 3'!$O87)</f>
        <v>0</v>
      </c>
      <c r="GH87" s="19">
        <f>SUMIF($M87,REGISTER!$CU$51,'KORT 3'!$O87)</f>
        <v>0</v>
      </c>
      <c r="GI87" s="18">
        <f>SUMIF($M87,REGISTER!$CU$52,'KORT 3'!$O87)+SUMIF($M87,REGISTER!$CU$53,'KORT 3'!$O87)+SUMIF($M87,REGISTER!$CU$54,'KORT 3'!$O87)+SUMIF($M87,REGISTER!$CU$55,'KORT 3'!$O87)</f>
        <v>0</v>
      </c>
      <c r="GJ87" s="19">
        <f>SUMIF($M87,REGISTER!$CU$66,'KORT 3'!$O87)</f>
        <v>0</v>
      </c>
      <c r="GK87" s="19">
        <f>SUMIF($M87,REGISTER!$CU$67,'KORT 3'!$O87)</f>
        <v>0</v>
      </c>
      <c r="GL87" s="19">
        <f>SUMIF($M87,REGISTER!$CU$68,'KORT 3'!$O87)</f>
        <v>0</v>
      </c>
      <c r="GM87" s="19">
        <f>SUMIF($M87,REGISTER!$CU$69,'KORT 3'!$O87)</f>
        <v>0</v>
      </c>
      <c r="GN87" s="19">
        <f>SUMIF($M87,REGISTER!$CU$70,'KORT 3'!$O87)</f>
        <v>0</v>
      </c>
      <c r="GO87" s="19">
        <f>SUMIF($M87,REGISTER!$CU$71,'KORT 3'!$O87)</f>
        <v>0</v>
      </c>
      <c r="GP87" s="18">
        <f>SUMIF($M87,REGISTER!$CU$72,'KORT 3'!$O87)+SUMIF($M87,REGISTER!$CU$73,'KORT 3'!$O87)+SUMIF($M87,REGISTER!$CU$74,'KORT 3'!$O87)+SUMIF($M87,REGISTER!$CU$75,'KORT 3'!$O87)</f>
        <v>0</v>
      </c>
      <c r="GQ87" s="136"/>
      <c r="GR87" s="136"/>
      <c r="GS87" s="136"/>
      <c r="GT87" s="136"/>
      <c r="GU87" s="136"/>
      <c r="GV87" s="136"/>
      <c r="GW87" s="136"/>
      <c r="GX87" s="136"/>
      <c r="GY87" s="136"/>
      <c r="GZ87" s="136"/>
      <c r="HA87" s="136"/>
      <c r="HB87" s="136"/>
      <c r="HC87" s="136"/>
      <c r="HD87" s="136"/>
      <c r="HE87" s="136"/>
      <c r="HF87" s="136"/>
      <c r="HG87" s="136"/>
      <c r="HH87" s="125"/>
      <c r="HI87" s="1"/>
    </row>
    <row r="88" spans="1:217" ht="12" customHeight="1">
      <c r="A88" s="17">
        <v>32</v>
      </c>
      <c r="B88" s="81"/>
      <c r="C88" s="427" t="str">
        <f t="shared" si="38"/>
        <v/>
      </c>
      <c r="D88" s="428"/>
      <c r="E88" s="428"/>
      <c r="F88" s="428"/>
      <c r="G88" s="429"/>
      <c r="H88" s="130" t="str">
        <f t="shared" si="39"/>
        <v/>
      </c>
      <c r="I88" s="26">
        <f t="shared" si="40"/>
        <v>0</v>
      </c>
      <c r="J88" s="26">
        <f t="shared" si="41"/>
        <v>0</v>
      </c>
      <c r="K88" s="26">
        <f t="shared" si="42"/>
        <v>0</v>
      </c>
      <c r="L88" s="133"/>
      <c r="M88" s="26">
        <f t="shared" si="43"/>
        <v>0</v>
      </c>
      <c r="N88" s="26">
        <f t="shared" si="44"/>
        <v>0</v>
      </c>
      <c r="O88" s="101">
        <f t="shared" si="45"/>
        <v>0</v>
      </c>
      <c r="P88" s="80">
        <f>IF((SUM(P$19:P$39)+SUM(P$78:P87)+SUM(P$117:P$121))&gt;=REGISTER!$CZ$22,0,IF(CS$70=1,0,IF(AND(CS88=1,$J88=1,CS$43&gt;=REGISTER!$CZ$25,CS$40&gt;0,SUM(CS$54:CS$60)&gt;0),1,0)))</f>
        <v>0</v>
      </c>
      <c r="Q88" s="80">
        <f>IF((SUM(Q$19:Q$39)+SUM(Q$78:Q87)+SUM(Q$117:Q$121))&gt;=REGISTER!$CZ$22,0,IF(CT$70=1,0,IF(AND(CT88=1,$J88=1,CT$43&gt;=REGISTER!$CZ$25,CT$40&gt;0,SUM(CT$54:CT$60)&gt;0),1,0)))</f>
        <v>0</v>
      </c>
      <c r="R88" s="80">
        <f>IF((SUM(R$19:R$39)+SUM(R$78:R87)+SUM(R$117:R$121))&gt;=REGISTER!$CZ$22,0,IF(CU$70=1,0,IF(AND(CU88=1,$J88=1,CU$43&gt;=REGISTER!$CZ$25,CU$40&gt;0,SUM(CU$54:CU$60)&gt;0),1,0)))</f>
        <v>0</v>
      </c>
      <c r="S88" s="80">
        <f>IF((SUM(S$19:S$39)+SUM(S$78:S87)+SUM(S$117:S$121))&gt;=REGISTER!$CZ$22,0,IF(CV$70=1,0,IF(AND(CV88=1,$J88=1,CV$43&gt;=REGISTER!$CZ$25,CV$40&gt;0,SUM(CV$54:CV$60)&gt;0),1,0)))</f>
        <v>0</v>
      </c>
      <c r="T88" s="80">
        <f>IF((SUM(T$19:T$39)+SUM(T$78:T87)+SUM(T$117:T$121))&gt;=REGISTER!$CZ$22,0,IF(CW$70=1,0,IF(AND(CW88=1,$J88=1,CW$43&gt;=REGISTER!$CZ$25,CW$40&gt;0,SUM(CW$54:CW$60)&gt;0),1,0)))</f>
        <v>0</v>
      </c>
      <c r="U88" s="80">
        <f>IF((SUM(U$19:U$39)+SUM(U$78:U87)+SUM(U$117:U$121))&gt;=REGISTER!$CZ$22,0,IF(CX$70=1,0,IF(AND(CX88=1,$J88=1,CX$43&gt;=REGISTER!$CZ$25,CX$40&gt;0,SUM(CX$54:CX$60)&gt;0),1,0)))</f>
        <v>0</v>
      </c>
      <c r="V88" s="80">
        <f>IF((SUM(V$19:V$39)+SUM(V$78:V87)+SUM(V$117:V$121))&gt;=REGISTER!$CZ$22,0,IF(CY$70=1,0,IF(AND(CY88=1,$J88=1,CY$43&gt;=REGISTER!$CZ$25,CY$40&gt;0,SUM(CY$54:CY$60)&gt;0),1,0)))</f>
        <v>0</v>
      </c>
      <c r="W88" s="80">
        <f>IF((SUM(W$19:W$39)+SUM(W$78:W87)+SUM(W$117:W$121))&gt;=REGISTER!$CZ$22,0,IF(CZ$70=1,0,IF(AND(CZ88=1,$J88=1,CZ$43&gt;=REGISTER!$CZ$25,CZ$40&gt;0,SUM(CZ$54:CZ$60)&gt;0),1,0)))</f>
        <v>0</v>
      </c>
      <c r="X88" s="80">
        <f>IF((SUM(X$19:X$39)+SUM(X$78:X87)+SUM(X$117:X$121))&gt;=REGISTER!$CZ$22,0,IF(DA$70=1,0,IF(AND(DA88=1,$J88=1,DA$43&gt;=REGISTER!$CZ$25,DA$40&gt;0,SUM(DA$54:DA$60)&gt;0),1,0)))</f>
        <v>0</v>
      </c>
      <c r="Y88" s="80">
        <f>IF((SUM(Y$19:Y$39)+SUM(Y$78:Y87)+SUM(Y$117:Y$121))&gt;=REGISTER!$CZ$22,0,IF(DB$70=1,0,IF(AND(DB88=1,$J88=1,DB$43&gt;=REGISTER!$CZ$25,DB$40&gt;0,SUM(DB$54:DB$60)&gt;0),1,0)))</f>
        <v>0</v>
      </c>
      <c r="Z88" s="80">
        <f>IF((SUM(Z$19:Z$39)+SUM(Z$78:Z87)+SUM(Z$117:Z$121))&gt;=REGISTER!$CZ$22,0,IF(DC$70=1,0,IF(AND(DC88=1,$J88=1,DC$43&gt;=REGISTER!$CZ$25,DC$40&gt;0,SUM(DC$54:DC$60)&gt;0),1,0)))</f>
        <v>0</v>
      </c>
      <c r="AA88" s="80">
        <f>IF((SUM(AA$19:AA$39)+SUM(AA$78:AA87)+SUM(AA$117:AA$121))&gt;=REGISTER!$CZ$22,0,IF(DD$70=1,0,IF(AND(DD88=1,$J88=1,DD$43&gt;=REGISTER!$CZ$25,DD$40&gt;0,SUM(DD$54:DD$60)&gt;0),1,0)))</f>
        <v>0</v>
      </c>
      <c r="AB88" s="80">
        <f>IF((SUM(AB$19:AB$39)+SUM(AB$78:AB87)+SUM(AB$117:AB$121))&gt;=REGISTER!$CZ$22,0,IF(DE$70=1,0,IF(AND(DE88=1,$J88=1,DE$43&gt;=REGISTER!$CZ$25,DE$40&gt;0,SUM(DE$54:DE$60)&gt;0),1,0)))</f>
        <v>0</v>
      </c>
      <c r="AC88" s="80">
        <f>IF((SUM(AC$19:AC$39)+SUM(AC$78:AC87)+SUM(AC$117:AC$121))&gt;=REGISTER!$CZ$22,0,IF(DF$70=1,0,IF(AND(DF88=1,$J88=1,DF$43&gt;=REGISTER!$CZ$25,DF$40&gt;0,SUM(DF$54:DF$60)&gt;0),1,0)))</f>
        <v>0</v>
      </c>
      <c r="AD88" s="80">
        <f>IF((SUM(AD$19:AD$39)+SUM(AD$78:AD87)+SUM(AD$117:AD$121))&gt;=REGISTER!$CZ$22,0,IF(DG$70=1,0,IF(AND(DG88=1,$J88=1,DG$43&gt;=REGISTER!$CZ$25,DG$40&gt;0,SUM(DG$54:DG$60)&gt;0),1,0)))</f>
        <v>0</v>
      </c>
      <c r="AE88" s="80">
        <f>IF((SUM(AE$19:AE$39)+SUM(AE$78:AE87)+SUM(AE$117:AE$121))&gt;=REGISTER!$CZ$22,0,IF(DH$70=1,0,IF(AND(DH88=1,$J88=1,DH$43&gt;=REGISTER!$CZ$25,DH$40&gt;0,SUM(DH$54:DH$60)&gt;0),1,0)))</f>
        <v>0</v>
      </c>
      <c r="AF88" s="80">
        <f>IF((SUM(AF$19:AF$39)+SUM(AF$78:AF87)+SUM(AF$117:AF$121))&gt;=REGISTER!$CZ$22,0,IF(DI$70=1,0,IF(AND(DI88=1,$J88=1,DI$43&gt;=REGISTER!$CZ$25,DI$40&gt;0,SUM(DI$54:DI$60)&gt;0),1,0)))</f>
        <v>0</v>
      </c>
      <c r="AG88" s="80">
        <f>IF((SUM(AG$19:AG$39)+SUM(AG$78:AG87)+SUM(AG$117:AG$121))&gt;=REGISTER!$CZ$22,0,IF(DJ$70=1,0,IF(AND(DJ88=1,$J88=1,DJ$43&gt;=REGISTER!$CZ$25,DJ$40&gt;0,SUM(DJ$54:DJ$60)&gt;0),1,0)))</f>
        <v>0</v>
      </c>
      <c r="AH88" s="80">
        <f>IF((SUM(AH$19:AH$39)+SUM(AH$78:AH87)+SUM(AH$117:AH$121))&gt;=REGISTER!$CZ$22,0,IF(DK$70=1,0,IF(AND(DK88=1,$J88=1,DK$43&gt;=REGISTER!$CZ$25,DK$40&gt;0,SUM(DK$54:DK$60)&gt;0),1,0)))</f>
        <v>0</v>
      </c>
      <c r="AI88" s="80">
        <f>IF((SUM(AI$19:AI$39)+SUM(AI$78:AI87)+SUM(AI$117:AI$121))&gt;=REGISTER!$CZ$22,0,IF(DL$70=1,0,IF(AND(DL88=1,$J88=1,DL$43&gt;=REGISTER!$CZ$25,DL$40&gt;0,SUM(DL$54:DL$60)&gt;0),1,0)))</f>
        <v>0</v>
      </c>
      <c r="AJ88" s="80">
        <f>IF((SUM(AJ$19:AJ$39)+SUM(AJ$78:AJ87)+SUM(AJ$117:AJ$121))&gt;=REGISTER!$CZ$22,0,IF(DM$70=1,0,IF(AND(DM88=1,$J88=1,DM$43&gt;=REGISTER!$CZ$25,DM$40&gt;0,SUM(DM$54:DM$60)&gt;0),1,0)))</f>
        <v>0</v>
      </c>
      <c r="AK88" s="80">
        <f>IF((SUM(AK$19:AK$39)+SUM(AK$78:AK87)+SUM(AK$117:AK$121))&gt;=REGISTER!$CZ$22,0,IF(DN$70=1,0,IF(AND(DN88=1,$J88=1,DN$43&gt;=REGISTER!$CZ$25,DN$40&gt;0,SUM(DN$54:DN$60)&gt;0),1,0)))</f>
        <v>0</v>
      </c>
      <c r="AL88" s="80">
        <f>IF((SUM(AL$19:AL$39)+SUM(AL$78:AL87)+SUM(AL$117:AL$121))&gt;=REGISTER!$CZ$22,0,IF(DO$70=1,0,IF(AND(DO88=1,$J88=1,DO$43&gt;=REGISTER!$CZ$25,DO$40&gt;0,SUM(DO$54:DO$60)&gt;0),1,0)))</f>
        <v>0</v>
      </c>
      <c r="AM88" s="80">
        <f>IF((SUM(AM$19:AM$39)+SUM(AM$78:AM87)+SUM(AM$117:AM$121))&gt;=REGISTER!$CZ$22,0,IF(DP$70=1,0,IF(AND(DP88=1,$J88=1,DP$43&gt;=REGISTER!$CZ$25,DP$40&gt;0,SUM(DP$54:DP$60)&gt;0),1,0)))</f>
        <v>0</v>
      </c>
      <c r="AN88" s="80">
        <f>IF((SUM(AN$19:AN$39)+SUM(AN$78:AN87)+SUM(AN$117:AN$121))&gt;=REGISTER!$CZ$22,0,IF(DQ$70=1,0,IF(AND(DQ88=1,$J88=1,DQ$43&gt;=REGISTER!$CZ$25,DQ$40&gt;0,SUM(DQ$54:DQ$60)&gt;0),1,0)))</f>
        <v>0</v>
      </c>
      <c r="AO88" s="80">
        <f>IF((SUM(AO$19:AO$39)+SUM(AO$78:AO87)+SUM(AO$117:AO$121))&gt;=REGISTER!$CZ$22,0,IF(DR$70=1,0,IF(AND(DR88=1,$J88=1,DR$43&gt;=REGISTER!$CZ$25,DR$40&gt;0,SUM(DR$54:DR$60)&gt;0),1,0)))</f>
        <v>0</v>
      </c>
      <c r="AP88" s="80">
        <f>IF((SUM(AP$19:AP$39)+SUM(AP$78:AP87)+SUM(AP$117:AP$121))&gt;=REGISTER!$CZ$22,0,IF(DS$70=1,0,IF(AND(DS88=1,$J88=1,DS$43&gt;=REGISTER!$CZ$25,DS$40&gt;0,SUM(DS$54:DS$60)&gt;0),1,0)))</f>
        <v>0</v>
      </c>
      <c r="AQ88" s="80">
        <f>IF((SUM(AQ$19:AQ$39)+SUM(AQ$78:AQ87)+SUM(AQ$117:AQ$121))&gt;=REGISTER!$CZ$22,0,IF(DT$70=1,0,IF(AND(DT88=1,$J88=1,DT$43&gt;=REGISTER!$CZ$25,DT$40&gt;0,SUM(DT$54:DT$60)&gt;0),1,0)))</f>
        <v>0</v>
      </c>
      <c r="AR88" s="80">
        <f>IF((SUM(AR$19:AR$39)+SUM(AR$78:AR87)+SUM(AR$117:AR$121))&gt;=REGISTER!$CZ$22,0,IF(DU$70=1,0,IF(AND(DU88=1,$J88=1,DU$43&gt;=REGISTER!$CZ$25,DU$40&gt;0,SUM(DU$54:DU$60)&gt;0),1,0)))</f>
        <v>0</v>
      </c>
      <c r="AS88" s="80">
        <f>IF((SUM(AS$19:AS$39)+SUM(AS$78:AS87)+SUM(AS$117:AS$121))&gt;=REGISTER!$CZ$22,0,IF(DV$70=1,0,IF(AND(DV88=1,$J88=1,DV$43&gt;=REGISTER!$CZ$25,DV$40&gt;0,SUM(DV$54:DV$60)&gt;0),1,0)))</f>
        <v>0</v>
      </c>
      <c r="AT88" s="80">
        <f>IF((SUM(AT$19:AT$39)+SUM(AT$78:AT87)+SUM(AT$117:AT$121))&gt;=REGISTER!$CZ$22,0,IF(DW$70=1,0,IF(AND(DW88=1,$J88=1,DW$43&gt;=REGISTER!$CZ$25,DW$40&gt;0,SUM(DW$54:DW$60)&gt;0),1,0)))</f>
        <v>0</v>
      </c>
      <c r="AU88" s="80">
        <f>IF((SUM(AU$19:AU$39)+SUM(AU$78:AU87)+SUM(AU$117:AU$121))&gt;=REGISTER!$CZ$22,0,IF(DX$70=1,0,IF(AND(DX88=1,$J88=1,DX$43&gt;=REGISTER!$CZ$25,DX$40&gt;0,SUM(DX$54:DX$60)&gt;0),1,0)))</f>
        <v>0</v>
      </c>
      <c r="AV88" s="80">
        <f>IF((SUM(AV$19:AV$39)+SUM(AV$78:AV87)+SUM(AV$117:AV$121))&gt;=REGISTER!$CZ$22,0,IF(DY$70=1,0,IF(AND(DY88=1,$J88=1,DY$43&gt;=REGISTER!$CZ$25,DY$40&gt;0,SUM(DY$54:DY$60)&gt;0),1,0)))</f>
        <v>0</v>
      </c>
      <c r="AW88" s="80">
        <f>IF((SUM(AW$19:AW$39)+SUM(AW$78:AW87)+SUM(AW$117:AW$121))&gt;=REGISTER!$CZ$22,0,IF(DZ$70=1,0,IF(AND(DZ88=1,$J88=1,DZ$43&gt;=REGISTER!$CZ$25,DZ$40&gt;0,SUM(DZ$54:DZ$60)&gt;0),1,0)))</f>
        <v>0</v>
      </c>
      <c r="AX88" s="80">
        <f>IF((SUM(AX$19:AX$39)+SUM(AX$78:AX87)+SUM(AX$117:AX$121))&gt;=REGISTER!$CZ$22,0,IF(EA$70=1,0,IF(AND(EA88=1,$J88=1,EA$43&gt;=REGISTER!$CZ$25,EA$40&gt;0,SUM(EA$54:EA$60)&gt;0),1,0)))</f>
        <v>0</v>
      </c>
      <c r="AY88" s="80">
        <f>IF((SUM(AY$19:AY$39)+SUM(AY$78:AY87)+SUM(AY$117:AY$121))&gt;=REGISTER!$CZ$22,0,IF(EB$70=1,0,IF(AND(EB88=1,$J88=1,EB$43&gt;=REGISTER!$CZ$25,EB$40&gt;0,SUM(EB$54:EB$60)&gt;0),1,0)))</f>
        <v>0</v>
      </c>
      <c r="AZ88" s="80">
        <f>IF((SUM(AZ$19:AZ$39)+SUM(AZ$78:AZ87)+SUM(AZ$117:AZ$121))&gt;=REGISTER!$CZ$22,0,IF(EC$70=1,0,IF(AND(EC88=1,$J88=1,EC$43&gt;=REGISTER!$CZ$25,EC$40&gt;0,SUM(EC$54:EC$60)&gt;0),1,0)))</f>
        <v>0</v>
      </c>
      <c r="BA88" s="80">
        <f>IF((SUM(BA$19:BA$39)+SUM(BA$78:BA87)+SUM(BA$117:BA$121))&gt;=REGISTER!$CZ$22,0,IF(ED$70=1,0,IF(AND(ED88=1,$J88=1,ED$43&gt;=REGISTER!$CZ$25,ED$40&gt;0,SUM(ED$54:ED$60)&gt;0),1,0)))</f>
        <v>0</v>
      </c>
      <c r="BB88" s="80">
        <f>IF((SUM(BB$19:BB$39)+SUM(BB$78:BB87)+SUM(BB$117:BB$121))&gt;=REGISTER!$CZ$22,0,IF(EE$70=1,0,IF(AND(EE88=1,$J88=1,EE$43&gt;=REGISTER!$CZ$25,EE$40&gt;0,SUM(EE$54:EE$60)&gt;0),1,0)))</f>
        <v>0</v>
      </c>
      <c r="BC88" s="80">
        <f>IF((SUM(BC$19:BC$39)+SUM(BC$78:BC87)+SUM(BC$117:BC$121))&gt;=REGISTER!$CZ$22,0,IF(EF$70=1,0,IF(AND(EF88=1,$J88=1,EF$43&gt;=REGISTER!$CZ$25,EF$40&gt;0,SUM(EF$54:EF$60)&gt;0),1,0)))</f>
        <v>0</v>
      </c>
      <c r="BD88" s="101">
        <f t="shared" si="46"/>
        <v>0</v>
      </c>
      <c r="BE88" s="80">
        <f>IF((SUM(BE$19:BE$39)+SUM(BE$78:BE87)+SUM(BE$117:BE$121))&gt;=30,0,SUM(IF(AND($I88=1,CS88=1,CS$41&gt;2,CS$40&gt;0,SUM(CS$47:CS$53)&gt;0),1,0)))</f>
        <v>0</v>
      </c>
      <c r="BF88" s="80">
        <f>IF((SUM(BF$19:BF$39)+SUM(BF$78:BF87)+SUM(BF$117:BF$121))&gt;=30,0,SUM(IF(AND($I88=1,CT88=1,CT$41&gt;2,CT$40&gt;0,SUM(CT$47:CT$53)&gt;0),1,0)))</f>
        <v>0</v>
      </c>
      <c r="BG88" s="80">
        <f>IF((SUM(BG$19:BG$39)+SUM(BG$78:BG87)+SUM(BG$117:BG$121))&gt;=30,0,SUM(IF(AND($I88=1,CU88=1,CU$41&gt;2,CU$40&gt;0,SUM(CU$47:CU$53)&gt;0),1,0)))</f>
        <v>0</v>
      </c>
      <c r="BH88" s="80">
        <f>IF((SUM(BH$19:BH$39)+SUM(BH$78:BH87)+SUM(BH$117:BH$121))&gt;=30,0,SUM(IF(AND($I88=1,CV88=1,CV$41&gt;2,CV$40&gt;0,SUM(CV$47:CV$53)&gt;0),1,0)))</f>
        <v>0</v>
      </c>
      <c r="BI88" s="80">
        <f>IF((SUM(BI$19:BI$39)+SUM(BI$78:BI87)+SUM(BI$117:BI$121))&gt;=30,0,SUM(IF(AND($I88=1,CW88=1,CW$41&gt;2,CW$40&gt;0,SUM(CW$47:CW$53)&gt;0),1,0)))</f>
        <v>0</v>
      </c>
      <c r="BJ88" s="80">
        <f>IF((SUM(BJ$19:BJ$39)+SUM(BJ$78:BJ87)+SUM(BJ$117:BJ$121))&gt;=30,0,SUM(IF(AND($I88=1,CX88=1,CX$41&gt;2,CX$40&gt;0,SUM(CX$47:CX$53)&gt;0),1,0)))</f>
        <v>0</v>
      </c>
      <c r="BK88" s="80">
        <f>IF((SUM(BK$19:BK$39)+SUM(BK$78:BK87)+SUM(BK$117:BK$121))&gt;=30,0,SUM(IF(AND($I88=1,CY88=1,CY$41&gt;2,CY$40&gt;0,SUM(CY$47:CY$53)&gt;0),1,0)))</f>
        <v>0</v>
      </c>
      <c r="BL88" s="80">
        <f>IF((SUM(BL$19:BL$39)+SUM(BL$78:BL87)+SUM(BL$117:BL$121))&gt;=30,0,SUM(IF(AND($I88=1,CZ88=1,CZ$41&gt;2,CZ$40&gt;0,SUM(CZ$47:CZ$53)&gt;0),1,0)))</f>
        <v>0</v>
      </c>
      <c r="BM88" s="80">
        <f>IF((SUM(BM$19:BM$39)+SUM(BM$78:BM87)+SUM(BM$117:BM$121))&gt;=30,0,SUM(IF(AND($I88=1,DA88=1,DA$41&gt;2,DA$40&gt;0,SUM(DA$47:DA$53)&gt;0),1,0)))</f>
        <v>0</v>
      </c>
      <c r="BN88" s="80">
        <f>IF((SUM(BN$19:BN$39)+SUM(BN$78:BN87)+SUM(BN$117:BN$121))&gt;=30,0,SUM(IF(AND($I88=1,DB88=1,DB$41&gt;2,DB$40&gt;0,SUM(DB$47:DB$53)&gt;0),1,0)))</f>
        <v>0</v>
      </c>
      <c r="BO88" s="80">
        <f>IF((SUM(BO$19:BO$39)+SUM(BO$78:BO87)+SUM(BO$117:BO$121))&gt;=30,0,SUM(IF(AND($I88=1,DC88=1,DC$41&gt;2,DC$40&gt;0,SUM(DC$47:DC$53)&gt;0),1,0)))</f>
        <v>0</v>
      </c>
      <c r="BP88" s="80">
        <f>IF((SUM(BP$19:BP$39)+SUM(BP$78:BP87)+SUM(BP$117:BP$121))&gt;=30,0,SUM(IF(AND($I88=1,DD88=1,DD$41&gt;2,DD$40&gt;0,SUM(DD$47:DD$53)&gt;0),1,0)))</f>
        <v>0</v>
      </c>
      <c r="BQ88" s="80">
        <f>IF((SUM(BQ$19:BQ$39)+SUM(BQ$78:BQ87)+SUM(BQ$117:BQ$121))&gt;=30,0,SUM(IF(AND($I88=1,DE88=1,DE$41&gt;2,DE$40&gt;0,SUM(DE$47:DE$53)&gt;0),1,0)))</f>
        <v>0</v>
      </c>
      <c r="BR88" s="80">
        <f>IF((SUM(BR$19:BR$39)+SUM(BR$78:BR87)+SUM(BR$117:BR$121))&gt;=30,0,SUM(IF(AND($I88=1,DF88=1,DF$41&gt;2,DF$40&gt;0,SUM(DF$47:DF$53)&gt;0),1,0)))</f>
        <v>0</v>
      </c>
      <c r="BS88" s="80">
        <f>IF((SUM(BS$19:BS$39)+SUM(BS$78:BS87)+SUM(BS$117:BS$121))&gt;=30,0,SUM(IF(AND($I88=1,DG88=1,DG$41&gt;2,DG$40&gt;0,SUM(DG$47:DG$53)&gt;0),1,0)))</f>
        <v>0</v>
      </c>
      <c r="BT88" s="80">
        <f>IF((SUM(BT$19:BT$39)+SUM(BT$78:BT87)+SUM(BT$117:BT$121))&gt;=30,0,SUM(IF(AND($I88=1,DH88=1,DH$41&gt;2,DH$40&gt;0,SUM(DH$47:DH$53)&gt;0),1,0)))</f>
        <v>0</v>
      </c>
      <c r="BU88" s="80">
        <f>IF((SUM(BU$19:BU$39)+SUM(BU$78:BU87)+SUM(BU$117:BU$121))&gt;=30,0,SUM(IF(AND($I88=1,DI88=1,DI$41&gt;2,DI$40&gt;0,SUM(DI$47:DI$53)&gt;0),1,0)))</f>
        <v>0</v>
      </c>
      <c r="BV88" s="80">
        <f>IF((SUM(BV$19:BV$39)+SUM(BV$78:BV87)+SUM(BV$117:BV$121))&gt;=30,0,SUM(IF(AND($I88=1,DJ88=1,DJ$41&gt;2,DJ$40&gt;0,SUM(DJ$47:DJ$53)&gt;0),1,0)))</f>
        <v>0</v>
      </c>
      <c r="BW88" s="80">
        <f>IF((SUM(BW$19:BW$39)+SUM(BW$78:BW87)+SUM(BW$117:BW$121))&gt;=30,0,SUM(IF(AND($I88=1,DK88=1,DK$41&gt;2,DK$40&gt;0,SUM(DK$47:DK$53)&gt;0),1,0)))</f>
        <v>0</v>
      </c>
      <c r="BX88" s="80">
        <f>IF((SUM(BX$19:BX$39)+SUM(BX$78:BX87)+SUM(BX$117:BX$121))&gt;=30,0,SUM(IF(AND($I88=1,DL88=1,DL$41&gt;2,DL$40&gt;0,SUM(DL$47:DL$53)&gt;0),1,0)))</f>
        <v>0</v>
      </c>
      <c r="BY88" s="80">
        <f>IF((SUM(BY$19:BY$39)+SUM(BY$78:BY87)+SUM(BY$117:BY$121))&gt;=30,0,SUM(IF(AND($I88=1,DM88=1,DM$41&gt;2,DM$40&gt;0,SUM(DM$47:DM$53)&gt;0),1,0)))</f>
        <v>0</v>
      </c>
      <c r="BZ88" s="80">
        <f>IF((SUM(BZ$19:BZ$39)+SUM(BZ$78:BZ87)+SUM(BZ$117:BZ$121))&gt;=30,0,SUM(IF(AND($I88=1,DN88=1,DN$41&gt;2,DN$40&gt;0,SUM(DN$47:DN$53)&gt;0),1,0)))</f>
        <v>0</v>
      </c>
      <c r="CA88" s="80">
        <f>IF((SUM(CA$19:CA$39)+SUM(CA$78:CA87)+SUM(CA$117:CA$121))&gt;=30,0,SUM(IF(AND($I88=1,DO88=1,DO$41&gt;2,DO$40&gt;0,SUM(DO$47:DO$53)&gt;0),1,0)))</f>
        <v>0</v>
      </c>
      <c r="CB88" s="80">
        <f>IF((SUM(CB$19:CB$39)+SUM(CB$78:CB87)+SUM(CB$117:CB$121))&gt;=30,0,SUM(IF(AND($I88=1,DP88=1,DP$41&gt;2,DP$40&gt;0,SUM(DP$47:DP$53)&gt;0),1,0)))</f>
        <v>0</v>
      </c>
      <c r="CC88" s="80">
        <f>IF((SUM(CC$19:CC$39)+SUM(CC$78:CC87)+SUM(CC$117:CC$121))&gt;=30,0,SUM(IF(AND($I88=1,DQ88=1,DQ$41&gt;2,DQ$40&gt;0,SUM(DQ$47:DQ$53)&gt;0),1,0)))</f>
        <v>0</v>
      </c>
      <c r="CD88" s="80">
        <f>IF((SUM(CD$19:CD$39)+SUM(CD$78:CD87)+SUM(CD$117:CD$121))&gt;=30,0,SUM(IF(AND($I88=1,DR88=1,DR$41&gt;2,DR$40&gt;0,SUM(DR$47:DR$53)&gt;0),1,0)))</f>
        <v>0</v>
      </c>
      <c r="CE88" s="80">
        <f>IF((SUM(CE$19:CE$39)+SUM(CE$78:CE87)+SUM(CE$117:CE$121))&gt;=30,0,SUM(IF(AND($I88=1,DS88=1,DS$41&gt;2,DS$40&gt;0,SUM(DS$47:DS$53)&gt;0),1,0)))</f>
        <v>0</v>
      </c>
      <c r="CF88" s="80">
        <f>IF((SUM(CF$19:CF$39)+SUM(CF$78:CF87)+SUM(CF$117:CF$121))&gt;=30,0,SUM(IF(AND($I88=1,DT88=1,DT$41&gt;2,DT$40&gt;0,SUM(DT$47:DT$53)&gt;0),1,0)))</f>
        <v>0</v>
      </c>
      <c r="CG88" s="80">
        <f>IF((SUM(CG$19:CG$39)+SUM(CG$78:CG87)+SUM(CG$117:CG$121))&gt;=30,0,SUM(IF(AND($I88=1,DU88=1,DU$41&gt;2,DU$40&gt;0,SUM(DU$47:DU$53)&gt;0),1,0)))</f>
        <v>0</v>
      </c>
      <c r="CH88" s="80">
        <f>IF((SUM(CH$19:CH$39)+SUM(CH$78:CH87)+SUM(CH$117:CH$121))&gt;=30,0,SUM(IF(AND($I88=1,DV88=1,DV$41&gt;2,DV$40&gt;0,SUM(DV$47:DV$53)&gt;0),1,0)))</f>
        <v>0</v>
      </c>
      <c r="CI88" s="80">
        <f>IF((SUM(CI$19:CI$39)+SUM(CI$78:CI87)+SUM(CI$117:CI$121))&gt;=30,0,SUM(IF(AND($I88=1,DW88=1,DW$41&gt;2,DW$40&gt;0,SUM(DW$47:DW$53)&gt;0),1,0)))</f>
        <v>0</v>
      </c>
      <c r="CJ88" s="80">
        <f>IF((SUM(CJ$19:CJ$39)+SUM(CJ$78:CJ87)+SUM(CJ$117:CJ$121))&gt;=30,0,SUM(IF(AND($I88=1,DX88=1,DX$41&gt;2,DX$40&gt;0,SUM(DX$47:DX$53)&gt;0),1,0)))</f>
        <v>0</v>
      </c>
      <c r="CK88" s="80">
        <f>IF((SUM(CK$19:CK$39)+SUM(CK$78:CK87)+SUM(CK$117:CK$121))&gt;=30,0,SUM(IF(AND($I88=1,DY88=1,DY$41&gt;2,DY$40&gt;0,SUM(DY$47:DY$53)&gt;0),1,0)))</f>
        <v>0</v>
      </c>
      <c r="CL88" s="80">
        <f>IF((SUM(CL$19:CL$39)+SUM(CL$78:CL87)+SUM(CL$117:CL$121))&gt;=30,0,SUM(IF(AND($I88=1,DZ88=1,DZ$41&gt;2,DZ$40&gt;0,SUM(DZ$47:DZ$53)&gt;0),1,0)))</f>
        <v>0</v>
      </c>
      <c r="CM88" s="80">
        <f>IF((SUM(CM$19:CM$39)+SUM(CM$78:CM87)+SUM(CM$117:CM$121))&gt;=30,0,SUM(IF(AND($I88=1,EA88=1,EA$41&gt;2,EA$40&gt;0,SUM(EA$47:EA$53)&gt;0),1,0)))</f>
        <v>0</v>
      </c>
      <c r="CN88" s="80">
        <f>IF((SUM(CN$19:CN$39)+SUM(CN$78:CN87)+SUM(CN$117:CN$121))&gt;=30,0,SUM(IF(AND($I88=1,EB88=1,EB$41&gt;2,EB$40&gt;0,SUM(EB$47:EB$53)&gt;0),1,0)))</f>
        <v>0</v>
      </c>
      <c r="CO88" s="80">
        <f>IF((SUM(CO$19:CO$39)+SUM(CO$78:CO87)+SUM(CO$117:CO$121))&gt;=30,0,SUM(IF(AND($I88=1,EC88=1,EC$41&gt;2,EC$40&gt;0,SUM(EC$47:EC$53)&gt;0),1,0)))</f>
        <v>0</v>
      </c>
      <c r="CP88" s="80">
        <f>IF((SUM(CP$19:CP$39)+SUM(CP$78:CP87)+SUM(CP$117:CP$121))&gt;=30,0,SUM(IF(AND($I88=1,ED88=1,ED$41&gt;2,ED$40&gt;0,SUM(ED$47:ED$53)&gt;0),1,0)))</f>
        <v>0</v>
      </c>
      <c r="CQ88" s="80">
        <f>IF((SUM(CQ$19:CQ$39)+SUM(CQ$78:CQ87)+SUM(CQ$117:CQ$121))&gt;=30,0,SUM(IF(AND($I88=1,EE88=1,EE$41&gt;2,EE$40&gt;0,SUM(EE$47:EE$53)&gt;0),1,0)))</f>
        <v>0</v>
      </c>
      <c r="CR88" s="80">
        <f>IF((SUM(CR$19:CR$39)+SUM(CR$78:CR87)+SUM(CR$117:CR$121))&gt;=30,0,SUM(IF(AND($I88=1,EF88=1,EF$41&gt;2,EF$40&gt;0,SUM(EF$47:EF$53)&gt;0),1,0)))</f>
        <v>0</v>
      </c>
      <c r="CS88" s="64"/>
      <c r="CT88" s="64"/>
      <c r="CU88" s="64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64"/>
      <c r="DM88" s="64"/>
      <c r="DN88" s="64"/>
      <c r="DO88" s="64"/>
      <c r="DP88" s="64"/>
      <c r="DQ88" s="64"/>
      <c r="DR88" s="64"/>
      <c r="DS88" s="64"/>
      <c r="DT88" s="64"/>
      <c r="DU88" s="64"/>
      <c r="DV88" s="64"/>
      <c r="DW88" s="64"/>
      <c r="DX88" s="64"/>
      <c r="DY88" s="64"/>
      <c r="DZ88" s="64"/>
      <c r="EA88" s="64"/>
      <c r="EB88" s="64"/>
      <c r="EC88" s="64"/>
      <c r="ED88" s="64"/>
      <c r="EE88" s="64"/>
      <c r="EF88" s="64"/>
      <c r="EG88" s="54">
        <f t="shared" si="48"/>
        <v>0</v>
      </c>
      <c r="EH88" s="136"/>
      <c r="EI88" s="97">
        <f t="shared" si="49"/>
        <v>0</v>
      </c>
      <c r="EJ88" s="344" t="str">
        <f t="shared" si="50"/>
        <v/>
      </c>
      <c r="EK88" s="345">
        <f t="shared" si="51"/>
        <v>0</v>
      </c>
      <c r="EL88" s="185"/>
      <c r="EM88" s="102">
        <f>SUMIF($K88,REGISTER!$CU$7,'KORT 3'!$BD88)</f>
        <v>0</v>
      </c>
      <c r="EN88" s="19">
        <f>SUMIF($K88,REGISTER!$CU$8,'KORT 3'!$BD88)</f>
        <v>0</v>
      </c>
      <c r="EO88" s="20">
        <f>SUMIF($K88,REGISTER!$CU$9,'KORT 3'!$BD88)</f>
        <v>0</v>
      </c>
      <c r="EP88" s="17">
        <f>SUMIF($K88,REGISTER!$CU$21,'KORT 3'!$BD88)</f>
        <v>0</v>
      </c>
      <c r="EQ88" s="19">
        <f>SUMIF($K88,REGISTER!$CU$22,'KORT 3'!$BD88)</f>
        <v>0</v>
      </c>
      <c r="ER88" s="20">
        <f>SUMIF($K88,REGISTER!$CU$23,'KORT 3'!$BD88)</f>
        <v>0</v>
      </c>
      <c r="ES88" s="17">
        <f>SUMIF($K88,REGISTER!$CU$14,'KORT 3'!$BD88)</f>
        <v>0</v>
      </c>
      <c r="ET88" s="19">
        <f>SUMIF($K88,REGISTER!$CU$15,'KORT 3'!$BD88)</f>
        <v>0</v>
      </c>
      <c r="EU88" s="19">
        <f>SUMIF($K88,REGISTER!$CU$16,'KORT 3'!$BD88)</f>
        <v>0</v>
      </c>
      <c r="EV88" s="218">
        <f>SUMIF($K88,REGISTER!$CU$17,'KORT 3'!$BD88)+SUMIF($K88,REGISTER!$CU$18,'KORT 3'!$BD88)+SUMIF($K88,REGISTER!$CU$19,'KORT 3'!$BD88)+SUMIF($K88,REGISTER!$CU$20,'KORT 3'!$BD88)</f>
        <v>0</v>
      </c>
      <c r="EW88" s="103">
        <f>SUMIF($K88,REGISTER!$CU$28,'KORT 3'!$BD88)</f>
        <v>0</v>
      </c>
      <c r="EX88" s="19">
        <f>SUMIF($K88,REGISTER!$CU$29,'KORT 3'!$BD88)</f>
        <v>0</v>
      </c>
      <c r="EY88" s="19">
        <f>SUMIF($K88,REGISTER!$CU$30,'KORT 3'!$BD88)</f>
        <v>0</v>
      </c>
      <c r="EZ88" s="218">
        <f>SUMIF($K88,REGISTER!$CU$31,'KORT 3'!$BD88)+SUMIF($K88,REGISTER!$CU$32,'KORT 3'!$BD88)+SUMIF($K88,REGISTER!$CU$33,'KORT 3'!$BD88)+SUMIF($K88,REGISTER!$CU$34,'KORT 3'!$BD88)</f>
        <v>0</v>
      </c>
      <c r="FA88" s="136"/>
      <c r="FB88" s="136"/>
      <c r="FC88" s="136"/>
      <c r="FD88" s="136"/>
      <c r="FE88" s="136"/>
      <c r="FF88" s="136"/>
      <c r="FG88" s="136"/>
      <c r="FH88" s="136"/>
      <c r="FI88" s="136"/>
      <c r="FJ88" s="136"/>
      <c r="FK88" s="136"/>
      <c r="FL88" s="136"/>
      <c r="FM88" s="136"/>
      <c r="FN88" s="136"/>
      <c r="FO88" s="136"/>
      <c r="FP88" s="235"/>
      <c r="FQ88" s="103">
        <f>SUMIF($M88,REGISTER!$CU$36,'KORT 3'!$O88)</f>
        <v>0</v>
      </c>
      <c r="FR88" s="19">
        <f>SUMIF($M88,REGISTER!$CU$37,'KORT 3'!$O88)</f>
        <v>0</v>
      </c>
      <c r="FS88" s="19">
        <f>SUMIF($M88,REGISTER!$CU$38,'KORT 3'!$O88)</f>
        <v>0</v>
      </c>
      <c r="FT88" s="19">
        <f>SUMIF($M88,REGISTER!$CU$39,'KORT 3'!$O88)</f>
        <v>0</v>
      </c>
      <c r="FU88" s="19">
        <f>SUMIF($M88,REGISTER!$CU$40,'KORT 3'!$O88)</f>
        <v>0</v>
      </c>
      <c r="FV88" s="19">
        <f>SUMIF($M88,REGISTER!$CU$41,'KORT 3'!$O88)</f>
        <v>0</v>
      </c>
      <c r="FW88" s="19">
        <f>SUMIF($M88,REGISTER!$CU$56,'KORT 3'!$O88)</f>
        <v>0</v>
      </c>
      <c r="FX88" s="19">
        <f>SUMIF($M88,REGISTER!$CU$57,'KORT 3'!$O88)</f>
        <v>0</v>
      </c>
      <c r="FY88" s="19">
        <f>SUMIF($M88,REGISTER!$CU$58,'KORT 3'!$O88)</f>
        <v>0</v>
      </c>
      <c r="FZ88" s="19">
        <f>SUMIF($M88,REGISTER!$CU$59,'KORT 3'!$O88)</f>
        <v>0</v>
      </c>
      <c r="GA88" s="19">
        <f>SUMIF($M88,REGISTER!$CU$60,'KORT 3'!$O88)</f>
        <v>0</v>
      </c>
      <c r="GB88" s="19">
        <f>SUMIF($M88,REGISTER!$CU$61,'KORT 3'!$O88)</f>
        <v>0</v>
      </c>
      <c r="GC88" s="19">
        <f>SUMIF($M88,REGISTER!$CU$46,'KORT 3'!$O88)</f>
        <v>0</v>
      </c>
      <c r="GD88" s="19">
        <f>SUMIF($M88,REGISTER!$CU$47,'KORT 3'!$O88)</f>
        <v>0</v>
      </c>
      <c r="GE88" s="19">
        <f>SUMIF($M88,REGISTER!$CU$48,'KORT 3'!$O88)</f>
        <v>0</v>
      </c>
      <c r="GF88" s="19">
        <f>SUMIF($M88,REGISTER!$CU$49,'KORT 3'!$O88)</f>
        <v>0</v>
      </c>
      <c r="GG88" s="19">
        <f>SUMIF($M88,REGISTER!$CU$50,'KORT 3'!$O88)</f>
        <v>0</v>
      </c>
      <c r="GH88" s="19">
        <f>SUMIF($M88,REGISTER!$CU$51,'KORT 3'!$O88)</f>
        <v>0</v>
      </c>
      <c r="GI88" s="18">
        <f>SUMIF($M88,REGISTER!$CU$52,'KORT 3'!$O88)+SUMIF($M88,REGISTER!$CU$53,'KORT 3'!$O88)+SUMIF($M88,REGISTER!$CU$54,'KORT 3'!$O88)+SUMIF($M88,REGISTER!$CU$55,'KORT 3'!$O88)</f>
        <v>0</v>
      </c>
      <c r="GJ88" s="19">
        <f>SUMIF($M88,REGISTER!$CU$66,'KORT 3'!$O88)</f>
        <v>0</v>
      </c>
      <c r="GK88" s="19">
        <f>SUMIF($M88,REGISTER!$CU$67,'KORT 3'!$O88)</f>
        <v>0</v>
      </c>
      <c r="GL88" s="19">
        <f>SUMIF($M88,REGISTER!$CU$68,'KORT 3'!$O88)</f>
        <v>0</v>
      </c>
      <c r="GM88" s="19">
        <f>SUMIF($M88,REGISTER!$CU$69,'KORT 3'!$O88)</f>
        <v>0</v>
      </c>
      <c r="GN88" s="19">
        <f>SUMIF($M88,REGISTER!$CU$70,'KORT 3'!$O88)</f>
        <v>0</v>
      </c>
      <c r="GO88" s="19">
        <f>SUMIF($M88,REGISTER!$CU$71,'KORT 3'!$O88)</f>
        <v>0</v>
      </c>
      <c r="GP88" s="18">
        <f>SUMIF($M88,REGISTER!$CU$72,'KORT 3'!$O88)+SUMIF($M88,REGISTER!$CU$73,'KORT 3'!$O88)+SUMIF($M88,REGISTER!$CU$74,'KORT 3'!$O88)+SUMIF($M88,REGISTER!$CU$75,'KORT 3'!$O88)</f>
        <v>0</v>
      </c>
      <c r="GQ88" s="136"/>
      <c r="GR88" s="136"/>
      <c r="GS88" s="136"/>
      <c r="GT88" s="136"/>
      <c r="GU88" s="136"/>
      <c r="GV88" s="136"/>
      <c r="GW88" s="136"/>
      <c r="GX88" s="136"/>
      <c r="GY88" s="136"/>
      <c r="GZ88" s="136"/>
      <c r="HA88" s="136"/>
      <c r="HB88" s="136"/>
      <c r="HC88" s="136"/>
      <c r="HD88" s="136"/>
      <c r="HE88" s="136"/>
      <c r="HF88" s="136"/>
      <c r="HG88" s="136"/>
      <c r="HH88" s="125"/>
      <c r="HI88" s="1"/>
    </row>
    <row r="89" spans="1:217" ht="12" customHeight="1">
      <c r="A89" s="17">
        <v>33</v>
      </c>
      <c r="B89" s="81"/>
      <c r="C89" s="427" t="str">
        <f t="shared" si="38"/>
        <v/>
      </c>
      <c r="D89" s="428"/>
      <c r="E89" s="428"/>
      <c r="F89" s="428"/>
      <c r="G89" s="429"/>
      <c r="H89" s="130" t="str">
        <f t="shared" si="39"/>
        <v/>
      </c>
      <c r="I89" s="26">
        <f t="shared" si="40"/>
        <v>0</v>
      </c>
      <c r="J89" s="26">
        <f t="shared" si="41"/>
        <v>0</v>
      </c>
      <c r="K89" s="26">
        <f t="shared" si="42"/>
        <v>0</v>
      </c>
      <c r="L89" s="133"/>
      <c r="M89" s="26">
        <f t="shared" si="43"/>
        <v>0</v>
      </c>
      <c r="N89" s="26">
        <f t="shared" si="44"/>
        <v>0</v>
      </c>
      <c r="O89" s="101">
        <f t="shared" si="45"/>
        <v>0</v>
      </c>
      <c r="P89" s="80">
        <f>IF((SUM(P$19:P$39)+SUM(P$78:P88)+SUM(P$117:P$121))&gt;=REGISTER!$CZ$22,0,IF(CS$70=1,0,IF(AND(CS89=1,$J89=1,CS$43&gt;=REGISTER!$CZ$25,CS$40&gt;0,SUM(CS$54:CS$60)&gt;0),1,0)))</f>
        <v>0</v>
      </c>
      <c r="Q89" s="80">
        <f>IF((SUM(Q$19:Q$39)+SUM(Q$78:Q88)+SUM(Q$117:Q$121))&gt;=REGISTER!$CZ$22,0,IF(CT$70=1,0,IF(AND(CT89=1,$J89=1,CT$43&gt;=REGISTER!$CZ$25,CT$40&gt;0,SUM(CT$54:CT$60)&gt;0),1,0)))</f>
        <v>0</v>
      </c>
      <c r="R89" s="80">
        <f>IF((SUM(R$19:R$39)+SUM(R$78:R88)+SUM(R$117:R$121))&gt;=REGISTER!$CZ$22,0,IF(CU$70=1,0,IF(AND(CU89=1,$J89=1,CU$43&gt;=REGISTER!$CZ$25,CU$40&gt;0,SUM(CU$54:CU$60)&gt;0),1,0)))</f>
        <v>0</v>
      </c>
      <c r="S89" s="80">
        <f>IF((SUM(S$19:S$39)+SUM(S$78:S88)+SUM(S$117:S$121))&gt;=REGISTER!$CZ$22,0,IF(CV$70=1,0,IF(AND(CV89=1,$J89=1,CV$43&gt;=REGISTER!$CZ$25,CV$40&gt;0,SUM(CV$54:CV$60)&gt;0),1,0)))</f>
        <v>0</v>
      </c>
      <c r="T89" s="80">
        <f>IF((SUM(T$19:T$39)+SUM(T$78:T88)+SUM(T$117:T$121))&gt;=REGISTER!$CZ$22,0,IF(CW$70=1,0,IF(AND(CW89=1,$J89=1,CW$43&gt;=REGISTER!$CZ$25,CW$40&gt;0,SUM(CW$54:CW$60)&gt;0),1,0)))</f>
        <v>0</v>
      </c>
      <c r="U89" s="80">
        <f>IF((SUM(U$19:U$39)+SUM(U$78:U88)+SUM(U$117:U$121))&gt;=REGISTER!$CZ$22,0,IF(CX$70=1,0,IF(AND(CX89=1,$J89=1,CX$43&gt;=REGISTER!$CZ$25,CX$40&gt;0,SUM(CX$54:CX$60)&gt;0),1,0)))</f>
        <v>0</v>
      </c>
      <c r="V89" s="80">
        <f>IF((SUM(V$19:V$39)+SUM(V$78:V88)+SUM(V$117:V$121))&gt;=REGISTER!$CZ$22,0,IF(CY$70=1,0,IF(AND(CY89=1,$J89=1,CY$43&gt;=REGISTER!$CZ$25,CY$40&gt;0,SUM(CY$54:CY$60)&gt;0),1,0)))</f>
        <v>0</v>
      </c>
      <c r="W89" s="80">
        <f>IF((SUM(W$19:W$39)+SUM(W$78:W88)+SUM(W$117:W$121))&gt;=REGISTER!$CZ$22,0,IF(CZ$70=1,0,IF(AND(CZ89=1,$J89=1,CZ$43&gt;=REGISTER!$CZ$25,CZ$40&gt;0,SUM(CZ$54:CZ$60)&gt;0),1,0)))</f>
        <v>0</v>
      </c>
      <c r="X89" s="80">
        <f>IF((SUM(X$19:X$39)+SUM(X$78:X88)+SUM(X$117:X$121))&gt;=REGISTER!$CZ$22,0,IF(DA$70=1,0,IF(AND(DA89=1,$J89=1,DA$43&gt;=REGISTER!$CZ$25,DA$40&gt;0,SUM(DA$54:DA$60)&gt;0),1,0)))</f>
        <v>0</v>
      </c>
      <c r="Y89" s="80">
        <f>IF((SUM(Y$19:Y$39)+SUM(Y$78:Y88)+SUM(Y$117:Y$121))&gt;=REGISTER!$CZ$22,0,IF(DB$70=1,0,IF(AND(DB89=1,$J89=1,DB$43&gt;=REGISTER!$CZ$25,DB$40&gt;0,SUM(DB$54:DB$60)&gt;0),1,0)))</f>
        <v>0</v>
      </c>
      <c r="Z89" s="80">
        <f>IF((SUM(Z$19:Z$39)+SUM(Z$78:Z88)+SUM(Z$117:Z$121))&gt;=REGISTER!$CZ$22,0,IF(DC$70=1,0,IF(AND(DC89=1,$J89=1,DC$43&gt;=REGISTER!$CZ$25,DC$40&gt;0,SUM(DC$54:DC$60)&gt;0),1,0)))</f>
        <v>0</v>
      </c>
      <c r="AA89" s="80">
        <f>IF((SUM(AA$19:AA$39)+SUM(AA$78:AA88)+SUM(AA$117:AA$121))&gt;=REGISTER!$CZ$22,0,IF(DD$70=1,0,IF(AND(DD89=1,$J89=1,DD$43&gt;=REGISTER!$CZ$25,DD$40&gt;0,SUM(DD$54:DD$60)&gt;0),1,0)))</f>
        <v>0</v>
      </c>
      <c r="AB89" s="80">
        <f>IF((SUM(AB$19:AB$39)+SUM(AB$78:AB88)+SUM(AB$117:AB$121))&gt;=REGISTER!$CZ$22,0,IF(DE$70=1,0,IF(AND(DE89=1,$J89=1,DE$43&gt;=REGISTER!$CZ$25,DE$40&gt;0,SUM(DE$54:DE$60)&gt;0),1,0)))</f>
        <v>0</v>
      </c>
      <c r="AC89" s="80">
        <f>IF((SUM(AC$19:AC$39)+SUM(AC$78:AC88)+SUM(AC$117:AC$121))&gt;=REGISTER!$CZ$22,0,IF(DF$70=1,0,IF(AND(DF89=1,$J89=1,DF$43&gt;=REGISTER!$CZ$25,DF$40&gt;0,SUM(DF$54:DF$60)&gt;0),1,0)))</f>
        <v>0</v>
      </c>
      <c r="AD89" s="80">
        <f>IF((SUM(AD$19:AD$39)+SUM(AD$78:AD88)+SUM(AD$117:AD$121))&gt;=REGISTER!$CZ$22,0,IF(DG$70=1,0,IF(AND(DG89=1,$J89=1,DG$43&gt;=REGISTER!$CZ$25,DG$40&gt;0,SUM(DG$54:DG$60)&gt;0),1,0)))</f>
        <v>0</v>
      </c>
      <c r="AE89" s="80">
        <f>IF((SUM(AE$19:AE$39)+SUM(AE$78:AE88)+SUM(AE$117:AE$121))&gt;=REGISTER!$CZ$22,0,IF(DH$70=1,0,IF(AND(DH89=1,$J89=1,DH$43&gt;=REGISTER!$CZ$25,DH$40&gt;0,SUM(DH$54:DH$60)&gt;0),1,0)))</f>
        <v>0</v>
      </c>
      <c r="AF89" s="80">
        <f>IF((SUM(AF$19:AF$39)+SUM(AF$78:AF88)+SUM(AF$117:AF$121))&gt;=REGISTER!$CZ$22,0,IF(DI$70=1,0,IF(AND(DI89=1,$J89=1,DI$43&gt;=REGISTER!$CZ$25,DI$40&gt;0,SUM(DI$54:DI$60)&gt;0),1,0)))</f>
        <v>0</v>
      </c>
      <c r="AG89" s="80">
        <f>IF((SUM(AG$19:AG$39)+SUM(AG$78:AG88)+SUM(AG$117:AG$121))&gt;=REGISTER!$CZ$22,0,IF(DJ$70=1,0,IF(AND(DJ89=1,$J89=1,DJ$43&gt;=REGISTER!$CZ$25,DJ$40&gt;0,SUM(DJ$54:DJ$60)&gt;0),1,0)))</f>
        <v>0</v>
      </c>
      <c r="AH89" s="80">
        <f>IF((SUM(AH$19:AH$39)+SUM(AH$78:AH88)+SUM(AH$117:AH$121))&gt;=REGISTER!$CZ$22,0,IF(DK$70=1,0,IF(AND(DK89=1,$J89=1,DK$43&gt;=REGISTER!$CZ$25,DK$40&gt;0,SUM(DK$54:DK$60)&gt;0),1,0)))</f>
        <v>0</v>
      </c>
      <c r="AI89" s="80">
        <f>IF((SUM(AI$19:AI$39)+SUM(AI$78:AI88)+SUM(AI$117:AI$121))&gt;=REGISTER!$CZ$22,0,IF(DL$70=1,0,IF(AND(DL89=1,$J89=1,DL$43&gt;=REGISTER!$CZ$25,DL$40&gt;0,SUM(DL$54:DL$60)&gt;0),1,0)))</f>
        <v>0</v>
      </c>
      <c r="AJ89" s="80">
        <f>IF((SUM(AJ$19:AJ$39)+SUM(AJ$78:AJ88)+SUM(AJ$117:AJ$121))&gt;=REGISTER!$CZ$22,0,IF(DM$70=1,0,IF(AND(DM89=1,$J89=1,DM$43&gt;=REGISTER!$CZ$25,DM$40&gt;0,SUM(DM$54:DM$60)&gt;0),1,0)))</f>
        <v>0</v>
      </c>
      <c r="AK89" s="80">
        <f>IF((SUM(AK$19:AK$39)+SUM(AK$78:AK88)+SUM(AK$117:AK$121))&gt;=REGISTER!$CZ$22,0,IF(DN$70=1,0,IF(AND(DN89=1,$J89=1,DN$43&gt;=REGISTER!$CZ$25,DN$40&gt;0,SUM(DN$54:DN$60)&gt;0),1,0)))</f>
        <v>0</v>
      </c>
      <c r="AL89" s="80">
        <f>IF((SUM(AL$19:AL$39)+SUM(AL$78:AL88)+SUM(AL$117:AL$121))&gt;=REGISTER!$CZ$22,0,IF(DO$70=1,0,IF(AND(DO89=1,$J89=1,DO$43&gt;=REGISTER!$CZ$25,DO$40&gt;0,SUM(DO$54:DO$60)&gt;0),1,0)))</f>
        <v>0</v>
      </c>
      <c r="AM89" s="80">
        <f>IF((SUM(AM$19:AM$39)+SUM(AM$78:AM88)+SUM(AM$117:AM$121))&gt;=REGISTER!$CZ$22,0,IF(DP$70=1,0,IF(AND(DP89=1,$J89=1,DP$43&gt;=REGISTER!$CZ$25,DP$40&gt;0,SUM(DP$54:DP$60)&gt;0),1,0)))</f>
        <v>0</v>
      </c>
      <c r="AN89" s="80">
        <f>IF((SUM(AN$19:AN$39)+SUM(AN$78:AN88)+SUM(AN$117:AN$121))&gt;=REGISTER!$CZ$22,0,IF(DQ$70=1,0,IF(AND(DQ89=1,$J89=1,DQ$43&gt;=REGISTER!$CZ$25,DQ$40&gt;0,SUM(DQ$54:DQ$60)&gt;0),1,0)))</f>
        <v>0</v>
      </c>
      <c r="AO89" s="80">
        <f>IF((SUM(AO$19:AO$39)+SUM(AO$78:AO88)+SUM(AO$117:AO$121))&gt;=REGISTER!$CZ$22,0,IF(DR$70=1,0,IF(AND(DR89=1,$J89=1,DR$43&gt;=REGISTER!$CZ$25,DR$40&gt;0,SUM(DR$54:DR$60)&gt;0),1,0)))</f>
        <v>0</v>
      </c>
      <c r="AP89" s="80">
        <f>IF((SUM(AP$19:AP$39)+SUM(AP$78:AP88)+SUM(AP$117:AP$121))&gt;=REGISTER!$CZ$22,0,IF(DS$70=1,0,IF(AND(DS89=1,$J89=1,DS$43&gt;=REGISTER!$CZ$25,DS$40&gt;0,SUM(DS$54:DS$60)&gt;0),1,0)))</f>
        <v>0</v>
      </c>
      <c r="AQ89" s="80">
        <f>IF((SUM(AQ$19:AQ$39)+SUM(AQ$78:AQ88)+SUM(AQ$117:AQ$121))&gt;=REGISTER!$CZ$22,0,IF(DT$70=1,0,IF(AND(DT89=1,$J89=1,DT$43&gt;=REGISTER!$CZ$25,DT$40&gt;0,SUM(DT$54:DT$60)&gt;0),1,0)))</f>
        <v>0</v>
      </c>
      <c r="AR89" s="80">
        <f>IF((SUM(AR$19:AR$39)+SUM(AR$78:AR88)+SUM(AR$117:AR$121))&gt;=REGISTER!$CZ$22,0,IF(DU$70=1,0,IF(AND(DU89=1,$J89=1,DU$43&gt;=REGISTER!$CZ$25,DU$40&gt;0,SUM(DU$54:DU$60)&gt;0),1,0)))</f>
        <v>0</v>
      </c>
      <c r="AS89" s="80">
        <f>IF((SUM(AS$19:AS$39)+SUM(AS$78:AS88)+SUM(AS$117:AS$121))&gt;=REGISTER!$CZ$22,0,IF(DV$70=1,0,IF(AND(DV89=1,$J89=1,DV$43&gt;=REGISTER!$CZ$25,DV$40&gt;0,SUM(DV$54:DV$60)&gt;0),1,0)))</f>
        <v>0</v>
      </c>
      <c r="AT89" s="80">
        <f>IF((SUM(AT$19:AT$39)+SUM(AT$78:AT88)+SUM(AT$117:AT$121))&gt;=REGISTER!$CZ$22,0,IF(DW$70=1,0,IF(AND(DW89=1,$J89=1,DW$43&gt;=REGISTER!$CZ$25,DW$40&gt;0,SUM(DW$54:DW$60)&gt;0),1,0)))</f>
        <v>0</v>
      </c>
      <c r="AU89" s="80">
        <f>IF((SUM(AU$19:AU$39)+SUM(AU$78:AU88)+SUM(AU$117:AU$121))&gt;=REGISTER!$CZ$22,0,IF(DX$70=1,0,IF(AND(DX89=1,$J89=1,DX$43&gt;=REGISTER!$CZ$25,DX$40&gt;0,SUM(DX$54:DX$60)&gt;0),1,0)))</f>
        <v>0</v>
      </c>
      <c r="AV89" s="80">
        <f>IF((SUM(AV$19:AV$39)+SUM(AV$78:AV88)+SUM(AV$117:AV$121))&gt;=REGISTER!$CZ$22,0,IF(DY$70=1,0,IF(AND(DY89=1,$J89=1,DY$43&gt;=REGISTER!$CZ$25,DY$40&gt;0,SUM(DY$54:DY$60)&gt;0),1,0)))</f>
        <v>0</v>
      </c>
      <c r="AW89" s="80">
        <f>IF((SUM(AW$19:AW$39)+SUM(AW$78:AW88)+SUM(AW$117:AW$121))&gt;=REGISTER!$CZ$22,0,IF(DZ$70=1,0,IF(AND(DZ89=1,$J89=1,DZ$43&gt;=REGISTER!$CZ$25,DZ$40&gt;0,SUM(DZ$54:DZ$60)&gt;0),1,0)))</f>
        <v>0</v>
      </c>
      <c r="AX89" s="80">
        <f>IF((SUM(AX$19:AX$39)+SUM(AX$78:AX88)+SUM(AX$117:AX$121))&gt;=REGISTER!$CZ$22,0,IF(EA$70=1,0,IF(AND(EA89=1,$J89=1,EA$43&gt;=REGISTER!$CZ$25,EA$40&gt;0,SUM(EA$54:EA$60)&gt;0),1,0)))</f>
        <v>0</v>
      </c>
      <c r="AY89" s="80">
        <f>IF((SUM(AY$19:AY$39)+SUM(AY$78:AY88)+SUM(AY$117:AY$121))&gt;=REGISTER!$CZ$22,0,IF(EB$70=1,0,IF(AND(EB89=1,$J89=1,EB$43&gt;=REGISTER!$CZ$25,EB$40&gt;0,SUM(EB$54:EB$60)&gt;0),1,0)))</f>
        <v>0</v>
      </c>
      <c r="AZ89" s="80">
        <f>IF((SUM(AZ$19:AZ$39)+SUM(AZ$78:AZ88)+SUM(AZ$117:AZ$121))&gt;=REGISTER!$CZ$22,0,IF(EC$70=1,0,IF(AND(EC89=1,$J89=1,EC$43&gt;=REGISTER!$CZ$25,EC$40&gt;0,SUM(EC$54:EC$60)&gt;0),1,0)))</f>
        <v>0</v>
      </c>
      <c r="BA89" s="80">
        <f>IF((SUM(BA$19:BA$39)+SUM(BA$78:BA88)+SUM(BA$117:BA$121))&gt;=REGISTER!$CZ$22,0,IF(ED$70=1,0,IF(AND(ED89=1,$J89=1,ED$43&gt;=REGISTER!$CZ$25,ED$40&gt;0,SUM(ED$54:ED$60)&gt;0),1,0)))</f>
        <v>0</v>
      </c>
      <c r="BB89" s="80">
        <f>IF((SUM(BB$19:BB$39)+SUM(BB$78:BB88)+SUM(BB$117:BB$121))&gt;=REGISTER!$CZ$22,0,IF(EE$70=1,0,IF(AND(EE89=1,$J89=1,EE$43&gt;=REGISTER!$CZ$25,EE$40&gt;0,SUM(EE$54:EE$60)&gt;0),1,0)))</f>
        <v>0</v>
      </c>
      <c r="BC89" s="80">
        <f>IF((SUM(BC$19:BC$39)+SUM(BC$78:BC88)+SUM(BC$117:BC$121))&gt;=REGISTER!$CZ$22,0,IF(EF$70=1,0,IF(AND(EF89=1,$J89=1,EF$43&gt;=REGISTER!$CZ$25,EF$40&gt;0,SUM(EF$54:EF$60)&gt;0),1,0)))</f>
        <v>0</v>
      </c>
      <c r="BD89" s="101">
        <f t="shared" si="46"/>
        <v>0</v>
      </c>
      <c r="BE89" s="80">
        <f>IF((SUM(BE$19:BE$39)+SUM(BE$78:BE88)+SUM(BE$117:BE$121))&gt;=30,0,SUM(IF(AND($I89=1,CS89=1,CS$41&gt;2,CS$40&gt;0,SUM(CS$47:CS$53)&gt;0),1,0)))</f>
        <v>0</v>
      </c>
      <c r="BF89" s="80">
        <f>IF((SUM(BF$19:BF$39)+SUM(BF$78:BF88)+SUM(BF$117:BF$121))&gt;=30,0,SUM(IF(AND($I89=1,CT89=1,CT$41&gt;2,CT$40&gt;0,SUM(CT$47:CT$53)&gt;0),1,0)))</f>
        <v>0</v>
      </c>
      <c r="BG89" s="80">
        <f>IF((SUM(BG$19:BG$39)+SUM(BG$78:BG88)+SUM(BG$117:BG$121))&gt;=30,0,SUM(IF(AND($I89=1,CU89=1,CU$41&gt;2,CU$40&gt;0,SUM(CU$47:CU$53)&gt;0),1,0)))</f>
        <v>0</v>
      </c>
      <c r="BH89" s="80">
        <f>IF((SUM(BH$19:BH$39)+SUM(BH$78:BH88)+SUM(BH$117:BH$121))&gt;=30,0,SUM(IF(AND($I89=1,CV89=1,CV$41&gt;2,CV$40&gt;0,SUM(CV$47:CV$53)&gt;0),1,0)))</f>
        <v>0</v>
      </c>
      <c r="BI89" s="80">
        <f>IF((SUM(BI$19:BI$39)+SUM(BI$78:BI88)+SUM(BI$117:BI$121))&gt;=30,0,SUM(IF(AND($I89=1,CW89=1,CW$41&gt;2,CW$40&gt;0,SUM(CW$47:CW$53)&gt;0),1,0)))</f>
        <v>0</v>
      </c>
      <c r="BJ89" s="80">
        <f>IF((SUM(BJ$19:BJ$39)+SUM(BJ$78:BJ88)+SUM(BJ$117:BJ$121))&gt;=30,0,SUM(IF(AND($I89=1,CX89=1,CX$41&gt;2,CX$40&gt;0,SUM(CX$47:CX$53)&gt;0),1,0)))</f>
        <v>0</v>
      </c>
      <c r="BK89" s="80">
        <f>IF((SUM(BK$19:BK$39)+SUM(BK$78:BK88)+SUM(BK$117:BK$121))&gt;=30,0,SUM(IF(AND($I89=1,CY89=1,CY$41&gt;2,CY$40&gt;0,SUM(CY$47:CY$53)&gt;0),1,0)))</f>
        <v>0</v>
      </c>
      <c r="BL89" s="80">
        <f>IF((SUM(BL$19:BL$39)+SUM(BL$78:BL88)+SUM(BL$117:BL$121))&gt;=30,0,SUM(IF(AND($I89=1,CZ89=1,CZ$41&gt;2,CZ$40&gt;0,SUM(CZ$47:CZ$53)&gt;0),1,0)))</f>
        <v>0</v>
      </c>
      <c r="BM89" s="80">
        <f>IF((SUM(BM$19:BM$39)+SUM(BM$78:BM88)+SUM(BM$117:BM$121))&gt;=30,0,SUM(IF(AND($I89=1,DA89=1,DA$41&gt;2,DA$40&gt;0,SUM(DA$47:DA$53)&gt;0),1,0)))</f>
        <v>0</v>
      </c>
      <c r="BN89" s="80">
        <f>IF((SUM(BN$19:BN$39)+SUM(BN$78:BN88)+SUM(BN$117:BN$121))&gt;=30,0,SUM(IF(AND($I89=1,DB89=1,DB$41&gt;2,DB$40&gt;0,SUM(DB$47:DB$53)&gt;0),1,0)))</f>
        <v>0</v>
      </c>
      <c r="BO89" s="80">
        <f>IF((SUM(BO$19:BO$39)+SUM(BO$78:BO88)+SUM(BO$117:BO$121))&gt;=30,0,SUM(IF(AND($I89=1,DC89=1,DC$41&gt;2,DC$40&gt;0,SUM(DC$47:DC$53)&gt;0),1,0)))</f>
        <v>0</v>
      </c>
      <c r="BP89" s="80">
        <f>IF((SUM(BP$19:BP$39)+SUM(BP$78:BP88)+SUM(BP$117:BP$121))&gt;=30,0,SUM(IF(AND($I89=1,DD89=1,DD$41&gt;2,DD$40&gt;0,SUM(DD$47:DD$53)&gt;0),1,0)))</f>
        <v>0</v>
      </c>
      <c r="BQ89" s="80">
        <f>IF((SUM(BQ$19:BQ$39)+SUM(BQ$78:BQ88)+SUM(BQ$117:BQ$121))&gt;=30,0,SUM(IF(AND($I89=1,DE89=1,DE$41&gt;2,DE$40&gt;0,SUM(DE$47:DE$53)&gt;0),1,0)))</f>
        <v>0</v>
      </c>
      <c r="BR89" s="80">
        <f>IF((SUM(BR$19:BR$39)+SUM(BR$78:BR88)+SUM(BR$117:BR$121))&gt;=30,0,SUM(IF(AND($I89=1,DF89=1,DF$41&gt;2,DF$40&gt;0,SUM(DF$47:DF$53)&gt;0),1,0)))</f>
        <v>0</v>
      </c>
      <c r="BS89" s="80">
        <f>IF((SUM(BS$19:BS$39)+SUM(BS$78:BS88)+SUM(BS$117:BS$121))&gt;=30,0,SUM(IF(AND($I89=1,DG89=1,DG$41&gt;2,DG$40&gt;0,SUM(DG$47:DG$53)&gt;0),1,0)))</f>
        <v>0</v>
      </c>
      <c r="BT89" s="80">
        <f>IF((SUM(BT$19:BT$39)+SUM(BT$78:BT88)+SUM(BT$117:BT$121))&gt;=30,0,SUM(IF(AND($I89=1,DH89=1,DH$41&gt;2,DH$40&gt;0,SUM(DH$47:DH$53)&gt;0),1,0)))</f>
        <v>0</v>
      </c>
      <c r="BU89" s="80">
        <f>IF((SUM(BU$19:BU$39)+SUM(BU$78:BU88)+SUM(BU$117:BU$121))&gt;=30,0,SUM(IF(AND($I89=1,DI89=1,DI$41&gt;2,DI$40&gt;0,SUM(DI$47:DI$53)&gt;0),1,0)))</f>
        <v>0</v>
      </c>
      <c r="BV89" s="80">
        <f>IF((SUM(BV$19:BV$39)+SUM(BV$78:BV88)+SUM(BV$117:BV$121))&gt;=30,0,SUM(IF(AND($I89=1,DJ89=1,DJ$41&gt;2,DJ$40&gt;0,SUM(DJ$47:DJ$53)&gt;0),1,0)))</f>
        <v>0</v>
      </c>
      <c r="BW89" s="80">
        <f>IF((SUM(BW$19:BW$39)+SUM(BW$78:BW88)+SUM(BW$117:BW$121))&gt;=30,0,SUM(IF(AND($I89=1,DK89=1,DK$41&gt;2,DK$40&gt;0,SUM(DK$47:DK$53)&gt;0),1,0)))</f>
        <v>0</v>
      </c>
      <c r="BX89" s="80">
        <f>IF((SUM(BX$19:BX$39)+SUM(BX$78:BX88)+SUM(BX$117:BX$121))&gt;=30,0,SUM(IF(AND($I89=1,DL89=1,DL$41&gt;2,DL$40&gt;0,SUM(DL$47:DL$53)&gt;0),1,0)))</f>
        <v>0</v>
      </c>
      <c r="BY89" s="80">
        <f>IF((SUM(BY$19:BY$39)+SUM(BY$78:BY88)+SUM(BY$117:BY$121))&gt;=30,0,SUM(IF(AND($I89=1,DM89=1,DM$41&gt;2,DM$40&gt;0,SUM(DM$47:DM$53)&gt;0),1,0)))</f>
        <v>0</v>
      </c>
      <c r="BZ89" s="80">
        <f>IF((SUM(BZ$19:BZ$39)+SUM(BZ$78:BZ88)+SUM(BZ$117:BZ$121))&gt;=30,0,SUM(IF(AND($I89=1,DN89=1,DN$41&gt;2,DN$40&gt;0,SUM(DN$47:DN$53)&gt;0),1,0)))</f>
        <v>0</v>
      </c>
      <c r="CA89" s="80">
        <f>IF((SUM(CA$19:CA$39)+SUM(CA$78:CA88)+SUM(CA$117:CA$121))&gt;=30,0,SUM(IF(AND($I89=1,DO89=1,DO$41&gt;2,DO$40&gt;0,SUM(DO$47:DO$53)&gt;0),1,0)))</f>
        <v>0</v>
      </c>
      <c r="CB89" s="80">
        <f>IF((SUM(CB$19:CB$39)+SUM(CB$78:CB88)+SUM(CB$117:CB$121))&gt;=30,0,SUM(IF(AND($I89=1,DP89=1,DP$41&gt;2,DP$40&gt;0,SUM(DP$47:DP$53)&gt;0),1,0)))</f>
        <v>0</v>
      </c>
      <c r="CC89" s="80">
        <f>IF((SUM(CC$19:CC$39)+SUM(CC$78:CC88)+SUM(CC$117:CC$121))&gt;=30,0,SUM(IF(AND($I89=1,DQ89=1,DQ$41&gt;2,DQ$40&gt;0,SUM(DQ$47:DQ$53)&gt;0),1,0)))</f>
        <v>0</v>
      </c>
      <c r="CD89" s="80">
        <f>IF((SUM(CD$19:CD$39)+SUM(CD$78:CD88)+SUM(CD$117:CD$121))&gt;=30,0,SUM(IF(AND($I89=1,DR89=1,DR$41&gt;2,DR$40&gt;0,SUM(DR$47:DR$53)&gt;0),1,0)))</f>
        <v>0</v>
      </c>
      <c r="CE89" s="80">
        <f>IF((SUM(CE$19:CE$39)+SUM(CE$78:CE88)+SUM(CE$117:CE$121))&gt;=30,0,SUM(IF(AND($I89=1,DS89=1,DS$41&gt;2,DS$40&gt;0,SUM(DS$47:DS$53)&gt;0),1,0)))</f>
        <v>0</v>
      </c>
      <c r="CF89" s="80">
        <f>IF((SUM(CF$19:CF$39)+SUM(CF$78:CF88)+SUM(CF$117:CF$121))&gt;=30,0,SUM(IF(AND($I89=1,DT89=1,DT$41&gt;2,DT$40&gt;0,SUM(DT$47:DT$53)&gt;0),1,0)))</f>
        <v>0</v>
      </c>
      <c r="CG89" s="80">
        <f>IF((SUM(CG$19:CG$39)+SUM(CG$78:CG88)+SUM(CG$117:CG$121))&gt;=30,0,SUM(IF(AND($I89=1,DU89=1,DU$41&gt;2,DU$40&gt;0,SUM(DU$47:DU$53)&gt;0),1,0)))</f>
        <v>0</v>
      </c>
      <c r="CH89" s="80">
        <f>IF((SUM(CH$19:CH$39)+SUM(CH$78:CH88)+SUM(CH$117:CH$121))&gt;=30,0,SUM(IF(AND($I89=1,DV89=1,DV$41&gt;2,DV$40&gt;0,SUM(DV$47:DV$53)&gt;0),1,0)))</f>
        <v>0</v>
      </c>
      <c r="CI89" s="80">
        <f>IF((SUM(CI$19:CI$39)+SUM(CI$78:CI88)+SUM(CI$117:CI$121))&gt;=30,0,SUM(IF(AND($I89=1,DW89=1,DW$41&gt;2,DW$40&gt;0,SUM(DW$47:DW$53)&gt;0),1,0)))</f>
        <v>0</v>
      </c>
      <c r="CJ89" s="80">
        <f>IF((SUM(CJ$19:CJ$39)+SUM(CJ$78:CJ88)+SUM(CJ$117:CJ$121))&gt;=30,0,SUM(IF(AND($I89=1,DX89=1,DX$41&gt;2,DX$40&gt;0,SUM(DX$47:DX$53)&gt;0),1,0)))</f>
        <v>0</v>
      </c>
      <c r="CK89" s="80">
        <f>IF((SUM(CK$19:CK$39)+SUM(CK$78:CK88)+SUM(CK$117:CK$121))&gt;=30,0,SUM(IF(AND($I89=1,DY89=1,DY$41&gt;2,DY$40&gt;0,SUM(DY$47:DY$53)&gt;0),1,0)))</f>
        <v>0</v>
      </c>
      <c r="CL89" s="80">
        <f>IF((SUM(CL$19:CL$39)+SUM(CL$78:CL88)+SUM(CL$117:CL$121))&gt;=30,0,SUM(IF(AND($I89=1,DZ89=1,DZ$41&gt;2,DZ$40&gt;0,SUM(DZ$47:DZ$53)&gt;0),1,0)))</f>
        <v>0</v>
      </c>
      <c r="CM89" s="80">
        <f>IF((SUM(CM$19:CM$39)+SUM(CM$78:CM88)+SUM(CM$117:CM$121))&gt;=30,0,SUM(IF(AND($I89=1,EA89=1,EA$41&gt;2,EA$40&gt;0,SUM(EA$47:EA$53)&gt;0),1,0)))</f>
        <v>0</v>
      </c>
      <c r="CN89" s="80">
        <f>IF((SUM(CN$19:CN$39)+SUM(CN$78:CN88)+SUM(CN$117:CN$121))&gt;=30,0,SUM(IF(AND($I89=1,EB89=1,EB$41&gt;2,EB$40&gt;0,SUM(EB$47:EB$53)&gt;0),1,0)))</f>
        <v>0</v>
      </c>
      <c r="CO89" s="80">
        <f>IF((SUM(CO$19:CO$39)+SUM(CO$78:CO88)+SUM(CO$117:CO$121))&gt;=30,0,SUM(IF(AND($I89=1,EC89=1,EC$41&gt;2,EC$40&gt;0,SUM(EC$47:EC$53)&gt;0),1,0)))</f>
        <v>0</v>
      </c>
      <c r="CP89" s="80">
        <f>IF((SUM(CP$19:CP$39)+SUM(CP$78:CP88)+SUM(CP$117:CP$121))&gt;=30,0,SUM(IF(AND($I89=1,ED89=1,ED$41&gt;2,ED$40&gt;0,SUM(ED$47:ED$53)&gt;0),1,0)))</f>
        <v>0</v>
      </c>
      <c r="CQ89" s="80">
        <f>IF((SUM(CQ$19:CQ$39)+SUM(CQ$78:CQ88)+SUM(CQ$117:CQ$121))&gt;=30,0,SUM(IF(AND($I89=1,EE89=1,EE$41&gt;2,EE$40&gt;0,SUM(EE$47:EE$53)&gt;0),1,0)))</f>
        <v>0</v>
      </c>
      <c r="CR89" s="80">
        <f>IF((SUM(CR$19:CR$39)+SUM(CR$78:CR88)+SUM(CR$117:CR$121))&gt;=30,0,SUM(IF(AND($I89=1,EF89=1,EF$41&gt;2,EF$40&gt;0,SUM(EF$47:EF$53)&gt;0),1,0)))</f>
        <v>0</v>
      </c>
      <c r="CS89" s="64"/>
      <c r="CT89" s="64"/>
      <c r="CU89" s="6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64"/>
      <c r="DM89" s="64"/>
      <c r="DN89" s="64"/>
      <c r="DO89" s="64"/>
      <c r="DP89" s="64"/>
      <c r="DQ89" s="64"/>
      <c r="DR89" s="64"/>
      <c r="DS89" s="64"/>
      <c r="DT89" s="64"/>
      <c r="DU89" s="64"/>
      <c r="DV89" s="64"/>
      <c r="DW89" s="64"/>
      <c r="DX89" s="64"/>
      <c r="DY89" s="64"/>
      <c r="DZ89" s="64"/>
      <c r="EA89" s="64"/>
      <c r="EB89" s="64"/>
      <c r="EC89" s="64"/>
      <c r="ED89" s="64"/>
      <c r="EE89" s="64"/>
      <c r="EF89" s="64"/>
      <c r="EG89" s="54">
        <f t="shared" si="48"/>
        <v>0</v>
      </c>
      <c r="EH89" s="136"/>
      <c r="EI89" s="97">
        <f t="shared" si="49"/>
        <v>0</v>
      </c>
      <c r="EJ89" s="344" t="str">
        <f t="shared" si="50"/>
        <v/>
      </c>
      <c r="EK89" s="345">
        <f t="shared" si="51"/>
        <v>0</v>
      </c>
      <c r="EL89" s="185"/>
      <c r="EM89" s="102">
        <f>SUMIF($K89,REGISTER!$CU$7,'KORT 3'!$BD89)</f>
        <v>0</v>
      </c>
      <c r="EN89" s="19">
        <f>SUMIF($K89,REGISTER!$CU$8,'KORT 3'!$BD89)</f>
        <v>0</v>
      </c>
      <c r="EO89" s="20">
        <f>SUMIF($K89,REGISTER!$CU$9,'KORT 3'!$BD89)</f>
        <v>0</v>
      </c>
      <c r="EP89" s="17">
        <f>SUMIF($K89,REGISTER!$CU$21,'KORT 3'!$BD89)</f>
        <v>0</v>
      </c>
      <c r="EQ89" s="19">
        <f>SUMIF($K89,REGISTER!$CU$22,'KORT 3'!$BD89)</f>
        <v>0</v>
      </c>
      <c r="ER89" s="20">
        <f>SUMIF($K89,REGISTER!$CU$23,'KORT 3'!$BD89)</f>
        <v>0</v>
      </c>
      <c r="ES89" s="17">
        <f>SUMIF($K89,REGISTER!$CU$14,'KORT 3'!$BD89)</f>
        <v>0</v>
      </c>
      <c r="ET89" s="19">
        <f>SUMIF($K89,REGISTER!$CU$15,'KORT 3'!$BD89)</f>
        <v>0</v>
      </c>
      <c r="EU89" s="19">
        <f>SUMIF($K89,REGISTER!$CU$16,'KORT 3'!$BD89)</f>
        <v>0</v>
      </c>
      <c r="EV89" s="218">
        <f>SUMIF($K89,REGISTER!$CU$17,'KORT 3'!$BD89)+SUMIF($K89,REGISTER!$CU$18,'KORT 3'!$BD89)+SUMIF($K89,REGISTER!$CU$19,'KORT 3'!$BD89)+SUMIF($K89,REGISTER!$CU$20,'KORT 3'!$BD89)</f>
        <v>0</v>
      </c>
      <c r="EW89" s="103">
        <f>SUMIF($K89,REGISTER!$CU$28,'KORT 3'!$BD89)</f>
        <v>0</v>
      </c>
      <c r="EX89" s="19">
        <f>SUMIF($K89,REGISTER!$CU$29,'KORT 3'!$BD89)</f>
        <v>0</v>
      </c>
      <c r="EY89" s="19">
        <f>SUMIF($K89,REGISTER!$CU$30,'KORT 3'!$BD89)</f>
        <v>0</v>
      </c>
      <c r="EZ89" s="218">
        <f>SUMIF($K89,REGISTER!$CU$31,'KORT 3'!$BD89)+SUMIF($K89,REGISTER!$CU$32,'KORT 3'!$BD89)+SUMIF($K89,REGISTER!$CU$33,'KORT 3'!$BD89)+SUMIF($K89,REGISTER!$CU$34,'KORT 3'!$BD89)</f>
        <v>0</v>
      </c>
      <c r="FA89" s="136"/>
      <c r="FB89" s="136"/>
      <c r="FC89" s="136"/>
      <c r="FD89" s="136"/>
      <c r="FE89" s="136"/>
      <c r="FF89" s="136"/>
      <c r="FG89" s="136"/>
      <c r="FH89" s="136"/>
      <c r="FI89" s="136"/>
      <c r="FJ89" s="136"/>
      <c r="FK89" s="136"/>
      <c r="FL89" s="136"/>
      <c r="FM89" s="136"/>
      <c r="FN89" s="136"/>
      <c r="FO89" s="136"/>
      <c r="FP89" s="235"/>
      <c r="FQ89" s="103">
        <f>SUMIF($M89,REGISTER!$CU$36,'KORT 3'!$O89)</f>
        <v>0</v>
      </c>
      <c r="FR89" s="19">
        <f>SUMIF($M89,REGISTER!$CU$37,'KORT 3'!$O89)</f>
        <v>0</v>
      </c>
      <c r="FS89" s="19">
        <f>SUMIF($M89,REGISTER!$CU$38,'KORT 3'!$O89)</f>
        <v>0</v>
      </c>
      <c r="FT89" s="19">
        <f>SUMIF($M89,REGISTER!$CU$39,'KORT 3'!$O89)</f>
        <v>0</v>
      </c>
      <c r="FU89" s="19">
        <f>SUMIF($M89,REGISTER!$CU$40,'KORT 3'!$O89)</f>
        <v>0</v>
      </c>
      <c r="FV89" s="19">
        <f>SUMIF($M89,REGISTER!$CU$41,'KORT 3'!$O89)</f>
        <v>0</v>
      </c>
      <c r="FW89" s="19">
        <f>SUMIF($M89,REGISTER!$CU$56,'KORT 3'!$O89)</f>
        <v>0</v>
      </c>
      <c r="FX89" s="19">
        <f>SUMIF($M89,REGISTER!$CU$57,'KORT 3'!$O89)</f>
        <v>0</v>
      </c>
      <c r="FY89" s="19">
        <f>SUMIF($M89,REGISTER!$CU$58,'KORT 3'!$O89)</f>
        <v>0</v>
      </c>
      <c r="FZ89" s="19">
        <f>SUMIF($M89,REGISTER!$CU$59,'KORT 3'!$O89)</f>
        <v>0</v>
      </c>
      <c r="GA89" s="19">
        <f>SUMIF($M89,REGISTER!$CU$60,'KORT 3'!$O89)</f>
        <v>0</v>
      </c>
      <c r="GB89" s="19">
        <f>SUMIF($M89,REGISTER!$CU$61,'KORT 3'!$O89)</f>
        <v>0</v>
      </c>
      <c r="GC89" s="19">
        <f>SUMIF($M89,REGISTER!$CU$46,'KORT 3'!$O89)</f>
        <v>0</v>
      </c>
      <c r="GD89" s="19">
        <f>SUMIF($M89,REGISTER!$CU$47,'KORT 3'!$O89)</f>
        <v>0</v>
      </c>
      <c r="GE89" s="19">
        <f>SUMIF($M89,REGISTER!$CU$48,'KORT 3'!$O89)</f>
        <v>0</v>
      </c>
      <c r="GF89" s="19">
        <f>SUMIF($M89,REGISTER!$CU$49,'KORT 3'!$O89)</f>
        <v>0</v>
      </c>
      <c r="GG89" s="19">
        <f>SUMIF($M89,REGISTER!$CU$50,'KORT 3'!$O89)</f>
        <v>0</v>
      </c>
      <c r="GH89" s="19">
        <f>SUMIF($M89,REGISTER!$CU$51,'KORT 3'!$O89)</f>
        <v>0</v>
      </c>
      <c r="GI89" s="18">
        <f>SUMIF($M89,REGISTER!$CU$52,'KORT 3'!$O89)+SUMIF($M89,REGISTER!$CU$53,'KORT 3'!$O89)+SUMIF($M89,REGISTER!$CU$54,'KORT 3'!$O89)+SUMIF($M89,REGISTER!$CU$55,'KORT 3'!$O89)</f>
        <v>0</v>
      </c>
      <c r="GJ89" s="19">
        <f>SUMIF($M89,REGISTER!$CU$66,'KORT 3'!$O89)</f>
        <v>0</v>
      </c>
      <c r="GK89" s="19">
        <f>SUMIF($M89,REGISTER!$CU$67,'KORT 3'!$O89)</f>
        <v>0</v>
      </c>
      <c r="GL89" s="19">
        <f>SUMIF($M89,REGISTER!$CU$68,'KORT 3'!$O89)</f>
        <v>0</v>
      </c>
      <c r="GM89" s="19">
        <f>SUMIF($M89,REGISTER!$CU$69,'KORT 3'!$O89)</f>
        <v>0</v>
      </c>
      <c r="GN89" s="19">
        <f>SUMIF($M89,REGISTER!$CU$70,'KORT 3'!$O89)</f>
        <v>0</v>
      </c>
      <c r="GO89" s="19">
        <f>SUMIF($M89,REGISTER!$CU$71,'KORT 3'!$O89)</f>
        <v>0</v>
      </c>
      <c r="GP89" s="18">
        <f>SUMIF($M89,REGISTER!$CU$72,'KORT 3'!$O89)+SUMIF($M89,REGISTER!$CU$73,'KORT 3'!$O89)+SUMIF($M89,REGISTER!$CU$74,'KORT 3'!$O89)+SUMIF($M89,REGISTER!$CU$75,'KORT 3'!$O89)</f>
        <v>0</v>
      </c>
      <c r="GQ89" s="136"/>
      <c r="GR89" s="136"/>
      <c r="GS89" s="136"/>
      <c r="GT89" s="136"/>
      <c r="GU89" s="136"/>
      <c r="GV89" s="136"/>
      <c r="GW89" s="136"/>
      <c r="GX89" s="136"/>
      <c r="GY89" s="136"/>
      <c r="GZ89" s="136"/>
      <c r="HA89" s="136"/>
      <c r="HB89" s="136"/>
      <c r="HC89" s="136"/>
      <c r="HD89" s="136"/>
      <c r="HE89" s="136"/>
      <c r="HF89" s="136"/>
      <c r="HG89" s="136"/>
      <c r="HH89" s="125"/>
      <c r="HI89" s="1"/>
    </row>
    <row r="90" spans="1:217" ht="12" customHeight="1">
      <c r="A90" s="17">
        <v>34</v>
      </c>
      <c r="B90" s="81"/>
      <c r="C90" s="427" t="str">
        <f t="shared" si="38"/>
        <v/>
      </c>
      <c r="D90" s="428"/>
      <c r="E90" s="428"/>
      <c r="F90" s="428"/>
      <c r="G90" s="429"/>
      <c r="H90" s="130" t="str">
        <f t="shared" si="39"/>
        <v/>
      </c>
      <c r="I90" s="26">
        <f t="shared" si="40"/>
        <v>0</v>
      </c>
      <c r="J90" s="26">
        <f t="shared" si="41"/>
        <v>0</v>
      </c>
      <c r="K90" s="26">
        <f t="shared" si="42"/>
        <v>0</v>
      </c>
      <c r="L90" s="133"/>
      <c r="M90" s="26">
        <f t="shared" si="43"/>
        <v>0</v>
      </c>
      <c r="N90" s="26">
        <f t="shared" si="44"/>
        <v>0</v>
      </c>
      <c r="O90" s="101">
        <f t="shared" si="45"/>
        <v>0</v>
      </c>
      <c r="P90" s="80">
        <f>IF((SUM(P$19:P$39)+SUM(P$78:P89)+SUM(P$117:P$121))&gt;=REGISTER!$CZ$22,0,IF(CS$70=1,0,IF(AND(CS90=1,$J90=1,CS$43&gt;=REGISTER!$CZ$25,CS$40&gt;0,SUM(CS$54:CS$60)&gt;0),1,0)))</f>
        <v>0</v>
      </c>
      <c r="Q90" s="80">
        <f>IF((SUM(Q$19:Q$39)+SUM(Q$78:Q89)+SUM(Q$117:Q$121))&gt;=REGISTER!$CZ$22,0,IF(CT$70=1,0,IF(AND(CT90=1,$J90=1,CT$43&gt;=REGISTER!$CZ$25,CT$40&gt;0,SUM(CT$54:CT$60)&gt;0),1,0)))</f>
        <v>0</v>
      </c>
      <c r="R90" s="80">
        <f>IF((SUM(R$19:R$39)+SUM(R$78:R89)+SUM(R$117:R$121))&gt;=REGISTER!$CZ$22,0,IF(CU$70=1,0,IF(AND(CU90=1,$J90=1,CU$43&gt;=REGISTER!$CZ$25,CU$40&gt;0,SUM(CU$54:CU$60)&gt;0),1,0)))</f>
        <v>0</v>
      </c>
      <c r="S90" s="80">
        <f>IF((SUM(S$19:S$39)+SUM(S$78:S89)+SUM(S$117:S$121))&gt;=REGISTER!$CZ$22,0,IF(CV$70=1,0,IF(AND(CV90=1,$J90=1,CV$43&gt;=REGISTER!$CZ$25,CV$40&gt;0,SUM(CV$54:CV$60)&gt;0),1,0)))</f>
        <v>0</v>
      </c>
      <c r="T90" s="80">
        <f>IF((SUM(T$19:T$39)+SUM(T$78:T89)+SUM(T$117:T$121))&gt;=REGISTER!$CZ$22,0,IF(CW$70=1,0,IF(AND(CW90=1,$J90=1,CW$43&gt;=REGISTER!$CZ$25,CW$40&gt;0,SUM(CW$54:CW$60)&gt;0),1,0)))</f>
        <v>0</v>
      </c>
      <c r="U90" s="80">
        <f>IF((SUM(U$19:U$39)+SUM(U$78:U89)+SUM(U$117:U$121))&gt;=REGISTER!$CZ$22,0,IF(CX$70=1,0,IF(AND(CX90=1,$J90=1,CX$43&gt;=REGISTER!$CZ$25,CX$40&gt;0,SUM(CX$54:CX$60)&gt;0),1,0)))</f>
        <v>0</v>
      </c>
      <c r="V90" s="80">
        <f>IF((SUM(V$19:V$39)+SUM(V$78:V89)+SUM(V$117:V$121))&gt;=REGISTER!$CZ$22,0,IF(CY$70=1,0,IF(AND(CY90=1,$J90=1,CY$43&gt;=REGISTER!$CZ$25,CY$40&gt;0,SUM(CY$54:CY$60)&gt;0),1,0)))</f>
        <v>0</v>
      </c>
      <c r="W90" s="80">
        <f>IF((SUM(W$19:W$39)+SUM(W$78:W89)+SUM(W$117:W$121))&gt;=REGISTER!$CZ$22,0,IF(CZ$70=1,0,IF(AND(CZ90=1,$J90=1,CZ$43&gt;=REGISTER!$CZ$25,CZ$40&gt;0,SUM(CZ$54:CZ$60)&gt;0),1,0)))</f>
        <v>0</v>
      </c>
      <c r="X90" s="80">
        <f>IF((SUM(X$19:X$39)+SUM(X$78:X89)+SUM(X$117:X$121))&gt;=REGISTER!$CZ$22,0,IF(DA$70=1,0,IF(AND(DA90=1,$J90=1,DA$43&gt;=REGISTER!$CZ$25,DA$40&gt;0,SUM(DA$54:DA$60)&gt;0),1,0)))</f>
        <v>0</v>
      </c>
      <c r="Y90" s="80">
        <f>IF((SUM(Y$19:Y$39)+SUM(Y$78:Y89)+SUM(Y$117:Y$121))&gt;=REGISTER!$CZ$22,0,IF(DB$70=1,0,IF(AND(DB90=1,$J90=1,DB$43&gt;=REGISTER!$CZ$25,DB$40&gt;0,SUM(DB$54:DB$60)&gt;0),1,0)))</f>
        <v>0</v>
      </c>
      <c r="Z90" s="80">
        <f>IF((SUM(Z$19:Z$39)+SUM(Z$78:Z89)+SUM(Z$117:Z$121))&gt;=REGISTER!$CZ$22,0,IF(DC$70=1,0,IF(AND(DC90=1,$J90=1,DC$43&gt;=REGISTER!$CZ$25,DC$40&gt;0,SUM(DC$54:DC$60)&gt;0),1,0)))</f>
        <v>0</v>
      </c>
      <c r="AA90" s="80">
        <f>IF((SUM(AA$19:AA$39)+SUM(AA$78:AA89)+SUM(AA$117:AA$121))&gt;=REGISTER!$CZ$22,0,IF(DD$70=1,0,IF(AND(DD90=1,$J90=1,DD$43&gt;=REGISTER!$CZ$25,DD$40&gt;0,SUM(DD$54:DD$60)&gt;0),1,0)))</f>
        <v>0</v>
      </c>
      <c r="AB90" s="80">
        <f>IF((SUM(AB$19:AB$39)+SUM(AB$78:AB89)+SUM(AB$117:AB$121))&gt;=REGISTER!$CZ$22,0,IF(DE$70=1,0,IF(AND(DE90=1,$J90=1,DE$43&gt;=REGISTER!$CZ$25,DE$40&gt;0,SUM(DE$54:DE$60)&gt;0),1,0)))</f>
        <v>0</v>
      </c>
      <c r="AC90" s="80">
        <f>IF((SUM(AC$19:AC$39)+SUM(AC$78:AC89)+SUM(AC$117:AC$121))&gt;=REGISTER!$CZ$22,0,IF(DF$70=1,0,IF(AND(DF90=1,$J90=1,DF$43&gt;=REGISTER!$CZ$25,DF$40&gt;0,SUM(DF$54:DF$60)&gt;0),1,0)))</f>
        <v>0</v>
      </c>
      <c r="AD90" s="80">
        <f>IF((SUM(AD$19:AD$39)+SUM(AD$78:AD89)+SUM(AD$117:AD$121))&gt;=REGISTER!$CZ$22,0,IF(DG$70=1,0,IF(AND(DG90=1,$J90=1,DG$43&gt;=REGISTER!$CZ$25,DG$40&gt;0,SUM(DG$54:DG$60)&gt;0),1,0)))</f>
        <v>0</v>
      </c>
      <c r="AE90" s="80">
        <f>IF((SUM(AE$19:AE$39)+SUM(AE$78:AE89)+SUM(AE$117:AE$121))&gt;=REGISTER!$CZ$22,0,IF(DH$70=1,0,IF(AND(DH90=1,$J90=1,DH$43&gt;=REGISTER!$CZ$25,DH$40&gt;0,SUM(DH$54:DH$60)&gt;0),1,0)))</f>
        <v>0</v>
      </c>
      <c r="AF90" s="80">
        <f>IF((SUM(AF$19:AF$39)+SUM(AF$78:AF89)+SUM(AF$117:AF$121))&gt;=REGISTER!$CZ$22,0,IF(DI$70=1,0,IF(AND(DI90=1,$J90=1,DI$43&gt;=REGISTER!$CZ$25,DI$40&gt;0,SUM(DI$54:DI$60)&gt;0),1,0)))</f>
        <v>0</v>
      </c>
      <c r="AG90" s="80">
        <f>IF((SUM(AG$19:AG$39)+SUM(AG$78:AG89)+SUM(AG$117:AG$121))&gt;=REGISTER!$CZ$22,0,IF(DJ$70=1,0,IF(AND(DJ90=1,$J90=1,DJ$43&gt;=REGISTER!$CZ$25,DJ$40&gt;0,SUM(DJ$54:DJ$60)&gt;0),1,0)))</f>
        <v>0</v>
      </c>
      <c r="AH90" s="80">
        <f>IF((SUM(AH$19:AH$39)+SUM(AH$78:AH89)+SUM(AH$117:AH$121))&gt;=REGISTER!$CZ$22,0,IF(DK$70=1,0,IF(AND(DK90=1,$J90=1,DK$43&gt;=REGISTER!$CZ$25,DK$40&gt;0,SUM(DK$54:DK$60)&gt;0),1,0)))</f>
        <v>0</v>
      </c>
      <c r="AI90" s="80">
        <f>IF((SUM(AI$19:AI$39)+SUM(AI$78:AI89)+SUM(AI$117:AI$121))&gt;=REGISTER!$CZ$22,0,IF(DL$70=1,0,IF(AND(DL90=1,$J90=1,DL$43&gt;=REGISTER!$CZ$25,DL$40&gt;0,SUM(DL$54:DL$60)&gt;0),1,0)))</f>
        <v>0</v>
      </c>
      <c r="AJ90" s="80">
        <f>IF((SUM(AJ$19:AJ$39)+SUM(AJ$78:AJ89)+SUM(AJ$117:AJ$121))&gt;=REGISTER!$CZ$22,0,IF(DM$70=1,0,IF(AND(DM90=1,$J90=1,DM$43&gt;=REGISTER!$CZ$25,DM$40&gt;0,SUM(DM$54:DM$60)&gt;0),1,0)))</f>
        <v>0</v>
      </c>
      <c r="AK90" s="80">
        <f>IF((SUM(AK$19:AK$39)+SUM(AK$78:AK89)+SUM(AK$117:AK$121))&gt;=REGISTER!$CZ$22,0,IF(DN$70=1,0,IF(AND(DN90=1,$J90=1,DN$43&gt;=REGISTER!$CZ$25,DN$40&gt;0,SUM(DN$54:DN$60)&gt;0),1,0)))</f>
        <v>0</v>
      </c>
      <c r="AL90" s="80">
        <f>IF((SUM(AL$19:AL$39)+SUM(AL$78:AL89)+SUM(AL$117:AL$121))&gt;=REGISTER!$CZ$22,0,IF(DO$70=1,0,IF(AND(DO90=1,$J90=1,DO$43&gt;=REGISTER!$CZ$25,DO$40&gt;0,SUM(DO$54:DO$60)&gt;0),1,0)))</f>
        <v>0</v>
      </c>
      <c r="AM90" s="80">
        <f>IF((SUM(AM$19:AM$39)+SUM(AM$78:AM89)+SUM(AM$117:AM$121))&gt;=REGISTER!$CZ$22,0,IF(DP$70=1,0,IF(AND(DP90=1,$J90=1,DP$43&gt;=REGISTER!$CZ$25,DP$40&gt;0,SUM(DP$54:DP$60)&gt;0),1,0)))</f>
        <v>0</v>
      </c>
      <c r="AN90" s="80">
        <f>IF((SUM(AN$19:AN$39)+SUM(AN$78:AN89)+SUM(AN$117:AN$121))&gt;=REGISTER!$CZ$22,0,IF(DQ$70=1,0,IF(AND(DQ90=1,$J90=1,DQ$43&gt;=REGISTER!$CZ$25,DQ$40&gt;0,SUM(DQ$54:DQ$60)&gt;0),1,0)))</f>
        <v>0</v>
      </c>
      <c r="AO90" s="80">
        <f>IF((SUM(AO$19:AO$39)+SUM(AO$78:AO89)+SUM(AO$117:AO$121))&gt;=REGISTER!$CZ$22,0,IF(DR$70=1,0,IF(AND(DR90=1,$J90=1,DR$43&gt;=REGISTER!$CZ$25,DR$40&gt;0,SUM(DR$54:DR$60)&gt;0),1,0)))</f>
        <v>0</v>
      </c>
      <c r="AP90" s="80">
        <f>IF((SUM(AP$19:AP$39)+SUM(AP$78:AP89)+SUM(AP$117:AP$121))&gt;=REGISTER!$CZ$22,0,IF(DS$70=1,0,IF(AND(DS90=1,$J90=1,DS$43&gt;=REGISTER!$CZ$25,DS$40&gt;0,SUM(DS$54:DS$60)&gt;0),1,0)))</f>
        <v>0</v>
      </c>
      <c r="AQ90" s="80">
        <f>IF((SUM(AQ$19:AQ$39)+SUM(AQ$78:AQ89)+SUM(AQ$117:AQ$121))&gt;=REGISTER!$CZ$22,0,IF(DT$70=1,0,IF(AND(DT90=1,$J90=1,DT$43&gt;=REGISTER!$CZ$25,DT$40&gt;0,SUM(DT$54:DT$60)&gt;0),1,0)))</f>
        <v>0</v>
      </c>
      <c r="AR90" s="80">
        <f>IF((SUM(AR$19:AR$39)+SUM(AR$78:AR89)+SUM(AR$117:AR$121))&gt;=REGISTER!$CZ$22,0,IF(DU$70=1,0,IF(AND(DU90=1,$J90=1,DU$43&gt;=REGISTER!$CZ$25,DU$40&gt;0,SUM(DU$54:DU$60)&gt;0),1,0)))</f>
        <v>0</v>
      </c>
      <c r="AS90" s="80">
        <f>IF((SUM(AS$19:AS$39)+SUM(AS$78:AS89)+SUM(AS$117:AS$121))&gt;=REGISTER!$CZ$22,0,IF(DV$70=1,0,IF(AND(DV90=1,$J90=1,DV$43&gt;=REGISTER!$CZ$25,DV$40&gt;0,SUM(DV$54:DV$60)&gt;0),1,0)))</f>
        <v>0</v>
      </c>
      <c r="AT90" s="80">
        <f>IF((SUM(AT$19:AT$39)+SUM(AT$78:AT89)+SUM(AT$117:AT$121))&gt;=REGISTER!$CZ$22,0,IF(DW$70=1,0,IF(AND(DW90=1,$J90=1,DW$43&gt;=REGISTER!$CZ$25,DW$40&gt;0,SUM(DW$54:DW$60)&gt;0),1,0)))</f>
        <v>0</v>
      </c>
      <c r="AU90" s="80">
        <f>IF((SUM(AU$19:AU$39)+SUM(AU$78:AU89)+SUM(AU$117:AU$121))&gt;=REGISTER!$CZ$22,0,IF(DX$70=1,0,IF(AND(DX90=1,$J90=1,DX$43&gt;=REGISTER!$CZ$25,DX$40&gt;0,SUM(DX$54:DX$60)&gt;0),1,0)))</f>
        <v>0</v>
      </c>
      <c r="AV90" s="80">
        <f>IF((SUM(AV$19:AV$39)+SUM(AV$78:AV89)+SUM(AV$117:AV$121))&gt;=REGISTER!$CZ$22,0,IF(DY$70=1,0,IF(AND(DY90=1,$J90=1,DY$43&gt;=REGISTER!$CZ$25,DY$40&gt;0,SUM(DY$54:DY$60)&gt;0),1,0)))</f>
        <v>0</v>
      </c>
      <c r="AW90" s="80">
        <f>IF((SUM(AW$19:AW$39)+SUM(AW$78:AW89)+SUM(AW$117:AW$121))&gt;=REGISTER!$CZ$22,0,IF(DZ$70=1,0,IF(AND(DZ90=1,$J90=1,DZ$43&gt;=REGISTER!$CZ$25,DZ$40&gt;0,SUM(DZ$54:DZ$60)&gt;0),1,0)))</f>
        <v>0</v>
      </c>
      <c r="AX90" s="80">
        <f>IF((SUM(AX$19:AX$39)+SUM(AX$78:AX89)+SUM(AX$117:AX$121))&gt;=REGISTER!$CZ$22,0,IF(EA$70=1,0,IF(AND(EA90=1,$J90=1,EA$43&gt;=REGISTER!$CZ$25,EA$40&gt;0,SUM(EA$54:EA$60)&gt;0),1,0)))</f>
        <v>0</v>
      </c>
      <c r="AY90" s="80">
        <f>IF((SUM(AY$19:AY$39)+SUM(AY$78:AY89)+SUM(AY$117:AY$121))&gt;=REGISTER!$CZ$22,0,IF(EB$70=1,0,IF(AND(EB90=1,$J90=1,EB$43&gt;=REGISTER!$CZ$25,EB$40&gt;0,SUM(EB$54:EB$60)&gt;0),1,0)))</f>
        <v>0</v>
      </c>
      <c r="AZ90" s="80">
        <f>IF((SUM(AZ$19:AZ$39)+SUM(AZ$78:AZ89)+SUM(AZ$117:AZ$121))&gt;=REGISTER!$CZ$22,0,IF(EC$70=1,0,IF(AND(EC90=1,$J90=1,EC$43&gt;=REGISTER!$CZ$25,EC$40&gt;0,SUM(EC$54:EC$60)&gt;0),1,0)))</f>
        <v>0</v>
      </c>
      <c r="BA90" s="80">
        <f>IF((SUM(BA$19:BA$39)+SUM(BA$78:BA89)+SUM(BA$117:BA$121))&gt;=REGISTER!$CZ$22,0,IF(ED$70=1,0,IF(AND(ED90=1,$J90=1,ED$43&gt;=REGISTER!$CZ$25,ED$40&gt;0,SUM(ED$54:ED$60)&gt;0),1,0)))</f>
        <v>0</v>
      </c>
      <c r="BB90" s="80">
        <f>IF((SUM(BB$19:BB$39)+SUM(BB$78:BB89)+SUM(BB$117:BB$121))&gt;=REGISTER!$CZ$22,0,IF(EE$70=1,0,IF(AND(EE90=1,$J90=1,EE$43&gt;=REGISTER!$CZ$25,EE$40&gt;0,SUM(EE$54:EE$60)&gt;0),1,0)))</f>
        <v>0</v>
      </c>
      <c r="BC90" s="80">
        <f>IF((SUM(BC$19:BC$39)+SUM(BC$78:BC89)+SUM(BC$117:BC$121))&gt;=REGISTER!$CZ$22,0,IF(EF$70=1,0,IF(AND(EF90=1,$J90=1,EF$43&gt;=REGISTER!$CZ$25,EF$40&gt;0,SUM(EF$54:EF$60)&gt;0),1,0)))</f>
        <v>0</v>
      </c>
      <c r="BD90" s="101">
        <f t="shared" si="46"/>
        <v>0</v>
      </c>
      <c r="BE90" s="80">
        <f>IF((SUM(BE$19:BE$39)+SUM(BE$78:BE89)+SUM(BE$117:BE$121))&gt;=30,0,SUM(IF(AND($I90=1,CS90=1,CS$41&gt;2,CS$40&gt;0,SUM(CS$47:CS$53)&gt;0),1,0)))</f>
        <v>0</v>
      </c>
      <c r="BF90" s="80">
        <f>IF((SUM(BF$19:BF$39)+SUM(BF$78:BF89)+SUM(BF$117:BF$121))&gt;=30,0,SUM(IF(AND($I90=1,CT90=1,CT$41&gt;2,CT$40&gt;0,SUM(CT$47:CT$53)&gt;0),1,0)))</f>
        <v>0</v>
      </c>
      <c r="BG90" s="80">
        <f>IF((SUM(BG$19:BG$39)+SUM(BG$78:BG89)+SUM(BG$117:BG$121))&gt;=30,0,SUM(IF(AND($I90=1,CU90=1,CU$41&gt;2,CU$40&gt;0,SUM(CU$47:CU$53)&gt;0),1,0)))</f>
        <v>0</v>
      </c>
      <c r="BH90" s="80">
        <f>IF((SUM(BH$19:BH$39)+SUM(BH$78:BH89)+SUM(BH$117:BH$121))&gt;=30,0,SUM(IF(AND($I90=1,CV90=1,CV$41&gt;2,CV$40&gt;0,SUM(CV$47:CV$53)&gt;0),1,0)))</f>
        <v>0</v>
      </c>
      <c r="BI90" s="80">
        <f>IF((SUM(BI$19:BI$39)+SUM(BI$78:BI89)+SUM(BI$117:BI$121))&gt;=30,0,SUM(IF(AND($I90=1,CW90=1,CW$41&gt;2,CW$40&gt;0,SUM(CW$47:CW$53)&gt;0),1,0)))</f>
        <v>0</v>
      </c>
      <c r="BJ90" s="80">
        <f>IF((SUM(BJ$19:BJ$39)+SUM(BJ$78:BJ89)+SUM(BJ$117:BJ$121))&gt;=30,0,SUM(IF(AND($I90=1,CX90=1,CX$41&gt;2,CX$40&gt;0,SUM(CX$47:CX$53)&gt;0),1,0)))</f>
        <v>0</v>
      </c>
      <c r="BK90" s="80">
        <f>IF((SUM(BK$19:BK$39)+SUM(BK$78:BK89)+SUM(BK$117:BK$121))&gt;=30,0,SUM(IF(AND($I90=1,CY90=1,CY$41&gt;2,CY$40&gt;0,SUM(CY$47:CY$53)&gt;0),1,0)))</f>
        <v>0</v>
      </c>
      <c r="BL90" s="80">
        <f>IF((SUM(BL$19:BL$39)+SUM(BL$78:BL89)+SUM(BL$117:BL$121))&gt;=30,0,SUM(IF(AND($I90=1,CZ90=1,CZ$41&gt;2,CZ$40&gt;0,SUM(CZ$47:CZ$53)&gt;0),1,0)))</f>
        <v>0</v>
      </c>
      <c r="BM90" s="80">
        <f>IF((SUM(BM$19:BM$39)+SUM(BM$78:BM89)+SUM(BM$117:BM$121))&gt;=30,0,SUM(IF(AND($I90=1,DA90=1,DA$41&gt;2,DA$40&gt;0,SUM(DA$47:DA$53)&gt;0),1,0)))</f>
        <v>0</v>
      </c>
      <c r="BN90" s="80">
        <f>IF((SUM(BN$19:BN$39)+SUM(BN$78:BN89)+SUM(BN$117:BN$121))&gt;=30,0,SUM(IF(AND($I90=1,DB90=1,DB$41&gt;2,DB$40&gt;0,SUM(DB$47:DB$53)&gt;0),1,0)))</f>
        <v>0</v>
      </c>
      <c r="BO90" s="80">
        <f>IF((SUM(BO$19:BO$39)+SUM(BO$78:BO89)+SUM(BO$117:BO$121))&gt;=30,0,SUM(IF(AND($I90=1,DC90=1,DC$41&gt;2,DC$40&gt;0,SUM(DC$47:DC$53)&gt;0),1,0)))</f>
        <v>0</v>
      </c>
      <c r="BP90" s="80">
        <f>IF((SUM(BP$19:BP$39)+SUM(BP$78:BP89)+SUM(BP$117:BP$121))&gt;=30,0,SUM(IF(AND($I90=1,DD90=1,DD$41&gt;2,DD$40&gt;0,SUM(DD$47:DD$53)&gt;0),1,0)))</f>
        <v>0</v>
      </c>
      <c r="BQ90" s="80">
        <f>IF((SUM(BQ$19:BQ$39)+SUM(BQ$78:BQ89)+SUM(BQ$117:BQ$121))&gt;=30,0,SUM(IF(AND($I90=1,DE90=1,DE$41&gt;2,DE$40&gt;0,SUM(DE$47:DE$53)&gt;0),1,0)))</f>
        <v>0</v>
      </c>
      <c r="BR90" s="80">
        <f>IF((SUM(BR$19:BR$39)+SUM(BR$78:BR89)+SUM(BR$117:BR$121))&gt;=30,0,SUM(IF(AND($I90=1,DF90=1,DF$41&gt;2,DF$40&gt;0,SUM(DF$47:DF$53)&gt;0),1,0)))</f>
        <v>0</v>
      </c>
      <c r="BS90" s="80">
        <f>IF((SUM(BS$19:BS$39)+SUM(BS$78:BS89)+SUM(BS$117:BS$121))&gt;=30,0,SUM(IF(AND($I90=1,DG90=1,DG$41&gt;2,DG$40&gt;0,SUM(DG$47:DG$53)&gt;0),1,0)))</f>
        <v>0</v>
      </c>
      <c r="BT90" s="80">
        <f>IF((SUM(BT$19:BT$39)+SUM(BT$78:BT89)+SUM(BT$117:BT$121))&gt;=30,0,SUM(IF(AND($I90=1,DH90=1,DH$41&gt;2,DH$40&gt;0,SUM(DH$47:DH$53)&gt;0),1,0)))</f>
        <v>0</v>
      </c>
      <c r="BU90" s="80">
        <f>IF((SUM(BU$19:BU$39)+SUM(BU$78:BU89)+SUM(BU$117:BU$121))&gt;=30,0,SUM(IF(AND($I90=1,DI90=1,DI$41&gt;2,DI$40&gt;0,SUM(DI$47:DI$53)&gt;0),1,0)))</f>
        <v>0</v>
      </c>
      <c r="BV90" s="80">
        <f>IF((SUM(BV$19:BV$39)+SUM(BV$78:BV89)+SUM(BV$117:BV$121))&gt;=30,0,SUM(IF(AND($I90=1,DJ90=1,DJ$41&gt;2,DJ$40&gt;0,SUM(DJ$47:DJ$53)&gt;0),1,0)))</f>
        <v>0</v>
      </c>
      <c r="BW90" s="80">
        <f>IF((SUM(BW$19:BW$39)+SUM(BW$78:BW89)+SUM(BW$117:BW$121))&gt;=30,0,SUM(IF(AND($I90=1,DK90=1,DK$41&gt;2,DK$40&gt;0,SUM(DK$47:DK$53)&gt;0),1,0)))</f>
        <v>0</v>
      </c>
      <c r="BX90" s="80">
        <f>IF((SUM(BX$19:BX$39)+SUM(BX$78:BX89)+SUM(BX$117:BX$121))&gt;=30,0,SUM(IF(AND($I90=1,DL90=1,DL$41&gt;2,DL$40&gt;0,SUM(DL$47:DL$53)&gt;0),1,0)))</f>
        <v>0</v>
      </c>
      <c r="BY90" s="80">
        <f>IF((SUM(BY$19:BY$39)+SUM(BY$78:BY89)+SUM(BY$117:BY$121))&gt;=30,0,SUM(IF(AND($I90=1,DM90=1,DM$41&gt;2,DM$40&gt;0,SUM(DM$47:DM$53)&gt;0),1,0)))</f>
        <v>0</v>
      </c>
      <c r="BZ90" s="80">
        <f>IF((SUM(BZ$19:BZ$39)+SUM(BZ$78:BZ89)+SUM(BZ$117:BZ$121))&gt;=30,0,SUM(IF(AND($I90=1,DN90=1,DN$41&gt;2,DN$40&gt;0,SUM(DN$47:DN$53)&gt;0),1,0)))</f>
        <v>0</v>
      </c>
      <c r="CA90" s="80">
        <f>IF((SUM(CA$19:CA$39)+SUM(CA$78:CA89)+SUM(CA$117:CA$121))&gt;=30,0,SUM(IF(AND($I90=1,DO90=1,DO$41&gt;2,DO$40&gt;0,SUM(DO$47:DO$53)&gt;0),1,0)))</f>
        <v>0</v>
      </c>
      <c r="CB90" s="80">
        <f>IF((SUM(CB$19:CB$39)+SUM(CB$78:CB89)+SUM(CB$117:CB$121))&gt;=30,0,SUM(IF(AND($I90=1,DP90=1,DP$41&gt;2,DP$40&gt;0,SUM(DP$47:DP$53)&gt;0),1,0)))</f>
        <v>0</v>
      </c>
      <c r="CC90" s="80">
        <f>IF((SUM(CC$19:CC$39)+SUM(CC$78:CC89)+SUM(CC$117:CC$121))&gt;=30,0,SUM(IF(AND($I90=1,DQ90=1,DQ$41&gt;2,DQ$40&gt;0,SUM(DQ$47:DQ$53)&gt;0),1,0)))</f>
        <v>0</v>
      </c>
      <c r="CD90" s="80">
        <f>IF((SUM(CD$19:CD$39)+SUM(CD$78:CD89)+SUM(CD$117:CD$121))&gt;=30,0,SUM(IF(AND($I90=1,DR90=1,DR$41&gt;2,DR$40&gt;0,SUM(DR$47:DR$53)&gt;0),1,0)))</f>
        <v>0</v>
      </c>
      <c r="CE90" s="80">
        <f>IF((SUM(CE$19:CE$39)+SUM(CE$78:CE89)+SUM(CE$117:CE$121))&gt;=30,0,SUM(IF(AND($I90=1,DS90=1,DS$41&gt;2,DS$40&gt;0,SUM(DS$47:DS$53)&gt;0),1,0)))</f>
        <v>0</v>
      </c>
      <c r="CF90" s="80">
        <f>IF((SUM(CF$19:CF$39)+SUM(CF$78:CF89)+SUM(CF$117:CF$121))&gt;=30,0,SUM(IF(AND($I90=1,DT90=1,DT$41&gt;2,DT$40&gt;0,SUM(DT$47:DT$53)&gt;0),1,0)))</f>
        <v>0</v>
      </c>
      <c r="CG90" s="80">
        <f>IF((SUM(CG$19:CG$39)+SUM(CG$78:CG89)+SUM(CG$117:CG$121))&gt;=30,0,SUM(IF(AND($I90=1,DU90=1,DU$41&gt;2,DU$40&gt;0,SUM(DU$47:DU$53)&gt;0),1,0)))</f>
        <v>0</v>
      </c>
      <c r="CH90" s="80">
        <f>IF((SUM(CH$19:CH$39)+SUM(CH$78:CH89)+SUM(CH$117:CH$121))&gt;=30,0,SUM(IF(AND($I90=1,DV90=1,DV$41&gt;2,DV$40&gt;0,SUM(DV$47:DV$53)&gt;0),1,0)))</f>
        <v>0</v>
      </c>
      <c r="CI90" s="80">
        <f>IF((SUM(CI$19:CI$39)+SUM(CI$78:CI89)+SUM(CI$117:CI$121))&gt;=30,0,SUM(IF(AND($I90=1,DW90=1,DW$41&gt;2,DW$40&gt;0,SUM(DW$47:DW$53)&gt;0),1,0)))</f>
        <v>0</v>
      </c>
      <c r="CJ90" s="80">
        <f>IF((SUM(CJ$19:CJ$39)+SUM(CJ$78:CJ89)+SUM(CJ$117:CJ$121))&gt;=30,0,SUM(IF(AND($I90=1,DX90=1,DX$41&gt;2,DX$40&gt;0,SUM(DX$47:DX$53)&gt;0),1,0)))</f>
        <v>0</v>
      </c>
      <c r="CK90" s="80">
        <f>IF((SUM(CK$19:CK$39)+SUM(CK$78:CK89)+SUM(CK$117:CK$121))&gt;=30,0,SUM(IF(AND($I90=1,DY90=1,DY$41&gt;2,DY$40&gt;0,SUM(DY$47:DY$53)&gt;0),1,0)))</f>
        <v>0</v>
      </c>
      <c r="CL90" s="80">
        <f>IF((SUM(CL$19:CL$39)+SUM(CL$78:CL89)+SUM(CL$117:CL$121))&gt;=30,0,SUM(IF(AND($I90=1,DZ90=1,DZ$41&gt;2,DZ$40&gt;0,SUM(DZ$47:DZ$53)&gt;0),1,0)))</f>
        <v>0</v>
      </c>
      <c r="CM90" s="80">
        <f>IF((SUM(CM$19:CM$39)+SUM(CM$78:CM89)+SUM(CM$117:CM$121))&gt;=30,0,SUM(IF(AND($I90=1,EA90=1,EA$41&gt;2,EA$40&gt;0,SUM(EA$47:EA$53)&gt;0),1,0)))</f>
        <v>0</v>
      </c>
      <c r="CN90" s="80">
        <f>IF((SUM(CN$19:CN$39)+SUM(CN$78:CN89)+SUM(CN$117:CN$121))&gt;=30,0,SUM(IF(AND($I90=1,EB90=1,EB$41&gt;2,EB$40&gt;0,SUM(EB$47:EB$53)&gt;0),1,0)))</f>
        <v>0</v>
      </c>
      <c r="CO90" s="80">
        <f>IF((SUM(CO$19:CO$39)+SUM(CO$78:CO89)+SUM(CO$117:CO$121))&gt;=30,0,SUM(IF(AND($I90=1,EC90=1,EC$41&gt;2,EC$40&gt;0,SUM(EC$47:EC$53)&gt;0),1,0)))</f>
        <v>0</v>
      </c>
      <c r="CP90" s="80">
        <f>IF((SUM(CP$19:CP$39)+SUM(CP$78:CP89)+SUM(CP$117:CP$121))&gt;=30,0,SUM(IF(AND($I90=1,ED90=1,ED$41&gt;2,ED$40&gt;0,SUM(ED$47:ED$53)&gt;0),1,0)))</f>
        <v>0</v>
      </c>
      <c r="CQ90" s="80">
        <f>IF((SUM(CQ$19:CQ$39)+SUM(CQ$78:CQ89)+SUM(CQ$117:CQ$121))&gt;=30,0,SUM(IF(AND($I90=1,EE90=1,EE$41&gt;2,EE$40&gt;0,SUM(EE$47:EE$53)&gt;0),1,0)))</f>
        <v>0</v>
      </c>
      <c r="CR90" s="80">
        <f>IF((SUM(CR$19:CR$39)+SUM(CR$78:CR89)+SUM(CR$117:CR$121))&gt;=30,0,SUM(IF(AND($I90=1,EF90=1,EF$41&gt;2,EF$40&gt;0,SUM(EF$47:EF$53)&gt;0),1,0)))</f>
        <v>0</v>
      </c>
      <c r="CS90" s="64"/>
      <c r="CT90" s="64"/>
      <c r="CU90" s="6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64"/>
      <c r="DM90" s="64"/>
      <c r="DN90" s="64"/>
      <c r="DO90" s="64"/>
      <c r="DP90" s="64"/>
      <c r="DQ90" s="64"/>
      <c r="DR90" s="64"/>
      <c r="DS90" s="64"/>
      <c r="DT90" s="64"/>
      <c r="DU90" s="64"/>
      <c r="DV90" s="64"/>
      <c r="DW90" s="64"/>
      <c r="DX90" s="64"/>
      <c r="DY90" s="64"/>
      <c r="DZ90" s="64"/>
      <c r="EA90" s="64"/>
      <c r="EB90" s="64"/>
      <c r="EC90" s="64"/>
      <c r="ED90" s="64"/>
      <c r="EE90" s="64"/>
      <c r="EF90" s="64"/>
      <c r="EG90" s="54">
        <f t="shared" si="48"/>
        <v>0</v>
      </c>
      <c r="EH90" s="136"/>
      <c r="EI90" s="97">
        <f t="shared" si="49"/>
        <v>0</v>
      </c>
      <c r="EJ90" s="344" t="str">
        <f t="shared" si="50"/>
        <v/>
      </c>
      <c r="EK90" s="345">
        <f t="shared" si="51"/>
        <v>0</v>
      </c>
      <c r="EL90" s="185"/>
      <c r="EM90" s="102">
        <f>SUMIF($K90,REGISTER!$CU$7,'KORT 3'!$BD90)</f>
        <v>0</v>
      </c>
      <c r="EN90" s="19">
        <f>SUMIF($K90,REGISTER!$CU$8,'KORT 3'!$BD90)</f>
        <v>0</v>
      </c>
      <c r="EO90" s="20">
        <f>SUMIF($K90,REGISTER!$CU$9,'KORT 3'!$BD90)</f>
        <v>0</v>
      </c>
      <c r="EP90" s="17">
        <f>SUMIF($K90,REGISTER!$CU$21,'KORT 3'!$BD90)</f>
        <v>0</v>
      </c>
      <c r="EQ90" s="19">
        <f>SUMIF($K90,REGISTER!$CU$22,'KORT 3'!$BD90)</f>
        <v>0</v>
      </c>
      <c r="ER90" s="20">
        <f>SUMIF($K90,REGISTER!$CU$23,'KORT 3'!$BD90)</f>
        <v>0</v>
      </c>
      <c r="ES90" s="17">
        <f>SUMIF($K90,REGISTER!$CU$14,'KORT 3'!$BD90)</f>
        <v>0</v>
      </c>
      <c r="ET90" s="19">
        <f>SUMIF($K90,REGISTER!$CU$15,'KORT 3'!$BD90)</f>
        <v>0</v>
      </c>
      <c r="EU90" s="19">
        <f>SUMIF($K90,REGISTER!$CU$16,'KORT 3'!$BD90)</f>
        <v>0</v>
      </c>
      <c r="EV90" s="218">
        <f>SUMIF($K90,REGISTER!$CU$17,'KORT 3'!$BD90)+SUMIF($K90,REGISTER!$CU$18,'KORT 3'!$BD90)+SUMIF($K90,REGISTER!$CU$19,'KORT 3'!$BD90)+SUMIF($K90,REGISTER!$CU$20,'KORT 3'!$BD90)</f>
        <v>0</v>
      </c>
      <c r="EW90" s="103">
        <f>SUMIF($K90,REGISTER!$CU$28,'KORT 3'!$BD90)</f>
        <v>0</v>
      </c>
      <c r="EX90" s="19">
        <f>SUMIF($K90,REGISTER!$CU$29,'KORT 3'!$BD90)</f>
        <v>0</v>
      </c>
      <c r="EY90" s="19">
        <f>SUMIF($K90,REGISTER!$CU$30,'KORT 3'!$BD90)</f>
        <v>0</v>
      </c>
      <c r="EZ90" s="218">
        <f>SUMIF($K90,REGISTER!$CU$31,'KORT 3'!$BD90)+SUMIF($K90,REGISTER!$CU$32,'KORT 3'!$BD90)+SUMIF($K90,REGISTER!$CU$33,'KORT 3'!$BD90)+SUMIF($K90,REGISTER!$CU$34,'KORT 3'!$BD90)</f>
        <v>0</v>
      </c>
      <c r="FA90" s="136"/>
      <c r="FB90" s="136"/>
      <c r="FC90" s="136"/>
      <c r="FD90" s="136"/>
      <c r="FE90" s="136"/>
      <c r="FF90" s="136"/>
      <c r="FG90" s="136"/>
      <c r="FH90" s="136"/>
      <c r="FI90" s="136"/>
      <c r="FJ90" s="136"/>
      <c r="FK90" s="136"/>
      <c r="FL90" s="136"/>
      <c r="FM90" s="136"/>
      <c r="FN90" s="136"/>
      <c r="FO90" s="136"/>
      <c r="FP90" s="235"/>
      <c r="FQ90" s="103">
        <f>SUMIF($M90,REGISTER!$CU$36,'KORT 3'!$O90)</f>
        <v>0</v>
      </c>
      <c r="FR90" s="19">
        <f>SUMIF($M90,REGISTER!$CU$37,'KORT 3'!$O90)</f>
        <v>0</v>
      </c>
      <c r="FS90" s="19">
        <f>SUMIF($M90,REGISTER!$CU$38,'KORT 3'!$O90)</f>
        <v>0</v>
      </c>
      <c r="FT90" s="19">
        <f>SUMIF($M90,REGISTER!$CU$39,'KORT 3'!$O90)</f>
        <v>0</v>
      </c>
      <c r="FU90" s="19">
        <f>SUMIF($M90,REGISTER!$CU$40,'KORT 3'!$O90)</f>
        <v>0</v>
      </c>
      <c r="FV90" s="19">
        <f>SUMIF($M90,REGISTER!$CU$41,'KORT 3'!$O90)</f>
        <v>0</v>
      </c>
      <c r="FW90" s="19">
        <f>SUMIF($M90,REGISTER!$CU$56,'KORT 3'!$O90)</f>
        <v>0</v>
      </c>
      <c r="FX90" s="19">
        <f>SUMIF($M90,REGISTER!$CU$57,'KORT 3'!$O90)</f>
        <v>0</v>
      </c>
      <c r="FY90" s="19">
        <f>SUMIF($M90,REGISTER!$CU$58,'KORT 3'!$O90)</f>
        <v>0</v>
      </c>
      <c r="FZ90" s="19">
        <f>SUMIF($M90,REGISTER!$CU$59,'KORT 3'!$O90)</f>
        <v>0</v>
      </c>
      <c r="GA90" s="19">
        <f>SUMIF($M90,REGISTER!$CU$60,'KORT 3'!$O90)</f>
        <v>0</v>
      </c>
      <c r="GB90" s="19">
        <f>SUMIF($M90,REGISTER!$CU$61,'KORT 3'!$O90)</f>
        <v>0</v>
      </c>
      <c r="GC90" s="19">
        <f>SUMIF($M90,REGISTER!$CU$46,'KORT 3'!$O90)</f>
        <v>0</v>
      </c>
      <c r="GD90" s="19">
        <f>SUMIF($M90,REGISTER!$CU$47,'KORT 3'!$O90)</f>
        <v>0</v>
      </c>
      <c r="GE90" s="19">
        <f>SUMIF($M90,REGISTER!$CU$48,'KORT 3'!$O90)</f>
        <v>0</v>
      </c>
      <c r="GF90" s="19">
        <f>SUMIF($M90,REGISTER!$CU$49,'KORT 3'!$O90)</f>
        <v>0</v>
      </c>
      <c r="GG90" s="19">
        <f>SUMIF($M90,REGISTER!$CU$50,'KORT 3'!$O90)</f>
        <v>0</v>
      </c>
      <c r="GH90" s="19">
        <f>SUMIF($M90,REGISTER!$CU$51,'KORT 3'!$O90)</f>
        <v>0</v>
      </c>
      <c r="GI90" s="18">
        <f>SUMIF($M90,REGISTER!$CU$52,'KORT 3'!$O90)+SUMIF($M90,REGISTER!$CU$53,'KORT 3'!$O90)+SUMIF($M90,REGISTER!$CU$54,'KORT 3'!$O90)+SUMIF($M90,REGISTER!$CU$55,'KORT 3'!$O90)</f>
        <v>0</v>
      </c>
      <c r="GJ90" s="19">
        <f>SUMIF($M90,REGISTER!$CU$66,'KORT 3'!$O90)</f>
        <v>0</v>
      </c>
      <c r="GK90" s="19">
        <f>SUMIF($M90,REGISTER!$CU$67,'KORT 3'!$O90)</f>
        <v>0</v>
      </c>
      <c r="GL90" s="19">
        <f>SUMIF($M90,REGISTER!$CU$68,'KORT 3'!$O90)</f>
        <v>0</v>
      </c>
      <c r="GM90" s="19">
        <f>SUMIF($M90,REGISTER!$CU$69,'KORT 3'!$O90)</f>
        <v>0</v>
      </c>
      <c r="GN90" s="19">
        <f>SUMIF($M90,REGISTER!$CU$70,'KORT 3'!$O90)</f>
        <v>0</v>
      </c>
      <c r="GO90" s="19">
        <f>SUMIF($M90,REGISTER!$CU$71,'KORT 3'!$O90)</f>
        <v>0</v>
      </c>
      <c r="GP90" s="18">
        <f>SUMIF($M90,REGISTER!$CU$72,'KORT 3'!$O90)+SUMIF($M90,REGISTER!$CU$73,'KORT 3'!$O90)+SUMIF($M90,REGISTER!$CU$74,'KORT 3'!$O90)+SUMIF($M90,REGISTER!$CU$75,'KORT 3'!$O90)</f>
        <v>0</v>
      </c>
      <c r="GQ90" s="136"/>
      <c r="GR90" s="136"/>
      <c r="GS90" s="136"/>
      <c r="GT90" s="136"/>
      <c r="GU90" s="136"/>
      <c r="GV90" s="136"/>
      <c r="GW90" s="136"/>
      <c r="GX90" s="136"/>
      <c r="GY90" s="136"/>
      <c r="GZ90" s="136"/>
      <c r="HA90" s="136"/>
      <c r="HB90" s="136"/>
      <c r="HC90" s="136"/>
      <c r="HD90" s="136"/>
      <c r="HE90" s="136"/>
      <c r="HF90" s="136"/>
      <c r="HG90" s="136"/>
      <c r="HH90" s="125"/>
      <c r="HI90" s="1"/>
    </row>
    <row r="91" spans="1:217" ht="12" customHeight="1">
      <c r="A91" s="17">
        <v>35</v>
      </c>
      <c r="B91" s="81"/>
      <c r="C91" s="427" t="str">
        <f t="shared" si="38"/>
        <v/>
      </c>
      <c r="D91" s="428"/>
      <c r="E91" s="428"/>
      <c r="F91" s="428"/>
      <c r="G91" s="429"/>
      <c r="H91" s="130" t="str">
        <f t="shared" si="39"/>
        <v/>
      </c>
      <c r="I91" s="26">
        <f t="shared" si="40"/>
        <v>0</v>
      </c>
      <c r="J91" s="26">
        <f t="shared" si="41"/>
        <v>0</v>
      </c>
      <c r="K91" s="26">
        <f t="shared" si="42"/>
        <v>0</v>
      </c>
      <c r="L91" s="133"/>
      <c r="M91" s="26">
        <f t="shared" si="43"/>
        <v>0</v>
      </c>
      <c r="N91" s="26">
        <f t="shared" si="44"/>
        <v>0</v>
      </c>
      <c r="O91" s="101">
        <f t="shared" si="45"/>
        <v>0</v>
      </c>
      <c r="P91" s="80">
        <f>IF((SUM(P$19:P$39)+SUM(P$78:P90)+SUM(P$117:P$121))&gt;=REGISTER!$CZ$22,0,IF(CS$70=1,0,IF(AND(CS91=1,$J91=1,CS$43&gt;=REGISTER!$CZ$25,CS$40&gt;0,SUM(CS$54:CS$60)&gt;0),1,0)))</f>
        <v>0</v>
      </c>
      <c r="Q91" s="80">
        <f>IF((SUM(Q$19:Q$39)+SUM(Q$78:Q90)+SUM(Q$117:Q$121))&gt;=REGISTER!$CZ$22,0,IF(CT$70=1,0,IF(AND(CT91=1,$J91=1,CT$43&gt;=REGISTER!$CZ$25,CT$40&gt;0,SUM(CT$54:CT$60)&gt;0),1,0)))</f>
        <v>0</v>
      </c>
      <c r="R91" s="80">
        <f>IF((SUM(R$19:R$39)+SUM(R$78:R90)+SUM(R$117:R$121))&gt;=REGISTER!$CZ$22,0,IF(CU$70=1,0,IF(AND(CU91=1,$J91=1,CU$43&gt;=REGISTER!$CZ$25,CU$40&gt;0,SUM(CU$54:CU$60)&gt;0),1,0)))</f>
        <v>0</v>
      </c>
      <c r="S91" s="80">
        <f>IF((SUM(S$19:S$39)+SUM(S$78:S90)+SUM(S$117:S$121))&gt;=REGISTER!$CZ$22,0,IF(CV$70=1,0,IF(AND(CV91=1,$J91=1,CV$43&gt;=REGISTER!$CZ$25,CV$40&gt;0,SUM(CV$54:CV$60)&gt;0),1,0)))</f>
        <v>0</v>
      </c>
      <c r="T91" s="80">
        <f>IF((SUM(T$19:T$39)+SUM(T$78:T90)+SUM(T$117:T$121))&gt;=REGISTER!$CZ$22,0,IF(CW$70=1,0,IF(AND(CW91=1,$J91=1,CW$43&gt;=REGISTER!$CZ$25,CW$40&gt;0,SUM(CW$54:CW$60)&gt;0),1,0)))</f>
        <v>0</v>
      </c>
      <c r="U91" s="80">
        <f>IF((SUM(U$19:U$39)+SUM(U$78:U90)+SUM(U$117:U$121))&gt;=REGISTER!$CZ$22,0,IF(CX$70=1,0,IF(AND(CX91=1,$J91=1,CX$43&gt;=REGISTER!$CZ$25,CX$40&gt;0,SUM(CX$54:CX$60)&gt;0),1,0)))</f>
        <v>0</v>
      </c>
      <c r="V91" s="80">
        <f>IF((SUM(V$19:V$39)+SUM(V$78:V90)+SUM(V$117:V$121))&gt;=REGISTER!$CZ$22,0,IF(CY$70=1,0,IF(AND(CY91=1,$J91=1,CY$43&gt;=REGISTER!$CZ$25,CY$40&gt;0,SUM(CY$54:CY$60)&gt;0),1,0)))</f>
        <v>0</v>
      </c>
      <c r="W91" s="80">
        <f>IF((SUM(W$19:W$39)+SUM(W$78:W90)+SUM(W$117:W$121))&gt;=REGISTER!$CZ$22,0,IF(CZ$70=1,0,IF(AND(CZ91=1,$J91=1,CZ$43&gt;=REGISTER!$CZ$25,CZ$40&gt;0,SUM(CZ$54:CZ$60)&gt;0),1,0)))</f>
        <v>0</v>
      </c>
      <c r="X91" s="80">
        <f>IF((SUM(X$19:X$39)+SUM(X$78:X90)+SUM(X$117:X$121))&gt;=REGISTER!$CZ$22,0,IF(DA$70=1,0,IF(AND(DA91=1,$J91=1,DA$43&gt;=REGISTER!$CZ$25,DA$40&gt;0,SUM(DA$54:DA$60)&gt;0),1,0)))</f>
        <v>0</v>
      </c>
      <c r="Y91" s="80">
        <f>IF((SUM(Y$19:Y$39)+SUM(Y$78:Y90)+SUM(Y$117:Y$121))&gt;=REGISTER!$CZ$22,0,IF(DB$70=1,0,IF(AND(DB91=1,$J91=1,DB$43&gt;=REGISTER!$CZ$25,DB$40&gt;0,SUM(DB$54:DB$60)&gt;0),1,0)))</f>
        <v>0</v>
      </c>
      <c r="Z91" s="80">
        <f>IF((SUM(Z$19:Z$39)+SUM(Z$78:Z90)+SUM(Z$117:Z$121))&gt;=REGISTER!$CZ$22,0,IF(DC$70=1,0,IF(AND(DC91=1,$J91=1,DC$43&gt;=REGISTER!$CZ$25,DC$40&gt;0,SUM(DC$54:DC$60)&gt;0),1,0)))</f>
        <v>0</v>
      </c>
      <c r="AA91" s="80">
        <f>IF((SUM(AA$19:AA$39)+SUM(AA$78:AA90)+SUM(AA$117:AA$121))&gt;=REGISTER!$CZ$22,0,IF(DD$70=1,0,IF(AND(DD91=1,$J91=1,DD$43&gt;=REGISTER!$CZ$25,DD$40&gt;0,SUM(DD$54:DD$60)&gt;0),1,0)))</f>
        <v>0</v>
      </c>
      <c r="AB91" s="80">
        <f>IF((SUM(AB$19:AB$39)+SUM(AB$78:AB90)+SUM(AB$117:AB$121))&gt;=REGISTER!$CZ$22,0,IF(DE$70=1,0,IF(AND(DE91=1,$J91=1,DE$43&gt;=REGISTER!$CZ$25,DE$40&gt;0,SUM(DE$54:DE$60)&gt;0),1,0)))</f>
        <v>0</v>
      </c>
      <c r="AC91" s="80">
        <f>IF((SUM(AC$19:AC$39)+SUM(AC$78:AC90)+SUM(AC$117:AC$121))&gt;=REGISTER!$CZ$22,0,IF(DF$70=1,0,IF(AND(DF91=1,$J91=1,DF$43&gt;=REGISTER!$CZ$25,DF$40&gt;0,SUM(DF$54:DF$60)&gt;0),1,0)))</f>
        <v>0</v>
      </c>
      <c r="AD91" s="80">
        <f>IF((SUM(AD$19:AD$39)+SUM(AD$78:AD90)+SUM(AD$117:AD$121))&gt;=REGISTER!$CZ$22,0,IF(DG$70=1,0,IF(AND(DG91=1,$J91=1,DG$43&gt;=REGISTER!$CZ$25,DG$40&gt;0,SUM(DG$54:DG$60)&gt;0),1,0)))</f>
        <v>0</v>
      </c>
      <c r="AE91" s="80">
        <f>IF((SUM(AE$19:AE$39)+SUM(AE$78:AE90)+SUM(AE$117:AE$121))&gt;=REGISTER!$CZ$22,0,IF(DH$70=1,0,IF(AND(DH91=1,$J91=1,DH$43&gt;=REGISTER!$CZ$25,DH$40&gt;0,SUM(DH$54:DH$60)&gt;0),1,0)))</f>
        <v>0</v>
      </c>
      <c r="AF91" s="80">
        <f>IF((SUM(AF$19:AF$39)+SUM(AF$78:AF90)+SUM(AF$117:AF$121))&gt;=REGISTER!$CZ$22,0,IF(DI$70=1,0,IF(AND(DI91=1,$J91=1,DI$43&gt;=REGISTER!$CZ$25,DI$40&gt;0,SUM(DI$54:DI$60)&gt;0),1,0)))</f>
        <v>0</v>
      </c>
      <c r="AG91" s="80">
        <f>IF((SUM(AG$19:AG$39)+SUM(AG$78:AG90)+SUM(AG$117:AG$121))&gt;=REGISTER!$CZ$22,0,IF(DJ$70=1,0,IF(AND(DJ91=1,$J91=1,DJ$43&gt;=REGISTER!$CZ$25,DJ$40&gt;0,SUM(DJ$54:DJ$60)&gt;0),1,0)))</f>
        <v>0</v>
      </c>
      <c r="AH91" s="80">
        <f>IF((SUM(AH$19:AH$39)+SUM(AH$78:AH90)+SUM(AH$117:AH$121))&gt;=REGISTER!$CZ$22,0,IF(DK$70=1,0,IF(AND(DK91=1,$J91=1,DK$43&gt;=REGISTER!$CZ$25,DK$40&gt;0,SUM(DK$54:DK$60)&gt;0),1,0)))</f>
        <v>0</v>
      </c>
      <c r="AI91" s="80">
        <f>IF((SUM(AI$19:AI$39)+SUM(AI$78:AI90)+SUM(AI$117:AI$121))&gt;=REGISTER!$CZ$22,0,IF(DL$70=1,0,IF(AND(DL91=1,$J91=1,DL$43&gt;=REGISTER!$CZ$25,DL$40&gt;0,SUM(DL$54:DL$60)&gt;0),1,0)))</f>
        <v>0</v>
      </c>
      <c r="AJ91" s="80">
        <f>IF((SUM(AJ$19:AJ$39)+SUM(AJ$78:AJ90)+SUM(AJ$117:AJ$121))&gt;=REGISTER!$CZ$22,0,IF(DM$70=1,0,IF(AND(DM91=1,$J91=1,DM$43&gt;=REGISTER!$CZ$25,DM$40&gt;0,SUM(DM$54:DM$60)&gt;0),1,0)))</f>
        <v>0</v>
      </c>
      <c r="AK91" s="80">
        <f>IF((SUM(AK$19:AK$39)+SUM(AK$78:AK90)+SUM(AK$117:AK$121))&gt;=REGISTER!$CZ$22,0,IF(DN$70=1,0,IF(AND(DN91=1,$J91=1,DN$43&gt;=REGISTER!$CZ$25,DN$40&gt;0,SUM(DN$54:DN$60)&gt;0),1,0)))</f>
        <v>0</v>
      </c>
      <c r="AL91" s="80">
        <f>IF((SUM(AL$19:AL$39)+SUM(AL$78:AL90)+SUM(AL$117:AL$121))&gt;=REGISTER!$CZ$22,0,IF(DO$70=1,0,IF(AND(DO91=1,$J91=1,DO$43&gt;=REGISTER!$CZ$25,DO$40&gt;0,SUM(DO$54:DO$60)&gt;0),1,0)))</f>
        <v>0</v>
      </c>
      <c r="AM91" s="80">
        <f>IF((SUM(AM$19:AM$39)+SUM(AM$78:AM90)+SUM(AM$117:AM$121))&gt;=REGISTER!$CZ$22,0,IF(DP$70=1,0,IF(AND(DP91=1,$J91=1,DP$43&gt;=REGISTER!$CZ$25,DP$40&gt;0,SUM(DP$54:DP$60)&gt;0),1,0)))</f>
        <v>0</v>
      </c>
      <c r="AN91" s="80">
        <f>IF((SUM(AN$19:AN$39)+SUM(AN$78:AN90)+SUM(AN$117:AN$121))&gt;=REGISTER!$CZ$22,0,IF(DQ$70=1,0,IF(AND(DQ91=1,$J91=1,DQ$43&gt;=REGISTER!$CZ$25,DQ$40&gt;0,SUM(DQ$54:DQ$60)&gt;0),1,0)))</f>
        <v>0</v>
      </c>
      <c r="AO91" s="80">
        <f>IF((SUM(AO$19:AO$39)+SUM(AO$78:AO90)+SUM(AO$117:AO$121))&gt;=REGISTER!$CZ$22,0,IF(DR$70=1,0,IF(AND(DR91=1,$J91=1,DR$43&gt;=REGISTER!$CZ$25,DR$40&gt;0,SUM(DR$54:DR$60)&gt;0),1,0)))</f>
        <v>0</v>
      </c>
      <c r="AP91" s="80">
        <f>IF((SUM(AP$19:AP$39)+SUM(AP$78:AP90)+SUM(AP$117:AP$121))&gt;=REGISTER!$CZ$22,0,IF(DS$70=1,0,IF(AND(DS91=1,$J91=1,DS$43&gt;=REGISTER!$CZ$25,DS$40&gt;0,SUM(DS$54:DS$60)&gt;0),1,0)))</f>
        <v>0</v>
      </c>
      <c r="AQ91" s="80">
        <f>IF((SUM(AQ$19:AQ$39)+SUM(AQ$78:AQ90)+SUM(AQ$117:AQ$121))&gt;=REGISTER!$CZ$22,0,IF(DT$70=1,0,IF(AND(DT91=1,$J91=1,DT$43&gt;=REGISTER!$CZ$25,DT$40&gt;0,SUM(DT$54:DT$60)&gt;0),1,0)))</f>
        <v>0</v>
      </c>
      <c r="AR91" s="80">
        <f>IF((SUM(AR$19:AR$39)+SUM(AR$78:AR90)+SUM(AR$117:AR$121))&gt;=REGISTER!$CZ$22,0,IF(DU$70=1,0,IF(AND(DU91=1,$J91=1,DU$43&gt;=REGISTER!$CZ$25,DU$40&gt;0,SUM(DU$54:DU$60)&gt;0),1,0)))</f>
        <v>0</v>
      </c>
      <c r="AS91" s="80">
        <f>IF((SUM(AS$19:AS$39)+SUM(AS$78:AS90)+SUM(AS$117:AS$121))&gt;=REGISTER!$CZ$22,0,IF(DV$70=1,0,IF(AND(DV91=1,$J91=1,DV$43&gt;=REGISTER!$CZ$25,DV$40&gt;0,SUM(DV$54:DV$60)&gt;0),1,0)))</f>
        <v>0</v>
      </c>
      <c r="AT91" s="80">
        <f>IF((SUM(AT$19:AT$39)+SUM(AT$78:AT90)+SUM(AT$117:AT$121))&gt;=REGISTER!$CZ$22,0,IF(DW$70=1,0,IF(AND(DW91=1,$J91=1,DW$43&gt;=REGISTER!$CZ$25,DW$40&gt;0,SUM(DW$54:DW$60)&gt;0),1,0)))</f>
        <v>0</v>
      </c>
      <c r="AU91" s="80">
        <f>IF((SUM(AU$19:AU$39)+SUM(AU$78:AU90)+SUM(AU$117:AU$121))&gt;=REGISTER!$CZ$22,0,IF(DX$70=1,0,IF(AND(DX91=1,$J91=1,DX$43&gt;=REGISTER!$CZ$25,DX$40&gt;0,SUM(DX$54:DX$60)&gt;0),1,0)))</f>
        <v>0</v>
      </c>
      <c r="AV91" s="80">
        <f>IF((SUM(AV$19:AV$39)+SUM(AV$78:AV90)+SUM(AV$117:AV$121))&gt;=REGISTER!$CZ$22,0,IF(DY$70=1,0,IF(AND(DY91=1,$J91=1,DY$43&gt;=REGISTER!$CZ$25,DY$40&gt;0,SUM(DY$54:DY$60)&gt;0),1,0)))</f>
        <v>0</v>
      </c>
      <c r="AW91" s="80">
        <f>IF((SUM(AW$19:AW$39)+SUM(AW$78:AW90)+SUM(AW$117:AW$121))&gt;=REGISTER!$CZ$22,0,IF(DZ$70=1,0,IF(AND(DZ91=1,$J91=1,DZ$43&gt;=REGISTER!$CZ$25,DZ$40&gt;0,SUM(DZ$54:DZ$60)&gt;0),1,0)))</f>
        <v>0</v>
      </c>
      <c r="AX91" s="80">
        <f>IF((SUM(AX$19:AX$39)+SUM(AX$78:AX90)+SUM(AX$117:AX$121))&gt;=REGISTER!$CZ$22,0,IF(EA$70=1,0,IF(AND(EA91=1,$J91=1,EA$43&gt;=REGISTER!$CZ$25,EA$40&gt;0,SUM(EA$54:EA$60)&gt;0),1,0)))</f>
        <v>0</v>
      </c>
      <c r="AY91" s="80">
        <f>IF((SUM(AY$19:AY$39)+SUM(AY$78:AY90)+SUM(AY$117:AY$121))&gt;=REGISTER!$CZ$22,0,IF(EB$70=1,0,IF(AND(EB91=1,$J91=1,EB$43&gt;=REGISTER!$CZ$25,EB$40&gt;0,SUM(EB$54:EB$60)&gt;0),1,0)))</f>
        <v>0</v>
      </c>
      <c r="AZ91" s="80">
        <f>IF((SUM(AZ$19:AZ$39)+SUM(AZ$78:AZ90)+SUM(AZ$117:AZ$121))&gt;=REGISTER!$CZ$22,0,IF(EC$70=1,0,IF(AND(EC91=1,$J91=1,EC$43&gt;=REGISTER!$CZ$25,EC$40&gt;0,SUM(EC$54:EC$60)&gt;0),1,0)))</f>
        <v>0</v>
      </c>
      <c r="BA91" s="80">
        <f>IF((SUM(BA$19:BA$39)+SUM(BA$78:BA90)+SUM(BA$117:BA$121))&gt;=REGISTER!$CZ$22,0,IF(ED$70=1,0,IF(AND(ED91=1,$J91=1,ED$43&gt;=REGISTER!$CZ$25,ED$40&gt;0,SUM(ED$54:ED$60)&gt;0),1,0)))</f>
        <v>0</v>
      </c>
      <c r="BB91" s="80">
        <f>IF((SUM(BB$19:BB$39)+SUM(BB$78:BB90)+SUM(BB$117:BB$121))&gt;=REGISTER!$CZ$22,0,IF(EE$70=1,0,IF(AND(EE91=1,$J91=1,EE$43&gt;=REGISTER!$CZ$25,EE$40&gt;0,SUM(EE$54:EE$60)&gt;0),1,0)))</f>
        <v>0</v>
      </c>
      <c r="BC91" s="80">
        <f>IF((SUM(BC$19:BC$39)+SUM(BC$78:BC90)+SUM(BC$117:BC$121))&gt;=REGISTER!$CZ$22,0,IF(EF$70=1,0,IF(AND(EF91=1,$J91=1,EF$43&gt;=REGISTER!$CZ$25,EF$40&gt;0,SUM(EF$54:EF$60)&gt;0),1,0)))</f>
        <v>0</v>
      </c>
      <c r="BD91" s="101">
        <f t="shared" si="46"/>
        <v>0</v>
      </c>
      <c r="BE91" s="80">
        <f>IF((SUM(BE$19:BE$39)+SUM(BE$78:BE90)+SUM(BE$117:BE$121))&gt;=30,0,SUM(IF(AND($I91=1,CS91=1,CS$41&gt;2,CS$40&gt;0,SUM(CS$47:CS$53)&gt;0),1,0)))</f>
        <v>0</v>
      </c>
      <c r="BF91" s="80">
        <f>IF((SUM(BF$19:BF$39)+SUM(BF$78:BF90)+SUM(BF$117:BF$121))&gt;=30,0,SUM(IF(AND($I91=1,CT91=1,CT$41&gt;2,CT$40&gt;0,SUM(CT$47:CT$53)&gt;0),1,0)))</f>
        <v>0</v>
      </c>
      <c r="BG91" s="80">
        <f>IF((SUM(BG$19:BG$39)+SUM(BG$78:BG90)+SUM(BG$117:BG$121))&gt;=30,0,SUM(IF(AND($I91=1,CU91=1,CU$41&gt;2,CU$40&gt;0,SUM(CU$47:CU$53)&gt;0),1,0)))</f>
        <v>0</v>
      </c>
      <c r="BH91" s="80">
        <f>IF((SUM(BH$19:BH$39)+SUM(BH$78:BH90)+SUM(BH$117:BH$121))&gt;=30,0,SUM(IF(AND($I91=1,CV91=1,CV$41&gt;2,CV$40&gt;0,SUM(CV$47:CV$53)&gt;0),1,0)))</f>
        <v>0</v>
      </c>
      <c r="BI91" s="80">
        <f>IF((SUM(BI$19:BI$39)+SUM(BI$78:BI90)+SUM(BI$117:BI$121))&gt;=30,0,SUM(IF(AND($I91=1,CW91=1,CW$41&gt;2,CW$40&gt;0,SUM(CW$47:CW$53)&gt;0),1,0)))</f>
        <v>0</v>
      </c>
      <c r="BJ91" s="80">
        <f>IF((SUM(BJ$19:BJ$39)+SUM(BJ$78:BJ90)+SUM(BJ$117:BJ$121))&gt;=30,0,SUM(IF(AND($I91=1,CX91=1,CX$41&gt;2,CX$40&gt;0,SUM(CX$47:CX$53)&gt;0),1,0)))</f>
        <v>0</v>
      </c>
      <c r="BK91" s="80">
        <f>IF((SUM(BK$19:BK$39)+SUM(BK$78:BK90)+SUM(BK$117:BK$121))&gt;=30,0,SUM(IF(AND($I91=1,CY91=1,CY$41&gt;2,CY$40&gt;0,SUM(CY$47:CY$53)&gt;0),1,0)))</f>
        <v>0</v>
      </c>
      <c r="BL91" s="80">
        <f>IF((SUM(BL$19:BL$39)+SUM(BL$78:BL90)+SUM(BL$117:BL$121))&gt;=30,0,SUM(IF(AND($I91=1,CZ91=1,CZ$41&gt;2,CZ$40&gt;0,SUM(CZ$47:CZ$53)&gt;0),1,0)))</f>
        <v>0</v>
      </c>
      <c r="BM91" s="80">
        <f>IF((SUM(BM$19:BM$39)+SUM(BM$78:BM90)+SUM(BM$117:BM$121))&gt;=30,0,SUM(IF(AND($I91=1,DA91=1,DA$41&gt;2,DA$40&gt;0,SUM(DA$47:DA$53)&gt;0),1,0)))</f>
        <v>0</v>
      </c>
      <c r="BN91" s="80">
        <f>IF((SUM(BN$19:BN$39)+SUM(BN$78:BN90)+SUM(BN$117:BN$121))&gt;=30,0,SUM(IF(AND($I91=1,DB91=1,DB$41&gt;2,DB$40&gt;0,SUM(DB$47:DB$53)&gt;0),1,0)))</f>
        <v>0</v>
      </c>
      <c r="BO91" s="80">
        <f>IF((SUM(BO$19:BO$39)+SUM(BO$78:BO90)+SUM(BO$117:BO$121))&gt;=30,0,SUM(IF(AND($I91=1,DC91=1,DC$41&gt;2,DC$40&gt;0,SUM(DC$47:DC$53)&gt;0),1,0)))</f>
        <v>0</v>
      </c>
      <c r="BP91" s="80">
        <f>IF((SUM(BP$19:BP$39)+SUM(BP$78:BP90)+SUM(BP$117:BP$121))&gt;=30,0,SUM(IF(AND($I91=1,DD91=1,DD$41&gt;2,DD$40&gt;0,SUM(DD$47:DD$53)&gt;0),1,0)))</f>
        <v>0</v>
      </c>
      <c r="BQ91" s="80">
        <f>IF((SUM(BQ$19:BQ$39)+SUM(BQ$78:BQ90)+SUM(BQ$117:BQ$121))&gt;=30,0,SUM(IF(AND($I91=1,DE91=1,DE$41&gt;2,DE$40&gt;0,SUM(DE$47:DE$53)&gt;0),1,0)))</f>
        <v>0</v>
      </c>
      <c r="BR91" s="80">
        <f>IF((SUM(BR$19:BR$39)+SUM(BR$78:BR90)+SUM(BR$117:BR$121))&gt;=30,0,SUM(IF(AND($I91=1,DF91=1,DF$41&gt;2,DF$40&gt;0,SUM(DF$47:DF$53)&gt;0),1,0)))</f>
        <v>0</v>
      </c>
      <c r="BS91" s="80">
        <f>IF((SUM(BS$19:BS$39)+SUM(BS$78:BS90)+SUM(BS$117:BS$121))&gt;=30,0,SUM(IF(AND($I91=1,DG91=1,DG$41&gt;2,DG$40&gt;0,SUM(DG$47:DG$53)&gt;0),1,0)))</f>
        <v>0</v>
      </c>
      <c r="BT91" s="80">
        <f>IF((SUM(BT$19:BT$39)+SUM(BT$78:BT90)+SUM(BT$117:BT$121))&gt;=30,0,SUM(IF(AND($I91=1,DH91=1,DH$41&gt;2,DH$40&gt;0,SUM(DH$47:DH$53)&gt;0),1,0)))</f>
        <v>0</v>
      </c>
      <c r="BU91" s="80">
        <f>IF((SUM(BU$19:BU$39)+SUM(BU$78:BU90)+SUM(BU$117:BU$121))&gt;=30,0,SUM(IF(AND($I91=1,DI91=1,DI$41&gt;2,DI$40&gt;0,SUM(DI$47:DI$53)&gt;0),1,0)))</f>
        <v>0</v>
      </c>
      <c r="BV91" s="80">
        <f>IF((SUM(BV$19:BV$39)+SUM(BV$78:BV90)+SUM(BV$117:BV$121))&gt;=30,0,SUM(IF(AND($I91=1,DJ91=1,DJ$41&gt;2,DJ$40&gt;0,SUM(DJ$47:DJ$53)&gt;0),1,0)))</f>
        <v>0</v>
      </c>
      <c r="BW91" s="80">
        <f>IF((SUM(BW$19:BW$39)+SUM(BW$78:BW90)+SUM(BW$117:BW$121))&gt;=30,0,SUM(IF(AND($I91=1,DK91=1,DK$41&gt;2,DK$40&gt;0,SUM(DK$47:DK$53)&gt;0),1,0)))</f>
        <v>0</v>
      </c>
      <c r="BX91" s="80">
        <f>IF((SUM(BX$19:BX$39)+SUM(BX$78:BX90)+SUM(BX$117:BX$121))&gt;=30,0,SUM(IF(AND($I91=1,DL91=1,DL$41&gt;2,DL$40&gt;0,SUM(DL$47:DL$53)&gt;0),1,0)))</f>
        <v>0</v>
      </c>
      <c r="BY91" s="80">
        <f>IF((SUM(BY$19:BY$39)+SUM(BY$78:BY90)+SUM(BY$117:BY$121))&gt;=30,0,SUM(IF(AND($I91=1,DM91=1,DM$41&gt;2,DM$40&gt;0,SUM(DM$47:DM$53)&gt;0),1,0)))</f>
        <v>0</v>
      </c>
      <c r="BZ91" s="80">
        <f>IF((SUM(BZ$19:BZ$39)+SUM(BZ$78:BZ90)+SUM(BZ$117:BZ$121))&gt;=30,0,SUM(IF(AND($I91=1,DN91=1,DN$41&gt;2,DN$40&gt;0,SUM(DN$47:DN$53)&gt;0),1,0)))</f>
        <v>0</v>
      </c>
      <c r="CA91" s="80">
        <f>IF((SUM(CA$19:CA$39)+SUM(CA$78:CA90)+SUM(CA$117:CA$121))&gt;=30,0,SUM(IF(AND($I91=1,DO91=1,DO$41&gt;2,DO$40&gt;0,SUM(DO$47:DO$53)&gt;0),1,0)))</f>
        <v>0</v>
      </c>
      <c r="CB91" s="80">
        <f>IF((SUM(CB$19:CB$39)+SUM(CB$78:CB90)+SUM(CB$117:CB$121))&gt;=30,0,SUM(IF(AND($I91=1,DP91=1,DP$41&gt;2,DP$40&gt;0,SUM(DP$47:DP$53)&gt;0),1,0)))</f>
        <v>0</v>
      </c>
      <c r="CC91" s="80">
        <f>IF((SUM(CC$19:CC$39)+SUM(CC$78:CC90)+SUM(CC$117:CC$121))&gt;=30,0,SUM(IF(AND($I91=1,DQ91=1,DQ$41&gt;2,DQ$40&gt;0,SUM(DQ$47:DQ$53)&gt;0),1,0)))</f>
        <v>0</v>
      </c>
      <c r="CD91" s="80">
        <f>IF((SUM(CD$19:CD$39)+SUM(CD$78:CD90)+SUM(CD$117:CD$121))&gt;=30,0,SUM(IF(AND($I91=1,DR91=1,DR$41&gt;2,DR$40&gt;0,SUM(DR$47:DR$53)&gt;0),1,0)))</f>
        <v>0</v>
      </c>
      <c r="CE91" s="80">
        <f>IF((SUM(CE$19:CE$39)+SUM(CE$78:CE90)+SUM(CE$117:CE$121))&gt;=30,0,SUM(IF(AND($I91=1,DS91=1,DS$41&gt;2,DS$40&gt;0,SUM(DS$47:DS$53)&gt;0),1,0)))</f>
        <v>0</v>
      </c>
      <c r="CF91" s="80">
        <f>IF((SUM(CF$19:CF$39)+SUM(CF$78:CF90)+SUM(CF$117:CF$121))&gt;=30,0,SUM(IF(AND($I91=1,DT91=1,DT$41&gt;2,DT$40&gt;0,SUM(DT$47:DT$53)&gt;0),1,0)))</f>
        <v>0</v>
      </c>
      <c r="CG91" s="80">
        <f>IF((SUM(CG$19:CG$39)+SUM(CG$78:CG90)+SUM(CG$117:CG$121))&gt;=30,0,SUM(IF(AND($I91=1,DU91=1,DU$41&gt;2,DU$40&gt;0,SUM(DU$47:DU$53)&gt;0),1,0)))</f>
        <v>0</v>
      </c>
      <c r="CH91" s="80">
        <f>IF((SUM(CH$19:CH$39)+SUM(CH$78:CH90)+SUM(CH$117:CH$121))&gt;=30,0,SUM(IF(AND($I91=1,DV91=1,DV$41&gt;2,DV$40&gt;0,SUM(DV$47:DV$53)&gt;0),1,0)))</f>
        <v>0</v>
      </c>
      <c r="CI91" s="80">
        <f>IF((SUM(CI$19:CI$39)+SUM(CI$78:CI90)+SUM(CI$117:CI$121))&gt;=30,0,SUM(IF(AND($I91=1,DW91=1,DW$41&gt;2,DW$40&gt;0,SUM(DW$47:DW$53)&gt;0),1,0)))</f>
        <v>0</v>
      </c>
      <c r="CJ91" s="80">
        <f>IF((SUM(CJ$19:CJ$39)+SUM(CJ$78:CJ90)+SUM(CJ$117:CJ$121))&gt;=30,0,SUM(IF(AND($I91=1,DX91=1,DX$41&gt;2,DX$40&gt;0,SUM(DX$47:DX$53)&gt;0),1,0)))</f>
        <v>0</v>
      </c>
      <c r="CK91" s="80">
        <f>IF((SUM(CK$19:CK$39)+SUM(CK$78:CK90)+SUM(CK$117:CK$121))&gt;=30,0,SUM(IF(AND($I91=1,DY91=1,DY$41&gt;2,DY$40&gt;0,SUM(DY$47:DY$53)&gt;0),1,0)))</f>
        <v>0</v>
      </c>
      <c r="CL91" s="80">
        <f>IF((SUM(CL$19:CL$39)+SUM(CL$78:CL90)+SUM(CL$117:CL$121))&gt;=30,0,SUM(IF(AND($I91=1,DZ91=1,DZ$41&gt;2,DZ$40&gt;0,SUM(DZ$47:DZ$53)&gt;0),1,0)))</f>
        <v>0</v>
      </c>
      <c r="CM91" s="80">
        <f>IF((SUM(CM$19:CM$39)+SUM(CM$78:CM90)+SUM(CM$117:CM$121))&gt;=30,0,SUM(IF(AND($I91=1,EA91=1,EA$41&gt;2,EA$40&gt;0,SUM(EA$47:EA$53)&gt;0),1,0)))</f>
        <v>0</v>
      </c>
      <c r="CN91" s="80">
        <f>IF((SUM(CN$19:CN$39)+SUM(CN$78:CN90)+SUM(CN$117:CN$121))&gt;=30,0,SUM(IF(AND($I91=1,EB91=1,EB$41&gt;2,EB$40&gt;0,SUM(EB$47:EB$53)&gt;0),1,0)))</f>
        <v>0</v>
      </c>
      <c r="CO91" s="80">
        <f>IF((SUM(CO$19:CO$39)+SUM(CO$78:CO90)+SUM(CO$117:CO$121))&gt;=30,0,SUM(IF(AND($I91=1,EC91=1,EC$41&gt;2,EC$40&gt;0,SUM(EC$47:EC$53)&gt;0),1,0)))</f>
        <v>0</v>
      </c>
      <c r="CP91" s="80">
        <f>IF((SUM(CP$19:CP$39)+SUM(CP$78:CP90)+SUM(CP$117:CP$121))&gt;=30,0,SUM(IF(AND($I91=1,ED91=1,ED$41&gt;2,ED$40&gt;0,SUM(ED$47:ED$53)&gt;0),1,0)))</f>
        <v>0</v>
      </c>
      <c r="CQ91" s="80">
        <f>IF((SUM(CQ$19:CQ$39)+SUM(CQ$78:CQ90)+SUM(CQ$117:CQ$121))&gt;=30,0,SUM(IF(AND($I91=1,EE91=1,EE$41&gt;2,EE$40&gt;0,SUM(EE$47:EE$53)&gt;0),1,0)))</f>
        <v>0</v>
      </c>
      <c r="CR91" s="80">
        <f>IF((SUM(CR$19:CR$39)+SUM(CR$78:CR90)+SUM(CR$117:CR$121))&gt;=30,0,SUM(IF(AND($I91=1,EF91=1,EF$41&gt;2,EF$40&gt;0,SUM(EF$47:EF$53)&gt;0),1,0)))</f>
        <v>0</v>
      </c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54">
        <f t="shared" si="48"/>
        <v>0</v>
      </c>
      <c r="EH91" s="136"/>
      <c r="EI91" s="97">
        <f t="shared" si="49"/>
        <v>0</v>
      </c>
      <c r="EJ91" s="344" t="str">
        <f t="shared" si="50"/>
        <v/>
      </c>
      <c r="EK91" s="345">
        <f t="shared" si="51"/>
        <v>0</v>
      </c>
      <c r="EL91" s="185"/>
      <c r="EM91" s="102">
        <f>SUMIF($K91,REGISTER!$CU$7,'KORT 3'!$BD91)</f>
        <v>0</v>
      </c>
      <c r="EN91" s="19">
        <f>SUMIF($K91,REGISTER!$CU$8,'KORT 3'!$BD91)</f>
        <v>0</v>
      </c>
      <c r="EO91" s="20">
        <f>SUMIF($K91,REGISTER!$CU$9,'KORT 3'!$BD91)</f>
        <v>0</v>
      </c>
      <c r="EP91" s="17">
        <f>SUMIF($K91,REGISTER!$CU$21,'KORT 3'!$BD91)</f>
        <v>0</v>
      </c>
      <c r="EQ91" s="19">
        <f>SUMIF($K91,REGISTER!$CU$22,'KORT 3'!$BD91)</f>
        <v>0</v>
      </c>
      <c r="ER91" s="20">
        <f>SUMIF($K91,REGISTER!$CU$23,'KORT 3'!$BD91)</f>
        <v>0</v>
      </c>
      <c r="ES91" s="17">
        <f>SUMIF($K91,REGISTER!$CU$14,'KORT 3'!$BD91)</f>
        <v>0</v>
      </c>
      <c r="ET91" s="19">
        <f>SUMIF($K91,REGISTER!$CU$15,'KORT 3'!$BD91)</f>
        <v>0</v>
      </c>
      <c r="EU91" s="19">
        <f>SUMIF($K91,REGISTER!$CU$16,'KORT 3'!$BD91)</f>
        <v>0</v>
      </c>
      <c r="EV91" s="218">
        <f>SUMIF($K91,REGISTER!$CU$17,'KORT 3'!$BD91)+SUMIF($K91,REGISTER!$CU$18,'KORT 3'!$BD91)+SUMIF($K91,REGISTER!$CU$19,'KORT 3'!$BD91)+SUMIF($K91,REGISTER!$CU$20,'KORT 3'!$BD91)</f>
        <v>0</v>
      </c>
      <c r="EW91" s="103">
        <f>SUMIF($K91,REGISTER!$CU$28,'KORT 3'!$BD91)</f>
        <v>0</v>
      </c>
      <c r="EX91" s="19">
        <f>SUMIF($K91,REGISTER!$CU$29,'KORT 3'!$BD91)</f>
        <v>0</v>
      </c>
      <c r="EY91" s="19">
        <f>SUMIF($K91,REGISTER!$CU$30,'KORT 3'!$BD91)</f>
        <v>0</v>
      </c>
      <c r="EZ91" s="218">
        <f>SUMIF($K91,REGISTER!$CU$31,'KORT 3'!$BD91)+SUMIF($K91,REGISTER!$CU$32,'KORT 3'!$BD91)+SUMIF($K91,REGISTER!$CU$33,'KORT 3'!$BD91)+SUMIF($K91,REGISTER!$CU$34,'KORT 3'!$BD91)</f>
        <v>0</v>
      </c>
      <c r="FA91" s="136"/>
      <c r="FB91" s="136"/>
      <c r="FC91" s="136"/>
      <c r="FD91" s="136"/>
      <c r="FE91" s="136"/>
      <c r="FF91" s="136"/>
      <c r="FG91" s="136"/>
      <c r="FH91" s="136"/>
      <c r="FI91" s="136"/>
      <c r="FJ91" s="136"/>
      <c r="FK91" s="136"/>
      <c r="FL91" s="136"/>
      <c r="FM91" s="136"/>
      <c r="FN91" s="136"/>
      <c r="FO91" s="136"/>
      <c r="FP91" s="235"/>
      <c r="FQ91" s="103">
        <f>SUMIF($M91,REGISTER!$CU$36,'KORT 3'!$O91)</f>
        <v>0</v>
      </c>
      <c r="FR91" s="19">
        <f>SUMIF($M91,REGISTER!$CU$37,'KORT 3'!$O91)</f>
        <v>0</v>
      </c>
      <c r="FS91" s="19">
        <f>SUMIF($M91,REGISTER!$CU$38,'KORT 3'!$O91)</f>
        <v>0</v>
      </c>
      <c r="FT91" s="19">
        <f>SUMIF($M91,REGISTER!$CU$39,'KORT 3'!$O91)</f>
        <v>0</v>
      </c>
      <c r="FU91" s="19">
        <f>SUMIF($M91,REGISTER!$CU$40,'KORT 3'!$O91)</f>
        <v>0</v>
      </c>
      <c r="FV91" s="19">
        <f>SUMIF($M91,REGISTER!$CU$41,'KORT 3'!$O91)</f>
        <v>0</v>
      </c>
      <c r="FW91" s="19">
        <f>SUMIF($M91,REGISTER!$CU$56,'KORT 3'!$O91)</f>
        <v>0</v>
      </c>
      <c r="FX91" s="19">
        <f>SUMIF($M91,REGISTER!$CU$57,'KORT 3'!$O91)</f>
        <v>0</v>
      </c>
      <c r="FY91" s="19">
        <f>SUMIF($M91,REGISTER!$CU$58,'KORT 3'!$O91)</f>
        <v>0</v>
      </c>
      <c r="FZ91" s="19">
        <f>SUMIF($M91,REGISTER!$CU$59,'KORT 3'!$O91)</f>
        <v>0</v>
      </c>
      <c r="GA91" s="19">
        <f>SUMIF($M91,REGISTER!$CU$60,'KORT 3'!$O91)</f>
        <v>0</v>
      </c>
      <c r="GB91" s="19">
        <f>SUMIF($M91,REGISTER!$CU$61,'KORT 3'!$O91)</f>
        <v>0</v>
      </c>
      <c r="GC91" s="19">
        <f>SUMIF($M91,REGISTER!$CU$46,'KORT 3'!$O91)</f>
        <v>0</v>
      </c>
      <c r="GD91" s="19">
        <f>SUMIF($M91,REGISTER!$CU$47,'KORT 3'!$O91)</f>
        <v>0</v>
      </c>
      <c r="GE91" s="19">
        <f>SUMIF($M91,REGISTER!$CU$48,'KORT 3'!$O91)</f>
        <v>0</v>
      </c>
      <c r="GF91" s="19">
        <f>SUMIF($M91,REGISTER!$CU$49,'KORT 3'!$O91)</f>
        <v>0</v>
      </c>
      <c r="GG91" s="19">
        <f>SUMIF($M91,REGISTER!$CU$50,'KORT 3'!$O91)</f>
        <v>0</v>
      </c>
      <c r="GH91" s="19">
        <f>SUMIF($M91,REGISTER!$CU$51,'KORT 3'!$O91)</f>
        <v>0</v>
      </c>
      <c r="GI91" s="18">
        <f>SUMIF($M91,REGISTER!$CU$52,'KORT 3'!$O91)+SUMIF($M91,REGISTER!$CU$53,'KORT 3'!$O91)+SUMIF($M91,REGISTER!$CU$54,'KORT 3'!$O91)+SUMIF($M91,REGISTER!$CU$55,'KORT 3'!$O91)</f>
        <v>0</v>
      </c>
      <c r="GJ91" s="19">
        <f>SUMIF($M91,REGISTER!$CU$66,'KORT 3'!$O91)</f>
        <v>0</v>
      </c>
      <c r="GK91" s="19">
        <f>SUMIF($M91,REGISTER!$CU$67,'KORT 3'!$O91)</f>
        <v>0</v>
      </c>
      <c r="GL91" s="19">
        <f>SUMIF($M91,REGISTER!$CU$68,'KORT 3'!$O91)</f>
        <v>0</v>
      </c>
      <c r="GM91" s="19">
        <f>SUMIF($M91,REGISTER!$CU$69,'KORT 3'!$O91)</f>
        <v>0</v>
      </c>
      <c r="GN91" s="19">
        <f>SUMIF($M91,REGISTER!$CU$70,'KORT 3'!$O91)</f>
        <v>0</v>
      </c>
      <c r="GO91" s="19">
        <f>SUMIF($M91,REGISTER!$CU$71,'KORT 3'!$O91)</f>
        <v>0</v>
      </c>
      <c r="GP91" s="18">
        <f>SUMIF($M91,REGISTER!$CU$72,'KORT 3'!$O91)+SUMIF($M91,REGISTER!$CU$73,'KORT 3'!$O91)+SUMIF($M91,REGISTER!$CU$74,'KORT 3'!$O91)+SUMIF($M91,REGISTER!$CU$75,'KORT 3'!$O91)</f>
        <v>0</v>
      </c>
      <c r="GQ91" s="136"/>
      <c r="GR91" s="136"/>
      <c r="GS91" s="136"/>
      <c r="GT91" s="136"/>
      <c r="GU91" s="136"/>
      <c r="GV91" s="136"/>
      <c r="GW91" s="136"/>
      <c r="GX91" s="136"/>
      <c r="GY91" s="136"/>
      <c r="GZ91" s="136"/>
      <c r="HA91" s="136"/>
      <c r="HB91" s="136"/>
      <c r="HC91" s="136"/>
      <c r="HD91" s="136"/>
      <c r="HE91" s="136"/>
      <c r="HF91" s="136"/>
      <c r="HG91" s="136"/>
      <c r="HH91" s="125"/>
      <c r="HI91" s="1"/>
    </row>
    <row r="92" spans="1:217" ht="12" customHeight="1">
      <c r="A92" s="17">
        <v>36</v>
      </c>
      <c r="B92" s="81"/>
      <c r="C92" s="427" t="str">
        <f t="shared" si="38"/>
        <v/>
      </c>
      <c r="D92" s="428"/>
      <c r="E92" s="428"/>
      <c r="F92" s="428"/>
      <c r="G92" s="429"/>
      <c r="H92" s="130" t="str">
        <f t="shared" si="39"/>
        <v/>
      </c>
      <c r="I92" s="26">
        <f t="shared" si="40"/>
        <v>0</v>
      </c>
      <c r="J92" s="26">
        <f t="shared" si="41"/>
        <v>0</v>
      </c>
      <c r="K92" s="26">
        <f t="shared" si="42"/>
        <v>0</v>
      </c>
      <c r="L92" s="133"/>
      <c r="M92" s="26">
        <f t="shared" si="43"/>
        <v>0</v>
      </c>
      <c r="N92" s="26">
        <f t="shared" si="44"/>
        <v>0</v>
      </c>
      <c r="O92" s="101">
        <f t="shared" si="45"/>
        <v>0</v>
      </c>
      <c r="P92" s="80">
        <f>IF((SUM(P$19:P$39)+SUM(P$78:P91)+SUM(P$117:P$121))&gt;=REGISTER!$CZ$22,0,IF(CS$70=1,0,IF(AND(CS92=1,$J92=1,CS$43&gt;=REGISTER!$CZ$25,CS$40&gt;0,SUM(CS$54:CS$60)&gt;0),1,0)))</f>
        <v>0</v>
      </c>
      <c r="Q92" s="80">
        <f>IF((SUM(Q$19:Q$39)+SUM(Q$78:Q91)+SUM(Q$117:Q$121))&gt;=REGISTER!$CZ$22,0,IF(CT$70=1,0,IF(AND(CT92=1,$J92=1,CT$43&gt;=REGISTER!$CZ$25,CT$40&gt;0,SUM(CT$54:CT$60)&gt;0),1,0)))</f>
        <v>0</v>
      </c>
      <c r="R92" s="80">
        <f>IF((SUM(R$19:R$39)+SUM(R$78:R91)+SUM(R$117:R$121))&gt;=REGISTER!$CZ$22,0,IF(CU$70=1,0,IF(AND(CU92=1,$J92=1,CU$43&gt;=REGISTER!$CZ$25,CU$40&gt;0,SUM(CU$54:CU$60)&gt;0),1,0)))</f>
        <v>0</v>
      </c>
      <c r="S92" s="80">
        <f>IF((SUM(S$19:S$39)+SUM(S$78:S91)+SUM(S$117:S$121))&gt;=REGISTER!$CZ$22,0,IF(CV$70=1,0,IF(AND(CV92=1,$J92=1,CV$43&gt;=REGISTER!$CZ$25,CV$40&gt;0,SUM(CV$54:CV$60)&gt;0),1,0)))</f>
        <v>0</v>
      </c>
      <c r="T92" s="80">
        <f>IF((SUM(T$19:T$39)+SUM(T$78:T91)+SUM(T$117:T$121))&gt;=REGISTER!$CZ$22,0,IF(CW$70=1,0,IF(AND(CW92=1,$J92=1,CW$43&gt;=REGISTER!$CZ$25,CW$40&gt;0,SUM(CW$54:CW$60)&gt;0),1,0)))</f>
        <v>0</v>
      </c>
      <c r="U92" s="80">
        <f>IF((SUM(U$19:U$39)+SUM(U$78:U91)+SUM(U$117:U$121))&gt;=REGISTER!$CZ$22,0,IF(CX$70=1,0,IF(AND(CX92=1,$J92=1,CX$43&gt;=REGISTER!$CZ$25,CX$40&gt;0,SUM(CX$54:CX$60)&gt;0),1,0)))</f>
        <v>0</v>
      </c>
      <c r="V92" s="80">
        <f>IF((SUM(V$19:V$39)+SUM(V$78:V91)+SUM(V$117:V$121))&gt;=REGISTER!$CZ$22,0,IF(CY$70=1,0,IF(AND(CY92=1,$J92=1,CY$43&gt;=REGISTER!$CZ$25,CY$40&gt;0,SUM(CY$54:CY$60)&gt;0),1,0)))</f>
        <v>0</v>
      </c>
      <c r="W92" s="80">
        <f>IF((SUM(W$19:W$39)+SUM(W$78:W91)+SUM(W$117:W$121))&gt;=REGISTER!$CZ$22,0,IF(CZ$70=1,0,IF(AND(CZ92=1,$J92=1,CZ$43&gt;=REGISTER!$CZ$25,CZ$40&gt;0,SUM(CZ$54:CZ$60)&gt;0),1,0)))</f>
        <v>0</v>
      </c>
      <c r="X92" s="80">
        <f>IF((SUM(X$19:X$39)+SUM(X$78:X91)+SUM(X$117:X$121))&gt;=REGISTER!$CZ$22,0,IF(DA$70=1,0,IF(AND(DA92=1,$J92=1,DA$43&gt;=REGISTER!$CZ$25,DA$40&gt;0,SUM(DA$54:DA$60)&gt;0),1,0)))</f>
        <v>0</v>
      </c>
      <c r="Y92" s="80">
        <f>IF((SUM(Y$19:Y$39)+SUM(Y$78:Y91)+SUM(Y$117:Y$121))&gt;=REGISTER!$CZ$22,0,IF(DB$70=1,0,IF(AND(DB92=1,$J92=1,DB$43&gt;=REGISTER!$CZ$25,DB$40&gt;0,SUM(DB$54:DB$60)&gt;0),1,0)))</f>
        <v>0</v>
      </c>
      <c r="Z92" s="80">
        <f>IF((SUM(Z$19:Z$39)+SUM(Z$78:Z91)+SUM(Z$117:Z$121))&gt;=REGISTER!$CZ$22,0,IF(DC$70=1,0,IF(AND(DC92=1,$J92=1,DC$43&gt;=REGISTER!$CZ$25,DC$40&gt;0,SUM(DC$54:DC$60)&gt;0),1,0)))</f>
        <v>0</v>
      </c>
      <c r="AA92" s="80">
        <f>IF((SUM(AA$19:AA$39)+SUM(AA$78:AA91)+SUM(AA$117:AA$121))&gt;=REGISTER!$CZ$22,0,IF(DD$70=1,0,IF(AND(DD92=1,$J92=1,DD$43&gt;=REGISTER!$CZ$25,DD$40&gt;0,SUM(DD$54:DD$60)&gt;0),1,0)))</f>
        <v>0</v>
      </c>
      <c r="AB92" s="80">
        <f>IF((SUM(AB$19:AB$39)+SUM(AB$78:AB91)+SUM(AB$117:AB$121))&gt;=REGISTER!$CZ$22,0,IF(DE$70=1,0,IF(AND(DE92=1,$J92=1,DE$43&gt;=REGISTER!$CZ$25,DE$40&gt;0,SUM(DE$54:DE$60)&gt;0),1,0)))</f>
        <v>0</v>
      </c>
      <c r="AC92" s="80">
        <f>IF((SUM(AC$19:AC$39)+SUM(AC$78:AC91)+SUM(AC$117:AC$121))&gt;=REGISTER!$CZ$22,0,IF(DF$70=1,0,IF(AND(DF92=1,$J92=1,DF$43&gt;=REGISTER!$CZ$25,DF$40&gt;0,SUM(DF$54:DF$60)&gt;0),1,0)))</f>
        <v>0</v>
      </c>
      <c r="AD92" s="80">
        <f>IF((SUM(AD$19:AD$39)+SUM(AD$78:AD91)+SUM(AD$117:AD$121))&gt;=REGISTER!$CZ$22,0,IF(DG$70=1,0,IF(AND(DG92=1,$J92=1,DG$43&gt;=REGISTER!$CZ$25,DG$40&gt;0,SUM(DG$54:DG$60)&gt;0),1,0)))</f>
        <v>0</v>
      </c>
      <c r="AE92" s="80">
        <f>IF((SUM(AE$19:AE$39)+SUM(AE$78:AE91)+SUM(AE$117:AE$121))&gt;=REGISTER!$CZ$22,0,IF(DH$70=1,0,IF(AND(DH92=1,$J92=1,DH$43&gt;=REGISTER!$CZ$25,DH$40&gt;0,SUM(DH$54:DH$60)&gt;0),1,0)))</f>
        <v>0</v>
      </c>
      <c r="AF92" s="80">
        <f>IF((SUM(AF$19:AF$39)+SUM(AF$78:AF91)+SUM(AF$117:AF$121))&gt;=REGISTER!$CZ$22,0,IF(DI$70=1,0,IF(AND(DI92=1,$J92=1,DI$43&gt;=REGISTER!$CZ$25,DI$40&gt;0,SUM(DI$54:DI$60)&gt;0),1,0)))</f>
        <v>0</v>
      </c>
      <c r="AG92" s="80">
        <f>IF((SUM(AG$19:AG$39)+SUM(AG$78:AG91)+SUM(AG$117:AG$121))&gt;=REGISTER!$CZ$22,0,IF(DJ$70=1,0,IF(AND(DJ92=1,$J92=1,DJ$43&gt;=REGISTER!$CZ$25,DJ$40&gt;0,SUM(DJ$54:DJ$60)&gt;0),1,0)))</f>
        <v>0</v>
      </c>
      <c r="AH92" s="80">
        <f>IF((SUM(AH$19:AH$39)+SUM(AH$78:AH91)+SUM(AH$117:AH$121))&gt;=REGISTER!$CZ$22,0,IF(DK$70=1,0,IF(AND(DK92=1,$J92=1,DK$43&gt;=REGISTER!$CZ$25,DK$40&gt;0,SUM(DK$54:DK$60)&gt;0),1,0)))</f>
        <v>0</v>
      </c>
      <c r="AI92" s="80">
        <f>IF((SUM(AI$19:AI$39)+SUM(AI$78:AI91)+SUM(AI$117:AI$121))&gt;=REGISTER!$CZ$22,0,IF(DL$70=1,0,IF(AND(DL92=1,$J92=1,DL$43&gt;=REGISTER!$CZ$25,DL$40&gt;0,SUM(DL$54:DL$60)&gt;0),1,0)))</f>
        <v>0</v>
      </c>
      <c r="AJ92" s="80">
        <f>IF((SUM(AJ$19:AJ$39)+SUM(AJ$78:AJ91)+SUM(AJ$117:AJ$121))&gt;=REGISTER!$CZ$22,0,IF(DM$70=1,0,IF(AND(DM92=1,$J92=1,DM$43&gt;=REGISTER!$CZ$25,DM$40&gt;0,SUM(DM$54:DM$60)&gt;0),1,0)))</f>
        <v>0</v>
      </c>
      <c r="AK92" s="80">
        <f>IF((SUM(AK$19:AK$39)+SUM(AK$78:AK91)+SUM(AK$117:AK$121))&gt;=REGISTER!$CZ$22,0,IF(DN$70=1,0,IF(AND(DN92=1,$J92=1,DN$43&gt;=REGISTER!$CZ$25,DN$40&gt;0,SUM(DN$54:DN$60)&gt;0),1,0)))</f>
        <v>0</v>
      </c>
      <c r="AL92" s="80">
        <f>IF((SUM(AL$19:AL$39)+SUM(AL$78:AL91)+SUM(AL$117:AL$121))&gt;=REGISTER!$CZ$22,0,IF(DO$70=1,0,IF(AND(DO92=1,$J92=1,DO$43&gt;=REGISTER!$CZ$25,DO$40&gt;0,SUM(DO$54:DO$60)&gt;0),1,0)))</f>
        <v>0</v>
      </c>
      <c r="AM92" s="80">
        <f>IF((SUM(AM$19:AM$39)+SUM(AM$78:AM91)+SUM(AM$117:AM$121))&gt;=REGISTER!$CZ$22,0,IF(DP$70=1,0,IF(AND(DP92=1,$J92=1,DP$43&gt;=REGISTER!$CZ$25,DP$40&gt;0,SUM(DP$54:DP$60)&gt;0),1,0)))</f>
        <v>0</v>
      </c>
      <c r="AN92" s="80">
        <f>IF((SUM(AN$19:AN$39)+SUM(AN$78:AN91)+SUM(AN$117:AN$121))&gt;=REGISTER!$CZ$22,0,IF(DQ$70=1,0,IF(AND(DQ92=1,$J92=1,DQ$43&gt;=REGISTER!$CZ$25,DQ$40&gt;0,SUM(DQ$54:DQ$60)&gt;0),1,0)))</f>
        <v>0</v>
      </c>
      <c r="AO92" s="80">
        <f>IF((SUM(AO$19:AO$39)+SUM(AO$78:AO91)+SUM(AO$117:AO$121))&gt;=REGISTER!$CZ$22,0,IF(DR$70=1,0,IF(AND(DR92=1,$J92=1,DR$43&gt;=REGISTER!$CZ$25,DR$40&gt;0,SUM(DR$54:DR$60)&gt;0),1,0)))</f>
        <v>0</v>
      </c>
      <c r="AP92" s="80">
        <f>IF((SUM(AP$19:AP$39)+SUM(AP$78:AP91)+SUM(AP$117:AP$121))&gt;=REGISTER!$CZ$22,0,IF(DS$70=1,0,IF(AND(DS92=1,$J92=1,DS$43&gt;=REGISTER!$CZ$25,DS$40&gt;0,SUM(DS$54:DS$60)&gt;0),1,0)))</f>
        <v>0</v>
      </c>
      <c r="AQ92" s="80">
        <f>IF((SUM(AQ$19:AQ$39)+SUM(AQ$78:AQ91)+SUM(AQ$117:AQ$121))&gt;=REGISTER!$CZ$22,0,IF(DT$70=1,0,IF(AND(DT92=1,$J92=1,DT$43&gt;=REGISTER!$CZ$25,DT$40&gt;0,SUM(DT$54:DT$60)&gt;0),1,0)))</f>
        <v>0</v>
      </c>
      <c r="AR92" s="80">
        <f>IF((SUM(AR$19:AR$39)+SUM(AR$78:AR91)+SUM(AR$117:AR$121))&gt;=REGISTER!$CZ$22,0,IF(DU$70=1,0,IF(AND(DU92=1,$J92=1,DU$43&gt;=REGISTER!$CZ$25,DU$40&gt;0,SUM(DU$54:DU$60)&gt;0),1,0)))</f>
        <v>0</v>
      </c>
      <c r="AS92" s="80">
        <f>IF((SUM(AS$19:AS$39)+SUM(AS$78:AS91)+SUM(AS$117:AS$121))&gt;=REGISTER!$CZ$22,0,IF(DV$70=1,0,IF(AND(DV92=1,$J92=1,DV$43&gt;=REGISTER!$CZ$25,DV$40&gt;0,SUM(DV$54:DV$60)&gt;0),1,0)))</f>
        <v>0</v>
      </c>
      <c r="AT92" s="80">
        <f>IF((SUM(AT$19:AT$39)+SUM(AT$78:AT91)+SUM(AT$117:AT$121))&gt;=REGISTER!$CZ$22,0,IF(DW$70=1,0,IF(AND(DW92=1,$J92=1,DW$43&gt;=REGISTER!$CZ$25,DW$40&gt;0,SUM(DW$54:DW$60)&gt;0),1,0)))</f>
        <v>0</v>
      </c>
      <c r="AU92" s="80">
        <f>IF((SUM(AU$19:AU$39)+SUM(AU$78:AU91)+SUM(AU$117:AU$121))&gt;=REGISTER!$CZ$22,0,IF(DX$70=1,0,IF(AND(DX92=1,$J92=1,DX$43&gt;=REGISTER!$CZ$25,DX$40&gt;0,SUM(DX$54:DX$60)&gt;0),1,0)))</f>
        <v>0</v>
      </c>
      <c r="AV92" s="80">
        <f>IF((SUM(AV$19:AV$39)+SUM(AV$78:AV91)+SUM(AV$117:AV$121))&gt;=REGISTER!$CZ$22,0,IF(DY$70=1,0,IF(AND(DY92=1,$J92=1,DY$43&gt;=REGISTER!$CZ$25,DY$40&gt;0,SUM(DY$54:DY$60)&gt;0),1,0)))</f>
        <v>0</v>
      </c>
      <c r="AW92" s="80">
        <f>IF((SUM(AW$19:AW$39)+SUM(AW$78:AW91)+SUM(AW$117:AW$121))&gt;=REGISTER!$CZ$22,0,IF(DZ$70=1,0,IF(AND(DZ92=1,$J92=1,DZ$43&gt;=REGISTER!$CZ$25,DZ$40&gt;0,SUM(DZ$54:DZ$60)&gt;0),1,0)))</f>
        <v>0</v>
      </c>
      <c r="AX92" s="80">
        <f>IF((SUM(AX$19:AX$39)+SUM(AX$78:AX91)+SUM(AX$117:AX$121))&gt;=REGISTER!$CZ$22,0,IF(EA$70=1,0,IF(AND(EA92=1,$J92=1,EA$43&gt;=REGISTER!$CZ$25,EA$40&gt;0,SUM(EA$54:EA$60)&gt;0),1,0)))</f>
        <v>0</v>
      </c>
      <c r="AY92" s="80">
        <f>IF((SUM(AY$19:AY$39)+SUM(AY$78:AY91)+SUM(AY$117:AY$121))&gt;=REGISTER!$CZ$22,0,IF(EB$70=1,0,IF(AND(EB92=1,$J92=1,EB$43&gt;=REGISTER!$CZ$25,EB$40&gt;0,SUM(EB$54:EB$60)&gt;0),1,0)))</f>
        <v>0</v>
      </c>
      <c r="AZ92" s="80">
        <f>IF((SUM(AZ$19:AZ$39)+SUM(AZ$78:AZ91)+SUM(AZ$117:AZ$121))&gt;=REGISTER!$CZ$22,0,IF(EC$70=1,0,IF(AND(EC92=1,$J92=1,EC$43&gt;=REGISTER!$CZ$25,EC$40&gt;0,SUM(EC$54:EC$60)&gt;0),1,0)))</f>
        <v>0</v>
      </c>
      <c r="BA92" s="80">
        <f>IF((SUM(BA$19:BA$39)+SUM(BA$78:BA91)+SUM(BA$117:BA$121))&gt;=REGISTER!$CZ$22,0,IF(ED$70=1,0,IF(AND(ED92=1,$J92=1,ED$43&gt;=REGISTER!$CZ$25,ED$40&gt;0,SUM(ED$54:ED$60)&gt;0),1,0)))</f>
        <v>0</v>
      </c>
      <c r="BB92" s="80">
        <f>IF((SUM(BB$19:BB$39)+SUM(BB$78:BB91)+SUM(BB$117:BB$121))&gt;=REGISTER!$CZ$22,0,IF(EE$70=1,0,IF(AND(EE92=1,$J92=1,EE$43&gt;=REGISTER!$CZ$25,EE$40&gt;0,SUM(EE$54:EE$60)&gt;0),1,0)))</f>
        <v>0</v>
      </c>
      <c r="BC92" s="80">
        <f>IF((SUM(BC$19:BC$39)+SUM(BC$78:BC91)+SUM(BC$117:BC$121))&gt;=REGISTER!$CZ$22,0,IF(EF$70=1,0,IF(AND(EF92=1,$J92=1,EF$43&gt;=REGISTER!$CZ$25,EF$40&gt;0,SUM(EF$54:EF$60)&gt;0),1,0)))</f>
        <v>0</v>
      </c>
      <c r="BD92" s="101">
        <f t="shared" si="46"/>
        <v>0</v>
      </c>
      <c r="BE92" s="80">
        <f>IF((SUM(BE$19:BE$39)+SUM(BE$78:BE91)+SUM(BE$117:BE$121))&gt;=30,0,SUM(IF(AND($I92=1,CS92=1,CS$41&gt;2,CS$40&gt;0,SUM(CS$47:CS$53)&gt;0),1,0)))</f>
        <v>0</v>
      </c>
      <c r="BF92" s="80">
        <f>IF((SUM(BF$19:BF$39)+SUM(BF$78:BF91)+SUM(BF$117:BF$121))&gt;=30,0,SUM(IF(AND($I92=1,CT92=1,CT$41&gt;2,CT$40&gt;0,SUM(CT$47:CT$53)&gt;0),1,0)))</f>
        <v>0</v>
      </c>
      <c r="BG92" s="80">
        <f>IF((SUM(BG$19:BG$39)+SUM(BG$78:BG91)+SUM(BG$117:BG$121))&gt;=30,0,SUM(IF(AND($I92=1,CU92=1,CU$41&gt;2,CU$40&gt;0,SUM(CU$47:CU$53)&gt;0),1,0)))</f>
        <v>0</v>
      </c>
      <c r="BH92" s="80">
        <f>IF((SUM(BH$19:BH$39)+SUM(BH$78:BH91)+SUM(BH$117:BH$121))&gt;=30,0,SUM(IF(AND($I92=1,CV92=1,CV$41&gt;2,CV$40&gt;0,SUM(CV$47:CV$53)&gt;0),1,0)))</f>
        <v>0</v>
      </c>
      <c r="BI92" s="80">
        <f>IF((SUM(BI$19:BI$39)+SUM(BI$78:BI91)+SUM(BI$117:BI$121))&gt;=30,0,SUM(IF(AND($I92=1,CW92=1,CW$41&gt;2,CW$40&gt;0,SUM(CW$47:CW$53)&gt;0),1,0)))</f>
        <v>0</v>
      </c>
      <c r="BJ92" s="80">
        <f>IF((SUM(BJ$19:BJ$39)+SUM(BJ$78:BJ91)+SUM(BJ$117:BJ$121))&gt;=30,0,SUM(IF(AND($I92=1,CX92=1,CX$41&gt;2,CX$40&gt;0,SUM(CX$47:CX$53)&gt;0),1,0)))</f>
        <v>0</v>
      </c>
      <c r="BK92" s="80">
        <f>IF((SUM(BK$19:BK$39)+SUM(BK$78:BK91)+SUM(BK$117:BK$121))&gt;=30,0,SUM(IF(AND($I92=1,CY92=1,CY$41&gt;2,CY$40&gt;0,SUM(CY$47:CY$53)&gt;0),1,0)))</f>
        <v>0</v>
      </c>
      <c r="BL92" s="80">
        <f>IF((SUM(BL$19:BL$39)+SUM(BL$78:BL91)+SUM(BL$117:BL$121))&gt;=30,0,SUM(IF(AND($I92=1,CZ92=1,CZ$41&gt;2,CZ$40&gt;0,SUM(CZ$47:CZ$53)&gt;0),1,0)))</f>
        <v>0</v>
      </c>
      <c r="BM92" s="80">
        <f>IF((SUM(BM$19:BM$39)+SUM(BM$78:BM91)+SUM(BM$117:BM$121))&gt;=30,0,SUM(IF(AND($I92=1,DA92=1,DA$41&gt;2,DA$40&gt;0,SUM(DA$47:DA$53)&gt;0),1,0)))</f>
        <v>0</v>
      </c>
      <c r="BN92" s="80">
        <f>IF((SUM(BN$19:BN$39)+SUM(BN$78:BN91)+SUM(BN$117:BN$121))&gt;=30,0,SUM(IF(AND($I92=1,DB92=1,DB$41&gt;2,DB$40&gt;0,SUM(DB$47:DB$53)&gt;0),1,0)))</f>
        <v>0</v>
      </c>
      <c r="BO92" s="80">
        <f>IF((SUM(BO$19:BO$39)+SUM(BO$78:BO91)+SUM(BO$117:BO$121))&gt;=30,0,SUM(IF(AND($I92=1,DC92=1,DC$41&gt;2,DC$40&gt;0,SUM(DC$47:DC$53)&gt;0),1,0)))</f>
        <v>0</v>
      </c>
      <c r="BP92" s="80">
        <f>IF((SUM(BP$19:BP$39)+SUM(BP$78:BP91)+SUM(BP$117:BP$121))&gt;=30,0,SUM(IF(AND($I92=1,DD92=1,DD$41&gt;2,DD$40&gt;0,SUM(DD$47:DD$53)&gt;0),1,0)))</f>
        <v>0</v>
      </c>
      <c r="BQ92" s="80">
        <f>IF((SUM(BQ$19:BQ$39)+SUM(BQ$78:BQ91)+SUM(BQ$117:BQ$121))&gt;=30,0,SUM(IF(AND($I92=1,DE92=1,DE$41&gt;2,DE$40&gt;0,SUM(DE$47:DE$53)&gt;0),1,0)))</f>
        <v>0</v>
      </c>
      <c r="BR92" s="80">
        <f>IF((SUM(BR$19:BR$39)+SUM(BR$78:BR91)+SUM(BR$117:BR$121))&gt;=30,0,SUM(IF(AND($I92=1,DF92=1,DF$41&gt;2,DF$40&gt;0,SUM(DF$47:DF$53)&gt;0),1,0)))</f>
        <v>0</v>
      </c>
      <c r="BS92" s="80">
        <f>IF((SUM(BS$19:BS$39)+SUM(BS$78:BS91)+SUM(BS$117:BS$121))&gt;=30,0,SUM(IF(AND($I92=1,DG92=1,DG$41&gt;2,DG$40&gt;0,SUM(DG$47:DG$53)&gt;0),1,0)))</f>
        <v>0</v>
      </c>
      <c r="BT92" s="80">
        <f>IF((SUM(BT$19:BT$39)+SUM(BT$78:BT91)+SUM(BT$117:BT$121))&gt;=30,0,SUM(IF(AND($I92=1,DH92=1,DH$41&gt;2,DH$40&gt;0,SUM(DH$47:DH$53)&gt;0),1,0)))</f>
        <v>0</v>
      </c>
      <c r="BU92" s="80">
        <f>IF((SUM(BU$19:BU$39)+SUM(BU$78:BU91)+SUM(BU$117:BU$121))&gt;=30,0,SUM(IF(AND($I92=1,DI92=1,DI$41&gt;2,DI$40&gt;0,SUM(DI$47:DI$53)&gt;0),1,0)))</f>
        <v>0</v>
      </c>
      <c r="BV92" s="80">
        <f>IF((SUM(BV$19:BV$39)+SUM(BV$78:BV91)+SUM(BV$117:BV$121))&gt;=30,0,SUM(IF(AND($I92=1,DJ92=1,DJ$41&gt;2,DJ$40&gt;0,SUM(DJ$47:DJ$53)&gt;0),1,0)))</f>
        <v>0</v>
      </c>
      <c r="BW92" s="80">
        <f>IF((SUM(BW$19:BW$39)+SUM(BW$78:BW91)+SUM(BW$117:BW$121))&gt;=30,0,SUM(IF(AND($I92=1,DK92=1,DK$41&gt;2,DK$40&gt;0,SUM(DK$47:DK$53)&gt;0),1,0)))</f>
        <v>0</v>
      </c>
      <c r="BX92" s="80">
        <f>IF((SUM(BX$19:BX$39)+SUM(BX$78:BX91)+SUM(BX$117:BX$121))&gt;=30,0,SUM(IF(AND($I92=1,DL92=1,DL$41&gt;2,DL$40&gt;0,SUM(DL$47:DL$53)&gt;0),1,0)))</f>
        <v>0</v>
      </c>
      <c r="BY92" s="80">
        <f>IF((SUM(BY$19:BY$39)+SUM(BY$78:BY91)+SUM(BY$117:BY$121))&gt;=30,0,SUM(IF(AND($I92=1,DM92=1,DM$41&gt;2,DM$40&gt;0,SUM(DM$47:DM$53)&gt;0),1,0)))</f>
        <v>0</v>
      </c>
      <c r="BZ92" s="80">
        <f>IF((SUM(BZ$19:BZ$39)+SUM(BZ$78:BZ91)+SUM(BZ$117:BZ$121))&gt;=30,0,SUM(IF(AND($I92=1,DN92=1,DN$41&gt;2,DN$40&gt;0,SUM(DN$47:DN$53)&gt;0),1,0)))</f>
        <v>0</v>
      </c>
      <c r="CA92" s="80">
        <f>IF((SUM(CA$19:CA$39)+SUM(CA$78:CA91)+SUM(CA$117:CA$121))&gt;=30,0,SUM(IF(AND($I92=1,DO92=1,DO$41&gt;2,DO$40&gt;0,SUM(DO$47:DO$53)&gt;0),1,0)))</f>
        <v>0</v>
      </c>
      <c r="CB92" s="80">
        <f>IF((SUM(CB$19:CB$39)+SUM(CB$78:CB91)+SUM(CB$117:CB$121))&gt;=30,0,SUM(IF(AND($I92=1,DP92=1,DP$41&gt;2,DP$40&gt;0,SUM(DP$47:DP$53)&gt;0),1,0)))</f>
        <v>0</v>
      </c>
      <c r="CC92" s="80">
        <f>IF((SUM(CC$19:CC$39)+SUM(CC$78:CC91)+SUM(CC$117:CC$121))&gt;=30,0,SUM(IF(AND($I92=1,DQ92=1,DQ$41&gt;2,DQ$40&gt;0,SUM(DQ$47:DQ$53)&gt;0),1,0)))</f>
        <v>0</v>
      </c>
      <c r="CD92" s="80">
        <f>IF((SUM(CD$19:CD$39)+SUM(CD$78:CD91)+SUM(CD$117:CD$121))&gt;=30,0,SUM(IF(AND($I92=1,DR92=1,DR$41&gt;2,DR$40&gt;0,SUM(DR$47:DR$53)&gt;0),1,0)))</f>
        <v>0</v>
      </c>
      <c r="CE92" s="80">
        <f>IF((SUM(CE$19:CE$39)+SUM(CE$78:CE91)+SUM(CE$117:CE$121))&gt;=30,0,SUM(IF(AND($I92=1,DS92=1,DS$41&gt;2,DS$40&gt;0,SUM(DS$47:DS$53)&gt;0),1,0)))</f>
        <v>0</v>
      </c>
      <c r="CF92" s="80">
        <f>IF((SUM(CF$19:CF$39)+SUM(CF$78:CF91)+SUM(CF$117:CF$121))&gt;=30,0,SUM(IF(AND($I92=1,DT92=1,DT$41&gt;2,DT$40&gt;0,SUM(DT$47:DT$53)&gt;0),1,0)))</f>
        <v>0</v>
      </c>
      <c r="CG92" s="80">
        <f>IF((SUM(CG$19:CG$39)+SUM(CG$78:CG91)+SUM(CG$117:CG$121))&gt;=30,0,SUM(IF(AND($I92=1,DU92=1,DU$41&gt;2,DU$40&gt;0,SUM(DU$47:DU$53)&gt;0),1,0)))</f>
        <v>0</v>
      </c>
      <c r="CH92" s="80">
        <f>IF((SUM(CH$19:CH$39)+SUM(CH$78:CH91)+SUM(CH$117:CH$121))&gt;=30,0,SUM(IF(AND($I92=1,DV92=1,DV$41&gt;2,DV$40&gt;0,SUM(DV$47:DV$53)&gt;0),1,0)))</f>
        <v>0</v>
      </c>
      <c r="CI92" s="80">
        <f>IF((SUM(CI$19:CI$39)+SUM(CI$78:CI91)+SUM(CI$117:CI$121))&gt;=30,0,SUM(IF(AND($I92=1,DW92=1,DW$41&gt;2,DW$40&gt;0,SUM(DW$47:DW$53)&gt;0),1,0)))</f>
        <v>0</v>
      </c>
      <c r="CJ92" s="80">
        <f>IF((SUM(CJ$19:CJ$39)+SUM(CJ$78:CJ91)+SUM(CJ$117:CJ$121))&gt;=30,0,SUM(IF(AND($I92=1,DX92=1,DX$41&gt;2,DX$40&gt;0,SUM(DX$47:DX$53)&gt;0),1,0)))</f>
        <v>0</v>
      </c>
      <c r="CK92" s="80">
        <f>IF((SUM(CK$19:CK$39)+SUM(CK$78:CK91)+SUM(CK$117:CK$121))&gt;=30,0,SUM(IF(AND($I92=1,DY92=1,DY$41&gt;2,DY$40&gt;0,SUM(DY$47:DY$53)&gt;0),1,0)))</f>
        <v>0</v>
      </c>
      <c r="CL92" s="80">
        <f>IF((SUM(CL$19:CL$39)+SUM(CL$78:CL91)+SUM(CL$117:CL$121))&gt;=30,0,SUM(IF(AND($I92=1,DZ92=1,DZ$41&gt;2,DZ$40&gt;0,SUM(DZ$47:DZ$53)&gt;0),1,0)))</f>
        <v>0</v>
      </c>
      <c r="CM92" s="80">
        <f>IF((SUM(CM$19:CM$39)+SUM(CM$78:CM91)+SUM(CM$117:CM$121))&gt;=30,0,SUM(IF(AND($I92=1,EA92=1,EA$41&gt;2,EA$40&gt;0,SUM(EA$47:EA$53)&gt;0),1,0)))</f>
        <v>0</v>
      </c>
      <c r="CN92" s="80">
        <f>IF((SUM(CN$19:CN$39)+SUM(CN$78:CN91)+SUM(CN$117:CN$121))&gt;=30,0,SUM(IF(AND($I92=1,EB92=1,EB$41&gt;2,EB$40&gt;0,SUM(EB$47:EB$53)&gt;0),1,0)))</f>
        <v>0</v>
      </c>
      <c r="CO92" s="80">
        <f>IF((SUM(CO$19:CO$39)+SUM(CO$78:CO91)+SUM(CO$117:CO$121))&gt;=30,0,SUM(IF(AND($I92=1,EC92=1,EC$41&gt;2,EC$40&gt;0,SUM(EC$47:EC$53)&gt;0),1,0)))</f>
        <v>0</v>
      </c>
      <c r="CP92" s="80">
        <f>IF((SUM(CP$19:CP$39)+SUM(CP$78:CP91)+SUM(CP$117:CP$121))&gt;=30,0,SUM(IF(AND($I92=1,ED92=1,ED$41&gt;2,ED$40&gt;0,SUM(ED$47:ED$53)&gt;0),1,0)))</f>
        <v>0</v>
      </c>
      <c r="CQ92" s="80">
        <f>IF((SUM(CQ$19:CQ$39)+SUM(CQ$78:CQ91)+SUM(CQ$117:CQ$121))&gt;=30,0,SUM(IF(AND($I92=1,EE92=1,EE$41&gt;2,EE$40&gt;0,SUM(EE$47:EE$53)&gt;0),1,0)))</f>
        <v>0</v>
      </c>
      <c r="CR92" s="80">
        <f>IF((SUM(CR$19:CR$39)+SUM(CR$78:CR91)+SUM(CR$117:CR$121))&gt;=30,0,SUM(IF(AND($I92=1,EF92=1,EF$41&gt;2,EF$40&gt;0,SUM(EF$47:EF$53)&gt;0),1,0)))</f>
        <v>0</v>
      </c>
      <c r="CS92" s="64"/>
      <c r="CT92" s="64"/>
      <c r="CU92" s="6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64"/>
      <c r="DM92" s="64"/>
      <c r="DN92" s="64"/>
      <c r="DO92" s="64"/>
      <c r="DP92" s="64"/>
      <c r="DQ92" s="64"/>
      <c r="DR92" s="64"/>
      <c r="DS92" s="64"/>
      <c r="DT92" s="64"/>
      <c r="DU92" s="64"/>
      <c r="DV92" s="64"/>
      <c r="DW92" s="64"/>
      <c r="DX92" s="64"/>
      <c r="DY92" s="64"/>
      <c r="DZ92" s="64"/>
      <c r="EA92" s="64"/>
      <c r="EB92" s="64"/>
      <c r="EC92" s="64"/>
      <c r="ED92" s="64"/>
      <c r="EE92" s="64"/>
      <c r="EF92" s="64"/>
      <c r="EG92" s="54">
        <f t="shared" si="48"/>
        <v>0</v>
      </c>
      <c r="EH92" s="136"/>
      <c r="EI92" s="97">
        <f t="shared" si="49"/>
        <v>0</v>
      </c>
      <c r="EJ92" s="344" t="str">
        <f t="shared" si="50"/>
        <v/>
      </c>
      <c r="EK92" s="345">
        <f t="shared" si="51"/>
        <v>0</v>
      </c>
      <c r="EL92" s="185"/>
      <c r="EM92" s="102">
        <f>SUMIF($K92,REGISTER!$CU$7,'KORT 3'!$BD92)</f>
        <v>0</v>
      </c>
      <c r="EN92" s="19">
        <f>SUMIF($K92,REGISTER!$CU$8,'KORT 3'!$BD92)</f>
        <v>0</v>
      </c>
      <c r="EO92" s="20">
        <f>SUMIF($K92,REGISTER!$CU$9,'KORT 3'!$BD92)</f>
        <v>0</v>
      </c>
      <c r="EP92" s="17">
        <f>SUMIF($K92,REGISTER!$CU$21,'KORT 3'!$BD92)</f>
        <v>0</v>
      </c>
      <c r="EQ92" s="19">
        <f>SUMIF($K92,REGISTER!$CU$22,'KORT 3'!$BD92)</f>
        <v>0</v>
      </c>
      <c r="ER92" s="20">
        <f>SUMIF($K92,REGISTER!$CU$23,'KORT 3'!$BD92)</f>
        <v>0</v>
      </c>
      <c r="ES92" s="17">
        <f>SUMIF($K92,REGISTER!$CU$14,'KORT 3'!$BD92)</f>
        <v>0</v>
      </c>
      <c r="ET92" s="19">
        <f>SUMIF($K92,REGISTER!$CU$15,'KORT 3'!$BD92)</f>
        <v>0</v>
      </c>
      <c r="EU92" s="19">
        <f>SUMIF($K92,REGISTER!$CU$16,'KORT 3'!$BD92)</f>
        <v>0</v>
      </c>
      <c r="EV92" s="218">
        <f>SUMIF($K92,REGISTER!$CU$17,'KORT 3'!$BD92)+SUMIF($K92,REGISTER!$CU$18,'KORT 3'!$BD92)+SUMIF($K92,REGISTER!$CU$19,'KORT 3'!$BD92)+SUMIF($K92,REGISTER!$CU$20,'KORT 3'!$BD92)</f>
        <v>0</v>
      </c>
      <c r="EW92" s="103">
        <f>SUMIF($K92,REGISTER!$CU$28,'KORT 3'!$BD92)</f>
        <v>0</v>
      </c>
      <c r="EX92" s="19">
        <f>SUMIF($K92,REGISTER!$CU$29,'KORT 3'!$BD92)</f>
        <v>0</v>
      </c>
      <c r="EY92" s="19">
        <f>SUMIF($K92,REGISTER!$CU$30,'KORT 3'!$BD92)</f>
        <v>0</v>
      </c>
      <c r="EZ92" s="218">
        <f>SUMIF($K92,REGISTER!$CU$31,'KORT 3'!$BD92)+SUMIF($K92,REGISTER!$CU$32,'KORT 3'!$BD92)+SUMIF($K92,REGISTER!$CU$33,'KORT 3'!$BD92)+SUMIF($K92,REGISTER!$CU$34,'KORT 3'!$BD92)</f>
        <v>0</v>
      </c>
      <c r="FA92" s="136"/>
      <c r="FB92" s="136"/>
      <c r="FC92" s="136"/>
      <c r="FD92" s="136"/>
      <c r="FE92" s="136"/>
      <c r="FF92" s="136"/>
      <c r="FG92" s="136"/>
      <c r="FH92" s="136"/>
      <c r="FI92" s="136"/>
      <c r="FJ92" s="136"/>
      <c r="FK92" s="136"/>
      <c r="FL92" s="136"/>
      <c r="FM92" s="136"/>
      <c r="FN92" s="136"/>
      <c r="FO92" s="136"/>
      <c r="FP92" s="235"/>
      <c r="FQ92" s="103">
        <f>SUMIF($M92,REGISTER!$CU$36,'KORT 3'!$O92)</f>
        <v>0</v>
      </c>
      <c r="FR92" s="19">
        <f>SUMIF($M92,REGISTER!$CU$37,'KORT 3'!$O92)</f>
        <v>0</v>
      </c>
      <c r="FS92" s="19">
        <f>SUMIF($M92,REGISTER!$CU$38,'KORT 3'!$O92)</f>
        <v>0</v>
      </c>
      <c r="FT92" s="19">
        <f>SUMIF($M92,REGISTER!$CU$39,'KORT 3'!$O92)</f>
        <v>0</v>
      </c>
      <c r="FU92" s="19">
        <f>SUMIF($M92,REGISTER!$CU$40,'KORT 3'!$O92)</f>
        <v>0</v>
      </c>
      <c r="FV92" s="19">
        <f>SUMIF($M92,REGISTER!$CU$41,'KORT 3'!$O92)</f>
        <v>0</v>
      </c>
      <c r="FW92" s="19">
        <f>SUMIF($M92,REGISTER!$CU$56,'KORT 3'!$O92)</f>
        <v>0</v>
      </c>
      <c r="FX92" s="19">
        <f>SUMIF($M92,REGISTER!$CU$57,'KORT 3'!$O92)</f>
        <v>0</v>
      </c>
      <c r="FY92" s="19">
        <f>SUMIF($M92,REGISTER!$CU$58,'KORT 3'!$O92)</f>
        <v>0</v>
      </c>
      <c r="FZ92" s="19">
        <f>SUMIF($M92,REGISTER!$CU$59,'KORT 3'!$O92)</f>
        <v>0</v>
      </c>
      <c r="GA92" s="19">
        <f>SUMIF($M92,REGISTER!$CU$60,'KORT 3'!$O92)</f>
        <v>0</v>
      </c>
      <c r="GB92" s="19">
        <f>SUMIF($M92,REGISTER!$CU$61,'KORT 3'!$O92)</f>
        <v>0</v>
      </c>
      <c r="GC92" s="19">
        <f>SUMIF($M92,REGISTER!$CU$46,'KORT 3'!$O92)</f>
        <v>0</v>
      </c>
      <c r="GD92" s="19">
        <f>SUMIF($M92,REGISTER!$CU$47,'KORT 3'!$O92)</f>
        <v>0</v>
      </c>
      <c r="GE92" s="19">
        <f>SUMIF($M92,REGISTER!$CU$48,'KORT 3'!$O92)</f>
        <v>0</v>
      </c>
      <c r="GF92" s="19">
        <f>SUMIF($M92,REGISTER!$CU$49,'KORT 3'!$O92)</f>
        <v>0</v>
      </c>
      <c r="GG92" s="19">
        <f>SUMIF($M92,REGISTER!$CU$50,'KORT 3'!$O92)</f>
        <v>0</v>
      </c>
      <c r="GH92" s="19">
        <f>SUMIF($M92,REGISTER!$CU$51,'KORT 3'!$O92)</f>
        <v>0</v>
      </c>
      <c r="GI92" s="18">
        <f>SUMIF($M92,REGISTER!$CU$52,'KORT 3'!$O92)+SUMIF($M92,REGISTER!$CU$53,'KORT 3'!$O92)+SUMIF($M92,REGISTER!$CU$54,'KORT 3'!$O92)+SUMIF($M92,REGISTER!$CU$55,'KORT 3'!$O92)</f>
        <v>0</v>
      </c>
      <c r="GJ92" s="19">
        <f>SUMIF($M92,REGISTER!$CU$66,'KORT 3'!$O92)</f>
        <v>0</v>
      </c>
      <c r="GK92" s="19">
        <f>SUMIF($M92,REGISTER!$CU$67,'KORT 3'!$O92)</f>
        <v>0</v>
      </c>
      <c r="GL92" s="19">
        <f>SUMIF($M92,REGISTER!$CU$68,'KORT 3'!$O92)</f>
        <v>0</v>
      </c>
      <c r="GM92" s="19">
        <f>SUMIF($M92,REGISTER!$CU$69,'KORT 3'!$O92)</f>
        <v>0</v>
      </c>
      <c r="GN92" s="19">
        <f>SUMIF($M92,REGISTER!$CU$70,'KORT 3'!$O92)</f>
        <v>0</v>
      </c>
      <c r="GO92" s="19">
        <f>SUMIF($M92,REGISTER!$CU$71,'KORT 3'!$O92)</f>
        <v>0</v>
      </c>
      <c r="GP92" s="18">
        <f>SUMIF($M92,REGISTER!$CU$72,'KORT 3'!$O92)+SUMIF($M92,REGISTER!$CU$73,'KORT 3'!$O92)+SUMIF($M92,REGISTER!$CU$74,'KORT 3'!$O92)+SUMIF($M92,REGISTER!$CU$75,'KORT 3'!$O92)</f>
        <v>0</v>
      </c>
      <c r="GQ92" s="136"/>
      <c r="GR92" s="136"/>
      <c r="GS92" s="136"/>
      <c r="GT92" s="136"/>
      <c r="GU92" s="136"/>
      <c r="GV92" s="136"/>
      <c r="GW92" s="136"/>
      <c r="GX92" s="136"/>
      <c r="GY92" s="136"/>
      <c r="GZ92" s="136"/>
      <c r="HA92" s="136"/>
      <c r="HB92" s="136"/>
      <c r="HC92" s="136"/>
      <c r="HD92" s="136"/>
      <c r="HE92" s="136"/>
      <c r="HF92" s="136"/>
      <c r="HG92" s="136"/>
      <c r="HH92" s="125"/>
      <c r="HI92" s="1"/>
    </row>
    <row r="93" spans="1:217" ht="12" customHeight="1">
      <c r="A93" s="17">
        <v>37</v>
      </c>
      <c r="B93" s="81"/>
      <c r="C93" s="427" t="str">
        <f t="shared" si="38"/>
        <v/>
      </c>
      <c r="D93" s="428"/>
      <c r="E93" s="428"/>
      <c r="F93" s="428"/>
      <c r="G93" s="429"/>
      <c r="H93" s="130" t="str">
        <f t="shared" si="39"/>
        <v/>
      </c>
      <c r="I93" s="26">
        <f t="shared" si="40"/>
        <v>0</v>
      </c>
      <c r="J93" s="26">
        <f t="shared" si="41"/>
        <v>0</v>
      </c>
      <c r="K93" s="26">
        <f t="shared" si="42"/>
        <v>0</v>
      </c>
      <c r="L93" s="133"/>
      <c r="M93" s="26">
        <f t="shared" si="43"/>
        <v>0</v>
      </c>
      <c r="N93" s="26">
        <f t="shared" si="44"/>
        <v>0</v>
      </c>
      <c r="O93" s="101">
        <f t="shared" si="45"/>
        <v>0</v>
      </c>
      <c r="P93" s="80">
        <f>IF((SUM(P$19:P$39)+SUM(P$78:P92)+SUM(P$117:P$121))&gt;=REGISTER!$CZ$22,0,IF(CS$70=1,0,IF(AND(CS93=1,$J93=1,CS$43&gt;=REGISTER!$CZ$25,CS$40&gt;0,SUM(CS$54:CS$60)&gt;0),1,0)))</f>
        <v>0</v>
      </c>
      <c r="Q93" s="80">
        <f>IF((SUM(Q$19:Q$39)+SUM(Q$78:Q92)+SUM(Q$117:Q$121))&gt;=REGISTER!$CZ$22,0,IF(CT$70=1,0,IF(AND(CT93=1,$J93=1,CT$43&gt;=REGISTER!$CZ$25,CT$40&gt;0,SUM(CT$54:CT$60)&gt;0),1,0)))</f>
        <v>0</v>
      </c>
      <c r="R93" s="80">
        <f>IF((SUM(R$19:R$39)+SUM(R$78:R92)+SUM(R$117:R$121))&gt;=REGISTER!$CZ$22,0,IF(CU$70=1,0,IF(AND(CU93=1,$J93=1,CU$43&gt;=REGISTER!$CZ$25,CU$40&gt;0,SUM(CU$54:CU$60)&gt;0),1,0)))</f>
        <v>0</v>
      </c>
      <c r="S93" s="80">
        <f>IF((SUM(S$19:S$39)+SUM(S$78:S92)+SUM(S$117:S$121))&gt;=REGISTER!$CZ$22,0,IF(CV$70=1,0,IF(AND(CV93=1,$J93=1,CV$43&gt;=REGISTER!$CZ$25,CV$40&gt;0,SUM(CV$54:CV$60)&gt;0),1,0)))</f>
        <v>0</v>
      </c>
      <c r="T93" s="80">
        <f>IF((SUM(T$19:T$39)+SUM(T$78:T92)+SUM(T$117:T$121))&gt;=REGISTER!$CZ$22,0,IF(CW$70=1,0,IF(AND(CW93=1,$J93=1,CW$43&gt;=REGISTER!$CZ$25,CW$40&gt;0,SUM(CW$54:CW$60)&gt;0),1,0)))</f>
        <v>0</v>
      </c>
      <c r="U93" s="80">
        <f>IF((SUM(U$19:U$39)+SUM(U$78:U92)+SUM(U$117:U$121))&gt;=REGISTER!$CZ$22,0,IF(CX$70=1,0,IF(AND(CX93=1,$J93=1,CX$43&gt;=REGISTER!$CZ$25,CX$40&gt;0,SUM(CX$54:CX$60)&gt;0),1,0)))</f>
        <v>0</v>
      </c>
      <c r="V93" s="80">
        <f>IF((SUM(V$19:V$39)+SUM(V$78:V92)+SUM(V$117:V$121))&gt;=REGISTER!$CZ$22,0,IF(CY$70=1,0,IF(AND(CY93=1,$J93=1,CY$43&gt;=REGISTER!$CZ$25,CY$40&gt;0,SUM(CY$54:CY$60)&gt;0),1,0)))</f>
        <v>0</v>
      </c>
      <c r="W93" s="80">
        <f>IF((SUM(W$19:W$39)+SUM(W$78:W92)+SUM(W$117:W$121))&gt;=REGISTER!$CZ$22,0,IF(CZ$70=1,0,IF(AND(CZ93=1,$J93=1,CZ$43&gt;=REGISTER!$CZ$25,CZ$40&gt;0,SUM(CZ$54:CZ$60)&gt;0),1,0)))</f>
        <v>0</v>
      </c>
      <c r="X93" s="80">
        <f>IF((SUM(X$19:X$39)+SUM(X$78:X92)+SUM(X$117:X$121))&gt;=REGISTER!$CZ$22,0,IF(DA$70=1,0,IF(AND(DA93=1,$J93=1,DA$43&gt;=REGISTER!$CZ$25,DA$40&gt;0,SUM(DA$54:DA$60)&gt;0),1,0)))</f>
        <v>0</v>
      </c>
      <c r="Y93" s="80">
        <f>IF((SUM(Y$19:Y$39)+SUM(Y$78:Y92)+SUM(Y$117:Y$121))&gt;=REGISTER!$CZ$22,0,IF(DB$70=1,0,IF(AND(DB93=1,$J93=1,DB$43&gt;=REGISTER!$CZ$25,DB$40&gt;0,SUM(DB$54:DB$60)&gt;0),1,0)))</f>
        <v>0</v>
      </c>
      <c r="Z93" s="80">
        <f>IF((SUM(Z$19:Z$39)+SUM(Z$78:Z92)+SUM(Z$117:Z$121))&gt;=REGISTER!$CZ$22,0,IF(DC$70=1,0,IF(AND(DC93=1,$J93=1,DC$43&gt;=REGISTER!$CZ$25,DC$40&gt;0,SUM(DC$54:DC$60)&gt;0),1,0)))</f>
        <v>0</v>
      </c>
      <c r="AA93" s="80">
        <f>IF((SUM(AA$19:AA$39)+SUM(AA$78:AA92)+SUM(AA$117:AA$121))&gt;=REGISTER!$CZ$22,0,IF(DD$70=1,0,IF(AND(DD93=1,$J93=1,DD$43&gt;=REGISTER!$CZ$25,DD$40&gt;0,SUM(DD$54:DD$60)&gt;0),1,0)))</f>
        <v>0</v>
      </c>
      <c r="AB93" s="80">
        <f>IF((SUM(AB$19:AB$39)+SUM(AB$78:AB92)+SUM(AB$117:AB$121))&gt;=REGISTER!$CZ$22,0,IF(DE$70=1,0,IF(AND(DE93=1,$J93=1,DE$43&gt;=REGISTER!$CZ$25,DE$40&gt;0,SUM(DE$54:DE$60)&gt;0),1,0)))</f>
        <v>0</v>
      </c>
      <c r="AC93" s="80">
        <f>IF((SUM(AC$19:AC$39)+SUM(AC$78:AC92)+SUM(AC$117:AC$121))&gt;=REGISTER!$CZ$22,0,IF(DF$70=1,0,IF(AND(DF93=1,$J93=1,DF$43&gt;=REGISTER!$CZ$25,DF$40&gt;0,SUM(DF$54:DF$60)&gt;0),1,0)))</f>
        <v>0</v>
      </c>
      <c r="AD93" s="80">
        <f>IF((SUM(AD$19:AD$39)+SUM(AD$78:AD92)+SUM(AD$117:AD$121))&gt;=REGISTER!$CZ$22,0,IF(DG$70=1,0,IF(AND(DG93=1,$J93=1,DG$43&gt;=REGISTER!$CZ$25,DG$40&gt;0,SUM(DG$54:DG$60)&gt;0),1,0)))</f>
        <v>0</v>
      </c>
      <c r="AE93" s="80">
        <f>IF((SUM(AE$19:AE$39)+SUM(AE$78:AE92)+SUM(AE$117:AE$121))&gt;=REGISTER!$CZ$22,0,IF(DH$70=1,0,IF(AND(DH93=1,$J93=1,DH$43&gt;=REGISTER!$CZ$25,DH$40&gt;0,SUM(DH$54:DH$60)&gt;0),1,0)))</f>
        <v>0</v>
      </c>
      <c r="AF93" s="80">
        <f>IF((SUM(AF$19:AF$39)+SUM(AF$78:AF92)+SUM(AF$117:AF$121))&gt;=REGISTER!$CZ$22,0,IF(DI$70=1,0,IF(AND(DI93=1,$J93=1,DI$43&gt;=REGISTER!$CZ$25,DI$40&gt;0,SUM(DI$54:DI$60)&gt;0),1,0)))</f>
        <v>0</v>
      </c>
      <c r="AG93" s="80">
        <f>IF((SUM(AG$19:AG$39)+SUM(AG$78:AG92)+SUM(AG$117:AG$121))&gt;=REGISTER!$CZ$22,0,IF(DJ$70=1,0,IF(AND(DJ93=1,$J93=1,DJ$43&gt;=REGISTER!$CZ$25,DJ$40&gt;0,SUM(DJ$54:DJ$60)&gt;0),1,0)))</f>
        <v>0</v>
      </c>
      <c r="AH93" s="80">
        <f>IF((SUM(AH$19:AH$39)+SUM(AH$78:AH92)+SUM(AH$117:AH$121))&gt;=REGISTER!$CZ$22,0,IF(DK$70=1,0,IF(AND(DK93=1,$J93=1,DK$43&gt;=REGISTER!$CZ$25,DK$40&gt;0,SUM(DK$54:DK$60)&gt;0),1,0)))</f>
        <v>0</v>
      </c>
      <c r="AI93" s="80">
        <f>IF((SUM(AI$19:AI$39)+SUM(AI$78:AI92)+SUM(AI$117:AI$121))&gt;=REGISTER!$CZ$22,0,IF(DL$70=1,0,IF(AND(DL93=1,$J93=1,DL$43&gt;=REGISTER!$CZ$25,DL$40&gt;0,SUM(DL$54:DL$60)&gt;0),1,0)))</f>
        <v>0</v>
      </c>
      <c r="AJ93" s="80">
        <f>IF((SUM(AJ$19:AJ$39)+SUM(AJ$78:AJ92)+SUM(AJ$117:AJ$121))&gt;=REGISTER!$CZ$22,0,IF(DM$70=1,0,IF(AND(DM93=1,$J93=1,DM$43&gt;=REGISTER!$CZ$25,DM$40&gt;0,SUM(DM$54:DM$60)&gt;0),1,0)))</f>
        <v>0</v>
      </c>
      <c r="AK93" s="80">
        <f>IF((SUM(AK$19:AK$39)+SUM(AK$78:AK92)+SUM(AK$117:AK$121))&gt;=REGISTER!$CZ$22,0,IF(DN$70=1,0,IF(AND(DN93=1,$J93=1,DN$43&gt;=REGISTER!$CZ$25,DN$40&gt;0,SUM(DN$54:DN$60)&gt;0),1,0)))</f>
        <v>0</v>
      </c>
      <c r="AL93" s="80">
        <f>IF((SUM(AL$19:AL$39)+SUM(AL$78:AL92)+SUM(AL$117:AL$121))&gt;=REGISTER!$CZ$22,0,IF(DO$70=1,0,IF(AND(DO93=1,$J93=1,DO$43&gt;=REGISTER!$CZ$25,DO$40&gt;0,SUM(DO$54:DO$60)&gt;0),1,0)))</f>
        <v>0</v>
      </c>
      <c r="AM93" s="80">
        <f>IF((SUM(AM$19:AM$39)+SUM(AM$78:AM92)+SUM(AM$117:AM$121))&gt;=REGISTER!$CZ$22,0,IF(DP$70=1,0,IF(AND(DP93=1,$J93=1,DP$43&gt;=REGISTER!$CZ$25,DP$40&gt;0,SUM(DP$54:DP$60)&gt;0),1,0)))</f>
        <v>0</v>
      </c>
      <c r="AN93" s="80">
        <f>IF((SUM(AN$19:AN$39)+SUM(AN$78:AN92)+SUM(AN$117:AN$121))&gt;=REGISTER!$CZ$22,0,IF(DQ$70=1,0,IF(AND(DQ93=1,$J93=1,DQ$43&gt;=REGISTER!$CZ$25,DQ$40&gt;0,SUM(DQ$54:DQ$60)&gt;0),1,0)))</f>
        <v>0</v>
      </c>
      <c r="AO93" s="80">
        <f>IF((SUM(AO$19:AO$39)+SUM(AO$78:AO92)+SUM(AO$117:AO$121))&gt;=REGISTER!$CZ$22,0,IF(DR$70=1,0,IF(AND(DR93=1,$J93=1,DR$43&gt;=REGISTER!$CZ$25,DR$40&gt;0,SUM(DR$54:DR$60)&gt;0),1,0)))</f>
        <v>0</v>
      </c>
      <c r="AP93" s="80">
        <f>IF((SUM(AP$19:AP$39)+SUM(AP$78:AP92)+SUM(AP$117:AP$121))&gt;=REGISTER!$CZ$22,0,IF(DS$70=1,0,IF(AND(DS93=1,$J93=1,DS$43&gt;=REGISTER!$CZ$25,DS$40&gt;0,SUM(DS$54:DS$60)&gt;0),1,0)))</f>
        <v>0</v>
      </c>
      <c r="AQ93" s="80">
        <f>IF((SUM(AQ$19:AQ$39)+SUM(AQ$78:AQ92)+SUM(AQ$117:AQ$121))&gt;=REGISTER!$CZ$22,0,IF(DT$70=1,0,IF(AND(DT93=1,$J93=1,DT$43&gt;=REGISTER!$CZ$25,DT$40&gt;0,SUM(DT$54:DT$60)&gt;0),1,0)))</f>
        <v>0</v>
      </c>
      <c r="AR93" s="80">
        <f>IF((SUM(AR$19:AR$39)+SUM(AR$78:AR92)+SUM(AR$117:AR$121))&gt;=REGISTER!$CZ$22,0,IF(DU$70=1,0,IF(AND(DU93=1,$J93=1,DU$43&gt;=REGISTER!$CZ$25,DU$40&gt;0,SUM(DU$54:DU$60)&gt;0),1,0)))</f>
        <v>0</v>
      </c>
      <c r="AS93" s="80">
        <f>IF((SUM(AS$19:AS$39)+SUM(AS$78:AS92)+SUM(AS$117:AS$121))&gt;=REGISTER!$CZ$22,0,IF(DV$70=1,0,IF(AND(DV93=1,$J93=1,DV$43&gt;=REGISTER!$CZ$25,DV$40&gt;0,SUM(DV$54:DV$60)&gt;0),1,0)))</f>
        <v>0</v>
      </c>
      <c r="AT93" s="80">
        <f>IF((SUM(AT$19:AT$39)+SUM(AT$78:AT92)+SUM(AT$117:AT$121))&gt;=REGISTER!$CZ$22,0,IF(DW$70=1,0,IF(AND(DW93=1,$J93=1,DW$43&gt;=REGISTER!$CZ$25,DW$40&gt;0,SUM(DW$54:DW$60)&gt;0),1,0)))</f>
        <v>0</v>
      </c>
      <c r="AU93" s="80">
        <f>IF((SUM(AU$19:AU$39)+SUM(AU$78:AU92)+SUM(AU$117:AU$121))&gt;=REGISTER!$CZ$22,0,IF(DX$70=1,0,IF(AND(DX93=1,$J93=1,DX$43&gt;=REGISTER!$CZ$25,DX$40&gt;0,SUM(DX$54:DX$60)&gt;0),1,0)))</f>
        <v>0</v>
      </c>
      <c r="AV93" s="80">
        <f>IF((SUM(AV$19:AV$39)+SUM(AV$78:AV92)+SUM(AV$117:AV$121))&gt;=REGISTER!$CZ$22,0,IF(DY$70=1,0,IF(AND(DY93=1,$J93=1,DY$43&gt;=REGISTER!$CZ$25,DY$40&gt;0,SUM(DY$54:DY$60)&gt;0),1,0)))</f>
        <v>0</v>
      </c>
      <c r="AW93" s="80">
        <f>IF((SUM(AW$19:AW$39)+SUM(AW$78:AW92)+SUM(AW$117:AW$121))&gt;=REGISTER!$CZ$22,0,IF(DZ$70=1,0,IF(AND(DZ93=1,$J93=1,DZ$43&gt;=REGISTER!$CZ$25,DZ$40&gt;0,SUM(DZ$54:DZ$60)&gt;0),1,0)))</f>
        <v>0</v>
      </c>
      <c r="AX93" s="80">
        <f>IF((SUM(AX$19:AX$39)+SUM(AX$78:AX92)+SUM(AX$117:AX$121))&gt;=REGISTER!$CZ$22,0,IF(EA$70=1,0,IF(AND(EA93=1,$J93=1,EA$43&gt;=REGISTER!$CZ$25,EA$40&gt;0,SUM(EA$54:EA$60)&gt;0),1,0)))</f>
        <v>0</v>
      </c>
      <c r="AY93" s="80">
        <f>IF((SUM(AY$19:AY$39)+SUM(AY$78:AY92)+SUM(AY$117:AY$121))&gt;=REGISTER!$CZ$22,0,IF(EB$70=1,0,IF(AND(EB93=1,$J93=1,EB$43&gt;=REGISTER!$CZ$25,EB$40&gt;0,SUM(EB$54:EB$60)&gt;0),1,0)))</f>
        <v>0</v>
      </c>
      <c r="AZ93" s="80">
        <f>IF((SUM(AZ$19:AZ$39)+SUM(AZ$78:AZ92)+SUM(AZ$117:AZ$121))&gt;=REGISTER!$CZ$22,0,IF(EC$70=1,0,IF(AND(EC93=1,$J93=1,EC$43&gt;=REGISTER!$CZ$25,EC$40&gt;0,SUM(EC$54:EC$60)&gt;0),1,0)))</f>
        <v>0</v>
      </c>
      <c r="BA93" s="80">
        <f>IF((SUM(BA$19:BA$39)+SUM(BA$78:BA92)+SUM(BA$117:BA$121))&gt;=REGISTER!$CZ$22,0,IF(ED$70=1,0,IF(AND(ED93=1,$J93=1,ED$43&gt;=REGISTER!$CZ$25,ED$40&gt;0,SUM(ED$54:ED$60)&gt;0),1,0)))</f>
        <v>0</v>
      </c>
      <c r="BB93" s="80">
        <f>IF((SUM(BB$19:BB$39)+SUM(BB$78:BB92)+SUM(BB$117:BB$121))&gt;=REGISTER!$CZ$22,0,IF(EE$70=1,0,IF(AND(EE93=1,$J93=1,EE$43&gt;=REGISTER!$CZ$25,EE$40&gt;0,SUM(EE$54:EE$60)&gt;0),1,0)))</f>
        <v>0</v>
      </c>
      <c r="BC93" s="80">
        <f>IF((SUM(BC$19:BC$39)+SUM(BC$78:BC92)+SUM(BC$117:BC$121))&gt;=REGISTER!$CZ$22,0,IF(EF$70=1,0,IF(AND(EF93=1,$J93=1,EF$43&gt;=REGISTER!$CZ$25,EF$40&gt;0,SUM(EF$54:EF$60)&gt;0),1,0)))</f>
        <v>0</v>
      </c>
      <c r="BD93" s="101">
        <f t="shared" si="46"/>
        <v>0</v>
      </c>
      <c r="BE93" s="80">
        <f>IF((SUM(BE$19:BE$39)+SUM(BE$78:BE92)+SUM(BE$117:BE$121))&gt;=30,0,SUM(IF(AND($I93=1,CS93=1,CS$41&gt;2,CS$40&gt;0,SUM(CS$47:CS$53)&gt;0),1,0)))</f>
        <v>0</v>
      </c>
      <c r="BF93" s="80">
        <f>IF((SUM(BF$19:BF$39)+SUM(BF$78:BF92)+SUM(BF$117:BF$121))&gt;=30,0,SUM(IF(AND($I93=1,CT93=1,CT$41&gt;2,CT$40&gt;0,SUM(CT$47:CT$53)&gt;0),1,0)))</f>
        <v>0</v>
      </c>
      <c r="BG93" s="80">
        <f>IF((SUM(BG$19:BG$39)+SUM(BG$78:BG92)+SUM(BG$117:BG$121))&gt;=30,0,SUM(IF(AND($I93=1,CU93=1,CU$41&gt;2,CU$40&gt;0,SUM(CU$47:CU$53)&gt;0),1,0)))</f>
        <v>0</v>
      </c>
      <c r="BH93" s="80">
        <f>IF((SUM(BH$19:BH$39)+SUM(BH$78:BH92)+SUM(BH$117:BH$121))&gt;=30,0,SUM(IF(AND($I93=1,CV93=1,CV$41&gt;2,CV$40&gt;0,SUM(CV$47:CV$53)&gt;0),1,0)))</f>
        <v>0</v>
      </c>
      <c r="BI93" s="80">
        <f>IF((SUM(BI$19:BI$39)+SUM(BI$78:BI92)+SUM(BI$117:BI$121))&gt;=30,0,SUM(IF(AND($I93=1,CW93=1,CW$41&gt;2,CW$40&gt;0,SUM(CW$47:CW$53)&gt;0),1,0)))</f>
        <v>0</v>
      </c>
      <c r="BJ93" s="80">
        <f>IF((SUM(BJ$19:BJ$39)+SUM(BJ$78:BJ92)+SUM(BJ$117:BJ$121))&gt;=30,0,SUM(IF(AND($I93=1,CX93=1,CX$41&gt;2,CX$40&gt;0,SUM(CX$47:CX$53)&gt;0),1,0)))</f>
        <v>0</v>
      </c>
      <c r="BK93" s="80">
        <f>IF((SUM(BK$19:BK$39)+SUM(BK$78:BK92)+SUM(BK$117:BK$121))&gt;=30,0,SUM(IF(AND($I93=1,CY93=1,CY$41&gt;2,CY$40&gt;0,SUM(CY$47:CY$53)&gt;0),1,0)))</f>
        <v>0</v>
      </c>
      <c r="BL93" s="80">
        <f>IF((SUM(BL$19:BL$39)+SUM(BL$78:BL92)+SUM(BL$117:BL$121))&gt;=30,0,SUM(IF(AND($I93=1,CZ93=1,CZ$41&gt;2,CZ$40&gt;0,SUM(CZ$47:CZ$53)&gt;0),1,0)))</f>
        <v>0</v>
      </c>
      <c r="BM93" s="80">
        <f>IF((SUM(BM$19:BM$39)+SUM(BM$78:BM92)+SUM(BM$117:BM$121))&gt;=30,0,SUM(IF(AND($I93=1,DA93=1,DA$41&gt;2,DA$40&gt;0,SUM(DA$47:DA$53)&gt;0),1,0)))</f>
        <v>0</v>
      </c>
      <c r="BN93" s="80">
        <f>IF((SUM(BN$19:BN$39)+SUM(BN$78:BN92)+SUM(BN$117:BN$121))&gt;=30,0,SUM(IF(AND($I93=1,DB93=1,DB$41&gt;2,DB$40&gt;0,SUM(DB$47:DB$53)&gt;0),1,0)))</f>
        <v>0</v>
      </c>
      <c r="BO93" s="80">
        <f>IF((SUM(BO$19:BO$39)+SUM(BO$78:BO92)+SUM(BO$117:BO$121))&gt;=30,0,SUM(IF(AND($I93=1,DC93=1,DC$41&gt;2,DC$40&gt;0,SUM(DC$47:DC$53)&gt;0),1,0)))</f>
        <v>0</v>
      </c>
      <c r="BP93" s="80">
        <f>IF((SUM(BP$19:BP$39)+SUM(BP$78:BP92)+SUM(BP$117:BP$121))&gt;=30,0,SUM(IF(AND($I93=1,DD93=1,DD$41&gt;2,DD$40&gt;0,SUM(DD$47:DD$53)&gt;0),1,0)))</f>
        <v>0</v>
      </c>
      <c r="BQ93" s="80">
        <f>IF((SUM(BQ$19:BQ$39)+SUM(BQ$78:BQ92)+SUM(BQ$117:BQ$121))&gt;=30,0,SUM(IF(AND($I93=1,DE93=1,DE$41&gt;2,DE$40&gt;0,SUM(DE$47:DE$53)&gt;0),1,0)))</f>
        <v>0</v>
      </c>
      <c r="BR93" s="80">
        <f>IF((SUM(BR$19:BR$39)+SUM(BR$78:BR92)+SUM(BR$117:BR$121))&gt;=30,0,SUM(IF(AND($I93=1,DF93=1,DF$41&gt;2,DF$40&gt;0,SUM(DF$47:DF$53)&gt;0),1,0)))</f>
        <v>0</v>
      </c>
      <c r="BS93" s="80">
        <f>IF((SUM(BS$19:BS$39)+SUM(BS$78:BS92)+SUM(BS$117:BS$121))&gt;=30,0,SUM(IF(AND($I93=1,DG93=1,DG$41&gt;2,DG$40&gt;0,SUM(DG$47:DG$53)&gt;0),1,0)))</f>
        <v>0</v>
      </c>
      <c r="BT93" s="80">
        <f>IF((SUM(BT$19:BT$39)+SUM(BT$78:BT92)+SUM(BT$117:BT$121))&gt;=30,0,SUM(IF(AND($I93=1,DH93=1,DH$41&gt;2,DH$40&gt;0,SUM(DH$47:DH$53)&gt;0),1,0)))</f>
        <v>0</v>
      </c>
      <c r="BU93" s="80">
        <f>IF((SUM(BU$19:BU$39)+SUM(BU$78:BU92)+SUM(BU$117:BU$121))&gt;=30,0,SUM(IF(AND($I93=1,DI93=1,DI$41&gt;2,DI$40&gt;0,SUM(DI$47:DI$53)&gt;0),1,0)))</f>
        <v>0</v>
      </c>
      <c r="BV93" s="80">
        <f>IF((SUM(BV$19:BV$39)+SUM(BV$78:BV92)+SUM(BV$117:BV$121))&gt;=30,0,SUM(IF(AND($I93=1,DJ93=1,DJ$41&gt;2,DJ$40&gt;0,SUM(DJ$47:DJ$53)&gt;0),1,0)))</f>
        <v>0</v>
      </c>
      <c r="BW93" s="80">
        <f>IF((SUM(BW$19:BW$39)+SUM(BW$78:BW92)+SUM(BW$117:BW$121))&gt;=30,0,SUM(IF(AND($I93=1,DK93=1,DK$41&gt;2,DK$40&gt;0,SUM(DK$47:DK$53)&gt;0),1,0)))</f>
        <v>0</v>
      </c>
      <c r="BX93" s="80">
        <f>IF((SUM(BX$19:BX$39)+SUM(BX$78:BX92)+SUM(BX$117:BX$121))&gt;=30,0,SUM(IF(AND($I93=1,DL93=1,DL$41&gt;2,DL$40&gt;0,SUM(DL$47:DL$53)&gt;0),1,0)))</f>
        <v>0</v>
      </c>
      <c r="BY93" s="80">
        <f>IF((SUM(BY$19:BY$39)+SUM(BY$78:BY92)+SUM(BY$117:BY$121))&gt;=30,0,SUM(IF(AND($I93=1,DM93=1,DM$41&gt;2,DM$40&gt;0,SUM(DM$47:DM$53)&gt;0),1,0)))</f>
        <v>0</v>
      </c>
      <c r="BZ93" s="80">
        <f>IF((SUM(BZ$19:BZ$39)+SUM(BZ$78:BZ92)+SUM(BZ$117:BZ$121))&gt;=30,0,SUM(IF(AND($I93=1,DN93=1,DN$41&gt;2,DN$40&gt;0,SUM(DN$47:DN$53)&gt;0),1,0)))</f>
        <v>0</v>
      </c>
      <c r="CA93" s="80">
        <f>IF((SUM(CA$19:CA$39)+SUM(CA$78:CA92)+SUM(CA$117:CA$121))&gt;=30,0,SUM(IF(AND($I93=1,DO93=1,DO$41&gt;2,DO$40&gt;0,SUM(DO$47:DO$53)&gt;0),1,0)))</f>
        <v>0</v>
      </c>
      <c r="CB93" s="80">
        <f>IF((SUM(CB$19:CB$39)+SUM(CB$78:CB92)+SUM(CB$117:CB$121))&gt;=30,0,SUM(IF(AND($I93=1,DP93=1,DP$41&gt;2,DP$40&gt;0,SUM(DP$47:DP$53)&gt;0),1,0)))</f>
        <v>0</v>
      </c>
      <c r="CC93" s="80">
        <f>IF((SUM(CC$19:CC$39)+SUM(CC$78:CC92)+SUM(CC$117:CC$121))&gt;=30,0,SUM(IF(AND($I93=1,DQ93=1,DQ$41&gt;2,DQ$40&gt;0,SUM(DQ$47:DQ$53)&gt;0),1,0)))</f>
        <v>0</v>
      </c>
      <c r="CD93" s="80">
        <f>IF((SUM(CD$19:CD$39)+SUM(CD$78:CD92)+SUM(CD$117:CD$121))&gt;=30,0,SUM(IF(AND($I93=1,DR93=1,DR$41&gt;2,DR$40&gt;0,SUM(DR$47:DR$53)&gt;0),1,0)))</f>
        <v>0</v>
      </c>
      <c r="CE93" s="80">
        <f>IF((SUM(CE$19:CE$39)+SUM(CE$78:CE92)+SUM(CE$117:CE$121))&gt;=30,0,SUM(IF(AND($I93=1,DS93=1,DS$41&gt;2,DS$40&gt;0,SUM(DS$47:DS$53)&gt;0),1,0)))</f>
        <v>0</v>
      </c>
      <c r="CF93" s="80">
        <f>IF((SUM(CF$19:CF$39)+SUM(CF$78:CF92)+SUM(CF$117:CF$121))&gt;=30,0,SUM(IF(AND($I93=1,DT93=1,DT$41&gt;2,DT$40&gt;0,SUM(DT$47:DT$53)&gt;0),1,0)))</f>
        <v>0</v>
      </c>
      <c r="CG93" s="80">
        <f>IF((SUM(CG$19:CG$39)+SUM(CG$78:CG92)+SUM(CG$117:CG$121))&gt;=30,0,SUM(IF(AND($I93=1,DU93=1,DU$41&gt;2,DU$40&gt;0,SUM(DU$47:DU$53)&gt;0),1,0)))</f>
        <v>0</v>
      </c>
      <c r="CH93" s="80">
        <f>IF((SUM(CH$19:CH$39)+SUM(CH$78:CH92)+SUM(CH$117:CH$121))&gt;=30,0,SUM(IF(AND($I93=1,DV93=1,DV$41&gt;2,DV$40&gt;0,SUM(DV$47:DV$53)&gt;0),1,0)))</f>
        <v>0</v>
      </c>
      <c r="CI93" s="80">
        <f>IF((SUM(CI$19:CI$39)+SUM(CI$78:CI92)+SUM(CI$117:CI$121))&gt;=30,0,SUM(IF(AND($I93=1,DW93=1,DW$41&gt;2,DW$40&gt;0,SUM(DW$47:DW$53)&gt;0),1,0)))</f>
        <v>0</v>
      </c>
      <c r="CJ93" s="80">
        <f>IF((SUM(CJ$19:CJ$39)+SUM(CJ$78:CJ92)+SUM(CJ$117:CJ$121))&gt;=30,0,SUM(IF(AND($I93=1,DX93=1,DX$41&gt;2,DX$40&gt;0,SUM(DX$47:DX$53)&gt;0),1,0)))</f>
        <v>0</v>
      </c>
      <c r="CK93" s="80">
        <f>IF((SUM(CK$19:CK$39)+SUM(CK$78:CK92)+SUM(CK$117:CK$121))&gt;=30,0,SUM(IF(AND($I93=1,DY93=1,DY$41&gt;2,DY$40&gt;0,SUM(DY$47:DY$53)&gt;0),1,0)))</f>
        <v>0</v>
      </c>
      <c r="CL93" s="80">
        <f>IF((SUM(CL$19:CL$39)+SUM(CL$78:CL92)+SUM(CL$117:CL$121))&gt;=30,0,SUM(IF(AND($I93=1,DZ93=1,DZ$41&gt;2,DZ$40&gt;0,SUM(DZ$47:DZ$53)&gt;0),1,0)))</f>
        <v>0</v>
      </c>
      <c r="CM93" s="80">
        <f>IF((SUM(CM$19:CM$39)+SUM(CM$78:CM92)+SUM(CM$117:CM$121))&gt;=30,0,SUM(IF(AND($I93=1,EA93=1,EA$41&gt;2,EA$40&gt;0,SUM(EA$47:EA$53)&gt;0),1,0)))</f>
        <v>0</v>
      </c>
      <c r="CN93" s="80">
        <f>IF((SUM(CN$19:CN$39)+SUM(CN$78:CN92)+SUM(CN$117:CN$121))&gt;=30,0,SUM(IF(AND($I93=1,EB93=1,EB$41&gt;2,EB$40&gt;0,SUM(EB$47:EB$53)&gt;0),1,0)))</f>
        <v>0</v>
      </c>
      <c r="CO93" s="80">
        <f>IF((SUM(CO$19:CO$39)+SUM(CO$78:CO92)+SUM(CO$117:CO$121))&gt;=30,0,SUM(IF(AND($I93=1,EC93=1,EC$41&gt;2,EC$40&gt;0,SUM(EC$47:EC$53)&gt;0),1,0)))</f>
        <v>0</v>
      </c>
      <c r="CP93" s="80">
        <f>IF((SUM(CP$19:CP$39)+SUM(CP$78:CP92)+SUM(CP$117:CP$121))&gt;=30,0,SUM(IF(AND($I93=1,ED93=1,ED$41&gt;2,ED$40&gt;0,SUM(ED$47:ED$53)&gt;0),1,0)))</f>
        <v>0</v>
      </c>
      <c r="CQ93" s="80">
        <f>IF((SUM(CQ$19:CQ$39)+SUM(CQ$78:CQ92)+SUM(CQ$117:CQ$121))&gt;=30,0,SUM(IF(AND($I93=1,EE93=1,EE$41&gt;2,EE$40&gt;0,SUM(EE$47:EE$53)&gt;0),1,0)))</f>
        <v>0</v>
      </c>
      <c r="CR93" s="80">
        <f>IF((SUM(CR$19:CR$39)+SUM(CR$78:CR92)+SUM(CR$117:CR$121))&gt;=30,0,SUM(IF(AND($I93=1,EF93=1,EF$41&gt;2,EF$40&gt;0,SUM(EF$47:EF$53)&gt;0),1,0)))</f>
        <v>0</v>
      </c>
      <c r="CS93" s="64"/>
      <c r="CT93" s="64"/>
      <c r="CU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64"/>
      <c r="DM93" s="64"/>
      <c r="DN93" s="64"/>
      <c r="DO93" s="64"/>
      <c r="DP93" s="64"/>
      <c r="DQ93" s="64"/>
      <c r="DR93" s="64"/>
      <c r="DS93" s="64"/>
      <c r="DT93" s="64"/>
      <c r="DU93" s="64"/>
      <c r="DV93" s="64"/>
      <c r="DW93" s="64"/>
      <c r="DX93" s="64"/>
      <c r="DY93" s="64"/>
      <c r="DZ93" s="64"/>
      <c r="EA93" s="64"/>
      <c r="EB93" s="64"/>
      <c r="EC93" s="64"/>
      <c r="ED93" s="64"/>
      <c r="EE93" s="64"/>
      <c r="EF93" s="64"/>
      <c r="EG93" s="54">
        <f t="shared" si="48"/>
        <v>0</v>
      </c>
      <c r="EH93" s="136"/>
      <c r="EI93" s="97">
        <f t="shared" si="49"/>
        <v>0</v>
      </c>
      <c r="EJ93" s="344" t="str">
        <f t="shared" si="50"/>
        <v/>
      </c>
      <c r="EK93" s="345">
        <f t="shared" si="51"/>
        <v>0</v>
      </c>
      <c r="EL93" s="185"/>
      <c r="EM93" s="102">
        <f>SUMIF($K93,REGISTER!$CU$7,'KORT 3'!$BD93)</f>
        <v>0</v>
      </c>
      <c r="EN93" s="19">
        <f>SUMIF($K93,REGISTER!$CU$8,'KORT 3'!$BD93)</f>
        <v>0</v>
      </c>
      <c r="EO93" s="20">
        <f>SUMIF($K93,REGISTER!$CU$9,'KORT 3'!$BD93)</f>
        <v>0</v>
      </c>
      <c r="EP93" s="17">
        <f>SUMIF($K93,REGISTER!$CU$21,'KORT 3'!$BD93)</f>
        <v>0</v>
      </c>
      <c r="EQ93" s="19">
        <f>SUMIF($K93,REGISTER!$CU$22,'KORT 3'!$BD93)</f>
        <v>0</v>
      </c>
      <c r="ER93" s="20">
        <f>SUMIF($K93,REGISTER!$CU$23,'KORT 3'!$BD93)</f>
        <v>0</v>
      </c>
      <c r="ES93" s="17">
        <f>SUMIF($K93,REGISTER!$CU$14,'KORT 3'!$BD93)</f>
        <v>0</v>
      </c>
      <c r="ET93" s="19">
        <f>SUMIF($K93,REGISTER!$CU$15,'KORT 3'!$BD93)</f>
        <v>0</v>
      </c>
      <c r="EU93" s="19">
        <f>SUMIF($K93,REGISTER!$CU$16,'KORT 3'!$BD93)</f>
        <v>0</v>
      </c>
      <c r="EV93" s="218">
        <f>SUMIF($K93,REGISTER!$CU$17,'KORT 3'!$BD93)+SUMIF($K93,REGISTER!$CU$18,'KORT 3'!$BD93)+SUMIF($K93,REGISTER!$CU$19,'KORT 3'!$BD93)+SUMIF($K93,REGISTER!$CU$20,'KORT 3'!$BD93)</f>
        <v>0</v>
      </c>
      <c r="EW93" s="103">
        <f>SUMIF($K93,REGISTER!$CU$28,'KORT 3'!$BD93)</f>
        <v>0</v>
      </c>
      <c r="EX93" s="19">
        <f>SUMIF($K93,REGISTER!$CU$29,'KORT 3'!$BD93)</f>
        <v>0</v>
      </c>
      <c r="EY93" s="19">
        <f>SUMIF($K93,REGISTER!$CU$30,'KORT 3'!$BD93)</f>
        <v>0</v>
      </c>
      <c r="EZ93" s="218">
        <f>SUMIF($K93,REGISTER!$CU$31,'KORT 3'!$BD93)+SUMIF($K93,REGISTER!$CU$32,'KORT 3'!$BD93)+SUMIF($K93,REGISTER!$CU$33,'KORT 3'!$BD93)+SUMIF($K93,REGISTER!$CU$34,'KORT 3'!$BD93)</f>
        <v>0</v>
      </c>
      <c r="FA93" s="136"/>
      <c r="FB93" s="136"/>
      <c r="FC93" s="136"/>
      <c r="FD93" s="136"/>
      <c r="FE93" s="136"/>
      <c r="FF93" s="136"/>
      <c r="FG93" s="136"/>
      <c r="FH93" s="136"/>
      <c r="FI93" s="136"/>
      <c r="FJ93" s="136"/>
      <c r="FK93" s="136"/>
      <c r="FL93" s="136"/>
      <c r="FM93" s="136"/>
      <c r="FN93" s="136"/>
      <c r="FO93" s="136"/>
      <c r="FP93" s="235"/>
      <c r="FQ93" s="103">
        <f>SUMIF($M93,REGISTER!$CU$36,'KORT 3'!$O93)</f>
        <v>0</v>
      </c>
      <c r="FR93" s="19">
        <f>SUMIF($M93,REGISTER!$CU$37,'KORT 3'!$O93)</f>
        <v>0</v>
      </c>
      <c r="FS93" s="19">
        <f>SUMIF($M93,REGISTER!$CU$38,'KORT 3'!$O93)</f>
        <v>0</v>
      </c>
      <c r="FT93" s="19">
        <f>SUMIF($M93,REGISTER!$CU$39,'KORT 3'!$O93)</f>
        <v>0</v>
      </c>
      <c r="FU93" s="19">
        <f>SUMIF($M93,REGISTER!$CU$40,'KORT 3'!$O93)</f>
        <v>0</v>
      </c>
      <c r="FV93" s="19">
        <f>SUMIF($M93,REGISTER!$CU$41,'KORT 3'!$O93)</f>
        <v>0</v>
      </c>
      <c r="FW93" s="19">
        <f>SUMIF($M93,REGISTER!$CU$56,'KORT 3'!$O93)</f>
        <v>0</v>
      </c>
      <c r="FX93" s="19">
        <f>SUMIF($M93,REGISTER!$CU$57,'KORT 3'!$O93)</f>
        <v>0</v>
      </c>
      <c r="FY93" s="19">
        <f>SUMIF($M93,REGISTER!$CU$58,'KORT 3'!$O93)</f>
        <v>0</v>
      </c>
      <c r="FZ93" s="19">
        <f>SUMIF($M93,REGISTER!$CU$59,'KORT 3'!$O93)</f>
        <v>0</v>
      </c>
      <c r="GA93" s="19">
        <f>SUMIF($M93,REGISTER!$CU$60,'KORT 3'!$O93)</f>
        <v>0</v>
      </c>
      <c r="GB93" s="19">
        <f>SUMIF($M93,REGISTER!$CU$61,'KORT 3'!$O93)</f>
        <v>0</v>
      </c>
      <c r="GC93" s="19">
        <f>SUMIF($M93,REGISTER!$CU$46,'KORT 3'!$O93)</f>
        <v>0</v>
      </c>
      <c r="GD93" s="19">
        <f>SUMIF($M93,REGISTER!$CU$47,'KORT 3'!$O93)</f>
        <v>0</v>
      </c>
      <c r="GE93" s="19">
        <f>SUMIF($M93,REGISTER!$CU$48,'KORT 3'!$O93)</f>
        <v>0</v>
      </c>
      <c r="GF93" s="19">
        <f>SUMIF($M93,REGISTER!$CU$49,'KORT 3'!$O93)</f>
        <v>0</v>
      </c>
      <c r="GG93" s="19">
        <f>SUMIF($M93,REGISTER!$CU$50,'KORT 3'!$O93)</f>
        <v>0</v>
      </c>
      <c r="GH93" s="19">
        <f>SUMIF($M93,REGISTER!$CU$51,'KORT 3'!$O93)</f>
        <v>0</v>
      </c>
      <c r="GI93" s="18">
        <f>SUMIF($M93,REGISTER!$CU$52,'KORT 3'!$O93)+SUMIF($M93,REGISTER!$CU$53,'KORT 3'!$O93)+SUMIF($M93,REGISTER!$CU$54,'KORT 3'!$O93)+SUMIF($M93,REGISTER!$CU$55,'KORT 3'!$O93)</f>
        <v>0</v>
      </c>
      <c r="GJ93" s="19">
        <f>SUMIF($M93,REGISTER!$CU$66,'KORT 3'!$O93)</f>
        <v>0</v>
      </c>
      <c r="GK93" s="19">
        <f>SUMIF($M93,REGISTER!$CU$67,'KORT 3'!$O93)</f>
        <v>0</v>
      </c>
      <c r="GL93" s="19">
        <f>SUMIF($M93,REGISTER!$CU$68,'KORT 3'!$O93)</f>
        <v>0</v>
      </c>
      <c r="GM93" s="19">
        <f>SUMIF($M93,REGISTER!$CU$69,'KORT 3'!$O93)</f>
        <v>0</v>
      </c>
      <c r="GN93" s="19">
        <f>SUMIF($M93,REGISTER!$CU$70,'KORT 3'!$O93)</f>
        <v>0</v>
      </c>
      <c r="GO93" s="19">
        <f>SUMIF($M93,REGISTER!$CU$71,'KORT 3'!$O93)</f>
        <v>0</v>
      </c>
      <c r="GP93" s="18">
        <f>SUMIF($M93,REGISTER!$CU$72,'KORT 3'!$O93)+SUMIF($M93,REGISTER!$CU$73,'KORT 3'!$O93)+SUMIF($M93,REGISTER!$CU$74,'KORT 3'!$O93)+SUMIF($M93,REGISTER!$CU$75,'KORT 3'!$O93)</f>
        <v>0</v>
      </c>
      <c r="GQ93" s="136"/>
      <c r="GR93" s="136"/>
      <c r="GS93" s="136"/>
      <c r="GT93" s="136"/>
      <c r="GU93" s="136"/>
      <c r="GV93" s="136"/>
      <c r="GW93" s="136"/>
      <c r="GX93" s="136"/>
      <c r="GY93" s="136"/>
      <c r="GZ93" s="136"/>
      <c r="HA93" s="136"/>
      <c r="HB93" s="136"/>
      <c r="HC93" s="136"/>
      <c r="HD93" s="136"/>
      <c r="HE93" s="136"/>
      <c r="HF93" s="136"/>
      <c r="HG93" s="136"/>
      <c r="HH93" s="125"/>
      <c r="HI93" s="1"/>
    </row>
    <row r="94" spans="1:217" ht="12" customHeight="1">
      <c r="A94" s="17">
        <v>38</v>
      </c>
      <c r="B94" s="81"/>
      <c r="C94" s="427" t="str">
        <f t="shared" si="38"/>
        <v/>
      </c>
      <c r="D94" s="428"/>
      <c r="E94" s="428"/>
      <c r="F94" s="428"/>
      <c r="G94" s="429"/>
      <c r="H94" s="130" t="str">
        <f t="shared" si="39"/>
        <v/>
      </c>
      <c r="I94" s="26">
        <f t="shared" si="40"/>
        <v>0</v>
      </c>
      <c r="J94" s="26">
        <f t="shared" si="41"/>
        <v>0</v>
      </c>
      <c r="K94" s="26">
        <f t="shared" si="42"/>
        <v>0</v>
      </c>
      <c r="L94" s="133"/>
      <c r="M94" s="26">
        <f t="shared" si="43"/>
        <v>0</v>
      </c>
      <c r="N94" s="26">
        <f t="shared" si="44"/>
        <v>0</v>
      </c>
      <c r="O94" s="101">
        <f t="shared" si="45"/>
        <v>0</v>
      </c>
      <c r="P94" s="80">
        <f>IF((SUM(P$19:P$39)+SUM(P$78:P93)+SUM(P$117:P$121))&gt;=REGISTER!$CZ$22,0,IF(CS$70=1,0,IF(AND(CS94=1,$J94=1,CS$43&gt;=REGISTER!$CZ$25,CS$40&gt;0,SUM(CS$54:CS$60)&gt;0),1,0)))</f>
        <v>0</v>
      </c>
      <c r="Q94" s="80">
        <f>IF((SUM(Q$19:Q$39)+SUM(Q$78:Q93)+SUM(Q$117:Q$121))&gt;=REGISTER!$CZ$22,0,IF(CT$70=1,0,IF(AND(CT94=1,$J94=1,CT$43&gt;=REGISTER!$CZ$25,CT$40&gt;0,SUM(CT$54:CT$60)&gt;0),1,0)))</f>
        <v>0</v>
      </c>
      <c r="R94" s="80">
        <f>IF((SUM(R$19:R$39)+SUM(R$78:R93)+SUM(R$117:R$121))&gt;=REGISTER!$CZ$22,0,IF(CU$70=1,0,IF(AND(CU94=1,$J94=1,CU$43&gt;=REGISTER!$CZ$25,CU$40&gt;0,SUM(CU$54:CU$60)&gt;0),1,0)))</f>
        <v>0</v>
      </c>
      <c r="S94" s="80">
        <f>IF((SUM(S$19:S$39)+SUM(S$78:S93)+SUM(S$117:S$121))&gt;=REGISTER!$CZ$22,0,IF(CV$70=1,0,IF(AND(CV94=1,$J94=1,CV$43&gt;=REGISTER!$CZ$25,CV$40&gt;0,SUM(CV$54:CV$60)&gt;0),1,0)))</f>
        <v>0</v>
      </c>
      <c r="T94" s="80">
        <f>IF((SUM(T$19:T$39)+SUM(T$78:T93)+SUM(T$117:T$121))&gt;=REGISTER!$CZ$22,0,IF(CW$70=1,0,IF(AND(CW94=1,$J94=1,CW$43&gt;=REGISTER!$CZ$25,CW$40&gt;0,SUM(CW$54:CW$60)&gt;0),1,0)))</f>
        <v>0</v>
      </c>
      <c r="U94" s="80">
        <f>IF((SUM(U$19:U$39)+SUM(U$78:U93)+SUM(U$117:U$121))&gt;=REGISTER!$CZ$22,0,IF(CX$70=1,0,IF(AND(CX94=1,$J94=1,CX$43&gt;=REGISTER!$CZ$25,CX$40&gt;0,SUM(CX$54:CX$60)&gt;0),1,0)))</f>
        <v>0</v>
      </c>
      <c r="V94" s="80">
        <f>IF((SUM(V$19:V$39)+SUM(V$78:V93)+SUM(V$117:V$121))&gt;=REGISTER!$CZ$22,0,IF(CY$70=1,0,IF(AND(CY94=1,$J94=1,CY$43&gt;=REGISTER!$CZ$25,CY$40&gt;0,SUM(CY$54:CY$60)&gt;0),1,0)))</f>
        <v>0</v>
      </c>
      <c r="W94" s="80">
        <f>IF((SUM(W$19:W$39)+SUM(W$78:W93)+SUM(W$117:W$121))&gt;=REGISTER!$CZ$22,0,IF(CZ$70=1,0,IF(AND(CZ94=1,$J94=1,CZ$43&gt;=REGISTER!$CZ$25,CZ$40&gt;0,SUM(CZ$54:CZ$60)&gt;0),1,0)))</f>
        <v>0</v>
      </c>
      <c r="X94" s="80">
        <f>IF((SUM(X$19:X$39)+SUM(X$78:X93)+SUM(X$117:X$121))&gt;=REGISTER!$CZ$22,0,IF(DA$70=1,0,IF(AND(DA94=1,$J94=1,DA$43&gt;=REGISTER!$CZ$25,DA$40&gt;0,SUM(DA$54:DA$60)&gt;0),1,0)))</f>
        <v>0</v>
      </c>
      <c r="Y94" s="80">
        <f>IF((SUM(Y$19:Y$39)+SUM(Y$78:Y93)+SUM(Y$117:Y$121))&gt;=REGISTER!$CZ$22,0,IF(DB$70=1,0,IF(AND(DB94=1,$J94=1,DB$43&gt;=REGISTER!$CZ$25,DB$40&gt;0,SUM(DB$54:DB$60)&gt;0),1,0)))</f>
        <v>0</v>
      </c>
      <c r="Z94" s="80">
        <f>IF((SUM(Z$19:Z$39)+SUM(Z$78:Z93)+SUM(Z$117:Z$121))&gt;=REGISTER!$CZ$22,0,IF(DC$70=1,0,IF(AND(DC94=1,$J94=1,DC$43&gt;=REGISTER!$CZ$25,DC$40&gt;0,SUM(DC$54:DC$60)&gt;0),1,0)))</f>
        <v>0</v>
      </c>
      <c r="AA94" s="80">
        <f>IF((SUM(AA$19:AA$39)+SUM(AA$78:AA93)+SUM(AA$117:AA$121))&gt;=REGISTER!$CZ$22,0,IF(DD$70=1,0,IF(AND(DD94=1,$J94=1,DD$43&gt;=REGISTER!$CZ$25,DD$40&gt;0,SUM(DD$54:DD$60)&gt;0),1,0)))</f>
        <v>0</v>
      </c>
      <c r="AB94" s="80">
        <f>IF((SUM(AB$19:AB$39)+SUM(AB$78:AB93)+SUM(AB$117:AB$121))&gt;=REGISTER!$CZ$22,0,IF(DE$70=1,0,IF(AND(DE94=1,$J94=1,DE$43&gt;=REGISTER!$CZ$25,DE$40&gt;0,SUM(DE$54:DE$60)&gt;0),1,0)))</f>
        <v>0</v>
      </c>
      <c r="AC94" s="80">
        <f>IF((SUM(AC$19:AC$39)+SUM(AC$78:AC93)+SUM(AC$117:AC$121))&gt;=REGISTER!$CZ$22,0,IF(DF$70=1,0,IF(AND(DF94=1,$J94=1,DF$43&gt;=REGISTER!$CZ$25,DF$40&gt;0,SUM(DF$54:DF$60)&gt;0),1,0)))</f>
        <v>0</v>
      </c>
      <c r="AD94" s="80">
        <f>IF((SUM(AD$19:AD$39)+SUM(AD$78:AD93)+SUM(AD$117:AD$121))&gt;=REGISTER!$CZ$22,0,IF(DG$70=1,0,IF(AND(DG94=1,$J94=1,DG$43&gt;=REGISTER!$CZ$25,DG$40&gt;0,SUM(DG$54:DG$60)&gt;0),1,0)))</f>
        <v>0</v>
      </c>
      <c r="AE94" s="80">
        <f>IF((SUM(AE$19:AE$39)+SUM(AE$78:AE93)+SUM(AE$117:AE$121))&gt;=REGISTER!$CZ$22,0,IF(DH$70=1,0,IF(AND(DH94=1,$J94=1,DH$43&gt;=REGISTER!$CZ$25,DH$40&gt;0,SUM(DH$54:DH$60)&gt;0),1,0)))</f>
        <v>0</v>
      </c>
      <c r="AF94" s="80">
        <f>IF((SUM(AF$19:AF$39)+SUM(AF$78:AF93)+SUM(AF$117:AF$121))&gt;=REGISTER!$CZ$22,0,IF(DI$70=1,0,IF(AND(DI94=1,$J94=1,DI$43&gt;=REGISTER!$CZ$25,DI$40&gt;0,SUM(DI$54:DI$60)&gt;0),1,0)))</f>
        <v>0</v>
      </c>
      <c r="AG94" s="80">
        <f>IF((SUM(AG$19:AG$39)+SUM(AG$78:AG93)+SUM(AG$117:AG$121))&gt;=REGISTER!$CZ$22,0,IF(DJ$70=1,0,IF(AND(DJ94=1,$J94=1,DJ$43&gt;=REGISTER!$CZ$25,DJ$40&gt;0,SUM(DJ$54:DJ$60)&gt;0),1,0)))</f>
        <v>0</v>
      </c>
      <c r="AH94" s="80">
        <f>IF((SUM(AH$19:AH$39)+SUM(AH$78:AH93)+SUM(AH$117:AH$121))&gt;=REGISTER!$CZ$22,0,IF(DK$70=1,0,IF(AND(DK94=1,$J94=1,DK$43&gt;=REGISTER!$CZ$25,DK$40&gt;0,SUM(DK$54:DK$60)&gt;0),1,0)))</f>
        <v>0</v>
      </c>
      <c r="AI94" s="80">
        <f>IF((SUM(AI$19:AI$39)+SUM(AI$78:AI93)+SUM(AI$117:AI$121))&gt;=REGISTER!$CZ$22,0,IF(DL$70=1,0,IF(AND(DL94=1,$J94=1,DL$43&gt;=REGISTER!$CZ$25,DL$40&gt;0,SUM(DL$54:DL$60)&gt;0),1,0)))</f>
        <v>0</v>
      </c>
      <c r="AJ94" s="80">
        <f>IF((SUM(AJ$19:AJ$39)+SUM(AJ$78:AJ93)+SUM(AJ$117:AJ$121))&gt;=REGISTER!$CZ$22,0,IF(DM$70=1,0,IF(AND(DM94=1,$J94=1,DM$43&gt;=REGISTER!$CZ$25,DM$40&gt;0,SUM(DM$54:DM$60)&gt;0),1,0)))</f>
        <v>0</v>
      </c>
      <c r="AK94" s="80">
        <f>IF((SUM(AK$19:AK$39)+SUM(AK$78:AK93)+SUM(AK$117:AK$121))&gt;=REGISTER!$CZ$22,0,IF(DN$70=1,0,IF(AND(DN94=1,$J94=1,DN$43&gt;=REGISTER!$CZ$25,DN$40&gt;0,SUM(DN$54:DN$60)&gt;0),1,0)))</f>
        <v>0</v>
      </c>
      <c r="AL94" s="80">
        <f>IF((SUM(AL$19:AL$39)+SUM(AL$78:AL93)+SUM(AL$117:AL$121))&gt;=REGISTER!$CZ$22,0,IF(DO$70=1,0,IF(AND(DO94=1,$J94=1,DO$43&gt;=REGISTER!$CZ$25,DO$40&gt;0,SUM(DO$54:DO$60)&gt;0),1,0)))</f>
        <v>0</v>
      </c>
      <c r="AM94" s="80">
        <f>IF((SUM(AM$19:AM$39)+SUM(AM$78:AM93)+SUM(AM$117:AM$121))&gt;=REGISTER!$CZ$22,0,IF(DP$70=1,0,IF(AND(DP94=1,$J94=1,DP$43&gt;=REGISTER!$CZ$25,DP$40&gt;0,SUM(DP$54:DP$60)&gt;0),1,0)))</f>
        <v>0</v>
      </c>
      <c r="AN94" s="80">
        <f>IF((SUM(AN$19:AN$39)+SUM(AN$78:AN93)+SUM(AN$117:AN$121))&gt;=REGISTER!$CZ$22,0,IF(DQ$70=1,0,IF(AND(DQ94=1,$J94=1,DQ$43&gt;=REGISTER!$CZ$25,DQ$40&gt;0,SUM(DQ$54:DQ$60)&gt;0),1,0)))</f>
        <v>0</v>
      </c>
      <c r="AO94" s="80">
        <f>IF((SUM(AO$19:AO$39)+SUM(AO$78:AO93)+SUM(AO$117:AO$121))&gt;=REGISTER!$CZ$22,0,IF(DR$70=1,0,IF(AND(DR94=1,$J94=1,DR$43&gt;=REGISTER!$CZ$25,DR$40&gt;0,SUM(DR$54:DR$60)&gt;0),1,0)))</f>
        <v>0</v>
      </c>
      <c r="AP94" s="80">
        <f>IF((SUM(AP$19:AP$39)+SUM(AP$78:AP93)+SUM(AP$117:AP$121))&gt;=REGISTER!$CZ$22,0,IF(DS$70=1,0,IF(AND(DS94=1,$J94=1,DS$43&gt;=REGISTER!$CZ$25,DS$40&gt;0,SUM(DS$54:DS$60)&gt;0),1,0)))</f>
        <v>0</v>
      </c>
      <c r="AQ94" s="80">
        <f>IF((SUM(AQ$19:AQ$39)+SUM(AQ$78:AQ93)+SUM(AQ$117:AQ$121))&gt;=REGISTER!$CZ$22,0,IF(DT$70=1,0,IF(AND(DT94=1,$J94=1,DT$43&gt;=REGISTER!$CZ$25,DT$40&gt;0,SUM(DT$54:DT$60)&gt;0),1,0)))</f>
        <v>0</v>
      </c>
      <c r="AR94" s="80">
        <f>IF((SUM(AR$19:AR$39)+SUM(AR$78:AR93)+SUM(AR$117:AR$121))&gt;=REGISTER!$CZ$22,0,IF(DU$70=1,0,IF(AND(DU94=1,$J94=1,DU$43&gt;=REGISTER!$CZ$25,DU$40&gt;0,SUM(DU$54:DU$60)&gt;0),1,0)))</f>
        <v>0</v>
      </c>
      <c r="AS94" s="80">
        <f>IF((SUM(AS$19:AS$39)+SUM(AS$78:AS93)+SUM(AS$117:AS$121))&gt;=REGISTER!$CZ$22,0,IF(DV$70=1,0,IF(AND(DV94=1,$J94=1,DV$43&gt;=REGISTER!$CZ$25,DV$40&gt;0,SUM(DV$54:DV$60)&gt;0),1,0)))</f>
        <v>0</v>
      </c>
      <c r="AT94" s="80">
        <f>IF((SUM(AT$19:AT$39)+SUM(AT$78:AT93)+SUM(AT$117:AT$121))&gt;=REGISTER!$CZ$22,0,IF(DW$70=1,0,IF(AND(DW94=1,$J94=1,DW$43&gt;=REGISTER!$CZ$25,DW$40&gt;0,SUM(DW$54:DW$60)&gt;0),1,0)))</f>
        <v>0</v>
      </c>
      <c r="AU94" s="80">
        <f>IF((SUM(AU$19:AU$39)+SUM(AU$78:AU93)+SUM(AU$117:AU$121))&gt;=REGISTER!$CZ$22,0,IF(DX$70=1,0,IF(AND(DX94=1,$J94=1,DX$43&gt;=REGISTER!$CZ$25,DX$40&gt;0,SUM(DX$54:DX$60)&gt;0),1,0)))</f>
        <v>0</v>
      </c>
      <c r="AV94" s="80">
        <f>IF((SUM(AV$19:AV$39)+SUM(AV$78:AV93)+SUM(AV$117:AV$121))&gt;=REGISTER!$CZ$22,0,IF(DY$70=1,0,IF(AND(DY94=1,$J94=1,DY$43&gt;=REGISTER!$CZ$25,DY$40&gt;0,SUM(DY$54:DY$60)&gt;0),1,0)))</f>
        <v>0</v>
      </c>
      <c r="AW94" s="80">
        <f>IF((SUM(AW$19:AW$39)+SUM(AW$78:AW93)+SUM(AW$117:AW$121))&gt;=REGISTER!$CZ$22,0,IF(DZ$70=1,0,IF(AND(DZ94=1,$J94=1,DZ$43&gt;=REGISTER!$CZ$25,DZ$40&gt;0,SUM(DZ$54:DZ$60)&gt;0),1,0)))</f>
        <v>0</v>
      </c>
      <c r="AX94" s="80">
        <f>IF((SUM(AX$19:AX$39)+SUM(AX$78:AX93)+SUM(AX$117:AX$121))&gt;=REGISTER!$CZ$22,0,IF(EA$70=1,0,IF(AND(EA94=1,$J94=1,EA$43&gt;=REGISTER!$CZ$25,EA$40&gt;0,SUM(EA$54:EA$60)&gt;0),1,0)))</f>
        <v>0</v>
      </c>
      <c r="AY94" s="80">
        <f>IF((SUM(AY$19:AY$39)+SUM(AY$78:AY93)+SUM(AY$117:AY$121))&gt;=REGISTER!$CZ$22,0,IF(EB$70=1,0,IF(AND(EB94=1,$J94=1,EB$43&gt;=REGISTER!$CZ$25,EB$40&gt;0,SUM(EB$54:EB$60)&gt;0),1,0)))</f>
        <v>0</v>
      </c>
      <c r="AZ94" s="80">
        <f>IF((SUM(AZ$19:AZ$39)+SUM(AZ$78:AZ93)+SUM(AZ$117:AZ$121))&gt;=REGISTER!$CZ$22,0,IF(EC$70=1,0,IF(AND(EC94=1,$J94=1,EC$43&gt;=REGISTER!$CZ$25,EC$40&gt;0,SUM(EC$54:EC$60)&gt;0),1,0)))</f>
        <v>0</v>
      </c>
      <c r="BA94" s="80">
        <f>IF((SUM(BA$19:BA$39)+SUM(BA$78:BA93)+SUM(BA$117:BA$121))&gt;=REGISTER!$CZ$22,0,IF(ED$70=1,0,IF(AND(ED94=1,$J94=1,ED$43&gt;=REGISTER!$CZ$25,ED$40&gt;0,SUM(ED$54:ED$60)&gt;0),1,0)))</f>
        <v>0</v>
      </c>
      <c r="BB94" s="80">
        <f>IF((SUM(BB$19:BB$39)+SUM(BB$78:BB93)+SUM(BB$117:BB$121))&gt;=REGISTER!$CZ$22,0,IF(EE$70=1,0,IF(AND(EE94=1,$J94=1,EE$43&gt;=REGISTER!$CZ$25,EE$40&gt;0,SUM(EE$54:EE$60)&gt;0),1,0)))</f>
        <v>0</v>
      </c>
      <c r="BC94" s="80">
        <f>IF((SUM(BC$19:BC$39)+SUM(BC$78:BC93)+SUM(BC$117:BC$121))&gt;=REGISTER!$CZ$22,0,IF(EF$70=1,0,IF(AND(EF94=1,$J94=1,EF$43&gt;=REGISTER!$CZ$25,EF$40&gt;0,SUM(EF$54:EF$60)&gt;0),1,0)))</f>
        <v>0</v>
      </c>
      <c r="BD94" s="101">
        <f t="shared" si="46"/>
        <v>0</v>
      </c>
      <c r="BE94" s="80">
        <f>IF((SUM(BE$19:BE$39)+SUM(BE$78:BE93)+SUM(BE$117:BE$121))&gt;=30,0,SUM(IF(AND($I94=1,CS94=1,CS$41&gt;2,CS$40&gt;0,SUM(CS$47:CS$53)&gt;0),1,0)))</f>
        <v>0</v>
      </c>
      <c r="BF94" s="80">
        <f>IF((SUM(BF$19:BF$39)+SUM(BF$78:BF93)+SUM(BF$117:BF$121))&gt;=30,0,SUM(IF(AND($I94=1,CT94=1,CT$41&gt;2,CT$40&gt;0,SUM(CT$47:CT$53)&gt;0),1,0)))</f>
        <v>0</v>
      </c>
      <c r="BG94" s="80">
        <f>IF((SUM(BG$19:BG$39)+SUM(BG$78:BG93)+SUM(BG$117:BG$121))&gt;=30,0,SUM(IF(AND($I94=1,CU94=1,CU$41&gt;2,CU$40&gt;0,SUM(CU$47:CU$53)&gt;0),1,0)))</f>
        <v>0</v>
      </c>
      <c r="BH94" s="80">
        <f>IF((SUM(BH$19:BH$39)+SUM(BH$78:BH93)+SUM(BH$117:BH$121))&gt;=30,0,SUM(IF(AND($I94=1,CV94=1,CV$41&gt;2,CV$40&gt;0,SUM(CV$47:CV$53)&gt;0),1,0)))</f>
        <v>0</v>
      </c>
      <c r="BI94" s="80">
        <f>IF((SUM(BI$19:BI$39)+SUM(BI$78:BI93)+SUM(BI$117:BI$121))&gt;=30,0,SUM(IF(AND($I94=1,CW94=1,CW$41&gt;2,CW$40&gt;0,SUM(CW$47:CW$53)&gt;0),1,0)))</f>
        <v>0</v>
      </c>
      <c r="BJ94" s="80">
        <f>IF((SUM(BJ$19:BJ$39)+SUM(BJ$78:BJ93)+SUM(BJ$117:BJ$121))&gt;=30,0,SUM(IF(AND($I94=1,CX94=1,CX$41&gt;2,CX$40&gt;0,SUM(CX$47:CX$53)&gt;0),1,0)))</f>
        <v>0</v>
      </c>
      <c r="BK94" s="80">
        <f>IF((SUM(BK$19:BK$39)+SUM(BK$78:BK93)+SUM(BK$117:BK$121))&gt;=30,0,SUM(IF(AND($I94=1,CY94=1,CY$41&gt;2,CY$40&gt;0,SUM(CY$47:CY$53)&gt;0),1,0)))</f>
        <v>0</v>
      </c>
      <c r="BL94" s="80">
        <f>IF((SUM(BL$19:BL$39)+SUM(BL$78:BL93)+SUM(BL$117:BL$121))&gt;=30,0,SUM(IF(AND($I94=1,CZ94=1,CZ$41&gt;2,CZ$40&gt;0,SUM(CZ$47:CZ$53)&gt;0),1,0)))</f>
        <v>0</v>
      </c>
      <c r="BM94" s="80">
        <f>IF((SUM(BM$19:BM$39)+SUM(BM$78:BM93)+SUM(BM$117:BM$121))&gt;=30,0,SUM(IF(AND($I94=1,DA94=1,DA$41&gt;2,DA$40&gt;0,SUM(DA$47:DA$53)&gt;0),1,0)))</f>
        <v>0</v>
      </c>
      <c r="BN94" s="80">
        <f>IF((SUM(BN$19:BN$39)+SUM(BN$78:BN93)+SUM(BN$117:BN$121))&gt;=30,0,SUM(IF(AND($I94=1,DB94=1,DB$41&gt;2,DB$40&gt;0,SUM(DB$47:DB$53)&gt;0),1,0)))</f>
        <v>0</v>
      </c>
      <c r="BO94" s="80">
        <f>IF((SUM(BO$19:BO$39)+SUM(BO$78:BO93)+SUM(BO$117:BO$121))&gt;=30,0,SUM(IF(AND($I94=1,DC94=1,DC$41&gt;2,DC$40&gt;0,SUM(DC$47:DC$53)&gt;0),1,0)))</f>
        <v>0</v>
      </c>
      <c r="BP94" s="80">
        <f>IF((SUM(BP$19:BP$39)+SUM(BP$78:BP93)+SUM(BP$117:BP$121))&gt;=30,0,SUM(IF(AND($I94=1,DD94=1,DD$41&gt;2,DD$40&gt;0,SUM(DD$47:DD$53)&gt;0),1,0)))</f>
        <v>0</v>
      </c>
      <c r="BQ94" s="80">
        <f>IF((SUM(BQ$19:BQ$39)+SUM(BQ$78:BQ93)+SUM(BQ$117:BQ$121))&gt;=30,0,SUM(IF(AND($I94=1,DE94=1,DE$41&gt;2,DE$40&gt;0,SUM(DE$47:DE$53)&gt;0),1,0)))</f>
        <v>0</v>
      </c>
      <c r="BR94" s="80">
        <f>IF((SUM(BR$19:BR$39)+SUM(BR$78:BR93)+SUM(BR$117:BR$121))&gt;=30,0,SUM(IF(AND($I94=1,DF94=1,DF$41&gt;2,DF$40&gt;0,SUM(DF$47:DF$53)&gt;0),1,0)))</f>
        <v>0</v>
      </c>
      <c r="BS94" s="80">
        <f>IF((SUM(BS$19:BS$39)+SUM(BS$78:BS93)+SUM(BS$117:BS$121))&gt;=30,0,SUM(IF(AND($I94=1,DG94=1,DG$41&gt;2,DG$40&gt;0,SUM(DG$47:DG$53)&gt;0),1,0)))</f>
        <v>0</v>
      </c>
      <c r="BT94" s="80">
        <f>IF((SUM(BT$19:BT$39)+SUM(BT$78:BT93)+SUM(BT$117:BT$121))&gt;=30,0,SUM(IF(AND($I94=1,DH94=1,DH$41&gt;2,DH$40&gt;0,SUM(DH$47:DH$53)&gt;0),1,0)))</f>
        <v>0</v>
      </c>
      <c r="BU94" s="80">
        <f>IF((SUM(BU$19:BU$39)+SUM(BU$78:BU93)+SUM(BU$117:BU$121))&gt;=30,0,SUM(IF(AND($I94=1,DI94=1,DI$41&gt;2,DI$40&gt;0,SUM(DI$47:DI$53)&gt;0),1,0)))</f>
        <v>0</v>
      </c>
      <c r="BV94" s="80">
        <f>IF((SUM(BV$19:BV$39)+SUM(BV$78:BV93)+SUM(BV$117:BV$121))&gt;=30,0,SUM(IF(AND($I94=1,DJ94=1,DJ$41&gt;2,DJ$40&gt;0,SUM(DJ$47:DJ$53)&gt;0),1,0)))</f>
        <v>0</v>
      </c>
      <c r="BW94" s="80">
        <f>IF((SUM(BW$19:BW$39)+SUM(BW$78:BW93)+SUM(BW$117:BW$121))&gt;=30,0,SUM(IF(AND($I94=1,DK94=1,DK$41&gt;2,DK$40&gt;0,SUM(DK$47:DK$53)&gt;0),1,0)))</f>
        <v>0</v>
      </c>
      <c r="BX94" s="80">
        <f>IF((SUM(BX$19:BX$39)+SUM(BX$78:BX93)+SUM(BX$117:BX$121))&gt;=30,0,SUM(IF(AND($I94=1,DL94=1,DL$41&gt;2,DL$40&gt;0,SUM(DL$47:DL$53)&gt;0),1,0)))</f>
        <v>0</v>
      </c>
      <c r="BY94" s="80">
        <f>IF((SUM(BY$19:BY$39)+SUM(BY$78:BY93)+SUM(BY$117:BY$121))&gt;=30,0,SUM(IF(AND($I94=1,DM94=1,DM$41&gt;2,DM$40&gt;0,SUM(DM$47:DM$53)&gt;0),1,0)))</f>
        <v>0</v>
      </c>
      <c r="BZ94" s="80">
        <f>IF((SUM(BZ$19:BZ$39)+SUM(BZ$78:BZ93)+SUM(BZ$117:BZ$121))&gt;=30,0,SUM(IF(AND($I94=1,DN94=1,DN$41&gt;2,DN$40&gt;0,SUM(DN$47:DN$53)&gt;0),1,0)))</f>
        <v>0</v>
      </c>
      <c r="CA94" s="80">
        <f>IF((SUM(CA$19:CA$39)+SUM(CA$78:CA93)+SUM(CA$117:CA$121))&gt;=30,0,SUM(IF(AND($I94=1,DO94=1,DO$41&gt;2,DO$40&gt;0,SUM(DO$47:DO$53)&gt;0),1,0)))</f>
        <v>0</v>
      </c>
      <c r="CB94" s="80">
        <f>IF((SUM(CB$19:CB$39)+SUM(CB$78:CB93)+SUM(CB$117:CB$121))&gt;=30,0,SUM(IF(AND($I94=1,DP94=1,DP$41&gt;2,DP$40&gt;0,SUM(DP$47:DP$53)&gt;0),1,0)))</f>
        <v>0</v>
      </c>
      <c r="CC94" s="80">
        <f>IF((SUM(CC$19:CC$39)+SUM(CC$78:CC93)+SUM(CC$117:CC$121))&gt;=30,0,SUM(IF(AND($I94=1,DQ94=1,DQ$41&gt;2,DQ$40&gt;0,SUM(DQ$47:DQ$53)&gt;0),1,0)))</f>
        <v>0</v>
      </c>
      <c r="CD94" s="80">
        <f>IF((SUM(CD$19:CD$39)+SUM(CD$78:CD93)+SUM(CD$117:CD$121))&gt;=30,0,SUM(IF(AND($I94=1,DR94=1,DR$41&gt;2,DR$40&gt;0,SUM(DR$47:DR$53)&gt;0),1,0)))</f>
        <v>0</v>
      </c>
      <c r="CE94" s="80">
        <f>IF((SUM(CE$19:CE$39)+SUM(CE$78:CE93)+SUM(CE$117:CE$121))&gt;=30,0,SUM(IF(AND($I94=1,DS94=1,DS$41&gt;2,DS$40&gt;0,SUM(DS$47:DS$53)&gt;0),1,0)))</f>
        <v>0</v>
      </c>
      <c r="CF94" s="80">
        <f>IF((SUM(CF$19:CF$39)+SUM(CF$78:CF93)+SUM(CF$117:CF$121))&gt;=30,0,SUM(IF(AND($I94=1,DT94=1,DT$41&gt;2,DT$40&gt;0,SUM(DT$47:DT$53)&gt;0),1,0)))</f>
        <v>0</v>
      </c>
      <c r="CG94" s="80">
        <f>IF((SUM(CG$19:CG$39)+SUM(CG$78:CG93)+SUM(CG$117:CG$121))&gt;=30,0,SUM(IF(AND($I94=1,DU94=1,DU$41&gt;2,DU$40&gt;0,SUM(DU$47:DU$53)&gt;0),1,0)))</f>
        <v>0</v>
      </c>
      <c r="CH94" s="80">
        <f>IF((SUM(CH$19:CH$39)+SUM(CH$78:CH93)+SUM(CH$117:CH$121))&gt;=30,0,SUM(IF(AND($I94=1,DV94=1,DV$41&gt;2,DV$40&gt;0,SUM(DV$47:DV$53)&gt;0),1,0)))</f>
        <v>0</v>
      </c>
      <c r="CI94" s="80">
        <f>IF((SUM(CI$19:CI$39)+SUM(CI$78:CI93)+SUM(CI$117:CI$121))&gt;=30,0,SUM(IF(AND($I94=1,DW94=1,DW$41&gt;2,DW$40&gt;0,SUM(DW$47:DW$53)&gt;0),1,0)))</f>
        <v>0</v>
      </c>
      <c r="CJ94" s="80">
        <f>IF((SUM(CJ$19:CJ$39)+SUM(CJ$78:CJ93)+SUM(CJ$117:CJ$121))&gt;=30,0,SUM(IF(AND($I94=1,DX94=1,DX$41&gt;2,DX$40&gt;0,SUM(DX$47:DX$53)&gt;0),1,0)))</f>
        <v>0</v>
      </c>
      <c r="CK94" s="80">
        <f>IF((SUM(CK$19:CK$39)+SUM(CK$78:CK93)+SUM(CK$117:CK$121))&gt;=30,0,SUM(IF(AND($I94=1,DY94=1,DY$41&gt;2,DY$40&gt;0,SUM(DY$47:DY$53)&gt;0),1,0)))</f>
        <v>0</v>
      </c>
      <c r="CL94" s="80">
        <f>IF((SUM(CL$19:CL$39)+SUM(CL$78:CL93)+SUM(CL$117:CL$121))&gt;=30,0,SUM(IF(AND($I94=1,DZ94=1,DZ$41&gt;2,DZ$40&gt;0,SUM(DZ$47:DZ$53)&gt;0),1,0)))</f>
        <v>0</v>
      </c>
      <c r="CM94" s="80">
        <f>IF((SUM(CM$19:CM$39)+SUM(CM$78:CM93)+SUM(CM$117:CM$121))&gt;=30,0,SUM(IF(AND($I94=1,EA94=1,EA$41&gt;2,EA$40&gt;0,SUM(EA$47:EA$53)&gt;0),1,0)))</f>
        <v>0</v>
      </c>
      <c r="CN94" s="80">
        <f>IF((SUM(CN$19:CN$39)+SUM(CN$78:CN93)+SUM(CN$117:CN$121))&gt;=30,0,SUM(IF(AND($I94=1,EB94=1,EB$41&gt;2,EB$40&gt;0,SUM(EB$47:EB$53)&gt;0),1,0)))</f>
        <v>0</v>
      </c>
      <c r="CO94" s="80">
        <f>IF((SUM(CO$19:CO$39)+SUM(CO$78:CO93)+SUM(CO$117:CO$121))&gt;=30,0,SUM(IF(AND($I94=1,EC94=1,EC$41&gt;2,EC$40&gt;0,SUM(EC$47:EC$53)&gt;0),1,0)))</f>
        <v>0</v>
      </c>
      <c r="CP94" s="80">
        <f>IF((SUM(CP$19:CP$39)+SUM(CP$78:CP93)+SUM(CP$117:CP$121))&gt;=30,0,SUM(IF(AND($I94=1,ED94=1,ED$41&gt;2,ED$40&gt;0,SUM(ED$47:ED$53)&gt;0),1,0)))</f>
        <v>0</v>
      </c>
      <c r="CQ94" s="80">
        <f>IF((SUM(CQ$19:CQ$39)+SUM(CQ$78:CQ93)+SUM(CQ$117:CQ$121))&gt;=30,0,SUM(IF(AND($I94=1,EE94=1,EE$41&gt;2,EE$40&gt;0,SUM(EE$47:EE$53)&gt;0),1,0)))</f>
        <v>0</v>
      </c>
      <c r="CR94" s="80">
        <f>IF((SUM(CR$19:CR$39)+SUM(CR$78:CR93)+SUM(CR$117:CR$121))&gt;=30,0,SUM(IF(AND($I94=1,EF94=1,EF$41&gt;2,EF$40&gt;0,SUM(EF$47:EF$53)&gt;0),1,0)))</f>
        <v>0</v>
      </c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64"/>
      <c r="DM94" s="64"/>
      <c r="DN94" s="64"/>
      <c r="DO94" s="64"/>
      <c r="DP94" s="64"/>
      <c r="DQ94" s="64"/>
      <c r="DR94" s="64"/>
      <c r="DS94" s="64"/>
      <c r="DT94" s="64"/>
      <c r="DU94" s="64"/>
      <c r="DV94" s="64"/>
      <c r="DW94" s="64"/>
      <c r="DX94" s="64"/>
      <c r="DY94" s="64"/>
      <c r="DZ94" s="64"/>
      <c r="EA94" s="64"/>
      <c r="EB94" s="64"/>
      <c r="EC94" s="64"/>
      <c r="ED94" s="64"/>
      <c r="EE94" s="64"/>
      <c r="EF94" s="64"/>
      <c r="EG94" s="54">
        <f t="shared" si="48"/>
        <v>0</v>
      </c>
      <c r="EH94" s="136"/>
      <c r="EI94" s="97">
        <f t="shared" si="49"/>
        <v>0</v>
      </c>
      <c r="EJ94" s="344" t="str">
        <f t="shared" si="50"/>
        <v/>
      </c>
      <c r="EK94" s="345">
        <f t="shared" si="51"/>
        <v>0</v>
      </c>
      <c r="EL94" s="185"/>
      <c r="EM94" s="102">
        <f>SUMIF($K94,REGISTER!$CU$7,'KORT 3'!$BD94)</f>
        <v>0</v>
      </c>
      <c r="EN94" s="19">
        <f>SUMIF($K94,REGISTER!$CU$8,'KORT 3'!$BD94)</f>
        <v>0</v>
      </c>
      <c r="EO94" s="20">
        <f>SUMIF($K94,REGISTER!$CU$9,'KORT 3'!$BD94)</f>
        <v>0</v>
      </c>
      <c r="EP94" s="17">
        <f>SUMIF($K94,REGISTER!$CU$21,'KORT 3'!$BD94)</f>
        <v>0</v>
      </c>
      <c r="EQ94" s="19">
        <f>SUMIF($K94,REGISTER!$CU$22,'KORT 3'!$BD94)</f>
        <v>0</v>
      </c>
      <c r="ER94" s="20">
        <f>SUMIF($K94,REGISTER!$CU$23,'KORT 3'!$BD94)</f>
        <v>0</v>
      </c>
      <c r="ES94" s="17">
        <f>SUMIF($K94,REGISTER!$CU$14,'KORT 3'!$BD94)</f>
        <v>0</v>
      </c>
      <c r="ET94" s="19">
        <f>SUMIF($K94,REGISTER!$CU$15,'KORT 3'!$BD94)</f>
        <v>0</v>
      </c>
      <c r="EU94" s="19">
        <f>SUMIF($K94,REGISTER!$CU$16,'KORT 3'!$BD94)</f>
        <v>0</v>
      </c>
      <c r="EV94" s="218">
        <f>SUMIF($K94,REGISTER!$CU$17,'KORT 3'!$BD94)+SUMIF($K94,REGISTER!$CU$18,'KORT 3'!$BD94)+SUMIF($K94,REGISTER!$CU$19,'KORT 3'!$BD94)+SUMIF($K94,REGISTER!$CU$20,'KORT 3'!$BD94)</f>
        <v>0</v>
      </c>
      <c r="EW94" s="103">
        <f>SUMIF($K94,REGISTER!$CU$28,'KORT 3'!$BD94)</f>
        <v>0</v>
      </c>
      <c r="EX94" s="19">
        <f>SUMIF($K94,REGISTER!$CU$29,'KORT 3'!$BD94)</f>
        <v>0</v>
      </c>
      <c r="EY94" s="19">
        <f>SUMIF($K94,REGISTER!$CU$30,'KORT 3'!$BD94)</f>
        <v>0</v>
      </c>
      <c r="EZ94" s="218">
        <f>SUMIF($K94,REGISTER!$CU$31,'KORT 3'!$BD94)+SUMIF($K94,REGISTER!$CU$32,'KORT 3'!$BD94)+SUMIF($K94,REGISTER!$CU$33,'KORT 3'!$BD94)+SUMIF($K94,REGISTER!$CU$34,'KORT 3'!$BD94)</f>
        <v>0</v>
      </c>
      <c r="FA94" s="136"/>
      <c r="FB94" s="136"/>
      <c r="FC94" s="136"/>
      <c r="FD94" s="136"/>
      <c r="FE94" s="136"/>
      <c r="FF94" s="136"/>
      <c r="FG94" s="136"/>
      <c r="FH94" s="136"/>
      <c r="FI94" s="136"/>
      <c r="FJ94" s="136"/>
      <c r="FK94" s="136"/>
      <c r="FL94" s="136"/>
      <c r="FM94" s="136"/>
      <c r="FN94" s="136"/>
      <c r="FO94" s="136"/>
      <c r="FP94" s="235"/>
      <c r="FQ94" s="103">
        <f>SUMIF($M94,REGISTER!$CU$36,'KORT 3'!$O94)</f>
        <v>0</v>
      </c>
      <c r="FR94" s="19">
        <f>SUMIF($M94,REGISTER!$CU$37,'KORT 3'!$O94)</f>
        <v>0</v>
      </c>
      <c r="FS94" s="19">
        <f>SUMIF($M94,REGISTER!$CU$38,'KORT 3'!$O94)</f>
        <v>0</v>
      </c>
      <c r="FT94" s="19">
        <f>SUMIF($M94,REGISTER!$CU$39,'KORT 3'!$O94)</f>
        <v>0</v>
      </c>
      <c r="FU94" s="19">
        <f>SUMIF($M94,REGISTER!$CU$40,'KORT 3'!$O94)</f>
        <v>0</v>
      </c>
      <c r="FV94" s="19">
        <f>SUMIF($M94,REGISTER!$CU$41,'KORT 3'!$O94)</f>
        <v>0</v>
      </c>
      <c r="FW94" s="19">
        <f>SUMIF($M94,REGISTER!$CU$56,'KORT 3'!$O94)</f>
        <v>0</v>
      </c>
      <c r="FX94" s="19">
        <f>SUMIF($M94,REGISTER!$CU$57,'KORT 3'!$O94)</f>
        <v>0</v>
      </c>
      <c r="FY94" s="19">
        <f>SUMIF($M94,REGISTER!$CU$58,'KORT 3'!$O94)</f>
        <v>0</v>
      </c>
      <c r="FZ94" s="19">
        <f>SUMIF($M94,REGISTER!$CU$59,'KORT 3'!$O94)</f>
        <v>0</v>
      </c>
      <c r="GA94" s="19">
        <f>SUMIF($M94,REGISTER!$CU$60,'KORT 3'!$O94)</f>
        <v>0</v>
      </c>
      <c r="GB94" s="19">
        <f>SUMIF($M94,REGISTER!$CU$61,'KORT 3'!$O94)</f>
        <v>0</v>
      </c>
      <c r="GC94" s="19">
        <f>SUMIF($M94,REGISTER!$CU$46,'KORT 3'!$O94)</f>
        <v>0</v>
      </c>
      <c r="GD94" s="19">
        <f>SUMIF($M94,REGISTER!$CU$47,'KORT 3'!$O94)</f>
        <v>0</v>
      </c>
      <c r="GE94" s="19">
        <f>SUMIF($M94,REGISTER!$CU$48,'KORT 3'!$O94)</f>
        <v>0</v>
      </c>
      <c r="GF94" s="19">
        <f>SUMIF($M94,REGISTER!$CU$49,'KORT 3'!$O94)</f>
        <v>0</v>
      </c>
      <c r="GG94" s="19">
        <f>SUMIF($M94,REGISTER!$CU$50,'KORT 3'!$O94)</f>
        <v>0</v>
      </c>
      <c r="GH94" s="19">
        <f>SUMIF($M94,REGISTER!$CU$51,'KORT 3'!$O94)</f>
        <v>0</v>
      </c>
      <c r="GI94" s="18">
        <f>SUMIF($M94,REGISTER!$CU$52,'KORT 3'!$O94)+SUMIF($M94,REGISTER!$CU$53,'KORT 3'!$O94)+SUMIF($M94,REGISTER!$CU$54,'KORT 3'!$O94)+SUMIF($M94,REGISTER!$CU$55,'KORT 3'!$O94)</f>
        <v>0</v>
      </c>
      <c r="GJ94" s="19">
        <f>SUMIF($M94,REGISTER!$CU$66,'KORT 3'!$O94)</f>
        <v>0</v>
      </c>
      <c r="GK94" s="19">
        <f>SUMIF($M94,REGISTER!$CU$67,'KORT 3'!$O94)</f>
        <v>0</v>
      </c>
      <c r="GL94" s="19">
        <f>SUMIF($M94,REGISTER!$CU$68,'KORT 3'!$O94)</f>
        <v>0</v>
      </c>
      <c r="GM94" s="19">
        <f>SUMIF($M94,REGISTER!$CU$69,'KORT 3'!$O94)</f>
        <v>0</v>
      </c>
      <c r="GN94" s="19">
        <f>SUMIF($M94,REGISTER!$CU$70,'KORT 3'!$O94)</f>
        <v>0</v>
      </c>
      <c r="GO94" s="19">
        <f>SUMIF($M94,REGISTER!$CU$71,'KORT 3'!$O94)</f>
        <v>0</v>
      </c>
      <c r="GP94" s="18">
        <f>SUMIF($M94,REGISTER!$CU$72,'KORT 3'!$O94)+SUMIF($M94,REGISTER!$CU$73,'KORT 3'!$O94)+SUMIF($M94,REGISTER!$CU$74,'KORT 3'!$O94)+SUMIF($M94,REGISTER!$CU$75,'KORT 3'!$O94)</f>
        <v>0</v>
      </c>
      <c r="GQ94" s="136"/>
      <c r="GR94" s="136"/>
      <c r="GS94" s="136"/>
      <c r="GT94" s="136"/>
      <c r="GU94" s="136"/>
      <c r="GV94" s="136"/>
      <c r="GW94" s="136"/>
      <c r="GX94" s="136"/>
      <c r="GY94" s="136"/>
      <c r="GZ94" s="136"/>
      <c r="HA94" s="136"/>
      <c r="HB94" s="136"/>
      <c r="HC94" s="136"/>
      <c r="HD94" s="136"/>
      <c r="HE94" s="136"/>
      <c r="HF94" s="136"/>
      <c r="HG94" s="136"/>
      <c r="HH94" s="125"/>
      <c r="HI94" s="1"/>
    </row>
    <row r="95" spans="1:217" ht="12" customHeight="1">
      <c r="A95" s="17">
        <v>39</v>
      </c>
      <c r="B95" s="81"/>
      <c r="C95" s="427" t="str">
        <f t="shared" si="38"/>
        <v/>
      </c>
      <c r="D95" s="428"/>
      <c r="E95" s="428"/>
      <c r="F95" s="428"/>
      <c r="G95" s="429"/>
      <c r="H95" s="130" t="str">
        <f t="shared" si="39"/>
        <v/>
      </c>
      <c r="I95" s="26">
        <f t="shared" si="40"/>
        <v>0</v>
      </c>
      <c r="J95" s="26">
        <f t="shared" si="41"/>
        <v>0</v>
      </c>
      <c r="K95" s="26">
        <f t="shared" si="42"/>
        <v>0</v>
      </c>
      <c r="L95" s="133"/>
      <c r="M95" s="26">
        <f t="shared" si="43"/>
        <v>0</v>
      </c>
      <c r="N95" s="26">
        <f t="shared" si="44"/>
        <v>0</v>
      </c>
      <c r="O95" s="101">
        <f t="shared" si="45"/>
        <v>0</v>
      </c>
      <c r="P95" s="80">
        <f>IF((SUM(P$19:P$39)+SUM(P$78:P94)+SUM(P$117:P$121))&gt;=REGISTER!$CZ$22,0,IF(CS$70=1,0,IF(AND(CS95=1,$J95=1,CS$43&gt;=REGISTER!$CZ$25,CS$40&gt;0,SUM(CS$54:CS$60)&gt;0),1,0)))</f>
        <v>0</v>
      </c>
      <c r="Q95" s="80">
        <f>IF((SUM(Q$19:Q$39)+SUM(Q$78:Q94)+SUM(Q$117:Q$121))&gt;=REGISTER!$CZ$22,0,IF(CT$70=1,0,IF(AND(CT95=1,$J95=1,CT$43&gt;=REGISTER!$CZ$25,CT$40&gt;0,SUM(CT$54:CT$60)&gt;0),1,0)))</f>
        <v>0</v>
      </c>
      <c r="R95" s="80">
        <f>IF((SUM(R$19:R$39)+SUM(R$78:R94)+SUM(R$117:R$121))&gt;=REGISTER!$CZ$22,0,IF(CU$70=1,0,IF(AND(CU95=1,$J95=1,CU$43&gt;=REGISTER!$CZ$25,CU$40&gt;0,SUM(CU$54:CU$60)&gt;0),1,0)))</f>
        <v>0</v>
      </c>
      <c r="S95" s="80">
        <f>IF((SUM(S$19:S$39)+SUM(S$78:S94)+SUM(S$117:S$121))&gt;=REGISTER!$CZ$22,0,IF(CV$70=1,0,IF(AND(CV95=1,$J95=1,CV$43&gt;=REGISTER!$CZ$25,CV$40&gt;0,SUM(CV$54:CV$60)&gt;0),1,0)))</f>
        <v>0</v>
      </c>
      <c r="T95" s="80">
        <f>IF((SUM(T$19:T$39)+SUM(T$78:T94)+SUM(T$117:T$121))&gt;=REGISTER!$CZ$22,0,IF(CW$70=1,0,IF(AND(CW95=1,$J95=1,CW$43&gt;=REGISTER!$CZ$25,CW$40&gt;0,SUM(CW$54:CW$60)&gt;0),1,0)))</f>
        <v>0</v>
      </c>
      <c r="U95" s="80">
        <f>IF((SUM(U$19:U$39)+SUM(U$78:U94)+SUM(U$117:U$121))&gt;=REGISTER!$CZ$22,0,IF(CX$70=1,0,IF(AND(CX95=1,$J95=1,CX$43&gt;=REGISTER!$CZ$25,CX$40&gt;0,SUM(CX$54:CX$60)&gt;0),1,0)))</f>
        <v>0</v>
      </c>
      <c r="V95" s="80">
        <f>IF((SUM(V$19:V$39)+SUM(V$78:V94)+SUM(V$117:V$121))&gt;=REGISTER!$CZ$22,0,IF(CY$70=1,0,IF(AND(CY95=1,$J95=1,CY$43&gt;=REGISTER!$CZ$25,CY$40&gt;0,SUM(CY$54:CY$60)&gt;0),1,0)))</f>
        <v>0</v>
      </c>
      <c r="W95" s="80">
        <f>IF((SUM(W$19:W$39)+SUM(W$78:W94)+SUM(W$117:W$121))&gt;=REGISTER!$CZ$22,0,IF(CZ$70=1,0,IF(AND(CZ95=1,$J95=1,CZ$43&gt;=REGISTER!$CZ$25,CZ$40&gt;0,SUM(CZ$54:CZ$60)&gt;0),1,0)))</f>
        <v>0</v>
      </c>
      <c r="X95" s="80">
        <f>IF((SUM(X$19:X$39)+SUM(X$78:X94)+SUM(X$117:X$121))&gt;=REGISTER!$CZ$22,0,IF(DA$70=1,0,IF(AND(DA95=1,$J95=1,DA$43&gt;=REGISTER!$CZ$25,DA$40&gt;0,SUM(DA$54:DA$60)&gt;0),1,0)))</f>
        <v>0</v>
      </c>
      <c r="Y95" s="80">
        <f>IF((SUM(Y$19:Y$39)+SUM(Y$78:Y94)+SUM(Y$117:Y$121))&gt;=REGISTER!$CZ$22,0,IF(DB$70=1,0,IF(AND(DB95=1,$J95=1,DB$43&gt;=REGISTER!$CZ$25,DB$40&gt;0,SUM(DB$54:DB$60)&gt;0),1,0)))</f>
        <v>0</v>
      </c>
      <c r="Z95" s="80">
        <f>IF((SUM(Z$19:Z$39)+SUM(Z$78:Z94)+SUM(Z$117:Z$121))&gt;=REGISTER!$CZ$22,0,IF(DC$70=1,0,IF(AND(DC95=1,$J95=1,DC$43&gt;=REGISTER!$CZ$25,DC$40&gt;0,SUM(DC$54:DC$60)&gt;0),1,0)))</f>
        <v>0</v>
      </c>
      <c r="AA95" s="80">
        <f>IF((SUM(AA$19:AA$39)+SUM(AA$78:AA94)+SUM(AA$117:AA$121))&gt;=REGISTER!$CZ$22,0,IF(DD$70=1,0,IF(AND(DD95=1,$J95=1,DD$43&gt;=REGISTER!$CZ$25,DD$40&gt;0,SUM(DD$54:DD$60)&gt;0),1,0)))</f>
        <v>0</v>
      </c>
      <c r="AB95" s="80">
        <f>IF((SUM(AB$19:AB$39)+SUM(AB$78:AB94)+SUM(AB$117:AB$121))&gt;=REGISTER!$CZ$22,0,IF(DE$70=1,0,IF(AND(DE95=1,$J95=1,DE$43&gt;=REGISTER!$CZ$25,DE$40&gt;0,SUM(DE$54:DE$60)&gt;0),1,0)))</f>
        <v>0</v>
      </c>
      <c r="AC95" s="80">
        <f>IF((SUM(AC$19:AC$39)+SUM(AC$78:AC94)+SUM(AC$117:AC$121))&gt;=REGISTER!$CZ$22,0,IF(DF$70=1,0,IF(AND(DF95=1,$J95=1,DF$43&gt;=REGISTER!$CZ$25,DF$40&gt;0,SUM(DF$54:DF$60)&gt;0),1,0)))</f>
        <v>0</v>
      </c>
      <c r="AD95" s="80">
        <f>IF((SUM(AD$19:AD$39)+SUM(AD$78:AD94)+SUM(AD$117:AD$121))&gt;=REGISTER!$CZ$22,0,IF(DG$70=1,0,IF(AND(DG95=1,$J95=1,DG$43&gt;=REGISTER!$CZ$25,DG$40&gt;0,SUM(DG$54:DG$60)&gt;0),1,0)))</f>
        <v>0</v>
      </c>
      <c r="AE95" s="80">
        <f>IF((SUM(AE$19:AE$39)+SUM(AE$78:AE94)+SUM(AE$117:AE$121))&gt;=REGISTER!$CZ$22,0,IF(DH$70=1,0,IF(AND(DH95=1,$J95=1,DH$43&gt;=REGISTER!$CZ$25,DH$40&gt;0,SUM(DH$54:DH$60)&gt;0),1,0)))</f>
        <v>0</v>
      </c>
      <c r="AF95" s="80">
        <f>IF((SUM(AF$19:AF$39)+SUM(AF$78:AF94)+SUM(AF$117:AF$121))&gt;=REGISTER!$CZ$22,0,IF(DI$70=1,0,IF(AND(DI95=1,$J95=1,DI$43&gt;=REGISTER!$CZ$25,DI$40&gt;0,SUM(DI$54:DI$60)&gt;0),1,0)))</f>
        <v>0</v>
      </c>
      <c r="AG95" s="80">
        <f>IF((SUM(AG$19:AG$39)+SUM(AG$78:AG94)+SUM(AG$117:AG$121))&gt;=REGISTER!$CZ$22,0,IF(DJ$70=1,0,IF(AND(DJ95=1,$J95=1,DJ$43&gt;=REGISTER!$CZ$25,DJ$40&gt;0,SUM(DJ$54:DJ$60)&gt;0),1,0)))</f>
        <v>0</v>
      </c>
      <c r="AH95" s="80">
        <f>IF((SUM(AH$19:AH$39)+SUM(AH$78:AH94)+SUM(AH$117:AH$121))&gt;=REGISTER!$CZ$22,0,IF(DK$70=1,0,IF(AND(DK95=1,$J95=1,DK$43&gt;=REGISTER!$CZ$25,DK$40&gt;0,SUM(DK$54:DK$60)&gt;0),1,0)))</f>
        <v>0</v>
      </c>
      <c r="AI95" s="80">
        <f>IF((SUM(AI$19:AI$39)+SUM(AI$78:AI94)+SUM(AI$117:AI$121))&gt;=REGISTER!$CZ$22,0,IF(DL$70=1,0,IF(AND(DL95=1,$J95=1,DL$43&gt;=REGISTER!$CZ$25,DL$40&gt;0,SUM(DL$54:DL$60)&gt;0),1,0)))</f>
        <v>0</v>
      </c>
      <c r="AJ95" s="80">
        <f>IF((SUM(AJ$19:AJ$39)+SUM(AJ$78:AJ94)+SUM(AJ$117:AJ$121))&gt;=REGISTER!$CZ$22,0,IF(DM$70=1,0,IF(AND(DM95=1,$J95=1,DM$43&gt;=REGISTER!$CZ$25,DM$40&gt;0,SUM(DM$54:DM$60)&gt;0),1,0)))</f>
        <v>0</v>
      </c>
      <c r="AK95" s="80">
        <f>IF((SUM(AK$19:AK$39)+SUM(AK$78:AK94)+SUM(AK$117:AK$121))&gt;=REGISTER!$CZ$22,0,IF(DN$70=1,0,IF(AND(DN95=1,$J95=1,DN$43&gt;=REGISTER!$CZ$25,DN$40&gt;0,SUM(DN$54:DN$60)&gt;0),1,0)))</f>
        <v>0</v>
      </c>
      <c r="AL95" s="80">
        <f>IF((SUM(AL$19:AL$39)+SUM(AL$78:AL94)+SUM(AL$117:AL$121))&gt;=REGISTER!$CZ$22,0,IF(DO$70=1,0,IF(AND(DO95=1,$J95=1,DO$43&gt;=REGISTER!$CZ$25,DO$40&gt;0,SUM(DO$54:DO$60)&gt;0),1,0)))</f>
        <v>0</v>
      </c>
      <c r="AM95" s="80">
        <f>IF((SUM(AM$19:AM$39)+SUM(AM$78:AM94)+SUM(AM$117:AM$121))&gt;=REGISTER!$CZ$22,0,IF(DP$70=1,0,IF(AND(DP95=1,$J95=1,DP$43&gt;=REGISTER!$CZ$25,DP$40&gt;0,SUM(DP$54:DP$60)&gt;0),1,0)))</f>
        <v>0</v>
      </c>
      <c r="AN95" s="80">
        <f>IF((SUM(AN$19:AN$39)+SUM(AN$78:AN94)+SUM(AN$117:AN$121))&gt;=REGISTER!$CZ$22,0,IF(DQ$70=1,0,IF(AND(DQ95=1,$J95=1,DQ$43&gt;=REGISTER!$CZ$25,DQ$40&gt;0,SUM(DQ$54:DQ$60)&gt;0),1,0)))</f>
        <v>0</v>
      </c>
      <c r="AO95" s="80">
        <f>IF((SUM(AO$19:AO$39)+SUM(AO$78:AO94)+SUM(AO$117:AO$121))&gt;=REGISTER!$CZ$22,0,IF(DR$70=1,0,IF(AND(DR95=1,$J95=1,DR$43&gt;=REGISTER!$CZ$25,DR$40&gt;0,SUM(DR$54:DR$60)&gt;0),1,0)))</f>
        <v>0</v>
      </c>
      <c r="AP95" s="80">
        <f>IF((SUM(AP$19:AP$39)+SUM(AP$78:AP94)+SUM(AP$117:AP$121))&gt;=REGISTER!$CZ$22,0,IF(DS$70=1,0,IF(AND(DS95=1,$J95=1,DS$43&gt;=REGISTER!$CZ$25,DS$40&gt;0,SUM(DS$54:DS$60)&gt;0),1,0)))</f>
        <v>0</v>
      </c>
      <c r="AQ95" s="80">
        <f>IF((SUM(AQ$19:AQ$39)+SUM(AQ$78:AQ94)+SUM(AQ$117:AQ$121))&gt;=REGISTER!$CZ$22,0,IF(DT$70=1,0,IF(AND(DT95=1,$J95=1,DT$43&gt;=REGISTER!$CZ$25,DT$40&gt;0,SUM(DT$54:DT$60)&gt;0),1,0)))</f>
        <v>0</v>
      </c>
      <c r="AR95" s="80">
        <f>IF((SUM(AR$19:AR$39)+SUM(AR$78:AR94)+SUM(AR$117:AR$121))&gt;=REGISTER!$CZ$22,0,IF(DU$70=1,0,IF(AND(DU95=1,$J95=1,DU$43&gt;=REGISTER!$CZ$25,DU$40&gt;0,SUM(DU$54:DU$60)&gt;0),1,0)))</f>
        <v>0</v>
      </c>
      <c r="AS95" s="80">
        <f>IF((SUM(AS$19:AS$39)+SUM(AS$78:AS94)+SUM(AS$117:AS$121))&gt;=REGISTER!$CZ$22,0,IF(DV$70=1,0,IF(AND(DV95=1,$J95=1,DV$43&gt;=REGISTER!$CZ$25,DV$40&gt;0,SUM(DV$54:DV$60)&gt;0),1,0)))</f>
        <v>0</v>
      </c>
      <c r="AT95" s="80">
        <f>IF((SUM(AT$19:AT$39)+SUM(AT$78:AT94)+SUM(AT$117:AT$121))&gt;=REGISTER!$CZ$22,0,IF(DW$70=1,0,IF(AND(DW95=1,$J95=1,DW$43&gt;=REGISTER!$CZ$25,DW$40&gt;0,SUM(DW$54:DW$60)&gt;0),1,0)))</f>
        <v>0</v>
      </c>
      <c r="AU95" s="80">
        <f>IF((SUM(AU$19:AU$39)+SUM(AU$78:AU94)+SUM(AU$117:AU$121))&gt;=REGISTER!$CZ$22,0,IF(DX$70=1,0,IF(AND(DX95=1,$J95=1,DX$43&gt;=REGISTER!$CZ$25,DX$40&gt;0,SUM(DX$54:DX$60)&gt;0),1,0)))</f>
        <v>0</v>
      </c>
      <c r="AV95" s="80">
        <f>IF((SUM(AV$19:AV$39)+SUM(AV$78:AV94)+SUM(AV$117:AV$121))&gt;=REGISTER!$CZ$22,0,IF(DY$70=1,0,IF(AND(DY95=1,$J95=1,DY$43&gt;=REGISTER!$CZ$25,DY$40&gt;0,SUM(DY$54:DY$60)&gt;0),1,0)))</f>
        <v>0</v>
      </c>
      <c r="AW95" s="80">
        <f>IF((SUM(AW$19:AW$39)+SUM(AW$78:AW94)+SUM(AW$117:AW$121))&gt;=REGISTER!$CZ$22,0,IF(DZ$70=1,0,IF(AND(DZ95=1,$J95=1,DZ$43&gt;=REGISTER!$CZ$25,DZ$40&gt;0,SUM(DZ$54:DZ$60)&gt;0),1,0)))</f>
        <v>0</v>
      </c>
      <c r="AX95" s="80">
        <f>IF((SUM(AX$19:AX$39)+SUM(AX$78:AX94)+SUM(AX$117:AX$121))&gt;=REGISTER!$CZ$22,0,IF(EA$70=1,0,IF(AND(EA95=1,$J95=1,EA$43&gt;=REGISTER!$CZ$25,EA$40&gt;0,SUM(EA$54:EA$60)&gt;0),1,0)))</f>
        <v>0</v>
      </c>
      <c r="AY95" s="80">
        <f>IF((SUM(AY$19:AY$39)+SUM(AY$78:AY94)+SUM(AY$117:AY$121))&gt;=REGISTER!$CZ$22,0,IF(EB$70=1,0,IF(AND(EB95=1,$J95=1,EB$43&gt;=REGISTER!$CZ$25,EB$40&gt;0,SUM(EB$54:EB$60)&gt;0),1,0)))</f>
        <v>0</v>
      </c>
      <c r="AZ95" s="80">
        <f>IF((SUM(AZ$19:AZ$39)+SUM(AZ$78:AZ94)+SUM(AZ$117:AZ$121))&gt;=REGISTER!$CZ$22,0,IF(EC$70=1,0,IF(AND(EC95=1,$J95=1,EC$43&gt;=REGISTER!$CZ$25,EC$40&gt;0,SUM(EC$54:EC$60)&gt;0),1,0)))</f>
        <v>0</v>
      </c>
      <c r="BA95" s="80">
        <f>IF((SUM(BA$19:BA$39)+SUM(BA$78:BA94)+SUM(BA$117:BA$121))&gt;=REGISTER!$CZ$22,0,IF(ED$70=1,0,IF(AND(ED95=1,$J95=1,ED$43&gt;=REGISTER!$CZ$25,ED$40&gt;0,SUM(ED$54:ED$60)&gt;0),1,0)))</f>
        <v>0</v>
      </c>
      <c r="BB95" s="80">
        <f>IF((SUM(BB$19:BB$39)+SUM(BB$78:BB94)+SUM(BB$117:BB$121))&gt;=REGISTER!$CZ$22,0,IF(EE$70=1,0,IF(AND(EE95=1,$J95=1,EE$43&gt;=REGISTER!$CZ$25,EE$40&gt;0,SUM(EE$54:EE$60)&gt;0),1,0)))</f>
        <v>0</v>
      </c>
      <c r="BC95" s="80">
        <f>IF((SUM(BC$19:BC$39)+SUM(BC$78:BC94)+SUM(BC$117:BC$121))&gt;=REGISTER!$CZ$22,0,IF(EF$70=1,0,IF(AND(EF95=1,$J95=1,EF$43&gt;=REGISTER!$CZ$25,EF$40&gt;0,SUM(EF$54:EF$60)&gt;0),1,0)))</f>
        <v>0</v>
      </c>
      <c r="BD95" s="101">
        <f t="shared" si="46"/>
        <v>0</v>
      </c>
      <c r="BE95" s="80">
        <f>IF((SUM(BE$19:BE$39)+SUM(BE$78:BE94)+SUM(BE$117:BE$121))&gt;=30,0,SUM(IF(AND($I95=1,CS95=1,CS$41&gt;2,CS$40&gt;0,SUM(CS$47:CS$53)&gt;0),1,0)))</f>
        <v>0</v>
      </c>
      <c r="BF95" s="80">
        <f>IF((SUM(BF$19:BF$39)+SUM(BF$78:BF94)+SUM(BF$117:BF$121))&gt;=30,0,SUM(IF(AND($I95=1,CT95=1,CT$41&gt;2,CT$40&gt;0,SUM(CT$47:CT$53)&gt;0),1,0)))</f>
        <v>0</v>
      </c>
      <c r="BG95" s="80">
        <f>IF((SUM(BG$19:BG$39)+SUM(BG$78:BG94)+SUM(BG$117:BG$121))&gt;=30,0,SUM(IF(AND($I95=1,CU95=1,CU$41&gt;2,CU$40&gt;0,SUM(CU$47:CU$53)&gt;0),1,0)))</f>
        <v>0</v>
      </c>
      <c r="BH95" s="80">
        <f>IF((SUM(BH$19:BH$39)+SUM(BH$78:BH94)+SUM(BH$117:BH$121))&gt;=30,0,SUM(IF(AND($I95=1,CV95=1,CV$41&gt;2,CV$40&gt;0,SUM(CV$47:CV$53)&gt;0),1,0)))</f>
        <v>0</v>
      </c>
      <c r="BI95" s="80">
        <f>IF((SUM(BI$19:BI$39)+SUM(BI$78:BI94)+SUM(BI$117:BI$121))&gt;=30,0,SUM(IF(AND($I95=1,CW95=1,CW$41&gt;2,CW$40&gt;0,SUM(CW$47:CW$53)&gt;0),1,0)))</f>
        <v>0</v>
      </c>
      <c r="BJ95" s="80">
        <f>IF((SUM(BJ$19:BJ$39)+SUM(BJ$78:BJ94)+SUM(BJ$117:BJ$121))&gt;=30,0,SUM(IF(AND($I95=1,CX95=1,CX$41&gt;2,CX$40&gt;0,SUM(CX$47:CX$53)&gt;0),1,0)))</f>
        <v>0</v>
      </c>
      <c r="BK95" s="80">
        <f>IF((SUM(BK$19:BK$39)+SUM(BK$78:BK94)+SUM(BK$117:BK$121))&gt;=30,0,SUM(IF(AND($I95=1,CY95=1,CY$41&gt;2,CY$40&gt;0,SUM(CY$47:CY$53)&gt;0),1,0)))</f>
        <v>0</v>
      </c>
      <c r="BL95" s="80">
        <f>IF((SUM(BL$19:BL$39)+SUM(BL$78:BL94)+SUM(BL$117:BL$121))&gt;=30,0,SUM(IF(AND($I95=1,CZ95=1,CZ$41&gt;2,CZ$40&gt;0,SUM(CZ$47:CZ$53)&gt;0),1,0)))</f>
        <v>0</v>
      </c>
      <c r="BM95" s="80">
        <f>IF((SUM(BM$19:BM$39)+SUM(BM$78:BM94)+SUM(BM$117:BM$121))&gt;=30,0,SUM(IF(AND($I95=1,DA95=1,DA$41&gt;2,DA$40&gt;0,SUM(DA$47:DA$53)&gt;0),1,0)))</f>
        <v>0</v>
      </c>
      <c r="BN95" s="80">
        <f>IF((SUM(BN$19:BN$39)+SUM(BN$78:BN94)+SUM(BN$117:BN$121))&gt;=30,0,SUM(IF(AND($I95=1,DB95=1,DB$41&gt;2,DB$40&gt;0,SUM(DB$47:DB$53)&gt;0),1,0)))</f>
        <v>0</v>
      </c>
      <c r="BO95" s="80">
        <f>IF((SUM(BO$19:BO$39)+SUM(BO$78:BO94)+SUM(BO$117:BO$121))&gt;=30,0,SUM(IF(AND($I95=1,DC95=1,DC$41&gt;2,DC$40&gt;0,SUM(DC$47:DC$53)&gt;0),1,0)))</f>
        <v>0</v>
      </c>
      <c r="BP95" s="80">
        <f>IF((SUM(BP$19:BP$39)+SUM(BP$78:BP94)+SUM(BP$117:BP$121))&gt;=30,0,SUM(IF(AND($I95=1,DD95=1,DD$41&gt;2,DD$40&gt;0,SUM(DD$47:DD$53)&gt;0),1,0)))</f>
        <v>0</v>
      </c>
      <c r="BQ95" s="80">
        <f>IF((SUM(BQ$19:BQ$39)+SUM(BQ$78:BQ94)+SUM(BQ$117:BQ$121))&gt;=30,0,SUM(IF(AND($I95=1,DE95=1,DE$41&gt;2,DE$40&gt;0,SUM(DE$47:DE$53)&gt;0),1,0)))</f>
        <v>0</v>
      </c>
      <c r="BR95" s="80">
        <f>IF((SUM(BR$19:BR$39)+SUM(BR$78:BR94)+SUM(BR$117:BR$121))&gt;=30,0,SUM(IF(AND($I95=1,DF95=1,DF$41&gt;2,DF$40&gt;0,SUM(DF$47:DF$53)&gt;0),1,0)))</f>
        <v>0</v>
      </c>
      <c r="BS95" s="80">
        <f>IF((SUM(BS$19:BS$39)+SUM(BS$78:BS94)+SUM(BS$117:BS$121))&gt;=30,0,SUM(IF(AND($I95=1,DG95=1,DG$41&gt;2,DG$40&gt;0,SUM(DG$47:DG$53)&gt;0),1,0)))</f>
        <v>0</v>
      </c>
      <c r="BT95" s="80">
        <f>IF((SUM(BT$19:BT$39)+SUM(BT$78:BT94)+SUM(BT$117:BT$121))&gt;=30,0,SUM(IF(AND($I95=1,DH95=1,DH$41&gt;2,DH$40&gt;0,SUM(DH$47:DH$53)&gt;0),1,0)))</f>
        <v>0</v>
      </c>
      <c r="BU95" s="80">
        <f>IF((SUM(BU$19:BU$39)+SUM(BU$78:BU94)+SUM(BU$117:BU$121))&gt;=30,0,SUM(IF(AND($I95=1,DI95=1,DI$41&gt;2,DI$40&gt;0,SUM(DI$47:DI$53)&gt;0),1,0)))</f>
        <v>0</v>
      </c>
      <c r="BV95" s="80">
        <f>IF((SUM(BV$19:BV$39)+SUM(BV$78:BV94)+SUM(BV$117:BV$121))&gt;=30,0,SUM(IF(AND($I95=1,DJ95=1,DJ$41&gt;2,DJ$40&gt;0,SUM(DJ$47:DJ$53)&gt;0),1,0)))</f>
        <v>0</v>
      </c>
      <c r="BW95" s="80">
        <f>IF((SUM(BW$19:BW$39)+SUM(BW$78:BW94)+SUM(BW$117:BW$121))&gt;=30,0,SUM(IF(AND($I95=1,DK95=1,DK$41&gt;2,DK$40&gt;0,SUM(DK$47:DK$53)&gt;0),1,0)))</f>
        <v>0</v>
      </c>
      <c r="BX95" s="80">
        <f>IF((SUM(BX$19:BX$39)+SUM(BX$78:BX94)+SUM(BX$117:BX$121))&gt;=30,0,SUM(IF(AND($I95=1,DL95=1,DL$41&gt;2,DL$40&gt;0,SUM(DL$47:DL$53)&gt;0),1,0)))</f>
        <v>0</v>
      </c>
      <c r="BY95" s="80">
        <f>IF((SUM(BY$19:BY$39)+SUM(BY$78:BY94)+SUM(BY$117:BY$121))&gt;=30,0,SUM(IF(AND($I95=1,DM95=1,DM$41&gt;2,DM$40&gt;0,SUM(DM$47:DM$53)&gt;0),1,0)))</f>
        <v>0</v>
      </c>
      <c r="BZ95" s="80">
        <f>IF((SUM(BZ$19:BZ$39)+SUM(BZ$78:BZ94)+SUM(BZ$117:BZ$121))&gt;=30,0,SUM(IF(AND($I95=1,DN95=1,DN$41&gt;2,DN$40&gt;0,SUM(DN$47:DN$53)&gt;0),1,0)))</f>
        <v>0</v>
      </c>
      <c r="CA95" s="80">
        <f>IF((SUM(CA$19:CA$39)+SUM(CA$78:CA94)+SUM(CA$117:CA$121))&gt;=30,0,SUM(IF(AND($I95=1,DO95=1,DO$41&gt;2,DO$40&gt;0,SUM(DO$47:DO$53)&gt;0),1,0)))</f>
        <v>0</v>
      </c>
      <c r="CB95" s="80">
        <f>IF((SUM(CB$19:CB$39)+SUM(CB$78:CB94)+SUM(CB$117:CB$121))&gt;=30,0,SUM(IF(AND($I95=1,DP95=1,DP$41&gt;2,DP$40&gt;0,SUM(DP$47:DP$53)&gt;0),1,0)))</f>
        <v>0</v>
      </c>
      <c r="CC95" s="80">
        <f>IF((SUM(CC$19:CC$39)+SUM(CC$78:CC94)+SUM(CC$117:CC$121))&gt;=30,0,SUM(IF(AND($I95=1,DQ95=1,DQ$41&gt;2,DQ$40&gt;0,SUM(DQ$47:DQ$53)&gt;0),1,0)))</f>
        <v>0</v>
      </c>
      <c r="CD95" s="80">
        <f>IF((SUM(CD$19:CD$39)+SUM(CD$78:CD94)+SUM(CD$117:CD$121))&gt;=30,0,SUM(IF(AND($I95=1,DR95=1,DR$41&gt;2,DR$40&gt;0,SUM(DR$47:DR$53)&gt;0),1,0)))</f>
        <v>0</v>
      </c>
      <c r="CE95" s="80">
        <f>IF((SUM(CE$19:CE$39)+SUM(CE$78:CE94)+SUM(CE$117:CE$121))&gt;=30,0,SUM(IF(AND($I95=1,DS95=1,DS$41&gt;2,DS$40&gt;0,SUM(DS$47:DS$53)&gt;0),1,0)))</f>
        <v>0</v>
      </c>
      <c r="CF95" s="80">
        <f>IF((SUM(CF$19:CF$39)+SUM(CF$78:CF94)+SUM(CF$117:CF$121))&gt;=30,0,SUM(IF(AND($I95=1,DT95=1,DT$41&gt;2,DT$40&gt;0,SUM(DT$47:DT$53)&gt;0),1,0)))</f>
        <v>0</v>
      </c>
      <c r="CG95" s="80">
        <f>IF((SUM(CG$19:CG$39)+SUM(CG$78:CG94)+SUM(CG$117:CG$121))&gt;=30,0,SUM(IF(AND($I95=1,DU95=1,DU$41&gt;2,DU$40&gt;0,SUM(DU$47:DU$53)&gt;0),1,0)))</f>
        <v>0</v>
      </c>
      <c r="CH95" s="80">
        <f>IF((SUM(CH$19:CH$39)+SUM(CH$78:CH94)+SUM(CH$117:CH$121))&gt;=30,0,SUM(IF(AND($I95=1,DV95=1,DV$41&gt;2,DV$40&gt;0,SUM(DV$47:DV$53)&gt;0),1,0)))</f>
        <v>0</v>
      </c>
      <c r="CI95" s="80">
        <f>IF((SUM(CI$19:CI$39)+SUM(CI$78:CI94)+SUM(CI$117:CI$121))&gt;=30,0,SUM(IF(AND($I95=1,DW95=1,DW$41&gt;2,DW$40&gt;0,SUM(DW$47:DW$53)&gt;0),1,0)))</f>
        <v>0</v>
      </c>
      <c r="CJ95" s="80">
        <f>IF((SUM(CJ$19:CJ$39)+SUM(CJ$78:CJ94)+SUM(CJ$117:CJ$121))&gt;=30,0,SUM(IF(AND($I95=1,DX95=1,DX$41&gt;2,DX$40&gt;0,SUM(DX$47:DX$53)&gt;0),1,0)))</f>
        <v>0</v>
      </c>
      <c r="CK95" s="80">
        <f>IF((SUM(CK$19:CK$39)+SUM(CK$78:CK94)+SUM(CK$117:CK$121))&gt;=30,0,SUM(IF(AND($I95=1,DY95=1,DY$41&gt;2,DY$40&gt;0,SUM(DY$47:DY$53)&gt;0),1,0)))</f>
        <v>0</v>
      </c>
      <c r="CL95" s="80">
        <f>IF((SUM(CL$19:CL$39)+SUM(CL$78:CL94)+SUM(CL$117:CL$121))&gt;=30,0,SUM(IF(AND($I95=1,DZ95=1,DZ$41&gt;2,DZ$40&gt;0,SUM(DZ$47:DZ$53)&gt;0),1,0)))</f>
        <v>0</v>
      </c>
      <c r="CM95" s="80">
        <f>IF((SUM(CM$19:CM$39)+SUM(CM$78:CM94)+SUM(CM$117:CM$121))&gt;=30,0,SUM(IF(AND($I95=1,EA95=1,EA$41&gt;2,EA$40&gt;0,SUM(EA$47:EA$53)&gt;0),1,0)))</f>
        <v>0</v>
      </c>
      <c r="CN95" s="80">
        <f>IF((SUM(CN$19:CN$39)+SUM(CN$78:CN94)+SUM(CN$117:CN$121))&gt;=30,0,SUM(IF(AND($I95=1,EB95=1,EB$41&gt;2,EB$40&gt;0,SUM(EB$47:EB$53)&gt;0),1,0)))</f>
        <v>0</v>
      </c>
      <c r="CO95" s="80">
        <f>IF((SUM(CO$19:CO$39)+SUM(CO$78:CO94)+SUM(CO$117:CO$121))&gt;=30,0,SUM(IF(AND($I95=1,EC95=1,EC$41&gt;2,EC$40&gt;0,SUM(EC$47:EC$53)&gt;0),1,0)))</f>
        <v>0</v>
      </c>
      <c r="CP95" s="80">
        <f>IF((SUM(CP$19:CP$39)+SUM(CP$78:CP94)+SUM(CP$117:CP$121))&gt;=30,0,SUM(IF(AND($I95=1,ED95=1,ED$41&gt;2,ED$40&gt;0,SUM(ED$47:ED$53)&gt;0),1,0)))</f>
        <v>0</v>
      </c>
      <c r="CQ95" s="80">
        <f>IF((SUM(CQ$19:CQ$39)+SUM(CQ$78:CQ94)+SUM(CQ$117:CQ$121))&gt;=30,0,SUM(IF(AND($I95=1,EE95=1,EE$41&gt;2,EE$40&gt;0,SUM(EE$47:EE$53)&gt;0),1,0)))</f>
        <v>0</v>
      </c>
      <c r="CR95" s="80">
        <f>IF((SUM(CR$19:CR$39)+SUM(CR$78:CR94)+SUM(CR$117:CR$121))&gt;=30,0,SUM(IF(AND($I95=1,EF95=1,EF$41&gt;2,EF$40&gt;0,SUM(EF$47:EF$53)&gt;0),1,0)))</f>
        <v>0</v>
      </c>
      <c r="CS95" s="64"/>
      <c r="CT95" s="64"/>
      <c r="CU95" s="6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64"/>
      <c r="DM95" s="64"/>
      <c r="DN95" s="64"/>
      <c r="DO95" s="64"/>
      <c r="DP95" s="64"/>
      <c r="DQ95" s="64"/>
      <c r="DR95" s="64"/>
      <c r="DS95" s="64"/>
      <c r="DT95" s="64"/>
      <c r="DU95" s="64"/>
      <c r="DV95" s="64"/>
      <c r="DW95" s="64"/>
      <c r="DX95" s="64"/>
      <c r="DY95" s="64"/>
      <c r="DZ95" s="64"/>
      <c r="EA95" s="64"/>
      <c r="EB95" s="64"/>
      <c r="EC95" s="64"/>
      <c r="ED95" s="64"/>
      <c r="EE95" s="64"/>
      <c r="EF95" s="64"/>
      <c r="EG95" s="54">
        <f t="shared" si="48"/>
        <v>0</v>
      </c>
      <c r="EH95" s="136"/>
      <c r="EI95" s="97">
        <f t="shared" si="49"/>
        <v>0</v>
      </c>
      <c r="EJ95" s="344" t="str">
        <f t="shared" si="50"/>
        <v/>
      </c>
      <c r="EK95" s="345">
        <f t="shared" si="51"/>
        <v>0</v>
      </c>
      <c r="EL95" s="185"/>
      <c r="EM95" s="102">
        <f>SUMIF($K95,REGISTER!$CU$7,'KORT 3'!$BD95)</f>
        <v>0</v>
      </c>
      <c r="EN95" s="19">
        <f>SUMIF($K95,REGISTER!$CU$8,'KORT 3'!$BD95)</f>
        <v>0</v>
      </c>
      <c r="EO95" s="20">
        <f>SUMIF($K95,REGISTER!$CU$9,'KORT 3'!$BD95)</f>
        <v>0</v>
      </c>
      <c r="EP95" s="17">
        <f>SUMIF($K95,REGISTER!$CU$21,'KORT 3'!$BD95)</f>
        <v>0</v>
      </c>
      <c r="EQ95" s="19">
        <f>SUMIF($K95,REGISTER!$CU$22,'KORT 3'!$BD95)</f>
        <v>0</v>
      </c>
      <c r="ER95" s="20">
        <f>SUMIF($K95,REGISTER!$CU$23,'KORT 3'!$BD95)</f>
        <v>0</v>
      </c>
      <c r="ES95" s="17">
        <f>SUMIF($K95,REGISTER!$CU$14,'KORT 3'!$BD95)</f>
        <v>0</v>
      </c>
      <c r="ET95" s="19">
        <f>SUMIF($K95,REGISTER!$CU$15,'KORT 3'!$BD95)</f>
        <v>0</v>
      </c>
      <c r="EU95" s="19">
        <f>SUMIF($K95,REGISTER!$CU$16,'KORT 3'!$BD95)</f>
        <v>0</v>
      </c>
      <c r="EV95" s="218">
        <f>SUMIF($K95,REGISTER!$CU$17,'KORT 3'!$BD95)+SUMIF($K95,REGISTER!$CU$18,'KORT 3'!$BD95)+SUMIF($K95,REGISTER!$CU$19,'KORT 3'!$BD95)+SUMIF($K95,REGISTER!$CU$20,'KORT 3'!$BD95)</f>
        <v>0</v>
      </c>
      <c r="EW95" s="103">
        <f>SUMIF($K95,REGISTER!$CU$28,'KORT 3'!$BD95)</f>
        <v>0</v>
      </c>
      <c r="EX95" s="19">
        <f>SUMIF($K95,REGISTER!$CU$29,'KORT 3'!$BD95)</f>
        <v>0</v>
      </c>
      <c r="EY95" s="19">
        <f>SUMIF($K95,REGISTER!$CU$30,'KORT 3'!$BD95)</f>
        <v>0</v>
      </c>
      <c r="EZ95" s="218">
        <f>SUMIF($K95,REGISTER!$CU$31,'KORT 3'!$BD95)+SUMIF($K95,REGISTER!$CU$32,'KORT 3'!$BD95)+SUMIF($K95,REGISTER!$CU$33,'KORT 3'!$BD95)+SUMIF($K95,REGISTER!$CU$34,'KORT 3'!$BD95)</f>
        <v>0</v>
      </c>
      <c r="FA95" s="136"/>
      <c r="FB95" s="136"/>
      <c r="FC95" s="136"/>
      <c r="FD95" s="136"/>
      <c r="FE95" s="136"/>
      <c r="FF95" s="136"/>
      <c r="FG95" s="136"/>
      <c r="FH95" s="136"/>
      <c r="FI95" s="136"/>
      <c r="FJ95" s="136"/>
      <c r="FK95" s="136"/>
      <c r="FL95" s="136"/>
      <c r="FM95" s="136"/>
      <c r="FN95" s="136"/>
      <c r="FO95" s="136"/>
      <c r="FP95" s="235"/>
      <c r="FQ95" s="103">
        <f>SUMIF($M95,REGISTER!$CU$36,'KORT 3'!$O95)</f>
        <v>0</v>
      </c>
      <c r="FR95" s="19">
        <f>SUMIF($M95,REGISTER!$CU$37,'KORT 3'!$O95)</f>
        <v>0</v>
      </c>
      <c r="FS95" s="19">
        <f>SUMIF($M95,REGISTER!$CU$38,'KORT 3'!$O95)</f>
        <v>0</v>
      </c>
      <c r="FT95" s="19">
        <f>SUMIF($M95,REGISTER!$CU$39,'KORT 3'!$O95)</f>
        <v>0</v>
      </c>
      <c r="FU95" s="19">
        <f>SUMIF($M95,REGISTER!$CU$40,'KORT 3'!$O95)</f>
        <v>0</v>
      </c>
      <c r="FV95" s="19">
        <f>SUMIF($M95,REGISTER!$CU$41,'KORT 3'!$O95)</f>
        <v>0</v>
      </c>
      <c r="FW95" s="19">
        <f>SUMIF($M95,REGISTER!$CU$56,'KORT 3'!$O95)</f>
        <v>0</v>
      </c>
      <c r="FX95" s="19">
        <f>SUMIF($M95,REGISTER!$CU$57,'KORT 3'!$O95)</f>
        <v>0</v>
      </c>
      <c r="FY95" s="19">
        <f>SUMIF($M95,REGISTER!$CU$58,'KORT 3'!$O95)</f>
        <v>0</v>
      </c>
      <c r="FZ95" s="19">
        <f>SUMIF($M95,REGISTER!$CU$59,'KORT 3'!$O95)</f>
        <v>0</v>
      </c>
      <c r="GA95" s="19">
        <f>SUMIF($M95,REGISTER!$CU$60,'KORT 3'!$O95)</f>
        <v>0</v>
      </c>
      <c r="GB95" s="19">
        <f>SUMIF($M95,REGISTER!$CU$61,'KORT 3'!$O95)</f>
        <v>0</v>
      </c>
      <c r="GC95" s="19">
        <f>SUMIF($M95,REGISTER!$CU$46,'KORT 3'!$O95)</f>
        <v>0</v>
      </c>
      <c r="GD95" s="19">
        <f>SUMIF($M95,REGISTER!$CU$47,'KORT 3'!$O95)</f>
        <v>0</v>
      </c>
      <c r="GE95" s="19">
        <f>SUMIF($M95,REGISTER!$CU$48,'KORT 3'!$O95)</f>
        <v>0</v>
      </c>
      <c r="GF95" s="19">
        <f>SUMIF($M95,REGISTER!$CU$49,'KORT 3'!$O95)</f>
        <v>0</v>
      </c>
      <c r="GG95" s="19">
        <f>SUMIF($M95,REGISTER!$CU$50,'KORT 3'!$O95)</f>
        <v>0</v>
      </c>
      <c r="GH95" s="19">
        <f>SUMIF($M95,REGISTER!$CU$51,'KORT 3'!$O95)</f>
        <v>0</v>
      </c>
      <c r="GI95" s="18">
        <f>SUMIF($M95,REGISTER!$CU$52,'KORT 3'!$O95)+SUMIF($M95,REGISTER!$CU$53,'KORT 3'!$O95)+SUMIF($M95,REGISTER!$CU$54,'KORT 3'!$O95)+SUMIF($M95,REGISTER!$CU$55,'KORT 3'!$O95)</f>
        <v>0</v>
      </c>
      <c r="GJ95" s="19">
        <f>SUMIF($M95,REGISTER!$CU$66,'KORT 3'!$O95)</f>
        <v>0</v>
      </c>
      <c r="GK95" s="19">
        <f>SUMIF($M95,REGISTER!$CU$67,'KORT 3'!$O95)</f>
        <v>0</v>
      </c>
      <c r="GL95" s="19">
        <f>SUMIF($M95,REGISTER!$CU$68,'KORT 3'!$O95)</f>
        <v>0</v>
      </c>
      <c r="GM95" s="19">
        <f>SUMIF($M95,REGISTER!$CU$69,'KORT 3'!$O95)</f>
        <v>0</v>
      </c>
      <c r="GN95" s="19">
        <f>SUMIF($M95,REGISTER!$CU$70,'KORT 3'!$O95)</f>
        <v>0</v>
      </c>
      <c r="GO95" s="19">
        <f>SUMIF($M95,REGISTER!$CU$71,'KORT 3'!$O95)</f>
        <v>0</v>
      </c>
      <c r="GP95" s="18">
        <f>SUMIF($M95,REGISTER!$CU$72,'KORT 3'!$O95)+SUMIF($M95,REGISTER!$CU$73,'KORT 3'!$O95)+SUMIF($M95,REGISTER!$CU$74,'KORT 3'!$O95)+SUMIF($M95,REGISTER!$CU$75,'KORT 3'!$O95)</f>
        <v>0</v>
      </c>
      <c r="GQ95" s="136"/>
      <c r="GR95" s="136"/>
      <c r="GS95" s="136"/>
      <c r="GT95" s="136"/>
      <c r="GU95" s="136"/>
      <c r="GV95" s="136"/>
      <c r="GW95" s="136"/>
      <c r="GX95" s="136"/>
      <c r="GY95" s="136"/>
      <c r="GZ95" s="136"/>
      <c r="HA95" s="136"/>
      <c r="HB95" s="136"/>
      <c r="HC95" s="136"/>
      <c r="HD95" s="136"/>
      <c r="HE95" s="136"/>
      <c r="HF95" s="136"/>
      <c r="HG95" s="136"/>
      <c r="HH95" s="125"/>
      <c r="HI95" s="1"/>
    </row>
    <row r="96" spans="1:217" ht="12" customHeight="1">
      <c r="A96" s="17">
        <v>40</v>
      </c>
      <c r="B96" s="81"/>
      <c r="C96" s="427" t="str">
        <f t="shared" si="38"/>
        <v/>
      </c>
      <c r="D96" s="428"/>
      <c r="E96" s="428"/>
      <c r="F96" s="428"/>
      <c r="G96" s="429"/>
      <c r="H96" s="130" t="str">
        <f t="shared" si="39"/>
        <v/>
      </c>
      <c r="I96" s="26">
        <f t="shared" si="40"/>
        <v>0</v>
      </c>
      <c r="J96" s="26">
        <f t="shared" si="41"/>
        <v>0</v>
      </c>
      <c r="K96" s="26">
        <f t="shared" si="42"/>
        <v>0</v>
      </c>
      <c r="L96" s="133"/>
      <c r="M96" s="26">
        <f t="shared" si="43"/>
        <v>0</v>
      </c>
      <c r="N96" s="26">
        <f t="shared" si="44"/>
        <v>0</v>
      </c>
      <c r="O96" s="101">
        <f t="shared" si="45"/>
        <v>0</v>
      </c>
      <c r="P96" s="80">
        <f>IF((SUM(P$19:P$39)+SUM(P$78:P95)+SUM(P$117:P$121))&gt;=REGISTER!$CZ$22,0,IF(CS$70=1,0,IF(AND(CS96=1,$J96=1,CS$43&gt;=REGISTER!$CZ$25,CS$40&gt;0,SUM(CS$54:CS$60)&gt;0),1,0)))</f>
        <v>0</v>
      </c>
      <c r="Q96" s="80">
        <f>IF((SUM(Q$19:Q$39)+SUM(Q$78:Q95)+SUM(Q$117:Q$121))&gt;=REGISTER!$CZ$22,0,IF(CT$70=1,0,IF(AND(CT96=1,$J96=1,CT$43&gt;=REGISTER!$CZ$25,CT$40&gt;0,SUM(CT$54:CT$60)&gt;0),1,0)))</f>
        <v>0</v>
      </c>
      <c r="R96" s="80">
        <f>IF((SUM(R$19:R$39)+SUM(R$78:R95)+SUM(R$117:R$121))&gt;=REGISTER!$CZ$22,0,IF(CU$70=1,0,IF(AND(CU96=1,$J96=1,CU$43&gt;=REGISTER!$CZ$25,CU$40&gt;0,SUM(CU$54:CU$60)&gt;0),1,0)))</f>
        <v>0</v>
      </c>
      <c r="S96" s="80">
        <f>IF((SUM(S$19:S$39)+SUM(S$78:S95)+SUM(S$117:S$121))&gt;=REGISTER!$CZ$22,0,IF(CV$70=1,0,IF(AND(CV96=1,$J96=1,CV$43&gt;=REGISTER!$CZ$25,CV$40&gt;0,SUM(CV$54:CV$60)&gt;0),1,0)))</f>
        <v>0</v>
      </c>
      <c r="T96" s="80">
        <f>IF((SUM(T$19:T$39)+SUM(T$78:T95)+SUM(T$117:T$121))&gt;=REGISTER!$CZ$22,0,IF(CW$70=1,0,IF(AND(CW96=1,$J96=1,CW$43&gt;=REGISTER!$CZ$25,CW$40&gt;0,SUM(CW$54:CW$60)&gt;0),1,0)))</f>
        <v>0</v>
      </c>
      <c r="U96" s="80">
        <f>IF((SUM(U$19:U$39)+SUM(U$78:U95)+SUM(U$117:U$121))&gt;=REGISTER!$CZ$22,0,IF(CX$70=1,0,IF(AND(CX96=1,$J96=1,CX$43&gt;=REGISTER!$CZ$25,CX$40&gt;0,SUM(CX$54:CX$60)&gt;0),1,0)))</f>
        <v>0</v>
      </c>
      <c r="V96" s="80">
        <f>IF((SUM(V$19:V$39)+SUM(V$78:V95)+SUM(V$117:V$121))&gt;=REGISTER!$CZ$22,0,IF(CY$70=1,0,IF(AND(CY96=1,$J96=1,CY$43&gt;=REGISTER!$CZ$25,CY$40&gt;0,SUM(CY$54:CY$60)&gt;0),1,0)))</f>
        <v>0</v>
      </c>
      <c r="W96" s="80">
        <f>IF((SUM(W$19:W$39)+SUM(W$78:W95)+SUM(W$117:W$121))&gt;=REGISTER!$CZ$22,0,IF(CZ$70=1,0,IF(AND(CZ96=1,$J96=1,CZ$43&gt;=REGISTER!$CZ$25,CZ$40&gt;0,SUM(CZ$54:CZ$60)&gt;0),1,0)))</f>
        <v>0</v>
      </c>
      <c r="X96" s="80">
        <f>IF((SUM(X$19:X$39)+SUM(X$78:X95)+SUM(X$117:X$121))&gt;=REGISTER!$CZ$22,0,IF(DA$70=1,0,IF(AND(DA96=1,$J96=1,DA$43&gt;=REGISTER!$CZ$25,DA$40&gt;0,SUM(DA$54:DA$60)&gt;0),1,0)))</f>
        <v>0</v>
      </c>
      <c r="Y96" s="80">
        <f>IF((SUM(Y$19:Y$39)+SUM(Y$78:Y95)+SUM(Y$117:Y$121))&gt;=REGISTER!$CZ$22,0,IF(DB$70=1,0,IF(AND(DB96=1,$J96=1,DB$43&gt;=REGISTER!$CZ$25,DB$40&gt;0,SUM(DB$54:DB$60)&gt;0),1,0)))</f>
        <v>0</v>
      </c>
      <c r="Z96" s="80">
        <f>IF((SUM(Z$19:Z$39)+SUM(Z$78:Z95)+SUM(Z$117:Z$121))&gt;=REGISTER!$CZ$22,0,IF(DC$70=1,0,IF(AND(DC96=1,$J96=1,DC$43&gt;=REGISTER!$CZ$25,DC$40&gt;0,SUM(DC$54:DC$60)&gt;0),1,0)))</f>
        <v>0</v>
      </c>
      <c r="AA96" s="80">
        <f>IF((SUM(AA$19:AA$39)+SUM(AA$78:AA95)+SUM(AA$117:AA$121))&gt;=REGISTER!$CZ$22,0,IF(DD$70=1,0,IF(AND(DD96=1,$J96=1,DD$43&gt;=REGISTER!$CZ$25,DD$40&gt;0,SUM(DD$54:DD$60)&gt;0),1,0)))</f>
        <v>0</v>
      </c>
      <c r="AB96" s="80">
        <f>IF((SUM(AB$19:AB$39)+SUM(AB$78:AB95)+SUM(AB$117:AB$121))&gt;=REGISTER!$CZ$22,0,IF(DE$70=1,0,IF(AND(DE96=1,$J96=1,DE$43&gt;=REGISTER!$CZ$25,DE$40&gt;0,SUM(DE$54:DE$60)&gt;0),1,0)))</f>
        <v>0</v>
      </c>
      <c r="AC96" s="80">
        <f>IF((SUM(AC$19:AC$39)+SUM(AC$78:AC95)+SUM(AC$117:AC$121))&gt;=REGISTER!$CZ$22,0,IF(DF$70=1,0,IF(AND(DF96=1,$J96=1,DF$43&gt;=REGISTER!$CZ$25,DF$40&gt;0,SUM(DF$54:DF$60)&gt;0),1,0)))</f>
        <v>0</v>
      </c>
      <c r="AD96" s="80">
        <f>IF((SUM(AD$19:AD$39)+SUM(AD$78:AD95)+SUM(AD$117:AD$121))&gt;=REGISTER!$CZ$22,0,IF(DG$70=1,0,IF(AND(DG96=1,$J96=1,DG$43&gt;=REGISTER!$CZ$25,DG$40&gt;0,SUM(DG$54:DG$60)&gt;0),1,0)))</f>
        <v>0</v>
      </c>
      <c r="AE96" s="80">
        <f>IF((SUM(AE$19:AE$39)+SUM(AE$78:AE95)+SUM(AE$117:AE$121))&gt;=REGISTER!$CZ$22,0,IF(DH$70=1,0,IF(AND(DH96=1,$J96=1,DH$43&gt;=REGISTER!$CZ$25,DH$40&gt;0,SUM(DH$54:DH$60)&gt;0),1,0)))</f>
        <v>0</v>
      </c>
      <c r="AF96" s="80">
        <f>IF((SUM(AF$19:AF$39)+SUM(AF$78:AF95)+SUM(AF$117:AF$121))&gt;=REGISTER!$CZ$22,0,IF(DI$70=1,0,IF(AND(DI96=1,$J96=1,DI$43&gt;=REGISTER!$CZ$25,DI$40&gt;0,SUM(DI$54:DI$60)&gt;0),1,0)))</f>
        <v>0</v>
      </c>
      <c r="AG96" s="80">
        <f>IF((SUM(AG$19:AG$39)+SUM(AG$78:AG95)+SUM(AG$117:AG$121))&gt;=REGISTER!$CZ$22,0,IF(DJ$70=1,0,IF(AND(DJ96=1,$J96=1,DJ$43&gt;=REGISTER!$CZ$25,DJ$40&gt;0,SUM(DJ$54:DJ$60)&gt;0),1,0)))</f>
        <v>0</v>
      </c>
      <c r="AH96" s="80">
        <f>IF((SUM(AH$19:AH$39)+SUM(AH$78:AH95)+SUM(AH$117:AH$121))&gt;=REGISTER!$CZ$22,0,IF(DK$70=1,0,IF(AND(DK96=1,$J96=1,DK$43&gt;=REGISTER!$CZ$25,DK$40&gt;0,SUM(DK$54:DK$60)&gt;0),1,0)))</f>
        <v>0</v>
      </c>
      <c r="AI96" s="80">
        <f>IF((SUM(AI$19:AI$39)+SUM(AI$78:AI95)+SUM(AI$117:AI$121))&gt;=REGISTER!$CZ$22,0,IF(DL$70=1,0,IF(AND(DL96=1,$J96=1,DL$43&gt;=REGISTER!$CZ$25,DL$40&gt;0,SUM(DL$54:DL$60)&gt;0),1,0)))</f>
        <v>0</v>
      </c>
      <c r="AJ96" s="80">
        <f>IF((SUM(AJ$19:AJ$39)+SUM(AJ$78:AJ95)+SUM(AJ$117:AJ$121))&gt;=REGISTER!$CZ$22,0,IF(DM$70=1,0,IF(AND(DM96=1,$J96=1,DM$43&gt;=REGISTER!$CZ$25,DM$40&gt;0,SUM(DM$54:DM$60)&gt;0),1,0)))</f>
        <v>0</v>
      </c>
      <c r="AK96" s="80">
        <f>IF((SUM(AK$19:AK$39)+SUM(AK$78:AK95)+SUM(AK$117:AK$121))&gt;=REGISTER!$CZ$22,0,IF(DN$70=1,0,IF(AND(DN96=1,$J96=1,DN$43&gt;=REGISTER!$CZ$25,DN$40&gt;0,SUM(DN$54:DN$60)&gt;0),1,0)))</f>
        <v>0</v>
      </c>
      <c r="AL96" s="80">
        <f>IF((SUM(AL$19:AL$39)+SUM(AL$78:AL95)+SUM(AL$117:AL$121))&gt;=REGISTER!$CZ$22,0,IF(DO$70=1,0,IF(AND(DO96=1,$J96=1,DO$43&gt;=REGISTER!$CZ$25,DO$40&gt;0,SUM(DO$54:DO$60)&gt;0),1,0)))</f>
        <v>0</v>
      </c>
      <c r="AM96" s="80">
        <f>IF((SUM(AM$19:AM$39)+SUM(AM$78:AM95)+SUM(AM$117:AM$121))&gt;=REGISTER!$CZ$22,0,IF(DP$70=1,0,IF(AND(DP96=1,$J96=1,DP$43&gt;=REGISTER!$CZ$25,DP$40&gt;0,SUM(DP$54:DP$60)&gt;0),1,0)))</f>
        <v>0</v>
      </c>
      <c r="AN96" s="80">
        <f>IF((SUM(AN$19:AN$39)+SUM(AN$78:AN95)+SUM(AN$117:AN$121))&gt;=REGISTER!$CZ$22,0,IF(DQ$70=1,0,IF(AND(DQ96=1,$J96=1,DQ$43&gt;=REGISTER!$CZ$25,DQ$40&gt;0,SUM(DQ$54:DQ$60)&gt;0),1,0)))</f>
        <v>0</v>
      </c>
      <c r="AO96" s="80">
        <f>IF((SUM(AO$19:AO$39)+SUM(AO$78:AO95)+SUM(AO$117:AO$121))&gt;=REGISTER!$CZ$22,0,IF(DR$70=1,0,IF(AND(DR96=1,$J96=1,DR$43&gt;=REGISTER!$CZ$25,DR$40&gt;0,SUM(DR$54:DR$60)&gt;0),1,0)))</f>
        <v>0</v>
      </c>
      <c r="AP96" s="80">
        <f>IF((SUM(AP$19:AP$39)+SUM(AP$78:AP95)+SUM(AP$117:AP$121))&gt;=REGISTER!$CZ$22,0,IF(DS$70=1,0,IF(AND(DS96=1,$J96=1,DS$43&gt;=REGISTER!$CZ$25,DS$40&gt;0,SUM(DS$54:DS$60)&gt;0),1,0)))</f>
        <v>0</v>
      </c>
      <c r="AQ96" s="80">
        <f>IF((SUM(AQ$19:AQ$39)+SUM(AQ$78:AQ95)+SUM(AQ$117:AQ$121))&gt;=REGISTER!$CZ$22,0,IF(DT$70=1,0,IF(AND(DT96=1,$J96=1,DT$43&gt;=REGISTER!$CZ$25,DT$40&gt;0,SUM(DT$54:DT$60)&gt;0),1,0)))</f>
        <v>0</v>
      </c>
      <c r="AR96" s="80">
        <f>IF((SUM(AR$19:AR$39)+SUM(AR$78:AR95)+SUM(AR$117:AR$121))&gt;=REGISTER!$CZ$22,0,IF(DU$70=1,0,IF(AND(DU96=1,$J96=1,DU$43&gt;=REGISTER!$CZ$25,DU$40&gt;0,SUM(DU$54:DU$60)&gt;0),1,0)))</f>
        <v>0</v>
      </c>
      <c r="AS96" s="80">
        <f>IF((SUM(AS$19:AS$39)+SUM(AS$78:AS95)+SUM(AS$117:AS$121))&gt;=REGISTER!$CZ$22,0,IF(DV$70=1,0,IF(AND(DV96=1,$J96=1,DV$43&gt;=REGISTER!$CZ$25,DV$40&gt;0,SUM(DV$54:DV$60)&gt;0),1,0)))</f>
        <v>0</v>
      </c>
      <c r="AT96" s="80">
        <f>IF((SUM(AT$19:AT$39)+SUM(AT$78:AT95)+SUM(AT$117:AT$121))&gt;=REGISTER!$CZ$22,0,IF(DW$70=1,0,IF(AND(DW96=1,$J96=1,DW$43&gt;=REGISTER!$CZ$25,DW$40&gt;0,SUM(DW$54:DW$60)&gt;0),1,0)))</f>
        <v>0</v>
      </c>
      <c r="AU96" s="80">
        <f>IF((SUM(AU$19:AU$39)+SUM(AU$78:AU95)+SUM(AU$117:AU$121))&gt;=REGISTER!$CZ$22,0,IF(DX$70=1,0,IF(AND(DX96=1,$J96=1,DX$43&gt;=REGISTER!$CZ$25,DX$40&gt;0,SUM(DX$54:DX$60)&gt;0),1,0)))</f>
        <v>0</v>
      </c>
      <c r="AV96" s="80">
        <f>IF((SUM(AV$19:AV$39)+SUM(AV$78:AV95)+SUM(AV$117:AV$121))&gt;=REGISTER!$CZ$22,0,IF(DY$70=1,0,IF(AND(DY96=1,$J96=1,DY$43&gt;=REGISTER!$CZ$25,DY$40&gt;0,SUM(DY$54:DY$60)&gt;0),1,0)))</f>
        <v>0</v>
      </c>
      <c r="AW96" s="80">
        <f>IF((SUM(AW$19:AW$39)+SUM(AW$78:AW95)+SUM(AW$117:AW$121))&gt;=REGISTER!$CZ$22,0,IF(DZ$70=1,0,IF(AND(DZ96=1,$J96=1,DZ$43&gt;=REGISTER!$CZ$25,DZ$40&gt;0,SUM(DZ$54:DZ$60)&gt;0),1,0)))</f>
        <v>0</v>
      </c>
      <c r="AX96" s="80">
        <f>IF((SUM(AX$19:AX$39)+SUM(AX$78:AX95)+SUM(AX$117:AX$121))&gt;=REGISTER!$CZ$22,0,IF(EA$70=1,0,IF(AND(EA96=1,$J96=1,EA$43&gt;=REGISTER!$CZ$25,EA$40&gt;0,SUM(EA$54:EA$60)&gt;0),1,0)))</f>
        <v>0</v>
      </c>
      <c r="AY96" s="80">
        <f>IF((SUM(AY$19:AY$39)+SUM(AY$78:AY95)+SUM(AY$117:AY$121))&gt;=REGISTER!$CZ$22,0,IF(EB$70=1,0,IF(AND(EB96=1,$J96=1,EB$43&gt;=REGISTER!$CZ$25,EB$40&gt;0,SUM(EB$54:EB$60)&gt;0),1,0)))</f>
        <v>0</v>
      </c>
      <c r="AZ96" s="80">
        <f>IF((SUM(AZ$19:AZ$39)+SUM(AZ$78:AZ95)+SUM(AZ$117:AZ$121))&gt;=REGISTER!$CZ$22,0,IF(EC$70=1,0,IF(AND(EC96=1,$J96=1,EC$43&gt;=REGISTER!$CZ$25,EC$40&gt;0,SUM(EC$54:EC$60)&gt;0),1,0)))</f>
        <v>0</v>
      </c>
      <c r="BA96" s="80">
        <f>IF((SUM(BA$19:BA$39)+SUM(BA$78:BA95)+SUM(BA$117:BA$121))&gt;=REGISTER!$CZ$22,0,IF(ED$70=1,0,IF(AND(ED96=1,$J96=1,ED$43&gt;=REGISTER!$CZ$25,ED$40&gt;0,SUM(ED$54:ED$60)&gt;0),1,0)))</f>
        <v>0</v>
      </c>
      <c r="BB96" s="80">
        <f>IF((SUM(BB$19:BB$39)+SUM(BB$78:BB95)+SUM(BB$117:BB$121))&gt;=REGISTER!$CZ$22,0,IF(EE$70=1,0,IF(AND(EE96=1,$J96=1,EE$43&gt;=REGISTER!$CZ$25,EE$40&gt;0,SUM(EE$54:EE$60)&gt;0),1,0)))</f>
        <v>0</v>
      </c>
      <c r="BC96" s="80">
        <f>IF((SUM(BC$19:BC$39)+SUM(BC$78:BC95)+SUM(BC$117:BC$121))&gt;=REGISTER!$CZ$22,0,IF(EF$70=1,0,IF(AND(EF96=1,$J96=1,EF$43&gt;=REGISTER!$CZ$25,EF$40&gt;0,SUM(EF$54:EF$60)&gt;0),1,0)))</f>
        <v>0</v>
      </c>
      <c r="BD96" s="101">
        <f t="shared" si="46"/>
        <v>0</v>
      </c>
      <c r="BE96" s="80">
        <f>IF((SUM(BE$19:BE$39)+SUM(BE$78:BE95)+SUM(BE$117:BE$121))&gt;=30,0,SUM(IF(AND($I96=1,CS96=1,CS$41&gt;2,CS$40&gt;0,SUM(CS$47:CS$53)&gt;0),1,0)))</f>
        <v>0</v>
      </c>
      <c r="BF96" s="80">
        <f>IF((SUM(BF$19:BF$39)+SUM(BF$78:BF95)+SUM(BF$117:BF$121))&gt;=30,0,SUM(IF(AND($I96=1,CT96=1,CT$41&gt;2,CT$40&gt;0,SUM(CT$47:CT$53)&gt;0),1,0)))</f>
        <v>0</v>
      </c>
      <c r="BG96" s="80">
        <f>IF((SUM(BG$19:BG$39)+SUM(BG$78:BG95)+SUM(BG$117:BG$121))&gt;=30,0,SUM(IF(AND($I96=1,CU96=1,CU$41&gt;2,CU$40&gt;0,SUM(CU$47:CU$53)&gt;0),1,0)))</f>
        <v>0</v>
      </c>
      <c r="BH96" s="80">
        <f>IF((SUM(BH$19:BH$39)+SUM(BH$78:BH95)+SUM(BH$117:BH$121))&gt;=30,0,SUM(IF(AND($I96=1,CV96=1,CV$41&gt;2,CV$40&gt;0,SUM(CV$47:CV$53)&gt;0),1,0)))</f>
        <v>0</v>
      </c>
      <c r="BI96" s="80">
        <f>IF((SUM(BI$19:BI$39)+SUM(BI$78:BI95)+SUM(BI$117:BI$121))&gt;=30,0,SUM(IF(AND($I96=1,CW96=1,CW$41&gt;2,CW$40&gt;0,SUM(CW$47:CW$53)&gt;0),1,0)))</f>
        <v>0</v>
      </c>
      <c r="BJ96" s="80">
        <f>IF((SUM(BJ$19:BJ$39)+SUM(BJ$78:BJ95)+SUM(BJ$117:BJ$121))&gt;=30,0,SUM(IF(AND($I96=1,CX96=1,CX$41&gt;2,CX$40&gt;0,SUM(CX$47:CX$53)&gt;0),1,0)))</f>
        <v>0</v>
      </c>
      <c r="BK96" s="80">
        <f>IF((SUM(BK$19:BK$39)+SUM(BK$78:BK95)+SUM(BK$117:BK$121))&gt;=30,0,SUM(IF(AND($I96=1,CY96=1,CY$41&gt;2,CY$40&gt;0,SUM(CY$47:CY$53)&gt;0),1,0)))</f>
        <v>0</v>
      </c>
      <c r="BL96" s="80">
        <f>IF((SUM(BL$19:BL$39)+SUM(BL$78:BL95)+SUM(BL$117:BL$121))&gt;=30,0,SUM(IF(AND($I96=1,CZ96=1,CZ$41&gt;2,CZ$40&gt;0,SUM(CZ$47:CZ$53)&gt;0),1,0)))</f>
        <v>0</v>
      </c>
      <c r="BM96" s="80">
        <f>IF((SUM(BM$19:BM$39)+SUM(BM$78:BM95)+SUM(BM$117:BM$121))&gt;=30,0,SUM(IF(AND($I96=1,DA96=1,DA$41&gt;2,DA$40&gt;0,SUM(DA$47:DA$53)&gt;0),1,0)))</f>
        <v>0</v>
      </c>
      <c r="BN96" s="80">
        <f>IF((SUM(BN$19:BN$39)+SUM(BN$78:BN95)+SUM(BN$117:BN$121))&gt;=30,0,SUM(IF(AND($I96=1,DB96=1,DB$41&gt;2,DB$40&gt;0,SUM(DB$47:DB$53)&gt;0),1,0)))</f>
        <v>0</v>
      </c>
      <c r="BO96" s="80">
        <f>IF((SUM(BO$19:BO$39)+SUM(BO$78:BO95)+SUM(BO$117:BO$121))&gt;=30,0,SUM(IF(AND($I96=1,DC96=1,DC$41&gt;2,DC$40&gt;0,SUM(DC$47:DC$53)&gt;0),1,0)))</f>
        <v>0</v>
      </c>
      <c r="BP96" s="80">
        <f>IF((SUM(BP$19:BP$39)+SUM(BP$78:BP95)+SUM(BP$117:BP$121))&gt;=30,0,SUM(IF(AND($I96=1,DD96=1,DD$41&gt;2,DD$40&gt;0,SUM(DD$47:DD$53)&gt;0),1,0)))</f>
        <v>0</v>
      </c>
      <c r="BQ96" s="80">
        <f>IF((SUM(BQ$19:BQ$39)+SUM(BQ$78:BQ95)+SUM(BQ$117:BQ$121))&gt;=30,0,SUM(IF(AND($I96=1,DE96=1,DE$41&gt;2,DE$40&gt;0,SUM(DE$47:DE$53)&gt;0),1,0)))</f>
        <v>0</v>
      </c>
      <c r="BR96" s="80">
        <f>IF((SUM(BR$19:BR$39)+SUM(BR$78:BR95)+SUM(BR$117:BR$121))&gt;=30,0,SUM(IF(AND($I96=1,DF96=1,DF$41&gt;2,DF$40&gt;0,SUM(DF$47:DF$53)&gt;0),1,0)))</f>
        <v>0</v>
      </c>
      <c r="BS96" s="80">
        <f>IF((SUM(BS$19:BS$39)+SUM(BS$78:BS95)+SUM(BS$117:BS$121))&gt;=30,0,SUM(IF(AND($I96=1,DG96=1,DG$41&gt;2,DG$40&gt;0,SUM(DG$47:DG$53)&gt;0),1,0)))</f>
        <v>0</v>
      </c>
      <c r="BT96" s="80">
        <f>IF((SUM(BT$19:BT$39)+SUM(BT$78:BT95)+SUM(BT$117:BT$121))&gt;=30,0,SUM(IF(AND($I96=1,DH96=1,DH$41&gt;2,DH$40&gt;0,SUM(DH$47:DH$53)&gt;0),1,0)))</f>
        <v>0</v>
      </c>
      <c r="BU96" s="80">
        <f>IF((SUM(BU$19:BU$39)+SUM(BU$78:BU95)+SUM(BU$117:BU$121))&gt;=30,0,SUM(IF(AND($I96=1,DI96=1,DI$41&gt;2,DI$40&gt;0,SUM(DI$47:DI$53)&gt;0),1,0)))</f>
        <v>0</v>
      </c>
      <c r="BV96" s="80">
        <f>IF((SUM(BV$19:BV$39)+SUM(BV$78:BV95)+SUM(BV$117:BV$121))&gt;=30,0,SUM(IF(AND($I96=1,DJ96=1,DJ$41&gt;2,DJ$40&gt;0,SUM(DJ$47:DJ$53)&gt;0),1,0)))</f>
        <v>0</v>
      </c>
      <c r="BW96" s="80">
        <f>IF((SUM(BW$19:BW$39)+SUM(BW$78:BW95)+SUM(BW$117:BW$121))&gt;=30,0,SUM(IF(AND($I96=1,DK96=1,DK$41&gt;2,DK$40&gt;0,SUM(DK$47:DK$53)&gt;0),1,0)))</f>
        <v>0</v>
      </c>
      <c r="BX96" s="80">
        <f>IF((SUM(BX$19:BX$39)+SUM(BX$78:BX95)+SUM(BX$117:BX$121))&gt;=30,0,SUM(IF(AND($I96=1,DL96=1,DL$41&gt;2,DL$40&gt;0,SUM(DL$47:DL$53)&gt;0),1,0)))</f>
        <v>0</v>
      </c>
      <c r="BY96" s="80">
        <f>IF((SUM(BY$19:BY$39)+SUM(BY$78:BY95)+SUM(BY$117:BY$121))&gt;=30,0,SUM(IF(AND($I96=1,DM96=1,DM$41&gt;2,DM$40&gt;0,SUM(DM$47:DM$53)&gt;0),1,0)))</f>
        <v>0</v>
      </c>
      <c r="BZ96" s="80">
        <f>IF((SUM(BZ$19:BZ$39)+SUM(BZ$78:BZ95)+SUM(BZ$117:BZ$121))&gt;=30,0,SUM(IF(AND($I96=1,DN96=1,DN$41&gt;2,DN$40&gt;0,SUM(DN$47:DN$53)&gt;0),1,0)))</f>
        <v>0</v>
      </c>
      <c r="CA96" s="80">
        <f>IF((SUM(CA$19:CA$39)+SUM(CA$78:CA95)+SUM(CA$117:CA$121))&gt;=30,0,SUM(IF(AND($I96=1,DO96=1,DO$41&gt;2,DO$40&gt;0,SUM(DO$47:DO$53)&gt;0),1,0)))</f>
        <v>0</v>
      </c>
      <c r="CB96" s="80">
        <f>IF((SUM(CB$19:CB$39)+SUM(CB$78:CB95)+SUM(CB$117:CB$121))&gt;=30,0,SUM(IF(AND($I96=1,DP96=1,DP$41&gt;2,DP$40&gt;0,SUM(DP$47:DP$53)&gt;0),1,0)))</f>
        <v>0</v>
      </c>
      <c r="CC96" s="80">
        <f>IF((SUM(CC$19:CC$39)+SUM(CC$78:CC95)+SUM(CC$117:CC$121))&gt;=30,0,SUM(IF(AND($I96=1,DQ96=1,DQ$41&gt;2,DQ$40&gt;0,SUM(DQ$47:DQ$53)&gt;0),1,0)))</f>
        <v>0</v>
      </c>
      <c r="CD96" s="80">
        <f>IF((SUM(CD$19:CD$39)+SUM(CD$78:CD95)+SUM(CD$117:CD$121))&gt;=30,0,SUM(IF(AND($I96=1,DR96=1,DR$41&gt;2,DR$40&gt;0,SUM(DR$47:DR$53)&gt;0),1,0)))</f>
        <v>0</v>
      </c>
      <c r="CE96" s="80">
        <f>IF((SUM(CE$19:CE$39)+SUM(CE$78:CE95)+SUM(CE$117:CE$121))&gt;=30,0,SUM(IF(AND($I96=1,DS96=1,DS$41&gt;2,DS$40&gt;0,SUM(DS$47:DS$53)&gt;0),1,0)))</f>
        <v>0</v>
      </c>
      <c r="CF96" s="80">
        <f>IF((SUM(CF$19:CF$39)+SUM(CF$78:CF95)+SUM(CF$117:CF$121))&gt;=30,0,SUM(IF(AND($I96=1,DT96=1,DT$41&gt;2,DT$40&gt;0,SUM(DT$47:DT$53)&gt;0),1,0)))</f>
        <v>0</v>
      </c>
      <c r="CG96" s="80">
        <f>IF((SUM(CG$19:CG$39)+SUM(CG$78:CG95)+SUM(CG$117:CG$121))&gt;=30,0,SUM(IF(AND($I96=1,DU96=1,DU$41&gt;2,DU$40&gt;0,SUM(DU$47:DU$53)&gt;0),1,0)))</f>
        <v>0</v>
      </c>
      <c r="CH96" s="80">
        <f>IF((SUM(CH$19:CH$39)+SUM(CH$78:CH95)+SUM(CH$117:CH$121))&gt;=30,0,SUM(IF(AND($I96=1,DV96=1,DV$41&gt;2,DV$40&gt;0,SUM(DV$47:DV$53)&gt;0),1,0)))</f>
        <v>0</v>
      </c>
      <c r="CI96" s="80">
        <f>IF((SUM(CI$19:CI$39)+SUM(CI$78:CI95)+SUM(CI$117:CI$121))&gt;=30,0,SUM(IF(AND($I96=1,DW96=1,DW$41&gt;2,DW$40&gt;0,SUM(DW$47:DW$53)&gt;0),1,0)))</f>
        <v>0</v>
      </c>
      <c r="CJ96" s="80">
        <f>IF((SUM(CJ$19:CJ$39)+SUM(CJ$78:CJ95)+SUM(CJ$117:CJ$121))&gt;=30,0,SUM(IF(AND($I96=1,DX96=1,DX$41&gt;2,DX$40&gt;0,SUM(DX$47:DX$53)&gt;0),1,0)))</f>
        <v>0</v>
      </c>
      <c r="CK96" s="80">
        <f>IF((SUM(CK$19:CK$39)+SUM(CK$78:CK95)+SUM(CK$117:CK$121))&gt;=30,0,SUM(IF(AND($I96=1,DY96=1,DY$41&gt;2,DY$40&gt;0,SUM(DY$47:DY$53)&gt;0),1,0)))</f>
        <v>0</v>
      </c>
      <c r="CL96" s="80">
        <f>IF((SUM(CL$19:CL$39)+SUM(CL$78:CL95)+SUM(CL$117:CL$121))&gt;=30,0,SUM(IF(AND($I96=1,DZ96=1,DZ$41&gt;2,DZ$40&gt;0,SUM(DZ$47:DZ$53)&gt;0),1,0)))</f>
        <v>0</v>
      </c>
      <c r="CM96" s="80">
        <f>IF((SUM(CM$19:CM$39)+SUM(CM$78:CM95)+SUM(CM$117:CM$121))&gt;=30,0,SUM(IF(AND($I96=1,EA96=1,EA$41&gt;2,EA$40&gt;0,SUM(EA$47:EA$53)&gt;0),1,0)))</f>
        <v>0</v>
      </c>
      <c r="CN96" s="80">
        <f>IF((SUM(CN$19:CN$39)+SUM(CN$78:CN95)+SUM(CN$117:CN$121))&gt;=30,0,SUM(IF(AND($I96=1,EB96=1,EB$41&gt;2,EB$40&gt;0,SUM(EB$47:EB$53)&gt;0),1,0)))</f>
        <v>0</v>
      </c>
      <c r="CO96" s="80">
        <f>IF((SUM(CO$19:CO$39)+SUM(CO$78:CO95)+SUM(CO$117:CO$121))&gt;=30,0,SUM(IF(AND($I96=1,EC96=1,EC$41&gt;2,EC$40&gt;0,SUM(EC$47:EC$53)&gt;0),1,0)))</f>
        <v>0</v>
      </c>
      <c r="CP96" s="80">
        <f>IF((SUM(CP$19:CP$39)+SUM(CP$78:CP95)+SUM(CP$117:CP$121))&gt;=30,0,SUM(IF(AND($I96=1,ED96=1,ED$41&gt;2,ED$40&gt;0,SUM(ED$47:ED$53)&gt;0),1,0)))</f>
        <v>0</v>
      </c>
      <c r="CQ96" s="80">
        <f>IF((SUM(CQ$19:CQ$39)+SUM(CQ$78:CQ95)+SUM(CQ$117:CQ$121))&gt;=30,0,SUM(IF(AND($I96=1,EE96=1,EE$41&gt;2,EE$40&gt;0,SUM(EE$47:EE$53)&gt;0),1,0)))</f>
        <v>0</v>
      </c>
      <c r="CR96" s="80">
        <f>IF((SUM(CR$19:CR$39)+SUM(CR$78:CR95)+SUM(CR$117:CR$121))&gt;=30,0,SUM(IF(AND($I96=1,EF96=1,EF$41&gt;2,EF$40&gt;0,SUM(EF$47:EF$53)&gt;0),1,0)))</f>
        <v>0</v>
      </c>
      <c r="CS96" s="64"/>
      <c r="CT96" s="64"/>
      <c r="CU96" s="6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64"/>
      <c r="DM96" s="64"/>
      <c r="DN96" s="64"/>
      <c r="DO96" s="64"/>
      <c r="DP96" s="64"/>
      <c r="DQ96" s="64"/>
      <c r="DR96" s="64"/>
      <c r="DS96" s="64"/>
      <c r="DT96" s="64"/>
      <c r="DU96" s="64"/>
      <c r="DV96" s="64"/>
      <c r="DW96" s="64"/>
      <c r="DX96" s="64"/>
      <c r="DY96" s="64"/>
      <c r="DZ96" s="64"/>
      <c r="EA96" s="64"/>
      <c r="EB96" s="64"/>
      <c r="EC96" s="64"/>
      <c r="ED96" s="64"/>
      <c r="EE96" s="64"/>
      <c r="EF96" s="64"/>
      <c r="EG96" s="54">
        <f t="shared" si="48"/>
        <v>0</v>
      </c>
      <c r="EH96" s="136"/>
      <c r="EI96" s="97">
        <f t="shared" si="49"/>
        <v>0</v>
      </c>
      <c r="EJ96" s="344" t="str">
        <f t="shared" si="50"/>
        <v/>
      </c>
      <c r="EK96" s="345">
        <f t="shared" si="51"/>
        <v>0</v>
      </c>
      <c r="EL96" s="185"/>
      <c r="EM96" s="102">
        <f>SUMIF($K96,REGISTER!$CU$7,'KORT 3'!$BD96)</f>
        <v>0</v>
      </c>
      <c r="EN96" s="19">
        <f>SUMIF($K96,REGISTER!$CU$8,'KORT 3'!$BD96)</f>
        <v>0</v>
      </c>
      <c r="EO96" s="20">
        <f>SUMIF($K96,REGISTER!$CU$9,'KORT 3'!$BD96)</f>
        <v>0</v>
      </c>
      <c r="EP96" s="17">
        <f>SUMIF($K96,REGISTER!$CU$21,'KORT 3'!$BD96)</f>
        <v>0</v>
      </c>
      <c r="EQ96" s="19">
        <f>SUMIF($K96,REGISTER!$CU$22,'KORT 3'!$BD96)</f>
        <v>0</v>
      </c>
      <c r="ER96" s="20">
        <f>SUMIF($K96,REGISTER!$CU$23,'KORT 3'!$BD96)</f>
        <v>0</v>
      </c>
      <c r="ES96" s="17">
        <f>SUMIF($K96,REGISTER!$CU$14,'KORT 3'!$BD96)</f>
        <v>0</v>
      </c>
      <c r="ET96" s="19">
        <f>SUMIF($K96,REGISTER!$CU$15,'KORT 3'!$BD96)</f>
        <v>0</v>
      </c>
      <c r="EU96" s="19">
        <f>SUMIF($K96,REGISTER!$CU$16,'KORT 3'!$BD96)</f>
        <v>0</v>
      </c>
      <c r="EV96" s="218">
        <f>SUMIF($K96,REGISTER!$CU$17,'KORT 3'!$BD96)+SUMIF($K96,REGISTER!$CU$18,'KORT 3'!$BD96)+SUMIF($K96,REGISTER!$CU$19,'KORT 3'!$BD96)+SUMIF($K96,REGISTER!$CU$20,'KORT 3'!$BD96)</f>
        <v>0</v>
      </c>
      <c r="EW96" s="103">
        <f>SUMIF($K96,REGISTER!$CU$28,'KORT 3'!$BD96)</f>
        <v>0</v>
      </c>
      <c r="EX96" s="19">
        <f>SUMIF($K96,REGISTER!$CU$29,'KORT 3'!$BD96)</f>
        <v>0</v>
      </c>
      <c r="EY96" s="19">
        <f>SUMIF($K96,REGISTER!$CU$30,'KORT 3'!$BD96)</f>
        <v>0</v>
      </c>
      <c r="EZ96" s="218">
        <f>SUMIF($K96,REGISTER!$CU$31,'KORT 3'!$BD96)+SUMIF($K96,REGISTER!$CU$32,'KORT 3'!$BD96)+SUMIF($K96,REGISTER!$CU$33,'KORT 3'!$BD96)+SUMIF($K96,REGISTER!$CU$34,'KORT 3'!$BD96)</f>
        <v>0</v>
      </c>
      <c r="FA96" s="136"/>
      <c r="FB96" s="136"/>
      <c r="FC96" s="136"/>
      <c r="FD96" s="136"/>
      <c r="FE96" s="136"/>
      <c r="FF96" s="136"/>
      <c r="FG96" s="136"/>
      <c r="FH96" s="136"/>
      <c r="FI96" s="136"/>
      <c r="FJ96" s="136"/>
      <c r="FK96" s="136"/>
      <c r="FL96" s="136"/>
      <c r="FM96" s="136"/>
      <c r="FN96" s="136"/>
      <c r="FO96" s="136"/>
      <c r="FP96" s="235"/>
      <c r="FQ96" s="103">
        <f>SUMIF($M96,REGISTER!$CU$36,'KORT 3'!$O96)</f>
        <v>0</v>
      </c>
      <c r="FR96" s="19">
        <f>SUMIF($M96,REGISTER!$CU$37,'KORT 3'!$O96)</f>
        <v>0</v>
      </c>
      <c r="FS96" s="19">
        <f>SUMIF($M96,REGISTER!$CU$38,'KORT 3'!$O96)</f>
        <v>0</v>
      </c>
      <c r="FT96" s="19">
        <f>SUMIF($M96,REGISTER!$CU$39,'KORT 3'!$O96)</f>
        <v>0</v>
      </c>
      <c r="FU96" s="19">
        <f>SUMIF($M96,REGISTER!$CU$40,'KORT 3'!$O96)</f>
        <v>0</v>
      </c>
      <c r="FV96" s="19">
        <f>SUMIF($M96,REGISTER!$CU$41,'KORT 3'!$O96)</f>
        <v>0</v>
      </c>
      <c r="FW96" s="19">
        <f>SUMIF($M96,REGISTER!$CU$56,'KORT 3'!$O96)</f>
        <v>0</v>
      </c>
      <c r="FX96" s="19">
        <f>SUMIF($M96,REGISTER!$CU$57,'KORT 3'!$O96)</f>
        <v>0</v>
      </c>
      <c r="FY96" s="19">
        <f>SUMIF($M96,REGISTER!$CU$58,'KORT 3'!$O96)</f>
        <v>0</v>
      </c>
      <c r="FZ96" s="19">
        <f>SUMIF($M96,REGISTER!$CU$59,'KORT 3'!$O96)</f>
        <v>0</v>
      </c>
      <c r="GA96" s="19">
        <f>SUMIF($M96,REGISTER!$CU$60,'KORT 3'!$O96)</f>
        <v>0</v>
      </c>
      <c r="GB96" s="19">
        <f>SUMIF($M96,REGISTER!$CU$61,'KORT 3'!$O96)</f>
        <v>0</v>
      </c>
      <c r="GC96" s="19">
        <f>SUMIF($M96,REGISTER!$CU$46,'KORT 3'!$O96)</f>
        <v>0</v>
      </c>
      <c r="GD96" s="19">
        <f>SUMIF($M96,REGISTER!$CU$47,'KORT 3'!$O96)</f>
        <v>0</v>
      </c>
      <c r="GE96" s="19">
        <f>SUMIF($M96,REGISTER!$CU$48,'KORT 3'!$O96)</f>
        <v>0</v>
      </c>
      <c r="GF96" s="19">
        <f>SUMIF($M96,REGISTER!$CU$49,'KORT 3'!$O96)</f>
        <v>0</v>
      </c>
      <c r="GG96" s="19">
        <f>SUMIF($M96,REGISTER!$CU$50,'KORT 3'!$O96)</f>
        <v>0</v>
      </c>
      <c r="GH96" s="19">
        <f>SUMIF($M96,REGISTER!$CU$51,'KORT 3'!$O96)</f>
        <v>0</v>
      </c>
      <c r="GI96" s="18">
        <f>SUMIF($M96,REGISTER!$CU$52,'KORT 3'!$O96)+SUMIF($M96,REGISTER!$CU$53,'KORT 3'!$O96)+SUMIF($M96,REGISTER!$CU$54,'KORT 3'!$O96)+SUMIF($M96,REGISTER!$CU$55,'KORT 3'!$O96)</f>
        <v>0</v>
      </c>
      <c r="GJ96" s="19">
        <f>SUMIF($M96,REGISTER!$CU$66,'KORT 3'!$O96)</f>
        <v>0</v>
      </c>
      <c r="GK96" s="19">
        <f>SUMIF($M96,REGISTER!$CU$67,'KORT 3'!$O96)</f>
        <v>0</v>
      </c>
      <c r="GL96" s="19">
        <f>SUMIF($M96,REGISTER!$CU$68,'KORT 3'!$O96)</f>
        <v>0</v>
      </c>
      <c r="GM96" s="19">
        <f>SUMIF($M96,REGISTER!$CU$69,'KORT 3'!$O96)</f>
        <v>0</v>
      </c>
      <c r="GN96" s="19">
        <f>SUMIF($M96,REGISTER!$CU$70,'KORT 3'!$O96)</f>
        <v>0</v>
      </c>
      <c r="GO96" s="19">
        <f>SUMIF($M96,REGISTER!$CU$71,'KORT 3'!$O96)</f>
        <v>0</v>
      </c>
      <c r="GP96" s="18">
        <f>SUMIF($M96,REGISTER!$CU$72,'KORT 3'!$O96)+SUMIF($M96,REGISTER!$CU$73,'KORT 3'!$O96)+SUMIF($M96,REGISTER!$CU$74,'KORT 3'!$O96)+SUMIF($M96,REGISTER!$CU$75,'KORT 3'!$O96)</f>
        <v>0</v>
      </c>
      <c r="GQ96" s="136"/>
      <c r="GR96" s="136"/>
      <c r="GS96" s="136"/>
      <c r="GT96" s="136"/>
      <c r="GU96" s="136"/>
      <c r="GV96" s="136"/>
      <c r="GW96" s="136"/>
      <c r="GX96" s="136"/>
      <c r="GY96" s="136"/>
      <c r="GZ96" s="136"/>
      <c r="HA96" s="136"/>
      <c r="HB96" s="136"/>
      <c r="HC96" s="136"/>
      <c r="HD96" s="136"/>
      <c r="HE96" s="136"/>
      <c r="HF96" s="136"/>
      <c r="HG96" s="136"/>
      <c r="HH96" s="125"/>
      <c r="HI96" s="1"/>
    </row>
    <row r="97" spans="1:217" ht="12" customHeight="1">
      <c r="A97" s="17">
        <v>41</v>
      </c>
      <c r="B97" s="81"/>
      <c r="C97" s="427" t="str">
        <f t="shared" si="38"/>
        <v/>
      </c>
      <c r="D97" s="428"/>
      <c r="E97" s="428"/>
      <c r="F97" s="428"/>
      <c r="G97" s="429"/>
      <c r="H97" s="130" t="str">
        <f t="shared" si="39"/>
        <v/>
      </c>
      <c r="I97" s="26">
        <f t="shared" si="40"/>
        <v>0</v>
      </c>
      <c r="J97" s="26">
        <f t="shared" si="41"/>
        <v>0</v>
      </c>
      <c r="K97" s="26">
        <f t="shared" si="42"/>
        <v>0</v>
      </c>
      <c r="L97" s="133"/>
      <c r="M97" s="26">
        <f t="shared" si="43"/>
        <v>0</v>
      </c>
      <c r="N97" s="26">
        <f t="shared" si="44"/>
        <v>0</v>
      </c>
      <c r="O97" s="101">
        <f t="shared" si="45"/>
        <v>0</v>
      </c>
      <c r="P97" s="80">
        <f>IF((SUM(P$19:P$39)+SUM(P$78:P96)+SUM(P$117:P$121))&gt;=REGISTER!$CZ$22,0,IF(CS$70=1,0,IF(AND(CS97=1,$J97=1,CS$43&gt;=REGISTER!$CZ$25,CS$40&gt;0,SUM(CS$54:CS$60)&gt;0),1,0)))</f>
        <v>0</v>
      </c>
      <c r="Q97" s="80">
        <f>IF((SUM(Q$19:Q$39)+SUM(Q$78:Q96)+SUM(Q$117:Q$121))&gt;=REGISTER!$CZ$22,0,IF(CT$70=1,0,IF(AND(CT97=1,$J97=1,CT$43&gt;=REGISTER!$CZ$25,CT$40&gt;0,SUM(CT$54:CT$60)&gt;0),1,0)))</f>
        <v>0</v>
      </c>
      <c r="R97" s="80">
        <f>IF((SUM(R$19:R$39)+SUM(R$78:R96)+SUM(R$117:R$121))&gt;=REGISTER!$CZ$22,0,IF(CU$70=1,0,IF(AND(CU97=1,$J97=1,CU$43&gt;=REGISTER!$CZ$25,CU$40&gt;0,SUM(CU$54:CU$60)&gt;0),1,0)))</f>
        <v>0</v>
      </c>
      <c r="S97" s="80">
        <f>IF((SUM(S$19:S$39)+SUM(S$78:S96)+SUM(S$117:S$121))&gt;=REGISTER!$CZ$22,0,IF(CV$70=1,0,IF(AND(CV97=1,$J97=1,CV$43&gt;=REGISTER!$CZ$25,CV$40&gt;0,SUM(CV$54:CV$60)&gt;0),1,0)))</f>
        <v>0</v>
      </c>
      <c r="T97" s="80">
        <f>IF((SUM(T$19:T$39)+SUM(T$78:T96)+SUM(T$117:T$121))&gt;=REGISTER!$CZ$22,0,IF(CW$70=1,0,IF(AND(CW97=1,$J97=1,CW$43&gt;=REGISTER!$CZ$25,CW$40&gt;0,SUM(CW$54:CW$60)&gt;0),1,0)))</f>
        <v>0</v>
      </c>
      <c r="U97" s="80">
        <f>IF((SUM(U$19:U$39)+SUM(U$78:U96)+SUM(U$117:U$121))&gt;=REGISTER!$CZ$22,0,IF(CX$70=1,0,IF(AND(CX97=1,$J97=1,CX$43&gt;=REGISTER!$CZ$25,CX$40&gt;0,SUM(CX$54:CX$60)&gt;0),1,0)))</f>
        <v>0</v>
      </c>
      <c r="V97" s="80">
        <f>IF((SUM(V$19:V$39)+SUM(V$78:V96)+SUM(V$117:V$121))&gt;=REGISTER!$CZ$22,0,IF(CY$70=1,0,IF(AND(CY97=1,$J97=1,CY$43&gt;=REGISTER!$CZ$25,CY$40&gt;0,SUM(CY$54:CY$60)&gt;0),1,0)))</f>
        <v>0</v>
      </c>
      <c r="W97" s="80">
        <f>IF((SUM(W$19:W$39)+SUM(W$78:W96)+SUM(W$117:W$121))&gt;=REGISTER!$CZ$22,0,IF(CZ$70=1,0,IF(AND(CZ97=1,$J97=1,CZ$43&gt;=REGISTER!$CZ$25,CZ$40&gt;0,SUM(CZ$54:CZ$60)&gt;0),1,0)))</f>
        <v>0</v>
      </c>
      <c r="X97" s="80">
        <f>IF((SUM(X$19:X$39)+SUM(X$78:X96)+SUM(X$117:X$121))&gt;=REGISTER!$CZ$22,0,IF(DA$70=1,0,IF(AND(DA97=1,$J97=1,DA$43&gt;=REGISTER!$CZ$25,DA$40&gt;0,SUM(DA$54:DA$60)&gt;0),1,0)))</f>
        <v>0</v>
      </c>
      <c r="Y97" s="80">
        <f>IF((SUM(Y$19:Y$39)+SUM(Y$78:Y96)+SUM(Y$117:Y$121))&gt;=REGISTER!$CZ$22,0,IF(DB$70=1,0,IF(AND(DB97=1,$J97=1,DB$43&gt;=REGISTER!$CZ$25,DB$40&gt;0,SUM(DB$54:DB$60)&gt;0),1,0)))</f>
        <v>0</v>
      </c>
      <c r="Z97" s="80">
        <f>IF((SUM(Z$19:Z$39)+SUM(Z$78:Z96)+SUM(Z$117:Z$121))&gt;=REGISTER!$CZ$22,0,IF(DC$70=1,0,IF(AND(DC97=1,$J97=1,DC$43&gt;=REGISTER!$CZ$25,DC$40&gt;0,SUM(DC$54:DC$60)&gt;0),1,0)))</f>
        <v>0</v>
      </c>
      <c r="AA97" s="80">
        <f>IF((SUM(AA$19:AA$39)+SUM(AA$78:AA96)+SUM(AA$117:AA$121))&gt;=REGISTER!$CZ$22,0,IF(DD$70=1,0,IF(AND(DD97=1,$J97=1,DD$43&gt;=REGISTER!$CZ$25,DD$40&gt;0,SUM(DD$54:DD$60)&gt;0),1,0)))</f>
        <v>0</v>
      </c>
      <c r="AB97" s="80">
        <f>IF((SUM(AB$19:AB$39)+SUM(AB$78:AB96)+SUM(AB$117:AB$121))&gt;=REGISTER!$CZ$22,0,IF(DE$70=1,0,IF(AND(DE97=1,$J97=1,DE$43&gt;=REGISTER!$CZ$25,DE$40&gt;0,SUM(DE$54:DE$60)&gt;0),1,0)))</f>
        <v>0</v>
      </c>
      <c r="AC97" s="80">
        <f>IF((SUM(AC$19:AC$39)+SUM(AC$78:AC96)+SUM(AC$117:AC$121))&gt;=REGISTER!$CZ$22,0,IF(DF$70=1,0,IF(AND(DF97=1,$J97=1,DF$43&gt;=REGISTER!$CZ$25,DF$40&gt;0,SUM(DF$54:DF$60)&gt;0),1,0)))</f>
        <v>0</v>
      </c>
      <c r="AD97" s="80">
        <f>IF((SUM(AD$19:AD$39)+SUM(AD$78:AD96)+SUM(AD$117:AD$121))&gt;=REGISTER!$CZ$22,0,IF(DG$70=1,0,IF(AND(DG97=1,$J97=1,DG$43&gt;=REGISTER!$CZ$25,DG$40&gt;0,SUM(DG$54:DG$60)&gt;0),1,0)))</f>
        <v>0</v>
      </c>
      <c r="AE97" s="80">
        <f>IF((SUM(AE$19:AE$39)+SUM(AE$78:AE96)+SUM(AE$117:AE$121))&gt;=REGISTER!$CZ$22,0,IF(DH$70=1,0,IF(AND(DH97=1,$J97=1,DH$43&gt;=REGISTER!$CZ$25,DH$40&gt;0,SUM(DH$54:DH$60)&gt;0),1,0)))</f>
        <v>0</v>
      </c>
      <c r="AF97" s="80">
        <f>IF((SUM(AF$19:AF$39)+SUM(AF$78:AF96)+SUM(AF$117:AF$121))&gt;=REGISTER!$CZ$22,0,IF(DI$70=1,0,IF(AND(DI97=1,$J97=1,DI$43&gt;=REGISTER!$CZ$25,DI$40&gt;0,SUM(DI$54:DI$60)&gt;0),1,0)))</f>
        <v>0</v>
      </c>
      <c r="AG97" s="80">
        <f>IF((SUM(AG$19:AG$39)+SUM(AG$78:AG96)+SUM(AG$117:AG$121))&gt;=REGISTER!$CZ$22,0,IF(DJ$70=1,0,IF(AND(DJ97=1,$J97=1,DJ$43&gt;=REGISTER!$CZ$25,DJ$40&gt;0,SUM(DJ$54:DJ$60)&gt;0),1,0)))</f>
        <v>0</v>
      </c>
      <c r="AH97" s="80">
        <f>IF((SUM(AH$19:AH$39)+SUM(AH$78:AH96)+SUM(AH$117:AH$121))&gt;=REGISTER!$CZ$22,0,IF(DK$70=1,0,IF(AND(DK97=1,$J97=1,DK$43&gt;=REGISTER!$CZ$25,DK$40&gt;0,SUM(DK$54:DK$60)&gt;0),1,0)))</f>
        <v>0</v>
      </c>
      <c r="AI97" s="80">
        <f>IF((SUM(AI$19:AI$39)+SUM(AI$78:AI96)+SUM(AI$117:AI$121))&gt;=REGISTER!$CZ$22,0,IF(DL$70=1,0,IF(AND(DL97=1,$J97=1,DL$43&gt;=REGISTER!$CZ$25,DL$40&gt;0,SUM(DL$54:DL$60)&gt;0),1,0)))</f>
        <v>0</v>
      </c>
      <c r="AJ97" s="80">
        <f>IF((SUM(AJ$19:AJ$39)+SUM(AJ$78:AJ96)+SUM(AJ$117:AJ$121))&gt;=REGISTER!$CZ$22,0,IF(DM$70=1,0,IF(AND(DM97=1,$J97=1,DM$43&gt;=REGISTER!$CZ$25,DM$40&gt;0,SUM(DM$54:DM$60)&gt;0),1,0)))</f>
        <v>0</v>
      </c>
      <c r="AK97" s="80">
        <f>IF((SUM(AK$19:AK$39)+SUM(AK$78:AK96)+SUM(AK$117:AK$121))&gt;=REGISTER!$CZ$22,0,IF(DN$70=1,0,IF(AND(DN97=1,$J97=1,DN$43&gt;=REGISTER!$CZ$25,DN$40&gt;0,SUM(DN$54:DN$60)&gt;0),1,0)))</f>
        <v>0</v>
      </c>
      <c r="AL97" s="80">
        <f>IF((SUM(AL$19:AL$39)+SUM(AL$78:AL96)+SUM(AL$117:AL$121))&gt;=REGISTER!$CZ$22,0,IF(DO$70=1,0,IF(AND(DO97=1,$J97=1,DO$43&gt;=REGISTER!$CZ$25,DO$40&gt;0,SUM(DO$54:DO$60)&gt;0),1,0)))</f>
        <v>0</v>
      </c>
      <c r="AM97" s="80">
        <f>IF((SUM(AM$19:AM$39)+SUM(AM$78:AM96)+SUM(AM$117:AM$121))&gt;=REGISTER!$CZ$22,0,IF(DP$70=1,0,IF(AND(DP97=1,$J97=1,DP$43&gt;=REGISTER!$CZ$25,DP$40&gt;0,SUM(DP$54:DP$60)&gt;0),1,0)))</f>
        <v>0</v>
      </c>
      <c r="AN97" s="80">
        <f>IF((SUM(AN$19:AN$39)+SUM(AN$78:AN96)+SUM(AN$117:AN$121))&gt;=REGISTER!$CZ$22,0,IF(DQ$70=1,0,IF(AND(DQ97=1,$J97=1,DQ$43&gt;=REGISTER!$CZ$25,DQ$40&gt;0,SUM(DQ$54:DQ$60)&gt;0),1,0)))</f>
        <v>0</v>
      </c>
      <c r="AO97" s="80">
        <f>IF((SUM(AO$19:AO$39)+SUM(AO$78:AO96)+SUM(AO$117:AO$121))&gt;=REGISTER!$CZ$22,0,IF(DR$70=1,0,IF(AND(DR97=1,$J97=1,DR$43&gt;=REGISTER!$CZ$25,DR$40&gt;0,SUM(DR$54:DR$60)&gt;0),1,0)))</f>
        <v>0</v>
      </c>
      <c r="AP97" s="80">
        <f>IF((SUM(AP$19:AP$39)+SUM(AP$78:AP96)+SUM(AP$117:AP$121))&gt;=REGISTER!$CZ$22,0,IF(DS$70=1,0,IF(AND(DS97=1,$J97=1,DS$43&gt;=REGISTER!$CZ$25,DS$40&gt;0,SUM(DS$54:DS$60)&gt;0),1,0)))</f>
        <v>0</v>
      </c>
      <c r="AQ97" s="80">
        <f>IF((SUM(AQ$19:AQ$39)+SUM(AQ$78:AQ96)+SUM(AQ$117:AQ$121))&gt;=REGISTER!$CZ$22,0,IF(DT$70=1,0,IF(AND(DT97=1,$J97=1,DT$43&gt;=REGISTER!$CZ$25,DT$40&gt;0,SUM(DT$54:DT$60)&gt;0),1,0)))</f>
        <v>0</v>
      </c>
      <c r="AR97" s="80">
        <f>IF((SUM(AR$19:AR$39)+SUM(AR$78:AR96)+SUM(AR$117:AR$121))&gt;=REGISTER!$CZ$22,0,IF(DU$70=1,0,IF(AND(DU97=1,$J97=1,DU$43&gt;=REGISTER!$CZ$25,DU$40&gt;0,SUM(DU$54:DU$60)&gt;0),1,0)))</f>
        <v>0</v>
      </c>
      <c r="AS97" s="80">
        <f>IF((SUM(AS$19:AS$39)+SUM(AS$78:AS96)+SUM(AS$117:AS$121))&gt;=REGISTER!$CZ$22,0,IF(DV$70=1,0,IF(AND(DV97=1,$J97=1,DV$43&gt;=REGISTER!$CZ$25,DV$40&gt;0,SUM(DV$54:DV$60)&gt;0),1,0)))</f>
        <v>0</v>
      </c>
      <c r="AT97" s="80">
        <f>IF((SUM(AT$19:AT$39)+SUM(AT$78:AT96)+SUM(AT$117:AT$121))&gt;=REGISTER!$CZ$22,0,IF(DW$70=1,0,IF(AND(DW97=1,$J97=1,DW$43&gt;=REGISTER!$CZ$25,DW$40&gt;0,SUM(DW$54:DW$60)&gt;0),1,0)))</f>
        <v>0</v>
      </c>
      <c r="AU97" s="80">
        <f>IF((SUM(AU$19:AU$39)+SUM(AU$78:AU96)+SUM(AU$117:AU$121))&gt;=REGISTER!$CZ$22,0,IF(DX$70=1,0,IF(AND(DX97=1,$J97=1,DX$43&gt;=REGISTER!$CZ$25,DX$40&gt;0,SUM(DX$54:DX$60)&gt;0),1,0)))</f>
        <v>0</v>
      </c>
      <c r="AV97" s="80">
        <f>IF((SUM(AV$19:AV$39)+SUM(AV$78:AV96)+SUM(AV$117:AV$121))&gt;=REGISTER!$CZ$22,0,IF(DY$70=1,0,IF(AND(DY97=1,$J97=1,DY$43&gt;=REGISTER!$CZ$25,DY$40&gt;0,SUM(DY$54:DY$60)&gt;0),1,0)))</f>
        <v>0</v>
      </c>
      <c r="AW97" s="80">
        <f>IF((SUM(AW$19:AW$39)+SUM(AW$78:AW96)+SUM(AW$117:AW$121))&gt;=REGISTER!$CZ$22,0,IF(DZ$70=1,0,IF(AND(DZ97=1,$J97=1,DZ$43&gt;=REGISTER!$CZ$25,DZ$40&gt;0,SUM(DZ$54:DZ$60)&gt;0),1,0)))</f>
        <v>0</v>
      </c>
      <c r="AX97" s="80">
        <f>IF((SUM(AX$19:AX$39)+SUM(AX$78:AX96)+SUM(AX$117:AX$121))&gt;=REGISTER!$CZ$22,0,IF(EA$70=1,0,IF(AND(EA97=1,$J97=1,EA$43&gt;=REGISTER!$CZ$25,EA$40&gt;0,SUM(EA$54:EA$60)&gt;0),1,0)))</f>
        <v>0</v>
      </c>
      <c r="AY97" s="80">
        <f>IF((SUM(AY$19:AY$39)+SUM(AY$78:AY96)+SUM(AY$117:AY$121))&gt;=REGISTER!$CZ$22,0,IF(EB$70=1,0,IF(AND(EB97=1,$J97=1,EB$43&gt;=REGISTER!$CZ$25,EB$40&gt;0,SUM(EB$54:EB$60)&gt;0),1,0)))</f>
        <v>0</v>
      </c>
      <c r="AZ97" s="80">
        <f>IF((SUM(AZ$19:AZ$39)+SUM(AZ$78:AZ96)+SUM(AZ$117:AZ$121))&gt;=REGISTER!$CZ$22,0,IF(EC$70=1,0,IF(AND(EC97=1,$J97=1,EC$43&gt;=REGISTER!$CZ$25,EC$40&gt;0,SUM(EC$54:EC$60)&gt;0),1,0)))</f>
        <v>0</v>
      </c>
      <c r="BA97" s="80">
        <f>IF((SUM(BA$19:BA$39)+SUM(BA$78:BA96)+SUM(BA$117:BA$121))&gt;=REGISTER!$CZ$22,0,IF(ED$70=1,0,IF(AND(ED97=1,$J97=1,ED$43&gt;=REGISTER!$CZ$25,ED$40&gt;0,SUM(ED$54:ED$60)&gt;0),1,0)))</f>
        <v>0</v>
      </c>
      <c r="BB97" s="80">
        <f>IF((SUM(BB$19:BB$39)+SUM(BB$78:BB96)+SUM(BB$117:BB$121))&gt;=REGISTER!$CZ$22,0,IF(EE$70=1,0,IF(AND(EE97=1,$J97=1,EE$43&gt;=REGISTER!$CZ$25,EE$40&gt;0,SUM(EE$54:EE$60)&gt;0),1,0)))</f>
        <v>0</v>
      </c>
      <c r="BC97" s="80">
        <f>IF((SUM(BC$19:BC$39)+SUM(BC$78:BC96)+SUM(BC$117:BC$121))&gt;=REGISTER!$CZ$22,0,IF(EF$70=1,0,IF(AND(EF97=1,$J97=1,EF$43&gt;=REGISTER!$CZ$25,EF$40&gt;0,SUM(EF$54:EF$60)&gt;0),1,0)))</f>
        <v>0</v>
      </c>
      <c r="BD97" s="101">
        <f t="shared" si="46"/>
        <v>0</v>
      </c>
      <c r="BE97" s="80">
        <f>IF((SUM(BE$19:BE$39)+SUM(BE$78:BE96)+SUM(BE$117:BE$121))&gt;=30,0,SUM(IF(AND($I97=1,CS97=1,CS$41&gt;2,CS$40&gt;0,SUM(CS$47:CS$53)&gt;0),1,0)))</f>
        <v>0</v>
      </c>
      <c r="BF97" s="80">
        <f>IF((SUM(BF$19:BF$39)+SUM(BF$78:BF96)+SUM(BF$117:BF$121))&gt;=30,0,SUM(IF(AND($I97=1,CT97=1,CT$41&gt;2,CT$40&gt;0,SUM(CT$47:CT$53)&gt;0),1,0)))</f>
        <v>0</v>
      </c>
      <c r="BG97" s="80">
        <f>IF((SUM(BG$19:BG$39)+SUM(BG$78:BG96)+SUM(BG$117:BG$121))&gt;=30,0,SUM(IF(AND($I97=1,CU97=1,CU$41&gt;2,CU$40&gt;0,SUM(CU$47:CU$53)&gt;0),1,0)))</f>
        <v>0</v>
      </c>
      <c r="BH97" s="80">
        <f>IF((SUM(BH$19:BH$39)+SUM(BH$78:BH96)+SUM(BH$117:BH$121))&gt;=30,0,SUM(IF(AND($I97=1,CV97=1,CV$41&gt;2,CV$40&gt;0,SUM(CV$47:CV$53)&gt;0),1,0)))</f>
        <v>0</v>
      </c>
      <c r="BI97" s="80">
        <f>IF((SUM(BI$19:BI$39)+SUM(BI$78:BI96)+SUM(BI$117:BI$121))&gt;=30,0,SUM(IF(AND($I97=1,CW97=1,CW$41&gt;2,CW$40&gt;0,SUM(CW$47:CW$53)&gt;0),1,0)))</f>
        <v>0</v>
      </c>
      <c r="BJ97" s="80">
        <f>IF((SUM(BJ$19:BJ$39)+SUM(BJ$78:BJ96)+SUM(BJ$117:BJ$121))&gt;=30,0,SUM(IF(AND($I97=1,CX97=1,CX$41&gt;2,CX$40&gt;0,SUM(CX$47:CX$53)&gt;0),1,0)))</f>
        <v>0</v>
      </c>
      <c r="BK97" s="80">
        <f>IF((SUM(BK$19:BK$39)+SUM(BK$78:BK96)+SUM(BK$117:BK$121))&gt;=30,0,SUM(IF(AND($I97=1,CY97=1,CY$41&gt;2,CY$40&gt;0,SUM(CY$47:CY$53)&gt;0),1,0)))</f>
        <v>0</v>
      </c>
      <c r="BL97" s="80">
        <f>IF((SUM(BL$19:BL$39)+SUM(BL$78:BL96)+SUM(BL$117:BL$121))&gt;=30,0,SUM(IF(AND($I97=1,CZ97=1,CZ$41&gt;2,CZ$40&gt;0,SUM(CZ$47:CZ$53)&gt;0),1,0)))</f>
        <v>0</v>
      </c>
      <c r="BM97" s="80">
        <f>IF((SUM(BM$19:BM$39)+SUM(BM$78:BM96)+SUM(BM$117:BM$121))&gt;=30,0,SUM(IF(AND($I97=1,DA97=1,DA$41&gt;2,DA$40&gt;0,SUM(DA$47:DA$53)&gt;0),1,0)))</f>
        <v>0</v>
      </c>
      <c r="BN97" s="80">
        <f>IF((SUM(BN$19:BN$39)+SUM(BN$78:BN96)+SUM(BN$117:BN$121))&gt;=30,0,SUM(IF(AND($I97=1,DB97=1,DB$41&gt;2,DB$40&gt;0,SUM(DB$47:DB$53)&gt;0),1,0)))</f>
        <v>0</v>
      </c>
      <c r="BO97" s="80">
        <f>IF((SUM(BO$19:BO$39)+SUM(BO$78:BO96)+SUM(BO$117:BO$121))&gt;=30,0,SUM(IF(AND($I97=1,DC97=1,DC$41&gt;2,DC$40&gt;0,SUM(DC$47:DC$53)&gt;0),1,0)))</f>
        <v>0</v>
      </c>
      <c r="BP97" s="80">
        <f>IF((SUM(BP$19:BP$39)+SUM(BP$78:BP96)+SUM(BP$117:BP$121))&gt;=30,0,SUM(IF(AND($I97=1,DD97=1,DD$41&gt;2,DD$40&gt;0,SUM(DD$47:DD$53)&gt;0),1,0)))</f>
        <v>0</v>
      </c>
      <c r="BQ97" s="80">
        <f>IF((SUM(BQ$19:BQ$39)+SUM(BQ$78:BQ96)+SUM(BQ$117:BQ$121))&gt;=30,0,SUM(IF(AND($I97=1,DE97=1,DE$41&gt;2,DE$40&gt;0,SUM(DE$47:DE$53)&gt;0),1,0)))</f>
        <v>0</v>
      </c>
      <c r="BR97" s="80">
        <f>IF((SUM(BR$19:BR$39)+SUM(BR$78:BR96)+SUM(BR$117:BR$121))&gt;=30,0,SUM(IF(AND($I97=1,DF97=1,DF$41&gt;2,DF$40&gt;0,SUM(DF$47:DF$53)&gt;0),1,0)))</f>
        <v>0</v>
      </c>
      <c r="BS97" s="80">
        <f>IF((SUM(BS$19:BS$39)+SUM(BS$78:BS96)+SUM(BS$117:BS$121))&gt;=30,0,SUM(IF(AND($I97=1,DG97=1,DG$41&gt;2,DG$40&gt;0,SUM(DG$47:DG$53)&gt;0),1,0)))</f>
        <v>0</v>
      </c>
      <c r="BT97" s="80">
        <f>IF((SUM(BT$19:BT$39)+SUM(BT$78:BT96)+SUM(BT$117:BT$121))&gt;=30,0,SUM(IF(AND($I97=1,DH97=1,DH$41&gt;2,DH$40&gt;0,SUM(DH$47:DH$53)&gt;0),1,0)))</f>
        <v>0</v>
      </c>
      <c r="BU97" s="80">
        <f>IF((SUM(BU$19:BU$39)+SUM(BU$78:BU96)+SUM(BU$117:BU$121))&gt;=30,0,SUM(IF(AND($I97=1,DI97=1,DI$41&gt;2,DI$40&gt;0,SUM(DI$47:DI$53)&gt;0),1,0)))</f>
        <v>0</v>
      </c>
      <c r="BV97" s="80">
        <f>IF((SUM(BV$19:BV$39)+SUM(BV$78:BV96)+SUM(BV$117:BV$121))&gt;=30,0,SUM(IF(AND($I97=1,DJ97=1,DJ$41&gt;2,DJ$40&gt;0,SUM(DJ$47:DJ$53)&gt;0),1,0)))</f>
        <v>0</v>
      </c>
      <c r="BW97" s="80">
        <f>IF((SUM(BW$19:BW$39)+SUM(BW$78:BW96)+SUM(BW$117:BW$121))&gt;=30,0,SUM(IF(AND($I97=1,DK97=1,DK$41&gt;2,DK$40&gt;0,SUM(DK$47:DK$53)&gt;0),1,0)))</f>
        <v>0</v>
      </c>
      <c r="BX97" s="80">
        <f>IF((SUM(BX$19:BX$39)+SUM(BX$78:BX96)+SUM(BX$117:BX$121))&gt;=30,0,SUM(IF(AND($I97=1,DL97=1,DL$41&gt;2,DL$40&gt;0,SUM(DL$47:DL$53)&gt;0),1,0)))</f>
        <v>0</v>
      </c>
      <c r="BY97" s="80">
        <f>IF((SUM(BY$19:BY$39)+SUM(BY$78:BY96)+SUM(BY$117:BY$121))&gt;=30,0,SUM(IF(AND($I97=1,DM97=1,DM$41&gt;2,DM$40&gt;0,SUM(DM$47:DM$53)&gt;0),1,0)))</f>
        <v>0</v>
      </c>
      <c r="BZ97" s="80">
        <f>IF((SUM(BZ$19:BZ$39)+SUM(BZ$78:BZ96)+SUM(BZ$117:BZ$121))&gt;=30,0,SUM(IF(AND($I97=1,DN97=1,DN$41&gt;2,DN$40&gt;0,SUM(DN$47:DN$53)&gt;0),1,0)))</f>
        <v>0</v>
      </c>
      <c r="CA97" s="80">
        <f>IF((SUM(CA$19:CA$39)+SUM(CA$78:CA96)+SUM(CA$117:CA$121))&gt;=30,0,SUM(IF(AND($I97=1,DO97=1,DO$41&gt;2,DO$40&gt;0,SUM(DO$47:DO$53)&gt;0),1,0)))</f>
        <v>0</v>
      </c>
      <c r="CB97" s="80">
        <f>IF((SUM(CB$19:CB$39)+SUM(CB$78:CB96)+SUM(CB$117:CB$121))&gt;=30,0,SUM(IF(AND($I97=1,DP97=1,DP$41&gt;2,DP$40&gt;0,SUM(DP$47:DP$53)&gt;0),1,0)))</f>
        <v>0</v>
      </c>
      <c r="CC97" s="80">
        <f>IF((SUM(CC$19:CC$39)+SUM(CC$78:CC96)+SUM(CC$117:CC$121))&gt;=30,0,SUM(IF(AND($I97=1,DQ97=1,DQ$41&gt;2,DQ$40&gt;0,SUM(DQ$47:DQ$53)&gt;0),1,0)))</f>
        <v>0</v>
      </c>
      <c r="CD97" s="80">
        <f>IF((SUM(CD$19:CD$39)+SUM(CD$78:CD96)+SUM(CD$117:CD$121))&gt;=30,0,SUM(IF(AND($I97=1,DR97=1,DR$41&gt;2,DR$40&gt;0,SUM(DR$47:DR$53)&gt;0),1,0)))</f>
        <v>0</v>
      </c>
      <c r="CE97" s="80">
        <f>IF((SUM(CE$19:CE$39)+SUM(CE$78:CE96)+SUM(CE$117:CE$121))&gt;=30,0,SUM(IF(AND($I97=1,DS97=1,DS$41&gt;2,DS$40&gt;0,SUM(DS$47:DS$53)&gt;0),1,0)))</f>
        <v>0</v>
      </c>
      <c r="CF97" s="80">
        <f>IF((SUM(CF$19:CF$39)+SUM(CF$78:CF96)+SUM(CF$117:CF$121))&gt;=30,0,SUM(IF(AND($I97=1,DT97=1,DT$41&gt;2,DT$40&gt;0,SUM(DT$47:DT$53)&gt;0),1,0)))</f>
        <v>0</v>
      </c>
      <c r="CG97" s="80">
        <f>IF((SUM(CG$19:CG$39)+SUM(CG$78:CG96)+SUM(CG$117:CG$121))&gt;=30,0,SUM(IF(AND($I97=1,DU97=1,DU$41&gt;2,DU$40&gt;0,SUM(DU$47:DU$53)&gt;0),1,0)))</f>
        <v>0</v>
      </c>
      <c r="CH97" s="80">
        <f>IF((SUM(CH$19:CH$39)+SUM(CH$78:CH96)+SUM(CH$117:CH$121))&gt;=30,0,SUM(IF(AND($I97=1,DV97=1,DV$41&gt;2,DV$40&gt;0,SUM(DV$47:DV$53)&gt;0),1,0)))</f>
        <v>0</v>
      </c>
      <c r="CI97" s="80">
        <f>IF((SUM(CI$19:CI$39)+SUM(CI$78:CI96)+SUM(CI$117:CI$121))&gt;=30,0,SUM(IF(AND($I97=1,DW97=1,DW$41&gt;2,DW$40&gt;0,SUM(DW$47:DW$53)&gt;0),1,0)))</f>
        <v>0</v>
      </c>
      <c r="CJ97" s="80">
        <f>IF((SUM(CJ$19:CJ$39)+SUM(CJ$78:CJ96)+SUM(CJ$117:CJ$121))&gt;=30,0,SUM(IF(AND($I97=1,DX97=1,DX$41&gt;2,DX$40&gt;0,SUM(DX$47:DX$53)&gt;0),1,0)))</f>
        <v>0</v>
      </c>
      <c r="CK97" s="80">
        <f>IF((SUM(CK$19:CK$39)+SUM(CK$78:CK96)+SUM(CK$117:CK$121))&gt;=30,0,SUM(IF(AND($I97=1,DY97=1,DY$41&gt;2,DY$40&gt;0,SUM(DY$47:DY$53)&gt;0),1,0)))</f>
        <v>0</v>
      </c>
      <c r="CL97" s="80">
        <f>IF((SUM(CL$19:CL$39)+SUM(CL$78:CL96)+SUM(CL$117:CL$121))&gt;=30,0,SUM(IF(AND($I97=1,DZ97=1,DZ$41&gt;2,DZ$40&gt;0,SUM(DZ$47:DZ$53)&gt;0),1,0)))</f>
        <v>0</v>
      </c>
      <c r="CM97" s="80">
        <f>IF((SUM(CM$19:CM$39)+SUM(CM$78:CM96)+SUM(CM$117:CM$121))&gt;=30,0,SUM(IF(AND($I97=1,EA97=1,EA$41&gt;2,EA$40&gt;0,SUM(EA$47:EA$53)&gt;0),1,0)))</f>
        <v>0</v>
      </c>
      <c r="CN97" s="80">
        <f>IF((SUM(CN$19:CN$39)+SUM(CN$78:CN96)+SUM(CN$117:CN$121))&gt;=30,0,SUM(IF(AND($I97=1,EB97=1,EB$41&gt;2,EB$40&gt;0,SUM(EB$47:EB$53)&gt;0),1,0)))</f>
        <v>0</v>
      </c>
      <c r="CO97" s="80">
        <f>IF((SUM(CO$19:CO$39)+SUM(CO$78:CO96)+SUM(CO$117:CO$121))&gt;=30,0,SUM(IF(AND($I97=1,EC97=1,EC$41&gt;2,EC$40&gt;0,SUM(EC$47:EC$53)&gt;0),1,0)))</f>
        <v>0</v>
      </c>
      <c r="CP97" s="80">
        <f>IF((SUM(CP$19:CP$39)+SUM(CP$78:CP96)+SUM(CP$117:CP$121))&gt;=30,0,SUM(IF(AND($I97=1,ED97=1,ED$41&gt;2,ED$40&gt;0,SUM(ED$47:ED$53)&gt;0),1,0)))</f>
        <v>0</v>
      </c>
      <c r="CQ97" s="80">
        <f>IF((SUM(CQ$19:CQ$39)+SUM(CQ$78:CQ96)+SUM(CQ$117:CQ$121))&gt;=30,0,SUM(IF(AND($I97=1,EE97=1,EE$41&gt;2,EE$40&gt;0,SUM(EE$47:EE$53)&gt;0),1,0)))</f>
        <v>0</v>
      </c>
      <c r="CR97" s="80">
        <f>IF((SUM(CR$19:CR$39)+SUM(CR$78:CR96)+SUM(CR$117:CR$121))&gt;=30,0,SUM(IF(AND($I97=1,EF97=1,EF$41&gt;2,EF$40&gt;0,SUM(EF$47:EF$53)&gt;0),1,0)))</f>
        <v>0</v>
      </c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54">
        <f t="shared" si="48"/>
        <v>0</v>
      </c>
      <c r="EH97" s="136"/>
      <c r="EI97" s="97">
        <f t="shared" si="49"/>
        <v>0</v>
      </c>
      <c r="EJ97" s="344" t="str">
        <f t="shared" si="50"/>
        <v/>
      </c>
      <c r="EK97" s="345">
        <f t="shared" si="51"/>
        <v>0</v>
      </c>
      <c r="EL97" s="185"/>
      <c r="EM97" s="102">
        <f>SUMIF($K97,REGISTER!$CU$7,'KORT 3'!$BD97)</f>
        <v>0</v>
      </c>
      <c r="EN97" s="19">
        <f>SUMIF($K97,REGISTER!$CU$8,'KORT 3'!$BD97)</f>
        <v>0</v>
      </c>
      <c r="EO97" s="20">
        <f>SUMIF($K97,REGISTER!$CU$9,'KORT 3'!$BD97)</f>
        <v>0</v>
      </c>
      <c r="EP97" s="17">
        <f>SUMIF($K97,REGISTER!$CU$21,'KORT 3'!$BD97)</f>
        <v>0</v>
      </c>
      <c r="EQ97" s="19">
        <f>SUMIF($K97,REGISTER!$CU$22,'KORT 3'!$BD97)</f>
        <v>0</v>
      </c>
      <c r="ER97" s="20">
        <f>SUMIF($K97,REGISTER!$CU$23,'KORT 3'!$BD97)</f>
        <v>0</v>
      </c>
      <c r="ES97" s="17">
        <f>SUMIF($K97,REGISTER!$CU$14,'KORT 3'!$BD97)</f>
        <v>0</v>
      </c>
      <c r="ET97" s="19">
        <f>SUMIF($K97,REGISTER!$CU$15,'KORT 3'!$BD97)</f>
        <v>0</v>
      </c>
      <c r="EU97" s="19">
        <f>SUMIF($K97,REGISTER!$CU$16,'KORT 3'!$BD97)</f>
        <v>0</v>
      </c>
      <c r="EV97" s="218">
        <f>SUMIF($K97,REGISTER!$CU$17,'KORT 3'!$BD97)+SUMIF($K97,REGISTER!$CU$18,'KORT 3'!$BD97)+SUMIF($K97,REGISTER!$CU$19,'KORT 3'!$BD97)+SUMIF($K97,REGISTER!$CU$20,'KORT 3'!$BD97)</f>
        <v>0</v>
      </c>
      <c r="EW97" s="103">
        <f>SUMIF($K97,REGISTER!$CU$28,'KORT 3'!$BD97)</f>
        <v>0</v>
      </c>
      <c r="EX97" s="19">
        <f>SUMIF($K97,REGISTER!$CU$29,'KORT 3'!$BD97)</f>
        <v>0</v>
      </c>
      <c r="EY97" s="19">
        <f>SUMIF($K97,REGISTER!$CU$30,'KORT 3'!$BD97)</f>
        <v>0</v>
      </c>
      <c r="EZ97" s="218">
        <f>SUMIF($K97,REGISTER!$CU$31,'KORT 3'!$BD97)+SUMIF($K97,REGISTER!$CU$32,'KORT 3'!$BD97)+SUMIF($K97,REGISTER!$CU$33,'KORT 3'!$BD97)+SUMIF($K97,REGISTER!$CU$34,'KORT 3'!$BD97)</f>
        <v>0</v>
      </c>
      <c r="FA97" s="136"/>
      <c r="FB97" s="136"/>
      <c r="FC97" s="136"/>
      <c r="FD97" s="136"/>
      <c r="FE97" s="136"/>
      <c r="FF97" s="136"/>
      <c r="FG97" s="136"/>
      <c r="FH97" s="136"/>
      <c r="FI97" s="136"/>
      <c r="FJ97" s="136"/>
      <c r="FK97" s="136"/>
      <c r="FL97" s="136"/>
      <c r="FM97" s="136"/>
      <c r="FN97" s="136"/>
      <c r="FO97" s="136"/>
      <c r="FP97" s="235"/>
      <c r="FQ97" s="103">
        <f>SUMIF($M97,REGISTER!$CU$36,'KORT 3'!$O97)</f>
        <v>0</v>
      </c>
      <c r="FR97" s="19">
        <f>SUMIF($M97,REGISTER!$CU$37,'KORT 3'!$O97)</f>
        <v>0</v>
      </c>
      <c r="FS97" s="19">
        <f>SUMIF($M97,REGISTER!$CU$38,'KORT 3'!$O97)</f>
        <v>0</v>
      </c>
      <c r="FT97" s="19">
        <f>SUMIF($M97,REGISTER!$CU$39,'KORT 3'!$O97)</f>
        <v>0</v>
      </c>
      <c r="FU97" s="19">
        <f>SUMIF($M97,REGISTER!$CU$40,'KORT 3'!$O97)</f>
        <v>0</v>
      </c>
      <c r="FV97" s="19">
        <f>SUMIF($M97,REGISTER!$CU$41,'KORT 3'!$O97)</f>
        <v>0</v>
      </c>
      <c r="FW97" s="19">
        <f>SUMIF($M97,REGISTER!$CU$56,'KORT 3'!$O97)</f>
        <v>0</v>
      </c>
      <c r="FX97" s="19">
        <f>SUMIF($M97,REGISTER!$CU$57,'KORT 3'!$O97)</f>
        <v>0</v>
      </c>
      <c r="FY97" s="19">
        <f>SUMIF($M97,REGISTER!$CU$58,'KORT 3'!$O97)</f>
        <v>0</v>
      </c>
      <c r="FZ97" s="19">
        <f>SUMIF($M97,REGISTER!$CU$59,'KORT 3'!$O97)</f>
        <v>0</v>
      </c>
      <c r="GA97" s="19">
        <f>SUMIF($M97,REGISTER!$CU$60,'KORT 3'!$O97)</f>
        <v>0</v>
      </c>
      <c r="GB97" s="19">
        <f>SUMIF($M97,REGISTER!$CU$61,'KORT 3'!$O97)</f>
        <v>0</v>
      </c>
      <c r="GC97" s="19">
        <f>SUMIF($M97,REGISTER!$CU$46,'KORT 3'!$O97)</f>
        <v>0</v>
      </c>
      <c r="GD97" s="19">
        <f>SUMIF($M97,REGISTER!$CU$47,'KORT 3'!$O97)</f>
        <v>0</v>
      </c>
      <c r="GE97" s="19">
        <f>SUMIF($M97,REGISTER!$CU$48,'KORT 3'!$O97)</f>
        <v>0</v>
      </c>
      <c r="GF97" s="19">
        <f>SUMIF($M97,REGISTER!$CU$49,'KORT 3'!$O97)</f>
        <v>0</v>
      </c>
      <c r="GG97" s="19">
        <f>SUMIF($M97,REGISTER!$CU$50,'KORT 3'!$O97)</f>
        <v>0</v>
      </c>
      <c r="GH97" s="19">
        <f>SUMIF($M97,REGISTER!$CU$51,'KORT 3'!$O97)</f>
        <v>0</v>
      </c>
      <c r="GI97" s="18">
        <f>SUMIF($M97,REGISTER!$CU$52,'KORT 3'!$O97)+SUMIF($M97,REGISTER!$CU$53,'KORT 3'!$O97)+SUMIF($M97,REGISTER!$CU$54,'KORT 3'!$O97)+SUMIF($M97,REGISTER!$CU$55,'KORT 3'!$O97)</f>
        <v>0</v>
      </c>
      <c r="GJ97" s="19">
        <f>SUMIF($M97,REGISTER!$CU$66,'KORT 3'!$O97)</f>
        <v>0</v>
      </c>
      <c r="GK97" s="19">
        <f>SUMIF($M97,REGISTER!$CU$67,'KORT 3'!$O97)</f>
        <v>0</v>
      </c>
      <c r="GL97" s="19">
        <f>SUMIF($M97,REGISTER!$CU$68,'KORT 3'!$O97)</f>
        <v>0</v>
      </c>
      <c r="GM97" s="19">
        <f>SUMIF($M97,REGISTER!$CU$69,'KORT 3'!$O97)</f>
        <v>0</v>
      </c>
      <c r="GN97" s="19">
        <f>SUMIF($M97,REGISTER!$CU$70,'KORT 3'!$O97)</f>
        <v>0</v>
      </c>
      <c r="GO97" s="19">
        <f>SUMIF($M97,REGISTER!$CU$71,'KORT 3'!$O97)</f>
        <v>0</v>
      </c>
      <c r="GP97" s="18">
        <f>SUMIF($M97,REGISTER!$CU$72,'KORT 3'!$O97)+SUMIF($M97,REGISTER!$CU$73,'KORT 3'!$O97)+SUMIF($M97,REGISTER!$CU$74,'KORT 3'!$O97)+SUMIF($M97,REGISTER!$CU$75,'KORT 3'!$O97)</f>
        <v>0</v>
      </c>
      <c r="GQ97" s="136"/>
      <c r="GR97" s="136"/>
      <c r="GS97" s="136"/>
      <c r="GT97" s="136"/>
      <c r="GU97" s="136"/>
      <c r="GV97" s="136"/>
      <c r="GW97" s="136"/>
      <c r="GX97" s="136"/>
      <c r="GY97" s="136"/>
      <c r="GZ97" s="136"/>
      <c r="HA97" s="136"/>
      <c r="HB97" s="136"/>
      <c r="HC97" s="136"/>
      <c r="HD97" s="136"/>
      <c r="HE97" s="136"/>
      <c r="HF97" s="136"/>
      <c r="HG97" s="136"/>
      <c r="HH97" s="125"/>
      <c r="HI97" s="1"/>
    </row>
    <row r="98" spans="1:217" ht="12" customHeight="1">
      <c r="A98" s="17">
        <v>42</v>
      </c>
      <c r="B98" s="81"/>
      <c r="C98" s="427" t="str">
        <f t="shared" si="38"/>
        <v/>
      </c>
      <c r="D98" s="428"/>
      <c r="E98" s="428"/>
      <c r="F98" s="428"/>
      <c r="G98" s="429"/>
      <c r="H98" s="130" t="str">
        <f t="shared" si="39"/>
        <v/>
      </c>
      <c r="I98" s="26">
        <f t="shared" si="40"/>
        <v>0</v>
      </c>
      <c r="J98" s="26">
        <f t="shared" si="41"/>
        <v>0</v>
      </c>
      <c r="K98" s="26">
        <f t="shared" si="42"/>
        <v>0</v>
      </c>
      <c r="L98" s="133"/>
      <c r="M98" s="26">
        <f t="shared" si="43"/>
        <v>0</v>
      </c>
      <c r="N98" s="26">
        <f t="shared" si="44"/>
        <v>0</v>
      </c>
      <c r="O98" s="101">
        <f t="shared" si="45"/>
        <v>0</v>
      </c>
      <c r="P98" s="80">
        <f>IF((SUM(P$19:P$39)+SUM(P$78:P97)+SUM(P$117:P$121))&gt;=REGISTER!$CZ$22,0,IF(CS$70=1,0,IF(AND(CS98=1,$J98=1,CS$43&gt;=REGISTER!$CZ$25,CS$40&gt;0,SUM(CS$54:CS$60)&gt;0),1,0)))</f>
        <v>0</v>
      </c>
      <c r="Q98" s="80">
        <f>IF((SUM(Q$19:Q$39)+SUM(Q$78:Q97)+SUM(Q$117:Q$121))&gt;=REGISTER!$CZ$22,0,IF(CT$70=1,0,IF(AND(CT98=1,$J98=1,CT$43&gt;=REGISTER!$CZ$25,CT$40&gt;0,SUM(CT$54:CT$60)&gt;0),1,0)))</f>
        <v>0</v>
      </c>
      <c r="R98" s="80">
        <f>IF((SUM(R$19:R$39)+SUM(R$78:R97)+SUM(R$117:R$121))&gt;=REGISTER!$CZ$22,0,IF(CU$70=1,0,IF(AND(CU98=1,$J98=1,CU$43&gt;=REGISTER!$CZ$25,CU$40&gt;0,SUM(CU$54:CU$60)&gt;0),1,0)))</f>
        <v>0</v>
      </c>
      <c r="S98" s="80">
        <f>IF((SUM(S$19:S$39)+SUM(S$78:S97)+SUM(S$117:S$121))&gt;=REGISTER!$CZ$22,0,IF(CV$70=1,0,IF(AND(CV98=1,$J98=1,CV$43&gt;=REGISTER!$CZ$25,CV$40&gt;0,SUM(CV$54:CV$60)&gt;0),1,0)))</f>
        <v>0</v>
      </c>
      <c r="T98" s="80">
        <f>IF((SUM(T$19:T$39)+SUM(T$78:T97)+SUM(T$117:T$121))&gt;=REGISTER!$CZ$22,0,IF(CW$70=1,0,IF(AND(CW98=1,$J98=1,CW$43&gt;=REGISTER!$CZ$25,CW$40&gt;0,SUM(CW$54:CW$60)&gt;0),1,0)))</f>
        <v>0</v>
      </c>
      <c r="U98" s="80">
        <f>IF((SUM(U$19:U$39)+SUM(U$78:U97)+SUM(U$117:U$121))&gt;=REGISTER!$CZ$22,0,IF(CX$70=1,0,IF(AND(CX98=1,$J98=1,CX$43&gt;=REGISTER!$CZ$25,CX$40&gt;0,SUM(CX$54:CX$60)&gt;0),1,0)))</f>
        <v>0</v>
      </c>
      <c r="V98" s="80">
        <f>IF((SUM(V$19:V$39)+SUM(V$78:V97)+SUM(V$117:V$121))&gt;=REGISTER!$CZ$22,0,IF(CY$70=1,0,IF(AND(CY98=1,$J98=1,CY$43&gt;=REGISTER!$CZ$25,CY$40&gt;0,SUM(CY$54:CY$60)&gt;0),1,0)))</f>
        <v>0</v>
      </c>
      <c r="W98" s="80">
        <f>IF((SUM(W$19:W$39)+SUM(W$78:W97)+SUM(W$117:W$121))&gt;=REGISTER!$CZ$22,0,IF(CZ$70=1,0,IF(AND(CZ98=1,$J98=1,CZ$43&gt;=REGISTER!$CZ$25,CZ$40&gt;0,SUM(CZ$54:CZ$60)&gt;0),1,0)))</f>
        <v>0</v>
      </c>
      <c r="X98" s="80">
        <f>IF((SUM(X$19:X$39)+SUM(X$78:X97)+SUM(X$117:X$121))&gt;=REGISTER!$CZ$22,0,IF(DA$70=1,0,IF(AND(DA98=1,$J98=1,DA$43&gt;=REGISTER!$CZ$25,DA$40&gt;0,SUM(DA$54:DA$60)&gt;0),1,0)))</f>
        <v>0</v>
      </c>
      <c r="Y98" s="80">
        <f>IF((SUM(Y$19:Y$39)+SUM(Y$78:Y97)+SUM(Y$117:Y$121))&gt;=REGISTER!$CZ$22,0,IF(DB$70=1,0,IF(AND(DB98=1,$J98=1,DB$43&gt;=REGISTER!$CZ$25,DB$40&gt;0,SUM(DB$54:DB$60)&gt;0),1,0)))</f>
        <v>0</v>
      </c>
      <c r="Z98" s="80">
        <f>IF((SUM(Z$19:Z$39)+SUM(Z$78:Z97)+SUM(Z$117:Z$121))&gt;=REGISTER!$CZ$22,0,IF(DC$70=1,0,IF(AND(DC98=1,$J98=1,DC$43&gt;=REGISTER!$CZ$25,DC$40&gt;0,SUM(DC$54:DC$60)&gt;0),1,0)))</f>
        <v>0</v>
      </c>
      <c r="AA98" s="80">
        <f>IF((SUM(AA$19:AA$39)+SUM(AA$78:AA97)+SUM(AA$117:AA$121))&gt;=REGISTER!$CZ$22,0,IF(DD$70=1,0,IF(AND(DD98=1,$J98=1,DD$43&gt;=REGISTER!$CZ$25,DD$40&gt;0,SUM(DD$54:DD$60)&gt;0),1,0)))</f>
        <v>0</v>
      </c>
      <c r="AB98" s="80">
        <f>IF((SUM(AB$19:AB$39)+SUM(AB$78:AB97)+SUM(AB$117:AB$121))&gt;=REGISTER!$CZ$22,0,IF(DE$70=1,0,IF(AND(DE98=1,$J98=1,DE$43&gt;=REGISTER!$CZ$25,DE$40&gt;0,SUM(DE$54:DE$60)&gt;0),1,0)))</f>
        <v>0</v>
      </c>
      <c r="AC98" s="80">
        <f>IF((SUM(AC$19:AC$39)+SUM(AC$78:AC97)+SUM(AC$117:AC$121))&gt;=REGISTER!$CZ$22,0,IF(DF$70=1,0,IF(AND(DF98=1,$J98=1,DF$43&gt;=REGISTER!$CZ$25,DF$40&gt;0,SUM(DF$54:DF$60)&gt;0),1,0)))</f>
        <v>0</v>
      </c>
      <c r="AD98" s="80">
        <f>IF((SUM(AD$19:AD$39)+SUM(AD$78:AD97)+SUM(AD$117:AD$121))&gt;=REGISTER!$CZ$22,0,IF(DG$70=1,0,IF(AND(DG98=1,$J98=1,DG$43&gt;=REGISTER!$CZ$25,DG$40&gt;0,SUM(DG$54:DG$60)&gt;0),1,0)))</f>
        <v>0</v>
      </c>
      <c r="AE98" s="80">
        <f>IF((SUM(AE$19:AE$39)+SUM(AE$78:AE97)+SUM(AE$117:AE$121))&gt;=REGISTER!$CZ$22,0,IF(DH$70=1,0,IF(AND(DH98=1,$J98=1,DH$43&gt;=REGISTER!$CZ$25,DH$40&gt;0,SUM(DH$54:DH$60)&gt;0),1,0)))</f>
        <v>0</v>
      </c>
      <c r="AF98" s="80">
        <f>IF((SUM(AF$19:AF$39)+SUM(AF$78:AF97)+SUM(AF$117:AF$121))&gt;=REGISTER!$CZ$22,0,IF(DI$70=1,0,IF(AND(DI98=1,$J98=1,DI$43&gt;=REGISTER!$CZ$25,DI$40&gt;0,SUM(DI$54:DI$60)&gt;0),1,0)))</f>
        <v>0</v>
      </c>
      <c r="AG98" s="80">
        <f>IF((SUM(AG$19:AG$39)+SUM(AG$78:AG97)+SUM(AG$117:AG$121))&gt;=REGISTER!$CZ$22,0,IF(DJ$70=1,0,IF(AND(DJ98=1,$J98=1,DJ$43&gt;=REGISTER!$CZ$25,DJ$40&gt;0,SUM(DJ$54:DJ$60)&gt;0),1,0)))</f>
        <v>0</v>
      </c>
      <c r="AH98" s="80">
        <f>IF((SUM(AH$19:AH$39)+SUM(AH$78:AH97)+SUM(AH$117:AH$121))&gt;=REGISTER!$CZ$22,0,IF(DK$70=1,0,IF(AND(DK98=1,$J98=1,DK$43&gt;=REGISTER!$CZ$25,DK$40&gt;0,SUM(DK$54:DK$60)&gt;0),1,0)))</f>
        <v>0</v>
      </c>
      <c r="AI98" s="80">
        <f>IF((SUM(AI$19:AI$39)+SUM(AI$78:AI97)+SUM(AI$117:AI$121))&gt;=REGISTER!$CZ$22,0,IF(DL$70=1,0,IF(AND(DL98=1,$J98=1,DL$43&gt;=REGISTER!$CZ$25,DL$40&gt;0,SUM(DL$54:DL$60)&gt;0),1,0)))</f>
        <v>0</v>
      </c>
      <c r="AJ98" s="80">
        <f>IF((SUM(AJ$19:AJ$39)+SUM(AJ$78:AJ97)+SUM(AJ$117:AJ$121))&gt;=REGISTER!$CZ$22,0,IF(DM$70=1,0,IF(AND(DM98=1,$J98=1,DM$43&gt;=REGISTER!$CZ$25,DM$40&gt;0,SUM(DM$54:DM$60)&gt;0),1,0)))</f>
        <v>0</v>
      </c>
      <c r="AK98" s="80">
        <f>IF((SUM(AK$19:AK$39)+SUM(AK$78:AK97)+SUM(AK$117:AK$121))&gt;=REGISTER!$CZ$22,0,IF(DN$70=1,0,IF(AND(DN98=1,$J98=1,DN$43&gt;=REGISTER!$CZ$25,DN$40&gt;0,SUM(DN$54:DN$60)&gt;0),1,0)))</f>
        <v>0</v>
      </c>
      <c r="AL98" s="80">
        <f>IF((SUM(AL$19:AL$39)+SUM(AL$78:AL97)+SUM(AL$117:AL$121))&gt;=REGISTER!$CZ$22,0,IF(DO$70=1,0,IF(AND(DO98=1,$J98=1,DO$43&gt;=REGISTER!$CZ$25,DO$40&gt;0,SUM(DO$54:DO$60)&gt;0),1,0)))</f>
        <v>0</v>
      </c>
      <c r="AM98" s="80">
        <f>IF((SUM(AM$19:AM$39)+SUM(AM$78:AM97)+SUM(AM$117:AM$121))&gt;=REGISTER!$CZ$22,0,IF(DP$70=1,0,IF(AND(DP98=1,$J98=1,DP$43&gt;=REGISTER!$CZ$25,DP$40&gt;0,SUM(DP$54:DP$60)&gt;0),1,0)))</f>
        <v>0</v>
      </c>
      <c r="AN98" s="80">
        <f>IF((SUM(AN$19:AN$39)+SUM(AN$78:AN97)+SUM(AN$117:AN$121))&gt;=REGISTER!$CZ$22,0,IF(DQ$70=1,0,IF(AND(DQ98=1,$J98=1,DQ$43&gt;=REGISTER!$CZ$25,DQ$40&gt;0,SUM(DQ$54:DQ$60)&gt;0),1,0)))</f>
        <v>0</v>
      </c>
      <c r="AO98" s="80">
        <f>IF((SUM(AO$19:AO$39)+SUM(AO$78:AO97)+SUM(AO$117:AO$121))&gt;=REGISTER!$CZ$22,0,IF(DR$70=1,0,IF(AND(DR98=1,$J98=1,DR$43&gt;=REGISTER!$CZ$25,DR$40&gt;0,SUM(DR$54:DR$60)&gt;0),1,0)))</f>
        <v>0</v>
      </c>
      <c r="AP98" s="80">
        <f>IF((SUM(AP$19:AP$39)+SUM(AP$78:AP97)+SUM(AP$117:AP$121))&gt;=REGISTER!$CZ$22,0,IF(DS$70=1,0,IF(AND(DS98=1,$J98=1,DS$43&gt;=REGISTER!$CZ$25,DS$40&gt;0,SUM(DS$54:DS$60)&gt;0),1,0)))</f>
        <v>0</v>
      </c>
      <c r="AQ98" s="80">
        <f>IF((SUM(AQ$19:AQ$39)+SUM(AQ$78:AQ97)+SUM(AQ$117:AQ$121))&gt;=REGISTER!$CZ$22,0,IF(DT$70=1,0,IF(AND(DT98=1,$J98=1,DT$43&gt;=REGISTER!$CZ$25,DT$40&gt;0,SUM(DT$54:DT$60)&gt;0),1,0)))</f>
        <v>0</v>
      </c>
      <c r="AR98" s="80">
        <f>IF((SUM(AR$19:AR$39)+SUM(AR$78:AR97)+SUM(AR$117:AR$121))&gt;=REGISTER!$CZ$22,0,IF(DU$70=1,0,IF(AND(DU98=1,$J98=1,DU$43&gt;=REGISTER!$CZ$25,DU$40&gt;0,SUM(DU$54:DU$60)&gt;0),1,0)))</f>
        <v>0</v>
      </c>
      <c r="AS98" s="80">
        <f>IF((SUM(AS$19:AS$39)+SUM(AS$78:AS97)+SUM(AS$117:AS$121))&gt;=REGISTER!$CZ$22,0,IF(DV$70=1,0,IF(AND(DV98=1,$J98=1,DV$43&gt;=REGISTER!$CZ$25,DV$40&gt;0,SUM(DV$54:DV$60)&gt;0),1,0)))</f>
        <v>0</v>
      </c>
      <c r="AT98" s="80">
        <f>IF((SUM(AT$19:AT$39)+SUM(AT$78:AT97)+SUM(AT$117:AT$121))&gt;=REGISTER!$CZ$22,0,IF(DW$70=1,0,IF(AND(DW98=1,$J98=1,DW$43&gt;=REGISTER!$CZ$25,DW$40&gt;0,SUM(DW$54:DW$60)&gt;0),1,0)))</f>
        <v>0</v>
      </c>
      <c r="AU98" s="80">
        <f>IF((SUM(AU$19:AU$39)+SUM(AU$78:AU97)+SUM(AU$117:AU$121))&gt;=REGISTER!$CZ$22,0,IF(DX$70=1,0,IF(AND(DX98=1,$J98=1,DX$43&gt;=REGISTER!$CZ$25,DX$40&gt;0,SUM(DX$54:DX$60)&gt;0),1,0)))</f>
        <v>0</v>
      </c>
      <c r="AV98" s="80">
        <f>IF((SUM(AV$19:AV$39)+SUM(AV$78:AV97)+SUM(AV$117:AV$121))&gt;=REGISTER!$CZ$22,0,IF(DY$70=1,0,IF(AND(DY98=1,$J98=1,DY$43&gt;=REGISTER!$CZ$25,DY$40&gt;0,SUM(DY$54:DY$60)&gt;0),1,0)))</f>
        <v>0</v>
      </c>
      <c r="AW98" s="80">
        <f>IF((SUM(AW$19:AW$39)+SUM(AW$78:AW97)+SUM(AW$117:AW$121))&gt;=REGISTER!$CZ$22,0,IF(DZ$70=1,0,IF(AND(DZ98=1,$J98=1,DZ$43&gt;=REGISTER!$CZ$25,DZ$40&gt;0,SUM(DZ$54:DZ$60)&gt;0),1,0)))</f>
        <v>0</v>
      </c>
      <c r="AX98" s="80">
        <f>IF((SUM(AX$19:AX$39)+SUM(AX$78:AX97)+SUM(AX$117:AX$121))&gt;=REGISTER!$CZ$22,0,IF(EA$70=1,0,IF(AND(EA98=1,$J98=1,EA$43&gt;=REGISTER!$CZ$25,EA$40&gt;0,SUM(EA$54:EA$60)&gt;0),1,0)))</f>
        <v>0</v>
      </c>
      <c r="AY98" s="80">
        <f>IF((SUM(AY$19:AY$39)+SUM(AY$78:AY97)+SUM(AY$117:AY$121))&gt;=REGISTER!$CZ$22,0,IF(EB$70=1,0,IF(AND(EB98=1,$J98=1,EB$43&gt;=REGISTER!$CZ$25,EB$40&gt;0,SUM(EB$54:EB$60)&gt;0),1,0)))</f>
        <v>0</v>
      </c>
      <c r="AZ98" s="80">
        <f>IF((SUM(AZ$19:AZ$39)+SUM(AZ$78:AZ97)+SUM(AZ$117:AZ$121))&gt;=REGISTER!$CZ$22,0,IF(EC$70=1,0,IF(AND(EC98=1,$J98=1,EC$43&gt;=REGISTER!$CZ$25,EC$40&gt;0,SUM(EC$54:EC$60)&gt;0),1,0)))</f>
        <v>0</v>
      </c>
      <c r="BA98" s="80">
        <f>IF((SUM(BA$19:BA$39)+SUM(BA$78:BA97)+SUM(BA$117:BA$121))&gt;=REGISTER!$CZ$22,0,IF(ED$70=1,0,IF(AND(ED98=1,$J98=1,ED$43&gt;=REGISTER!$CZ$25,ED$40&gt;0,SUM(ED$54:ED$60)&gt;0),1,0)))</f>
        <v>0</v>
      </c>
      <c r="BB98" s="80">
        <f>IF((SUM(BB$19:BB$39)+SUM(BB$78:BB97)+SUM(BB$117:BB$121))&gt;=REGISTER!$CZ$22,0,IF(EE$70=1,0,IF(AND(EE98=1,$J98=1,EE$43&gt;=REGISTER!$CZ$25,EE$40&gt;0,SUM(EE$54:EE$60)&gt;0),1,0)))</f>
        <v>0</v>
      </c>
      <c r="BC98" s="80">
        <f>IF((SUM(BC$19:BC$39)+SUM(BC$78:BC97)+SUM(BC$117:BC$121))&gt;=REGISTER!$CZ$22,0,IF(EF$70=1,0,IF(AND(EF98=1,$J98=1,EF$43&gt;=REGISTER!$CZ$25,EF$40&gt;0,SUM(EF$54:EF$60)&gt;0),1,0)))</f>
        <v>0</v>
      </c>
      <c r="BD98" s="101">
        <f t="shared" si="46"/>
        <v>0</v>
      </c>
      <c r="BE98" s="80">
        <f>IF((SUM(BE$19:BE$39)+SUM(BE$78:BE97)+SUM(BE$117:BE$121))&gt;=30,0,SUM(IF(AND($I98=1,CS98=1,CS$41&gt;2,CS$40&gt;0,SUM(CS$47:CS$53)&gt;0),1,0)))</f>
        <v>0</v>
      </c>
      <c r="BF98" s="80">
        <f>IF((SUM(BF$19:BF$39)+SUM(BF$78:BF97)+SUM(BF$117:BF$121))&gt;=30,0,SUM(IF(AND($I98=1,CT98=1,CT$41&gt;2,CT$40&gt;0,SUM(CT$47:CT$53)&gt;0),1,0)))</f>
        <v>0</v>
      </c>
      <c r="BG98" s="80">
        <f>IF((SUM(BG$19:BG$39)+SUM(BG$78:BG97)+SUM(BG$117:BG$121))&gt;=30,0,SUM(IF(AND($I98=1,CU98=1,CU$41&gt;2,CU$40&gt;0,SUM(CU$47:CU$53)&gt;0),1,0)))</f>
        <v>0</v>
      </c>
      <c r="BH98" s="80">
        <f>IF((SUM(BH$19:BH$39)+SUM(BH$78:BH97)+SUM(BH$117:BH$121))&gt;=30,0,SUM(IF(AND($I98=1,CV98=1,CV$41&gt;2,CV$40&gt;0,SUM(CV$47:CV$53)&gt;0),1,0)))</f>
        <v>0</v>
      </c>
      <c r="BI98" s="80">
        <f>IF((SUM(BI$19:BI$39)+SUM(BI$78:BI97)+SUM(BI$117:BI$121))&gt;=30,0,SUM(IF(AND($I98=1,CW98=1,CW$41&gt;2,CW$40&gt;0,SUM(CW$47:CW$53)&gt;0),1,0)))</f>
        <v>0</v>
      </c>
      <c r="BJ98" s="80">
        <f>IF((SUM(BJ$19:BJ$39)+SUM(BJ$78:BJ97)+SUM(BJ$117:BJ$121))&gt;=30,0,SUM(IF(AND($I98=1,CX98=1,CX$41&gt;2,CX$40&gt;0,SUM(CX$47:CX$53)&gt;0),1,0)))</f>
        <v>0</v>
      </c>
      <c r="BK98" s="80">
        <f>IF((SUM(BK$19:BK$39)+SUM(BK$78:BK97)+SUM(BK$117:BK$121))&gt;=30,0,SUM(IF(AND($I98=1,CY98=1,CY$41&gt;2,CY$40&gt;0,SUM(CY$47:CY$53)&gt;0),1,0)))</f>
        <v>0</v>
      </c>
      <c r="BL98" s="80">
        <f>IF((SUM(BL$19:BL$39)+SUM(BL$78:BL97)+SUM(BL$117:BL$121))&gt;=30,0,SUM(IF(AND($I98=1,CZ98=1,CZ$41&gt;2,CZ$40&gt;0,SUM(CZ$47:CZ$53)&gt;0),1,0)))</f>
        <v>0</v>
      </c>
      <c r="BM98" s="80">
        <f>IF((SUM(BM$19:BM$39)+SUM(BM$78:BM97)+SUM(BM$117:BM$121))&gt;=30,0,SUM(IF(AND($I98=1,DA98=1,DA$41&gt;2,DA$40&gt;0,SUM(DA$47:DA$53)&gt;0),1,0)))</f>
        <v>0</v>
      </c>
      <c r="BN98" s="80">
        <f>IF((SUM(BN$19:BN$39)+SUM(BN$78:BN97)+SUM(BN$117:BN$121))&gt;=30,0,SUM(IF(AND($I98=1,DB98=1,DB$41&gt;2,DB$40&gt;0,SUM(DB$47:DB$53)&gt;0),1,0)))</f>
        <v>0</v>
      </c>
      <c r="BO98" s="80">
        <f>IF((SUM(BO$19:BO$39)+SUM(BO$78:BO97)+SUM(BO$117:BO$121))&gt;=30,0,SUM(IF(AND($I98=1,DC98=1,DC$41&gt;2,DC$40&gt;0,SUM(DC$47:DC$53)&gt;0),1,0)))</f>
        <v>0</v>
      </c>
      <c r="BP98" s="80">
        <f>IF((SUM(BP$19:BP$39)+SUM(BP$78:BP97)+SUM(BP$117:BP$121))&gt;=30,0,SUM(IF(AND($I98=1,DD98=1,DD$41&gt;2,DD$40&gt;0,SUM(DD$47:DD$53)&gt;0),1,0)))</f>
        <v>0</v>
      </c>
      <c r="BQ98" s="80">
        <f>IF((SUM(BQ$19:BQ$39)+SUM(BQ$78:BQ97)+SUM(BQ$117:BQ$121))&gt;=30,0,SUM(IF(AND($I98=1,DE98=1,DE$41&gt;2,DE$40&gt;0,SUM(DE$47:DE$53)&gt;0),1,0)))</f>
        <v>0</v>
      </c>
      <c r="BR98" s="80">
        <f>IF((SUM(BR$19:BR$39)+SUM(BR$78:BR97)+SUM(BR$117:BR$121))&gt;=30,0,SUM(IF(AND($I98=1,DF98=1,DF$41&gt;2,DF$40&gt;0,SUM(DF$47:DF$53)&gt;0),1,0)))</f>
        <v>0</v>
      </c>
      <c r="BS98" s="80">
        <f>IF((SUM(BS$19:BS$39)+SUM(BS$78:BS97)+SUM(BS$117:BS$121))&gt;=30,0,SUM(IF(AND($I98=1,DG98=1,DG$41&gt;2,DG$40&gt;0,SUM(DG$47:DG$53)&gt;0),1,0)))</f>
        <v>0</v>
      </c>
      <c r="BT98" s="80">
        <f>IF((SUM(BT$19:BT$39)+SUM(BT$78:BT97)+SUM(BT$117:BT$121))&gt;=30,0,SUM(IF(AND($I98=1,DH98=1,DH$41&gt;2,DH$40&gt;0,SUM(DH$47:DH$53)&gt;0),1,0)))</f>
        <v>0</v>
      </c>
      <c r="BU98" s="80">
        <f>IF((SUM(BU$19:BU$39)+SUM(BU$78:BU97)+SUM(BU$117:BU$121))&gt;=30,0,SUM(IF(AND($I98=1,DI98=1,DI$41&gt;2,DI$40&gt;0,SUM(DI$47:DI$53)&gt;0),1,0)))</f>
        <v>0</v>
      </c>
      <c r="BV98" s="80">
        <f>IF((SUM(BV$19:BV$39)+SUM(BV$78:BV97)+SUM(BV$117:BV$121))&gt;=30,0,SUM(IF(AND($I98=1,DJ98=1,DJ$41&gt;2,DJ$40&gt;0,SUM(DJ$47:DJ$53)&gt;0),1,0)))</f>
        <v>0</v>
      </c>
      <c r="BW98" s="80">
        <f>IF((SUM(BW$19:BW$39)+SUM(BW$78:BW97)+SUM(BW$117:BW$121))&gt;=30,0,SUM(IF(AND($I98=1,DK98=1,DK$41&gt;2,DK$40&gt;0,SUM(DK$47:DK$53)&gt;0),1,0)))</f>
        <v>0</v>
      </c>
      <c r="BX98" s="80">
        <f>IF((SUM(BX$19:BX$39)+SUM(BX$78:BX97)+SUM(BX$117:BX$121))&gt;=30,0,SUM(IF(AND($I98=1,DL98=1,DL$41&gt;2,DL$40&gt;0,SUM(DL$47:DL$53)&gt;0),1,0)))</f>
        <v>0</v>
      </c>
      <c r="BY98" s="80">
        <f>IF((SUM(BY$19:BY$39)+SUM(BY$78:BY97)+SUM(BY$117:BY$121))&gt;=30,0,SUM(IF(AND($I98=1,DM98=1,DM$41&gt;2,DM$40&gt;0,SUM(DM$47:DM$53)&gt;0),1,0)))</f>
        <v>0</v>
      </c>
      <c r="BZ98" s="80">
        <f>IF((SUM(BZ$19:BZ$39)+SUM(BZ$78:BZ97)+SUM(BZ$117:BZ$121))&gt;=30,0,SUM(IF(AND($I98=1,DN98=1,DN$41&gt;2,DN$40&gt;0,SUM(DN$47:DN$53)&gt;0),1,0)))</f>
        <v>0</v>
      </c>
      <c r="CA98" s="80">
        <f>IF((SUM(CA$19:CA$39)+SUM(CA$78:CA97)+SUM(CA$117:CA$121))&gt;=30,0,SUM(IF(AND($I98=1,DO98=1,DO$41&gt;2,DO$40&gt;0,SUM(DO$47:DO$53)&gt;0),1,0)))</f>
        <v>0</v>
      </c>
      <c r="CB98" s="80">
        <f>IF((SUM(CB$19:CB$39)+SUM(CB$78:CB97)+SUM(CB$117:CB$121))&gt;=30,0,SUM(IF(AND($I98=1,DP98=1,DP$41&gt;2,DP$40&gt;0,SUM(DP$47:DP$53)&gt;0),1,0)))</f>
        <v>0</v>
      </c>
      <c r="CC98" s="80">
        <f>IF((SUM(CC$19:CC$39)+SUM(CC$78:CC97)+SUM(CC$117:CC$121))&gt;=30,0,SUM(IF(AND($I98=1,DQ98=1,DQ$41&gt;2,DQ$40&gt;0,SUM(DQ$47:DQ$53)&gt;0),1,0)))</f>
        <v>0</v>
      </c>
      <c r="CD98" s="80">
        <f>IF((SUM(CD$19:CD$39)+SUM(CD$78:CD97)+SUM(CD$117:CD$121))&gt;=30,0,SUM(IF(AND($I98=1,DR98=1,DR$41&gt;2,DR$40&gt;0,SUM(DR$47:DR$53)&gt;0),1,0)))</f>
        <v>0</v>
      </c>
      <c r="CE98" s="80">
        <f>IF((SUM(CE$19:CE$39)+SUM(CE$78:CE97)+SUM(CE$117:CE$121))&gt;=30,0,SUM(IF(AND($I98=1,DS98=1,DS$41&gt;2,DS$40&gt;0,SUM(DS$47:DS$53)&gt;0),1,0)))</f>
        <v>0</v>
      </c>
      <c r="CF98" s="80">
        <f>IF((SUM(CF$19:CF$39)+SUM(CF$78:CF97)+SUM(CF$117:CF$121))&gt;=30,0,SUM(IF(AND($I98=1,DT98=1,DT$41&gt;2,DT$40&gt;0,SUM(DT$47:DT$53)&gt;0),1,0)))</f>
        <v>0</v>
      </c>
      <c r="CG98" s="80">
        <f>IF((SUM(CG$19:CG$39)+SUM(CG$78:CG97)+SUM(CG$117:CG$121))&gt;=30,0,SUM(IF(AND($I98=1,DU98=1,DU$41&gt;2,DU$40&gt;0,SUM(DU$47:DU$53)&gt;0),1,0)))</f>
        <v>0</v>
      </c>
      <c r="CH98" s="80">
        <f>IF((SUM(CH$19:CH$39)+SUM(CH$78:CH97)+SUM(CH$117:CH$121))&gt;=30,0,SUM(IF(AND($I98=1,DV98=1,DV$41&gt;2,DV$40&gt;0,SUM(DV$47:DV$53)&gt;0),1,0)))</f>
        <v>0</v>
      </c>
      <c r="CI98" s="80">
        <f>IF((SUM(CI$19:CI$39)+SUM(CI$78:CI97)+SUM(CI$117:CI$121))&gt;=30,0,SUM(IF(AND($I98=1,DW98=1,DW$41&gt;2,DW$40&gt;0,SUM(DW$47:DW$53)&gt;0),1,0)))</f>
        <v>0</v>
      </c>
      <c r="CJ98" s="80">
        <f>IF((SUM(CJ$19:CJ$39)+SUM(CJ$78:CJ97)+SUM(CJ$117:CJ$121))&gt;=30,0,SUM(IF(AND($I98=1,DX98=1,DX$41&gt;2,DX$40&gt;0,SUM(DX$47:DX$53)&gt;0),1,0)))</f>
        <v>0</v>
      </c>
      <c r="CK98" s="80">
        <f>IF((SUM(CK$19:CK$39)+SUM(CK$78:CK97)+SUM(CK$117:CK$121))&gt;=30,0,SUM(IF(AND($I98=1,DY98=1,DY$41&gt;2,DY$40&gt;0,SUM(DY$47:DY$53)&gt;0),1,0)))</f>
        <v>0</v>
      </c>
      <c r="CL98" s="80">
        <f>IF((SUM(CL$19:CL$39)+SUM(CL$78:CL97)+SUM(CL$117:CL$121))&gt;=30,0,SUM(IF(AND($I98=1,DZ98=1,DZ$41&gt;2,DZ$40&gt;0,SUM(DZ$47:DZ$53)&gt;0),1,0)))</f>
        <v>0</v>
      </c>
      <c r="CM98" s="80">
        <f>IF((SUM(CM$19:CM$39)+SUM(CM$78:CM97)+SUM(CM$117:CM$121))&gt;=30,0,SUM(IF(AND($I98=1,EA98=1,EA$41&gt;2,EA$40&gt;0,SUM(EA$47:EA$53)&gt;0),1,0)))</f>
        <v>0</v>
      </c>
      <c r="CN98" s="80">
        <f>IF((SUM(CN$19:CN$39)+SUM(CN$78:CN97)+SUM(CN$117:CN$121))&gt;=30,0,SUM(IF(AND($I98=1,EB98=1,EB$41&gt;2,EB$40&gt;0,SUM(EB$47:EB$53)&gt;0),1,0)))</f>
        <v>0</v>
      </c>
      <c r="CO98" s="80">
        <f>IF((SUM(CO$19:CO$39)+SUM(CO$78:CO97)+SUM(CO$117:CO$121))&gt;=30,0,SUM(IF(AND($I98=1,EC98=1,EC$41&gt;2,EC$40&gt;0,SUM(EC$47:EC$53)&gt;0),1,0)))</f>
        <v>0</v>
      </c>
      <c r="CP98" s="80">
        <f>IF((SUM(CP$19:CP$39)+SUM(CP$78:CP97)+SUM(CP$117:CP$121))&gt;=30,0,SUM(IF(AND($I98=1,ED98=1,ED$41&gt;2,ED$40&gt;0,SUM(ED$47:ED$53)&gt;0),1,0)))</f>
        <v>0</v>
      </c>
      <c r="CQ98" s="80">
        <f>IF((SUM(CQ$19:CQ$39)+SUM(CQ$78:CQ97)+SUM(CQ$117:CQ$121))&gt;=30,0,SUM(IF(AND($I98=1,EE98=1,EE$41&gt;2,EE$40&gt;0,SUM(EE$47:EE$53)&gt;0),1,0)))</f>
        <v>0</v>
      </c>
      <c r="CR98" s="80">
        <f>IF((SUM(CR$19:CR$39)+SUM(CR$78:CR97)+SUM(CR$117:CR$121))&gt;=30,0,SUM(IF(AND($I98=1,EF98=1,EF$41&gt;2,EF$40&gt;0,SUM(EF$47:EF$53)&gt;0),1,0)))</f>
        <v>0</v>
      </c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54">
        <f t="shared" si="48"/>
        <v>0</v>
      </c>
      <c r="EH98" s="136"/>
      <c r="EI98" s="97">
        <f t="shared" si="49"/>
        <v>0</v>
      </c>
      <c r="EJ98" s="344" t="str">
        <f t="shared" si="50"/>
        <v/>
      </c>
      <c r="EK98" s="345">
        <f t="shared" si="51"/>
        <v>0</v>
      </c>
      <c r="EL98" s="185"/>
      <c r="EM98" s="102">
        <f>SUMIF($K98,REGISTER!$CU$7,'KORT 3'!$BD98)</f>
        <v>0</v>
      </c>
      <c r="EN98" s="19">
        <f>SUMIF($K98,REGISTER!$CU$8,'KORT 3'!$BD98)</f>
        <v>0</v>
      </c>
      <c r="EO98" s="20">
        <f>SUMIF($K98,REGISTER!$CU$9,'KORT 3'!$BD98)</f>
        <v>0</v>
      </c>
      <c r="EP98" s="17">
        <f>SUMIF($K98,REGISTER!$CU$21,'KORT 3'!$BD98)</f>
        <v>0</v>
      </c>
      <c r="EQ98" s="19">
        <f>SUMIF($K98,REGISTER!$CU$22,'KORT 3'!$BD98)</f>
        <v>0</v>
      </c>
      <c r="ER98" s="20">
        <f>SUMIF($K98,REGISTER!$CU$23,'KORT 3'!$BD98)</f>
        <v>0</v>
      </c>
      <c r="ES98" s="17">
        <f>SUMIF($K98,REGISTER!$CU$14,'KORT 3'!$BD98)</f>
        <v>0</v>
      </c>
      <c r="ET98" s="19">
        <f>SUMIF($K98,REGISTER!$CU$15,'KORT 3'!$BD98)</f>
        <v>0</v>
      </c>
      <c r="EU98" s="19">
        <f>SUMIF($K98,REGISTER!$CU$16,'KORT 3'!$BD98)</f>
        <v>0</v>
      </c>
      <c r="EV98" s="218">
        <f>SUMIF($K98,REGISTER!$CU$17,'KORT 3'!$BD98)+SUMIF($K98,REGISTER!$CU$18,'KORT 3'!$BD98)+SUMIF($K98,REGISTER!$CU$19,'KORT 3'!$BD98)+SUMIF($K98,REGISTER!$CU$20,'KORT 3'!$BD98)</f>
        <v>0</v>
      </c>
      <c r="EW98" s="103">
        <f>SUMIF($K98,REGISTER!$CU$28,'KORT 3'!$BD98)</f>
        <v>0</v>
      </c>
      <c r="EX98" s="19">
        <f>SUMIF($K98,REGISTER!$CU$29,'KORT 3'!$BD98)</f>
        <v>0</v>
      </c>
      <c r="EY98" s="19">
        <f>SUMIF($K98,REGISTER!$CU$30,'KORT 3'!$BD98)</f>
        <v>0</v>
      </c>
      <c r="EZ98" s="218">
        <f>SUMIF($K98,REGISTER!$CU$31,'KORT 3'!$BD98)+SUMIF($K98,REGISTER!$CU$32,'KORT 3'!$BD98)+SUMIF($K98,REGISTER!$CU$33,'KORT 3'!$BD98)+SUMIF($K98,REGISTER!$CU$34,'KORT 3'!$BD98)</f>
        <v>0</v>
      </c>
      <c r="FA98" s="136"/>
      <c r="FB98" s="136"/>
      <c r="FC98" s="136"/>
      <c r="FD98" s="136"/>
      <c r="FE98" s="136"/>
      <c r="FF98" s="136"/>
      <c r="FG98" s="136"/>
      <c r="FH98" s="136"/>
      <c r="FI98" s="136"/>
      <c r="FJ98" s="136"/>
      <c r="FK98" s="136"/>
      <c r="FL98" s="136"/>
      <c r="FM98" s="136"/>
      <c r="FN98" s="136"/>
      <c r="FO98" s="136"/>
      <c r="FP98" s="235"/>
      <c r="FQ98" s="103">
        <f>SUMIF($M98,REGISTER!$CU$36,'KORT 3'!$O98)</f>
        <v>0</v>
      </c>
      <c r="FR98" s="19">
        <f>SUMIF($M98,REGISTER!$CU$37,'KORT 3'!$O98)</f>
        <v>0</v>
      </c>
      <c r="FS98" s="19">
        <f>SUMIF($M98,REGISTER!$CU$38,'KORT 3'!$O98)</f>
        <v>0</v>
      </c>
      <c r="FT98" s="19">
        <f>SUMIF($M98,REGISTER!$CU$39,'KORT 3'!$O98)</f>
        <v>0</v>
      </c>
      <c r="FU98" s="19">
        <f>SUMIF($M98,REGISTER!$CU$40,'KORT 3'!$O98)</f>
        <v>0</v>
      </c>
      <c r="FV98" s="19">
        <f>SUMIF($M98,REGISTER!$CU$41,'KORT 3'!$O98)</f>
        <v>0</v>
      </c>
      <c r="FW98" s="19">
        <f>SUMIF($M98,REGISTER!$CU$56,'KORT 3'!$O98)</f>
        <v>0</v>
      </c>
      <c r="FX98" s="19">
        <f>SUMIF($M98,REGISTER!$CU$57,'KORT 3'!$O98)</f>
        <v>0</v>
      </c>
      <c r="FY98" s="19">
        <f>SUMIF($M98,REGISTER!$CU$58,'KORT 3'!$O98)</f>
        <v>0</v>
      </c>
      <c r="FZ98" s="19">
        <f>SUMIF($M98,REGISTER!$CU$59,'KORT 3'!$O98)</f>
        <v>0</v>
      </c>
      <c r="GA98" s="19">
        <f>SUMIF($M98,REGISTER!$CU$60,'KORT 3'!$O98)</f>
        <v>0</v>
      </c>
      <c r="GB98" s="19">
        <f>SUMIF($M98,REGISTER!$CU$61,'KORT 3'!$O98)</f>
        <v>0</v>
      </c>
      <c r="GC98" s="19">
        <f>SUMIF($M98,REGISTER!$CU$46,'KORT 3'!$O98)</f>
        <v>0</v>
      </c>
      <c r="GD98" s="19">
        <f>SUMIF($M98,REGISTER!$CU$47,'KORT 3'!$O98)</f>
        <v>0</v>
      </c>
      <c r="GE98" s="19">
        <f>SUMIF($M98,REGISTER!$CU$48,'KORT 3'!$O98)</f>
        <v>0</v>
      </c>
      <c r="GF98" s="19">
        <f>SUMIF($M98,REGISTER!$CU$49,'KORT 3'!$O98)</f>
        <v>0</v>
      </c>
      <c r="GG98" s="19">
        <f>SUMIF($M98,REGISTER!$CU$50,'KORT 3'!$O98)</f>
        <v>0</v>
      </c>
      <c r="GH98" s="19">
        <f>SUMIF($M98,REGISTER!$CU$51,'KORT 3'!$O98)</f>
        <v>0</v>
      </c>
      <c r="GI98" s="18">
        <f>SUMIF($M98,REGISTER!$CU$52,'KORT 3'!$O98)+SUMIF($M98,REGISTER!$CU$53,'KORT 3'!$O98)+SUMIF($M98,REGISTER!$CU$54,'KORT 3'!$O98)+SUMIF($M98,REGISTER!$CU$55,'KORT 3'!$O98)</f>
        <v>0</v>
      </c>
      <c r="GJ98" s="19">
        <f>SUMIF($M98,REGISTER!$CU$66,'KORT 3'!$O98)</f>
        <v>0</v>
      </c>
      <c r="GK98" s="19">
        <f>SUMIF($M98,REGISTER!$CU$67,'KORT 3'!$O98)</f>
        <v>0</v>
      </c>
      <c r="GL98" s="19">
        <f>SUMIF($M98,REGISTER!$CU$68,'KORT 3'!$O98)</f>
        <v>0</v>
      </c>
      <c r="GM98" s="19">
        <f>SUMIF($M98,REGISTER!$CU$69,'KORT 3'!$O98)</f>
        <v>0</v>
      </c>
      <c r="GN98" s="19">
        <f>SUMIF($M98,REGISTER!$CU$70,'KORT 3'!$O98)</f>
        <v>0</v>
      </c>
      <c r="GO98" s="19">
        <f>SUMIF($M98,REGISTER!$CU$71,'KORT 3'!$O98)</f>
        <v>0</v>
      </c>
      <c r="GP98" s="18">
        <f>SUMIF($M98,REGISTER!$CU$72,'KORT 3'!$O98)+SUMIF($M98,REGISTER!$CU$73,'KORT 3'!$O98)+SUMIF($M98,REGISTER!$CU$74,'KORT 3'!$O98)+SUMIF($M98,REGISTER!$CU$75,'KORT 3'!$O98)</f>
        <v>0</v>
      </c>
      <c r="GQ98" s="136"/>
      <c r="GR98" s="136"/>
      <c r="GS98" s="136"/>
      <c r="GT98" s="136"/>
      <c r="GU98" s="136"/>
      <c r="GV98" s="136"/>
      <c r="GW98" s="136"/>
      <c r="GX98" s="136"/>
      <c r="GY98" s="136"/>
      <c r="GZ98" s="136"/>
      <c r="HA98" s="136"/>
      <c r="HB98" s="136"/>
      <c r="HC98" s="136"/>
      <c r="HD98" s="136"/>
      <c r="HE98" s="136"/>
      <c r="HF98" s="136"/>
      <c r="HG98" s="136"/>
      <c r="HH98" s="125"/>
      <c r="HI98" s="1"/>
    </row>
    <row r="99" spans="1:217" ht="12" customHeight="1">
      <c r="A99" s="17">
        <v>43</v>
      </c>
      <c r="B99" s="81"/>
      <c r="C99" s="427" t="str">
        <f t="shared" si="38"/>
        <v/>
      </c>
      <c r="D99" s="428"/>
      <c r="E99" s="428"/>
      <c r="F99" s="428"/>
      <c r="G99" s="429"/>
      <c r="H99" s="130" t="str">
        <f t="shared" si="39"/>
        <v/>
      </c>
      <c r="I99" s="26">
        <f t="shared" si="40"/>
        <v>0</v>
      </c>
      <c r="J99" s="26">
        <f t="shared" si="41"/>
        <v>0</v>
      </c>
      <c r="K99" s="26">
        <f t="shared" si="42"/>
        <v>0</v>
      </c>
      <c r="L99" s="133"/>
      <c r="M99" s="26">
        <f t="shared" si="43"/>
        <v>0</v>
      </c>
      <c r="N99" s="26">
        <f t="shared" si="44"/>
        <v>0</v>
      </c>
      <c r="O99" s="101">
        <f t="shared" si="45"/>
        <v>0</v>
      </c>
      <c r="P99" s="80">
        <f>IF((SUM(P$19:P$39)+SUM(P$78:P98)+SUM(P$117:P$121))&gt;=REGISTER!$CZ$22,0,IF(CS$70=1,0,IF(AND(CS99=1,$J99=1,CS$43&gt;=REGISTER!$CZ$25,CS$40&gt;0,SUM(CS$54:CS$60)&gt;0),1,0)))</f>
        <v>0</v>
      </c>
      <c r="Q99" s="80">
        <f>IF((SUM(Q$19:Q$39)+SUM(Q$78:Q98)+SUM(Q$117:Q$121))&gt;=REGISTER!$CZ$22,0,IF(CT$70=1,0,IF(AND(CT99=1,$J99=1,CT$43&gt;=REGISTER!$CZ$25,CT$40&gt;0,SUM(CT$54:CT$60)&gt;0),1,0)))</f>
        <v>0</v>
      </c>
      <c r="R99" s="80">
        <f>IF((SUM(R$19:R$39)+SUM(R$78:R98)+SUM(R$117:R$121))&gt;=REGISTER!$CZ$22,0,IF(CU$70=1,0,IF(AND(CU99=1,$J99=1,CU$43&gt;=REGISTER!$CZ$25,CU$40&gt;0,SUM(CU$54:CU$60)&gt;0),1,0)))</f>
        <v>0</v>
      </c>
      <c r="S99" s="80">
        <f>IF((SUM(S$19:S$39)+SUM(S$78:S98)+SUM(S$117:S$121))&gt;=REGISTER!$CZ$22,0,IF(CV$70=1,0,IF(AND(CV99=1,$J99=1,CV$43&gt;=REGISTER!$CZ$25,CV$40&gt;0,SUM(CV$54:CV$60)&gt;0),1,0)))</f>
        <v>0</v>
      </c>
      <c r="T99" s="80">
        <f>IF((SUM(T$19:T$39)+SUM(T$78:T98)+SUM(T$117:T$121))&gt;=REGISTER!$CZ$22,0,IF(CW$70=1,0,IF(AND(CW99=1,$J99=1,CW$43&gt;=REGISTER!$CZ$25,CW$40&gt;0,SUM(CW$54:CW$60)&gt;0),1,0)))</f>
        <v>0</v>
      </c>
      <c r="U99" s="80">
        <f>IF((SUM(U$19:U$39)+SUM(U$78:U98)+SUM(U$117:U$121))&gt;=REGISTER!$CZ$22,0,IF(CX$70=1,0,IF(AND(CX99=1,$J99=1,CX$43&gt;=REGISTER!$CZ$25,CX$40&gt;0,SUM(CX$54:CX$60)&gt;0),1,0)))</f>
        <v>0</v>
      </c>
      <c r="V99" s="80">
        <f>IF((SUM(V$19:V$39)+SUM(V$78:V98)+SUM(V$117:V$121))&gt;=REGISTER!$CZ$22,0,IF(CY$70=1,0,IF(AND(CY99=1,$J99=1,CY$43&gt;=REGISTER!$CZ$25,CY$40&gt;0,SUM(CY$54:CY$60)&gt;0),1,0)))</f>
        <v>0</v>
      </c>
      <c r="W99" s="80">
        <f>IF((SUM(W$19:W$39)+SUM(W$78:W98)+SUM(W$117:W$121))&gt;=REGISTER!$CZ$22,0,IF(CZ$70=1,0,IF(AND(CZ99=1,$J99=1,CZ$43&gt;=REGISTER!$CZ$25,CZ$40&gt;0,SUM(CZ$54:CZ$60)&gt;0),1,0)))</f>
        <v>0</v>
      </c>
      <c r="X99" s="80">
        <f>IF((SUM(X$19:X$39)+SUM(X$78:X98)+SUM(X$117:X$121))&gt;=REGISTER!$CZ$22,0,IF(DA$70=1,0,IF(AND(DA99=1,$J99=1,DA$43&gt;=REGISTER!$CZ$25,DA$40&gt;0,SUM(DA$54:DA$60)&gt;0),1,0)))</f>
        <v>0</v>
      </c>
      <c r="Y99" s="80">
        <f>IF((SUM(Y$19:Y$39)+SUM(Y$78:Y98)+SUM(Y$117:Y$121))&gt;=REGISTER!$CZ$22,0,IF(DB$70=1,0,IF(AND(DB99=1,$J99=1,DB$43&gt;=REGISTER!$CZ$25,DB$40&gt;0,SUM(DB$54:DB$60)&gt;0),1,0)))</f>
        <v>0</v>
      </c>
      <c r="Z99" s="80">
        <f>IF((SUM(Z$19:Z$39)+SUM(Z$78:Z98)+SUM(Z$117:Z$121))&gt;=REGISTER!$CZ$22,0,IF(DC$70=1,0,IF(AND(DC99=1,$J99=1,DC$43&gt;=REGISTER!$CZ$25,DC$40&gt;0,SUM(DC$54:DC$60)&gt;0),1,0)))</f>
        <v>0</v>
      </c>
      <c r="AA99" s="80">
        <f>IF((SUM(AA$19:AA$39)+SUM(AA$78:AA98)+SUM(AA$117:AA$121))&gt;=REGISTER!$CZ$22,0,IF(DD$70=1,0,IF(AND(DD99=1,$J99=1,DD$43&gt;=REGISTER!$CZ$25,DD$40&gt;0,SUM(DD$54:DD$60)&gt;0),1,0)))</f>
        <v>0</v>
      </c>
      <c r="AB99" s="80">
        <f>IF((SUM(AB$19:AB$39)+SUM(AB$78:AB98)+SUM(AB$117:AB$121))&gt;=REGISTER!$CZ$22,0,IF(DE$70=1,0,IF(AND(DE99=1,$J99=1,DE$43&gt;=REGISTER!$CZ$25,DE$40&gt;0,SUM(DE$54:DE$60)&gt;0),1,0)))</f>
        <v>0</v>
      </c>
      <c r="AC99" s="80">
        <f>IF((SUM(AC$19:AC$39)+SUM(AC$78:AC98)+SUM(AC$117:AC$121))&gt;=REGISTER!$CZ$22,0,IF(DF$70=1,0,IF(AND(DF99=1,$J99=1,DF$43&gt;=REGISTER!$CZ$25,DF$40&gt;0,SUM(DF$54:DF$60)&gt;0),1,0)))</f>
        <v>0</v>
      </c>
      <c r="AD99" s="80">
        <f>IF((SUM(AD$19:AD$39)+SUM(AD$78:AD98)+SUM(AD$117:AD$121))&gt;=REGISTER!$CZ$22,0,IF(DG$70=1,0,IF(AND(DG99=1,$J99=1,DG$43&gt;=REGISTER!$CZ$25,DG$40&gt;0,SUM(DG$54:DG$60)&gt;0),1,0)))</f>
        <v>0</v>
      </c>
      <c r="AE99" s="80">
        <f>IF((SUM(AE$19:AE$39)+SUM(AE$78:AE98)+SUM(AE$117:AE$121))&gt;=REGISTER!$CZ$22,0,IF(DH$70=1,0,IF(AND(DH99=1,$J99=1,DH$43&gt;=REGISTER!$CZ$25,DH$40&gt;0,SUM(DH$54:DH$60)&gt;0),1,0)))</f>
        <v>0</v>
      </c>
      <c r="AF99" s="80">
        <f>IF((SUM(AF$19:AF$39)+SUM(AF$78:AF98)+SUM(AF$117:AF$121))&gt;=REGISTER!$CZ$22,0,IF(DI$70=1,0,IF(AND(DI99=1,$J99=1,DI$43&gt;=REGISTER!$CZ$25,DI$40&gt;0,SUM(DI$54:DI$60)&gt;0),1,0)))</f>
        <v>0</v>
      </c>
      <c r="AG99" s="80">
        <f>IF((SUM(AG$19:AG$39)+SUM(AG$78:AG98)+SUM(AG$117:AG$121))&gt;=REGISTER!$CZ$22,0,IF(DJ$70=1,0,IF(AND(DJ99=1,$J99=1,DJ$43&gt;=REGISTER!$CZ$25,DJ$40&gt;0,SUM(DJ$54:DJ$60)&gt;0),1,0)))</f>
        <v>0</v>
      </c>
      <c r="AH99" s="80">
        <f>IF((SUM(AH$19:AH$39)+SUM(AH$78:AH98)+SUM(AH$117:AH$121))&gt;=REGISTER!$CZ$22,0,IF(DK$70=1,0,IF(AND(DK99=1,$J99=1,DK$43&gt;=REGISTER!$CZ$25,DK$40&gt;0,SUM(DK$54:DK$60)&gt;0),1,0)))</f>
        <v>0</v>
      </c>
      <c r="AI99" s="80">
        <f>IF((SUM(AI$19:AI$39)+SUM(AI$78:AI98)+SUM(AI$117:AI$121))&gt;=REGISTER!$CZ$22,0,IF(DL$70=1,0,IF(AND(DL99=1,$J99=1,DL$43&gt;=REGISTER!$CZ$25,DL$40&gt;0,SUM(DL$54:DL$60)&gt;0),1,0)))</f>
        <v>0</v>
      </c>
      <c r="AJ99" s="80">
        <f>IF((SUM(AJ$19:AJ$39)+SUM(AJ$78:AJ98)+SUM(AJ$117:AJ$121))&gt;=REGISTER!$CZ$22,0,IF(DM$70=1,0,IF(AND(DM99=1,$J99=1,DM$43&gt;=REGISTER!$CZ$25,DM$40&gt;0,SUM(DM$54:DM$60)&gt;0),1,0)))</f>
        <v>0</v>
      </c>
      <c r="AK99" s="80">
        <f>IF((SUM(AK$19:AK$39)+SUM(AK$78:AK98)+SUM(AK$117:AK$121))&gt;=REGISTER!$CZ$22,0,IF(DN$70=1,0,IF(AND(DN99=1,$J99=1,DN$43&gt;=REGISTER!$CZ$25,DN$40&gt;0,SUM(DN$54:DN$60)&gt;0),1,0)))</f>
        <v>0</v>
      </c>
      <c r="AL99" s="80">
        <f>IF((SUM(AL$19:AL$39)+SUM(AL$78:AL98)+SUM(AL$117:AL$121))&gt;=REGISTER!$CZ$22,0,IF(DO$70=1,0,IF(AND(DO99=1,$J99=1,DO$43&gt;=REGISTER!$CZ$25,DO$40&gt;0,SUM(DO$54:DO$60)&gt;0),1,0)))</f>
        <v>0</v>
      </c>
      <c r="AM99" s="80">
        <f>IF((SUM(AM$19:AM$39)+SUM(AM$78:AM98)+SUM(AM$117:AM$121))&gt;=REGISTER!$CZ$22,0,IF(DP$70=1,0,IF(AND(DP99=1,$J99=1,DP$43&gt;=REGISTER!$CZ$25,DP$40&gt;0,SUM(DP$54:DP$60)&gt;0),1,0)))</f>
        <v>0</v>
      </c>
      <c r="AN99" s="80">
        <f>IF((SUM(AN$19:AN$39)+SUM(AN$78:AN98)+SUM(AN$117:AN$121))&gt;=REGISTER!$CZ$22,0,IF(DQ$70=1,0,IF(AND(DQ99=1,$J99=1,DQ$43&gt;=REGISTER!$CZ$25,DQ$40&gt;0,SUM(DQ$54:DQ$60)&gt;0),1,0)))</f>
        <v>0</v>
      </c>
      <c r="AO99" s="80">
        <f>IF((SUM(AO$19:AO$39)+SUM(AO$78:AO98)+SUM(AO$117:AO$121))&gt;=REGISTER!$CZ$22,0,IF(DR$70=1,0,IF(AND(DR99=1,$J99=1,DR$43&gt;=REGISTER!$CZ$25,DR$40&gt;0,SUM(DR$54:DR$60)&gt;0),1,0)))</f>
        <v>0</v>
      </c>
      <c r="AP99" s="80">
        <f>IF((SUM(AP$19:AP$39)+SUM(AP$78:AP98)+SUM(AP$117:AP$121))&gt;=REGISTER!$CZ$22,0,IF(DS$70=1,0,IF(AND(DS99=1,$J99=1,DS$43&gt;=REGISTER!$CZ$25,DS$40&gt;0,SUM(DS$54:DS$60)&gt;0),1,0)))</f>
        <v>0</v>
      </c>
      <c r="AQ99" s="80">
        <f>IF((SUM(AQ$19:AQ$39)+SUM(AQ$78:AQ98)+SUM(AQ$117:AQ$121))&gt;=REGISTER!$CZ$22,0,IF(DT$70=1,0,IF(AND(DT99=1,$J99=1,DT$43&gt;=REGISTER!$CZ$25,DT$40&gt;0,SUM(DT$54:DT$60)&gt;0),1,0)))</f>
        <v>0</v>
      </c>
      <c r="AR99" s="80">
        <f>IF((SUM(AR$19:AR$39)+SUM(AR$78:AR98)+SUM(AR$117:AR$121))&gt;=REGISTER!$CZ$22,0,IF(DU$70=1,0,IF(AND(DU99=1,$J99=1,DU$43&gt;=REGISTER!$CZ$25,DU$40&gt;0,SUM(DU$54:DU$60)&gt;0),1,0)))</f>
        <v>0</v>
      </c>
      <c r="AS99" s="80">
        <f>IF((SUM(AS$19:AS$39)+SUM(AS$78:AS98)+SUM(AS$117:AS$121))&gt;=REGISTER!$CZ$22,0,IF(DV$70=1,0,IF(AND(DV99=1,$J99=1,DV$43&gt;=REGISTER!$CZ$25,DV$40&gt;0,SUM(DV$54:DV$60)&gt;0),1,0)))</f>
        <v>0</v>
      </c>
      <c r="AT99" s="80">
        <f>IF((SUM(AT$19:AT$39)+SUM(AT$78:AT98)+SUM(AT$117:AT$121))&gt;=REGISTER!$CZ$22,0,IF(DW$70=1,0,IF(AND(DW99=1,$J99=1,DW$43&gt;=REGISTER!$CZ$25,DW$40&gt;0,SUM(DW$54:DW$60)&gt;0),1,0)))</f>
        <v>0</v>
      </c>
      <c r="AU99" s="80">
        <f>IF((SUM(AU$19:AU$39)+SUM(AU$78:AU98)+SUM(AU$117:AU$121))&gt;=REGISTER!$CZ$22,0,IF(DX$70=1,0,IF(AND(DX99=1,$J99=1,DX$43&gt;=REGISTER!$CZ$25,DX$40&gt;0,SUM(DX$54:DX$60)&gt;0),1,0)))</f>
        <v>0</v>
      </c>
      <c r="AV99" s="80">
        <f>IF((SUM(AV$19:AV$39)+SUM(AV$78:AV98)+SUM(AV$117:AV$121))&gt;=REGISTER!$CZ$22,0,IF(DY$70=1,0,IF(AND(DY99=1,$J99=1,DY$43&gt;=REGISTER!$CZ$25,DY$40&gt;0,SUM(DY$54:DY$60)&gt;0),1,0)))</f>
        <v>0</v>
      </c>
      <c r="AW99" s="80">
        <f>IF((SUM(AW$19:AW$39)+SUM(AW$78:AW98)+SUM(AW$117:AW$121))&gt;=REGISTER!$CZ$22,0,IF(DZ$70=1,0,IF(AND(DZ99=1,$J99=1,DZ$43&gt;=REGISTER!$CZ$25,DZ$40&gt;0,SUM(DZ$54:DZ$60)&gt;0),1,0)))</f>
        <v>0</v>
      </c>
      <c r="AX99" s="80">
        <f>IF((SUM(AX$19:AX$39)+SUM(AX$78:AX98)+SUM(AX$117:AX$121))&gt;=REGISTER!$CZ$22,0,IF(EA$70=1,0,IF(AND(EA99=1,$J99=1,EA$43&gt;=REGISTER!$CZ$25,EA$40&gt;0,SUM(EA$54:EA$60)&gt;0),1,0)))</f>
        <v>0</v>
      </c>
      <c r="AY99" s="80">
        <f>IF((SUM(AY$19:AY$39)+SUM(AY$78:AY98)+SUM(AY$117:AY$121))&gt;=REGISTER!$CZ$22,0,IF(EB$70=1,0,IF(AND(EB99=1,$J99=1,EB$43&gt;=REGISTER!$CZ$25,EB$40&gt;0,SUM(EB$54:EB$60)&gt;0),1,0)))</f>
        <v>0</v>
      </c>
      <c r="AZ99" s="80">
        <f>IF((SUM(AZ$19:AZ$39)+SUM(AZ$78:AZ98)+SUM(AZ$117:AZ$121))&gt;=REGISTER!$CZ$22,0,IF(EC$70=1,0,IF(AND(EC99=1,$J99=1,EC$43&gt;=REGISTER!$CZ$25,EC$40&gt;0,SUM(EC$54:EC$60)&gt;0),1,0)))</f>
        <v>0</v>
      </c>
      <c r="BA99" s="80">
        <f>IF((SUM(BA$19:BA$39)+SUM(BA$78:BA98)+SUM(BA$117:BA$121))&gt;=REGISTER!$CZ$22,0,IF(ED$70=1,0,IF(AND(ED99=1,$J99=1,ED$43&gt;=REGISTER!$CZ$25,ED$40&gt;0,SUM(ED$54:ED$60)&gt;0),1,0)))</f>
        <v>0</v>
      </c>
      <c r="BB99" s="80">
        <f>IF((SUM(BB$19:BB$39)+SUM(BB$78:BB98)+SUM(BB$117:BB$121))&gt;=REGISTER!$CZ$22,0,IF(EE$70=1,0,IF(AND(EE99=1,$J99=1,EE$43&gt;=REGISTER!$CZ$25,EE$40&gt;0,SUM(EE$54:EE$60)&gt;0),1,0)))</f>
        <v>0</v>
      </c>
      <c r="BC99" s="80">
        <f>IF((SUM(BC$19:BC$39)+SUM(BC$78:BC98)+SUM(BC$117:BC$121))&gt;=REGISTER!$CZ$22,0,IF(EF$70=1,0,IF(AND(EF99=1,$J99=1,EF$43&gt;=REGISTER!$CZ$25,EF$40&gt;0,SUM(EF$54:EF$60)&gt;0),1,0)))</f>
        <v>0</v>
      </c>
      <c r="BD99" s="101">
        <f t="shared" si="46"/>
        <v>0</v>
      </c>
      <c r="BE99" s="80">
        <f>IF((SUM(BE$19:BE$39)+SUM(BE$78:BE98)+SUM(BE$117:BE$121))&gt;=30,0,SUM(IF(AND($I99=1,CS99=1,CS$41&gt;2,CS$40&gt;0,SUM(CS$47:CS$53)&gt;0),1,0)))</f>
        <v>0</v>
      </c>
      <c r="BF99" s="80">
        <f>IF((SUM(BF$19:BF$39)+SUM(BF$78:BF98)+SUM(BF$117:BF$121))&gt;=30,0,SUM(IF(AND($I99=1,CT99=1,CT$41&gt;2,CT$40&gt;0,SUM(CT$47:CT$53)&gt;0),1,0)))</f>
        <v>0</v>
      </c>
      <c r="BG99" s="80">
        <f>IF((SUM(BG$19:BG$39)+SUM(BG$78:BG98)+SUM(BG$117:BG$121))&gt;=30,0,SUM(IF(AND($I99=1,CU99=1,CU$41&gt;2,CU$40&gt;0,SUM(CU$47:CU$53)&gt;0),1,0)))</f>
        <v>0</v>
      </c>
      <c r="BH99" s="80">
        <f>IF((SUM(BH$19:BH$39)+SUM(BH$78:BH98)+SUM(BH$117:BH$121))&gt;=30,0,SUM(IF(AND($I99=1,CV99=1,CV$41&gt;2,CV$40&gt;0,SUM(CV$47:CV$53)&gt;0),1,0)))</f>
        <v>0</v>
      </c>
      <c r="BI99" s="80">
        <f>IF((SUM(BI$19:BI$39)+SUM(BI$78:BI98)+SUM(BI$117:BI$121))&gt;=30,0,SUM(IF(AND($I99=1,CW99=1,CW$41&gt;2,CW$40&gt;0,SUM(CW$47:CW$53)&gt;0),1,0)))</f>
        <v>0</v>
      </c>
      <c r="BJ99" s="80">
        <f>IF((SUM(BJ$19:BJ$39)+SUM(BJ$78:BJ98)+SUM(BJ$117:BJ$121))&gt;=30,0,SUM(IF(AND($I99=1,CX99=1,CX$41&gt;2,CX$40&gt;0,SUM(CX$47:CX$53)&gt;0),1,0)))</f>
        <v>0</v>
      </c>
      <c r="BK99" s="80">
        <f>IF((SUM(BK$19:BK$39)+SUM(BK$78:BK98)+SUM(BK$117:BK$121))&gt;=30,0,SUM(IF(AND($I99=1,CY99=1,CY$41&gt;2,CY$40&gt;0,SUM(CY$47:CY$53)&gt;0),1,0)))</f>
        <v>0</v>
      </c>
      <c r="BL99" s="80">
        <f>IF((SUM(BL$19:BL$39)+SUM(BL$78:BL98)+SUM(BL$117:BL$121))&gt;=30,0,SUM(IF(AND($I99=1,CZ99=1,CZ$41&gt;2,CZ$40&gt;0,SUM(CZ$47:CZ$53)&gt;0),1,0)))</f>
        <v>0</v>
      </c>
      <c r="BM99" s="80">
        <f>IF((SUM(BM$19:BM$39)+SUM(BM$78:BM98)+SUM(BM$117:BM$121))&gt;=30,0,SUM(IF(AND($I99=1,DA99=1,DA$41&gt;2,DA$40&gt;0,SUM(DA$47:DA$53)&gt;0),1,0)))</f>
        <v>0</v>
      </c>
      <c r="BN99" s="80">
        <f>IF((SUM(BN$19:BN$39)+SUM(BN$78:BN98)+SUM(BN$117:BN$121))&gt;=30,0,SUM(IF(AND($I99=1,DB99=1,DB$41&gt;2,DB$40&gt;0,SUM(DB$47:DB$53)&gt;0),1,0)))</f>
        <v>0</v>
      </c>
      <c r="BO99" s="80">
        <f>IF((SUM(BO$19:BO$39)+SUM(BO$78:BO98)+SUM(BO$117:BO$121))&gt;=30,0,SUM(IF(AND($I99=1,DC99=1,DC$41&gt;2,DC$40&gt;0,SUM(DC$47:DC$53)&gt;0),1,0)))</f>
        <v>0</v>
      </c>
      <c r="BP99" s="80">
        <f>IF((SUM(BP$19:BP$39)+SUM(BP$78:BP98)+SUM(BP$117:BP$121))&gt;=30,0,SUM(IF(AND($I99=1,DD99=1,DD$41&gt;2,DD$40&gt;0,SUM(DD$47:DD$53)&gt;0),1,0)))</f>
        <v>0</v>
      </c>
      <c r="BQ99" s="80">
        <f>IF((SUM(BQ$19:BQ$39)+SUM(BQ$78:BQ98)+SUM(BQ$117:BQ$121))&gt;=30,0,SUM(IF(AND($I99=1,DE99=1,DE$41&gt;2,DE$40&gt;0,SUM(DE$47:DE$53)&gt;0),1,0)))</f>
        <v>0</v>
      </c>
      <c r="BR99" s="80">
        <f>IF((SUM(BR$19:BR$39)+SUM(BR$78:BR98)+SUM(BR$117:BR$121))&gt;=30,0,SUM(IF(AND($I99=1,DF99=1,DF$41&gt;2,DF$40&gt;0,SUM(DF$47:DF$53)&gt;0),1,0)))</f>
        <v>0</v>
      </c>
      <c r="BS99" s="80">
        <f>IF((SUM(BS$19:BS$39)+SUM(BS$78:BS98)+SUM(BS$117:BS$121))&gt;=30,0,SUM(IF(AND($I99=1,DG99=1,DG$41&gt;2,DG$40&gt;0,SUM(DG$47:DG$53)&gt;0),1,0)))</f>
        <v>0</v>
      </c>
      <c r="BT99" s="80">
        <f>IF((SUM(BT$19:BT$39)+SUM(BT$78:BT98)+SUM(BT$117:BT$121))&gt;=30,0,SUM(IF(AND($I99=1,DH99=1,DH$41&gt;2,DH$40&gt;0,SUM(DH$47:DH$53)&gt;0),1,0)))</f>
        <v>0</v>
      </c>
      <c r="BU99" s="80">
        <f>IF((SUM(BU$19:BU$39)+SUM(BU$78:BU98)+SUM(BU$117:BU$121))&gt;=30,0,SUM(IF(AND($I99=1,DI99=1,DI$41&gt;2,DI$40&gt;0,SUM(DI$47:DI$53)&gt;0),1,0)))</f>
        <v>0</v>
      </c>
      <c r="BV99" s="80">
        <f>IF((SUM(BV$19:BV$39)+SUM(BV$78:BV98)+SUM(BV$117:BV$121))&gt;=30,0,SUM(IF(AND($I99=1,DJ99=1,DJ$41&gt;2,DJ$40&gt;0,SUM(DJ$47:DJ$53)&gt;0),1,0)))</f>
        <v>0</v>
      </c>
      <c r="BW99" s="80">
        <f>IF((SUM(BW$19:BW$39)+SUM(BW$78:BW98)+SUM(BW$117:BW$121))&gt;=30,0,SUM(IF(AND($I99=1,DK99=1,DK$41&gt;2,DK$40&gt;0,SUM(DK$47:DK$53)&gt;0),1,0)))</f>
        <v>0</v>
      </c>
      <c r="BX99" s="80">
        <f>IF((SUM(BX$19:BX$39)+SUM(BX$78:BX98)+SUM(BX$117:BX$121))&gt;=30,0,SUM(IF(AND($I99=1,DL99=1,DL$41&gt;2,DL$40&gt;0,SUM(DL$47:DL$53)&gt;0),1,0)))</f>
        <v>0</v>
      </c>
      <c r="BY99" s="80">
        <f>IF((SUM(BY$19:BY$39)+SUM(BY$78:BY98)+SUM(BY$117:BY$121))&gt;=30,0,SUM(IF(AND($I99=1,DM99=1,DM$41&gt;2,DM$40&gt;0,SUM(DM$47:DM$53)&gt;0),1,0)))</f>
        <v>0</v>
      </c>
      <c r="BZ99" s="80">
        <f>IF((SUM(BZ$19:BZ$39)+SUM(BZ$78:BZ98)+SUM(BZ$117:BZ$121))&gt;=30,0,SUM(IF(AND($I99=1,DN99=1,DN$41&gt;2,DN$40&gt;0,SUM(DN$47:DN$53)&gt;0),1,0)))</f>
        <v>0</v>
      </c>
      <c r="CA99" s="80">
        <f>IF((SUM(CA$19:CA$39)+SUM(CA$78:CA98)+SUM(CA$117:CA$121))&gt;=30,0,SUM(IF(AND($I99=1,DO99=1,DO$41&gt;2,DO$40&gt;0,SUM(DO$47:DO$53)&gt;0),1,0)))</f>
        <v>0</v>
      </c>
      <c r="CB99" s="80">
        <f>IF((SUM(CB$19:CB$39)+SUM(CB$78:CB98)+SUM(CB$117:CB$121))&gt;=30,0,SUM(IF(AND($I99=1,DP99=1,DP$41&gt;2,DP$40&gt;0,SUM(DP$47:DP$53)&gt;0),1,0)))</f>
        <v>0</v>
      </c>
      <c r="CC99" s="80">
        <f>IF((SUM(CC$19:CC$39)+SUM(CC$78:CC98)+SUM(CC$117:CC$121))&gt;=30,0,SUM(IF(AND($I99=1,DQ99=1,DQ$41&gt;2,DQ$40&gt;0,SUM(DQ$47:DQ$53)&gt;0),1,0)))</f>
        <v>0</v>
      </c>
      <c r="CD99" s="80">
        <f>IF((SUM(CD$19:CD$39)+SUM(CD$78:CD98)+SUM(CD$117:CD$121))&gt;=30,0,SUM(IF(AND($I99=1,DR99=1,DR$41&gt;2,DR$40&gt;0,SUM(DR$47:DR$53)&gt;0),1,0)))</f>
        <v>0</v>
      </c>
      <c r="CE99" s="80">
        <f>IF((SUM(CE$19:CE$39)+SUM(CE$78:CE98)+SUM(CE$117:CE$121))&gt;=30,0,SUM(IF(AND($I99=1,DS99=1,DS$41&gt;2,DS$40&gt;0,SUM(DS$47:DS$53)&gt;0),1,0)))</f>
        <v>0</v>
      </c>
      <c r="CF99" s="80">
        <f>IF((SUM(CF$19:CF$39)+SUM(CF$78:CF98)+SUM(CF$117:CF$121))&gt;=30,0,SUM(IF(AND($I99=1,DT99=1,DT$41&gt;2,DT$40&gt;0,SUM(DT$47:DT$53)&gt;0),1,0)))</f>
        <v>0</v>
      </c>
      <c r="CG99" s="80">
        <f>IF((SUM(CG$19:CG$39)+SUM(CG$78:CG98)+SUM(CG$117:CG$121))&gt;=30,0,SUM(IF(AND($I99=1,DU99=1,DU$41&gt;2,DU$40&gt;0,SUM(DU$47:DU$53)&gt;0),1,0)))</f>
        <v>0</v>
      </c>
      <c r="CH99" s="80">
        <f>IF((SUM(CH$19:CH$39)+SUM(CH$78:CH98)+SUM(CH$117:CH$121))&gt;=30,0,SUM(IF(AND($I99=1,DV99=1,DV$41&gt;2,DV$40&gt;0,SUM(DV$47:DV$53)&gt;0),1,0)))</f>
        <v>0</v>
      </c>
      <c r="CI99" s="80">
        <f>IF((SUM(CI$19:CI$39)+SUM(CI$78:CI98)+SUM(CI$117:CI$121))&gt;=30,0,SUM(IF(AND($I99=1,DW99=1,DW$41&gt;2,DW$40&gt;0,SUM(DW$47:DW$53)&gt;0),1,0)))</f>
        <v>0</v>
      </c>
      <c r="CJ99" s="80">
        <f>IF((SUM(CJ$19:CJ$39)+SUM(CJ$78:CJ98)+SUM(CJ$117:CJ$121))&gt;=30,0,SUM(IF(AND($I99=1,DX99=1,DX$41&gt;2,DX$40&gt;0,SUM(DX$47:DX$53)&gt;0),1,0)))</f>
        <v>0</v>
      </c>
      <c r="CK99" s="80">
        <f>IF((SUM(CK$19:CK$39)+SUM(CK$78:CK98)+SUM(CK$117:CK$121))&gt;=30,0,SUM(IF(AND($I99=1,DY99=1,DY$41&gt;2,DY$40&gt;0,SUM(DY$47:DY$53)&gt;0),1,0)))</f>
        <v>0</v>
      </c>
      <c r="CL99" s="80">
        <f>IF((SUM(CL$19:CL$39)+SUM(CL$78:CL98)+SUM(CL$117:CL$121))&gt;=30,0,SUM(IF(AND($I99=1,DZ99=1,DZ$41&gt;2,DZ$40&gt;0,SUM(DZ$47:DZ$53)&gt;0),1,0)))</f>
        <v>0</v>
      </c>
      <c r="CM99" s="80">
        <f>IF((SUM(CM$19:CM$39)+SUM(CM$78:CM98)+SUM(CM$117:CM$121))&gt;=30,0,SUM(IF(AND($I99=1,EA99=1,EA$41&gt;2,EA$40&gt;0,SUM(EA$47:EA$53)&gt;0),1,0)))</f>
        <v>0</v>
      </c>
      <c r="CN99" s="80">
        <f>IF((SUM(CN$19:CN$39)+SUM(CN$78:CN98)+SUM(CN$117:CN$121))&gt;=30,0,SUM(IF(AND($I99=1,EB99=1,EB$41&gt;2,EB$40&gt;0,SUM(EB$47:EB$53)&gt;0),1,0)))</f>
        <v>0</v>
      </c>
      <c r="CO99" s="80">
        <f>IF((SUM(CO$19:CO$39)+SUM(CO$78:CO98)+SUM(CO$117:CO$121))&gt;=30,0,SUM(IF(AND($I99=1,EC99=1,EC$41&gt;2,EC$40&gt;0,SUM(EC$47:EC$53)&gt;0),1,0)))</f>
        <v>0</v>
      </c>
      <c r="CP99" s="80">
        <f>IF((SUM(CP$19:CP$39)+SUM(CP$78:CP98)+SUM(CP$117:CP$121))&gt;=30,0,SUM(IF(AND($I99=1,ED99=1,ED$41&gt;2,ED$40&gt;0,SUM(ED$47:ED$53)&gt;0),1,0)))</f>
        <v>0</v>
      </c>
      <c r="CQ99" s="80">
        <f>IF((SUM(CQ$19:CQ$39)+SUM(CQ$78:CQ98)+SUM(CQ$117:CQ$121))&gt;=30,0,SUM(IF(AND($I99=1,EE99=1,EE$41&gt;2,EE$40&gt;0,SUM(EE$47:EE$53)&gt;0),1,0)))</f>
        <v>0</v>
      </c>
      <c r="CR99" s="80">
        <f>IF((SUM(CR$19:CR$39)+SUM(CR$78:CR98)+SUM(CR$117:CR$121))&gt;=30,0,SUM(IF(AND($I99=1,EF99=1,EF$41&gt;2,EF$40&gt;0,SUM(EF$47:EF$53)&gt;0),1,0)))</f>
        <v>0</v>
      </c>
      <c r="CS99" s="64"/>
      <c r="CT99" s="64"/>
      <c r="CU99" s="64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64"/>
      <c r="DM99" s="64"/>
      <c r="DN99" s="64"/>
      <c r="DO99" s="64"/>
      <c r="DP99" s="64"/>
      <c r="DQ99" s="64"/>
      <c r="DR99" s="64"/>
      <c r="DS99" s="64"/>
      <c r="DT99" s="64"/>
      <c r="DU99" s="64"/>
      <c r="DV99" s="64"/>
      <c r="DW99" s="64"/>
      <c r="DX99" s="64"/>
      <c r="DY99" s="64"/>
      <c r="DZ99" s="64"/>
      <c r="EA99" s="64"/>
      <c r="EB99" s="64"/>
      <c r="EC99" s="64"/>
      <c r="ED99" s="64"/>
      <c r="EE99" s="64"/>
      <c r="EF99" s="64"/>
      <c r="EG99" s="54">
        <f t="shared" si="48"/>
        <v>0</v>
      </c>
      <c r="EH99" s="136"/>
      <c r="EI99" s="97">
        <f t="shared" si="49"/>
        <v>0</v>
      </c>
      <c r="EJ99" s="344" t="str">
        <f t="shared" si="50"/>
        <v/>
      </c>
      <c r="EK99" s="345">
        <f t="shared" si="51"/>
        <v>0</v>
      </c>
      <c r="EL99" s="185"/>
      <c r="EM99" s="102">
        <f>SUMIF($K99,REGISTER!$CU$7,'KORT 3'!$BD99)</f>
        <v>0</v>
      </c>
      <c r="EN99" s="19">
        <f>SUMIF($K99,REGISTER!$CU$8,'KORT 3'!$BD99)</f>
        <v>0</v>
      </c>
      <c r="EO99" s="20">
        <f>SUMIF($K99,REGISTER!$CU$9,'KORT 3'!$BD99)</f>
        <v>0</v>
      </c>
      <c r="EP99" s="17">
        <f>SUMIF($K99,REGISTER!$CU$21,'KORT 3'!$BD99)</f>
        <v>0</v>
      </c>
      <c r="EQ99" s="19">
        <f>SUMIF($K99,REGISTER!$CU$22,'KORT 3'!$BD99)</f>
        <v>0</v>
      </c>
      <c r="ER99" s="20">
        <f>SUMIF($K99,REGISTER!$CU$23,'KORT 3'!$BD99)</f>
        <v>0</v>
      </c>
      <c r="ES99" s="17">
        <f>SUMIF($K99,REGISTER!$CU$14,'KORT 3'!$BD99)</f>
        <v>0</v>
      </c>
      <c r="ET99" s="19">
        <f>SUMIF($K99,REGISTER!$CU$15,'KORT 3'!$BD99)</f>
        <v>0</v>
      </c>
      <c r="EU99" s="19">
        <f>SUMIF($K99,REGISTER!$CU$16,'KORT 3'!$BD99)</f>
        <v>0</v>
      </c>
      <c r="EV99" s="218">
        <f>SUMIF($K99,REGISTER!$CU$17,'KORT 3'!$BD99)+SUMIF($K99,REGISTER!$CU$18,'KORT 3'!$BD99)+SUMIF($K99,REGISTER!$CU$19,'KORT 3'!$BD99)+SUMIF($K99,REGISTER!$CU$20,'KORT 3'!$BD99)</f>
        <v>0</v>
      </c>
      <c r="EW99" s="103">
        <f>SUMIF($K99,REGISTER!$CU$28,'KORT 3'!$BD99)</f>
        <v>0</v>
      </c>
      <c r="EX99" s="19">
        <f>SUMIF($K99,REGISTER!$CU$29,'KORT 3'!$BD99)</f>
        <v>0</v>
      </c>
      <c r="EY99" s="19">
        <f>SUMIF($K99,REGISTER!$CU$30,'KORT 3'!$BD99)</f>
        <v>0</v>
      </c>
      <c r="EZ99" s="218">
        <f>SUMIF($K99,REGISTER!$CU$31,'KORT 3'!$BD99)+SUMIF($K99,REGISTER!$CU$32,'KORT 3'!$BD99)+SUMIF($K99,REGISTER!$CU$33,'KORT 3'!$BD99)+SUMIF($K99,REGISTER!$CU$34,'KORT 3'!$BD99)</f>
        <v>0</v>
      </c>
      <c r="FA99" s="136"/>
      <c r="FB99" s="136"/>
      <c r="FC99" s="136"/>
      <c r="FD99" s="136"/>
      <c r="FE99" s="136"/>
      <c r="FF99" s="136"/>
      <c r="FG99" s="136"/>
      <c r="FH99" s="136"/>
      <c r="FI99" s="136"/>
      <c r="FJ99" s="136"/>
      <c r="FK99" s="136"/>
      <c r="FL99" s="136"/>
      <c r="FM99" s="136"/>
      <c r="FN99" s="136"/>
      <c r="FO99" s="136"/>
      <c r="FP99" s="235"/>
      <c r="FQ99" s="103">
        <f>SUMIF($M99,REGISTER!$CU$36,'KORT 3'!$O99)</f>
        <v>0</v>
      </c>
      <c r="FR99" s="19">
        <f>SUMIF($M99,REGISTER!$CU$37,'KORT 3'!$O99)</f>
        <v>0</v>
      </c>
      <c r="FS99" s="19">
        <f>SUMIF($M99,REGISTER!$CU$38,'KORT 3'!$O99)</f>
        <v>0</v>
      </c>
      <c r="FT99" s="19">
        <f>SUMIF($M99,REGISTER!$CU$39,'KORT 3'!$O99)</f>
        <v>0</v>
      </c>
      <c r="FU99" s="19">
        <f>SUMIF($M99,REGISTER!$CU$40,'KORT 3'!$O99)</f>
        <v>0</v>
      </c>
      <c r="FV99" s="19">
        <f>SUMIF($M99,REGISTER!$CU$41,'KORT 3'!$O99)</f>
        <v>0</v>
      </c>
      <c r="FW99" s="19">
        <f>SUMIF($M99,REGISTER!$CU$56,'KORT 3'!$O99)</f>
        <v>0</v>
      </c>
      <c r="FX99" s="19">
        <f>SUMIF($M99,REGISTER!$CU$57,'KORT 3'!$O99)</f>
        <v>0</v>
      </c>
      <c r="FY99" s="19">
        <f>SUMIF($M99,REGISTER!$CU$58,'KORT 3'!$O99)</f>
        <v>0</v>
      </c>
      <c r="FZ99" s="19">
        <f>SUMIF($M99,REGISTER!$CU$59,'KORT 3'!$O99)</f>
        <v>0</v>
      </c>
      <c r="GA99" s="19">
        <f>SUMIF($M99,REGISTER!$CU$60,'KORT 3'!$O99)</f>
        <v>0</v>
      </c>
      <c r="GB99" s="19">
        <f>SUMIF($M99,REGISTER!$CU$61,'KORT 3'!$O99)</f>
        <v>0</v>
      </c>
      <c r="GC99" s="19">
        <f>SUMIF($M99,REGISTER!$CU$46,'KORT 3'!$O99)</f>
        <v>0</v>
      </c>
      <c r="GD99" s="19">
        <f>SUMIF($M99,REGISTER!$CU$47,'KORT 3'!$O99)</f>
        <v>0</v>
      </c>
      <c r="GE99" s="19">
        <f>SUMIF($M99,REGISTER!$CU$48,'KORT 3'!$O99)</f>
        <v>0</v>
      </c>
      <c r="GF99" s="19">
        <f>SUMIF($M99,REGISTER!$CU$49,'KORT 3'!$O99)</f>
        <v>0</v>
      </c>
      <c r="GG99" s="19">
        <f>SUMIF($M99,REGISTER!$CU$50,'KORT 3'!$O99)</f>
        <v>0</v>
      </c>
      <c r="GH99" s="19">
        <f>SUMIF($M99,REGISTER!$CU$51,'KORT 3'!$O99)</f>
        <v>0</v>
      </c>
      <c r="GI99" s="18">
        <f>SUMIF($M99,REGISTER!$CU$52,'KORT 3'!$O99)+SUMIF($M99,REGISTER!$CU$53,'KORT 3'!$O99)+SUMIF($M99,REGISTER!$CU$54,'KORT 3'!$O99)+SUMIF($M99,REGISTER!$CU$55,'KORT 3'!$O99)</f>
        <v>0</v>
      </c>
      <c r="GJ99" s="19">
        <f>SUMIF($M99,REGISTER!$CU$66,'KORT 3'!$O99)</f>
        <v>0</v>
      </c>
      <c r="GK99" s="19">
        <f>SUMIF($M99,REGISTER!$CU$67,'KORT 3'!$O99)</f>
        <v>0</v>
      </c>
      <c r="GL99" s="19">
        <f>SUMIF($M99,REGISTER!$CU$68,'KORT 3'!$O99)</f>
        <v>0</v>
      </c>
      <c r="GM99" s="19">
        <f>SUMIF($M99,REGISTER!$CU$69,'KORT 3'!$O99)</f>
        <v>0</v>
      </c>
      <c r="GN99" s="19">
        <f>SUMIF($M99,REGISTER!$CU$70,'KORT 3'!$O99)</f>
        <v>0</v>
      </c>
      <c r="GO99" s="19">
        <f>SUMIF($M99,REGISTER!$CU$71,'KORT 3'!$O99)</f>
        <v>0</v>
      </c>
      <c r="GP99" s="18">
        <f>SUMIF($M99,REGISTER!$CU$72,'KORT 3'!$O99)+SUMIF($M99,REGISTER!$CU$73,'KORT 3'!$O99)+SUMIF($M99,REGISTER!$CU$74,'KORT 3'!$O99)+SUMIF($M99,REGISTER!$CU$75,'KORT 3'!$O99)</f>
        <v>0</v>
      </c>
      <c r="GQ99" s="136"/>
      <c r="GR99" s="136"/>
      <c r="GS99" s="136"/>
      <c r="GT99" s="136"/>
      <c r="GU99" s="136"/>
      <c r="GV99" s="136"/>
      <c r="GW99" s="136"/>
      <c r="GX99" s="136"/>
      <c r="GY99" s="136"/>
      <c r="GZ99" s="136"/>
      <c r="HA99" s="136"/>
      <c r="HB99" s="136"/>
      <c r="HC99" s="136"/>
      <c r="HD99" s="136"/>
      <c r="HE99" s="136"/>
      <c r="HF99" s="136"/>
      <c r="HG99" s="136"/>
      <c r="HH99" s="125"/>
      <c r="HI99" s="1"/>
    </row>
    <row r="100" spans="1:217" ht="12" customHeight="1">
      <c r="A100" s="17">
        <v>44</v>
      </c>
      <c r="B100" s="81"/>
      <c r="C100" s="427" t="str">
        <f t="shared" si="38"/>
        <v/>
      </c>
      <c r="D100" s="428"/>
      <c r="E100" s="428"/>
      <c r="F100" s="428"/>
      <c r="G100" s="429"/>
      <c r="H100" s="130" t="str">
        <f t="shared" si="39"/>
        <v/>
      </c>
      <c r="I100" s="26">
        <f t="shared" si="40"/>
        <v>0</v>
      </c>
      <c r="J100" s="26">
        <f t="shared" si="41"/>
        <v>0</v>
      </c>
      <c r="K100" s="26">
        <f t="shared" si="42"/>
        <v>0</v>
      </c>
      <c r="L100" s="133"/>
      <c r="M100" s="26">
        <f t="shared" si="43"/>
        <v>0</v>
      </c>
      <c r="N100" s="26">
        <f t="shared" si="44"/>
        <v>0</v>
      </c>
      <c r="O100" s="101">
        <f t="shared" si="45"/>
        <v>0</v>
      </c>
      <c r="P100" s="80">
        <f>IF((SUM(P$19:P$39)+SUM(P$78:P99)+SUM(P$117:P$121))&gt;=REGISTER!$CZ$22,0,IF(CS$70=1,0,IF(AND(CS100=1,$J100=1,CS$43&gt;=REGISTER!$CZ$25,CS$40&gt;0,SUM(CS$54:CS$60)&gt;0),1,0)))</f>
        <v>0</v>
      </c>
      <c r="Q100" s="80">
        <f>IF((SUM(Q$19:Q$39)+SUM(Q$78:Q99)+SUM(Q$117:Q$121))&gt;=REGISTER!$CZ$22,0,IF(CT$70=1,0,IF(AND(CT100=1,$J100=1,CT$43&gt;=REGISTER!$CZ$25,CT$40&gt;0,SUM(CT$54:CT$60)&gt;0),1,0)))</f>
        <v>0</v>
      </c>
      <c r="R100" s="80">
        <f>IF((SUM(R$19:R$39)+SUM(R$78:R99)+SUM(R$117:R$121))&gt;=REGISTER!$CZ$22,0,IF(CU$70=1,0,IF(AND(CU100=1,$J100=1,CU$43&gt;=REGISTER!$CZ$25,CU$40&gt;0,SUM(CU$54:CU$60)&gt;0),1,0)))</f>
        <v>0</v>
      </c>
      <c r="S100" s="80">
        <f>IF((SUM(S$19:S$39)+SUM(S$78:S99)+SUM(S$117:S$121))&gt;=REGISTER!$CZ$22,0,IF(CV$70=1,0,IF(AND(CV100=1,$J100=1,CV$43&gt;=REGISTER!$CZ$25,CV$40&gt;0,SUM(CV$54:CV$60)&gt;0),1,0)))</f>
        <v>0</v>
      </c>
      <c r="T100" s="80">
        <f>IF((SUM(T$19:T$39)+SUM(T$78:T99)+SUM(T$117:T$121))&gt;=REGISTER!$CZ$22,0,IF(CW$70=1,0,IF(AND(CW100=1,$J100=1,CW$43&gt;=REGISTER!$CZ$25,CW$40&gt;0,SUM(CW$54:CW$60)&gt;0),1,0)))</f>
        <v>0</v>
      </c>
      <c r="U100" s="80">
        <f>IF((SUM(U$19:U$39)+SUM(U$78:U99)+SUM(U$117:U$121))&gt;=REGISTER!$CZ$22,0,IF(CX$70=1,0,IF(AND(CX100=1,$J100=1,CX$43&gt;=REGISTER!$CZ$25,CX$40&gt;0,SUM(CX$54:CX$60)&gt;0),1,0)))</f>
        <v>0</v>
      </c>
      <c r="V100" s="80">
        <f>IF((SUM(V$19:V$39)+SUM(V$78:V99)+SUM(V$117:V$121))&gt;=REGISTER!$CZ$22,0,IF(CY$70=1,0,IF(AND(CY100=1,$J100=1,CY$43&gt;=REGISTER!$CZ$25,CY$40&gt;0,SUM(CY$54:CY$60)&gt;0),1,0)))</f>
        <v>0</v>
      </c>
      <c r="W100" s="80">
        <f>IF((SUM(W$19:W$39)+SUM(W$78:W99)+SUM(W$117:W$121))&gt;=REGISTER!$CZ$22,0,IF(CZ$70=1,0,IF(AND(CZ100=1,$J100=1,CZ$43&gt;=REGISTER!$CZ$25,CZ$40&gt;0,SUM(CZ$54:CZ$60)&gt;0),1,0)))</f>
        <v>0</v>
      </c>
      <c r="X100" s="80">
        <f>IF((SUM(X$19:X$39)+SUM(X$78:X99)+SUM(X$117:X$121))&gt;=REGISTER!$CZ$22,0,IF(DA$70=1,0,IF(AND(DA100=1,$J100=1,DA$43&gt;=REGISTER!$CZ$25,DA$40&gt;0,SUM(DA$54:DA$60)&gt;0),1,0)))</f>
        <v>0</v>
      </c>
      <c r="Y100" s="80">
        <f>IF((SUM(Y$19:Y$39)+SUM(Y$78:Y99)+SUM(Y$117:Y$121))&gt;=REGISTER!$CZ$22,0,IF(DB$70=1,0,IF(AND(DB100=1,$J100=1,DB$43&gt;=REGISTER!$CZ$25,DB$40&gt;0,SUM(DB$54:DB$60)&gt;0),1,0)))</f>
        <v>0</v>
      </c>
      <c r="Z100" s="80">
        <f>IF((SUM(Z$19:Z$39)+SUM(Z$78:Z99)+SUM(Z$117:Z$121))&gt;=REGISTER!$CZ$22,0,IF(DC$70=1,0,IF(AND(DC100=1,$J100=1,DC$43&gt;=REGISTER!$CZ$25,DC$40&gt;0,SUM(DC$54:DC$60)&gt;0),1,0)))</f>
        <v>0</v>
      </c>
      <c r="AA100" s="80">
        <f>IF((SUM(AA$19:AA$39)+SUM(AA$78:AA99)+SUM(AA$117:AA$121))&gt;=REGISTER!$CZ$22,0,IF(DD$70=1,0,IF(AND(DD100=1,$J100=1,DD$43&gt;=REGISTER!$CZ$25,DD$40&gt;0,SUM(DD$54:DD$60)&gt;0),1,0)))</f>
        <v>0</v>
      </c>
      <c r="AB100" s="80">
        <f>IF((SUM(AB$19:AB$39)+SUM(AB$78:AB99)+SUM(AB$117:AB$121))&gt;=REGISTER!$CZ$22,0,IF(DE$70=1,0,IF(AND(DE100=1,$J100=1,DE$43&gt;=REGISTER!$CZ$25,DE$40&gt;0,SUM(DE$54:DE$60)&gt;0),1,0)))</f>
        <v>0</v>
      </c>
      <c r="AC100" s="80">
        <f>IF((SUM(AC$19:AC$39)+SUM(AC$78:AC99)+SUM(AC$117:AC$121))&gt;=REGISTER!$CZ$22,0,IF(DF$70=1,0,IF(AND(DF100=1,$J100=1,DF$43&gt;=REGISTER!$CZ$25,DF$40&gt;0,SUM(DF$54:DF$60)&gt;0),1,0)))</f>
        <v>0</v>
      </c>
      <c r="AD100" s="80">
        <f>IF((SUM(AD$19:AD$39)+SUM(AD$78:AD99)+SUM(AD$117:AD$121))&gt;=REGISTER!$CZ$22,0,IF(DG$70=1,0,IF(AND(DG100=1,$J100=1,DG$43&gt;=REGISTER!$CZ$25,DG$40&gt;0,SUM(DG$54:DG$60)&gt;0),1,0)))</f>
        <v>0</v>
      </c>
      <c r="AE100" s="80">
        <f>IF((SUM(AE$19:AE$39)+SUM(AE$78:AE99)+SUM(AE$117:AE$121))&gt;=REGISTER!$CZ$22,0,IF(DH$70=1,0,IF(AND(DH100=1,$J100=1,DH$43&gt;=REGISTER!$CZ$25,DH$40&gt;0,SUM(DH$54:DH$60)&gt;0),1,0)))</f>
        <v>0</v>
      </c>
      <c r="AF100" s="80">
        <f>IF((SUM(AF$19:AF$39)+SUM(AF$78:AF99)+SUM(AF$117:AF$121))&gt;=REGISTER!$CZ$22,0,IF(DI$70=1,0,IF(AND(DI100=1,$J100=1,DI$43&gt;=REGISTER!$CZ$25,DI$40&gt;0,SUM(DI$54:DI$60)&gt;0),1,0)))</f>
        <v>0</v>
      </c>
      <c r="AG100" s="80">
        <f>IF((SUM(AG$19:AG$39)+SUM(AG$78:AG99)+SUM(AG$117:AG$121))&gt;=REGISTER!$CZ$22,0,IF(DJ$70=1,0,IF(AND(DJ100=1,$J100=1,DJ$43&gt;=REGISTER!$CZ$25,DJ$40&gt;0,SUM(DJ$54:DJ$60)&gt;0),1,0)))</f>
        <v>0</v>
      </c>
      <c r="AH100" s="80">
        <f>IF((SUM(AH$19:AH$39)+SUM(AH$78:AH99)+SUM(AH$117:AH$121))&gt;=REGISTER!$CZ$22,0,IF(DK$70=1,0,IF(AND(DK100=1,$J100=1,DK$43&gt;=REGISTER!$CZ$25,DK$40&gt;0,SUM(DK$54:DK$60)&gt;0),1,0)))</f>
        <v>0</v>
      </c>
      <c r="AI100" s="80">
        <f>IF((SUM(AI$19:AI$39)+SUM(AI$78:AI99)+SUM(AI$117:AI$121))&gt;=REGISTER!$CZ$22,0,IF(DL$70=1,0,IF(AND(DL100=1,$J100=1,DL$43&gt;=REGISTER!$CZ$25,DL$40&gt;0,SUM(DL$54:DL$60)&gt;0),1,0)))</f>
        <v>0</v>
      </c>
      <c r="AJ100" s="80">
        <f>IF((SUM(AJ$19:AJ$39)+SUM(AJ$78:AJ99)+SUM(AJ$117:AJ$121))&gt;=REGISTER!$CZ$22,0,IF(DM$70=1,0,IF(AND(DM100=1,$J100=1,DM$43&gt;=REGISTER!$CZ$25,DM$40&gt;0,SUM(DM$54:DM$60)&gt;0),1,0)))</f>
        <v>0</v>
      </c>
      <c r="AK100" s="80">
        <f>IF((SUM(AK$19:AK$39)+SUM(AK$78:AK99)+SUM(AK$117:AK$121))&gt;=REGISTER!$CZ$22,0,IF(DN$70=1,0,IF(AND(DN100=1,$J100=1,DN$43&gt;=REGISTER!$CZ$25,DN$40&gt;0,SUM(DN$54:DN$60)&gt;0),1,0)))</f>
        <v>0</v>
      </c>
      <c r="AL100" s="80">
        <f>IF((SUM(AL$19:AL$39)+SUM(AL$78:AL99)+SUM(AL$117:AL$121))&gt;=REGISTER!$CZ$22,0,IF(DO$70=1,0,IF(AND(DO100=1,$J100=1,DO$43&gt;=REGISTER!$CZ$25,DO$40&gt;0,SUM(DO$54:DO$60)&gt;0),1,0)))</f>
        <v>0</v>
      </c>
      <c r="AM100" s="80">
        <f>IF((SUM(AM$19:AM$39)+SUM(AM$78:AM99)+SUM(AM$117:AM$121))&gt;=REGISTER!$CZ$22,0,IF(DP$70=1,0,IF(AND(DP100=1,$J100=1,DP$43&gt;=REGISTER!$CZ$25,DP$40&gt;0,SUM(DP$54:DP$60)&gt;0),1,0)))</f>
        <v>0</v>
      </c>
      <c r="AN100" s="80">
        <f>IF((SUM(AN$19:AN$39)+SUM(AN$78:AN99)+SUM(AN$117:AN$121))&gt;=REGISTER!$CZ$22,0,IF(DQ$70=1,0,IF(AND(DQ100=1,$J100=1,DQ$43&gt;=REGISTER!$CZ$25,DQ$40&gt;0,SUM(DQ$54:DQ$60)&gt;0),1,0)))</f>
        <v>0</v>
      </c>
      <c r="AO100" s="80">
        <f>IF((SUM(AO$19:AO$39)+SUM(AO$78:AO99)+SUM(AO$117:AO$121))&gt;=REGISTER!$CZ$22,0,IF(DR$70=1,0,IF(AND(DR100=1,$J100=1,DR$43&gt;=REGISTER!$CZ$25,DR$40&gt;0,SUM(DR$54:DR$60)&gt;0),1,0)))</f>
        <v>0</v>
      </c>
      <c r="AP100" s="80">
        <f>IF((SUM(AP$19:AP$39)+SUM(AP$78:AP99)+SUM(AP$117:AP$121))&gt;=REGISTER!$CZ$22,0,IF(DS$70=1,0,IF(AND(DS100=1,$J100=1,DS$43&gt;=REGISTER!$CZ$25,DS$40&gt;0,SUM(DS$54:DS$60)&gt;0),1,0)))</f>
        <v>0</v>
      </c>
      <c r="AQ100" s="80">
        <f>IF((SUM(AQ$19:AQ$39)+SUM(AQ$78:AQ99)+SUM(AQ$117:AQ$121))&gt;=REGISTER!$CZ$22,0,IF(DT$70=1,0,IF(AND(DT100=1,$J100=1,DT$43&gt;=REGISTER!$CZ$25,DT$40&gt;0,SUM(DT$54:DT$60)&gt;0),1,0)))</f>
        <v>0</v>
      </c>
      <c r="AR100" s="80">
        <f>IF((SUM(AR$19:AR$39)+SUM(AR$78:AR99)+SUM(AR$117:AR$121))&gt;=REGISTER!$CZ$22,0,IF(DU$70=1,0,IF(AND(DU100=1,$J100=1,DU$43&gt;=REGISTER!$CZ$25,DU$40&gt;0,SUM(DU$54:DU$60)&gt;0),1,0)))</f>
        <v>0</v>
      </c>
      <c r="AS100" s="80">
        <f>IF((SUM(AS$19:AS$39)+SUM(AS$78:AS99)+SUM(AS$117:AS$121))&gt;=REGISTER!$CZ$22,0,IF(DV$70=1,0,IF(AND(DV100=1,$J100=1,DV$43&gt;=REGISTER!$CZ$25,DV$40&gt;0,SUM(DV$54:DV$60)&gt;0),1,0)))</f>
        <v>0</v>
      </c>
      <c r="AT100" s="80">
        <f>IF((SUM(AT$19:AT$39)+SUM(AT$78:AT99)+SUM(AT$117:AT$121))&gt;=REGISTER!$CZ$22,0,IF(DW$70=1,0,IF(AND(DW100=1,$J100=1,DW$43&gt;=REGISTER!$CZ$25,DW$40&gt;0,SUM(DW$54:DW$60)&gt;0),1,0)))</f>
        <v>0</v>
      </c>
      <c r="AU100" s="80">
        <f>IF((SUM(AU$19:AU$39)+SUM(AU$78:AU99)+SUM(AU$117:AU$121))&gt;=REGISTER!$CZ$22,0,IF(DX$70=1,0,IF(AND(DX100=1,$J100=1,DX$43&gt;=REGISTER!$CZ$25,DX$40&gt;0,SUM(DX$54:DX$60)&gt;0),1,0)))</f>
        <v>0</v>
      </c>
      <c r="AV100" s="80">
        <f>IF((SUM(AV$19:AV$39)+SUM(AV$78:AV99)+SUM(AV$117:AV$121))&gt;=REGISTER!$CZ$22,0,IF(DY$70=1,0,IF(AND(DY100=1,$J100=1,DY$43&gt;=REGISTER!$CZ$25,DY$40&gt;0,SUM(DY$54:DY$60)&gt;0),1,0)))</f>
        <v>0</v>
      </c>
      <c r="AW100" s="80">
        <f>IF((SUM(AW$19:AW$39)+SUM(AW$78:AW99)+SUM(AW$117:AW$121))&gt;=REGISTER!$CZ$22,0,IF(DZ$70=1,0,IF(AND(DZ100=1,$J100=1,DZ$43&gt;=REGISTER!$CZ$25,DZ$40&gt;0,SUM(DZ$54:DZ$60)&gt;0),1,0)))</f>
        <v>0</v>
      </c>
      <c r="AX100" s="80">
        <f>IF((SUM(AX$19:AX$39)+SUM(AX$78:AX99)+SUM(AX$117:AX$121))&gt;=REGISTER!$CZ$22,0,IF(EA$70=1,0,IF(AND(EA100=1,$J100=1,EA$43&gt;=REGISTER!$CZ$25,EA$40&gt;0,SUM(EA$54:EA$60)&gt;0),1,0)))</f>
        <v>0</v>
      </c>
      <c r="AY100" s="80">
        <f>IF((SUM(AY$19:AY$39)+SUM(AY$78:AY99)+SUM(AY$117:AY$121))&gt;=REGISTER!$CZ$22,0,IF(EB$70=1,0,IF(AND(EB100=1,$J100=1,EB$43&gt;=REGISTER!$CZ$25,EB$40&gt;0,SUM(EB$54:EB$60)&gt;0),1,0)))</f>
        <v>0</v>
      </c>
      <c r="AZ100" s="80">
        <f>IF((SUM(AZ$19:AZ$39)+SUM(AZ$78:AZ99)+SUM(AZ$117:AZ$121))&gt;=REGISTER!$CZ$22,0,IF(EC$70=1,0,IF(AND(EC100=1,$J100=1,EC$43&gt;=REGISTER!$CZ$25,EC$40&gt;0,SUM(EC$54:EC$60)&gt;0),1,0)))</f>
        <v>0</v>
      </c>
      <c r="BA100" s="80">
        <f>IF((SUM(BA$19:BA$39)+SUM(BA$78:BA99)+SUM(BA$117:BA$121))&gt;=REGISTER!$CZ$22,0,IF(ED$70=1,0,IF(AND(ED100=1,$J100=1,ED$43&gt;=REGISTER!$CZ$25,ED$40&gt;0,SUM(ED$54:ED$60)&gt;0),1,0)))</f>
        <v>0</v>
      </c>
      <c r="BB100" s="80">
        <f>IF((SUM(BB$19:BB$39)+SUM(BB$78:BB99)+SUM(BB$117:BB$121))&gt;=REGISTER!$CZ$22,0,IF(EE$70=1,0,IF(AND(EE100=1,$J100=1,EE$43&gt;=REGISTER!$CZ$25,EE$40&gt;0,SUM(EE$54:EE$60)&gt;0),1,0)))</f>
        <v>0</v>
      </c>
      <c r="BC100" s="80">
        <f>IF((SUM(BC$19:BC$39)+SUM(BC$78:BC99)+SUM(BC$117:BC$121))&gt;=REGISTER!$CZ$22,0,IF(EF$70=1,0,IF(AND(EF100=1,$J100=1,EF$43&gt;=REGISTER!$CZ$25,EF$40&gt;0,SUM(EF$54:EF$60)&gt;0),1,0)))</f>
        <v>0</v>
      </c>
      <c r="BD100" s="101">
        <f t="shared" si="46"/>
        <v>0</v>
      </c>
      <c r="BE100" s="80">
        <f>IF((SUM(BE$19:BE$39)+SUM(BE$78:BE99)+SUM(BE$117:BE$121))&gt;=30,0,SUM(IF(AND($I100=1,CS100=1,CS$41&gt;2,CS$40&gt;0,SUM(CS$47:CS$53)&gt;0),1,0)))</f>
        <v>0</v>
      </c>
      <c r="BF100" s="80">
        <f>IF((SUM(BF$19:BF$39)+SUM(BF$78:BF99)+SUM(BF$117:BF$121))&gt;=30,0,SUM(IF(AND($I100=1,CT100=1,CT$41&gt;2,CT$40&gt;0,SUM(CT$47:CT$53)&gt;0),1,0)))</f>
        <v>0</v>
      </c>
      <c r="BG100" s="80">
        <f>IF((SUM(BG$19:BG$39)+SUM(BG$78:BG99)+SUM(BG$117:BG$121))&gt;=30,0,SUM(IF(AND($I100=1,CU100=1,CU$41&gt;2,CU$40&gt;0,SUM(CU$47:CU$53)&gt;0),1,0)))</f>
        <v>0</v>
      </c>
      <c r="BH100" s="80">
        <f>IF((SUM(BH$19:BH$39)+SUM(BH$78:BH99)+SUM(BH$117:BH$121))&gt;=30,0,SUM(IF(AND($I100=1,CV100=1,CV$41&gt;2,CV$40&gt;0,SUM(CV$47:CV$53)&gt;0),1,0)))</f>
        <v>0</v>
      </c>
      <c r="BI100" s="80">
        <f>IF((SUM(BI$19:BI$39)+SUM(BI$78:BI99)+SUM(BI$117:BI$121))&gt;=30,0,SUM(IF(AND($I100=1,CW100=1,CW$41&gt;2,CW$40&gt;0,SUM(CW$47:CW$53)&gt;0),1,0)))</f>
        <v>0</v>
      </c>
      <c r="BJ100" s="80">
        <f>IF((SUM(BJ$19:BJ$39)+SUM(BJ$78:BJ99)+SUM(BJ$117:BJ$121))&gt;=30,0,SUM(IF(AND($I100=1,CX100=1,CX$41&gt;2,CX$40&gt;0,SUM(CX$47:CX$53)&gt;0),1,0)))</f>
        <v>0</v>
      </c>
      <c r="BK100" s="80">
        <f>IF((SUM(BK$19:BK$39)+SUM(BK$78:BK99)+SUM(BK$117:BK$121))&gt;=30,0,SUM(IF(AND($I100=1,CY100=1,CY$41&gt;2,CY$40&gt;0,SUM(CY$47:CY$53)&gt;0),1,0)))</f>
        <v>0</v>
      </c>
      <c r="BL100" s="80">
        <f>IF((SUM(BL$19:BL$39)+SUM(BL$78:BL99)+SUM(BL$117:BL$121))&gt;=30,0,SUM(IF(AND($I100=1,CZ100=1,CZ$41&gt;2,CZ$40&gt;0,SUM(CZ$47:CZ$53)&gt;0),1,0)))</f>
        <v>0</v>
      </c>
      <c r="BM100" s="80">
        <f>IF((SUM(BM$19:BM$39)+SUM(BM$78:BM99)+SUM(BM$117:BM$121))&gt;=30,0,SUM(IF(AND($I100=1,DA100=1,DA$41&gt;2,DA$40&gt;0,SUM(DA$47:DA$53)&gt;0),1,0)))</f>
        <v>0</v>
      </c>
      <c r="BN100" s="80">
        <f>IF((SUM(BN$19:BN$39)+SUM(BN$78:BN99)+SUM(BN$117:BN$121))&gt;=30,0,SUM(IF(AND($I100=1,DB100=1,DB$41&gt;2,DB$40&gt;0,SUM(DB$47:DB$53)&gt;0),1,0)))</f>
        <v>0</v>
      </c>
      <c r="BO100" s="80">
        <f>IF((SUM(BO$19:BO$39)+SUM(BO$78:BO99)+SUM(BO$117:BO$121))&gt;=30,0,SUM(IF(AND($I100=1,DC100=1,DC$41&gt;2,DC$40&gt;0,SUM(DC$47:DC$53)&gt;0),1,0)))</f>
        <v>0</v>
      </c>
      <c r="BP100" s="80">
        <f>IF((SUM(BP$19:BP$39)+SUM(BP$78:BP99)+SUM(BP$117:BP$121))&gt;=30,0,SUM(IF(AND($I100=1,DD100=1,DD$41&gt;2,DD$40&gt;0,SUM(DD$47:DD$53)&gt;0),1,0)))</f>
        <v>0</v>
      </c>
      <c r="BQ100" s="80">
        <f>IF((SUM(BQ$19:BQ$39)+SUM(BQ$78:BQ99)+SUM(BQ$117:BQ$121))&gt;=30,0,SUM(IF(AND($I100=1,DE100=1,DE$41&gt;2,DE$40&gt;0,SUM(DE$47:DE$53)&gt;0),1,0)))</f>
        <v>0</v>
      </c>
      <c r="BR100" s="80">
        <f>IF((SUM(BR$19:BR$39)+SUM(BR$78:BR99)+SUM(BR$117:BR$121))&gt;=30,0,SUM(IF(AND($I100=1,DF100=1,DF$41&gt;2,DF$40&gt;0,SUM(DF$47:DF$53)&gt;0),1,0)))</f>
        <v>0</v>
      </c>
      <c r="BS100" s="80">
        <f>IF((SUM(BS$19:BS$39)+SUM(BS$78:BS99)+SUM(BS$117:BS$121))&gt;=30,0,SUM(IF(AND($I100=1,DG100=1,DG$41&gt;2,DG$40&gt;0,SUM(DG$47:DG$53)&gt;0),1,0)))</f>
        <v>0</v>
      </c>
      <c r="BT100" s="80">
        <f>IF((SUM(BT$19:BT$39)+SUM(BT$78:BT99)+SUM(BT$117:BT$121))&gt;=30,0,SUM(IF(AND($I100=1,DH100=1,DH$41&gt;2,DH$40&gt;0,SUM(DH$47:DH$53)&gt;0),1,0)))</f>
        <v>0</v>
      </c>
      <c r="BU100" s="80">
        <f>IF((SUM(BU$19:BU$39)+SUM(BU$78:BU99)+SUM(BU$117:BU$121))&gt;=30,0,SUM(IF(AND($I100=1,DI100=1,DI$41&gt;2,DI$40&gt;0,SUM(DI$47:DI$53)&gt;0),1,0)))</f>
        <v>0</v>
      </c>
      <c r="BV100" s="80">
        <f>IF((SUM(BV$19:BV$39)+SUM(BV$78:BV99)+SUM(BV$117:BV$121))&gt;=30,0,SUM(IF(AND($I100=1,DJ100=1,DJ$41&gt;2,DJ$40&gt;0,SUM(DJ$47:DJ$53)&gt;0),1,0)))</f>
        <v>0</v>
      </c>
      <c r="BW100" s="80">
        <f>IF((SUM(BW$19:BW$39)+SUM(BW$78:BW99)+SUM(BW$117:BW$121))&gt;=30,0,SUM(IF(AND($I100=1,DK100=1,DK$41&gt;2,DK$40&gt;0,SUM(DK$47:DK$53)&gt;0),1,0)))</f>
        <v>0</v>
      </c>
      <c r="BX100" s="80">
        <f>IF((SUM(BX$19:BX$39)+SUM(BX$78:BX99)+SUM(BX$117:BX$121))&gt;=30,0,SUM(IF(AND($I100=1,DL100=1,DL$41&gt;2,DL$40&gt;0,SUM(DL$47:DL$53)&gt;0),1,0)))</f>
        <v>0</v>
      </c>
      <c r="BY100" s="80">
        <f>IF((SUM(BY$19:BY$39)+SUM(BY$78:BY99)+SUM(BY$117:BY$121))&gt;=30,0,SUM(IF(AND($I100=1,DM100=1,DM$41&gt;2,DM$40&gt;0,SUM(DM$47:DM$53)&gt;0),1,0)))</f>
        <v>0</v>
      </c>
      <c r="BZ100" s="80">
        <f>IF((SUM(BZ$19:BZ$39)+SUM(BZ$78:BZ99)+SUM(BZ$117:BZ$121))&gt;=30,0,SUM(IF(AND($I100=1,DN100=1,DN$41&gt;2,DN$40&gt;0,SUM(DN$47:DN$53)&gt;0),1,0)))</f>
        <v>0</v>
      </c>
      <c r="CA100" s="80">
        <f>IF((SUM(CA$19:CA$39)+SUM(CA$78:CA99)+SUM(CA$117:CA$121))&gt;=30,0,SUM(IF(AND($I100=1,DO100=1,DO$41&gt;2,DO$40&gt;0,SUM(DO$47:DO$53)&gt;0),1,0)))</f>
        <v>0</v>
      </c>
      <c r="CB100" s="80">
        <f>IF((SUM(CB$19:CB$39)+SUM(CB$78:CB99)+SUM(CB$117:CB$121))&gt;=30,0,SUM(IF(AND($I100=1,DP100=1,DP$41&gt;2,DP$40&gt;0,SUM(DP$47:DP$53)&gt;0),1,0)))</f>
        <v>0</v>
      </c>
      <c r="CC100" s="80">
        <f>IF((SUM(CC$19:CC$39)+SUM(CC$78:CC99)+SUM(CC$117:CC$121))&gt;=30,0,SUM(IF(AND($I100=1,DQ100=1,DQ$41&gt;2,DQ$40&gt;0,SUM(DQ$47:DQ$53)&gt;0),1,0)))</f>
        <v>0</v>
      </c>
      <c r="CD100" s="80">
        <f>IF((SUM(CD$19:CD$39)+SUM(CD$78:CD99)+SUM(CD$117:CD$121))&gt;=30,0,SUM(IF(AND($I100=1,DR100=1,DR$41&gt;2,DR$40&gt;0,SUM(DR$47:DR$53)&gt;0),1,0)))</f>
        <v>0</v>
      </c>
      <c r="CE100" s="80">
        <f>IF((SUM(CE$19:CE$39)+SUM(CE$78:CE99)+SUM(CE$117:CE$121))&gt;=30,0,SUM(IF(AND($I100=1,DS100=1,DS$41&gt;2,DS$40&gt;0,SUM(DS$47:DS$53)&gt;0),1,0)))</f>
        <v>0</v>
      </c>
      <c r="CF100" s="80">
        <f>IF((SUM(CF$19:CF$39)+SUM(CF$78:CF99)+SUM(CF$117:CF$121))&gt;=30,0,SUM(IF(AND($I100=1,DT100=1,DT$41&gt;2,DT$40&gt;0,SUM(DT$47:DT$53)&gt;0),1,0)))</f>
        <v>0</v>
      </c>
      <c r="CG100" s="80">
        <f>IF((SUM(CG$19:CG$39)+SUM(CG$78:CG99)+SUM(CG$117:CG$121))&gt;=30,0,SUM(IF(AND($I100=1,DU100=1,DU$41&gt;2,DU$40&gt;0,SUM(DU$47:DU$53)&gt;0),1,0)))</f>
        <v>0</v>
      </c>
      <c r="CH100" s="80">
        <f>IF((SUM(CH$19:CH$39)+SUM(CH$78:CH99)+SUM(CH$117:CH$121))&gt;=30,0,SUM(IF(AND($I100=1,DV100=1,DV$41&gt;2,DV$40&gt;0,SUM(DV$47:DV$53)&gt;0),1,0)))</f>
        <v>0</v>
      </c>
      <c r="CI100" s="80">
        <f>IF((SUM(CI$19:CI$39)+SUM(CI$78:CI99)+SUM(CI$117:CI$121))&gt;=30,0,SUM(IF(AND($I100=1,DW100=1,DW$41&gt;2,DW$40&gt;0,SUM(DW$47:DW$53)&gt;0),1,0)))</f>
        <v>0</v>
      </c>
      <c r="CJ100" s="80">
        <f>IF((SUM(CJ$19:CJ$39)+SUM(CJ$78:CJ99)+SUM(CJ$117:CJ$121))&gt;=30,0,SUM(IF(AND($I100=1,DX100=1,DX$41&gt;2,DX$40&gt;0,SUM(DX$47:DX$53)&gt;0),1,0)))</f>
        <v>0</v>
      </c>
      <c r="CK100" s="80">
        <f>IF((SUM(CK$19:CK$39)+SUM(CK$78:CK99)+SUM(CK$117:CK$121))&gt;=30,0,SUM(IF(AND($I100=1,DY100=1,DY$41&gt;2,DY$40&gt;0,SUM(DY$47:DY$53)&gt;0),1,0)))</f>
        <v>0</v>
      </c>
      <c r="CL100" s="80">
        <f>IF((SUM(CL$19:CL$39)+SUM(CL$78:CL99)+SUM(CL$117:CL$121))&gt;=30,0,SUM(IF(AND($I100=1,DZ100=1,DZ$41&gt;2,DZ$40&gt;0,SUM(DZ$47:DZ$53)&gt;0),1,0)))</f>
        <v>0</v>
      </c>
      <c r="CM100" s="80">
        <f>IF((SUM(CM$19:CM$39)+SUM(CM$78:CM99)+SUM(CM$117:CM$121))&gt;=30,0,SUM(IF(AND($I100=1,EA100=1,EA$41&gt;2,EA$40&gt;0,SUM(EA$47:EA$53)&gt;0),1,0)))</f>
        <v>0</v>
      </c>
      <c r="CN100" s="80">
        <f>IF((SUM(CN$19:CN$39)+SUM(CN$78:CN99)+SUM(CN$117:CN$121))&gt;=30,0,SUM(IF(AND($I100=1,EB100=1,EB$41&gt;2,EB$40&gt;0,SUM(EB$47:EB$53)&gt;0),1,0)))</f>
        <v>0</v>
      </c>
      <c r="CO100" s="80">
        <f>IF((SUM(CO$19:CO$39)+SUM(CO$78:CO99)+SUM(CO$117:CO$121))&gt;=30,0,SUM(IF(AND($I100=1,EC100=1,EC$41&gt;2,EC$40&gt;0,SUM(EC$47:EC$53)&gt;0),1,0)))</f>
        <v>0</v>
      </c>
      <c r="CP100" s="80">
        <f>IF((SUM(CP$19:CP$39)+SUM(CP$78:CP99)+SUM(CP$117:CP$121))&gt;=30,0,SUM(IF(AND($I100=1,ED100=1,ED$41&gt;2,ED$40&gt;0,SUM(ED$47:ED$53)&gt;0),1,0)))</f>
        <v>0</v>
      </c>
      <c r="CQ100" s="80">
        <f>IF((SUM(CQ$19:CQ$39)+SUM(CQ$78:CQ99)+SUM(CQ$117:CQ$121))&gt;=30,0,SUM(IF(AND($I100=1,EE100=1,EE$41&gt;2,EE$40&gt;0,SUM(EE$47:EE$53)&gt;0),1,0)))</f>
        <v>0</v>
      </c>
      <c r="CR100" s="80">
        <f>IF((SUM(CR$19:CR$39)+SUM(CR$78:CR99)+SUM(CR$117:CR$121))&gt;=30,0,SUM(IF(AND($I100=1,EF100=1,EF$41&gt;2,EF$40&gt;0,SUM(EF$47:EF$53)&gt;0),1,0)))</f>
        <v>0</v>
      </c>
      <c r="CS100" s="64"/>
      <c r="CT100" s="64"/>
      <c r="CU100" s="6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64"/>
      <c r="DP100" s="64"/>
      <c r="DQ100" s="64"/>
      <c r="DR100" s="64"/>
      <c r="DS100" s="64"/>
      <c r="DT100" s="64"/>
      <c r="DU100" s="64"/>
      <c r="DV100" s="64"/>
      <c r="DW100" s="64"/>
      <c r="DX100" s="64"/>
      <c r="DY100" s="64"/>
      <c r="DZ100" s="64"/>
      <c r="EA100" s="64"/>
      <c r="EB100" s="64"/>
      <c r="EC100" s="64"/>
      <c r="ED100" s="64"/>
      <c r="EE100" s="64"/>
      <c r="EF100" s="64"/>
      <c r="EG100" s="54">
        <f t="shared" si="48"/>
        <v>0</v>
      </c>
      <c r="EH100" s="136"/>
      <c r="EI100" s="97">
        <f t="shared" si="49"/>
        <v>0</v>
      </c>
      <c r="EJ100" s="344" t="str">
        <f t="shared" si="50"/>
        <v/>
      </c>
      <c r="EK100" s="345">
        <f t="shared" si="51"/>
        <v>0</v>
      </c>
      <c r="EL100" s="185"/>
      <c r="EM100" s="102">
        <f>SUMIF($K100,REGISTER!$CU$7,'KORT 3'!$BD100)</f>
        <v>0</v>
      </c>
      <c r="EN100" s="19">
        <f>SUMIF($K100,REGISTER!$CU$8,'KORT 3'!$BD100)</f>
        <v>0</v>
      </c>
      <c r="EO100" s="20">
        <f>SUMIF($K100,REGISTER!$CU$9,'KORT 3'!$BD100)</f>
        <v>0</v>
      </c>
      <c r="EP100" s="17">
        <f>SUMIF($K100,REGISTER!$CU$21,'KORT 3'!$BD100)</f>
        <v>0</v>
      </c>
      <c r="EQ100" s="19">
        <f>SUMIF($K100,REGISTER!$CU$22,'KORT 3'!$BD100)</f>
        <v>0</v>
      </c>
      <c r="ER100" s="20">
        <f>SUMIF($K100,REGISTER!$CU$23,'KORT 3'!$BD100)</f>
        <v>0</v>
      </c>
      <c r="ES100" s="17">
        <f>SUMIF($K100,REGISTER!$CU$14,'KORT 3'!$BD100)</f>
        <v>0</v>
      </c>
      <c r="ET100" s="19">
        <f>SUMIF($K100,REGISTER!$CU$15,'KORT 3'!$BD100)</f>
        <v>0</v>
      </c>
      <c r="EU100" s="19">
        <f>SUMIF($K100,REGISTER!$CU$16,'KORT 3'!$BD100)</f>
        <v>0</v>
      </c>
      <c r="EV100" s="218">
        <f>SUMIF($K100,REGISTER!$CU$17,'KORT 3'!$BD100)+SUMIF($K100,REGISTER!$CU$18,'KORT 3'!$BD100)+SUMIF($K100,REGISTER!$CU$19,'KORT 3'!$BD100)+SUMIF($K100,REGISTER!$CU$20,'KORT 3'!$BD100)</f>
        <v>0</v>
      </c>
      <c r="EW100" s="103">
        <f>SUMIF($K100,REGISTER!$CU$28,'KORT 3'!$BD100)</f>
        <v>0</v>
      </c>
      <c r="EX100" s="19">
        <f>SUMIF($K100,REGISTER!$CU$29,'KORT 3'!$BD100)</f>
        <v>0</v>
      </c>
      <c r="EY100" s="19">
        <f>SUMIF($K100,REGISTER!$CU$30,'KORT 3'!$BD100)</f>
        <v>0</v>
      </c>
      <c r="EZ100" s="218">
        <f>SUMIF($K100,REGISTER!$CU$31,'KORT 3'!$BD100)+SUMIF($K100,REGISTER!$CU$32,'KORT 3'!$BD100)+SUMIF($K100,REGISTER!$CU$33,'KORT 3'!$BD100)+SUMIF($K100,REGISTER!$CU$34,'KORT 3'!$BD100)</f>
        <v>0</v>
      </c>
      <c r="FA100" s="136"/>
      <c r="FB100" s="136"/>
      <c r="FC100" s="136"/>
      <c r="FD100" s="136"/>
      <c r="FE100" s="136"/>
      <c r="FF100" s="136"/>
      <c r="FG100" s="136"/>
      <c r="FH100" s="136"/>
      <c r="FI100" s="136"/>
      <c r="FJ100" s="136"/>
      <c r="FK100" s="136"/>
      <c r="FL100" s="136"/>
      <c r="FM100" s="136"/>
      <c r="FN100" s="136"/>
      <c r="FO100" s="136"/>
      <c r="FP100" s="235"/>
      <c r="FQ100" s="103">
        <f>SUMIF($M100,REGISTER!$CU$36,'KORT 3'!$O100)</f>
        <v>0</v>
      </c>
      <c r="FR100" s="19">
        <f>SUMIF($M100,REGISTER!$CU$37,'KORT 3'!$O100)</f>
        <v>0</v>
      </c>
      <c r="FS100" s="19">
        <f>SUMIF($M100,REGISTER!$CU$38,'KORT 3'!$O100)</f>
        <v>0</v>
      </c>
      <c r="FT100" s="19">
        <f>SUMIF($M100,REGISTER!$CU$39,'KORT 3'!$O100)</f>
        <v>0</v>
      </c>
      <c r="FU100" s="19">
        <f>SUMIF($M100,REGISTER!$CU$40,'KORT 3'!$O100)</f>
        <v>0</v>
      </c>
      <c r="FV100" s="19">
        <f>SUMIF($M100,REGISTER!$CU$41,'KORT 3'!$O100)</f>
        <v>0</v>
      </c>
      <c r="FW100" s="19">
        <f>SUMIF($M100,REGISTER!$CU$56,'KORT 3'!$O100)</f>
        <v>0</v>
      </c>
      <c r="FX100" s="19">
        <f>SUMIF($M100,REGISTER!$CU$57,'KORT 3'!$O100)</f>
        <v>0</v>
      </c>
      <c r="FY100" s="19">
        <f>SUMIF($M100,REGISTER!$CU$58,'KORT 3'!$O100)</f>
        <v>0</v>
      </c>
      <c r="FZ100" s="19">
        <f>SUMIF($M100,REGISTER!$CU$59,'KORT 3'!$O100)</f>
        <v>0</v>
      </c>
      <c r="GA100" s="19">
        <f>SUMIF($M100,REGISTER!$CU$60,'KORT 3'!$O100)</f>
        <v>0</v>
      </c>
      <c r="GB100" s="19">
        <f>SUMIF($M100,REGISTER!$CU$61,'KORT 3'!$O100)</f>
        <v>0</v>
      </c>
      <c r="GC100" s="19">
        <f>SUMIF($M100,REGISTER!$CU$46,'KORT 3'!$O100)</f>
        <v>0</v>
      </c>
      <c r="GD100" s="19">
        <f>SUMIF($M100,REGISTER!$CU$47,'KORT 3'!$O100)</f>
        <v>0</v>
      </c>
      <c r="GE100" s="19">
        <f>SUMIF($M100,REGISTER!$CU$48,'KORT 3'!$O100)</f>
        <v>0</v>
      </c>
      <c r="GF100" s="19">
        <f>SUMIF($M100,REGISTER!$CU$49,'KORT 3'!$O100)</f>
        <v>0</v>
      </c>
      <c r="GG100" s="19">
        <f>SUMIF($M100,REGISTER!$CU$50,'KORT 3'!$O100)</f>
        <v>0</v>
      </c>
      <c r="GH100" s="19">
        <f>SUMIF($M100,REGISTER!$CU$51,'KORT 3'!$O100)</f>
        <v>0</v>
      </c>
      <c r="GI100" s="18">
        <f>SUMIF($M100,REGISTER!$CU$52,'KORT 3'!$O100)+SUMIF($M100,REGISTER!$CU$53,'KORT 3'!$O100)+SUMIF($M100,REGISTER!$CU$54,'KORT 3'!$O100)+SUMIF($M100,REGISTER!$CU$55,'KORT 3'!$O100)</f>
        <v>0</v>
      </c>
      <c r="GJ100" s="19">
        <f>SUMIF($M100,REGISTER!$CU$66,'KORT 3'!$O100)</f>
        <v>0</v>
      </c>
      <c r="GK100" s="19">
        <f>SUMIF($M100,REGISTER!$CU$67,'KORT 3'!$O100)</f>
        <v>0</v>
      </c>
      <c r="GL100" s="19">
        <f>SUMIF($M100,REGISTER!$CU$68,'KORT 3'!$O100)</f>
        <v>0</v>
      </c>
      <c r="GM100" s="19">
        <f>SUMIF($M100,REGISTER!$CU$69,'KORT 3'!$O100)</f>
        <v>0</v>
      </c>
      <c r="GN100" s="19">
        <f>SUMIF($M100,REGISTER!$CU$70,'KORT 3'!$O100)</f>
        <v>0</v>
      </c>
      <c r="GO100" s="19">
        <f>SUMIF($M100,REGISTER!$CU$71,'KORT 3'!$O100)</f>
        <v>0</v>
      </c>
      <c r="GP100" s="18">
        <f>SUMIF($M100,REGISTER!$CU$72,'KORT 3'!$O100)+SUMIF($M100,REGISTER!$CU$73,'KORT 3'!$O100)+SUMIF($M100,REGISTER!$CU$74,'KORT 3'!$O100)+SUMIF($M100,REGISTER!$CU$75,'KORT 3'!$O100)</f>
        <v>0</v>
      </c>
      <c r="GQ100" s="136"/>
      <c r="GR100" s="136"/>
      <c r="GS100" s="136"/>
      <c r="GT100" s="136"/>
      <c r="GU100" s="136"/>
      <c r="GV100" s="136"/>
      <c r="GW100" s="136"/>
      <c r="GX100" s="136"/>
      <c r="GY100" s="136"/>
      <c r="GZ100" s="136"/>
      <c r="HA100" s="136"/>
      <c r="HB100" s="136"/>
      <c r="HC100" s="136"/>
      <c r="HD100" s="136"/>
      <c r="HE100" s="136"/>
      <c r="HF100" s="136"/>
      <c r="HG100" s="136"/>
      <c r="HH100" s="125"/>
      <c r="HI100" s="1"/>
    </row>
    <row r="101" spans="1:217" ht="12" customHeight="1">
      <c r="A101" s="17">
        <v>45</v>
      </c>
      <c r="B101" s="81"/>
      <c r="C101" s="427" t="str">
        <f t="shared" si="38"/>
        <v/>
      </c>
      <c r="D101" s="428"/>
      <c r="E101" s="428"/>
      <c r="F101" s="428"/>
      <c r="G101" s="429"/>
      <c r="H101" s="130" t="str">
        <f t="shared" si="39"/>
        <v/>
      </c>
      <c r="I101" s="26">
        <f t="shared" si="40"/>
        <v>0</v>
      </c>
      <c r="J101" s="26">
        <f t="shared" si="41"/>
        <v>0</v>
      </c>
      <c r="K101" s="26">
        <f t="shared" si="42"/>
        <v>0</v>
      </c>
      <c r="L101" s="133"/>
      <c r="M101" s="26">
        <f t="shared" si="43"/>
        <v>0</v>
      </c>
      <c r="N101" s="26">
        <f t="shared" si="44"/>
        <v>0</v>
      </c>
      <c r="O101" s="101">
        <f t="shared" si="45"/>
        <v>0</v>
      </c>
      <c r="P101" s="80">
        <f>IF((SUM(P$19:P$39)+SUM(P$78:P100)+SUM(P$117:P$121))&gt;=REGISTER!$CZ$22,0,IF(CS$70=1,0,IF(AND(CS101=1,$J101=1,CS$43&gt;=REGISTER!$CZ$25,CS$40&gt;0,SUM(CS$54:CS$60)&gt;0),1,0)))</f>
        <v>0</v>
      </c>
      <c r="Q101" s="80">
        <f>IF((SUM(Q$19:Q$39)+SUM(Q$78:Q100)+SUM(Q$117:Q$121))&gt;=REGISTER!$CZ$22,0,IF(CT$70=1,0,IF(AND(CT101=1,$J101=1,CT$43&gt;=REGISTER!$CZ$25,CT$40&gt;0,SUM(CT$54:CT$60)&gt;0),1,0)))</f>
        <v>0</v>
      </c>
      <c r="R101" s="80">
        <f>IF((SUM(R$19:R$39)+SUM(R$78:R100)+SUM(R$117:R$121))&gt;=REGISTER!$CZ$22,0,IF(CU$70=1,0,IF(AND(CU101=1,$J101=1,CU$43&gt;=REGISTER!$CZ$25,CU$40&gt;0,SUM(CU$54:CU$60)&gt;0),1,0)))</f>
        <v>0</v>
      </c>
      <c r="S101" s="80">
        <f>IF((SUM(S$19:S$39)+SUM(S$78:S100)+SUM(S$117:S$121))&gt;=REGISTER!$CZ$22,0,IF(CV$70=1,0,IF(AND(CV101=1,$J101=1,CV$43&gt;=REGISTER!$CZ$25,CV$40&gt;0,SUM(CV$54:CV$60)&gt;0),1,0)))</f>
        <v>0</v>
      </c>
      <c r="T101" s="80">
        <f>IF((SUM(T$19:T$39)+SUM(T$78:T100)+SUM(T$117:T$121))&gt;=REGISTER!$CZ$22,0,IF(CW$70=1,0,IF(AND(CW101=1,$J101=1,CW$43&gt;=REGISTER!$CZ$25,CW$40&gt;0,SUM(CW$54:CW$60)&gt;0),1,0)))</f>
        <v>0</v>
      </c>
      <c r="U101" s="80">
        <f>IF((SUM(U$19:U$39)+SUM(U$78:U100)+SUM(U$117:U$121))&gt;=REGISTER!$CZ$22,0,IF(CX$70=1,0,IF(AND(CX101=1,$J101=1,CX$43&gt;=REGISTER!$CZ$25,CX$40&gt;0,SUM(CX$54:CX$60)&gt;0),1,0)))</f>
        <v>0</v>
      </c>
      <c r="V101" s="80">
        <f>IF((SUM(V$19:V$39)+SUM(V$78:V100)+SUM(V$117:V$121))&gt;=REGISTER!$CZ$22,0,IF(CY$70=1,0,IF(AND(CY101=1,$J101=1,CY$43&gt;=REGISTER!$CZ$25,CY$40&gt;0,SUM(CY$54:CY$60)&gt;0),1,0)))</f>
        <v>0</v>
      </c>
      <c r="W101" s="80">
        <f>IF((SUM(W$19:W$39)+SUM(W$78:W100)+SUM(W$117:W$121))&gt;=REGISTER!$CZ$22,0,IF(CZ$70=1,0,IF(AND(CZ101=1,$J101=1,CZ$43&gt;=REGISTER!$CZ$25,CZ$40&gt;0,SUM(CZ$54:CZ$60)&gt;0),1,0)))</f>
        <v>0</v>
      </c>
      <c r="X101" s="80">
        <f>IF((SUM(X$19:X$39)+SUM(X$78:X100)+SUM(X$117:X$121))&gt;=REGISTER!$CZ$22,0,IF(DA$70=1,0,IF(AND(DA101=1,$J101=1,DA$43&gt;=REGISTER!$CZ$25,DA$40&gt;0,SUM(DA$54:DA$60)&gt;0),1,0)))</f>
        <v>0</v>
      </c>
      <c r="Y101" s="80">
        <f>IF((SUM(Y$19:Y$39)+SUM(Y$78:Y100)+SUM(Y$117:Y$121))&gt;=REGISTER!$CZ$22,0,IF(DB$70=1,0,IF(AND(DB101=1,$J101=1,DB$43&gt;=REGISTER!$CZ$25,DB$40&gt;0,SUM(DB$54:DB$60)&gt;0),1,0)))</f>
        <v>0</v>
      </c>
      <c r="Z101" s="80">
        <f>IF((SUM(Z$19:Z$39)+SUM(Z$78:Z100)+SUM(Z$117:Z$121))&gt;=REGISTER!$CZ$22,0,IF(DC$70=1,0,IF(AND(DC101=1,$J101=1,DC$43&gt;=REGISTER!$CZ$25,DC$40&gt;0,SUM(DC$54:DC$60)&gt;0),1,0)))</f>
        <v>0</v>
      </c>
      <c r="AA101" s="80">
        <f>IF((SUM(AA$19:AA$39)+SUM(AA$78:AA100)+SUM(AA$117:AA$121))&gt;=REGISTER!$CZ$22,0,IF(DD$70=1,0,IF(AND(DD101=1,$J101=1,DD$43&gt;=REGISTER!$CZ$25,DD$40&gt;0,SUM(DD$54:DD$60)&gt;0),1,0)))</f>
        <v>0</v>
      </c>
      <c r="AB101" s="80">
        <f>IF((SUM(AB$19:AB$39)+SUM(AB$78:AB100)+SUM(AB$117:AB$121))&gt;=REGISTER!$CZ$22,0,IF(DE$70=1,0,IF(AND(DE101=1,$J101=1,DE$43&gt;=REGISTER!$CZ$25,DE$40&gt;0,SUM(DE$54:DE$60)&gt;0),1,0)))</f>
        <v>0</v>
      </c>
      <c r="AC101" s="80">
        <f>IF((SUM(AC$19:AC$39)+SUM(AC$78:AC100)+SUM(AC$117:AC$121))&gt;=REGISTER!$CZ$22,0,IF(DF$70=1,0,IF(AND(DF101=1,$J101=1,DF$43&gt;=REGISTER!$CZ$25,DF$40&gt;0,SUM(DF$54:DF$60)&gt;0),1,0)))</f>
        <v>0</v>
      </c>
      <c r="AD101" s="80">
        <f>IF((SUM(AD$19:AD$39)+SUM(AD$78:AD100)+SUM(AD$117:AD$121))&gt;=REGISTER!$CZ$22,0,IF(DG$70=1,0,IF(AND(DG101=1,$J101=1,DG$43&gt;=REGISTER!$CZ$25,DG$40&gt;0,SUM(DG$54:DG$60)&gt;0),1,0)))</f>
        <v>0</v>
      </c>
      <c r="AE101" s="80">
        <f>IF((SUM(AE$19:AE$39)+SUM(AE$78:AE100)+SUM(AE$117:AE$121))&gt;=REGISTER!$CZ$22,0,IF(DH$70=1,0,IF(AND(DH101=1,$J101=1,DH$43&gt;=REGISTER!$CZ$25,DH$40&gt;0,SUM(DH$54:DH$60)&gt;0),1,0)))</f>
        <v>0</v>
      </c>
      <c r="AF101" s="80">
        <f>IF((SUM(AF$19:AF$39)+SUM(AF$78:AF100)+SUM(AF$117:AF$121))&gt;=REGISTER!$CZ$22,0,IF(DI$70=1,0,IF(AND(DI101=1,$J101=1,DI$43&gt;=REGISTER!$CZ$25,DI$40&gt;0,SUM(DI$54:DI$60)&gt;0),1,0)))</f>
        <v>0</v>
      </c>
      <c r="AG101" s="80">
        <f>IF((SUM(AG$19:AG$39)+SUM(AG$78:AG100)+SUM(AG$117:AG$121))&gt;=REGISTER!$CZ$22,0,IF(DJ$70=1,0,IF(AND(DJ101=1,$J101=1,DJ$43&gt;=REGISTER!$CZ$25,DJ$40&gt;0,SUM(DJ$54:DJ$60)&gt;0),1,0)))</f>
        <v>0</v>
      </c>
      <c r="AH101" s="80">
        <f>IF((SUM(AH$19:AH$39)+SUM(AH$78:AH100)+SUM(AH$117:AH$121))&gt;=REGISTER!$CZ$22,0,IF(DK$70=1,0,IF(AND(DK101=1,$J101=1,DK$43&gt;=REGISTER!$CZ$25,DK$40&gt;0,SUM(DK$54:DK$60)&gt;0),1,0)))</f>
        <v>0</v>
      </c>
      <c r="AI101" s="80">
        <f>IF((SUM(AI$19:AI$39)+SUM(AI$78:AI100)+SUM(AI$117:AI$121))&gt;=REGISTER!$CZ$22,0,IF(DL$70=1,0,IF(AND(DL101=1,$J101=1,DL$43&gt;=REGISTER!$CZ$25,DL$40&gt;0,SUM(DL$54:DL$60)&gt;0),1,0)))</f>
        <v>0</v>
      </c>
      <c r="AJ101" s="80">
        <f>IF((SUM(AJ$19:AJ$39)+SUM(AJ$78:AJ100)+SUM(AJ$117:AJ$121))&gt;=REGISTER!$CZ$22,0,IF(DM$70=1,0,IF(AND(DM101=1,$J101=1,DM$43&gt;=REGISTER!$CZ$25,DM$40&gt;0,SUM(DM$54:DM$60)&gt;0),1,0)))</f>
        <v>0</v>
      </c>
      <c r="AK101" s="80">
        <f>IF((SUM(AK$19:AK$39)+SUM(AK$78:AK100)+SUM(AK$117:AK$121))&gt;=REGISTER!$CZ$22,0,IF(DN$70=1,0,IF(AND(DN101=1,$J101=1,DN$43&gt;=REGISTER!$CZ$25,DN$40&gt;0,SUM(DN$54:DN$60)&gt;0),1,0)))</f>
        <v>0</v>
      </c>
      <c r="AL101" s="80">
        <f>IF((SUM(AL$19:AL$39)+SUM(AL$78:AL100)+SUM(AL$117:AL$121))&gt;=REGISTER!$CZ$22,0,IF(DO$70=1,0,IF(AND(DO101=1,$J101=1,DO$43&gt;=REGISTER!$CZ$25,DO$40&gt;0,SUM(DO$54:DO$60)&gt;0),1,0)))</f>
        <v>0</v>
      </c>
      <c r="AM101" s="80">
        <f>IF((SUM(AM$19:AM$39)+SUM(AM$78:AM100)+SUM(AM$117:AM$121))&gt;=REGISTER!$CZ$22,0,IF(DP$70=1,0,IF(AND(DP101=1,$J101=1,DP$43&gt;=REGISTER!$CZ$25,DP$40&gt;0,SUM(DP$54:DP$60)&gt;0),1,0)))</f>
        <v>0</v>
      </c>
      <c r="AN101" s="80">
        <f>IF((SUM(AN$19:AN$39)+SUM(AN$78:AN100)+SUM(AN$117:AN$121))&gt;=REGISTER!$CZ$22,0,IF(DQ$70=1,0,IF(AND(DQ101=1,$J101=1,DQ$43&gt;=REGISTER!$CZ$25,DQ$40&gt;0,SUM(DQ$54:DQ$60)&gt;0),1,0)))</f>
        <v>0</v>
      </c>
      <c r="AO101" s="80">
        <f>IF((SUM(AO$19:AO$39)+SUM(AO$78:AO100)+SUM(AO$117:AO$121))&gt;=REGISTER!$CZ$22,0,IF(DR$70=1,0,IF(AND(DR101=1,$J101=1,DR$43&gt;=REGISTER!$CZ$25,DR$40&gt;0,SUM(DR$54:DR$60)&gt;0),1,0)))</f>
        <v>0</v>
      </c>
      <c r="AP101" s="80">
        <f>IF((SUM(AP$19:AP$39)+SUM(AP$78:AP100)+SUM(AP$117:AP$121))&gt;=REGISTER!$CZ$22,0,IF(DS$70=1,0,IF(AND(DS101=1,$J101=1,DS$43&gt;=REGISTER!$CZ$25,DS$40&gt;0,SUM(DS$54:DS$60)&gt;0),1,0)))</f>
        <v>0</v>
      </c>
      <c r="AQ101" s="80">
        <f>IF((SUM(AQ$19:AQ$39)+SUM(AQ$78:AQ100)+SUM(AQ$117:AQ$121))&gt;=REGISTER!$CZ$22,0,IF(DT$70=1,0,IF(AND(DT101=1,$J101=1,DT$43&gt;=REGISTER!$CZ$25,DT$40&gt;0,SUM(DT$54:DT$60)&gt;0),1,0)))</f>
        <v>0</v>
      </c>
      <c r="AR101" s="80">
        <f>IF((SUM(AR$19:AR$39)+SUM(AR$78:AR100)+SUM(AR$117:AR$121))&gt;=REGISTER!$CZ$22,0,IF(DU$70=1,0,IF(AND(DU101=1,$J101=1,DU$43&gt;=REGISTER!$CZ$25,DU$40&gt;0,SUM(DU$54:DU$60)&gt;0),1,0)))</f>
        <v>0</v>
      </c>
      <c r="AS101" s="80">
        <f>IF((SUM(AS$19:AS$39)+SUM(AS$78:AS100)+SUM(AS$117:AS$121))&gt;=REGISTER!$CZ$22,0,IF(DV$70=1,0,IF(AND(DV101=1,$J101=1,DV$43&gt;=REGISTER!$CZ$25,DV$40&gt;0,SUM(DV$54:DV$60)&gt;0),1,0)))</f>
        <v>0</v>
      </c>
      <c r="AT101" s="80">
        <f>IF((SUM(AT$19:AT$39)+SUM(AT$78:AT100)+SUM(AT$117:AT$121))&gt;=REGISTER!$CZ$22,0,IF(DW$70=1,0,IF(AND(DW101=1,$J101=1,DW$43&gt;=REGISTER!$CZ$25,DW$40&gt;0,SUM(DW$54:DW$60)&gt;0),1,0)))</f>
        <v>0</v>
      </c>
      <c r="AU101" s="80">
        <f>IF((SUM(AU$19:AU$39)+SUM(AU$78:AU100)+SUM(AU$117:AU$121))&gt;=REGISTER!$CZ$22,0,IF(DX$70=1,0,IF(AND(DX101=1,$J101=1,DX$43&gt;=REGISTER!$CZ$25,DX$40&gt;0,SUM(DX$54:DX$60)&gt;0),1,0)))</f>
        <v>0</v>
      </c>
      <c r="AV101" s="80">
        <f>IF((SUM(AV$19:AV$39)+SUM(AV$78:AV100)+SUM(AV$117:AV$121))&gt;=REGISTER!$CZ$22,0,IF(DY$70=1,0,IF(AND(DY101=1,$J101=1,DY$43&gt;=REGISTER!$CZ$25,DY$40&gt;0,SUM(DY$54:DY$60)&gt;0),1,0)))</f>
        <v>0</v>
      </c>
      <c r="AW101" s="80">
        <f>IF((SUM(AW$19:AW$39)+SUM(AW$78:AW100)+SUM(AW$117:AW$121))&gt;=REGISTER!$CZ$22,0,IF(DZ$70=1,0,IF(AND(DZ101=1,$J101=1,DZ$43&gt;=REGISTER!$CZ$25,DZ$40&gt;0,SUM(DZ$54:DZ$60)&gt;0),1,0)))</f>
        <v>0</v>
      </c>
      <c r="AX101" s="80">
        <f>IF((SUM(AX$19:AX$39)+SUM(AX$78:AX100)+SUM(AX$117:AX$121))&gt;=REGISTER!$CZ$22,0,IF(EA$70=1,0,IF(AND(EA101=1,$J101=1,EA$43&gt;=REGISTER!$CZ$25,EA$40&gt;0,SUM(EA$54:EA$60)&gt;0),1,0)))</f>
        <v>0</v>
      </c>
      <c r="AY101" s="80">
        <f>IF((SUM(AY$19:AY$39)+SUM(AY$78:AY100)+SUM(AY$117:AY$121))&gt;=REGISTER!$CZ$22,0,IF(EB$70=1,0,IF(AND(EB101=1,$J101=1,EB$43&gt;=REGISTER!$CZ$25,EB$40&gt;0,SUM(EB$54:EB$60)&gt;0),1,0)))</f>
        <v>0</v>
      </c>
      <c r="AZ101" s="80">
        <f>IF((SUM(AZ$19:AZ$39)+SUM(AZ$78:AZ100)+SUM(AZ$117:AZ$121))&gt;=REGISTER!$CZ$22,0,IF(EC$70=1,0,IF(AND(EC101=1,$J101=1,EC$43&gt;=REGISTER!$CZ$25,EC$40&gt;0,SUM(EC$54:EC$60)&gt;0),1,0)))</f>
        <v>0</v>
      </c>
      <c r="BA101" s="80">
        <f>IF((SUM(BA$19:BA$39)+SUM(BA$78:BA100)+SUM(BA$117:BA$121))&gt;=REGISTER!$CZ$22,0,IF(ED$70=1,0,IF(AND(ED101=1,$J101=1,ED$43&gt;=REGISTER!$CZ$25,ED$40&gt;0,SUM(ED$54:ED$60)&gt;0),1,0)))</f>
        <v>0</v>
      </c>
      <c r="BB101" s="80">
        <f>IF((SUM(BB$19:BB$39)+SUM(BB$78:BB100)+SUM(BB$117:BB$121))&gt;=REGISTER!$CZ$22,0,IF(EE$70=1,0,IF(AND(EE101=1,$J101=1,EE$43&gt;=REGISTER!$CZ$25,EE$40&gt;0,SUM(EE$54:EE$60)&gt;0),1,0)))</f>
        <v>0</v>
      </c>
      <c r="BC101" s="80">
        <f>IF((SUM(BC$19:BC$39)+SUM(BC$78:BC100)+SUM(BC$117:BC$121))&gt;=REGISTER!$CZ$22,0,IF(EF$70=1,0,IF(AND(EF101=1,$J101=1,EF$43&gt;=REGISTER!$CZ$25,EF$40&gt;0,SUM(EF$54:EF$60)&gt;0),1,0)))</f>
        <v>0</v>
      </c>
      <c r="BD101" s="101">
        <f t="shared" si="46"/>
        <v>0</v>
      </c>
      <c r="BE101" s="80">
        <f>IF((SUM(BE$19:BE$39)+SUM(BE$78:BE100)+SUM(BE$117:BE$121))&gt;=30,0,SUM(IF(AND($I101=1,CS101=1,CS$41&gt;2,CS$40&gt;0,SUM(CS$47:CS$53)&gt;0),1,0)))</f>
        <v>0</v>
      </c>
      <c r="BF101" s="80">
        <f>IF((SUM(BF$19:BF$39)+SUM(BF$78:BF100)+SUM(BF$117:BF$121))&gt;=30,0,SUM(IF(AND($I101=1,CT101=1,CT$41&gt;2,CT$40&gt;0,SUM(CT$47:CT$53)&gt;0),1,0)))</f>
        <v>0</v>
      </c>
      <c r="BG101" s="80">
        <f>IF((SUM(BG$19:BG$39)+SUM(BG$78:BG100)+SUM(BG$117:BG$121))&gt;=30,0,SUM(IF(AND($I101=1,CU101=1,CU$41&gt;2,CU$40&gt;0,SUM(CU$47:CU$53)&gt;0),1,0)))</f>
        <v>0</v>
      </c>
      <c r="BH101" s="80">
        <f>IF((SUM(BH$19:BH$39)+SUM(BH$78:BH100)+SUM(BH$117:BH$121))&gt;=30,0,SUM(IF(AND($I101=1,CV101=1,CV$41&gt;2,CV$40&gt;0,SUM(CV$47:CV$53)&gt;0),1,0)))</f>
        <v>0</v>
      </c>
      <c r="BI101" s="80">
        <f>IF((SUM(BI$19:BI$39)+SUM(BI$78:BI100)+SUM(BI$117:BI$121))&gt;=30,0,SUM(IF(AND($I101=1,CW101=1,CW$41&gt;2,CW$40&gt;0,SUM(CW$47:CW$53)&gt;0),1,0)))</f>
        <v>0</v>
      </c>
      <c r="BJ101" s="80">
        <f>IF((SUM(BJ$19:BJ$39)+SUM(BJ$78:BJ100)+SUM(BJ$117:BJ$121))&gt;=30,0,SUM(IF(AND($I101=1,CX101=1,CX$41&gt;2,CX$40&gt;0,SUM(CX$47:CX$53)&gt;0),1,0)))</f>
        <v>0</v>
      </c>
      <c r="BK101" s="80">
        <f>IF((SUM(BK$19:BK$39)+SUM(BK$78:BK100)+SUM(BK$117:BK$121))&gt;=30,0,SUM(IF(AND($I101=1,CY101=1,CY$41&gt;2,CY$40&gt;0,SUM(CY$47:CY$53)&gt;0),1,0)))</f>
        <v>0</v>
      </c>
      <c r="BL101" s="80">
        <f>IF((SUM(BL$19:BL$39)+SUM(BL$78:BL100)+SUM(BL$117:BL$121))&gt;=30,0,SUM(IF(AND($I101=1,CZ101=1,CZ$41&gt;2,CZ$40&gt;0,SUM(CZ$47:CZ$53)&gt;0),1,0)))</f>
        <v>0</v>
      </c>
      <c r="BM101" s="80">
        <f>IF((SUM(BM$19:BM$39)+SUM(BM$78:BM100)+SUM(BM$117:BM$121))&gt;=30,0,SUM(IF(AND($I101=1,DA101=1,DA$41&gt;2,DA$40&gt;0,SUM(DA$47:DA$53)&gt;0),1,0)))</f>
        <v>0</v>
      </c>
      <c r="BN101" s="80">
        <f>IF((SUM(BN$19:BN$39)+SUM(BN$78:BN100)+SUM(BN$117:BN$121))&gt;=30,0,SUM(IF(AND($I101=1,DB101=1,DB$41&gt;2,DB$40&gt;0,SUM(DB$47:DB$53)&gt;0),1,0)))</f>
        <v>0</v>
      </c>
      <c r="BO101" s="80">
        <f>IF((SUM(BO$19:BO$39)+SUM(BO$78:BO100)+SUM(BO$117:BO$121))&gt;=30,0,SUM(IF(AND($I101=1,DC101=1,DC$41&gt;2,DC$40&gt;0,SUM(DC$47:DC$53)&gt;0),1,0)))</f>
        <v>0</v>
      </c>
      <c r="BP101" s="80">
        <f>IF((SUM(BP$19:BP$39)+SUM(BP$78:BP100)+SUM(BP$117:BP$121))&gt;=30,0,SUM(IF(AND($I101=1,DD101=1,DD$41&gt;2,DD$40&gt;0,SUM(DD$47:DD$53)&gt;0),1,0)))</f>
        <v>0</v>
      </c>
      <c r="BQ101" s="80">
        <f>IF((SUM(BQ$19:BQ$39)+SUM(BQ$78:BQ100)+SUM(BQ$117:BQ$121))&gt;=30,0,SUM(IF(AND($I101=1,DE101=1,DE$41&gt;2,DE$40&gt;0,SUM(DE$47:DE$53)&gt;0),1,0)))</f>
        <v>0</v>
      </c>
      <c r="BR101" s="80">
        <f>IF((SUM(BR$19:BR$39)+SUM(BR$78:BR100)+SUM(BR$117:BR$121))&gt;=30,0,SUM(IF(AND($I101=1,DF101=1,DF$41&gt;2,DF$40&gt;0,SUM(DF$47:DF$53)&gt;0),1,0)))</f>
        <v>0</v>
      </c>
      <c r="BS101" s="80">
        <f>IF((SUM(BS$19:BS$39)+SUM(BS$78:BS100)+SUM(BS$117:BS$121))&gt;=30,0,SUM(IF(AND($I101=1,DG101=1,DG$41&gt;2,DG$40&gt;0,SUM(DG$47:DG$53)&gt;0),1,0)))</f>
        <v>0</v>
      </c>
      <c r="BT101" s="80">
        <f>IF((SUM(BT$19:BT$39)+SUM(BT$78:BT100)+SUM(BT$117:BT$121))&gt;=30,0,SUM(IF(AND($I101=1,DH101=1,DH$41&gt;2,DH$40&gt;0,SUM(DH$47:DH$53)&gt;0),1,0)))</f>
        <v>0</v>
      </c>
      <c r="BU101" s="80">
        <f>IF((SUM(BU$19:BU$39)+SUM(BU$78:BU100)+SUM(BU$117:BU$121))&gt;=30,0,SUM(IF(AND($I101=1,DI101=1,DI$41&gt;2,DI$40&gt;0,SUM(DI$47:DI$53)&gt;0),1,0)))</f>
        <v>0</v>
      </c>
      <c r="BV101" s="80">
        <f>IF((SUM(BV$19:BV$39)+SUM(BV$78:BV100)+SUM(BV$117:BV$121))&gt;=30,0,SUM(IF(AND($I101=1,DJ101=1,DJ$41&gt;2,DJ$40&gt;0,SUM(DJ$47:DJ$53)&gt;0),1,0)))</f>
        <v>0</v>
      </c>
      <c r="BW101" s="80">
        <f>IF((SUM(BW$19:BW$39)+SUM(BW$78:BW100)+SUM(BW$117:BW$121))&gt;=30,0,SUM(IF(AND($I101=1,DK101=1,DK$41&gt;2,DK$40&gt;0,SUM(DK$47:DK$53)&gt;0),1,0)))</f>
        <v>0</v>
      </c>
      <c r="BX101" s="80">
        <f>IF((SUM(BX$19:BX$39)+SUM(BX$78:BX100)+SUM(BX$117:BX$121))&gt;=30,0,SUM(IF(AND($I101=1,DL101=1,DL$41&gt;2,DL$40&gt;0,SUM(DL$47:DL$53)&gt;0),1,0)))</f>
        <v>0</v>
      </c>
      <c r="BY101" s="80">
        <f>IF((SUM(BY$19:BY$39)+SUM(BY$78:BY100)+SUM(BY$117:BY$121))&gt;=30,0,SUM(IF(AND($I101=1,DM101=1,DM$41&gt;2,DM$40&gt;0,SUM(DM$47:DM$53)&gt;0),1,0)))</f>
        <v>0</v>
      </c>
      <c r="BZ101" s="80">
        <f>IF((SUM(BZ$19:BZ$39)+SUM(BZ$78:BZ100)+SUM(BZ$117:BZ$121))&gt;=30,0,SUM(IF(AND($I101=1,DN101=1,DN$41&gt;2,DN$40&gt;0,SUM(DN$47:DN$53)&gt;0),1,0)))</f>
        <v>0</v>
      </c>
      <c r="CA101" s="80">
        <f>IF((SUM(CA$19:CA$39)+SUM(CA$78:CA100)+SUM(CA$117:CA$121))&gt;=30,0,SUM(IF(AND($I101=1,DO101=1,DO$41&gt;2,DO$40&gt;0,SUM(DO$47:DO$53)&gt;0),1,0)))</f>
        <v>0</v>
      </c>
      <c r="CB101" s="80">
        <f>IF((SUM(CB$19:CB$39)+SUM(CB$78:CB100)+SUM(CB$117:CB$121))&gt;=30,0,SUM(IF(AND($I101=1,DP101=1,DP$41&gt;2,DP$40&gt;0,SUM(DP$47:DP$53)&gt;0),1,0)))</f>
        <v>0</v>
      </c>
      <c r="CC101" s="80">
        <f>IF((SUM(CC$19:CC$39)+SUM(CC$78:CC100)+SUM(CC$117:CC$121))&gt;=30,0,SUM(IF(AND($I101=1,DQ101=1,DQ$41&gt;2,DQ$40&gt;0,SUM(DQ$47:DQ$53)&gt;0),1,0)))</f>
        <v>0</v>
      </c>
      <c r="CD101" s="80">
        <f>IF((SUM(CD$19:CD$39)+SUM(CD$78:CD100)+SUM(CD$117:CD$121))&gt;=30,0,SUM(IF(AND($I101=1,DR101=1,DR$41&gt;2,DR$40&gt;0,SUM(DR$47:DR$53)&gt;0),1,0)))</f>
        <v>0</v>
      </c>
      <c r="CE101" s="80">
        <f>IF((SUM(CE$19:CE$39)+SUM(CE$78:CE100)+SUM(CE$117:CE$121))&gt;=30,0,SUM(IF(AND($I101=1,DS101=1,DS$41&gt;2,DS$40&gt;0,SUM(DS$47:DS$53)&gt;0),1,0)))</f>
        <v>0</v>
      </c>
      <c r="CF101" s="80">
        <f>IF((SUM(CF$19:CF$39)+SUM(CF$78:CF100)+SUM(CF$117:CF$121))&gt;=30,0,SUM(IF(AND($I101=1,DT101=1,DT$41&gt;2,DT$40&gt;0,SUM(DT$47:DT$53)&gt;0),1,0)))</f>
        <v>0</v>
      </c>
      <c r="CG101" s="80">
        <f>IF((SUM(CG$19:CG$39)+SUM(CG$78:CG100)+SUM(CG$117:CG$121))&gt;=30,0,SUM(IF(AND($I101=1,DU101=1,DU$41&gt;2,DU$40&gt;0,SUM(DU$47:DU$53)&gt;0),1,0)))</f>
        <v>0</v>
      </c>
      <c r="CH101" s="80">
        <f>IF((SUM(CH$19:CH$39)+SUM(CH$78:CH100)+SUM(CH$117:CH$121))&gt;=30,0,SUM(IF(AND($I101=1,DV101=1,DV$41&gt;2,DV$40&gt;0,SUM(DV$47:DV$53)&gt;0),1,0)))</f>
        <v>0</v>
      </c>
      <c r="CI101" s="80">
        <f>IF((SUM(CI$19:CI$39)+SUM(CI$78:CI100)+SUM(CI$117:CI$121))&gt;=30,0,SUM(IF(AND($I101=1,DW101=1,DW$41&gt;2,DW$40&gt;0,SUM(DW$47:DW$53)&gt;0),1,0)))</f>
        <v>0</v>
      </c>
      <c r="CJ101" s="80">
        <f>IF((SUM(CJ$19:CJ$39)+SUM(CJ$78:CJ100)+SUM(CJ$117:CJ$121))&gt;=30,0,SUM(IF(AND($I101=1,DX101=1,DX$41&gt;2,DX$40&gt;0,SUM(DX$47:DX$53)&gt;0),1,0)))</f>
        <v>0</v>
      </c>
      <c r="CK101" s="80">
        <f>IF((SUM(CK$19:CK$39)+SUM(CK$78:CK100)+SUM(CK$117:CK$121))&gt;=30,0,SUM(IF(AND($I101=1,DY101=1,DY$41&gt;2,DY$40&gt;0,SUM(DY$47:DY$53)&gt;0),1,0)))</f>
        <v>0</v>
      </c>
      <c r="CL101" s="80">
        <f>IF((SUM(CL$19:CL$39)+SUM(CL$78:CL100)+SUM(CL$117:CL$121))&gt;=30,0,SUM(IF(AND($I101=1,DZ101=1,DZ$41&gt;2,DZ$40&gt;0,SUM(DZ$47:DZ$53)&gt;0),1,0)))</f>
        <v>0</v>
      </c>
      <c r="CM101" s="80">
        <f>IF((SUM(CM$19:CM$39)+SUM(CM$78:CM100)+SUM(CM$117:CM$121))&gt;=30,0,SUM(IF(AND($I101=1,EA101=1,EA$41&gt;2,EA$40&gt;0,SUM(EA$47:EA$53)&gt;0),1,0)))</f>
        <v>0</v>
      </c>
      <c r="CN101" s="80">
        <f>IF((SUM(CN$19:CN$39)+SUM(CN$78:CN100)+SUM(CN$117:CN$121))&gt;=30,0,SUM(IF(AND($I101=1,EB101=1,EB$41&gt;2,EB$40&gt;0,SUM(EB$47:EB$53)&gt;0),1,0)))</f>
        <v>0</v>
      </c>
      <c r="CO101" s="80">
        <f>IF((SUM(CO$19:CO$39)+SUM(CO$78:CO100)+SUM(CO$117:CO$121))&gt;=30,0,SUM(IF(AND($I101=1,EC101=1,EC$41&gt;2,EC$40&gt;0,SUM(EC$47:EC$53)&gt;0),1,0)))</f>
        <v>0</v>
      </c>
      <c r="CP101" s="80">
        <f>IF((SUM(CP$19:CP$39)+SUM(CP$78:CP100)+SUM(CP$117:CP$121))&gt;=30,0,SUM(IF(AND($I101=1,ED101=1,ED$41&gt;2,ED$40&gt;0,SUM(ED$47:ED$53)&gt;0),1,0)))</f>
        <v>0</v>
      </c>
      <c r="CQ101" s="80">
        <f>IF((SUM(CQ$19:CQ$39)+SUM(CQ$78:CQ100)+SUM(CQ$117:CQ$121))&gt;=30,0,SUM(IF(AND($I101=1,EE101=1,EE$41&gt;2,EE$40&gt;0,SUM(EE$47:EE$53)&gt;0),1,0)))</f>
        <v>0</v>
      </c>
      <c r="CR101" s="80">
        <f>IF((SUM(CR$19:CR$39)+SUM(CR$78:CR100)+SUM(CR$117:CR$121))&gt;=30,0,SUM(IF(AND($I101=1,EF101=1,EF$41&gt;2,EF$40&gt;0,SUM(EF$47:EF$53)&gt;0),1,0)))</f>
        <v>0</v>
      </c>
      <c r="CS101" s="64"/>
      <c r="CT101" s="64"/>
      <c r="CU101" s="64"/>
      <c r="CV101" s="64"/>
      <c r="CW101" s="64"/>
      <c r="CX101" s="64"/>
      <c r="CY101" s="64"/>
      <c r="CZ101" s="64"/>
      <c r="DA101" s="64"/>
      <c r="DB101" s="64"/>
      <c r="DC101" s="64"/>
      <c r="DD101" s="64"/>
      <c r="DE101" s="64"/>
      <c r="DF101" s="64"/>
      <c r="DG101" s="64"/>
      <c r="DH101" s="64"/>
      <c r="DI101" s="64"/>
      <c r="DJ101" s="64"/>
      <c r="DK101" s="64"/>
      <c r="DL101" s="64"/>
      <c r="DM101" s="64"/>
      <c r="DN101" s="64"/>
      <c r="DO101" s="64"/>
      <c r="DP101" s="64"/>
      <c r="DQ101" s="64"/>
      <c r="DR101" s="64"/>
      <c r="DS101" s="64"/>
      <c r="DT101" s="64"/>
      <c r="DU101" s="64"/>
      <c r="DV101" s="64"/>
      <c r="DW101" s="64"/>
      <c r="DX101" s="64"/>
      <c r="DY101" s="64"/>
      <c r="DZ101" s="64"/>
      <c r="EA101" s="64"/>
      <c r="EB101" s="64"/>
      <c r="EC101" s="64"/>
      <c r="ED101" s="64"/>
      <c r="EE101" s="64"/>
      <c r="EF101" s="64"/>
      <c r="EG101" s="54">
        <f t="shared" si="48"/>
        <v>0</v>
      </c>
      <c r="EH101" s="136"/>
      <c r="EI101" s="97">
        <f t="shared" si="49"/>
        <v>0</v>
      </c>
      <c r="EJ101" s="344" t="str">
        <f t="shared" si="50"/>
        <v/>
      </c>
      <c r="EK101" s="345">
        <f t="shared" si="51"/>
        <v>0</v>
      </c>
      <c r="EL101" s="185"/>
      <c r="EM101" s="102">
        <f>SUMIF($K101,REGISTER!$CU$7,'KORT 3'!$BD101)</f>
        <v>0</v>
      </c>
      <c r="EN101" s="19">
        <f>SUMIF($K101,REGISTER!$CU$8,'KORT 3'!$BD101)</f>
        <v>0</v>
      </c>
      <c r="EO101" s="20">
        <f>SUMIF($K101,REGISTER!$CU$9,'KORT 3'!$BD101)</f>
        <v>0</v>
      </c>
      <c r="EP101" s="17">
        <f>SUMIF($K101,REGISTER!$CU$21,'KORT 3'!$BD101)</f>
        <v>0</v>
      </c>
      <c r="EQ101" s="19">
        <f>SUMIF($K101,REGISTER!$CU$22,'KORT 3'!$BD101)</f>
        <v>0</v>
      </c>
      <c r="ER101" s="20">
        <f>SUMIF($K101,REGISTER!$CU$23,'KORT 3'!$BD101)</f>
        <v>0</v>
      </c>
      <c r="ES101" s="17">
        <f>SUMIF($K101,REGISTER!$CU$14,'KORT 3'!$BD101)</f>
        <v>0</v>
      </c>
      <c r="ET101" s="19">
        <f>SUMIF($K101,REGISTER!$CU$15,'KORT 3'!$BD101)</f>
        <v>0</v>
      </c>
      <c r="EU101" s="19">
        <f>SUMIF($K101,REGISTER!$CU$16,'KORT 3'!$BD101)</f>
        <v>0</v>
      </c>
      <c r="EV101" s="218">
        <f>SUMIF($K101,REGISTER!$CU$17,'KORT 3'!$BD101)+SUMIF($K101,REGISTER!$CU$18,'KORT 3'!$BD101)+SUMIF($K101,REGISTER!$CU$19,'KORT 3'!$BD101)+SUMIF($K101,REGISTER!$CU$20,'KORT 3'!$BD101)</f>
        <v>0</v>
      </c>
      <c r="EW101" s="103">
        <f>SUMIF($K101,REGISTER!$CU$28,'KORT 3'!$BD101)</f>
        <v>0</v>
      </c>
      <c r="EX101" s="19">
        <f>SUMIF($K101,REGISTER!$CU$29,'KORT 3'!$BD101)</f>
        <v>0</v>
      </c>
      <c r="EY101" s="19">
        <f>SUMIF($K101,REGISTER!$CU$30,'KORT 3'!$BD101)</f>
        <v>0</v>
      </c>
      <c r="EZ101" s="218">
        <f>SUMIF($K101,REGISTER!$CU$31,'KORT 3'!$BD101)+SUMIF($K101,REGISTER!$CU$32,'KORT 3'!$BD101)+SUMIF($K101,REGISTER!$CU$33,'KORT 3'!$BD101)+SUMIF($K101,REGISTER!$CU$34,'KORT 3'!$BD101)</f>
        <v>0</v>
      </c>
      <c r="FA101" s="136"/>
      <c r="FB101" s="136"/>
      <c r="FC101" s="136"/>
      <c r="FD101" s="136"/>
      <c r="FE101" s="136"/>
      <c r="FF101" s="136"/>
      <c r="FG101" s="136"/>
      <c r="FH101" s="136"/>
      <c r="FI101" s="136"/>
      <c r="FJ101" s="136"/>
      <c r="FK101" s="136"/>
      <c r="FL101" s="136"/>
      <c r="FM101" s="136"/>
      <c r="FN101" s="136"/>
      <c r="FO101" s="136"/>
      <c r="FP101" s="235"/>
      <c r="FQ101" s="103">
        <f>SUMIF($M101,REGISTER!$CU$36,'KORT 3'!$O101)</f>
        <v>0</v>
      </c>
      <c r="FR101" s="19">
        <f>SUMIF($M101,REGISTER!$CU$37,'KORT 3'!$O101)</f>
        <v>0</v>
      </c>
      <c r="FS101" s="19">
        <f>SUMIF($M101,REGISTER!$CU$38,'KORT 3'!$O101)</f>
        <v>0</v>
      </c>
      <c r="FT101" s="19">
        <f>SUMIF($M101,REGISTER!$CU$39,'KORT 3'!$O101)</f>
        <v>0</v>
      </c>
      <c r="FU101" s="19">
        <f>SUMIF($M101,REGISTER!$CU$40,'KORT 3'!$O101)</f>
        <v>0</v>
      </c>
      <c r="FV101" s="19">
        <f>SUMIF($M101,REGISTER!$CU$41,'KORT 3'!$O101)</f>
        <v>0</v>
      </c>
      <c r="FW101" s="19">
        <f>SUMIF($M101,REGISTER!$CU$56,'KORT 3'!$O101)</f>
        <v>0</v>
      </c>
      <c r="FX101" s="19">
        <f>SUMIF($M101,REGISTER!$CU$57,'KORT 3'!$O101)</f>
        <v>0</v>
      </c>
      <c r="FY101" s="19">
        <f>SUMIF($M101,REGISTER!$CU$58,'KORT 3'!$O101)</f>
        <v>0</v>
      </c>
      <c r="FZ101" s="19">
        <f>SUMIF($M101,REGISTER!$CU$59,'KORT 3'!$O101)</f>
        <v>0</v>
      </c>
      <c r="GA101" s="19">
        <f>SUMIF($M101,REGISTER!$CU$60,'KORT 3'!$O101)</f>
        <v>0</v>
      </c>
      <c r="GB101" s="19">
        <f>SUMIF($M101,REGISTER!$CU$61,'KORT 3'!$O101)</f>
        <v>0</v>
      </c>
      <c r="GC101" s="19">
        <f>SUMIF($M101,REGISTER!$CU$46,'KORT 3'!$O101)</f>
        <v>0</v>
      </c>
      <c r="GD101" s="19">
        <f>SUMIF($M101,REGISTER!$CU$47,'KORT 3'!$O101)</f>
        <v>0</v>
      </c>
      <c r="GE101" s="19">
        <f>SUMIF($M101,REGISTER!$CU$48,'KORT 3'!$O101)</f>
        <v>0</v>
      </c>
      <c r="GF101" s="19">
        <f>SUMIF($M101,REGISTER!$CU$49,'KORT 3'!$O101)</f>
        <v>0</v>
      </c>
      <c r="GG101" s="19">
        <f>SUMIF($M101,REGISTER!$CU$50,'KORT 3'!$O101)</f>
        <v>0</v>
      </c>
      <c r="GH101" s="19">
        <f>SUMIF($M101,REGISTER!$CU$51,'KORT 3'!$O101)</f>
        <v>0</v>
      </c>
      <c r="GI101" s="18">
        <f>SUMIF($M101,REGISTER!$CU$52,'KORT 3'!$O101)+SUMIF($M101,REGISTER!$CU$53,'KORT 3'!$O101)+SUMIF($M101,REGISTER!$CU$54,'KORT 3'!$O101)+SUMIF($M101,REGISTER!$CU$55,'KORT 3'!$O101)</f>
        <v>0</v>
      </c>
      <c r="GJ101" s="19">
        <f>SUMIF($M101,REGISTER!$CU$66,'KORT 3'!$O101)</f>
        <v>0</v>
      </c>
      <c r="GK101" s="19">
        <f>SUMIF($M101,REGISTER!$CU$67,'KORT 3'!$O101)</f>
        <v>0</v>
      </c>
      <c r="GL101" s="19">
        <f>SUMIF($M101,REGISTER!$CU$68,'KORT 3'!$O101)</f>
        <v>0</v>
      </c>
      <c r="GM101" s="19">
        <f>SUMIF($M101,REGISTER!$CU$69,'KORT 3'!$O101)</f>
        <v>0</v>
      </c>
      <c r="GN101" s="19">
        <f>SUMIF($M101,REGISTER!$CU$70,'KORT 3'!$O101)</f>
        <v>0</v>
      </c>
      <c r="GO101" s="19">
        <f>SUMIF($M101,REGISTER!$CU$71,'KORT 3'!$O101)</f>
        <v>0</v>
      </c>
      <c r="GP101" s="18">
        <f>SUMIF($M101,REGISTER!$CU$72,'KORT 3'!$O101)+SUMIF($M101,REGISTER!$CU$73,'KORT 3'!$O101)+SUMIF($M101,REGISTER!$CU$74,'KORT 3'!$O101)+SUMIF($M101,REGISTER!$CU$75,'KORT 3'!$O101)</f>
        <v>0</v>
      </c>
      <c r="GQ101" s="136"/>
      <c r="GR101" s="136"/>
      <c r="GS101" s="136"/>
      <c r="GT101" s="136"/>
      <c r="GU101" s="136"/>
      <c r="GV101" s="136"/>
      <c r="GW101" s="136"/>
      <c r="GX101" s="136"/>
      <c r="GY101" s="136"/>
      <c r="GZ101" s="136"/>
      <c r="HA101" s="136"/>
      <c r="HB101" s="136"/>
      <c r="HC101" s="136"/>
      <c r="HD101" s="136"/>
      <c r="HE101" s="136"/>
      <c r="HF101" s="136"/>
      <c r="HG101" s="136"/>
      <c r="HH101" s="125"/>
      <c r="HI101" s="1"/>
    </row>
    <row r="102" spans="1:217" ht="12" customHeight="1">
      <c r="A102" s="17">
        <v>46</v>
      </c>
      <c r="B102" s="81"/>
      <c r="C102" s="427" t="str">
        <f t="shared" si="38"/>
        <v/>
      </c>
      <c r="D102" s="428"/>
      <c r="E102" s="428"/>
      <c r="F102" s="428"/>
      <c r="G102" s="429"/>
      <c r="H102" s="130" t="str">
        <f t="shared" si="39"/>
        <v/>
      </c>
      <c r="I102" s="26">
        <f t="shared" si="40"/>
        <v>0</v>
      </c>
      <c r="J102" s="26">
        <f t="shared" si="41"/>
        <v>0</v>
      </c>
      <c r="K102" s="26">
        <f t="shared" si="42"/>
        <v>0</v>
      </c>
      <c r="L102" s="133"/>
      <c r="M102" s="26">
        <f t="shared" si="43"/>
        <v>0</v>
      </c>
      <c r="N102" s="26">
        <f t="shared" si="44"/>
        <v>0</v>
      </c>
      <c r="O102" s="101">
        <f t="shared" si="45"/>
        <v>0</v>
      </c>
      <c r="P102" s="80">
        <f>IF((SUM(P$19:P$39)+SUM(P$78:P101)+SUM(P$117:P$121))&gt;=REGISTER!$CZ$22,0,IF(CS$70=1,0,IF(AND(CS102=1,$J102=1,CS$43&gt;=REGISTER!$CZ$25,CS$40&gt;0,SUM(CS$54:CS$60)&gt;0),1,0)))</f>
        <v>0</v>
      </c>
      <c r="Q102" s="80">
        <f>IF((SUM(Q$19:Q$39)+SUM(Q$78:Q101)+SUM(Q$117:Q$121))&gt;=REGISTER!$CZ$22,0,IF(CT$70=1,0,IF(AND(CT102=1,$J102=1,CT$43&gt;=REGISTER!$CZ$25,CT$40&gt;0,SUM(CT$54:CT$60)&gt;0),1,0)))</f>
        <v>0</v>
      </c>
      <c r="R102" s="80">
        <f>IF((SUM(R$19:R$39)+SUM(R$78:R101)+SUM(R$117:R$121))&gt;=REGISTER!$CZ$22,0,IF(CU$70=1,0,IF(AND(CU102=1,$J102=1,CU$43&gt;=REGISTER!$CZ$25,CU$40&gt;0,SUM(CU$54:CU$60)&gt;0),1,0)))</f>
        <v>0</v>
      </c>
      <c r="S102" s="80">
        <f>IF((SUM(S$19:S$39)+SUM(S$78:S101)+SUM(S$117:S$121))&gt;=REGISTER!$CZ$22,0,IF(CV$70=1,0,IF(AND(CV102=1,$J102=1,CV$43&gt;=REGISTER!$CZ$25,CV$40&gt;0,SUM(CV$54:CV$60)&gt;0),1,0)))</f>
        <v>0</v>
      </c>
      <c r="T102" s="80">
        <f>IF((SUM(T$19:T$39)+SUM(T$78:T101)+SUM(T$117:T$121))&gt;=REGISTER!$CZ$22,0,IF(CW$70=1,0,IF(AND(CW102=1,$J102=1,CW$43&gt;=REGISTER!$CZ$25,CW$40&gt;0,SUM(CW$54:CW$60)&gt;0),1,0)))</f>
        <v>0</v>
      </c>
      <c r="U102" s="80">
        <f>IF((SUM(U$19:U$39)+SUM(U$78:U101)+SUM(U$117:U$121))&gt;=REGISTER!$CZ$22,0,IF(CX$70=1,0,IF(AND(CX102=1,$J102=1,CX$43&gt;=REGISTER!$CZ$25,CX$40&gt;0,SUM(CX$54:CX$60)&gt;0),1,0)))</f>
        <v>0</v>
      </c>
      <c r="V102" s="80">
        <f>IF((SUM(V$19:V$39)+SUM(V$78:V101)+SUM(V$117:V$121))&gt;=REGISTER!$CZ$22,0,IF(CY$70=1,0,IF(AND(CY102=1,$J102=1,CY$43&gt;=REGISTER!$CZ$25,CY$40&gt;0,SUM(CY$54:CY$60)&gt;0),1,0)))</f>
        <v>0</v>
      </c>
      <c r="W102" s="80">
        <f>IF((SUM(W$19:W$39)+SUM(W$78:W101)+SUM(W$117:W$121))&gt;=REGISTER!$CZ$22,0,IF(CZ$70=1,0,IF(AND(CZ102=1,$J102=1,CZ$43&gt;=REGISTER!$CZ$25,CZ$40&gt;0,SUM(CZ$54:CZ$60)&gt;0),1,0)))</f>
        <v>0</v>
      </c>
      <c r="X102" s="80">
        <f>IF((SUM(X$19:X$39)+SUM(X$78:X101)+SUM(X$117:X$121))&gt;=REGISTER!$CZ$22,0,IF(DA$70=1,0,IF(AND(DA102=1,$J102=1,DA$43&gt;=REGISTER!$CZ$25,DA$40&gt;0,SUM(DA$54:DA$60)&gt;0),1,0)))</f>
        <v>0</v>
      </c>
      <c r="Y102" s="80">
        <f>IF((SUM(Y$19:Y$39)+SUM(Y$78:Y101)+SUM(Y$117:Y$121))&gt;=REGISTER!$CZ$22,0,IF(DB$70=1,0,IF(AND(DB102=1,$J102=1,DB$43&gt;=REGISTER!$CZ$25,DB$40&gt;0,SUM(DB$54:DB$60)&gt;0),1,0)))</f>
        <v>0</v>
      </c>
      <c r="Z102" s="80">
        <f>IF((SUM(Z$19:Z$39)+SUM(Z$78:Z101)+SUM(Z$117:Z$121))&gt;=REGISTER!$CZ$22,0,IF(DC$70=1,0,IF(AND(DC102=1,$J102=1,DC$43&gt;=REGISTER!$CZ$25,DC$40&gt;0,SUM(DC$54:DC$60)&gt;0),1,0)))</f>
        <v>0</v>
      </c>
      <c r="AA102" s="80">
        <f>IF((SUM(AA$19:AA$39)+SUM(AA$78:AA101)+SUM(AA$117:AA$121))&gt;=REGISTER!$CZ$22,0,IF(DD$70=1,0,IF(AND(DD102=1,$J102=1,DD$43&gt;=REGISTER!$CZ$25,DD$40&gt;0,SUM(DD$54:DD$60)&gt;0),1,0)))</f>
        <v>0</v>
      </c>
      <c r="AB102" s="80">
        <f>IF((SUM(AB$19:AB$39)+SUM(AB$78:AB101)+SUM(AB$117:AB$121))&gt;=REGISTER!$CZ$22,0,IF(DE$70=1,0,IF(AND(DE102=1,$J102=1,DE$43&gt;=REGISTER!$CZ$25,DE$40&gt;0,SUM(DE$54:DE$60)&gt;0),1,0)))</f>
        <v>0</v>
      </c>
      <c r="AC102" s="80">
        <f>IF((SUM(AC$19:AC$39)+SUM(AC$78:AC101)+SUM(AC$117:AC$121))&gt;=REGISTER!$CZ$22,0,IF(DF$70=1,0,IF(AND(DF102=1,$J102=1,DF$43&gt;=REGISTER!$CZ$25,DF$40&gt;0,SUM(DF$54:DF$60)&gt;0),1,0)))</f>
        <v>0</v>
      </c>
      <c r="AD102" s="80">
        <f>IF((SUM(AD$19:AD$39)+SUM(AD$78:AD101)+SUM(AD$117:AD$121))&gt;=REGISTER!$CZ$22,0,IF(DG$70=1,0,IF(AND(DG102=1,$J102=1,DG$43&gt;=REGISTER!$CZ$25,DG$40&gt;0,SUM(DG$54:DG$60)&gt;0),1,0)))</f>
        <v>0</v>
      </c>
      <c r="AE102" s="80">
        <f>IF((SUM(AE$19:AE$39)+SUM(AE$78:AE101)+SUM(AE$117:AE$121))&gt;=REGISTER!$CZ$22,0,IF(DH$70=1,0,IF(AND(DH102=1,$J102=1,DH$43&gt;=REGISTER!$CZ$25,DH$40&gt;0,SUM(DH$54:DH$60)&gt;0),1,0)))</f>
        <v>0</v>
      </c>
      <c r="AF102" s="80">
        <f>IF((SUM(AF$19:AF$39)+SUM(AF$78:AF101)+SUM(AF$117:AF$121))&gt;=REGISTER!$CZ$22,0,IF(DI$70=1,0,IF(AND(DI102=1,$J102=1,DI$43&gt;=REGISTER!$CZ$25,DI$40&gt;0,SUM(DI$54:DI$60)&gt;0),1,0)))</f>
        <v>0</v>
      </c>
      <c r="AG102" s="80">
        <f>IF((SUM(AG$19:AG$39)+SUM(AG$78:AG101)+SUM(AG$117:AG$121))&gt;=REGISTER!$CZ$22,0,IF(DJ$70=1,0,IF(AND(DJ102=1,$J102=1,DJ$43&gt;=REGISTER!$CZ$25,DJ$40&gt;0,SUM(DJ$54:DJ$60)&gt;0),1,0)))</f>
        <v>0</v>
      </c>
      <c r="AH102" s="80">
        <f>IF((SUM(AH$19:AH$39)+SUM(AH$78:AH101)+SUM(AH$117:AH$121))&gt;=REGISTER!$CZ$22,0,IF(DK$70=1,0,IF(AND(DK102=1,$J102=1,DK$43&gt;=REGISTER!$CZ$25,DK$40&gt;0,SUM(DK$54:DK$60)&gt;0),1,0)))</f>
        <v>0</v>
      </c>
      <c r="AI102" s="80">
        <f>IF((SUM(AI$19:AI$39)+SUM(AI$78:AI101)+SUM(AI$117:AI$121))&gt;=REGISTER!$CZ$22,0,IF(DL$70=1,0,IF(AND(DL102=1,$J102=1,DL$43&gt;=REGISTER!$CZ$25,DL$40&gt;0,SUM(DL$54:DL$60)&gt;0),1,0)))</f>
        <v>0</v>
      </c>
      <c r="AJ102" s="80">
        <f>IF((SUM(AJ$19:AJ$39)+SUM(AJ$78:AJ101)+SUM(AJ$117:AJ$121))&gt;=REGISTER!$CZ$22,0,IF(DM$70=1,0,IF(AND(DM102=1,$J102=1,DM$43&gt;=REGISTER!$CZ$25,DM$40&gt;0,SUM(DM$54:DM$60)&gt;0),1,0)))</f>
        <v>0</v>
      </c>
      <c r="AK102" s="80">
        <f>IF((SUM(AK$19:AK$39)+SUM(AK$78:AK101)+SUM(AK$117:AK$121))&gt;=REGISTER!$CZ$22,0,IF(DN$70=1,0,IF(AND(DN102=1,$J102=1,DN$43&gt;=REGISTER!$CZ$25,DN$40&gt;0,SUM(DN$54:DN$60)&gt;0),1,0)))</f>
        <v>0</v>
      </c>
      <c r="AL102" s="80">
        <f>IF((SUM(AL$19:AL$39)+SUM(AL$78:AL101)+SUM(AL$117:AL$121))&gt;=REGISTER!$CZ$22,0,IF(DO$70=1,0,IF(AND(DO102=1,$J102=1,DO$43&gt;=REGISTER!$CZ$25,DO$40&gt;0,SUM(DO$54:DO$60)&gt;0),1,0)))</f>
        <v>0</v>
      </c>
      <c r="AM102" s="80">
        <f>IF((SUM(AM$19:AM$39)+SUM(AM$78:AM101)+SUM(AM$117:AM$121))&gt;=REGISTER!$CZ$22,0,IF(DP$70=1,0,IF(AND(DP102=1,$J102=1,DP$43&gt;=REGISTER!$CZ$25,DP$40&gt;0,SUM(DP$54:DP$60)&gt;0),1,0)))</f>
        <v>0</v>
      </c>
      <c r="AN102" s="80">
        <f>IF((SUM(AN$19:AN$39)+SUM(AN$78:AN101)+SUM(AN$117:AN$121))&gt;=REGISTER!$CZ$22,0,IF(DQ$70=1,0,IF(AND(DQ102=1,$J102=1,DQ$43&gt;=REGISTER!$CZ$25,DQ$40&gt;0,SUM(DQ$54:DQ$60)&gt;0),1,0)))</f>
        <v>0</v>
      </c>
      <c r="AO102" s="80">
        <f>IF((SUM(AO$19:AO$39)+SUM(AO$78:AO101)+SUM(AO$117:AO$121))&gt;=REGISTER!$CZ$22,0,IF(DR$70=1,0,IF(AND(DR102=1,$J102=1,DR$43&gt;=REGISTER!$CZ$25,DR$40&gt;0,SUM(DR$54:DR$60)&gt;0),1,0)))</f>
        <v>0</v>
      </c>
      <c r="AP102" s="80">
        <f>IF((SUM(AP$19:AP$39)+SUM(AP$78:AP101)+SUM(AP$117:AP$121))&gt;=REGISTER!$CZ$22,0,IF(DS$70=1,0,IF(AND(DS102=1,$J102=1,DS$43&gt;=REGISTER!$CZ$25,DS$40&gt;0,SUM(DS$54:DS$60)&gt;0),1,0)))</f>
        <v>0</v>
      </c>
      <c r="AQ102" s="80">
        <f>IF((SUM(AQ$19:AQ$39)+SUM(AQ$78:AQ101)+SUM(AQ$117:AQ$121))&gt;=REGISTER!$CZ$22,0,IF(DT$70=1,0,IF(AND(DT102=1,$J102=1,DT$43&gt;=REGISTER!$CZ$25,DT$40&gt;0,SUM(DT$54:DT$60)&gt;0),1,0)))</f>
        <v>0</v>
      </c>
      <c r="AR102" s="80">
        <f>IF((SUM(AR$19:AR$39)+SUM(AR$78:AR101)+SUM(AR$117:AR$121))&gt;=REGISTER!$CZ$22,0,IF(DU$70=1,0,IF(AND(DU102=1,$J102=1,DU$43&gt;=REGISTER!$CZ$25,DU$40&gt;0,SUM(DU$54:DU$60)&gt;0),1,0)))</f>
        <v>0</v>
      </c>
      <c r="AS102" s="80">
        <f>IF((SUM(AS$19:AS$39)+SUM(AS$78:AS101)+SUM(AS$117:AS$121))&gt;=REGISTER!$CZ$22,0,IF(DV$70=1,0,IF(AND(DV102=1,$J102=1,DV$43&gt;=REGISTER!$CZ$25,DV$40&gt;0,SUM(DV$54:DV$60)&gt;0),1,0)))</f>
        <v>0</v>
      </c>
      <c r="AT102" s="80">
        <f>IF((SUM(AT$19:AT$39)+SUM(AT$78:AT101)+SUM(AT$117:AT$121))&gt;=REGISTER!$CZ$22,0,IF(DW$70=1,0,IF(AND(DW102=1,$J102=1,DW$43&gt;=REGISTER!$CZ$25,DW$40&gt;0,SUM(DW$54:DW$60)&gt;0),1,0)))</f>
        <v>0</v>
      </c>
      <c r="AU102" s="80">
        <f>IF((SUM(AU$19:AU$39)+SUM(AU$78:AU101)+SUM(AU$117:AU$121))&gt;=REGISTER!$CZ$22,0,IF(DX$70=1,0,IF(AND(DX102=1,$J102=1,DX$43&gt;=REGISTER!$CZ$25,DX$40&gt;0,SUM(DX$54:DX$60)&gt;0),1,0)))</f>
        <v>0</v>
      </c>
      <c r="AV102" s="80">
        <f>IF((SUM(AV$19:AV$39)+SUM(AV$78:AV101)+SUM(AV$117:AV$121))&gt;=REGISTER!$CZ$22,0,IF(DY$70=1,0,IF(AND(DY102=1,$J102=1,DY$43&gt;=REGISTER!$CZ$25,DY$40&gt;0,SUM(DY$54:DY$60)&gt;0),1,0)))</f>
        <v>0</v>
      </c>
      <c r="AW102" s="80">
        <f>IF((SUM(AW$19:AW$39)+SUM(AW$78:AW101)+SUM(AW$117:AW$121))&gt;=REGISTER!$CZ$22,0,IF(DZ$70=1,0,IF(AND(DZ102=1,$J102=1,DZ$43&gt;=REGISTER!$CZ$25,DZ$40&gt;0,SUM(DZ$54:DZ$60)&gt;0),1,0)))</f>
        <v>0</v>
      </c>
      <c r="AX102" s="80">
        <f>IF((SUM(AX$19:AX$39)+SUM(AX$78:AX101)+SUM(AX$117:AX$121))&gt;=REGISTER!$CZ$22,0,IF(EA$70=1,0,IF(AND(EA102=1,$J102=1,EA$43&gt;=REGISTER!$CZ$25,EA$40&gt;0,SUM(EA$54:EA$60)&gt;0),1,0)))</f>
        <v>0</v>
      </c>
      <c r="AY102" s="80">
        <f>IF((SUM(AY$19:AY$39)+SUM(AY$78:AY101)+SUM(AY$117:AY$121))&gt;=REGISTER!$CZ$22,0,IF(EB$70=1,0,IF(AND(EB102=1,$J102=1,EB$43&gt;=REGISTER!$CZ$25,EB$40&gt;0,SUM(EB$54:EB$60)&gt;0),1,0)))</f>
        <v>0</v>
      </c>
      <c r="AZ102" s="80">
        <f>IF((SUM(AZ$19:AZ$39)+SUM(AZ$78:AZ101)+SUM(AZ$117:AZ$121))&gt;=REGISTER!$CZ$22,0,IF(EC$70=1,0,IF(AND(EC102=1,$J102=1,EC$43&gt;=REGISTER!$CZ$25,EC$40&gt;0,SUM(EC$54:EC$60)&gt;0),1,0)))</f>
        <v>0</v>
      </c>
      <c r="BA102" s="80">
        <f>IF((SUM(BA$19:BA$39)+SUM(BA$78:BA101)+SUM(BA$117:BA$121))&gt;=REGISTER!$CZ$22,0,IF(ED$70=1,0,IF(AND(ED102=1,$J102=1,ED$43&gt;=REGISTER!$CZ$25,ED$40&gt;0,SUM(ED$54:ED$60)&gt;0),1,0)))</f>
        <v>0</v>
      </c>
      <c r="BB102" s="80">
        <f>IF((SUM(BB$19:BB$39)+SUM(BB$78:BB101)+SUM(BB$117:BB$121))&gt;=REGISTER!$CZ$22,0,IF(EE$70=1,0,IF(AND(EE102=1,$J102=1,EE$43&gt;=REGISTER!$CZ$25,EE$40&gt;0,SUM(EE$54:EE$60)&gt;0),1,0)))</f>
        <v>0</v>
      </c>
      <c r="BC102" s="80">
        <f>IF((SUM(BC$19:BC$39)+SUM(BC$78:BC101)+SUM(BC$117:BC$121))&gt;=REGISTER!$CZ$22,0,IF(EF$70=1,0,IF(AND(EF102=1,$J102=1,EF$43&gt;=REGISTER!$CZ$25,EF$40&gt;0,SUM(EF$54:EF$60)&gt;0),1,0)))</f>
        <v>0</v>
      </c>
      <c r="BD102" s="101">
        <f t="shared" si="46"/>
        <v>0</v>
      </c>
      <c r="BE102" s="80">
        <f>IF((SUM(BE$19:BE$39)+SUM(BE$78:BE101)+SUM(BE$117:BE$121))&gt;=30,0,SUM(IF(AND($I102=1,CS102=1,CS$41&gt;2,CS$40&gt;0,SUM(CS$47:CS$53)&gt;0),1,0)))</f>
        <v>0</v>
      </c>
      <c r="BF102" s="80">
        <f>IF((SUM(BF$19:BF$39)+SUM(BF$78:BF101)+SUM(BF$117:BF$121))&gt;=30,0,SUM(IF(AND($I102=1,CT102=1,CT$41&gt;2,CT$40&gt;0,SUM(CT$47:CT$53)&gt;0),1,0)))</f>
        <v>0</v>
      </c>
      <c r="BG102" s="80">
        <f>IF((SUM(BG$19:BG$39)+SUM(BG$78:BG101)+SUM(BG$117:BG$121))&gt;=30,0,SUM(IF(AND($I102=1,CU102=1,CU$41&gt;2,CU$40&gt;0,SUM(CU$47:CU$53)&gt;0),1,0)))</f>
        <v>0</v>
      </c>
      <c r="BH102" s="80">
        <f>IF((SUM(BH$19:BH$39)+SUM(BH$78:BH101)+SUM(BH$117:BH$121))&gt;=30,0,SUM(IF(AND($I102=1,CV102=1,CV$41&gt;2,CV$40&gt;0,SUM(CV$47:CV$53)&gt;0),1,0)))</f>
        <v>0</v>
      </c>
      <c r="BI102" s="80">
        <f>IF((SUM(BI$19:BI$39)+SUM(BI$78:BI101)+SUM(BI$117:BI$121))&gt;=30,0,SUM(IF(AND($I102=1,CW102=1,CW$41&gt;2,CW$40&gt;0,SUM(CW$47:CW$53)&gt;0),1,0)))</f>
        <v>0</v>
      </c>
      <c r="BJ102" s="80">
        <f>IF((SUM(BJ$19:BJ$39)+SUM(BJ$78:BJ101)+SUM(BJ$117:BJ$121))&gt;=30,0,SUM(IF(AND($I102=1,CX102=1,CX$41&gt;2,CX$40&gt;0,SUM(CX$47:CX$53)&gt;0),1,0)))</f>
        <v>0</v>
      </c>
      <c r="BK102" s="80">
        <f>IF((SUM(BK$19:BK$39)+SUM(BK$78:BK101)+SUM(BK$117:BK$121))&gt;=30,0,SUM(IF(AND($I102=1,CY102=1,CY$41&gt;2,CY$40&gt;0,SUM(CY$47:CY$53)&gt;0),1,0)))</f>
        <v>0</v>
      </c>
      <c r="BL102" s="80">
        <f>IF((SUM(BL$19:BL$39)+SUM(BL$78:BL101)+SUM(BL$117:BL$121))&gt;=30,0,SUM(IF(AND($I102=1,CZ102=1,CZ$41&gt;2,CZ$40&gt;0,SUM(CZ$47:CZ$53)&gt;0),1,0)))</f>
        <v>0</v>
      </c>
      <c r="BM102" s="80">
        <f>IF((SUM(BM$19:BM$39)+SUM(BM$78:BM101)+SUM(BM$117:BM$121))&gt;=30,0,SUM(IF(AND($I102=1,DA102=1,DA$41&gt;2,DA$40&gt;0,SUM(DA$47:DA$53)&gt;0),1,0)))</f>
        <v>0</v>
      </c>
      <c r="BN102" s="80">
        <f>IF((SUM(BN$19:BN$39)+SUM(BN$78:BN101)+SUM(BN$117:BN$121))&gt;=30,0,SUM(IF(AND($I102=1,DB102=1,DB$41&gt;2,DB$40&gt;0,SUM(DB$47:DB$53)&gt;0),1,0)))</f>
        <v>0</v>
      </c>
      <c r="BO102" s="80">
        <f>IF((SUM(BO$19:BO$39)+SUM(BO$78:BO101)+SUM(BO$117:BO$121))&gt;=30,0,SUM(IF(AND($I102=1,DC102=1,DC$41&gt;2,DC$40&gt;0,SUM(DC$47:DC$53)&gt;0),1,0)))</f>
        <v>0</v>
      </c>
      <c r="BP102" s="80">
        <f>IF((SUM(BP$19:BP$39)+SUM(BP$78:BP101)+SUM(BP$117:BP$121))&gt;=30,0,SUM(IF(AND($I102=1,DD102=1,DD$41&gt;2,DD$40&gt;0,SUM(DD$47:DD$53)&gt;0),1,0)))</f>
        <v>0</v>
      </c>
      <c r="BQ102" s="80">
        <f>IF((SUM(BQ$19:BQ$39)+SUM(BQ$78:BQ101)+SUM(BQ$117:BQ$121))&gt;=30,0,SUM(IF(AND($I102=1,DE102=1,DE$41&gt;2,DE$40&gt;0,SUM(DE$47:DE$53)&gt;0),1,0)))</f>
        <v>0</v>
      </c>
      <c r="BR102" s="80">
        <f>IF((SUM(BR$19:BR$39)+SUM(BR$78:BR101)+SUM(BR$117:BR$121))&gt;=30,0,SUM(IF(AND($I102=1,DF102=1,DF$41&gt;2,DF$40&gt;0,SUM(DF$47:DF$53)&gt;0),1,0)))</f>
        <v>0</v>
      </c>
      <c r="BS102" s="80">
        <f>IF((SUM(BS$19:BS$39)+SUM(BS$78:BS101)+SUM(BS$117:BS$121))&gt;=30,0,SUM(IF(AND($I102=1,DG102=1,DG$41&gt;2,DG$40&gt;0,SUM(DG$47:DG$53)&gt;0),1,0)))</f>
        <v>0</v>
      </c>
      <c r="BT102" s="80">
        <f>IF((SUM(BT$19:BT$39)+SUM(BT$78:BT101)+SUM(BT$117:BT$121))&gt;=30,0,SUM(IF(AND($I102=1,DH102=1,DH$41&gt;2,DH$40&gt;0,SUM(DH$47:DH$53)&gt;0),1,0)))</f>
        <v>0</v>
      </c>
      <c r="BU102" s="80">
        <f>IF((SUM(BU$19:BU$39)+SUM(BU$78:BU101)+SUM(BU$117:BU$121))&gt;=30,0,SUM(IF(AND($I102=1,DI102=1,DI$41&gt;2,DI$40&gt;0,SUM(DI$47:DI$53)&gt;0),1,0)))</f>
        <v>0</v>
      </c>
      <c r="BV102" s="80">
        <f>IF((SUM(BV$19:BV$39)+SUM(BV$78:BV101)+SUM(BV$117:BV$121))&gt;=30,0,SUM(IF(AND($I102=1,DJ102=1,DJ$41&gt;2,DJ$40&gt;0,SUM(DJ$47:DJ$53)&gt;0),1,0)))</f>
        <v>0</v>
      </c>
      <c r="BW102" s="80">
        <f>IF((SUM(BW$19:BW$39)+SUM(BW$78:BW101)+SUM(BW$117:BW$121))&gt;=30,0,SUM(IF(AND($I102=1,DK102=1,DK$41&gt;2,DK$40&gt;0,SUM(DK$47:DK$53)&gt;0),1,0)))</f>
        <v>0</v>
      </c>
      <c r="BX102" s="80">
        <f>IF((SUM(BX$19:BX$39)+SUM(BX$78:BX101)+SUM(BX$117:BX$121))&gt;=30,0,SUM(IF(AND($I102=1,DL102=1,DL$41&gt;2,DL$40&gt;0,SUM(DL$47:DL$53)&gt;0),1,0)))</f>
        <v>0</v>
      </c>
      <c r="BY102" s="80">
        <f>IF((SUM(BY$19:BY$39)+SUM(BY$78:BY101)+SUM(BY$117:BY$121))&gt;=30,0,SUM(IF(AND($I102=1,DM102=1,DM$41&gt;2,DM$40&gt;0,SUM(DM$47:DM$53)&gt;0),1,0)))</f>
        <v>0</v>
      </c>
      <c r="BZ102" s="80">
        <f>IF((SUM(BZ$19:BZ$39)+SUM(BZ$78:BZ101)+SUM(BZ$117:BZ$121))&gt;=30,0,SUM(IF(AND($I102=1,DN102=1,DN$41&gt;2,DN$40&gt;0,SUM(DN$47:DN$53)&gt;0),1,0)))</f>
        <v>0</v>
      </c>
      <c r="CA102" s="80">
        <f>IF((SUM(CA$19:CA$39)+SUM(CA$78:CA101)+SUM(CA$117:CA$121))&gt;=30,0,SUM(IF(AND($I102=1,DO102=1,DO$41&gt;2,DO$40&gt;0,SUM(DO$47:DO$53)&gt;0),1,0)))</f>
        <v>0</v>
      </c>
      <c r="CB102" s="80">
        <f>IF((SUM(CB$19:CB$39)+SUM(CB$78:CB101)+SUM(CB$117:CB$121))&gt;=30,0,SUM(IF(AND($I102=1,DP102=1,DP$41&gt;2,DP$40&gt;0,SUM(DP$47:DP$53)&gt;0),1,0)))</f>
        <v>0</v>
      </c>
      <c r="CC102" s="80">
        <f>IF((SUM(CC$19:CC$39)+SUM(CC$78:CC101)+SUM(CC$117:CC$121))&gt;=30,0,SUM(IF(AND($I102=1,DQ102=1,DQ$41&gt;2,DQ$40&gt;0,SUM(DQ$47:DQ$53)&gt;0),1,0)))</f>
        <v>0</v>
      </c>
      <c r="CD102" s="80">
        <f>IF((SUM(CD$19:CD$39)+SUM(CD$78:CD101)+SUM(CD$117:CD$121))&gt;=30,0,SUM(IF(AND($I102=1,DR102=1,DR$41&gt;2,DR$40&gt;0,SUM(DR$47:DR$53)&gt;0),1,0)))</f>
        <v>0</v>
      </c>
      <c r="CE102" s="80">
        <f>IF((SUM(CE$19:CE$39)+SUM(CE$78:CE101)+SUM(CE$117:CE$121))&gt;=30,0,SUM(IF(AND($I102=1,DS102=1,DS$41&gt;2,DS$40&gt;0,SUM(DS$47:DS$53)&gt;0),1,0)))</f>
        <v>0</v>
      </c>
      <c r="CF102" s="80">
        <f>IF((SUM(CF$19:CF$39)+SUM(CF$78:CF101)+SUM(CF$117:CF$121))&gt;=30,0,SUM(IF(AND($I102=1,DT102=1,DT$41&gt;2,DT$40&gt;0,SUM(DT$47:DT$53)&gt;0),1,0)))</f>
        <v>0</v>
      </c>
      <c r="CG102" s="80">
        <f>IF((SUM(CG$19:CG$39)+SUM(CG$78:CG101)+SUM(CG$117:CG$121))&gt;=30,0,SUM(IF(AND($I102=1,DU102=1,DU$41&gt;2,DU$40&gt;0,SUM(DU$47:DU$53)&gt;0),1,0)))</f>
        <v>0</v>
      </c>
      <c r="CH102" s="80">
        <f>IF((SUM(CH$19:CH$39)+SUM(CH$78:CH101)+SUM(CH$117:CH$121))&gt;=30,0,SUM(IF(AND($I102=1,DV102=1,DV$41&gt;2,DV$40&gt;0,SUM(DV$47:DV$53)&gt;0),1,0)))</f>
        <v>0</v>
      </c>
      <c r="CI102" s="80">
        <f>IF((SUM(CI$19:CI$39)+SUM(CI$78:CI101)+SUM(CI$117:CI$121))&gt;=30,0,SUM(IF(AND($I102=1,DW102=1,DW$41&gt;2,DW$40&gt;0,SUM(DW$47:DW$53)&gt;0),1,0)))</f>
        <v>0</v>
      </c>
      <c r="CJ102" s="80">
        <f>IF((SUM(CJ$19:CJ$39)+SUM(CJ$78:CJ101)+SUM(CJ$117:CJ$121))&gt;=30,0,SUM(IF(AND($I102=1,DX102=1,DX$41&gt;2,DX$40&gt;0,SUM(DX$47:DX$53)&gt;0),1,0)))</f>
        <v>0</v>
      </c>
      <c r="CK102" s="80">
        <f>IF((SUM(CK$19:CK$39)+SUM(CK$78:CK101)+SUM(CK$117:CK$121))&gt;=30,0,SUM(IF(AND($I102=1,DY102=1,DY$41&gt;2,DY$40&gt;0,SUM(DY$47:DY$53)&gt;0),1,0)))</f>
        <v>0</v>
      </c>
      <c r="CL102" s="80">
        <f>IF((SUM(CL$19:CL$39)+SUM(CL$78:CL101)+SUM(CL$117:CL$121))&gt;=30,0,SUM(IF(AND($I102=1,DZ102=1,DZ$41&gt;2,DZ$40&gt;0,SUM(DZ$47:DZ$53)&gt;0),1,0)))</f>
        <v>0</v>
      </c>
      <c r="CM102" s="80">
        <f>IF((SUM(CM$19:CM$39)+SUM(CM$78:CM101)+SUM(CM$117:CM$121))&gt;=30,0,SUM(IF(AND($I102=1,EA102=1,EA$41&gt;2,EA$40&gt;0,SUM(EA$47:EA$53)&gt;0),1,0)))</f>
        <v>0</v>
      </c>
      <c r="CN102" s="80">
        <f>IF((SUM(CN$19:CN$39)+SUM(CN$78:CN101)+SUM(CN$117:CN$121))&gt;=30,0,SUM(IF(AND($I102=1,EB102=1,EB$41&gt;2,EB$40&gt;0,SUM(EB$47:EB$53)&gt;0),1,0)))</f>
        <v>0</v>
      </c>
      <c r="CO102" s="80">
        <f>IF((SUM(CO$19:CO$39)+SUM(CO$78:CO101)+SUM(CO$117:CO$121))&gt;=30,0,SUM(IF(AND($I102=1,EC102=1,EC$41&gt;2,EC$40&gt;0,SUM(EC$47:EC$53)&gt;0),1,0)))</f>
        <v>0</v>
      </c>
      <c r="CP102" s="80">
        <f>IF((SUM(CP$19:CP$39)+SUM(CP$78:CP101)+SUM(CP$117:CP$121))&gt;=30,0,SUM(IF(AND($I102=1,ED102=1,ED$41&gt;2,ED$40&gt;0,SUM(ED$47:ED$53)&gt;0),1,0)))</f>
        <v>0</v>
      </c>
      <c r="CQ102" s="80">
        <f>IF((SUM(CQ$19:CQ$39)+SUM(CQ$78:CQ101)+SUM(CQ$117:CQ$121))&gt;=30,0,SUM(IF(AND($I102=1,EE102=1,EE$41&gt;2,EE$40&gt;0,SUM(EE$47:EE$53)&gt;0),1,0)))</f>
        <v>0</v>
      </c>
      <c r="CR102" s="80">
        <f>IF((SUM(CR$19:CR$39)+SUM(CR$78:CR101)+SUM(CR$117:CR$121))&gt;=30,0,SUM(IF(AND($I102=1,EF102=1,EF$41&gt;2,EF$40&gt;0,SUM(EF$47:EF$53)&gt;0),1,0)))</f>
        <v>0</v>
      </c>
      <c r="CS102" s="64"/>
      <c r="CT102" s="64"/>
      <c r="CU102" s="64"/>
      <c r="CV102" s="64"/>
      <c r="CW102" s="64"/>
      <c r="CX102" s="64"/>
      <c r="CY102" s="64"/>
      <c r="CZ102" s="64"/>
      <c r="DA102" s="64"/>
      <c r="DB102" s="64"/>
      <c r="DC102" s="64"/>
      <c r="DD102" s="64"/>
      <c r="DE102" s="64"/>
      <c r="DF102" s="64"/>
      <c r="DG102" s="64"/>
      <c r="DH102" s="64"/>
      <c r="DI102" s="64"/>
      <c r="DJ102" s="64"/>
      <c r="DK102" s="64"/>
      <c r="DL102" s="64"/>
      <c r="DM102" s="64"/>
      <c r="DN102" s="64"/>
      <c r="DO102" s="64"/>
      <c r="DP102" s="64"/>
      <c r="DQ102" s="64"/>
      <c r="DR102" s="64"/>
      <c r="DS102" s="64"/>
      <c r="DT102" s="64"/>
      <c r="DU102" s="64"/>
      <c r="DV102" s="64"/>
      <c r="DW102" s="64"/>
      <c r="DX102" s="64"/>
      <c r="DY102" s="64"/>
      <c r="DZ102" s="64"/>
      <c r="EA102" s="64"/>
      <c r="EB102" s="64"/>
      <c r="EC102" s="64"/>
      <c r="ED102" s="64"/>
      <c r="EE102" s="64"/>
      <c r="EF102" s="64"/>
      <c r="EG102" s="54">
        <f t="shared" si="48"/>
        <v>0</v>
      </c>
      <c r="EH102" s="136"/>
      <c r="EI102" s="97">
        <f t="shared" si="49"/>
        <v>0</v>
      </c>
      <c r="EJ102" s="344" t="str">
        <f t="shared" si="50"/>
        <v/>
      </c>
      <c r="EK102" s="345">
        <f t="shared" si="51"/>
        <v>0</v>
      </c>
      <c r="EL102" s="185"/>
      <c r="EM102" s="102">
        <f>SUMIF($K102,REGISTER!$CU$7,'KORT 3'!$BD102)</f>
        <v>0</v>
      </c>
      <c r="EN102" s="19">
        <f>SUMIF($K102,REGISTER!$CU$8,'KORT 3'!$BD102)</f>
        <v>0</v>
      </c>
      <c r="EO102" s="20">
        <f>SUMIF($K102,REGISTER!$CU$9,'KORT 3'!$BD102)</f>
        <v>0</v>
      </c>
      <c r="EP102" s="17">
        <f>SUMIF($K102,REGISTER!$CU$21,'KORT 3'!$BD102)</f>
        <v>0</v>
      </c>
      <c r="EQ102" s="19">
        <f>SUMIF($K102,REGISTER!$CU$22,'KORT 3'!$BD102)</f>
        <v>0</v>
      </c>
      <c r="ER102" s="20">
        <f>SUMIF($K102,REGISTER!$CU$23,'KORT 3'!$BD102)</f>
        <v>0</v>
      </c>
      <c r="ES102" s="17">
        <f>SUMIF($K102,REGISTER!$CU$14,'KORT 3'!$BD102)</f>
        <v>0</v>
      </c>
      <c r="ET102" s="19">
        <f>SUMIF($K102,REGISTER!$CU$15,'KORT 3'!$BD102)</f>
        <v>0</v>
      </c>
      <c r="EU102" s="19">
        <f>SUMIF($K102,REGISTER!$CU$16,'KORT 3'!$BD102)</f>
        <v>0</v>
      </c>
      <c r="EV102" s="218">
        <f>SUMIF($K102,REGISTER!$CU$17,'KORT 3'!$BD102)+SUMIF($K102,REGISTER!$CU$18,'KORT 3'!$BD102)+SUMIF($K102,REGISTER!$CU$19,'KORT 3'!$BD102)+SUMIF($K102,REGISTER!$CU$20,'KORT 3'!$BD102)</f>
        <v>0</v>
      </c>
      <c r="EW102" s="103">
        <f>SUMIF($K102,REGISTER!$CU$28,'KORT 3'!$BD102)</f>
        <v>0</v>
      </c>
      <c r="EX102" s="19">
        <f>SUMIF($K102,REGISTER!$CU$29,'KORT 3'!$BD102)</f>
        <v>0</v>
      </c>
      <c r="EY102" s="19">
        <f>SUMIF($K102,REGISTER!$CU$30,'KORT 3'!$BD102)</f>
        <v>0</v>
      </c>
      <c r="EZ102" s="218">
        <f>SUMIF($K102,REGISTER!$CU$31,'KORT 3'!$BD102)+SUMIF($K102,REGISTER!$CU$32,'KORT 3'!$BD102)+SUMIF($K102,REGISTER!$CU$33,'KORT 3'!$BD102)+SUMIF($K102,REGISTER!$CU$34,'KORT 3'!$BD102)</f>
        <v>0</v>
      </c>
      <c r="FA102" s="136"/>
      <c r="FB102" s="136"/>
      <c r="FC102" s="136"/>
      <c r="FD102" s="136"/>
      <c r="FE102" s="136"/>
      <c r="FF102" s="136"/>
      <c r="FG102" s="136"/>
      <c r="FH102" s="136"/>
      <c r="FI102" s="136"/>
      <c r="FJ102" s="136"/>
      <c r="FK102" s="136"/>
      <c r="FL102" s="136"/>
      <c r="FM102" s="136"/>
      <c r="FN102" s="136"/>
      <c r="FO102" s="136"/>
      <c r="FP102" s="235"/>
      <c r="FQ102" s="103">
        <f>SUMIF($M102,REGISTER!$CU$36,'KORT 3'!$O102)</f>
        <v>0</v>
      </c>
      <c r="FR102" s="19">
        <f>SUMIF($M102,REGISTER!$CU$37,'KORT 3'!$O102)</f>
        <v>0</v>
      </c>
      <c r="FS102" s="19">
        <f>SUMIF($M102,REGISTER!$CU$38,'KORT 3'!$O102)</f>
        <v>0</v>
      </c>
      <c r="FT102" s="19">
        <f>SUMIF($M102,REGISTER!$CU$39,'KORT 3'!$O102)</f>
        <v>0</v>
      </c>
      <c r="FU102" s="19">
        <f>SUMIF($M102,REGISTER!$CU$40,'KORT 3'!$O102)</f>
        <v>0</v>
      </c>
      <c r="FV102" s="19">
        <f>SUMIF($M102,REGISTER!$CU$41,'KORT 3'!$O102)</f>
        <v>0</v>
      </c>
      <c r="FW102" s="19">
        <f>SUMIF($M102,REGISTER!$CU$56,'KORT 3'!$O102)</f>
        <v>0</v>
      </c>
      <c r="FX102" s="19">
        <f>SUMIF($M102,REGISTER!$CU$57,'KORT 3'!$O102)</f>
        <v>0</v>
      </c>
      <c r="FY102" s="19">
        <f>SUMIF($M102,REGISTER!$CU$58,'KORT 3'!$O102)</f>
        <v>0</v>
      </c>
      <c r="FZ102" s="19">
        <f>SUMIF($M102,REGISTER!$CU$59,'KORT 3'!$O102)</f>
        <v>0</v>
      </c>
      <c r="GA102" s="19">
        <f>SUMIF($M102,REGISTER!$CU$60,'KORT 3'!$O102)</f>
        <v>0</v>
      </c>
      <c r="GB102" s="19">
        <f>SUMIF($M102,REGISTER!$CU$61,'KORT 3'!$O102)</f>
        <v>0</v>
      </c>
      <c r="GC102" s="19">
        <f>SUMIF($M102,REGISTER!$CU$46,'KORT 3'!$O102)</f>
        <v>0</v>
      </c>
      <c r="GD102" s="19">
        <f>SUMIF($M102,REGISTER!$CU$47,'KORT 3'!$O102)</f>
        <v>0</v>
      </c>
      <c r="GE102" s="19">
        <f>SUMIF($M102,REGISTER!$CU$48,'KORT 3'!$O102)</f>
        <v>0</v>
      </c>
      <c r="GF102" s="19">
        <f>SUMIF($M102,REGISTER!$CU$49,'KORT 3'!$O102)</f>
        <v>0</v>
      </c>
      <c r="GG102" s="19">
        <f>SUMIF($M102,REGISTER!$CU$50,'KORT 3'!$O102)</f>
        <v>0</v>
      </c>
      <c r="GH102" s="19">
        <f>SUMIF($M102,REGISTER!$CU$51,'KORT 3'!$O102)</f>
        <v>0</v>
      </c>
      <c r="GI102" s="18">
        <f>SUMIF($M102,REGISTER!$CU$52,'KORT 3'!$O102)+SUMIF($M102,REGISTER!$CU$53,'KORT 3'!$O102)+SUMIF($M102,REGISTER!$CU$54,'KORT 3'!$O102)+SUMIF($M102,REGISTER!$CU$55,'KORT 3'!$O102)</f>
        <v>0</v>
      </c>
      <c r="GJ102" s="19">
        <f>SUMIF($M102,REGISTER!$CU$66,'KORT 3'!$O102)</f>
        <v>0</v>
      </c>
      <c r="GK102" s="19">
        <f>SUMIF($M102,REGISTER!$CU$67,'KORT 3'!$O102)</f>
        <v>0</v>
      </c>
      <c r="GL102" s="19">
        <f>SUMIF($M102,REGISTER!$CU$68,'KORT 3'!$O102)</f>
        <v>0</v>
      </c>
      <c r="GM102" s="19">
        <f>SUMIF($M102,REGISTER!$CU$69,'KORT 3'!$O102)</f>
        <v>0</v>
      </c>
      <c r="GN102" s="19">
        <f>SUMIF($M102,REGISTER!$CU$70,'KORT 3'!$O102)</f>
        <v>0</v>
      </c>
      <c r="GO102" s="19">
        <f>SUMIF($M102,REGISTER!$CU$71,'KORT 3'!$O102)</f>
        <v>0</v>
      </c>
      <c r="GP102" s="18">
        <f>SUMIF($M102,REGISTER!$CU$72,'KORT 3'!$O102)+SUMIF($M102,REGISTER!$CU$73,'KORT 3'!$O102)+SUMIF($M102,REGISTER!$CU$74,'KORT 3'!$O102)+SUMIF($M102,REGISTER!$CU$75,'KORT 3'!$O102)</f>
        <v>0</v>
      </c>
      <c r="GQ102" s="136"/>
      <c r="GR102" s="136"/>
      <c r="GS102" s="136"/>
      <c r="GT102" s="136"/>
      <c r="GU102" s="136"/>
      <c r="GV102" s="136"/>
      <c r="GW102" s="136"/>
      <c r="GX102" s="136"/>
      <c r="GY102" s="136"/>
      <c r="GZ102" s="136"/>
      <c r="HA102" s="136"/>
      <c r="HB102" s="136"/>
      <c r="HC102" s="136"/>
      <c r="HD102" s="136"/>
      <c r="HE102" s="136"/>
      <c r="HF102" s="136"/>
      <c r="HG102" s="136"/>
      <c r="HH102" s="125"/>
      <c r="HI102" s="1"/>
    </row>
    <row r="103" spans="1:217" ht="12" customHeight="1">
      <c r="A103" s="17">
        <v>47</v>
      </c>
      <c r="B103" s="81"/>
      <c r="C103" s="427" t="str">
        <f t="shared" si="38"/>
        <v/>
      </c>
      <c r="D103" s="428"/>
      <c r="E103" s="428"/>
      <c r="F103" s="428"/>
      <c r="G103" s="429"/>
      <c r="H103" s="130" t="str">
        <f t="shared" si="39"/>
        <v/>
      </c>
      <c r="I103" s="26">
        <f t="shared" si="40"/>
        <v>0</v>
      </c>
      <c r="J103" s="26">
        <f t="shared" si="41"/>
        <v>0</v>
      </c>
      <c r="K103" s="26">
        <f t="shared" si="42"/>
        <v>0</v>
      </c>
      <c r="L103" s="133"/>
      <c r="M103" s="26">
        <f t="shared" si="43"/>
        <v>0</v>
      </c>
      <c r="N103" s="26">
        <f t="shared" si="44"/>
        <v>0</v>
      </c>
      <c r="O103" s="101">
        <f t="shared" si="45"/>
        <v>0</v>
      </c>
      <c r="P103" s="80">
        <f>IF((SUM(P$19:P$39)+SUM(P$78:P102)+SUM(P$117:P$121))&gt;=REGISTER!$CZ$22,0,IF(CS$70=1,0,IF(AND(CS103=1,$J103=1,CS$43&gt;=REGISTER!$CZ$25,CS$40&gt;0,SUM(CS$54:CS$60)&gt;0),1,0)))</f>
        <v>0</v>
      </c>
      <c r="Q103" s="80">
        <f>IF((SUM(Q$19:Q$39)+SUM(Q$78:Q102)+SUM(Q$117:Q$121))&gt;=REGISTER!$CZ$22,0,IF(CT$70=1,0,IF(AND(CT103=1,$J103=1,CT$43&gt;=REGISTER!$CZ$25,CT$40&gt;0,SUM(CT$54:CT$60)&gt;0),1,0)))</f>
        <v>0</v>
      </c>
      <c r="R103" s="80">
        <f>IF((SUM(R$19:R$39)+SUM(R$78:R102)+SUM(R$117:R$121))&gt;=REGISTER!$CZ$22,0,IF(CU$70=1,0,IF(AND(CU103=1,$J103=1,CU$43&gt;=REGISTER!$CZ$25,CU$40&gt;0,SUM(CU$54:CU$60)&gt;0),1,0)))</f>
        <v>0</v>
      </c>
      <c r="S103" s="80">
        <f>IF((SUM(S$19:S$39)+SUM(S$78:S102)+SUM(S$117:S$121))&gt;=REGISTER!$CZ$22,0,IF(CV$70=1,0,IF(AND(CV103=1,$J103=1,CV$43&gt;=REGISTER!$CZ$25,CV$40&gt;0,SUM(CV$54:CV$60)&gt;0),1,0)))</f>
        <v>0</v>
      </c>
      <c r="T103" s="80">
        <f>IF((SUM(T$19:T$39)+SUM(T$78:T102)+SUM(T$117:T$121))&gt;=REGISTER!$CZ$22,0,IF(CW$70=1,0,IF(AND(CW103=1,$J103=1,CW$43&gt;=REGISTER!$CZ$25,CW$40&gt;0,SUM(CW$54:CW$60)&gt;0),1,0)))</f>
        <v>0</v>
      </c>
      <c r="U103" s="80">
        <f>IF((SUM(U$19:U$39)+SUM(U$78:U102)+SUM(U$117:U$121))&gt;=REGISTER!$CZ$22,0,IF(CX$70=1,0,IF(AND(CX103=1,$J103=1,CX$43&gt;=REGISTER!$CZ$25,CX$40&gt;0,SUM(CX$54:CX$60)&gt;0),1,0)))</f>
        <v>0</v>
      </c>
      <c r="V103" s="80">
        <f>IF((SUM(V$19:V$39)+SUM(V$78:V102)+SUM(V$117:V$121))&gt;=REGISTER!$CZ$22,0,IF(CY$70=1,0,IF(AND(CY103=1,$J103=1,CY$43&gt;=REGISTER!$CZ$25,CY$40&gt;0,SUM(CY$54:CY$60)&gt;0),1,0)))</f>
        <v>0</v>
      </c>
      <c r="W103" s="80">
        <f>IF((SUM(W$19:W$39)+SUM(W$78:W102)+SUM(W$117:W$121))&gt;=REGISTER!$CZ$22,0,IF(CZ$70=1,0,IF(AND(CZ103=1,$J103=1,CZ$43&gt;=REGISTER!$CZ$25,CZ$40&gt;0,SUM(CZ$54:CZ$60)&gt;0),1,0)))</f>
        <v>0</v>
      </c>
      <c r="X103" s="80">
        <f>IF((SUM(X$19:X$39)+SUM(X$78:X102)+SUM(X$117:X$121))&gt;=REGISTER!$CZ$22,0,IF(DA$70=1,0,IF(AND(DA103=1,$J103=1,DA$43&gt;=REGISTER!$CZ$25,DA$40&gt;0,SUM(DA$54:DA$60)&gt;0),1,0)))</f>
        <v>0</v>
      </c>
      <c r="Y103" s="80">
        <f>IF((SUM(Y$19:Y$39)+SUM(Y$78:Y102)+SUM(Y$117:Y$121))&gt;=REGISTER!$CZ$22,0,IF(DB$70=1,0,IF(AND(DB103=1,$J103=1,DB$43&gt;=REGISTER!$CZ$25,DB$40&gt;0,SUM(DB$54:DB$60)&gt;0),1,0)))</f>
        <v>0</v>
      </c>
      <c r="Z103" s="80">
        <f>IF((SUM(Z$19:Z$39)+SUM(Z$78:Z102)+SUM(Z$117:Z$121))&gt;=REGISTER!$CZ$22,0,IF(DC$70=1,0,IF(AND(DC103=1,$J103=1,DC$43&gt;=REGISTER!$CZ$25,DC$40&gt;0,SUM(DC$54:DC$60)&gt;0),1,0)))</f>
        <v>0</v>
      </c>
      <c r="AA103" s="80">
        <f>IF((SUM(AA$19:AA$39)+SUM(AA$78:AA102)+SUM(AA$117:AA$121))&gt;=REGISTER!$CZ$22,0,IF(DD$70=1,0,IF(AND(DD103=1,$J103=1,DD$43&gt;=REGISTER!$CZ$25,DD$40&gt;0,SUM(DD$54:DD$60)&gt;0),1,0)))</f>
        <v>0</v>
      </c>
      <c r="AB103" s="80">
        <f>IF((SUM(AB$19:AB$39)+SUM(AB$78:AB102)+SUM(AB$117:AB$121))&gt;=REGISTER!$CZ$22,0,IF(DE$70=1,0,IF(AND(DE103=1,$J103=1,DE$43&gt;=REGISTER!$CZ$25,DE$40&gt;0,SUM(DE$54:DE$60)&gt;0),1,0)))</f>
        <v>0</v>
      </c>
      <c r="AC103" s="80">
        <f>IF((SUM(AC$19:AC$39)+SUM(AC$78:AC102)+SUM(AC$117:AC$121))&gt;=REGISTER!$CZ$22,0,IF(DF$70=1,0,IF(AND(DF103=1,$J103=1,DF$43&gt;=REGISTER!$CZ$25,DF$40&gt;0,SUM(DF$54:DF$60)&gt;0),1,0)))</f>
        <v>0</v>
      </c>
      <c r="AD103" s="80">
        <f>IF((SUM(AD$19:AD$39)+SUM(AD$78:AD102)+SUM(AD$117:AD$121))&gt;=REGISTER!$CZ$22,0,IF(DG$70=1,0,IF(AND(DG103=1,$J103=1,DG$43&gt;=REGISTER!$CZ$25,DG$40&gt;0,SUM(DG$54:DG$60)&gt;0),1,0)))</f>
        <v>0</v>
      </c>
      <c r="AE103" s="80">
        <f>IF((SUM(AE$19:AE$39)+SUM(AE$78:AE102)+SUM(AE$117:AE$121))&gt;=REGISTER!$CZ$22,0,IF(DH$70=1,0,IF(AND(DH103=1,$J103=1,DH$43&gt;=REGISTER!$CZ$25,DH$40&gt;0,SUM(DH$54:DH$60)&gt;0),1,0)))</f>
        <v>0</v>
      </c>
      <c r="AF103" s="80">
        <f>IF((SUM(AF$19:AF$39)+SUM(AF$78:AF102)+SUM(AF$117:AF$121))&gt;=REGISTER!$CZ$22,0,IF(DI$70=1,0,IF(AND(DI103=1,$J103=1,DI$43&gt;=REGISTER!$CZ$25,DI$40&gt;0,SUM(DI$54:DI$60)&gt;0),1,0)))</f>
        <v>0</v>
      </c>
      <c r="AG103" s="80">
        <f>IF((SUM(AG$19:AG$39)+SUM(AG$78:AG102)+SUM(AG$117:AG$121))&gt;=REGISTER!$CZ$22,0,IF(DJ$70=1,0,IF(AND(DJ103=1,$J103=1,DJ$43&gt;=REGISTER!$CZ$25,DJ$40&gt;0,SUM(DJ$54:DJ$60)&gt;0),1,0)))</f>
        <v>0</v>
      </c>
      <c r="AH103" s="80">
        <f>IF((SUM(AH$19:AH$39)+SUM(AH$78:AH102)+SUM(AH$117:AH$121))&gt;=REGISTER!$CZ$22,0,IF(DK$70=1,0,IF(AND(DK103=1,$J103=1,DK$43&gt;=REGISTER!$CZ$25,DK$40&gt;0,SUM(DK$54:DK$60)&gt;0),1,0)))</f>
        <v>0</v>
      </c>
      <c r="AI103" s="80">
        <f>IF((SUM(AI$19:AI$39)+SUM(AI$78:AI102)+SUM(AI$117:AI$121))&gt;=REGISTER!$CZ$22,0,IF(DL$70=1,0,IF(AND(DL103=1,$J103=1,DL$43&gt;=REGISTER!$CZ$25,DL$40&gt;0,SUM(DL$54:DL$60)&gt;0),1,0)))</f>
        <v>0</v>
      </c>
      <c r="AJ103" s="80">
        <f>IF((SUM(AJ$19:AJ$39)+SUM(AJ$78:AJ102)+SUM(AJ$117:AJ$121))&gt;=REGISTER!$CZ$22,0,IF(DM$70=1,0,IF(AND(DM103=1,$J103=1,DM$43&gt;=REGISTER!$CZ$25,DM$40&gt;0,SUM(DM$54:DM$60)&gt;0),1,0)))</f>
        <v>0</v>
      </c>
      <c r="AK103" s="80">
        <f>IF((SUM(AK$19:AK$39)+SUM(AK$78:AK102)+SUM(AK$117:AK$121))&gt;=REGISTER!$CZ$22,0,IF(DN$70=1,0,IF(AND(DN103=1,$J103=1,DN$43&gt;=REGISTER!$CZ$25,DN$40&gt;0,SUM(DN$54:DN$60)&gt;0),1,0)))</f>
        <v>0</v>
      </c>
      <c r="AL103" s="80">
        <f>IF((SUM(AL$19:AL$39)+SUM(AL$78:AL102)+SUM(AL$117:AL$121))&gt;=REGISTER!$CZ$22,0,IF(DO$70=1,0,IF(AND(DO103=1,$J103=1,DO$43&gt;=REGISTER!$CZ$25,DO$40&gt;0,SUM(DO$54:DO$60)&gt;0),1,0)))</f>
        <v>0</v>
      </c>
      <c r="AM103" s="80">
        <f>IF((SUM(AM$19:AM$39)+SUM(AM$78:AM102)+SUM(AM$117:AM$121))&gt;=REGISTER!$CZ$22,0,IF(DP$70=1,0,IF(AND(DP103=1,$J103=1,DP$43&gt;=REGISTER!$CZ$25,DP$40&gt;0,SUM(DP$54:DP$60)&gt;0),1,0)))</f>
        <v>0</v>
      </c>
      <c r="AN103" s="80">
        <f>IF((SUM(AN$19:AN$39)+SUM(AN$78:AN102)+SUM(AN$117:AN$121))&gt;=REGISTER!$CZ$22,0,IF(DQ$70=1,0,IF(AND(DQ103=1,$J103=1,DQ$43&gt;=REGISTER!$CZ$25,DQ$40&gt;0,SUM(DQ$54:DQ$60)&gt;0),1,0)))</f>
        <v>0</v>
      </c>
      <c r="AO103" s="80">
        <f>IF((SUM(AO$19:AO$39)+SUM(AO$78:AO102)+SUM(AO$117:AO$121))&gt;=REGISTER!$CZ$22,0,IF(DR$70=1,0,IF(AND(DR103=1,$J103=1,DR$43&gt;=REGISTER!$CZ$25,DR$40&gt;0,SUM(DR$54:DR$60)&gt;0),1,0)))</f>
        <v>0</v>
      </c>
      <c r="AP103" s="80">
        <f>IF((SUM(AP$19:AP$39)+SUM(AP$78:AP102)+SUM(AP$117:AP$121))&gt;=REGISTER!$CZ$22,0,IF(DS$70=1,0,IF(AND(DS103=1,$J103=1,DS$43&gt;=REGISTER!$CZ$25,DS$40&gt;0,SUM(DS$54:DS$60)&gt;0),1,0)))</f>
        <v>0</v>
      </c>
      <c r="AQ103" s="80">
        <f>IF((SUM(AQ$19:AQ$39)+SUM(AQ$78:AQ102)+SUM(AQ$117:AQ$121))&gt;=REGISTER!$CZ$22,0,IF(DT$70=1,0,IF(AND(DT103=1,$J103=1,DT$43&gt;=REGISTER!$CZ$25,DT$40&gt;0,SUM(DT$54:DT$60)&gt;0),1,0)))</f>
        <v>0</v>
      </c>
      <c r="AR103" s="80">
        <f>IF((SUM(AR$19:AR$39)+SUM(AR$78:AR102)+SUM(AR$117:AR$121))&gt;=REGISTER!$CZ$22,0,IF(DU$70=1,0,IF(AND(DU103=1,$J103=1,DU$43&gt;=REGISTER!$CZ$25,DU$40&gt;0,SUM(DU$54:DU$60)&gt;0),1,0)))</f>
        <v>0</v>
      </c>
      <c r="AS103" s="80">
        <f>IF((SUM(AS$19:AS$39)+SUM(AS$78:AS102)+SUM(AS$117:AS$121))&gt;=REGISTER!$CZ$22,0,IF(DV$70=1,0,IF(AND(DV103=1,$J103=1,DV$43&gt;=REGISTER!$CZ$25,DV$40&gt;0,SUM(DV$54:DV$60)&gt;0),1,0)))</f>
        <v>0</v>
      </c>
      <c r="AT103" s="80">
        <f>IF((SUM(AT$19:AT$39)+SUM(AT$78:AT102)+SUM(AT$117:AT$121))&gt;=REGISTER!$CZ$22,0,IF(DW$70=1,0,IF(AND(DW103=1,$J103=1,DW$43&gt;=REGISTER!$CZ$25,DW$40&gt;0,SUM(DW$54:DW$60)&gt;0),1,0)))</f>
        <v>0</v>
      </c>
      <c r="AU103" s="80">
        <f>IF((SUM(AU$19:AU$39)+SUM(AU$78:AU102)+SUM(AU$117:AU$121))&gt;=REGISTER!$CZ$22,0,IF(DX$70=1,0,IF(AND(DX103=1,$J103=1,DX$43&gt;=REGISTER!$CZ$25,DX$40&gt;0,SUM(DX$54:DX$60)&gt;0),1,0)))</f>
        <v>0</v>
      </c>
      <c r="AV103" s="80">
        <f>IF((SUM(AV$19:AV$39)+SUM(AV$78:AV102)+SUM(AV$117:AV$121))&gt;=REGISTER!$CZ$22,0,IF(DY$70=1,0,IF(AND(DY103=1,$J103=1,DY$43&gt;=REGISTER!$CZ$25,DY$40&gt;0,SUM(DY$54:DY$60)&gt;0),1,0)))</f>
        <v>0</v>
      </c>
      <c r="AW103" s="80">
        <f>IF((SUM(AW$19:AW$39)+SUM(AW$78:AW102)+SUM(AW$117:AW$121))&gt;=REGISTER!$CZ$22,0,IF(DZ$70=1,0,IF(AND(DZ103=1,$J103=1,DZ$43&gt;=REGISTER!$CZ$25,DZ$40&gt;0,SUM(DZ$54:DZ$60)&gt;0),1,0)))</f>
        <v>0</v>
      </c>
      <c r="AX103" s="80">
        <f>IF((SUM(AX$19:AX$39)+SUM(AX$78:AX102)+SUM(AX$117:AX$121))&gt;=REGISTER!$CZ$22,0,IF(EA$70=1,0,IF(AND(EA103=1,$J103=1,EA$43&gt;=REGISTER!$CZ$25,EA$40&gt;0,SUM(EA$54:EA$60)&gt;0),1,0)))</f>
        <v>0</v>
      </c>
      <c r="AY103" s="80">
        <f>IF((SUM(AY$19:AY$39)+SUM(AY$78:AY102)+SUM(AY$117:AY$121))&gt;=REGISTER!$CZ$22,0,IF(EB$70=1,0,IF(AND(EB103=1,$J103=1,EB$43&gt;=REGISTER!$CZ$25,EB$40&gt;0,SUM(EB$54:EB$60)&gt;0),1,0)))</f>
        <v>0</v>
      </c>
      <c r="AZ103" s="80">
        <f>IF((SUM(AZ$19:AZ$39)+SUM(AZ$78:AZ102)+SUM(AZ$117:AZ$121))&gt;=REGISTER!$CZ$22,0,IF(EC$70=1,0,IF(AND(EC103=1,$J103=1,EC$43&gt;=REGISTER!$CZ$25,EC$40&gt;0,SUM(EC$54:EC$60)&gt;0),1,0)))</f>
        <v>0</v>
      </c>
      <c r="BA103" s="80">
        <f>IF((SUM(BA$19:BA$39)+SUM(BA$78:BA102)+SUM(BA$117:BA$121))&gt;=REGISTER!$CZ$22,0,IF(ED$70=1,0,IF(AND(ED103=1,$J103=1,ED$43&gt;=REGISTER!$CZ$25,ED$40&gt;0,SUM(ED$54:ED$60)&gt;0),1,0)))</f>
        <v>0</v>
      </c>
      <c r="BB103" s="80">
        <f>IF((SUM(BB$19:BB$39)+SUM(BB$78:BB102)+SUM(BB$117:BB$121))&gt;=REGISTER!$CZ$22,0,IF(EE$70=1,0,IF(AND(EE103=1,$J103=1,EE$43&gt;=REGISTER!$CZ$25,EE$40&gt;0,SUM(EE$54:EE$60)&gt;0),1,0)))</f>
        <v>0</v>
      </c>
      <c r="BC103" s="80">
        <f>IF((SUM(BC$19:BC$39)+SUM(BC$78:BC102)+SUM(BC$117:BC$121))&gt;=REGISTER!$CZ$22,0,IF(EF$70=1,0,IF(AND(EF103=1,$J103=1,EF$43&gt;=REGISTER!$CZ$25,EF$40&gt;0,SUM(EF$54:EF$60)&gt;0),1,0)))</f>
        <v>0</v>
      </c>
      <c r="BD103" s="101">
        <f t="shared" si="46"/>
        <v>0</v>
      </c>
      <c r="BE103" s="80">
        <f>IF((SUM(BE$19:BE$39)+SUM(BE$78:BE102)+SUM(BE$117:BE$121))&gt;=30,0,SUM(IF(AND($I103=1,CS103=1,CS$41&gt;2,CS$40&gt;0,SUM(CS$47:CS$53)&gt;0),1,0)))</f>
        <v>0</v>
      </c>
      <c r="BF103" s="80">
        <f>IF((SUM(BF$19:BF$39)+SUM(BF$78:BF102)+SUM(BF$117:BF$121))&gt;=30,0,SUM(IF(AND($I103=1,CT103=1,CT$41&gt;2,CT$40&gt;0,SUM(CT$47:CT$53)&gt;0),1,0)))</f>
        <v>0</v>
      </c>
      <c r="BG103" s="80">
        <f>IF((SUM(BG$19:BG$39)+SUM(BG$78:BG102)+SUM(BG$117:BG$121))&gt;=30,0,SUM(IF(AND($I103=1,CU103=1,CU$41&gt;2,CU$40&gt;0,SUM(CU$47:CU$53)&gt;0),1,0)))</f>
        <v>0</v>
      </c>
      <c r="BH103" s="80">
        <f>IF((SUM(BH$19:BH$39)+SUM(BH$78:BH102)+SUM(BH$117:BH$121))&gt;=30,0,SUM(IF(AND($I103=1,CV103=1,CV$41&gt;2,CV$40&gt;0,SUM(CV$47:CV$53)&gt;0),1,0)))</f>
        <v>0</v>
      </c>
      <c r="BI103" s="80">
        <f>IF((SUM(BI$19:BI$39)+SUM(BI$78:BI102)+SUM(BI$117:BI$121))&gt;=30,0,SUM(IF(AND($I103=1,CW103=1,CW$41&gt;2,CW$40&gt;0,SUM(CW$47:CW$53)&gt;0),1,0)))</f>
        <v>0</v>
      </c>
      <c r="BJ103" s="80">
        <f>IF((SUM(BJ$19:BJ$39)+SUM(BJ$78:BJ102)+SUM(BJ$117:BJ$121))&gt;=30,0,SUM(IF(AND($I103=1,CX103=1,CX$41&gt;2,CX$40&gt;0,SUM(CX$47:CX$53)&gt;0),1,0)))</f>
        <v>0</v>
      </c>
      <c r="BK103" s="80">
        <f>IF((SUM(BK$19:BK$39)+SUM(BK$78:BK102)+SUM(BK$117:BK$121))&gt;=30,0,SUM(IF(AND($I103=1,CY103=1,CY$41&gt;2,CY$40&gt;0,SUM(CY$47:CY$53)&gt;0),1,0)))</f>
        <v>0</v>
      </c>
      <c r="BL103" s="80">
        <f>IF((SUM(BL$19:BL$39)+SUM(BL$78:BL102)+SUM(BL$117:BL$121))&gt;=30,0,SUM(IF(AND($I103=1,CZ103=1,CZ$41&gt;2,CZ$40&gt;0,SUM(CZ$47:CZ$53)&gt;0),1,0)))</f>
        <v>0</v>
      </c>
      <c r="BM103" s="80">
        <f>IF((SUM(BM$19:BM$39)+SUM(BM$78:BM102)+SUM(BM$117:BM$121))&gt;=30,0,SUM(IF(AND($I103=1,DA103=1,DA$41&gt;2,DA$40&gt;0,SUM(DA$47:DA$53)&gt;0),1,0)))</f>
        <v>0</v>
      </c>
      <c r="BN103" s="80">
        <f>IF((SUM(BN$19:BN$39)+SUM(BN$78:BN102)+SUM(BN$117:BN$121))&gt;=30,0,SUM(IF(AND($I103=1,DB103=1,DB$41&gt;2,DB$40&gt;0,SUM(DB$47:DB$53)&gt;0),1,0)))</f>
        <v>0</v>
      </c>
      <c r="BO103" s="80">
        <f>IF((SUM(BO$19:BO$39)+SUM(BO$78:BO102)+SUM(BO$117:BO$121))&gt;=30,0,SUM(IF(AND($I103=1,DC103=1,DC$41&gt;2,DC$40&gt;0,SUM(DC$47:DC$53)&gt;0),1,0)))</f>
        <v>0</v>
      </c>
      <c r="BP103" s="80">
        <f>IF((SUM(BP$19:BP$39)+SUM(BP$78:BP102)+SUM(BP$117:BP$121))&gt;=30,0,SUM(IF(AND($I103=1,DD103=1,DD$41&gt;2,DD$40&gt;0,SUM(DD$47:DD$53)&gt;0),1,0)))</f>
        <v>0</v>
      </c>
      <c r="BQ103" s="80">
        <f>IF((SUM(BQ$19:BQ$39)+SUM(BQ$78:BQ102)+SUM(BQ$117:BQ$121))&gt;=30,0,SUM(IF(AND($I103=1,DE103=1,DE$41&gt;2,DE$40&gt;0,SUM(DE$47:DE$53)&gt;0),1,0)))</f>
        <v>0</v>
      </c>
      <c r="BR103" s="80">
        <f>IF((SUM(BR$19:BR$39)+SUM(BR$78:BR102)+SUM(BR$117:BR$121))&gt;=30,0,SUM(IF(AND($I103=1,DF103=1,DF$41&gt;2,DF$40&gt;0,SUM(DF$47:DF$53)&gt;0),1,0)))</f>
        <v>0</v>
      </c>
      <c r="BS103" s="80">
        <f>IF((SUM(BS$19:BS$39)+SUM(BS$78:BS102)+SUM(BS$117:BS$121))&gt;=30,0,SUM(IF(AND($I103=1,DG103=1,DG$41&gt;2,DG$40&gt;0,SUM(DG$47:DG$53)&gt;0),1,0)))</f>
        <v>0</v>
      </c>
      <c r="BT103" s="80">
        <f>IF((SUM(BT$19:BT$39)+SUM(BT$78:BT102)+SUM(BT$117:BT$121))&gt;=30,0,SUM(IF(AND($I103=1,DH103=1,DH$41&gt;2,DH$40&gt;0,SUM(DH$47:DH$53)&gt;0),1,0)))</f>
        <v>0</v>
      </c>
      <c r="BU103" s="80">
        <f>IF((SUM(BU$19:BU$39)+SUM(BU$78:BU102)+SUM(BU$117:BU$121))&gt;=30,0,SUM(IF(AND($I103=1,DI103=1,DI$41&gt;2,DI$40&gt;0,SUM(DI$47:DI$53)&gt;0),1,0)))</f>
        <v>0</v>
      </c>
      <c r="BV103" s="80">
        <f>IF((SUM(BV$19:BV$39)+SUM(BV$78:BV102)+SUM(BV$117:BV$121))&gt;=30,0,SUM(IF(AND($I103=1,DJ103=1,DJ$41&gt;2,DJ$40&gt;0,SUM(DJ$47:DJ$53)&gt;0),1,0)))</f>
        <v>0</v>
      </c>
      <c r="BW103" s="80">
        <f>IF((SUM(BW$19:BW$39)+SUM(BW$78:BW102)+SUM(BW$117:BW$121))&gt;=30,0,SUM(IF(AND($I103=1,DK103=1,DK$41&gt;2,DK$40&gt;0,SUM(DK$47:DK$53)&gt;0),1,0)))</f>
        <v>0</v>
      </c>
      <c r="BX103" s="80">
        <f>IF((SUM(BX$19:BX$39)+SUM(BX$78:BX102)+SUM(BX$117:BX$121))&gt;=30,0,SUM(IF(AND($I103=1,DL103=1,DL$41&gt;2,DL$40&gt;0,SUM(DL$47:DL$53)&gt;0),1,0)))</f>
        <v>0</v>
      </c>
      <c r="BY103" s="80">
        <f>IF((SUM(BY$19:BY$39)+SUM(BY$78:BY102)+SUM(BY$117:BY$121))&gt;=30,0,SUM(IF(AND($I103=1,DM103=1,DM$41&gt;2,DM$40&gt;0,SUM(DM$47:DM$53)&gt;0),1,0)))</f>
        <v>0</v>
      </c>
      <c r="BZ103" s="80">
        <f>IF((SUM(BZ$19:BZ$39)+SUM(BZ$78:BZ102)+SUM(BZ$117:BZ$121))&gt;=30,0,SUM(IF(AND($I103=1,DN103=1,DN$41&gt;2,DN$40&gt;0,SUM(DN$47:DN$53)&gt;0),1,0)))</f>
        <v>0</v>
      </c>
      <c r="CA103" s="80">
        <f>IF((SUM(CA$19:CA$39)+SUM(CA$78:CA102)+SUM(CA$117:CA$121))&gt;=30,0,SUM(IF(AND($I103=1,DO103=1,DO$41&gt;2,DO$40&gt;0,SUM(DO$47:DO$53)&gt;0),1,0)))</f>
        <v>0</v>
      </c>
      <c r="CB103" s="80">
        <f>IF((SUM(CB$19:CB$39)+SUM(CB$78:CB102)+SUM(CB$117:CB$121))&gt;=30,0,SUM(IF(AND($I103=1,DP103=1,DP$41&gt;2,DP$40&gt;0,SUM(DP$47:DP$53)&gt;0),1,0)))</f>
        <v>0</v>
      </c>
      <c r="CC103" s="80">
        <f>IF((SUM(CC$19:CC$39)+SUM(CC$78:CC102)+SUM(CC$117:CC$121))&gt;=30,0,SUM(IF(AND($I103=1,DQ103=1,DQ$41&gt;2,DQ$40&gt;0,SUM(DQ$47:DQ$53)&gt;0),1,0)))</f>
        <v>0</v>
      </c>
      <c r="CD103" s="80">
        <f>IF((SUM(CD$19:CD$39)+SUM(CD$78:CD102)+SUM(CD$117:CD$121))&gt;=30,0,SUM(IF(AND($I103=1,DR103=1,DR$41&gt;2,DR$40&gt;0,SUM(DR$47:DR$53)&gt;0),1,0)))</f>
        <v>0</v>
      </c>
      <c r="CE103" s="80">
        <f>IF((SUM(CE$19:CE$39)+SUM(CE$78:CE102)+SUM(CE$117:CE$121))&gt;=30,0,SUM(IF(AND($I103=1,DS103=1,DS$41&gt;2,DS$40&gt;0,SUM(DS$47:DS$53)&gt;0),1,0)))</f>
        <v>0</v>
      </c>
      <c r="CF103" s="80">
        <f>IF((SUM(CF$19:CF$39)+SUM(CF$78:CF102)+SUM(CF$117:CF$121))&gt;=30,0,SUM(IF(AND($I103=1,DT103=1,DT$41&gt;2,DT$40&gt;0,SUM(DT$47:DT$53)&gt;0),1,0)))</f>
        <v>0</v>
      </c>
      <c r="CG103" s="80">
        <f>IF((SUM(CG$19:CG$39)+SUM(CG$78:CG102)+SUM(CG$117:CG$121))&gt;=30,0,SUM(IF(AND($I103=1,DU103=1,DU$41&gt;2,DU$40&gt;0,SUM(DU$47:DU$53)&gt;0),1,0)))</f>
        <v>0</v>
      </c>
      <c r="CH103" s="80">
        <f>IF((SUM(CH$19:CH$39)+SUM(CH$78:CH102)+SUM(CH$117:CH$121))&gt;=30,0,SUM(IF(AND($I103=1,DV103=1,DV$41&gt;2,DV$40&gt;0,SUM(DV$47:DV$53)&gt;0),1,0)))</f>
        <v>0</v>
      </c>
      <c r="CI103" s="80">
        <f>IF((SUM(CI$19:CI$39)+SUM(CI$78:CI102)+SUM(CI$117:CI$121))&gt;=30,0,SUM(IF(AND($I103=1,DW103=1,DW$41&gt;2,DW$40&gt;0,SUM(DW$47:DW$53)&gt;0),1,0)))</f>
        <v>0</v>
      </c>
      <c r="CJ103" s="80">
        <f>IF((SUM(CJ$19:CJ$39)+SUM(CJ$78:CJ102)+SUM(CJ$117:CJ$121))&gt;=30,0,SUM(IF(AND($I103=1,DX103=1,DX$41&gt;2,DX$40&gt;0,SUM(DX$47:DX$53)&gt;0),1,0)))</f>
        <v>0</v>
      </c>
      <c r="CK103" s="80">
        <f>IF((SUM(CK$19:CK$39)+SUM(CK$78:CK102)+SUM(CK$117:CK$121))&gt;=30,0,SUM(IF(AND($I103=1,DY103=1,DY$41&gt;2,DY$40&gt;0,SUM(DY$47:DY$53)&gt;0),1,0)))</f>
        <v>0</v>
      </c>
      <c r="CL103" s="80">
        <f>IF((SUM(CL$19:CL$39)+SUM(CL$78:CL102)+SUM(CL$117:CL$121))&gt;=30,0,SUM(IF(AND($I103=1,DZ103=1,DZ$41&gt;2,DZ$40&gt;0,SUM(DZ$47:DZ$53)&gt;0),1,0)))</f>
        <v>0</v>
      </c>
      <c r="CM103" s="80">
        <f>IF((SUM(CM$19:CM$39)+SUM(CM$78:CM102)+SUM(CM$117:CM$121))&gt;=30,0,SUM(IF(AND($I103=1,EA103=1,EA$41&gt;2,EA$40&gt;0,SUM(EA$47:EA$53)&gt;0),1,0)))</f>
        <v>0</v>
      </c>
      <c r="CN103" s="80">
        <f>IF((SUM(CN$19:CN$39)+SUM(CN$78:CN102)+SUM(CN$117:CN$121))&gt;=30,0,SUM(IF(AND($I103=1,EB103=1,EB$41&gt;2,EB$40&gt;0,SUM(EB$47:EB$53)&gt;0),1,0)))</f>
        <v>0</v>
      </c>
      <c r="CO103" s="80">
        <f>IF((SUM(CO$19:CO$39)+SUM(CO$78:CO102)+SUM(CO$117:CO$121))&gt;=30,0,SUM(IF(AND($I103=1,EC103=1,EC$41&gt;2,EC$40&gt;0,SUM(EC$47:EC$53)&gt;0),1,0)))</f>
        <v>0</v>
      </c>
      <c r="CP103" s="80">
        <f>IF((SUM(CP$19:CP$39)+SUM(CP$78:CP102)+SUM(CP$117:CP$121))&gt;=30,0,SUM(IF(AND($I103=1,ED103=1,ED$41&gt;2,ED$40&gt;0,SUM(ED$47:ED$53)&gt;0),1,0)))</f>
        <v>0</v>
      </c>
      <c r="CQ103" s="80">
        <f>IF((SUM(CQ$19:CQ$39)+SUM(CQ$78:CQ102)+SUM(CQ$117:CQ$121))&gt;=30,0,SUM(IF(AND($I103=1,EE103=1,EE$41&gt;2,EE$40&gt;0,SUM(EE$47:EE$53)&gt;0),1,0)))</f>
        <v>0</v>
      </c>
      <c r="CR103" s="80">
        <f>IF((SUM(CR$19:CR$39)+SUM(CR$78:CR102)+SUM(CR$117:CR$121))&gt;=30,0,SUM(IF(AND($I103=1,EF103=1,EF$41&gt;2,EF$40&gt;0,SUM(EF$47:EF$53)&gt;0),1,0)))</f>
        <v>0</v>
      </c>
      <c r="CS103" s="64"/>
      <c r="CT103" s="64"/>
      <c r="CU103" s="64"/>
      <c r="CV103" s="64"/>
      <c r="CW103" s="64"/>
      <c r="CX103" s="64"/>
      <c r="CY103" s="64"/>
      <c r="CZ103" s="64"/>
      <c r="DA103" s="64"/>
      <c r="DB103" s="64"/>
      <c r="DC103" s="64"/>
      <c r="DD103" s="64"/>
      <c r="DE103" s="64"/>
      <c r="DF103" s="64"/>
      <c r="DG103" s="64"/>
      <c r="DH103" s="64"/>
      <c r="DI103" s="64"/>
      <c r="DJ103" s="64"/>
      <c r="DK103" s="64"/>
      <c r="DL103" s="64"/>
      <c r="DM103" s="64"/>
      <c r="DN103" s="64"/>
      <c r="DO103" s="64"/>
      <c r="DP103" s="64"/>
      <c r="DQ103" s="64"/>
      <c r="DR103" s="64"/>
      <c r="DS103" s="64"/>
      <c r="DT103" s="64"/>
      <c r="DU103" s="64"/>
      <c r="DV103" s="64"/>
      <c r="DW103" s="64"/>
      <c r="DX103" s="64"/>
      <c r="DY103" s="64"/>
      <c r="DZ103" s="64"/>
      <c r="EA103" s="64"/>
      <c r="EB103" s="64"/>
      <c r="EC103" s="64"/>
      <c r="ED103" s="64"/>
      <c r="EE103" s="64"/>
      <c r="EF103" s="64"/>
      <c r="EG103" s="54">
        <f t="shared" si="48"/>
        <v>0</v>
      </c>
      <c r="EH103" s="136"/>
      <c r="EI103" s="97">
        <f t="shared" si="49"/>
        <v>0</v>
      </c>
      <c r="EJ103" s="344" t="str">
        <f t="shared" si="50"/>
        <v/>
      </c>
      <c r="EK103" s="345">
        <f t="shared" si="51"/>
        <v>0</v>
      </c>
      <c r="EL103" s="185"/>
      <c r="EM103" s="102">
        <f>SUMIF($K103,REGISTER!$CU$7,'KORT 3'!$BD103)</f>
        <v>0</v>
      </c>
      <c r="EN103" s="19">
        <f>SUMIF($K103,REGISTER!$CU$8,'KORT 3'!$BD103)</f>
        <v>0</v>
      </c>
      <c r="EO103" s="20">
        <f>SUMIF($K103,REGISTER!$CU$9,'KORT 3'!$BD103)</f>
        <v>0</v>
      </c>
      <c r="EP103" s="17">
        <f>SUMIF($K103,REGISTER!$CU$21,'KORT 3'!$BD103)</f>
        <v>0</v>
      </c>
      <c r="EQ103" s="19">
        <f>SUMIF($K103,REGISTER!$CU$22,'KORT 3'!$BD103)</f>
        <v>0</v>
      </c>
      <c r="ER103" s="20">
        <f>SUMIF($K103,REGISTER!$CU$23,'KORT 3'!$BD103)</f>
        <v>0</v>
      </c>
      <c r="ES103" s="17">
        <f>SUMIF($K103,REGISTER!$CU$14,'KORT 3'!$BD103)</f>
        <v>0</v>
      </c>
      <c r="ET103" s="19">
        <f>SUMIF($K103,REGISTER!$CU$15,'KORT 3'!$BD103)</f>
        <v>0</v>
      </c>
      <c r="EU103" s="19">
        <f>SUMIF($K103,REGISTER!$CU$16,'KORT 3'!$BD103)</f>
        <v>0</v>
      </c>
      <c r="EV103" s="218">
        <f>SUMIF($K103,REGISTER!$CU$17,'KORT 3'!$BD103)+SUMIF($K103,REGISTER!$CU$18,'KORT 3'!$BD103)+SUMIF($K103,REGISTER!$CU$19,'KORT 3'!$BD103)+SUMIF($K103,REGISTER!$CU$20,'KORT 3'!$BD103)</f>
        <v>0</v>
      </c>
      <c r="EW103" s="103">
        <f>SUMIF($K103,REGISTER!$CU$28,'KORT 3'!$BD103)</f>
        <v>0</v>
      </c>
      <c r="EX103" s="19">
        <f>SUMIF($K103,REGISTER!$CU$29,'KORT 3'!$BD103)</f>
        <v>0</v>
      </c>
      <c r="EY103" s="19">
        <f>SUMIF($K103,REGISTER!$CU$30,'KORT 3'!$BD103)</f>
        <v>0</v>
      </c>
      <c r="EZ103" s="218">
        <f>SUMIF($K103,REGISTER!$CU$31,'KORT 3'!$BD103)+SUMIF($K103,REGISTER!$CU$32,'KORT 3'!$BD103)+SUMIF($K103,REGISTER!$CU$33,'KORT 3'!$BD103)+SUMIF($K103,REGISTER!$CU$34,'KORT 3'!$BD103)</f>
        <v>0</v>
      </c>
      <c r="FA103" s="136"/>
      <c r="FB103" s="136"/>
      <c r="FC103" s="136"/>
      <c r="FD103" s="136"/>
      <c r="FE103" s="136"/>
      <c r="FF103" s="136"/>
      <c r="FG103" s="136"/>
      <c r="FH103" s="136"/>
      <c r="FI103" s="136"/>
      <c r="FJ103" s="136"/>
      <c r="FK103" s="136"/>
      <c r="FL103" s="136"/>
      <c r="FM103" s="136"/>
      <c r="FN103" s="136"/>
      <c r="FO103" s="136"/>
      <c r="FP103" s="235"/>
      <c r="FQ103" s="103">
        <f>SUMIF($M103,REGISTER!$CU$36,'KORT 3'!$O103)</f>
        <v>0</v>
      </c>
      <c r="FR103" s="19">
        <f>SUMIF($M103,REGISTER!$CU$37,'KORT 3'!$O103)</f>
        <v>0</v>
      </c>
      <c r="FS103" s="19">
        <f>SUMIF($M103,REGISTER!$CU$38,'KORT 3'!$O103)</f>
        <v>0</v>
      </c>
      <c r="FT103" s="19">
        <f>SUMIF($M103,REGISTER!$CU$39,'KORT 3'!$O103)</f>
        <v>0</v>
      </c>
      <c r="FU103" s="19">
        <f>SUMIF($M103,REGISTER!$CU$40,'KORT 3'!$O103)</f>
        <v>0</v>
      </c>
      <c r="FV103" s="19">
        <f>SUMIF($M103,REGISTER!$CU$41,'KORT 3'!$O103)</f>
        <v>0</v>
      </c>
      <c r="FW103" s="19">
        <f>SUMIF($M103,REGISTER!$CU$56,'KORT 3'!$O103)</f>
        <v>0</v>
      </c>
      <c r="FX103" s="19">
        <f>SUMIF($M103,REGISTER!$CU$57,'KORT 3'!$O103)</f>
        <v>0</v>
      </c>
      <c r="FY103" s="19">
        <f>SUMIF($M103,REGISTER!$CU$58,'KORT 3'!$O103)</f>
        <v>0</v>
      </c>
      <c r="FZ103" s="19">
        <f>SUMIF($M103,REGISTER!$CU$59,'KORT 3'!$O103)</f>
        <v>0</v>
      </c>
      <c r="GA103" s="19">
        <f>SUMIF($M103,REGISTER!$CU$60,'KORT 3'!$O103)</f>
        <v>0</v>
      </c>
      <c r="GB103" s="19">
        <f>SUMIF($M103,REGISTER!$CU$61,'KORT 3'!$O103)</f>
        <v>0</v>
      </c>
      <c r="GC103" s="19">
        <f>SUMIF($M103,REGISTER!$CU$46,'KORT 3'!$O103)</f>
        <v>0</v>
      </c>
      <c r="GD103" s="19">
        <f>SUMIF($M103,REGISTER!$CU$47,'KORT 3'!$O103)</f>
        <v>0</v>
      </c>
      <c r="GE103" s="19">
        <f>SUMIF($M103,REGISTER!$CU$48,'KORT 3'!$O103)</f>
        <v>0</v>
      </c>
      <c r="GF103" s="19">
        <f>SUMIF($M103,REGISTER!$CU$49,'KORT 3'!$O103)</f>
        <v>0</v>
      </c>
      <c r="GG103" s="19">
        <f>SUMIF($M103,REGISTER!$CU$50,'KORT 3'!$O103)</f>
        <v>0</v>
      </c>
      <c r="GH103" s="19">
        <f>SUMIF($M103,REGISTER!$CU$51,'KORT 3'!$O103)</f>
        <v>0</v>
      </c>
      <c r="GI103" s="18">
        <f>SUMIF($M103,REGISTER!$CU$52,'KORT 3'!$O103)+SUMIF($M103,REGISTER!$CU$53,'KORT 3'!$O103)+SUMIF($M103,REGISTER!$CU$54,'KORT 3'!$O103)+SUMIF($M103,REGISTER!$CU$55,'KORT 3'!$O103)</f>
        <v>0</v>
      </c>
      <c r="GJ103" s="19">
        <f>SUMIF($M103,REGISTER!$CU$66,'KORT 3'!$O103)</f>
        <v>0</v>
      </c>
      <c r="GK103" s="19">
        <f>SUMIF($M103,REGISTER!$CU$67,'KORT 3'!$O103)</f>
        <v>0</v>
      </c>
      <c r="GL103" s="19">
        <f>SUMIF($M103,REGISTER!$CU$68,'KORT 3'!$O103)</f>
        <v>0</v>
      </c>
      <c r="GM103" s="19">
        <f>SUMIF($M103,REGISTER!$CU$69,'KORT 3'!$O103)</f>
        <v>0</v>
      </c>
      <c r="GN103" s="19">
        <f>SUMIF($M103,REGISTER!$CU$70,'KORT 3'!$O103)</f>
        <v>0</v>
      </c>
      <c r="GO103" s="19">
        <f>SUMIF($M103,REGISTER!$CU$71,'KORT 3'!$O103)</f>
        <v>0</v>
      </c>
      <c r="GP103" s="18">
        <f>SUMIF($M103,REGISTER!$CU$72,'KORT 3'!$O103)+SUMIF($M103,REGISTER!$CU$73,'KORT 3'!$O103)+SUMIF($M103,REGISTER!$CU$74,'KORT 3'!$O103)+SUMIF($M103,REGISTER!$CU$75,'KORT 3'!$O103)</f>
        <v>0</v>
      </c>
      <c r="GQ103" s="136"/>
      <c r="GR103" s="136"/>
      <c r="GS103" s="136"/>
      <c r="GT103" s="136"/>
      <c r="GU103" s="136"/>
      <c r="GV103" s="136"/>
      <c r="GW103" s="136"/>
      <c r="GX103" s="136"/>
      <c r="GY103" s="136"/>
      <c r="GZ103" s="136"/>
      <c r="HA103" s="136"/>
      <c r="HB103" s="136"/>
      <c r="HC103" s="136"/>
      <c r="HD103" s="136"/>
      <c r="HE103" s="136"/>
      <c r="HF103" s="136"/>
      <c r="HG103" s="136"/>
      <c r="HH103" s="125"/>
      <c r="HI103" s="1"/>
    </row>
    <row r="104" spans="1:217" ht="12" customHeight="1">
      <c r="A104" s="17">
        <v>48</v>
      </c>
      <c r="B104" s="81"/>
      <c r="C104" s="427" t="str">
        <f t="shared" si="38"/>
        <v/>
      </c>
      <c r="D104" s="428"/>
      <c r="E104" s="428"/>
      <c r="F104" s="428"/>
      <c r="G104" s="429"/>
      <c r="H104" s="130" t="str">
        <f t="shared" si="39"/>
        <v/>
      </c>
      <c r="I104" s="26">
        <f t="shared" si="40"/>
        <v>0</v>
      </c>
      <c r="J104" s="26">
        <f t="shared" si="41"/>
        <v>0</v>
      </c>
      <c r="K104" s="26">
        <f t="shared" si="42"/>
        <v>0</v>
      </c>
      <c r="L104" s="133"/>
      <c r="M104" s="26">
        <f t="shared" si="43"/>
        <v>0</v>
      </c>
      <c r="N104" s="26">
        <f t="shared" si="44"/>
        <v>0</v>
      </c>
      <c r="O104" s="101">
        <f t="shared" si="45"/>
        <v>0</v>
      </c>
      <c r="P104" s="80">
        <f>IF((SUM(P$19:P$39)+SUM(P$78:P103)+SUM(P$117:P$121))&gt;=REGISTER!$CZ$22,0,IF(CS$70=1,0,IF(AND(CS104=1,$J104=1,CS$43&gt;=REGISTER!$CZ$25,CS$40&gt;0,SUM(CS$54:CS$60)&gt;0),1,0)))</f>
        <v>0</v>
      </c>
      <c r="Q104" s="80">
        <f>IF((SUM(Q$19:Q$39)+SUM(Q$78:Q103)+SUM(Q$117:Q$121))&gt;=REGISTER!$CZ$22,0,IF(CT$70=1,0,IF(AND(CT104=1,$J104=1,CT$43&gt;=REGISTER!$CZ$25,CT$40&gt;0,SUM(CT$54:CT$60)&gt;0),1,0)))</f>
        <v>0</v>
      </c>
      <c r="R104" s="80">
        <f>IF((SUM(R$19:R$39)+SUM(R$78:R103)+SUM(R$117:R$121))&gt;=REGISTER!$CZ$22,0,IF(CU$70=1,0,IF(AND(CU104=1,$J104=1,CU$43&gt;=REGISTER!$CZ$25,CU$40&gt;0,SUM(CU$54:CU$60)&gt;0),1,0)))</f>
        <v>0</v>
      </c>
      <c r="S104" s="80">
        <f>IF((SUM(S$19:S$39)+SUM(S$78:S103)+SUM(S$117:S$121))&gt;=REGISTER!$CZ$22,0,IF(CV$70=1,0,IF(AND(CV104=1,$J104=1,CV$43&gt;=REGISTER!$CZ$25,CV$40&gt;0,SUM(CV$54:CV$60)&gt;0),1,0)))</f>
        <v>0</v>
      </c>
      <c r="T104" s="80">
        <f>IF((SUM(T$19:T$39)+SUM(T$78:T103)+SUM(T$117:T$121))&gt;=REGISTER!$CZ$22,0,IF(CW$70=1,0,IF(AND(CW104=1,$J104=1,CW$43&gt;=REGISTER!$CZ$25,CW$40&gt;0,SUM(CW$54:CW$60)&gt;0),1,0)))</f>
        <v>0</v>
      </c>
      <c r="U104" s="80">
        <f>IF((SUM(U$19:U$39)+SUM(U$78:U103)+SUM(U$117:U$121))&gt;=REGISTER!$CZ$22,0,IF(CX$70=1,0,IF(AND(CX104=1,$J104=1,CX$43&gt;=REGISTER!$CZ$25,CX$40&gt;0,SUM(CX$54:CX$60)&gt;0),1,0)))</f>
        <v>0</v>
      </c>
      <c r="V104" s="80">
        <f>IF((SUM(V$19:V$39)+SUM(V$78:V103)+SUM(V$117:V$121))&gt;=REGISTER!$CZ$22,0,IF(CY$70=1,0,IF(AND(CY104=1,$J104=1,CY$43&gt;=REGISTER!$CZ$25,CY$40&gt;0,SUM(CY$54:CY$60)&gt;0),1,0)))</f>
        <v>0</v>
      </c>
      <c r="W104" s="80">
        <f>IF((SUM(W$19:W$39)+SUM(W$78:W103)+SUM(W$117:W$121))&gt;=REGISTER!$CZ$22,0,IF(CZ$70=1,0,IF(AND(CZ104=1,$J104=1,CZ$43&gt;=REGISTER!$CZ$25,CZ$40&gt;0,SUM(CZ$54:CZ$60)&gt;0),1,0)))</f>
        <v>0</v>
      </c>
      <c r="X104" s="80">
        <f>IF((SUM(X$19:X$39)+SUM(X$78:X103)+SUM(X$117:X$121))&gt;=REGISTER!$CZ$22,0,IF(DA$70=1,0,IF(AND(DA104=1,$J104=1,DA$43&gt;=REGISTER!$CZ$25,DA$40&gt;0,SUM(DA$54:DA$60)&gt;0),1,0)))</f>
        <v>0</v>
      </c>
      <c r="Y104" s="80">
        <f>IF((SUM(Y$19:Y$39)+SUM(Y$78:Y103)+SUM(Y$117:Y$121))&gt;=REGISTER!$CZ$22,0,IF(DB$70=1,0,IF(AND(DB104=1,$J104=1,DB$43&gt;=REGISTER!$CZ$25,DB$40&gt;0,SUM(DB$54:DB$60)&gt;0),1,0)))</f>
        <v>0</v>
      </c>
      <c r="Z104" s="80">
        <f>IF((SUM(Z$19:Z$39)+SUM(Z$78:Z103)+SUM(Z$117:Z$121))&gt;=REGISTER!$CZ$22,0,IF(DC$70=1,0,IF(AND(DC104=1,$J104=1,DC$43&gt;=REGISTER!$CZ$25,DC$40&gt;0,SUM(DC$54:DC$60)&gt;0),1,0)))</f>
        <v>0</v>
      </c>
      <c r="AA104" s="80">
        <f>IF((SUM(AA$19:AA$39)+SUM(AA$78:AA103)+SUM(AA$117:AA$121))&gt;=REGISTER!$CZ$22,0,IF(DD$70=1,0,IF(AND(DD104=1,$J104=1,DD$43&gt;=REGISTER!$CZ$25,DD$40&gt;0,SUM(DD$54:DD$60)&gt;0),1,0)))</f>
        <v>0</v>
      </c>
      <c r="AB104" s="80">
        <f>IF((SUM(AB$19:AB$39)+SUM(AB$78:AB103)+SUM(AB$117:AB$121))&gt;=REGISTER!$CZ$22,0,IF(DE$70=1,0,IF(AND(DE104=1,$J104=1,DE$43&gt;=REGISTER!$CZ$25,DE$40&gt;0,SUM(DE$54:DE$60)&gt;0),1,0)))</f>
        <v>0</v>
      </c>
      <c r="AC104" s="80">
        <f>IF((SUM(AC$19:AC$39)+SUM(AC$78:AC103)+SUM(AC$117:AC$121))&gt;=REGISTER!$CZ$22,0,IF(DF$70=1,0,IF(AND(DF104=1,$J104=1,DF$43&gt;=REGISTER!$CZ$25,DF$40&gt;0,SUM(DF$54:DF$60)&gt;0),1,0)))</f>
        <v>0</v>
      </c>
      <c r="AD104" s="80">
        <f>IF((SUM(AD$19:AD$39)+SUM(AD$78:AD103)+SUM(AD$117:AD$121))&gt;=REGISTER!$CZ$22,0,IF(DG$70=1,0,IF(AND(DG104=1,$J104=1,DG$43&gt;=REGISTER!$CZ$25,DG$40&gt;0,SUM(DG$54:DG$60)&gt;0),1,0)))</f>
        <v>0</v>
      </c>
      <c r="AE104" s="80">
        <f>IF((SUM(AE$19:AE$39)+SUM(AE$78:AE103)+SUM(AE$117:AE$121))&gt;=REGISTER!$CZ$22,0,IF(DH$70=1,0,IF(AND(DH104=1,$J104=1,DH$43&gt;=REGISTER!$CZ$25,DH$40&gt;0,SUM(DH$54:DH$60)&gt;0),1,0)))</f>
        <v>0</v>
      </c>
      <c r="AF104" s="80">
        <f>IF((SUM(AF$19:AF$39)+SUM(AF$78:AF103)+SUM(AF$117:AF$121))&gt;=REGISTER!$CZ$22,0,IF(DI$70=1,0,IF(AND(DI104=1,$J104=1,DI$43&gt;=REGISTER!$CZ$25,DI$40&gt;0,SUM(DI$54:DI$60)&gt;0),1,0)))</f>
        <v>0</v>
      </c>
      <c r="AG104" s="80">
        <f>IF((SUM(AG$19:AG$39)+SUM(AG$78:AG103)+SUM(AG$117:AG$121))&gt;=REGISTER!$CZ$22,0,IF(DJ$70=1,0,IF(AND(DJ104=1,$J104=1,DJ$43&gt;=REGISTER!$CZ$25,DJ$40&gt;0,SUM(DJ$54:DJ$60)&gt;0),1,0)))</f>
        <v>0</v>
      </c>
      <c r="AH104" s="80">
        <f>IF((SUM(AH$19:AH$39)+SUM(AH$78:AH103)+SUM(AH$117:AH$121))&gt;=REGISTER!$CZ$22,0,IF(DK$70=1,0,IF(AND(DK104=1,$J104=1,DK$43&gt;=REGISTER!$CZ$25,DK$40&gt;0,SUM(DK$54:DK$60)&gt;0),1,0)))</f>
        <v>0</v>
      </c>
      <c r="AI104" s="80">
        <f>IF((SUM(AI$19:AI$39)+SUM(AI$78:AI103)+SUM(AI$117:AI$121))&gt;=REGISTER!$CZ$22,0,IF(DL$70=1,0,IF(AND(DL104=1,$J104=1,DL$43&gt;=REGISTER!$CZ$25,DL$40&gt;0,SUM(DL$54:DL$60)&gt;0),1,0)))</f>
        <v>0</v>
      </c>
      <c r="AJ104" s="80">
        <f>IF((SUM(AJ$19:AJ$39)+SUM(AJ$78:AJ103)+SUM(AJ$117:AJ$121))&gt;=REGISTER!$CZ$22,0,IF(DM$70=1,0,IF(AND(DM104=1,$J104=1,DM$43&gt;=REGISTER!$CZ$25,DM$40&gt;0,SUM(DM$54:DM$60)&gt;0),1,0)))</f>
        <v>0</v>
      </c>
      <c r="AK104" s="80">
        <f>IF((SUM(AK$19:AK$39)+SUM(AK$78:AK103)+SUM(AK$117:AK$121))&gt;=REGISTER!$CZ$22,0,IF(DN$70=1,0,IF(AND(DN104=1,$J104=1,DN$43&gt;=REGISTER!$CZ$25,DN$40&gt;0,SUM(DN$54:DN$60)&gt;0),1,0)))</f>
        <v>0</v>
      </c>
      <c r="AL104" s="80">
        <f>IF((SUM(AL$19:AL$39)+SUM(AL$78:AL103)+SUM(AL$117:AL$121))&gt;=REGISTER!$CZ$22,0,IF(DO$70=1,0,IF(AND(DO104=1,$J104=1,DO$43&gt;=REGISTER!$CZ$25,DO$40&gt;0,SUM(DO$54:DO$60)&gt;0),1,0)))</f>
        <v>0</v>
      </c>
      <c r="AM104" s="80">
        <f>IF((SUM(AM$19:AM$39)+SUM(AM$78:AM103)+SUM(AM$117:AM$121))&gt;=REGISTER!$CZ$22,0,IF(DP$70=1,0,IF(AND(DP104=1,$J104=1,DP$43&gt;=REGISTER!$CZ$25,DP$40&gt;0,SUM(DP$54:DP$60)&gt;0),1,0)))</f>
        <v>0</v>
      </c>
      <c r="AN104" s="80">
        <f>IF((SUM(AN$19:AN$39)+SUM(AN$78:AN103)+SUM(AN$117:AN$121))&gt;=REGISTER!$CZ$22,0,IF(DQ$70=1,0,IF(AND(DQ104=1,$J104=1,DQ$43&gt;=REGISTER!$CZ$25,DQ$40&gt;0,SUM(DQ$54:DQ$60)&gt;0),1,0)))</f>
        <v>0</v>
      </c>
      <c r="AO104" s="80">
        <f>IF((SUM(AO$19:AO$39)+SUM(AO$78:AO103)+SUM(AO$117:AO$121))&gt;=REGISTER!$CZ$22,0,IF(DR$70=1,0,IF(AND(DR104=1,$J104=1,DR$43&gt;=REGISTER!$CZ$25,DR$40&gt;0,SUM(DR$54:DR$60)&gt;0),1,0)))</f>
        <v>0</v>
      </c>
      <c r="AP104" s="80">
        <f>IF((SUM(AP$19:AP$39)+SUM(AP$78:AP103)+SUM(AP$117:AP$121))&gt;=REGISTER!$CZ$22,0,IF(DS$70=1,0,IF(AND(DS104=1,$J104=1,DS$43&gt;=REGISTER!$CZ$25,DS$40&gt;0,SUM(DS$54:DS$60)&gt;0),1,0)))</f>
        <v>0</v>
      </c>
      <c r="AQ104" s="80">
        <f>IF((SUM(AQ$19:AQ$39)+SUM(AQ$78:AQ103)+SUM(AQ$117:AQ$121))&gt;=REGISTER!$CZ$22,0,IF(DT$70=1,0,IF(AND(DT104=1,$J104=1,DT$43&gt;=REGISTER!$CZ$25,DT$40&gt;0,SUM(DT$54:DT$60)&gt;0),1,0)))</f>
        <v>0</v>
      </c>
      <c r="AR104" s="80">
        <f>IF((SUM(AR$19:AR$39)+SUM(AR$78:AR103)+SUM(AR$117:AR$121))&gt;=REGISTER!$CZ$22,0,IF(DU$70=1,0,IF(AND(DU104=1,$J104=1,DU$43&gt;=REGISTER!$CZ$25,DU$40&gt;0,SUM(DU$54:DU$60)&gt;0),1,0)))</f>
        <v>0</v>
      </c>
      <c r="AS104" s="80">
        <f>IF((SUM(AS$19:AS$39)+SUM(AS$78:AS103)+SUM(AS$117:AS$121))&gt;=REGISTER!$CZ$22,0,IF(DV$70=1,0,IF(AND(DV104=1,$J104=1,DV$43&gt;=REGISTER!$CZ$25,DV$40&gt;0,SUM(DV$54:DV$60)&gt;0),1,0)))</f>
        <v>0</v>
      </c>
      <c r="AT104" s="80">
        <f>IF((SUM(AT$19:AT$39)+SUM(AT$78:AT103)+SUM(AT$117:AT$121))&gt;=REGISTER!$CZ$22,0,IF(DW$70=1,0,IF(AND(DW104=1,$J104=1,DW$43&gt;=REGISTER!$CZ$25,DW$40&gt;0,SUM(DW$54:DW$60)&gt;0),1,0)))</f>
        <v>0</v>
      </c>
      <c r="AU104" s="80">
        <f>IF((SUM(AU$19:AU$39)+SUM(AU$78:AU103)+SUM(AU$117:AU$121))&gt;=REGISTER!$CZ$22,0,IF(DX$70=1,0,IF(AND(DX104=1,$J104=1,DX$43&gt;=REGISTER!$CZ$25,DX$40&gt;0,SUM(DX$54:DX$60)&gt;0),1,0)))</f>
        <v>0</v>
      </c>
      <c r="AV104" s="80">
        <f>IF((SUM(AV$19:AV$39)+SUM(AV$78:AV103)+SUM(AV$117:AV$121))&gt;=REGISTER!$CZ$22,0,IF(DY$70=1,0,IF(AND(DY104=1,$J104=1,DY$43&gt;=REGISTER!$CZ$25,DY$40&gt;0,SUM(DY$54:DY$60)&gt;0),1,0)))</f>
        <v>0</v>
      </c>
      <c r="AW104" s="80">
        <f>IF((SUM(AW$19:AW$39)+SUM(AW$78:AW103)+SUM(AW$117:AW$121))&gt;=REGISTER!$CZ$22,0,IF(DZ$70=1,0,IF(AND(DZ104=1,$J104=1,DZ$43&gt;=REGISTER!$CZ$25,DZ$40&gt;0,SUM(DZ$54:DZ$60)&gt;0),1,0)))</f>
        <v>0</v>
      </c>
      <c r="AX104" s="80">
        <f>IF((SUM(AX$19:AX$39)+SUM(AX$78:AX103)+SUM(AX$117:AX$121))&gt;=REGISTER!$CZ$22,0,IF(EA$70=1,0,IF(AND(EA104=1,$J104=1,EA$43&gt;=REGISTER!$CZ$25,EA$40&gt;0,SUM(EA$54:EA$60)&gt;0),1,0)))</f>
        <v>0</v>
      </c>
      <c r="AY104" s="80">
        <f>IF((SUM(AY$19:AY$39)+SUM(AY$78:AY103)+SUM(AY$117:AY$121))&gt;=REGISTER!$CZ$22,0,IF(EB$70=1,0,IF(AND(EB104=1,$J104=1,EB$43&gt;=REGISTER!$CZ$25,EB$40&gt;0,SUM(EB$54:EB$60)&gt;0),1,0)))</f>
        <v>0</v>
      </c>
      <c r="AZ104" s="80">
        <f>IF((SUM(AZ$19:AZ$39)+SUM(AZ$78:AZ103)+SUM(AZ$117:AZ$121))&gt;=REGISTER!$CZ$22,0,IF(EC$70=1,0,IF(AND(EC104=1,$J104=1,EC$43&gt;=REGISTER!$CZ$25,EC$40&gt;0,SUM(EC$54:EC$60)&gt;0),1,0)))</f>
        <v>0</v>
      </c>
      <c r="BA104" s="80">
        <f>IF((SUM(BA$19:BA$39)+SUM(BA$78:BA103)+SUM(BA$117:BA$121))&gt;=REGISTER!$CZ$22,0,IF(ED$70=1,0,IF(AND(ED104=1,$J104=1,ED$43&gt;=REGISTER!$CZ$25,ED$40&gt;0,SUM(ED$54:ED$60)&gt;0),1,0)))</f>
        <v>0</v>
      </c>
      <c r="BB104" s="80">
        <f>IF((SUM(BB$19:BB$39)+SUM(BB$78:BB103)+SUM(BB$117:BB$121))&gt;=REGISTER!$CZ$22,0,IF(EE$70=1,0,IF(AND(EE104=1,$J104=1,EE$43&gt;=REGISTER!$CZ$25,EE$40&gt;0,SUM(EE$54:EE$60)&gt;0),1,0)))</f>
        <v>0</v>
      </c>
      <c r="BC104" s="80">
        <f>IF((SUM(BC$19:BC$39)+SUM(BC$78:BC103)+SUM(BC$117:BC$121))&gt;=REGISTER!$CZ$22,0,IF(EF$70=1,0,IF(AND(EF104=1,$J104=1,EF$43&gt;=REGISTER!$CZ$25,EF$40&gt;0,SUM(EF$54:EF$60)&gt;0),1,0)))</f>
        <v>0</v>
      </c>
      <c r="BD104" s="101">
        <f t="shared" si="46"/>
        <v>0</v>
      </c>
      <c r="BE104" s="80">
        <f>IF((SUM(BE$19:BE$39)+SUM(BE$78:BE103)+SUM(BE$117:BE$121))&gt;=30,0,SUM(IF(AND($I104=1,CS104=1,CS$41&gt;2,CS$40&gt;0,SUM(CS$47:CS$53)&gt;0),1,0)))</f>
        <v>0</v>
      </c>
      <c r="BF104" s="80">
        <f>IF((SUM(BF$19:BF$39)+SUM(BF$78:BF103)+SUM(BF$117:BF$121))&gt;=30,0,SUM(IF(AND($I104=1,CT104=1,CT$41&gt;2,CT$40&gt;0,SUM(CT$47:CT$53)&gt;0),1,0)))</f>
        <v>0</v>
      </c>
      <c r="BG104" s="80">
        <f>IF((SUM(BG$19:BG$39)+SUM(BG$78:BG103)+SUM(BG$117:BG$121))&gt;=30,0,SUM(IF(AND($I104=1,CU104=1,CU$41&gt;2,CU$40&gt;0,SUM(CU$47:CU$53)&gt;0),1,0)))</f>
        <v>0</v>
      </c>
      <c r="BH104" s="80">
        <f>IF((SUM(BH$19:BH$39)+SUM(BH$78:BH103)+SUM(BH$117:BH$121))&gt;=30,0,SUM(IF(AND($I104=1,CV104=1,CV$41&gt;2,CV$40&gt;0,SUM(CV$47:CV$53)&gt;0),1,0)))</f>
        <v>0</v>
      </c>
      <c r="BI104" s="80">
        <f>IF((SUM(BI$19:BI$39)+SUM(BI$78:BI103)+SUM(BI$117:BI$121))&gt;=30,0,SUM(IF(AND($I104=1,CW104=1,CW$41&gt;2,CW$40&gt;0,SUM(CW$47:CW$53)&gt;0),1,0)))</f>
        <v>0</v>
      </c>
      <c r="BJ104" s="80">
        <f>IF((SUM(BJ$19:BJ$39)+SUM(BJ$78:BJ103)+SUM(BJ$117:BJ$121))&gt;=30,0,SUM(IF(AND($I104=1,CX104=1,CX$41&gt;2,CX$40&gt;0,SUM(CX$47:CX$53)&gt;0),1,0)))</f>
        <v>0</v>
      </c>
      <c r="BK104" s="80">
        <f>IF((SUM(BK$19:BK$39)+SUM(BK$78:BK103)+SUM(BK$117:BK$121))&gt;=30,0,SUM(IF(AND($I104=1,CY104=1,CY$41&gt;2,CY$40&gt;0,SUM(CY$47:CY$53)&gt;0),1,0)))</f>
        <v>0</v>
      </c>
      <c r="BL104" s="80">
        <f>IF((SUM(BL$19:BL$39)+SUM(BL$78:BL103)+SUM(BL$117:BL$121))&gt;=30,0,SUM(IF(AND($I104=1,CZ104=1,CZ$41&gt;2,CZ$40&gt;0,SUM(CZ$47:CZ$53)&gt;0),1,0)))</f>
        <v>0</v>
      </c>
      <c r="BM104" s="80">
        <f>IF((SUM(BM$19:BM$39)+SUM(BM$78:BM103)+SUM(BM$117:BM$121))&gt;=30,0,SUM(IF(AND($I104=1,DA104=1,DA$41&gt;2,DA$40&gt;0,SUM(DA$47:DA$53)&gt;0),1,0)))</f>
        <v>0</v>
      </c>
      <c r="BN104" s="80">
        <f>IF((SUM(BN$19:BN$39)+SUM(BN$78:BN103)+SUM(BN$117:BN$121))&gt;=30,0,SUM(IF(AND($I104=1,DB104=1,DB$41&gt;2,DB$40&gt;0,SUM(DB$47:DB$53)&gt;0),1,0)))</f>
        <v>0</v>
      </c>
      <c r="BO104" s="80">
        <f>IF((SUM(BO$19:BO$39)+SUM(BO$78:BO103)+SUM(BO$117:BO$121))&gt;=30,0,SUM(IF(AND($I104=1,DC104=1,DC$41&gt;2,DC$40&gt;0,SUM(DC$47:DC$53)&gt;0),1,0)))</f>
        <v>0</v>
      </c>
      <c r="BP104" s="80">
        <f>IF((SUM(BP$19:BP$39)+SUM(BP$78:BP103)+SUM(BP$117:BP$121))&gt;=30,0,SUM(IF(AND($I104=1,DD104=1,DD$41&gt;2,DD$40&gt;0,SUM(DD$47:DD$53)&gt;0),1,0)))</f>
        <v>0</v>
      </c>
      <c r="BQ104" s="80">
        <f>IF((SUM(BQ$19:BQ$39)+SUM(BQ$78:BQ103)+SUM(BQ$117:BQ$121))&gt;=30,0,SUM(IF(AND($I104=1,DE104=1,DE$41&gt;2,DE$40&gt;0,SUM(DE$47:DE$53)&gt;0),1,0)))</f>
        <v>0</v>
      </c>
      <c r="BR104" s="80">
        <f>IF((SUM(BR$19:BR$39)+SUM(BR$78:BR103)+SUM(BR$117:BR$121))&gt;=30,0,SUM(IF(AND($I104=1,DF104=1,DF$41&gt;2,DF$40&gt;0,SUM(DF$47:DF$53)&gt;0),1,0)))</f>
        <v>0</v>
      </c>
      <c r="BS104" s="80">
        <f>IF((SUM(BS$19:BS$39)+SUM(BS$78:BS103)+SUM(BS$117:BS$121))&gt;=30,0,SUM(IF(AND($I104=1,DG104=1,DG$41&gt;2,DG$40&gt;0,SUM(DG$47:DG$53)&gt;0),1,0)))</f>
        <v>0</v>
      </c>
      <c r="BT104" s="80">
        <f>IF((SUM(BT$19:BT$39)+SUM(BT$78:BT103)+SUM(BT$117:BT$121))&gt;=30,0,SUM(IF(AND($I104=1,DH104=1,DH$41&gt;2,DH$40&gt;0,SUM(DH$47:DH$53)&gt;0),1,0)))</f>
        <v>0</v>
      </c>
      <c r="BU104" s="80">
        <f>IF((SUM(BU$19:BU$39)+SUM(BU$78:BU103)+SUM(BU$117:BU$121))&gt;=30,0,SUM(IF(AND($I104=1,DI104=1,DI$41&gt;2,DI$40&gt;0,SUM(DI$47:DI$53)&gt;0),1,0)))</f>
        <v>0</v>
      </c>
      <c r="BV104" s="80">
        <f>IF((SUM(BV$19:BV$39)+SUM(BV$78:BV103)+SUM(BV$117:BV$121))&gt;=30,0,SUM(IF(AND($I104=1,DJ104=1,DJ$41&gt;2,DJ$40&gt;0,SUM(DJ$47:DJ$53)&gt;0),1,0)))</f>
        <v>0</v>
      </c>
      <c r="BW104" s="80">
        <f>IF((SUM(BW$19:BW$39)+SUM(BW$78:BW103)+SUM(BW$117:BW$121))&gt;=30,0,SUM(IF(AND($I104=1,DK104=1,DK$41&gt;2,DK$40&gt;0,SUM(DK$47:DK$53)&gt;0),1,0)))</f>
        <v>0</v>
      </c>
      <c r="BX104" s="80">
        <f>IF((SUM(BX$19:BX$39)+SUM(BX$78:BX103)+SUM(BX$117:BX$121))&gt;=30,0,SUM(IF(AND($I104=1,DL104=1,DL$41&gt;2,DL$40&gt;0,SUM(DL$47:DL$53)&gt;0),1,0)))</f>
        <v>0</v>
      </c>
      <c r="BY104" s="80">
        <f>IF((SUM(BY$19:BY$39)+SUM(BY$78:BY103)+SUM(BY$117:BY$121))&gt;=30,0,SUM(IF(AND($I104=1,DM104=1,DM$41&gt;2,DM$40&gt;0,SUM(DM$47:DM$53)&gt;0),1,0)))</f>
        <v>0</v>
      </c>
      <c r="BZ104" s="80">
        <f>IF((SUM(BZ$19:BZ$39)+SUM(BZ$78:BZ103)+SUM(BZ$117:BZ$121))&gt;=30,0,SUM(IF(AND($I104=1,DN104=1,DN$41&gt;2,DN$40&gt;0,SUM(DN$47:DN$53)&gt;0),1,0)))</f>
        <v>0</v>
      </c>
      <c r="CA104" s="80">
        <f>IF((SUM(CA$19:CA$39)+SUM(CA$78:CA103)+SUM(CA$117:CA$121))&gt;=30,0,SUM(IF(AND($I104=1,DO104=1,DO$41&gt;2,DO$40&gt;0,SUM(DO$47:DO$53)&gt;0),1,0)))</f>
        <v>0</v>
      </c>
      <c r="CB104" s="80">
        <f>IF((SUM(CB$19:CB$39)+SUM(CB$78:CB103)+SUM(CB$117:CB$121))&gt;=30,0,SUM(IF(AND($I104=1,DP104=1,DP$41&gt;2,DP$40&gt;0,SUM(DP$47:DP$53)&gt;0),1,0)))</f>
        <v>0</v>
      </c>
      <c r="CC104" s="80">
        <f>IF((SUM(CC$19:CC$39)+SUM(CC$78:CC103)+SUM(CC$117:CC$121))&gt;=30,0,SUM(IF(AND($I104=1,DQ104=1,DQ$41&gt;2,DQ$40&gt;0,SUM(DQ$47:DQ$53)&gt;0),1,0)))</f>
        <v>0</v>
      </c>
      <c r="CD104" s="80">
        <f>IF((SUM(CD$19:CD$39)+SUM(CD$78:CD103)+SUM(CD$117:CD$121))&gt;=30,0,SUM(IF(AND($I104=1,DR104=1,DR$41&gt;2,DR$40&gt;0,SUM(DR$47:DR$53)&gt;0),1,0)))</f>
        <v>0</v>
      </c>
      <c r="CE104" s="80">
        <f>IF((SUM(CE$19:CE$39)+SUM(CE$78:CE103)+SUM(CE$117:CE$121))&gt;=30,0,SUM(IF(AND($I104=1,DS104=1,DS$41&gt;2,DS$40&gt;0,SUM(DS$47:DS$53)&gt;0),1,0)))</f>
        <v>0</v>
      </c>
      <c r="CF104" s="80">
        <f>IF((SUM(CF$19:CF$39)+SUM(CF$78:CF103)+SUM(CF$117:CF$121))&gt;=30,0,SUM(IF(AND($I104=1,DT104=1,DT$41&gt;2,DT$40&gt;0,SUM(DT$47:DT$53)&gt;0),1,0)))</f>
        <v>0</v>
      </c>
      <c r="CG104" s="80">
        <f>IF((SUM(CG$19:CG$39)+SUM(CG$78:CG103)+SUM(CG$117:CG$121))&gt;=30,0,SUM(IF(AND($I104=1,DU104=1,DU$41&gt;2,DU$40&gt;0,SUM(DU$47:DU$53)&gt;0),1,0)))</f>
        <v>0</v>
      </c>
      <c r="CH104" s="80">
        <f>IF((SUM(CH$19:CH$39)+SUM(CH$78:CH103)+SUM(CH$117:CH$121))&gt;=30,0,SUM(IF(AND($I104=1,DV104=1,DV$41&gt;2,DV$40&gt;0,SUM(DV$47:DV$53)&gt;0),1,0)))</f>
        <v>0</v>
      </c>
      <c r="CI104" s="80">
        <f>IF((SUM(CI$19:CI$39)+SUM(CI$78:CI103)+SUM(CI$117:CI$121))&gt;=30,0,SUM(IF(AND($I104=1,DW104=1,DW$41&gt;2,DW$40&gt;0,SUM(DW$47:DW$53)&gt;0),1,0)))</f>
        <v>0</v>
      </c>
      <c r="CJ104" s="80">
        <f>IF((SUM(CJ$19:CJ$39)+SUM(CJ$78:CJ103)+SUM(CJ$117:CJ$121))&gt;=30,0,SUM(IF(AND($I104=1,DX104=1,DX$41&gt;2,DX$40&gt;0,SUM(DX$47:DX$53)&gt;0),1,0)))</f>
        <v>0</v>
      </c>
      <c r="CK104" s="80">
        <f>IF((SUM(CK$19:CK$39)+SUM(CK$78:CK103)+SUM(CK$117:CK$121))&gt;=30,0,SUM(IF(AND($I104=1,DY104=1,DY$41&gt;2,DY$40&gt;0,SUM(DY$47:DY$53)&gt;0),1,0)))</f>
        <v>0</v>
      </c>
      <c r="CL104" s="80">
        <f>IF((SUM(CL$19:CL$39)+SUM(CL$78:CL103)+SUM(CL$117:CL$121))&gt;=30,0,SUM(IF(AND($I104=1,DZ104=1,DZ$41&gt;2,DZ$40&gt;0,SUM(DZ$47:DZ$53)&gt;0),1,0)))</f>
        <v>0</v>
      </c>
      <c r="CM104" s="80">
        <f>IF((SUM(CM$19:CM$39)+SUM(CM$78:CM103)+SUM(CM$117:CM$121))&gt;=30,0,SUM(IF(AND($I104=1,EA104=1,EA$41&gt;2,EA$40&gt;0,SUM(EA$47:EA$53)&gt;0),1,0)))</f>
        <v>0</v>
      </c>
      <c r="CN104" s="80">
        <f>IF((SUM(CN$19:CN$39)+SUM(CN$78:CN103)+SUM(CN$117:CN$121))&gt;=30,0,SUM(IF(AND($I104=1,EB104=1,EB$41&gt;2,EB$40&gt;0,SUM(EB$47:EB$53)&gt;0),1,0)))</f>
        <v>0</v>
      </c>
      <c r="CO104" s="80">
        <f>IF((SUM(CO$19:CO$39)+SUM(CO$78:CO103)+SUM(CO$117:CO$121))&gt;=30,0,SUM(IF(AND($I104=1,EC104=1,EC$41&gt;2,EC$40&gt;0,SUM(EC$47:EC$53)&gt;0),1,0)))</f>
        <v>0</v>
      </c>
      <c r="CP104" s="80">
        <f>IF((SUM(CP$19:CP$39)+SUM(CP$78:CP103)+SUM(CP$117:CP$121))&gt;=30,0,SUM(IF(AND($I104=1,ED104=1,ED$41&gt;2,ED$40&gt;0,SUM(ED$47:ED$53)&gt;0),1,0)))</f>
        <v>0</v>
      </c>
      <c r="CQ104" s="80">
        <f>IF((SUM(CQ$19:CQ$39)+SUM(CQ$78:CQ103)+SUM(CQ$117:CQ$121))&gt;=30,0,SUM(IF(AND($I104=1,EE104=1,EE$41&gt;2,EE$40&gt;0,SUM(EE$47:EE$53)&gt;0),1,0)))</f>
        <v>0</v>
      </c>
      <c r="CR104" s="80">
        <f>IF((SUM(CR$19:CR$39)+SUM(CR$78:CR103)+SUM(CR$117:CR$121))&gt;=30,0,SUM(IF(AND($I104=1,EF104=1,EF$41&gt;2,EF$40&gt;0,SUM(EF$47:EF$53)&gt;0),1,0)))</f>
        <v>0</v>
      </c>
      <c r="CS104" s="64"/>
      <c r="CT104" s="64"/>
      <c r="CU104" s="64"/>
      <c r="CV104" s="64"/>
      <c r="CW104" s="64"/>
      <c r="CX104" s="64"/>
      <c r="CY104" s="64"/>
      <c r="CZ104" s="64"/>
      <c r="DA104" s="64"/>
      <c r="DB104" s="64"/>
      <c r="DC104" s="64"/>
      <c r="DD104" s="64"/>
      <c r="DE104" s="64"/>
      <c r="DF104" s="64"/>
      <c r="DG104" s="64"/>
      <c r="DH104" s="64"/>
      <c r="DI104" s="64"/>
      <c r="DJ104" s="64"/>
      <c r="DK104" s="64"/>
      <c r="DL104" s="64"/>
      <c r="DM104" s="64"/>
      <c r="DN104" s="64"/>
      <c r="DO104" s="64"/>
      <c r="DP104" s="64"/>
      <c r="DQ104" s="64"/>
      <c r="DR104" s="64"/>
      <c r="DS104" s="64"/>
      <c r="DT104" s="64"/>
      <c r="DU104" s="64"/>
      <c r="DV104" s="64"/>
      <c r="DW104" s="64"/>
      <c r="DX104" s="64"/>
      <c r="DY104" s="64"/>
      <c r="DZ104" s="64"/>
      <c r="EA104" s="64"/>
      <c r="EB104" s="64"/>
      <c r="EC104" s="64"/>
      <c r="ED104" s="64"/>
      <c r="EE104" s="64"/>
      <c r="EF104" s="64"/>
      <c r="EG104" s="54">
        <f t="shared" si="48"/>
        <v>0</v>
      </c>
      <c r="EH104" s="136"/>
      <c r="EI104" s="97">
        <f t="shared" si="49"/>
        <v>0</v>
      </c>
      <c r="EJ104" s="344" t="str">
        <f t="shared" si="50"/>
        <v/>
      </c>
      <c r="EK104" s="345">
        <f t="shared" si="51"/>
        <v>0</v>
      </c>
      <c r="EL104" s="185"/>
      <c r="EM104" s="102">
        <f>SUMIF($K104,REGISTER!$CU$7,'KORT 3'!$BD104)</f>
        <v>0</v>
      </c>
      <c r="EN104" s="19">
        <f>SUMIF($K104,REGISTER!$CU$8,'KORT 3'!$BD104)</f>
        <v>0</v>
      </c>
      <c r="EO104" s="20">
        <f>SUMIF($K104,REGISTER!$CU$9,'KORT 3'!$BD104)</f>
        <v>0</v>
      </c>
      <c r="EP104" s="17">
        <f>SUMIF($K104,REGISTER!$CU$21,'KORT 3'!$BD104)</f>
        <v>0</v>
      </c>
      <c r="EQ104" s="19">
        <f>SUMIF($K104,REGISTER!$CU$22,'KORT 3'!$BD104)</f>
        <v>0</v>
      </c>
      <c r="ER104" s="20">
        <f>SUMIF($K104,REGISTER!$CU$23,'KORT 3'!$BD104)</f>
        <v>0</v>
      </c>
      <c r="ES104" s="17">
        <f>SUMIF($K104,REGISTER!$CU$14,'KORT 3'!$BD104)</f>
        <v>0</v>
      </c>
      <c r="ET104" s="19">
        <f>SUMIF($K104,REGISTER!$CU$15,'KORT 3'!$BD104)</f>
        <v>0</v>
      </c>
      <c r="EU104" s="19">
        <f>SUMIF($K104,REGISTER!$CU$16,'KORT 3'!$BD104)</f>
        <v>0</v>
      </c>
      <c r="EV104" s="218">
        <f>SUMIF($K104,REGISTER!$CU$17,'KORT 3'!$BD104)+SUMIF($K104,REGISTER!$CU$18,'KORT 3'!$BD104)+SUMIF($K104,REGISTER!$CU$19,'KORT 3'!$BD104)+SUMIF($K104,REGISTER!$CU$20,'KORT 3'!$BD104)</f>
        <v>0</v>
      </c>
      <c r="EW104" s="103">
        <f>SUMIF($K104,REGISTER!$CU$28,'KORT 3'!$BD104)</f>
        <v>0</v>
      </c>
      <c r="EX104" s="19">
        <f>SUMIF($K104,REGISTER!$CU$29,'KORT 3'!$BD104)</f>
        <v>0</v>
      </c>
      <c r="EY104" s="19">
        <f>SUMIF($K104,REGISTER!$CU$30,'KORT 3'!$BD104)</f>
        <v>0</v>
      </c>
      <c r="EZ104" s="218">
        <f>SUMIF($K104,REGISTER!$CU$31,'KORT 3'!$BD104)+SUMIF($K104,REGISTER!$CU$32,'KORT 3'!$BD104)+SUMIF($K104,REGISTER!$CU$33,'KORT 3'!$BD104)+SUMIF($K104,REGISTER!$CU$34,'KORT 3'!$BD104)</f>
        <v>0</v>
      </c>
      <c r="FA104" s="136"/>
      <c r="FB104" s="136"/>
      <c r="FC104" s="136"/>
      <c r="FD104" s="136"/>
      <c r="FE104" s="136"/>
      <c r="FF104" s="136"/>
      <c r="FG104" s="136"/>
      <c r="FH104" s="136"/>
      <c r="FI104" s="136"/>
      <c r="FJ104" s="136"/>
      <c r="FK104" s="136"/>
      <c r="FL104" s="136"/>
      <c r="FM104" s="136"/>
      <c r="FN104" s="136"/>
      <c r="FO104" s="136"/>
      <c r="FP104" s="235"/>
      <c r="FQ104" s="103">
        <f>SUMIF($M104,REGISTER!$CU$36,'KORT 3'!$O104)</f>
        <v>0</v>
      </c>
      <c r="FR104" s="19">
        <f>SUMIF($M104,REGISTER!$CU$37,'KORT 3'!$O104)</f>
        <v>0</v>
      </c>
      <c r="FS104" s="19">
        <f>SUMIF($M104,REGISTER!$CU$38,'KORT 3'!$O104)</f>
        <v>0</v>
      </c>
      <c r="FT104" s="19">
        <f>SUMIF($M104,REGISTER!$CU$39,'KORT 3'!$O104)</f>
        <v>0</v>
      </c>
      <c r="FU104" s="19">
        <f>SUMIF($M104,REGISTER!$CU$40,'KORT 3'!$O104)</f>
        <v>0</v>
      </c>
      <c r="FV104" s="19">
        <f>SUMIF($M104,REGISTER!$CU$41,'KORT 3'!$O104)</f>
        <v>0</v>
      </c>
      <c r="FW104" s="19">
        <f>SUMIF($M104,REGISTER!$CU$56,'KORT 3'!$O104)</f>
        <v>0</v>
      </c>
      <c r="FX104" s="19">
        <f>SUMIF($M104,REGISTER!$CU$57,'KORT 3'!$O104)</f>
        <v>0</v>
      </c>
      <c r="FY104" s="19">
        <f>SUMIF($M104,REGISTER!$CU$58,'KORT 3'!$O104)</f>
        <v>0</v>
      </c>
      <c r="FZ104" s="19">
        <f>SUMIF($M104,REGISTER!$CU$59,'KORT 3'!$O104)</f>
        <v>0</v>
      </c>
      <c r="GA104" s="19">
        <f>SUMIF($M104,REGISTER!$CU$60,'KORT 3'!$O104)</f>
        <v>0</v>
      </c>
      <c r="GB104" s="19">
        <f>SUMIF($M104,REGISTER!$CU$61,'KORT 3'!$O104)</f>
        <v>0</v>
      </c>
      <c r="GC104" s="19">
        <f>SUMIF($M104,REGISTER!$CU$46,'KORT 3'!$O104)</f>
        <v>0</v>
      </c>
      <c r="GD104" s="19">
        <f>SUMIF($M104,REGISTER!$CU$47,'KORT 3'!$O104)</f>
        <v>0</v>
      </c>
      <c r="GE104" s="19">
        <f>SUMIF($M104,REGISTER!$CU$48,'KORT 3'!$O104)</f>
        <v>0</v>
      </c>
      <c r="GF104" s="19">
        <f>SUMIF($M104,REGISTER!$CU$49,'KORT 3'!$O104)</f>
        <v>0</v>
      </c>
      <c r="GG104" s="19">
        <f>SUMIF($M104,REGISTER!$CU$50,'KORT 3'!$O104)</f>
        <v>0</v>
      </c>
      <c r="GH104" s="19">
        <f>SUMIF($M104,REGISTER!$CU$51,'KORT 3'!$O104)</f>
        <v>0</v>
      </c>
      <c r="GI104" s="18">
        <f>SUMIF($M104,REGISTER!$CU$52,'KORT 3'!$O104)+SUMIF($M104,REGISTER!$CU$53,'KORT 3'!$O104)+SUMIF($M104,REGISTER!$CU$54,'KORT 3'!$O104)+SUMIF($M104,REGISTER!$CU$55,'KORT 3'!$O104)</f>
        <v>0</v>
      </c>
      <c r="GJ104" s="19">
        <f>SUMIF($M104,REGISTER!$CU$66,'KORT 3'!$O104)</f>
        <v>0</v>
      </c>
      <c r="GK104" s="19">
        <f>SUMIF($M104,REGISTER!$CU$67,'KORT 3'!$O104)</f>
        <v>0</v>
      </c>
      <c r="GL104" s="19">
        <f>SUMIF($M104,REGISTER!$CU$68,'KORT 3'!$O104)</f>
        <v>0</v>
      </c>
      <c r="GM104" s="19">
        <f>SUMIF($M104,REGISTER!$CU$69,'KORT 3'!$O104)</f>
        <v>0</v>
      </c>
      <c r="GN104" s="19">
        <f>SUMIF($M104,REGISTER!$CU$70,'KORT 3'!$O104)</f>
        <v>0</v>
      </c>
      <c r="GO104" s="19">
        <f>SUMIF($M104,REGISTER!$CU$71,'KORT 3'!$O104)</f>
        <v>0</v>
      </c>
      <c r="GP104" s="18">
        <f>SUMIF($M104,REGISTER!$CU$72,'KORT 3'!$O104)+SUMIF($M104,REGISTER!$CU$73,'KORT 3'!$O104)+SUMIF($M104,REGISTER!$CU$74,'KORT 3'!$O104)+SUMIF($M104,REGISTER!$CU$75,'KORT 3'!$O104)</f>
        <v>0</v>
      </c>
      <c r="GQ104" s="136"/>
      <c r="GR104" s="136"/>
      <c r="GS104" s="136"/>
      <c r="GT104" s="136"/>
      <c r="GU104" s="136"/>
      <c r="GV104" s="136"/>
      <c r="GW104" s="136"/>
      <c r="GX104" s="136"/>
      <c r="GY104" s="136"/>
      <c r="GZ104" s="136"/>
      <c r="HA104" s="136"/>
      <c r="HB104" s="136"/>
      <c r="HC104" s="136"/>
      <c r="HD104" s="136"/>
      <c r="HE104" s="136"/>
      <c r="HF104" s="136"/>
      <c r="HG104" s="136"/>
      <c r="HH104" s="125"/>
      <c r="HI104" s="1"/>
    </row>
    <row r="105" spans="1:217" ht="12" customHeight="1">
      <c r="A105" s="17">
        <v>49</v>
      </c>
      <c r="B105" s="81"/>
      <c r="C105" s="427" t="str">
        <f t="shared" si="38"/>
        <v/>
      </c>
      <c r="D105" s="428"/>
      <c r="E105" s="428"/>
      <c r="F105" s="428"/>
      <c r="G105" s="429"/>
      <c r="H105" s="130" t="str">
        <f t="shared" si="39"/>
        <v/>
      </c>
      <c r="I105" s="26">
        <f t="shared" si="40"/>
        <v>0</v>
      </c>
      <c r="J105" s="26">
        <f t="shared" si="41"/>
        <v>0</v>
      </c>
      <c r="K105" s="26">
        <f t="shared" si="42"/>
        <v>0</v>
      </c>
      <c r="L105" s="133"/>
      <c r="M105" s="26">
        <f t="shared" si="43"/>
        <v>0</v>
      </c>
      <c r="N105" s="26">
        <f t="shared" si="44"/>
        <v>0</v>
      </c>
      <c r="O105" s="101">
        <f t="shared" si="45"/>
        <v>0</v>
      </c>
      <c r="P105" s="80">
        <f>IF((SUM(P$19:P$39)+SUM(P$78:P104)+SUM(P$117:P$121))&gt;=REGISTER!$CZ$22,0,IF(CS$70=1,0,IF(AND(CS105=1,$J105=1,CS$43&gt;=REGISTER!$CZ$25,CS$40&gt;0,SUM(CS$54:CS$60)&gt;0),1,0)))</f>
        <v>0</v>
      </c>
      <c r="Q105" s="80">
        <f>IF((SUM(Q$19:Q$39)+SUM(Q$78:Q104)+SUM(Q$117:Q$121))&gt;=REGISTER!$CZ$22,0,IF(CT$70=1,0,IF(AND(CT105=1,$J105=1,CT$43&gt;=REGISTER!$CZ$25,CT$40&gt;0,SUM(CT$54:CT$60)&gt;0),1,0)))</f>
        <v>0</v>
      </c>
      <c r="R105" s="80">
        <f>IF((SUM(R$19:R$39)+SUM(R$78:R104)+SUM(R$117:R$121))&gt;=REGISTER!$CZ$22,0,IF(CU$70=1,0,IF(AND(CU105=1,$J105=1,CU$43&gt;=REGISTER!$CZ$25,CU$40&gt;0,SUM(CU$54:CU$60)&gt;0),1,0)))</f>
        <v>0</v>
      </c>
      <c r="S105" s="80">
        <f>IF((SUM(S$19:S$39)+SUM(S$78:S104)+SUM(S$117:S$121))&gt;=REGISTER!$CZ$22,0,IF(CV$70=1,0,IF(AND(CV105=1,$J105=1,CV$43&gt;=REGISTER!$CZ$25,CV$40&gt;0,SUM(CV$54:CV$60)&gt;0),1,0)))</f>
        <v>0</v>
      </c>
      <c r="T105" s="80">
        <f>IF((SUM(T$19:T$39)+SUM(T$78:T104)+SUM(T$117:T$121))&gt;=REGISTER!$CZ$22,0,IF(CW$70=1,0,IF(AND(CW105=1,$J105=1,CW$43&gt;=REGISTER!$CZ$25,CW$40&gt;0,SUM(CW$54:CW$60)&gt;0),1,0)))</f>
        <v>0</v>
      </c>
      <c r="U105" s="80">
        <f>IF((SUM(U$19:U$39)+SUM(U$78:U104)+SUM(U$117:U$121))&gt;=REGISTER!$CZ$22,0,IF(CX$70=1,0,IF(AND(CX105=1,$J105=1,CX$43&gt;=REGISTER!$CZ$25,CX$40&gt;0,SUM(CX$54:CX$60)&gt;0),1,0)))</f>
        <v>0</v>
      </c>
      <c r="V105" s="80">
        <f>IF((SUM(V$19:V$39)+SUM(V$78:V104)+SUM(V$117:V$121))&gt;=REGISTER!$CZ$22,0,IF(CY$70=1,0,IF(AND(CY105=1,$J105=1,CY$43&gt;=REGISTER!$CZ$25,CY$40&gt;0,SUM(CY$54:CY$60)&gt;0),1,0)))</f>
        <v>0</v>
      </c>
      <c r="W105" s="80">
        <f>IF((SUM(W$19:W$39)+SUM(W$78:W104)+SUM(W$117:W$121))&gt;=REGISTER!$CZ$22,0,IF(CZ$70=1,0,IF(AND(CZ105=1,$J105=1,CZ$43&gt;=REGISTER!$CZ$25,CZ$40&gt;0,SUM(CZ$54:CZ$60)&gt;0),1,0)))</f>
        <v>0</v>
      </c>
      <c r="X105" s="80">
        <f>IF((SUM(X$19:X$39)+SUM(X$78:X104)+SUM(X$117:X$121))&gt;=REGISTER!$CZ$22,0,IF(DA$70=1,0,IF(AND(DA105=1,$J105=1,DA$43&gt;=REGISTER!$CZ$25,DA$40&gt;0,SUM(DA$54:DA$60)&gt;0),1,0)))</f>
        <v>0</v>
      </c>
      <c r="Y105" s="80">
        <f>IF((SUM(Y$19:Y$39)+SUM(Y$78:Y104)+SUM(Y$117:Y$121))&gt;=REGISTER!$CZ$22,0,IF(DB$70=1,0,IF(AND(DB105=1,$J105=1,DB$43&gt;=REGISTER!$CZ$25,DB$40&gt;0,SUM(DB$54:DB$60)&gt;0),1,0)))</f>
        <v>0</v>
      </c>
      <c r="Z105" s="80">
        <f>IF((SUM(Z$19:Z$39)+SUM(Z$78:Z104)+SUM(Z$117:Z$121))&gt;=REGISTER!$CZ$22,0,IF(DC$70=1,0,IF(AND(DC105=1,$J105=1,DC$43&gt;=REGISTER!$CZ$25,DC$40&gt;0,SUM(DC$54:DC$60)&gt;0),1,0)))</f>
        <v>0</v>
      </c>
      <c r="AA105" s="80">
        <f>IF((SUM(AA$19:AA$39)+SUM(AA$78:AA104)+SUM(AA$117:AA$121))&gt;=REGISTER!$CZ$22,0,IF(DD$70=1,0,IF(AND(DD105=1,$J105=1,DD$43&gt;=REGISTER!$CZ$25,DD$40&gt;0,SUM(DD$54:DD$60)&gt;0),1,0)))</f>
        <v>0</v>
      </c>
      <c r="AB105" s="80">
        <f>IF((SUM(AB$19:AB$39)+SUM(AB$78:AB104)+SUM(AB$117:AB$121))&gt;=REGISTER!$CZ$22,0,IF(DE$70=1,0,IF(AND(DE105=1,$J105=1,DE$43&gt;=REGISTER!$CZ$25,DE$40&gt;0,SUM(DE$54:DE$60)&gt;0),1,0)))</f>
        <v>0</v>
      </c>
      <c r="AC105" s="80">
        <f>IF((SUM(AC$19:AC$39)+SUM(AC$78:AC104)+SUM(AC$117:AC$121))&gt;=REGISTER!$CZ$22,0,IF(DF$70=1,0,IF(AND(DF105=1,$J105=1,DF$43&gt;=REGISTER!$CZ$25,DF$40&gt;0,SUM(DF$54:DF$60)&gt;0),1,0)))</f>
        <v>0</v>
      </c>
      <c r="AD105" s="80">
        <f>IF((SUM(AD$19:AD$39)+SUM(AD$78:AD104)+SUM(AD$117:AD$121))&gt;=REGISTER!$CZ$22,0,IF(DG$70=1,0,IF(AND(DG105=1,$J105=1,DG$43&gt;=REGISTER!$CZ$25,DG$40&gt;0,SUM(DG$54:DG$60)&gt;0),1,0)))</f>
        <v>0</v>
      </c>
      <c r="AE105" s="80">
        <f>IF((SUM(AE$19:AE$39)+SUM(AE$78:AE104)+SUM(AE$117:AE$121))&gt;=REGISTER!$CZ$22,0,IF(DH$70=1,0,IF(AND(DH105=1,$J105=1,DH$43&gt;=REGISTER!$CZ$25,DH$40&gt;0,SUM(DH$54:DH$60)&gt;0),1,0)))</f>
        <v>0</v>
      </c>
      <c r="AF105" s="80">
        <f>IF((SUM(AF$19:AF$39)+SUM(AF$78:AF104)+SUM(AF$117:AF$121))&gt;=REGISTER!$CZ$22,0,IF(DI$70=1,0,IF(AND(DI105=1,$J105=1,DI$43&gt;=REGISTER!$CZ$25,DI$40&gt;0,SUM(DI$54:DI$60)&gt;0),1,0)))</f>
        <v>0</v>
      </c>
      <c r="AG105" s="80">
        <f>IF((SUM(AG$19:AG$39)+SUM(AG$78:AG104)+SUM(AG$117:AG$121))&gt;=REGISTER!$CZ$22,0,IF(DJ$70=1,0,IF(AND(DJ105=1,$J105=1,DJ$43&gt;=REGISTER!$CZ$25,DJ$40&gt;0,SUM(DJ$54:DJ$60)&gt;0),1,0)))</f>
        <v>0</v>
      </c>
      <c r="AH105" s="80">
        <f>IF((SUM(AH$19:AH$39)+SUM(AH$78:AH104)+SUM(AH$117:AH$121))&gt;=REGISTER!$CZ$22,0,IF(DK$70=1,0,IF(AND(DK105=1,$J105=1,DK$43&gt;=REGISTER!$CZ$25,DK$40&gt;0,SUM(DK$54:DK$60)&gt;0),1,0)))</f>
        <v>0</v>
      </c>
      <c r="AI105" s="80">
        <f>IF((SUM(AI$19:AI$39)+SUM(AI$78:AI104)+SUM(AI$117:AI$121))&gt;=REGISTER!$CZ$22,0,IF(DL$70=1,0,IF(AND(DL105=1,$J105=1,DL$43&gt;=REGISTER!$CZ$25,DL$40&gt;0,SUM(DL$54:DL$60)&gt;0),1,0)))</f>
        <v>0</v>
      </c>
      <c r="AJ105" s="80">
        <f>IF((SUM(AJ$19:AJ$39)+SUM(AJ$78:AJ104)+SUM(AJ$117:AJ$121))&gt;=REGISTER!$CZ$22,0,IF(DM$70=1,0,IF(AND(DM105=1,$J105=1,DM$43&gt;=REGISTER!$CZ$25,DM$40&gt;0,SUM(DM$54:DM$60)&gt;0),1,0)))</f>
        <v>0</v>
      </c>
      <c r="AK105" s="80">
        <f>IF((SUM(AK$19:AK$39)+SUM(AK$78:AK104)+SUM(AK$117:AK$121))&gt;=REGISTER!$CZ$22,0,IF(DN$70=1,0,IF(AND(DN105=1,$J105=1,DN$43&gt;=REGISTER!$CZ$25,DN$40&gt;0,SUM(DN$54:DN$60)&gt;0),1,0)))</f>
        <v>0</v>
      </c>
      <c r="AL105" s="80">
        <f>IF((SUM(AL$19:AL$39)+SUM(AL$78:AL104)+SUM(AL$117:AL$121))&gt;=REGISTER!$CZ$22,0,IF(DO$70=1,0,IF(AND(DO105=1,$J105=1,DO$43&gt;=REGISTER!$CZ$25,DO$40&gt;0,SUM(DO$54:DO$60)&gt;0),1,0)))</f>
        <v>0</v>
      </c>
      <c r="AM105" s="80">
        <f>IF((SUM(AM$19:AM$39)+SUM(AM$78:AM104)+SUM(AM$117:AM$121))&gt;=REGISTER!$CZ$22,0,IF(DP$70=1,0,IF(AND(DP105=1,$J105=1,DP$43&gt;=REGISTER!$CZ$25,DP$40&gt;0,SUM(DP$54:DP$60)&gt;0),1,0)))</f>
        <v>0</v>
      </c>
      <c r="AN105" s="80">
        <f>IF((SUM(AN$19:AN$39)+SUM(AN$78:AN104)+SUM(AN$117:AN$121))&gt;=REGISTER!$CZ$22,0,IF(DQ$70=1,0,IF(AND(DQ105=1,$J105=1,DQ$43&gt;=REGISTER!$CZ$25,DQ$40&gt;0,SUM(DQ$54:DQ$60)&gt;0),1,0)))</f>
        <v>0</v>
      </c>
      <c r="AO105" s="80">
        <f>IF((SUM(AO$19:AO$39)+SUM(AO$78:AO104)+SUM(AO$117:AO$121))&gt;=REGISTER!$CZ$22,0,IF(DR$70=1,0,IF(AND(DR105=1,$J105=1,DR$43&gt;=REGISTER!$CZ$25,DR$40&gt;0,SUM(DR$54:DR$60)&gt;0),1,0)))</f>
        <v>0</v>
      </c>
      <c r="AP105" s="80">
        <f>IF((SUM(AP$19:AP$39)+SUM(AP$78:AP104)+SUM(AP$117:AP$121))&gt;=REGISTER!$CZ$22,0,IF(DS$70=1,0,IF(AND(DS105=1,$J105=1,DS$43&gt;=REGISTER!$CZ$25,DS$40&gt;0,SUM(DS$54:DS$60)&gt;0),1,0)))</f>
        <v>0</v>
      </c>
      <c r="AQ105" s="80">
        <f>IF((SUM(AQ$19:AQ$39)+SUM(AQ$78:AQ104)+SUM(AQ$117:AQ$121))&gt;=REGISTER!$CZ$22,0,IF(DT$70=1,0,IF(AND(DT105=1,$J105=1,DT$43&gt;=REGISTER!$CZ$25,DT$40&gt;0,SUM(DT$54:DT$60)&gt;0),1,0)))</f>
        <v>0</v>
      </c>
      <c r="AR105" s="80">
        <f>IF((SUM(AR$19:AR$39)+SUM(AR$78:AR104)+SUM(AR$117:AR$121))&gt;=REGISTER!$CZ$22,0,IF(DU$70=1,0,IF(AND(DU105=1,$J105=1,DU$43&gt;=REGISTER!$CZ$25,DU$40&gt;0,SUM(DU$54:DU$60)&gt;0),1,0)))</f>
        <v>0</v>
      </c>
      <c r="AS105" s="80">
        <f>IF((SUM(AS$19:AS$39)+SUM(AS$78:AS104)+SUM(AS$117:AS$121))&gt;=REGISTER!$CZ$22,0,IF(DV$70=1,0,IF(AND(DV105=1,$J105=1,DV$43&gt;=REGISTER!$CZ$25,DV$40&gt;0,SUM(DV$54:DV$60)&gt;0),1,0)))</f>
        <v>0</v>
      </c>
      <c r="AT105" s="80">
        <f>IF((SUM(AT$19:AT$39)+SUM(AT$78:AT104)+SUM(AT$117:AT$121))&gt;=REGISTER!$CZ$22,0,IF(DW$70=1,0,IF(AND(DW105=1,$J105=1,DW$43&gt;=REGISTER!$CZ$25,DW$40&gt;0,SUM(DW$54:DW$60)&gt;0),1,0)))</f>
        <v>0</v>
      </c>
      <c r="AU105" s="80">
        <f>IF((SUM(AU$19:AU$39)+SUM(AU$78:AU104)+SUM(AU$117:AU$121))&gt;=REGISTER!$CZ$22,0,IF(DX$70=1,0,IF(AND(DX105=1,$J105=1,DX$43&gt;=REGISTER!$CZ$25,DX$40&gt;0,SUM(DX$54:DX$60)&gt;0),1,0)))</f>
        <v>0</v>
      </c>
      <c r="AV105" s="80">
        <f>IF((SUM(AV$19:AV$39)+SUM(AV$78:AV104)+SUM(AV$117:AV$121))&gt;=REGISTER!$CZ$22,0,IF(DY$70=1,0,IF(AND(DY105=1,$J105=1,DY$43&gt;=REGISTER!$CZ$25,DY$40&gt;0,SUM(DY$54:DY$60)&gt;0),1,0)))</f>
        <v>0</v>
      </c>
      <c r="AW105" s="80">
        <f>IF((SUM(AW$19:AW$39)+SUM(AW$78:AW104)+SUM(AW$117:AW$121))&gt;=REGISTER!$CZ$22,0,IF(DZ$70=1,0,IF(AND(DZ105=1,$J105=1,DZ$43&gt;=REGISTER!$CZ$25,DZ$40&gt;0,SUM(DZ$54:DZ$60)&gt;0),1,0)))</f>
        <v>0</v>
      </c>
      <c r="AX105" s="80">
        <f>IF((SUM(AX$19:AX$39)+SUM(AX$78:AX104)+SUM(AX$117:AX$121))&gt;=REGISTER!$CZ$22,0,IF(EA$70=1,0,IF(AND(EA105=1,$J105=1,EA$43&gt;=REGISTER!$CZ$25,EA$40&gt;0,SUM(EA$54:EA$60)&gt;0),1,0)))</f>
        <v>0</v>
      </c>
      <c r="AY105" s="80">
        <f>IF((SUM(AY$19:AY$39)+SUM(AY$78:AY104)+SUM(AY$117:AY$121))&gt;=REGISTER!$CZ$22,0,IF(EB$70=1,0,IF(AND(EB105=1,$J105=1,EB$43&gt;=REGISTER!$CZ$25,EB$40&gt;0,SUM(EB$54:EB$60)&gt;0),1,0)))</f>
        <v>0</v>
      </c>
      <c r="AZ105" s="80">
        <f>IF((SUM(AZ$19:AZ$39)+SUM(AZ$78:AZ104)+SUM(AZ$117:AZ$121))&gt;=REGISTER!$CZ$22,0,IF(EC$70=1,0,IF(AND(EC105=1,$J105=1,EC$43&gt;=REGISTER!$CZ$25,EC$40&gt;0,SUM(EC$54:EC$60)&gt;0),1,0)))</f>
        <v>0</v>
      </c>
      <c r="BA105" s="80">
        <f>IF((SUM(BA$19:BA$39)+SUM(BA$78:BA104)+SUM(BA$117:BA$121))&gt;=REGISTER!$CZ$22,0,IF(ED$70=1,0,IF(AND(ED105=1,$J105=1,ED$43&gt;=REGISTER!$CZ$25,ED$40&gt;0,SUM(ED$54:ED$60)&gt;0),1,0)))</f>
        <v>0</v>
      </c>
      <c r="BB105" s="80">
        <f>IF((SUM(BB$19:BB$39)+SUM(BB$78:BB104)+SUM(BB$117:BB$121))&gt;=REGISTER!$CZ$22,0,IF(EE$70=1,0,IF(AND(EE105=1,$J105=1,EE$43&gt;=REGISTER!$CZ$25,EE$40&gt;0,SUM(EE$54:EE$60)&gt;0),1,0)))</f>
        <v>0</v>
      </c>
      <c r="BC105" s="80">
        <f>IF((SUM(BC$19:BC$39)+SUM(BC$78:BC104)+SUM(BC$117:BC$121))&gt;=REGISTER!$CZ$22,0,IF(EF$70=1,0,IF(AND(EF105=1,$J105=1,EF$43&gt;=REGISTER!$CZ$25,EF$40&gt;0,SUM(EF$54:EF$60)&gt;0),1,0)))</f>
        <v>0</v>
      </c>
      <c r="BD105" s="101">
        <f t="shared" si="46"/>
        <v>0</v>
      </c>
      <c r="BE105" s="80">
        <f>IF((SUM(BE$19:BE$39)+SUM(BE$78:BE104)+SUM(BE$117:BE$121))&gt;=30,0,SUM(IF(AND($I105=1,CS105=1,CS$41&gt;2,CS$40&gt;0,SUM(CS$47:CS$53)&gt;0),1,0)))</f>
        <v>0</v>
      </c>
      <c r="BF105" s="80">
        <f>IF((SUM(BF$19:BF$39)+SUM(BF$78:BF104)+SUM(BF$117:BF$121))&gt;=30,0,SUM(IF(AND($I105=1,CT105=1,CT$41&gt;2,CT$40&gt;0,SUM(CT$47:CT$53)&gt;0),1,0)))</f>
        <v>0</v>
      </c>
      <c r="BG105" s="80">
        <f>IF((SUM(BG$19:BG$39)+SUM(BG$78:BG104)+SUM(BG$117:BG$121))&gt;=30,0,SUM(IF(AND($I105=1,CU105=1,CU$41&gt;2,CU$40&gt;0,SUM(CU$47:CU$53)&gt;0),1,0)))</f>
        <v>0</v>
      </c>
      <c r="BH105" s="80">
        <f>IF((SUM(BH$19:BH$39)+SUM(BH$78:BH104)+SUM(BH$117:BH$121))&gt;=30,0,SUM(IF(AND($I105=1,CV105=1,CV$41&gt;2,CV$40&gt;0,SUM(CV$47:CV$53)&gt;0),1,0)))</f>
        <v>0</v>
      </c>
      <c r="BI105" s="80">
        <f>IF((SUM(BI$19:BI$39)+SUM(BI$78:BI104)+SUM(BI$117:BI$121))&gt;=30,0,SUM(IF(AND($I105=1,CW105=1,CW$41&gt;2,CW$40&gt;0,SUM(CW$47:CW$53)&gt;0),1,0)))</f>
        <v>0</v>
      </c>
      <c r="BJ105" s="80">
        <f>IF((SUM(BJ$19:BJ$39)+SUM(BJ$78:BJ104)+SUM(BJ$117:BJ$121))&gt;=30,0,SUM(IF(AND($I105=1,CX105=1,CX$41&gt;2,CX$40&gt;0,SUM(CX$47:CX$53)&gt;0),1,0)))</f>
        <v>0</v>
      </c>
      <c r="BK105" s="80">
        <f>IF((SUM(BK$19:BK$39)+SUM(BK$78:BK104)+SUM(BK$117:BK$121))&gt;=30,0,SUM(IF(AND($I105=1,CY105=1,CY$41&gt;2,CY$40&gt;0,SUM(CY$47:CY$53)&gt;0),1,0)))</f>
        <v>0</v>
      </c>
      <c r="BL105" s="80">
        <f>IF((SUM(BL$19:BL$39)+SUM(BL$78:BL104)+SUM(BL$117:BL$121))&gt;=30,0,SUM(IF(AND($I105=1,CZ105=1,CZ$41&gt;2,CZ$40&gt;0,SUM(CZ$47:CZ$53)&gt;0),1,0)))</f>
        <v>0</v>
      </c>
      <c r="BM105" s="80">
        <f>IF((SUM(BM$19:BM$39)+SUM(BM$78:BM104)+SUM(BM$117:BM$121))&gt;=30,0,SUM(IF(AND($I105=1,DA105=1,DA$41&gt;2,DA$40&gt;0,SUM(DA$47:DA$53)&gt;0),1,0)))</f>
        <v>0</v>
      </c>
      <c r="BN105" s="80">
        <f>IF((SUM(BN$19:BN$39)+SUM(BN$78:BN104)+SUM(BN$117:BN$121))&gt;=30,0,SUM(IF(AND($I105=1,DB105=1,DB$41&gt;2,DB$40&gt;0,SUM(DB$47:DB$53)&gt;0),1,0)))</f>
        <v>0</v>
      </c>
      <c r="BO105" s="80">
        <f>IF((SUM(BO$19:BO$39)+SUM(BO$78:BO104)+SUM(BO$117:BO$121))&gt;=30,0,SUM(IF(AND($I105=1,DC105=1,DC$41&gt;2,DC$40&gt;0,SUM(DC$47:DC$53)&gt;0),1,0)))</f>
        <v>0</v>
      </c>
      <c r="BP105" s="80">
        <f>IF((SUM(BP$19:BP$39)+SUM(BP$78:BP104)+SUM(BP$117:BP$121))&gt;=30,0,SUM(IF(AND($I105=1,DD105=1,DD$41&gt;2,DD$40&gt;0,SUM(DD$47:DD$53)&gt;0),1,0)))</f>
        <v>0</v>
      </c>
      <c r="BQ105" s="80">
        <f>IF((SUM(BQ$19:BQ$39)+SUM(BQ$78:BQ104)+SUM(BQ$117:BQ$121))&gt;=30,0,SUM(IF(AND($I105=1,DE105=1,DE$41&gt;2,DE$40&gt;0,SUM(DE$47:DE$53)&gt;0),1,0)))</f>
        <v>0</v>
      </c>
      <c r="BR105" s="80">
        <f>IF((SUM(BR$19:BR$39)+SUM(BR$78:BR104)+SUM(BR$117:BR$121))&gt;=30,0,SUM(IF(AND($I105=1,DF105=1,DF$41&gt;2,DF$40&gt;0,SUM(DF$47:DF$53)&gt;0),1,0)))</f>
        <v>0</v>
      </c>
      <c r="BS105" s="80">
        <f>IF((SUM(BS$19:BS$39)+SUM(BS$78:BS104)+SUM(BS$117:BS$121))&gt;=30,0,SUM(IF(AND($I105=1,DG105=1,DG$41&gt;2,DG$40&gt;0,SUM(DG$47:DG$53)&gt;0),1,0)))</f>
        <v>0</v>
      </c>
      <c r="BT105" s="80">
        <f>IF((SUM(BT$19:BT$39)+SUM(BT$78:BT104)+SUM(BT$117:BT$121))&gt;=30,0,SUM(IF(AND($I105=1,DH105=1,DH$41&gt;2,DH$40&gt;0,SUM(DH$47:DH$53)&gt;0),1,0)))</f>
        <v>0</v>
      </c>
      <c r="BU105" s="80">
        <f>IF((SUM(BU$19:BU$39)+SUM(BU$78:BU104)+SUM(BU$117:BU$121))&gt;=30,0,SUM(IF(AND($I105=1,DI105=1,DI$41&gt;2,DI$40&gt;0,SUM(DI$47:DI$53)&gt;0),1,0)))</f>
        <v>0</v>
      </c>
      <c r="BV105" s="80">
        <f>IF((SUM(BV$19:BV$39)+SUM(BV$78:BV104)+SUM(BV$117:BV$121))&gt;=30,0,SUM(IF(AND($I105=1,DJ105=1,DJ$41&gt;2,DJ$40&gt;0,SUM(DJ$47:DJ$53)&gt;0),1,0)))</f>
        <v>0</v>
      </c>
      <c r="BW105" s="80">
        <f>IF((SUM(BW$19:BW$39)+SUM(BW$78:BW104)+SUM(BW$117:BW$121))&gt;=30,0,SUM(IF(AND($I105=1,DK105=1,DK$41&gt;2,DK$40&gt;0,SUM(DK$47:DK$53)&gt;0),1,0)))</f>
        <v>0</v>
      </c>
      <c r="BX105" s="80">
        <f>IF((SUM(BX$19:BX$39)+SUM(BX$78:BX104)+SUM(BX$117:BX$121))&gt;=30,0,SUM(IF(AND($I105=1,DL105=1,DL$41&gt;2,DL$40&gt;0,SUM(DL$47:DL$53)&gt;0),1,0)))</f>
        <v>0</v>
      </c>
      <c r="BY105" s="80">
        <f>IF((SUM(BY$19:BY$39)+SUM(BY$78:BY104)+SUM(BY$117:BY$121))&gt;=30,0,SUM(IF(AND($I105=1,DM105=1,DM$41&gt;2,DM$40&gt;0,SUM(DM$47:DM$53)&gt;0),1,0)))</f>
        <v>0</v>
      </c>
      <c r="BZ105" s="80">
        <f>IF((SUM(BZ$19:BZ$39)+SUM(BZ$78:BZ104)+SUM(BZ$117:BZ$121))&gt;=30,0,SUM(IF(AND($I105=1,DN105=1,DN$41&gt;2,DN$40&gt;0,SUM(DN$47:DN$53)&gt;0),1,0)))</f>
        <v>0</v>
      </c>
      <c r="CA105" s="80">
        <f>IF((SUM(CA$19:CA$39)+SUM(CA$78:CA104)+SUM(CA$117:CA$121))&gt;=30,0,SUM(IF(AND($I105=1,DO105=1,DO$41&gt;2,DO$40&gt;0,SUM(DO$47:DO$53)&gt;0),1,0)))</f>
        <v>0</v>
      </c>
      <c r="CB105" s="80">
        <f>IF((SUM(CB$19:CB$39)+SUM(CB$78:CB104)+SUM(CB$117:CB$121))&gt;=30,0,SUM(IF(AND($I105=1,DP105=1,DP$41&gt;2,DP$40&gt;0,SUM(DP$47:DP$53)&gt;0),1,0)))</f>
        <v>0</v>
      </c>
      <c r="CC105" s="80">
        <f>IF((SUM(CC$19:CC$39)+SUM(CC$78:CC104)+SUM(CC$117:CC$121))&gt;=30,0,SUM(IF(AND($I105=1,DQ105=1,DQ$41&gt;2,DQ$40&gt;0,SUM(DQ$47:DQ$53)&gt;0),1,0)))</f>
        <v>0</v>
      </c>
      <c r="CD105" s="80">
        <f>IF((SUM(CD$19:CD$39)+SUM(CD$78:CD104)+SUM(CD$117:CD$121))&gt;=30,0,SUM(IF(AND($I105=1,DR105=1,DR$41&gt;2,DR$40&gt;0,SUM(DR$47:DR$53)&gt;0),1,0)))</f>
        <v>0</v>
      </c>
      <c r="CE105" s="80">
        <f>IF((SUM(CE$19:CE$39)+SUM(CE$78:CE104)+SUM(CE$117:CE$121))&gt;=30,0,SUM(IF(AND($I105=1,DS105=1,DS$41&gt;2,DS$40&gt;0,SUM(DS$47:DS$53)&gt;0),1,0)))</f>
        <v>0</v>
      </c>
      <c r="CF105" s="80">
        <f>IF((SUM(CF$19:CF$39)+SUM(CF$78:CF104)+SUM(CF$117:CF$121))&gt;=30,0,SUM(IF(AND($I105=1,DT105=1,DT$41&gt;2,DT$40&gt;0,SUM(DT$47:DT$53)&gt;0),1,0)))</f>
        <v>0</v>
      </c>
      <c r="CG105" s="80">
        <f>IF((SUM(CG$19:CG$39)+SUM(CG$78:CG104)+SUM(CG$117:CG$121))&gt;=30,0,SUM(IF(AND($I105=1,DU105=1,DU$41&gt;2,DU$40&gt;0,SUM(DU$47:DU$53)&gt;0),1,0)))</f>
        <v>0</v>
      </c>
      <c r="CH105" s="80">
        <f>IF((SUM(CH$19:CH$39)+SUM(CH$78:CH104)+SUM(CH$117:CH$121))&gt;=30,0,SUM(IF(AND($I105=1,DV105=1,DV$41&gt;2,DV$40&gt;0,SUM(DV$47:DV$53)&gt;0),1,0)))</f>
        <v>0</v>
      </c>
      <c r="CI105" s="80">
        <f>IF((SUM(CI$19:CI$39)+SUM(CI$78:CI104)+SUM(CI$117:CI$121))&gt;=30,0,SUM(IF(AND($I105=1,DW105=1,DW$41&gt;2,DW$40&gt;0,SUM(DW$47:DW$53)&gt;0),1,0)))</f>
        <v>0</v>
      </c>
      <c r="CJ105" s="80">
        <f>IF((SUM(CJ$19:CJ$39)+SUM(CJ$78:CJ104)+SUM(CJ$117:CJ$121))&gt;=30,0,SUM(IF(AND($I105=1,DX105=1,DX$41&gt;2,DX$40&gt;0,SUM(DX$47:DX$53)&gt;0),1,0)))</f>
        <v>0</v>
      </c>
      <c r="CK105" s="80">
        <f>IF((SUM(CK$19:CK$39)+SUM(CK$78:CK104)+SUM(CK$117:CK$121))&gt;=30,0,SUM(IF(AND($I105=1,DY105=1,DY$41&gt;2,DY$40&gt;0,SUM(DY$47:DY$53)&gt;0),1,0)))</f>
        <v>0</v>
      </c>
      <c r="CL105" s="80">
        <f>IF((SUM(CL$19:CL$39)+SUM(CL$78:CL104)+SUM(CL$117:CL$121))&gt;=30,0,SUM(IF(AND($I105=1,DZ105=1,DZ$41&gt;2,DZ$40&gt;0,SUM(DZ$47:DZ$53)&gt;0),1,0)))</f>
        <v>0</v>
      </c>
      <c r="CM105" s="80">
        <f>IF((SUM(CM$19:CM$39)+SUM(CM$78:CM104)+SUM(CM$117:CM$121))&gt;=30,0,SUM(IF(AND($I105=1,EA105=1,EA$41&gt;2,EA$40&gt;0,SUM(EA$47:EA$53)&gt;0),1,0)))</f>
        <v>0</v>
      </c>
      <c r="CN105" s="80">
        <f>IF((SUM(CN$19:CN$39)+SUM(CN$78:CN104)+SUM(CN$117:CN$121))&gt;=30,0,SUM(IF(AND($I105=1,EB105=1,EB$41&gt;2,EB$40&gt;0,SUM(EB$47:EB$53)&gt;0),1,0)))</f>
        <v>0</v>
      </c>
      <c r="CO105" s="80">
        <f>IF((SUM(CO$19:CO$39)+SUM(CO$78:CO104)+SUM(CO$117:CO$121))&gt;=30,0,SUM(IF(AND($I105=1,EC105=1,EC$41&gt;2,EC$40&gt;0,SUM(EC$47:EC$53)&gt;0),1,0)))</f>
        <v>0</v>
      </c>
      <c r="CP105" s="80">
        <f>IF((SUM(CP$19:CP$39)+SUM(CP$78:CP104)+SUM(CP$117:CP$121))&gt;=30,0,SUM(IF(AND($I105=1,ED105=1,ED$41&gt;2,ED$40&gt;0,SUM(ED$47:ED$53)&gt;0),1,0)))</f>
        <v>0</v>
      </c>
      <c r="CQ105" s="80">
        <f>IF((SUM(CQ$19:CQ$39)+SUM(CQ$78:CQ104)+SUM(CQ$117:CQ$121))&gt;=30,0,SUM(IF(AND($I105=1,EE105=1,EE$41&gt;2,EE$40&gt;0,SUM(EE$47:EE$53)&gt;0),1,0)))</f>
        <v>0</v>
      </c>
      <c r="CR105" s="80">
        <f>IF((SUM(CR$19:CR$39)+SUM(CR$78:CR104)+SUM(CR$117:CR$121))&gt;=30,0,SUM(IF(AND($I105=1,EF105=1,EF$41&gt;2,EF$40&gt;0,SUM(EF$47:EF$53)&gt;0),1,0)))</f>
        <v>0</v>
      </c>
      <c r="CS105" s="64"/>
      <c r="CT105" s="64"/>
      <c r="CU105" s="64"/>
      <c r="CV105" s="64"/>
      <c r="CW105" s="64"/>
      <c r="CX105" s="64"/>
      <c r="CY105" s="64"/>
      <c r="CZ105" s="64"/>
      <c r="DA105" s="64"/>
      <c r="DB105" s="64"/>
      <c r="DC105" s="64"/>
      <c r="DD105" s="64"/>
      <c r="DE105" s="64"/>
      <c r="DF105" s="64"/>
      <c r="DG105" s="64"/>
      <c r="DH105" s="64"/>
      <c r="DI105" s="64"/>
      <c r="DJ105" s="64"/>
      <c r="DK105" s="64"/>
      <c r="DL105" s="64"/>
      <c r="DM105" s="64"/>
      <c r="DN105" s="64"/>
      <c r="DO105" s="64"/>
      <c r="DP105" s="64"/>
      <c r="DQ105" s="64"/>
      <c r="DR105" s="64"/>
      <c r="DS105" s="64"/>
      <c r="DT105" s="64"/>
      <c r="DU105" s="64"/>
      <c r="DV105" s="64"/>
      <c r="DW105" s="64"/>
      <c r="DX105" s="64"/>
      <c r="DY105" s="64"/>
      <c r="DZ105" s="64"/>
      <c r="EA105" s="64"/>
      <c r="EB105" s="64"/>
      <c r="EC105" s="64"/>
      <c r="ED105" s="64"/>
      <c r="EE105" s="64"/>
      <c r="EF105" s="64"/>
      <c r="EG105" s="54">
        <f t="shared" si="48"/>
        <v>0</v>
      </c>
      <c r="EH105" s="136"/>
      <c r="EI105" s="97">
        <f t="shared" si="49"/>
        <v>0</v>
      </c>
      <c r="EJ105" s="344" t="str">
        <f t="shared" si="50"/>
        <v/>
      </c>
      <c r="EK105" s="345">
        <f t="shared" si="51"/>
        <v>0</v>
      </c>
      <c r="EL105" s="185"/>
      <c r="EM105" s="102">
        <f>SUMIF($K105,REGISTER!$CU$7,'KORT 3'!$BD105)</f>
        <v>0</v>
      </c>
      <c r="EN105" s="19">
        <f>SUMIF($K105,REGISTER!$CU$8,'KORT 3'!$BD105)</f>
        <v>0</v>
      </c>
      <c r="EO105" s="20">
        <f>SUMIF($K105,REGISTER!$CU$9,'KORT 3'!$BD105)</f>
        <v>0</v>
      </c>
      <c r="EP105" s="17">
        <f>SUMIF($K105,REGISTER!$CU$21,'KORT 3'!$BD105)</f>
        <v>0</v>
      </c>
      <c r="EQ105" s="19">
        <f>SUMIF($K105,REGISTER!$CU$22,'KORT 3'!$BD105)</f>
        <v>0</v>
      </c>
      <c r="ER105" s="20">
        <f>SUMIF($K105,REGISTER!$CU$23,'KORT 3'!$BD105)</f>
        <v>0</v>
      </c>
      <c r="ES105" s="17">
        <f>SUMIF($K105,REGISTER!$CU$14,'KORT 3'!$BD105)</f>
        <v>0</v>
      </c>
      <c r="ET105" s="19">
        <f>SUMIF($K105,REGISTER!$CU$15,'KORT 3'!$BD105)</f>
        <v>0</v>
      </c>
      <c r="EU105" s="19">
        <f>SUMIF($K105,REGISTER!$CU$16,'KORT 3'!$BD105)</f>
        <v>0</v>
      </c>
      <c r="EV105" s="218">
        <f>SUMIF($K105,REGISTER!$CU$17,'KORT 3'!$BD105)+SUMIF($K105,REGISTER!$CU$18,'KORT 3'!$BD105)+SUMIF($K105,REGISTER!$CU$19,'KORT 3'!$BD105)+SUMIF($K105,REGISTER!$CU$20,'KORT 3'!$BD105)</f>
        <v>0</v>
      </c>
      <c r="EW105" s="103">
        <f>SUMIF($K105,REGISTER!$CU$28,'KORT 3'!$BD105)</f>
        <v>0</v>
      </c>
      <c r="EX105" s="19">
        <f>SUMIF($K105,REGISTER!$CU$29,'KORT 3'!$BD105)</f>
        <v>0</v>
      </c>
      <c r="EY105" s="19">
        <f>SUMIF($K105,REGISTER!$CU$30,'KORT 3'!$BD105)</f>
        <v>0</v>
      </c>
      <c r="EZ105" s="218">
        <f>SUMIF($K105,REGISTER!$CU$31,'KORT 3'!$BD105)+SUMIF($K105,REGISTER!$CU$32,'KORT 3'!$BD105)+SUMIF($K105,REGISTER!$CU$33,'KORT 3'!$BD105)+SUMIF($K105,REGISTER!$CU$34,'KORT 3'!$BD105)</f>
        <v>0</v>
      </c>
      <c r="FA105" s="136"/>
      <c r="FB105" s="136"/>
      <c r="FC105" s="136"/>
      <c r="FD105" s="136"/>
      <c r="FE105" s="136"/>
      <c r="FF105" s="136"/>
      <c r="FG105" s="136"/>
      <c r="FH105" s="136"/>
      <c r="FI105" s="136"/>
      <c r="FJ105" s="136"/>
      <c r="FK105" s="136"/>
      <c r="FL105" s="136"/>
      <c r="FM105" s="136"/>
      <c r="FN105" s="136"/>
      <c r="FO105" s="136"/>
      <c r="FP105" s="235"/>
      <c r="FQ105" s="103">
        <f>SUMIF($M105,REGISTER!$CU$36,'KORT 3'!$O105)</f>
        <v>0</v>
      </c>
      <c r="FR105" s="19">
        <f>SUMIF($M105,REGISTER!$CU$37,'KORT 3'!$O105)</f>
        <v>0</v>
      </c>
      <c r="FS105" s="19">
        <f>SUMIF($M105,REGISTER!$CU$38,'KORT 3'!$O105)</f>
        <v>0</v>
      </c>
      <c r="FT105" s="19">
        <f>SUMIF($M105,REGISTER!$CU$39,'KORT 3'!$O105)</f>
        <v>0</v>
      </c>
      <c r="FU105" s="19">
        <f>SUMIF($M105,REGISTER!$CU$40,'KORT 3'!$O105)</f>
        <v>0</v>
      </c>
      <c r="FV105" s="19">
        <f>SUMIF($M105,REGISTER!$CU$41,'KORT 3'!$O105)</f>
        <v>0</v>
      </c>
      <c r="FW105" s="19">
        <f>SUMIF($M105,REGISTER!$CU$56,'KORT 3'!$O105)</f>
        <v>0</v>
      </c>
      <c r="FX105" s="19">
        <f>SUMIF($M105,REGISTER!$CU$57,'KORT 3'!$O105)</f>
        <v>0</v>
      </c>
      <c r="FY105" s="19">
        <f>SUMIF($M105,REGISTER!$CU$58,'KORT 3'!$O105)</f>
        <v>0</v>
      </c>
      <c r="FZ105" s="19">
        <f>SUMIF($M105,REGISTER!$CU$59,'KORT 3'!$O105)</f>
        <v>0</v>
      </c>
      <c r="GA105" s="19">
        <f>SUMIF($M105,REGISTER!$CU$60,'KORT 3'!$O105)</f>
        <v>0</v>
      </c>
      <c r="GB105" s="19">
        <f>SUMIF($M105,REGISTER!$CU$61,'KORT 3'!$O105)</f>
        <v>0</v>
      </c>
      <c r="GC105" s="19">
        <f>SUMIF($M105,REGISTER!$CU$46,'KORT 3'!$O105)</f>
        <v>0</v>
      </c>
      <c r="GD105" s="19">
        <f>SUMIF($M105,REGISTER!$CU$47,'KORT 3'!$O105)</f>
        <v>0</v>
      </c>
      <c r="GE105" s="19">
        <f>SUMIF($M105,REGISTER!$CU$48,'KORT 3'!$O105)</f>
        <v>0</v>
      </c>
      <c r="GF105" s="19">
        <f>SUMIF($M105,REGISTER!$CU$49,'KORT 3'!$O105)</f>
        <v>0</v>
      </c>
      <c r="GG105" s="19">
        <f>SUMIF($M105,REGISTER!$CU$50,'KORT 3'!$O105)</f>
        <v>0</v>
      </c>
      <c r="GH105" s="19">
        <f>SUMIF($M105,REGISTER!$CU$51,'KORT 3'!$O105)</f>
        <v>0</v>
      </c>
      <c r="GI105" s="18">
        <f>SUMIF($M105,REGISTER!$CU$52,'KORT 3'!$O105)+SUMIF($M105,REGISTER!$CU$53,'KORT 3'!$O105)+SUMIF($M105,REGISTER!$CU$54,'KORT 3'!$O105)+SUMIF($M105,REGISTER!$CU$55,'KORT 3'!$O105)</f>
        <v>0</v>
      </c>
      <c r="GJ105" s="19">
        <f>SUMIF($M105,REGISTER!$CU$66,'KORT 3'!$O105)</f>
        <v>0</v>
      </c>
      <c r="GK105" s="19">
        <f>SUMIF($M105,REGISTER!$CU$67,'KORT 3'!$O105)</f>
        <v>0</v>
      </c>
      <c r="GL105" s="19">
        <f>SUMIF($M105,REGISTER!$CU$68,'KORT 3'!$O105)</f>
        <v>0</v>
      </c>
      <c r="GM105" s="19">
        <f>SUMIF($M105,REGISTER!$CU$69,'KORT 3'!$O105)</f>
        <v>0</v>
      </c>
      <c r="GN105" s="19">
        <f>SUMIF($M105,REGISTER!$CU$70,'KORT 3'!$O105)</f>
        <v>0</v>
      </c>
      <c r="GO105" s="19">
        <f>SUMIF($M105,REGISTER!$CU$71,'KORT 3'!$O105)</f>
        <v>0</v>
      </c>
      <c r="GP105" s="18">
        <f>SUMIF($M105,REGISTER!$CU$72,'KORT 3'!$O105)+SUMIF($M105,REGISTER!$CU$73,'KORT 3'!$O105)+SUMIF($M105,REGISTER!$CU$74,'KORT 3'!$O105)+SUMIF($M105,REGISTER!$CU$75,'KORT 3'!$O105)</f>
        <v>0</v>
      </c>
      <c r="GQ105" s="136"/>
      <c r="GR105" s="136"/>
      <c r="GS105" s="136"/>
      <c r="GT105" s="136"/>
      <c r="GU105" s="136"/>
      <c r="GV105" s="136"/>
      <c r="GW105" s="136"/>
      <c r="GX105" s="136"/>
      <c r="GY105" s="136"/>
      <c r="GZ105" s="136"/>
      <c r="HA105" s="136"/>
      <c r="HB105" s="136"/>
      <c r="HC105" s="136"/>
      <c r="HD105" s="136"/>
      <c r="HE105" s="136"/>
      <c r="HF105" s="136"/>
      <c r="HG105" s="136"/>
      <c r="HH105" s="125"/>
      <c r="HI105" s="1"/>
    </row>
    <row r="106" spans="1:217" ht="12" customHeight="1">
      <c r="A106" s="17">
        <v>50</v>
      </c>
      <c r="B106" s="81"/>
      <c r="C106" s="427" t="str">
        <f t="shared" si="38"/>
        <v/>
      </c>
      <c r="D106" s="428"/>
      <c r="E106" s="428"/>
      <c r="F106" s="428"/>
      <c r="G106" s="429"/>
      <c r="H106" s="130" t="str">
        <f t="shared" si="39"/>
        <v/>
      </c>
      <c r="I106" s="26">
        <f t="shared" si="40"/>
        <v>0</v>
      </c>
      <c r="J106" s="26">
        <f t="shared" si="41"/>
        <v>0</v>
      </c>
      <c r="K106" s="26">
        <f t="shared" si="42"/>
        <v>0</v>
      </c>
      <c r="L106" s="133"/>
      <c r="M106" s="26">
        <f t="shared" si="43"/>
        <v>0</v>
      </c>
      <c r="N106" s="26">
        <f t="shared" si="44"/>
        <v>0</v>
      </c>
      <c r="O106" s="101">
        <f t="shared" si="45"/>
        <v>0</v>
      </c>
      <c r="P106" s="80">
        <f>IF((SUM(P$19:P$39)+SUM(P$78:P105)+SUM(P$117:P$121))&gt;=REGISTER!$CZ$22,0,IF(CS$70=1,0,IF(AND(CS106=1,$J106=1,CS$43&gt;=REGISTER!$CZ$25,CS$40&gt;0,SUM(CS$54:CS$60)&gt;0),1,0)))</f>
        <v>0</v>
      </c>
      <c r="Q106" s="80">
        <f>IF((SUM(Q$19:Q$39)+SUM(Q$78:Q105)+SUM(Q$117:Q$121))&gt;=REGISTER!$CZ$22,0,IF(CT$70=1,0,IF(AND(CT106=1,$J106=1,CT$43&gt;=REGISTER!$CZ$25,CT$40&gt;0,SUM(CT$54:CT$60)&gt;0),1,0)))</f>
        <v>0</v>
      </c>
      <c r="R106" s="80">
        <f>IF((SUM(R$19:R$39)+SUM(R$78:R105)+SUM(R$117:R$121))&gt;=REGISTER!$CZ$22,0,IF(CU$70=1,0,IF(AND(CU106=1,$J106=1,CU$43&gt;=REGISTER!$CZ$25,CU$40&gt;0,SUM(CU$54:CU$60)&gt;0),1,0)))</f>
        <v>0</v>
      </c>
      <c r="S106" s="80">
        <f>IF((SUM(S$19:S$39)+SUM(S$78:S105)+SUM(S$117:S$121))&gt;=REGISTER!$CZ$22,0,IF(CV$70=1,0,IF(AND(CV106=1,$J106=1,CV$43&gt;=REGISTER!$CZ$25,CV$40&gt;0,SUM(CV$54:CV$60)&gt;0),1,0)))</f>
        <v>0</v>
      </c>
      <c r="T106" s="80">
        <f>IF((SUM(T$19:T$39)+SUM(T$78:T105)+SUM(T$117:T$121))&gt;=REGISTER!$CZ$22,0,IF(CW$70=1,0,IF(AND(CW106=1,$J106=1,CW$43&gt;=REGISTER!$CZ$25,CW$40&gt;0,SUM(CW$54:CW$60)&gt;0),1,0)))</f>
        <v>0</v>
      </c>
      <c r="U106" s="80">
        <f>IF((SUM(U$19:U$39)+SUM(U$78:U105)+SUM(U$117:U$121))&gt;=REGISTER!$CZ$22,0,IF(CX$70=1,0,IF(AND(CX106=1,$J106=1,CX$43&gt;=REGISTER!$CZ$25,CX$40&gt;0,SUM(CX$54:CX$60)&gt;0),1,0)))</f>
        <v>0</v>
      </c>
      <c r="V106" s="80">
        <f>IF((SUM(V$19:V$39)+SUM(V$78:V105)+SUM(V$117:V$121))&gt;=REGISTER!$CZ$22,0,IF(CY$70=1,0,IF(AND(CY106=1,$J106=1,CY$43&gt;=REGISTER!$CZ$25,CY$40&gt;0,SUM(CY$54:CY$60)&gt;0),1,0)))</f>
        <v>0</v>
      </c>
      <c r="W106" s="80">
        <f>IF((SUM(W$19:W$39)+SUM(W$78:W105)+SUM(W$117:W$121))&gt;=REGISTER!$CZ$22,0,IF(CZ$70=1,0,IF(AND(CZ106=1,$J106=1,CZ$43&gt;=REGISTER!$CZ$25,CZ$40&gt;0,SUM(CZ$54:CZ$60)&gt;0),1,0)))</f>
        <v>0</v>
      </c>
      <c r="X106" s="80">
        <f>IF((SUM(X$19:X$39)+SUM(X$78:X105)+SUM(X$117:X$121))&gt;=REGISTER!$CZ$22,0,IF(DA$70=1,0,IF(AND(DA106=1,$J106=1,DA$43&gt;=REGISTER!$CZ$25,DA$40&gt;0,SUM(DA$54:DA$60)&gt;0),1,0)))</f>
        <v>0</v>
      </c>
      <c r="Y106" s="80">
        <f>IF((SUM(Y$19:Y$39)+SUM(Y$78:Y105)+SUM(Y$117:Y$121))&gt;=REGISTER!$CZ$22,0,IF(DB$70=1,0,IF(AND(DB106=1,$J106=1,DB$43&gt;=REGISTER!$CZ$25,DB$40&gt;0,SUM(DB$54:DB$60)&gt;0),1,0)))</f>
        <v>0</v>
      </c>
      <c r="Z106" s="80">
        <f>IF((SUM(Z$19:Z$39)+SUM(Z$78:Z105)+SUM(Z$117:Z$121))&gt;=REGISTER!$CZ$22,0,IF(DC$70=1,0,IF(AND(DC106=1,$J106=1,DC$43&gt;=REGISTER!$CZ$25,DC$40&gt;0,SUM(DC$54:DC$60)&gt;0),1,0)))</f>
        <v>0</v>
      </c>
      <c r="AA106" s="80">
        <f>IF((SUM(AA$19:AA$39)+SUM(AA$78:AA105)+SUM(AA$117:AA$121))&gt;=REGISTER!$CZ$22,0,IF(DD$70=1,0,IF(AND(DD106=1,$J106=1,DD$43&gt;=REGISTER!$CZ$25,DD$40&gt;0,SUM(DD$54:DD$60)&gt;0),1,0)))</f>
        <v>0</v>
      </c>
      <c r="AB106" s="80">
        <f>IF((SUM(AB$19:AB$39)+SUM(AB$78:AB105)+SUM(AB$117:AB$121))&gt;=REGISTER!$CZ$22,0,IF(DE$70=1,0,IF(AND(DE106=1,$J106=1,DE$43&gt;=REGISTER!$CZ$25,DE$40&gt;0,SUM(DE$54:DE$60)&gt;0),1,0)))</f>
        <v>0</v>
      </c>
      <c r="AC106" s="80">
        <f>IF((SUM(AC$19:AC$39)+SUM(AC$78:AC105)+SUM(AC$117:AC$121))&gt;=REGISTER!$CZ$22,0,IF(DF$70=1,0,IF(AND(DF106=1,$J106=1,DF$43&gt;=REGISTER!$CZ$25,DF$40&gt;0,SUM(DF$54:DF$60)&gt;0),1,0)))</f>
        <v>0</v>
      </c>
      <c r="AD106" s="80">
        <f>IF((SUM(AD$19:AD$39)+SUM(AD$78:AD105)+SUM(AD$117:AD$121))&gt;=REGISTER!$CZ$22,0,IF(DG$70=1,0,IF(AND(DG106=1,$J106=1,DG$43&gt;=REGISTER!$CZ$25,DG$40&gt;0,SUM(DG$54:DG$60)&gt;0),1,0)))</f>
        <v>0</v>
      </c>
      <c r="AE106" s="80">
        <f>IF((SUM(AE$19:AE$39)+SUM(AE$78:AE105)+SUM(AE$117:AE$121))&gt;=REGISTER!$CZ$22,0,IF(DH$70=1,0,IF(AND(DH106=1,$J106=1,DH$43&gt;=REGISTER!$CZ$25,DH$40&gt;0,SUM(DH$54:DH$60)&gt;0),1,0)))</f>
        <v>0</v>
      </c>
      <c r="AF106" s="80">
        <f>IF((SUM(AF$19:AF$39)+SUM(AF$78:AF105)+SUM(AF$117:AF$121))&gt;=REGISTER!$CZ$22,0,IF(DI$70=1,0,IF(AND(DI106=1,$J106=1,DI$43&gt;=REGISTER!$CZ$25,DI$40&gt;0,SUM(DI$54:DI$60)&gt;0),1,0)))</f>
        <v>0</v>
      </c>
      <c r="AG106" s="80">
        <f>IF((SUM(AG$19:AG$39)+SUM(AG$78:AG105)+SUM(AG$117:AG$121))&gt;=REGISTER!$CZ$22,0,IF(DJ$70=1,0,IF(AND(DJ106=1,$J106=1,DJ$43&gt;=REGISTER!$CZ$25,DJ$40&gt;0,SUM(DJ$54:DJ$60)&gt;0),1,0)))</f>
        <v>0</v>
      </c>
      <c r="AH106" s="80">
        <f>IF((SUM(AH$19:AH$39)+SUM(AH$78:AH105)+SUM(AH$117:AH$121))&gt;=REGISTER!$CZ$22,0,IF(DK$70=1,0,IF(AND(DK106=1,$J106=1,DK$43&gt;=REGISTER!$CZ$25,DK$40&gt;0,SUM(DK$54:DK$60)&gt;0),1,0)))</f>
        <v>0</v>
      </c>
      <c r="AI106" s="80">
        <f>IF((SUM(AI$19:AI$39)+SUM(AI$78:AI105)+SUM(AI$117:AI$121))&gt;=REGISTER!$CZ$22,0,IF(DL$70=1,0,IF(AND(DL106=1,$J106=1,DL$43&gt;=REGISTER!$CZ$25,DL$40&gt;0,SUM(DL$54:DL$60)&gt;0),1,0)))</f>
        <v>0</v>
      </c>
      <c r="AJ106" s="80">
        <f>IF((SUM(AJ$19:AJ$39)+SUM(AJ$78:AJ105)+SUM(AJ$117:AJ$121))&gt;=REGISTER!$CZ$22,0,IF(DM$70=1,0,IF(AND(DM106=1,$J106=1,DM$43&gt;=REGISTER!$CZ$25,DM$40&gt;0,SUM(DM$54:DM$60)&gt;0),1,0)))</f>
        <v>0</v>
      </c>
      <c r="AK106" s="80">
        <f>IF((SUM(AK$19:AK$39)+SUM(AK$78:AK105)+SUM(AK$117:AK$121))&gt;=REGISTER!$CZ$22,0,IF(DN$70=1,0,IF(AND(DN106=1,$J106=1,DN$43&gt;=REGISTER!$CZ$25,DN$40&gt;0,SUM(DN$54:DN$60)&gt;0),1,0)))</f>
        <v>0</v>
      </c>
      <c r="AL106" s="80">
        <f>IF((SUM(AL$19:AL$39)+SUM(AL$78:AL105)+SUM(AL$117:AL$121))&gt;=REGISTER!$CZ$22,0,IF(DO$70=1,0,IF(AND(DO106=1,$J106=1,DO$43&gt;=REGISTER!$CZ$25,DO$40&gt;0,SUM(DO$54:DO$60)&gt;0),1,0)))</f>
        <v>0</v>
      </c>
      <c r="AM106" s="80">
        <f>IF((SUM(AM$19:AM$39)+SUM(AM$78:AM105)+SUM(AM$117:AM$121))&gt;=REGISTER!$CZ$22,0,IF(DP$70=1,0,IF(AND(DP106=1,$J106=1,DP$43&gt;=REGISTER!$CZ$25,DP$40&gt;0,SUM(DP$54:DP$60)&gt;0),1,0)))</f>
        <v>0</v>
      </c>
      <c r="AN106" s="80">
        <f>IF((SUM(AN$19:AN$39)+SUM(AN$78:AN105)+SUM(AN$117:AN$121))&gt;=REGISTER!$CZ$22,0,IF(DQ$70=1,0,IF(AND(DQ106=1,$J106=1,DQ$43&gt;=REGISTER!$CZ$25,DQ$40&gt;0,SUM(DQ$54:DQ$60)&gt;0),1,0)))</f>
        <v>0</v>
      </c>
      <c r="AO106" s="80">
        <f>IF((SUM(AO$19:AO$39)+SUM(AO$78:AO105)+SUM(AO$117:AO$121))&gt;=REGISTER!$CZ$22,0,IF(DR$70=1,0,IF(AND(DR106=1,$J106=1,DR$43&gt;=REGISTER!$CZ$25,DR$40&gt;0,SUM(DR$54:DR$60)&gt;0),1,0)))</f>
        <v>0</v>
      </c>
      <c r="AP106" s="80">
        <f>IF((SUM(AP$19:AP$39)+SUM(AP$78:AP105)+SUM(AP$117:AP$121))&gt;=REGISTER!$CZ$22,0,IF(DS$70=1,0,IF(AND(DS106=1,$J106=1,DS$43&gt;=REGISTER!$CZ$25,DS$40&gt;0,SUM(DS$54:DS$60)&gt;0),1,0)))</f>
        <v>0</v>
      </c>
      <c r="AQ106" s="80">
        <f>IF((SUM(AQ$19:AQ$39)+SUM(AQ$78:AQ105)+SUM(AQ$117:AQ$121))&gt;=REGISTER!$CZ$22,0,IF(DT$70=1,0,IF(AND(DT106=1,$J106=1,DT$43&gt;=REGISTER!$CZ$25,DT$40&gt;0,SUM(DT$54:DT$60)&gt;0),1,0)))</f>
        <v>0</v>
      </c>
      <c r="AR106" s="80">
        <f>IF((SUM(AR$19:AR$39)+SUM(AR$78:AR105)+SUM(AR$117:AR$121))&gt;=REGISTER!$CZ$22,0,IF(DU$70=1,0,IF(AND(DU106=1,$J106=1,DU$43&gt;=REGISTER!$CZ$25,DU$40&gt;0,SUM(DU$54:DU$60)&gt;0),1,0)))</f>
        <v>0</v>
      </c>
      <c r="AS106" s="80">
        <f>IF((SUM(AS$19:AS$39)+SUM(AS$78:AS105)+SUM(AS$117:AS$121))&gt;=REGISTER!$CZ$22,0,IF(DV$70=1,0,IF(AND(DV106=1,$J106=1,DV$43&gt;=REGISTER!$CZ$25,DV$40&gt;0,SUM(DV$54:DV$60)&gt;0),1,0)))</f>
        <v>0</v>
      </c>
      <c r="AT106" s="80">
        <f>IF((SUM(AT$19:AT$39)+SUM(AT$78:AT105)+SUM(AT$117:AT$121))&gt;=REGISTER!$CZ$22,0,IF(DW$70=1,0,IF(AND(DW106=1,$J106=1,DW$43&gt;=REGISTER!$CZ$25,DW$40&gt;0,SUM(DW$54:DW$60)&gt;0),1,0)))</f>
        <v>0</v>
      </c>
      <c r="AU106" s="80">
        <f>IF((SUM(AU$19:AU$39)+SUM(AU$78:AU105)+SUM(AU$117:AU$121))&gt;=REGISTER!$CZ$22,0,IF(DX$70=1,0,IF(AND(DX106=1,$J106=1,DX$43&gt;=REGISTER!$CZ$25,DX$40&gt;0,SUM(DX$54:DX$60)&gt;0),1,0)))</f>
        <v>0</v>
      </c>
      <c r="AV106" s="80">
        <f>IF((SUM(AV$19:AV$39)+SUM(AV$78:AV105)+SUM(AV$117:AV$121))&gt;=REGISTER!$CZ$22,0,IF(DY$70=1,0,IF(AND(DY106=1,$J106=1,DY$43&gt;=REGISTER!$CZ$25,DY$40&gt;0,SUM(DY$54:DY$60)&gt;0),1,0)))</f>
        <v>0</v>
      </c>
      <c r="AW106" s="80">
        <f>IF((SUM(AW$19:AW$39)+SUM(AW$78:AW105)+SUM(AW$117:AW$121))&gt;=REGISTER!$CZ$22,0,IF(DZ$70=1,0,IF(AND(DZ106=1,$J106=1,DZ$43&gt;=REGISTER!$CZ$25,DZ$40&gt;0,SUM(DZ$54:DZ$60)&gt;0),1,0)))</f>
        <v>0</v>
      </c>
      <c r="AX106" s="80">
        <f>IF((SUM(AX$19:AX$39)+SUM(AX$78:AX105)+SUM(AX$117:AX$121))&gt;=REGISTER!$CZ$22,0,IF(EA$70=1,0,IF(AND(EA106=1,$J106=1,EA$43&gt;=REGISTER!$CZ$25,EA$40&gt;0,SUM(EA$54:EA$60)&gt;0),1,0)))</f>
        <v>0</v>
      </c>
      <c r="AY106" s="80">
        <f>IF((SUM(AY$19:AY$39)+SUM(AY$78:AY105)+SUM(AY$117:AY$121))&gt;=REGISTER!$CZ$22,0,IF(EB$70=1,0,IF(AND(EB106=1,$J106=1,EB$43&gt;=REGISTER!$CZ$25,EB$40&gt;0,SUM(EB$54:EB$60)&gt;0),1,0)))</f>
        <v>0</v>
      </c>
      <c r="AZ106" s="80">
        <f>IF((SUM(AZ$19:AZ$39)+SUM(AZ$78:AZ105)+SUM(AZ$117:AZ$121))&gt;=REGISTER!$CZ$22,0,IF(EC$70=1,0,IF(AND(EC106=1,$J106=1,EC$43&gt;=REGISTER!$CZ$25,EC$40&gt;0,SUM(EC$54:EC$60)&gt;0),1,0)))</f>
        <v>0</v>
      </c>
      <c r="BA106" s="80">
        <f>IF((SUM(BA$19:BA$39)+SUM(BA$78:BA105)+SUM(BA$117:BA$121))&gt;=REGISTER!$CZ$22,0,IF(ED$70=1,0,IF(AND(ED106=1,$J106=1,ED$43&gt;=REGISTER!$CZ$25,ED$40&gt;0,SUM(ED$54:ED$60)&gt;0),1,0)))</f>
        <v>0</v>
      </c>
      <c r="BB106" s="80">
        <f>IF((SUM(BB$19:BB$39)+SUM(BB$78:BB105)+SUM(BB$117:BB$121))&gt;=REGISTER!$CZ$22,0,IF(EE$70=1,0,IF(AND(EE106=1,$J106=1,EE$43&gt;=REGISTER!$CZ$25,EE$40&gt;0,SUM(EE$54:EE$60)&gt;0),1,0)))</f>
        <v>0</v>
      </c>
      <c r="BC106" s="80">
        <f>IF((SUM(BC$19:BC$39)+SUM(BC$78:BC105)+SUM(BC$117:BC$121))&gt;=REGISTER!$CZ$22,0,IF(EF$70=1,0,IF(AND(EF106=1,$J106=1,EF$43&gt;=REGISTER!$CZ$25,EF$40&gt;0,SUM(EF$54:EF$60)&gt;0),1,0)))</f>
        <v>0</v>
      </c>
      <c r="BD106" s="101">
        <f t="shared" si="46"/>
        <v>0</v>
      </c>
      <c r="BE106" s="80">
        <f>IF((SUM(BE$19:BE$39)+SUM(BE$78:BE105)+SUM(BE$117:BE$121))&gt;=30,0,SUM(IF(AND($I106=1,CS106=1,CS$41&gt;2,CS$40&gt;0,SUM(CS$47:CS$53)&gt;0),1,0)))</f>
        <v>0</v>
      </c>
      <c r="BF106" s="80">
        <f>IF((SUM(BF$19:BF$39)+SUM(BF$78:BF105)+SUM(BF$117:BF$121))&gt;=30,0,SUM(IF(AND($I106=1,CT106=1,CT$41&gt;2,CT$40&gt;0,SUM(CT$47:CT$53)&gt;0),1,0)))</f>
        <v>0</v>
      </c>
      <c r="BG106" s="80">
        <f>IF((SUM(BG$19:BG$39)+SUM(BG$78:BG105)+SUM(BG$117:BG$121))&gt;=30,0,SUM(IF(AND($I106=1,CU106=1,CU$41&gt;2,CU$40&gt;0,SUM(CU$47:CU$53)&gt;0),1,0)))</f>
        <v>0</v>
      </c>
      <c r="BH106" s="80">
        <f>IF((SUM(BH$19:BH$39)+SUM(BH$78:BH105)+SUM(BH$117:BH$121))&gt;=30,0,SUM(IF(AND($I106=1,CV106=1,CV$41&gt;2,CV$40&gt;0,SUM(CV$47:CV$53)&gt;0),1,0)))</f>
        <v>0</v>
      </c>
      <c r="BI106" s="80">
        <f>IF((SUM(BI$19:BI$39)+SUM(BI$78:BI105)+SUM(BI$117:BI$121))&gt;=30,0,SUM(IF(AND($I106=1,CW106=1,CW$41&gt;2,CW$40&gt;0,SUM(CW$47:CW$53)&gt;0),1,0)))</f>
        <v>0</v>
      </c>
      <c r="BJ106" s="80">
        <f>IF((SUM(BJ$19:BJ$39)+SUM(BJ$78:BJ105)+SUM(BJ$117:BJ$121))&gt;=30,0,SUM(IF(AND($I106=1,CX106=1,CX$41&gt;2,CX$40&gt;0,SUM(CX$47:CX$53)&gt;0),1,0)))</f>
        <v>0</v>
      </c>
      <c r="BK106" s="80">
        <f>IF((SUM(BK$19:BK$39)+SUM(BK$78:BK105)+SUM(BK$117:BK$121))&gt;=30,0,SUM(IF(AND($I106=1,CY106=1,CY$41&gt;2,CY$40&gt;0,SUM(CY$47:CY$53)&gt;0),1,0)))</f>
        <v>0</v>
      </c>
      <c r="BL106" s="80">
        <f>IF((SUM(BL$19:BL$39)+SUM(BL$78:BL105)+SUM(BL$117:BL$121))&gt;=30,0,SUM(IF(AND($I106=1,CZ106=1,CZ$41&gt;2,CZ$40&gt;0,SUM(CZ$47:CZ$53)&gt;0),1,0)))</f>
        <v>0</v>
      </c>
      <c r="BM106" s="80">
        <f>IF((SUM(BM$19:BM$39)+SUM(BM$78:BM105)+SUM(BM$117:BM$121))&gt;=30,0,SUM(IF(AND($I106=1,DA106=1,DA$41&gt;2,DA$40&gt;0,SUM(DA$47:DA$53)&gt;0),1,0)))</f>
        <v>0</v>
      </c>
      <c r="BN106" s="80">
        <f>IF((SUM(BN$19:BN$39)+SUM(BN$78:BN105)+SUM(BN$117:BN$121))&gt;=30,0,SUM(IF(AND($I106=1,DB106=1,DB$41&gt;2,DB$40&gt;0,SUM(DB$47:DB$53)&gt;0),1,0)))</f>
        <v>0</v>
      </c>
      <c r="BO106" s="80">
        <f>IF((SUM(BO$19:BO$39)+SUM(BO$78:BO105)+SUM(BO$117:BO$121))&gt;=30,0,SUM(IF(AND($I106=1,DC106=1,DC$41&gt;2,DC$40&gt;0,SUM(DC$47:DC$53)&gt;0),1,0)))</f>
        <v>0</v>
      </c>
      <c r="BP106" s="80">
        <f>IF((SUM(BP$19:BP$39)+SUM(BP$78:BP105)+SUM(BP$117:BP$121))&gt;=30,0,SUM(IF(AND($I106=1,DD106=1,DD$41&gt;2,DD$40&gt;0,SUM(DD$47:DD$53)&gt;0),1,0)))</f>
        <v>0</v>
      </c>
      <c r="BQ106" s="80">
        <f>IF((SUM(BQ$19:BQ$39)+SUM(BQ$78:BQ105)+SUM(BQ$117:BQ$121))&gt;=30,0,SUM(IF(AND($I106=1,DE106=1,DE$41&gt;2,DE$40&gt;0,SUM(DE$47:DE$53)&gt;0),1,0)))</f>
        <v>0</v>
      </c>
      <c r="BR106" s="80">
        <f>IF((SUM(BR$19:BR$39)+SUM(BR$78:BR105)+SUM(BR$117:BR$121))&gt;=30,0,SUM(IF(AND($I106=1,DF106=1,DF$41&gt;2,DF$40&gt;0,SUM(DF$47:DF$53)&gt;0),1,0)))</f>
        <v>0</v>
      </c>
      <c r="BS106" s="80">
        <f>IF((SUM(BS$19:BS$39)+SUM(BS$78:BS105)+SUM(BS$117:BS$121))&gt;=30,0,SUM(IF(AND($I106=1,DG106=1,DG$41&gt;2,DG$40&gt;0,SUM(DG$47:DG$53)&gt;0),1,0)))</f>
        <v>0</v>
      </c>
      <c r="BT106" s="80">
        <f>IF((SUM(BT$19:BT$39)+SUM(BT$78:BT105)+SUM(BT$117:BT$121))&gt;=30,0,SUM(IF(AND($I106=1,DH106=1,DH$41&gt;2,DH$40&gt;0,SUM(DH$47:DH$53)&gt;0),1,0)))</f>
        <v>0</v>
      </c>
      <c r="BU106" s="80">
        <f>IF((SUM(BU$19:BU$39)+SUM(BU$78:BU105)+SUM(BU$117:BU$121))&gt;=30,0,SUM(IF(AND($I106=1,DI106=1,DI$41&gt;2,DI$40&gt;0,SUM(DI$47:DI$53)&gt;0),1,0)))</f>
        <v>0</v>
      </c>
      <c r="BV106" s="80">
        <f>IF((SUM(BV$19:BV$39)+SUM(BV$78:BV105)+SUM(BV$117:BV$121))&gt;=30,0,SUM(IF(AND($I106=1,DJ106=1,DJ$41&gt;2,DJ$40&gt;0,SUM(DJ$47:DJ$53)&gt;0),1,0)))</f>
        <v>0</v>
      </c>
      <c r="BW106" s="80">
        <f>IF((SUM(BW$19:BW$39)+SUM(BW$78:BW105)+SUM(BW$117:BW$121))&gt;=30,0,SUM(IF(AND($I106=1,DK106=1,DK$41&gt;2,DK$40&gt;0,SUM(DK$47:DK$53)&gt;0),1,0)))</f>
        <v>0</v>
      </c>
      <c r="BX106" s="80">
        <f>IF((SUM(BX$19:BX$39)+SUM(BX$78:BX105)+SUM(BX$117:BX$121))&gt;=30,0,SUM(IF(AND($I106=1,DL106=1,DL$41&gt;2,DL$40&gt;0,SUM(DL$47:DL$53)&gt;0),1,0)))</f>
        <v>0</v>
      </c>
      <c r="BY106" s="80">
        <f>IF((SUM(BY$19:BY$39)+SUM(BY$78:BY105)+SUM(BY$117:BY$121))&gt;=30,0,SUM(IF(AND($I106=1,DM106=1,DM$41&gt;2,DM$40&gt;0,SUM(DM$47:DM$53)&gt;0),1,0)))</f>
        <v>0</v>
      </c>
      <c r="BZ106" s="80">
        <f>IF((SUM(BZ$19:BZ$39)+SUM(BZ$78:BZ105)+SUM(BZ$117:BZ$121))&gt;=30,0,SUM(IF(AND($I106=1,DN106=1,DN$41&gt;2,DN$40&gt;0,SUM(DN$47:DN$53)&gt;0),1,0)))</f>
        <v>0</v>
      </c>
      <c r="CA106" s="80">
        <f>IF((SUM(CA$19:CA$39)+SUM(CA$78:CA105)+SUM(CA$117:CA$121))&gt;=30,0,SUM(IF(AND($I106=1,DO106=1,DO$41&gt;2,DO$40&gt;0,SUM(DO$47:DO$53)&gt;0),1,0)))</f>
        <v>0</v>
      </c>
      <c r="CB106" s="80">
        <f>IF((SUM(CB$19:CB$39)+SUM(CB$78:CB105)+SUM(CB$117:CB$121))&gt;=30,0,SUM(IF(AND($I106=1,DP106=1,DP$41&gt;2,DP$40&gt;0,SUM(DP$47:DP$53)&gt;0),1,0)))</f>
        <v>0</v>
      </c>
      <c r="CC106" s="80">
        <f>IF((SUM(CC$19:CC$39)+SUM(CC$78:CC105)+SUM(CC$117:CC$121))&gt;=30,0,SUM(IF(AND($I106=1,DQ106=1,DQ$41&gt;2,DQ$40&gt;0,SUM(DQ$47:DQ$53)&gt;0),1,0)))</f>
        <v>0</v>
      </c>
      <c r="CD106" s="80">
        <f>IF((SUM(CD$19:CD$39)+SUM(CD$78:CD105)+SUM(CD$117:CD$121))&gt;=30,0,SUM(IF(AND($I106=1,DR106=1,DR$41&gt;2,DR$40&gt;0,SUM(DR$47:DR$53)&gt;0),1,0)))</f>
        <v>0</v>
      </c>
      <c r="CE106" s="80">
        <f>IF((SUM(CE$19:CE$39)+SUM(CE$78:CE105)+SUM(CE$117:CE$121))&gt;=30,0,SUM(IF(AND($I106=1,DS106=1,DS$41&gt;2,DS$40&gt;0,SUM(DS$47:DS$53)&gt;0),1,0)))</f>
        <v>0</v>
      </c>
      <c r="CF106" s="80">
        <f>IF((SUM(CF$19:CF$39)+SUM(CF$78:CF105)+SUM(CF$117:CF$121))&gt;=30,0,SUM(IF(AND($I106=1,DT106=1,DT$41&gt;2,DT$40&gt;0,SUM(DT$47:DT$53)&gt;0),1,0)))</f>
        <v>0</v>
      </c>
      <c r="CG106" s="80">
        <f>IF((SUM(CG$19:CG$39)+SUM(CG$78:CG105)+SUM(CG$117:CG$121))&gt;=30,0,SUM(IF(AND($I106=1,DU106=1,DU$41&gt;2,DU$40&gt;0,SUM(DU$47:DU$53)&gt;0),1,0)))</f>
        <v>0</v>
      </c>
      <c r="CH106" s="80">
        <f>IF((SUM(CH$19:CH$39)+SUM(CH$78:CH105)+SUM(CH$117:CH$121))&gt;=30,0,SUM(IF(AND($I106=1,DV106=1,DV$41&gt;2,DV$40&gt;0,SUM(DV$47:DV$53)&gt;0),1,0)))</f>
        <v>0</v>
      </c>
      <c r="CI106" s="80">
        <f>IF((SUM(CI$19:CI$39)+SUM(CI$78:CI105)+SUM(CI$117:CI$121))&gt;=30,0,SUM(IF(AND($I106=1,DW106=1,DW$41&gt;2,DW$40&gt;0,SUM(DW$47:DW$53)&gt;0),1,0)))</f>
        <v>0</v>
      </c>
      <c r="CJ106" s="80">
        <f>IF((SUM(CJ$19:CJ$39)+SUM(CJ$78:CJ105)+SUM(CJ$117:CJ$121))&gt;=30,0,SUM(IF(AND($I106=1,DX106=1,DX$41&gt;2,DX$40&gt;0,SUM(DX$47:DX$53)&gt;0),1,0)))</f>
        <v>0</v>
      </c>
      <c r="CK106" s="80">
        <f>IF((SUM(CK$19:CK$39)+SUM(CK$78:CK105)+SUM(CK$117:CK$121))&gt;=30,0,SUM(IF(AND($I106=1,DY106=1,DY$41&gt;2,DY$40&gt;0,SUM(DY$47:DY$53)&gt;0),1,0)))</f>
        <v>0</v>
      </c>
      <c r="CL106" s="80">
        <f>IF((SUM(CL$19:CL$39)+SUM(CL$78:CL105)+SUM(CL$117:CL$121))&gt;=30,0,SUM(IF(AND($I106=1,DZ106=1,DZ$41&gt;2,DZ$40&gt;0,SUM(DZ$47:DZ$53)&gt;0),1,0)))</f>
        <v>0</v>
      </c>
      <c r="CM106" s="80">
        <f>IF((SUM(CM$19:CM$39)+SUM(CM$78:CM105)+SUM(CM$117:CM$121))&gt;=30,0,SUM(IF(AND($I106=1,EA106=1,EA$41&gt;2,EA$40&gt;0,SUM(EA$47:EA$53)&gt;0),1,0)))</f>
        <v>0</v>
      </c>
      <c r="CN106" s="80">
        <f>IF((SUM(CN$19:CN$39)+SUM(CN$78:CN105)+SUM(CN$117:CN$121))&gt;=30,0,SUM(IF(AND($I106=1,EB106=1,EB$41&gt;2,EB$40&gt;0,SUM(EB$47:EB$53)&gt;0),1,0)))</f>
        <v>0</v>
      </c>
      <c r="CO106" s="80">
        <f>IF((SUM(CO$19:CO$39)+SUM(CO$78:CO105)+SUM(CO$117:CO$121))&gt;=30,0,SUM(IF(AND($I106=1,EC106=1,EC$41&gt;2,EC$40&gt;0,SUM(EC$47:EC$53)&gt;0),1,0)))</f>
        <v>0</v>
      </c>
      <c r="CP106" s="80">
        <f>IF((SUM(CP$19:CP$39)+SUM(CP$78:CP105)+SUM(CP$117:CP$121))&gt;=30,0,SUM(IF(AND($I106=1,ED106=1,ED$41&gt;2,ED$40&gt;0,SUM(ED$47:ED$53)&gt;0),1,0)))</f>
        <v>0</v>
      </c>
      <c r="CQ106" s="80">
        <f>IF((SUM(CQ$19:CQ$39)+SUM(CQ$78:CQ105)+SUM(CQ$117:CQ$121))&gt;=30,0,SUM(IF(AND($I106=1,EE106=1,EE$41&gt;2,EE$40&gt;0,SUM(EE$47:EE$53)&gt;0),1,0)))</f>
        <v>0</v>
      </c>
      <c r="CR106" s="80">
        <f>IF((SUM(CR$19:CR$39)+SUM(CR$78:CR105)+SUM(CR$117:CR$121))&gt;=30,0,SUM(IF(AND($I106=1,EF106=1,EF$41&gt;2,EF$40&gt;0,SUM(EF$47:EF$53)&gt;0),1,0)))</f>
        <v>0</v>
      </c>
      <c r="CS106" s="64"/>
      <c r="CT106" s="64"/>
      <c r="CU106" s="64"/>
      <c r="CV106" s="64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64"/>
      <c r="DQ106" s="64"/>
      <c r="DR106" s="64"/>
      <c r="DS106" s="64"/>
      <c r="DT106" s="64"/>
      <c r="DU106" s="64"/>
      <c r="DV106" s="64"/>
      <c r="DW106" s="64"/>
      <c r="DX106" s="64"/>
      <c r="DY106" s="64"/>
      <c r="DZ106" s="64"/>
      <c r="EA106" s="64"/>
      <c r="EB106" s="64"/>
      <c r="EC106" s="64"/>
      <c r="ED106" s="64"/>
      <c r="EE106" s="64"/>
      <c r="EF106" s="64"/>
      <c r="EG106" s="54">
        <f t="shared" si="48"/>
        <v>0</v>
      </c>
      <c r="EH106" s="136"/>
      <c r="EI106" s="97">
        <f t="shared" si="49"/>
        <v>0</v>
      </c>
      <c r="EJ106" s="344" t="str">
        <f t="shared" si="50"/>
        <v/>
      </c>
      <c r="EK106" s="345">
        <f t="shared" si="51"/>
        <v>0</v>
      </c>
      <c r="EL106" s="185"/>
      <c r="EM106" s="102">
        <f>SUMIF($K106,REGISTER!$CU$7,'KORT 3'!$BD106)</f>
        <v>0</v>
      </c>
      <c r="EN106" s="19">
        <f>SUMIF($K106,REGISTER!$CU$8,'KORT 3'!$BD106)</f>
        <v>0</v>
      </c>
      <c r="EO106" s="20">
        <f>SUMIF($K106,REGISTER!$CU$9,'KORT 3'!$BD106)</f>
        <v>0</v>
      </c>
      <c r="EP106" s="17">
        <f>SUMIF($K106,REGISTER!$CU$21,'KORT 3'!$BD106)</f>
        <v>0</v>
      </c>
      <c r="EQ106" s="19">
        <f>SUMIF($K106,REGISTER!$CU$22,'KORT 3'!$BD106)</f>
        <v>0</v>
      </c>
      <c r="ER106" s="20">
        <f>SUMIF($K106,REGISTER!$CU$23,'KORT 3'!$BD106)</f>
        <v>0</v>
      </c>
      <c r="ES106" s="17">
        <f>SUMIF($K106,REGISTER!$CU$14,'KORT 3'!$BD106)</f>
        <v>0</v>
      </c>
      <c r="ET106" s="19">
        <f>SUMIF($K106,REGISTER!$CU$15,'KORT 3'!$BD106)</f>
        <v>0</v>
      </c>
      <c r="EU106" s="19">
        <f>SUMIF($K106,REGISTER!$CU$16,'KORT 3'!$BD106)</f>
        <v>0</v>
      </c>
      <c r="EV106" s="218">
        <f>SUMIF($K106,REGISTER!$CU$17,'KORT 3'!$BD106)+SUMIF($K106,REGISTER!$CU$18,'KORT 3'!$BD106)+SUMIF($K106,REGISTER!$CU$19,'KORT 3'!$BD106)+SUMIF($K106,REGISTER!$CU$20,'KORT 3'!$BD106)</f>
        <v>0</v>
      </c>
      <c r="EW106" s="103">
        <f>SUMIF($K106,REGISTER!$CU$28,'KORT 3'!$BD106)</f>
        <v>0</v>
      </c>
      <c r="EX106" s="19">
        <f>SUMIF($K106,REGISTER!$CU$29,'KORT 3'!$BD106)</f>
        <v>0</v>
      </c>
      <c r="EY106" s="19">
        <f>SUMIF($K106,REGISTER!$CU$30,'KORT 3'!$BD106)</f>
        <v>0</v>
      </c>
      <c r="EZ106" s="218">
        <f>SUMIF($K106,REGISTER!$CU$31,'KORT 3'!$BD106)+SUMIF($K106,REGISTER!$CU$32,'KORT 3'!$BD106)+SUMIF($K106,REGISTER!$CU$33,'KORT 3'!$BD106)+SUMIF($K106,REGISTER!$CU$34,'KORT 3'!$BD106)</f>
        <v>0</v>
      </c>
      <c r="FA106" s="136"/>
      <c r="FB106" s="136"/>
      <c r="FC106" s="136"/>
      <c r="FD106" s="136"/>
      <c r="FE106" s="136"/>
      <c r="FF106" s="136"/>
      <c r="FG106" s="136"/>
      <c r="FH106" s="136"/>
      <c r="FI106" s="136"/>
      <c r="FJ106" s="136"/>
      <c r="FK106" s="136"/>
      <c r="FL106" s="136"/>
      <c r="FM106" s="136"/>
      <c r="FN106" s="136"/>
      <c r="FO106" s="136"/>
      <c r="FP106" s="235"/>
      <c r="FQ106" s="103">
        <f>SUMIF($M106,REGISTER!$CU$36,'KORT 3'!$O106)</f>
        <v>0</v>
      </c>
      <c r="FR106" s="19">
        <f>SUMIF($M106,REGISTER!$CU$37,'KORT 3'!$O106)</f>
        <v>0</v>
      </c>
      <c r="FS106" s="19">
        <f>SUMIF($M106,REGISTER!$CU$38,'KORT 3'!$O106)</f>
        <v>0</v>
      </c>
      <c r="FT106" s="19">
        <f>SUMIF($M106,REGISTER!$CU$39,'KORT 3'!$O106)</f>
        <v>0</v>
      </c>
      <c r="FU106" s="19">
        <f>SUMIF($M106,REGISTER!$CU$40,'KORT 3'!$O106)</f>
        <v>0</v>
      </c>
      <c r="FV106" s="19">
        <f>SUMIF($M106,REGISTER!$CU$41,'KORT 3'!$O106)</f>
        <v>0</v>
      </c>
      <c r="FW106" s="19">
        <f>SUMIF($M106,REGISTER!$CU$56,'KORT 3'!$O106)</f>
        <v>0</v>
      </c>
      <c r="FX106" s="19">
        <f>SUMIF($M106,REGISTER!$CU$57,'KORT 3'!$O106)</f>
        <v>0</v>
      </c>
      <c r="FY106" s="19">
        <f>SUMIF($M106,REGISTER!$CU$58,'KORT 3'!$O106)</f>
        <v>0</v>
      </c>
      <c r="FZ106" s="19">
        <f>SUMIF($M106,REGISTER!$CU$59,'KORT 3'!$O106)</f>
        <v>0</v>
      </c>
      <c r="GA106" s="19">
        <f>SUMIF($M106,REGISTER!$CU$60,'KORT 3'!$O106)</f>
        <v>0</v>
      </c>
      <c r="GB106" s="19">
        <f>SUMIF($M106,REGISTER!$CU$61,'KORT 3'!$O106)</f>
        <v>0</v>
      </c>
      <c r="GC106" s="19">
        <f>SUMIF($M106,REGISTER!$CU$46,'KORT 3'!$O106)</f>
        <v>0</v>
      </c>
      <c r="GD106" s="19">
        <f>SUMIF($M106,REGISTER!$CU$47,'KORT 3'!$O106)</f>
        <v>0</v>
      </c>
      <c r="GE106" s="19">
        <f>SUMIF($M106,REGISTER!$CU$48,'KORT 3'!$O106)</f>
        <v>0</v>
      </c>
      <c r="GF106" s="19">
        <f>SUMIF($M106,REGISTER!$CU$49,'KORT 3'!$O106)</f>
        <v>0</v>
      </c>
      <c r="GG106" s="19">
        <f>SUMIF($M106,REGISTER!$CU$50,'KORT 3'!$O106)</f>
        <v>0</v>
      </c>
      <c r="GH106" s="19">
        <f>SUMIF($M106,REGISTER!$CU$51,'KORT 3'!$O106)</f>
        <v>0</v>
      </c>
      <c r="GI106" s="18">
        <f>SUMIF($M106,REGISTER!$CU$52,'KORT 3'!$O106)+SUMIF($M106,REGISTER!$CU$53,'KORT 3'!$O106)+SUMIF($M106,REGISTER!$CU$54,'KORT 3'!$O106)+SUMIF($M106,REGISTER!$CU$55,'KORT 3'!$O106)</f>
        <v>0</v>
      </c>
      <c r="GJ106" s="19">
        <f>SUMIF($M106,REGISTER!$CU$66,'KORT 3'!$O106)</f>
        <v>0</v>
      </c>
      <c r="GK106" s="19">
        <f>SUMIF($M106,REGISTER!$CU$67,'KORT 3'!$O106)</f>
        <v>0</v>
      </c>
      <c r="GL106" s="19">
        <f>SUMIF($M106,REGISTER!$CU$68,'KORT 3'!$O106)</f>
        <v>0</v>
      </c>
      <c r="GM106" s="19">
        <f>SUMIF($M106,REGISTER!$CU$69,'KORT 3'!$O106)</f>
        <v>0</v>
      </c>
      <c r="GN106" s="19">
        <f>SUMIF($M106,REGISTER!$CU$70,'KORT 3'!$O106)</f>
        <v>0</v>
      </c>
      <c r="GO106" s="19">
        <f>SUMIF($M106,REGISTER!$CU$71,'KORT 3'!$O106)</f>
        <v>0</v>
      </c>
      <c r="GP106" s="18">
        <f>SUMIF($M106,REGISTER!$CU$72,'KORT 3'!$O106)+SUMIF($M106,REGISTER!$CU$73,'KORT 3'!$O106)+SUMIF($M106,REGISTER!$CU$74,'KORT 3'!$O106)+SUMIF($M106,REGISTER!$CU$75,'KORT 3'!$O106)</f>
        <v>0</v>
      </c>
      <c r="GQ106" s="136"/>
      <c r="GR106" s="136"/>
      <c r="GS106" s="136"/>
      <c r="GT106" s="136"/>
      <c r="GU106" s="136"/>
      <c r="GV106" s="136"/>
      <c r="GW106" s="136"/>
      <c r="GX106" s="136"/>
      <c r="GY106" s="136"/>
      <c r="GZ106" s="136"/>
      <c r="HA106" s="136"/>
      <c r="HB106" s="136"/>
      <c r="HC106" s="136"/>
      <c r="HD106" s="136"/>
      <c r="HE106" s="136"/>
      <c r="HF106" s="136"/>
      <c r="HG106" s="136"/>
      <c r="HH106" s="125"/>
      <c r="HI106" s="1"/>
    </row>
    <row r="107" spans="1:217" ht="12" customHeight="1">
      <c r="A107" s="17">
        <v>51</v>
      </c>
      <c r="B107" s="81"/>
      <c r="C107" s="427" t="str">
        <f t="shared" si="38"/>
        <v/>
      </c>
      <c r="D107" s="428"/>
      <c r="E107" s="428"/>
      <c r="F107" s="428"/>
      <c r="G107" s="429"/>
      <c r="H107" s="130" t="str">
        <f t="shared" si="39"/>
        <v/>
      </c>
      <c r="I107" s="26">
        <f t="shared" si="40"/>
        <v>0</v>
      </c>
      <c r="J107" s="26">
        <f t="shared" si="41"/>
        <v>0</v>
      </c>
      <c r="K107" s="26">
        <f t="shared" si="42"/>
        <v>0</v>
      </c>
      <c r="L107" s="133"/>
      <c r="M107" s="26">
        <f t="shared" si="43"/>
        <v>0</v>
      </c>
      <c r="N107" s="26">
        <f t="shared" si="44"/>
        <v>0</v>
      </c>
      <c r="O107" s="101">
        <f t="shared" si="45"/>
        <v>0</v>
      </c>
      <c r="P107" s="80">
        <f>IF((SUM(P$19:P$39)+SUM(P$78:P106)+SUM(P$117:P$121))&gt;=REGISTER!$CZ$22,0,IF(CS$70=1,0,IF(AND(CS107=1,$J107=1,CS$43&gt;=REGISTER!$CZ$25,CS$40&gt;0,SUM(CS$54:CS$60)&gt;0),1,0)))</f>
        <v>0</v>
      </c>
      <c r="Q107" s="80">
        <f>IF((SUM(Q$19:Q$39)+SUM(Q$78:Q106)+SUM(Q$117:Q$121))&gt;=REGISTER!$CZ$22,0,IF(CT$70=1,0,IF(AND(CT107=1,$J107=1,CT$43&gt;=REGISTER!$CZ$25,CT$40&gt;0,SUM(CT$54:CT$60)&gt;0),1,0)))</f>
        <v>0</v>
      </c>
      <c r="R107" s="80">
        <f>IF((SUM(R$19:R$39)+SUM(R$78:R106)+SUM(R$117:R$121))&gt;=REGISTER!$CZ$22,0,IF(CU$70=1,0,IF(AND(CU107=1,$J107=1,CU$43&gt;=REGISTER!$CZ$25,CU$40&gt;0,SUM(CU$54:CU$60)&gt;0),1,0)))</f>
        <v>0</v>
      </c>
      <c r="S107" s="80">
        <f>IF((SUM(S$19:S$39)+SUM(S$78:S106)+SUM(S$117:S$121))&gt;=REGISTER!$CZ$22,0,IF(CV$70=1,0,IF(AND(CV107=1,$J107=1,CV$43&gt;=REGISTER!$CZ$25,CV$40&gt;0,SUM(CV$54:CV$60)&gt;0),1,0)))</f>
        <v>0</v>
      </c>
      <c r="T107" s="80">
        <f>IF((SUM(T$19:T$39)+SUM(T$78:T106)+SUM(T$117:T$121))&gt;=REGISTER!$CZ$22,0,IF(CW$70=1,0,IF(AND(CW107=1,$J107=1,CW$43&gt;=REGISTER!$CZ$25,CW$40&gt;0,SUM(CW$54:CW$60)&gt;0),1,0)))</f>
        <v>0</v>
      </c>
      <c r="U107" s="80">
        <f>IF((SUM(U$19:U$39)+SUM(U$78:U106)+SUM(U$117:U$121))&gt;=REGISTER!$CZ$22,0,IF(CX$70=1,0,IF(AND(CX107=1,$J107=1,CX$43&gt;=REGISTER!$CZ$25,CX$40&gt;0,SUM(CX$54:CX$60)&gt;0),1,0)))</f>
        <v>0</v>
      </c>
      <c r="V107" s="80">
        <f>IF((SUM(V$19:V$39)+SUM(V$78:V106)+SUM(V$117:V$121))&gt;=REGISTER!$CZ$22,0,IF(CY$70=1,0,IF(AND(CY107=1,$J107=1,CY$43&gt;=REGISTER!$CZ$25,CY$40&gt;0,SUM(CY$54:CY$60)&gt;0),1,0)))</f>
        <v>0</v>
      </c>
      <c r="W107" s="80">
        <f>IF((SUM(W$19:W$39)+SUM(W$78:W106)+SUM(W$117:W$121))&gt;=REGISTER!$CZ$22,0,IF(CZ$70=1,0,IF(AND(CZ107=1,$J107=1,CZ$43&gt;=REGISTER!$CZ$25,CZ$40&gt;0,SUM(CZ$54:CZ$60)&gt;0),1,0)))</f>
        <v>0</v>
      </c>
      <c r="X107" s="80">
        <f>IF((SUM(X$19:X$39)+SUM(X$78:X106)+SUM(X$117:X$121))&gt;=REGISTER!$CZ$22,0,IF(DA$70=1,0,IF(AND(DA107=1,$J107=1,DA$43&gt;=REGISTER!$CZ$25,DA$40&gt;0,SUM(DA$54:DA$60)&gt;0),1,0)))</f>
        <v>0</v>
      </c>
      <c r="Y107" s="80">
        <f>IF((SUM(Y$19:Y$39)+SUM(Y$78:Y106)+SUM(Y$117:Y$121))&gt;=REGISTER!$CZ$22,0,IF(DB$70=1,0,IF(AND(DB107=1,$J107=1,DB$43&gt;=REGISTER!$CZ$25,DB$40&gt;0,SUM(DB$54:DB$60)&gt;0),1,0)))</f>
        <v>0</v>
      </c>
      <c r="Z107" s="80">
        <f>IF((SUM(Z$19:Z$39)+SUM(Z$78:Z106)+SUM(Z$117:Z$121))&gt;=REGISTER!$CZ$22,0,IF(DC$70=1,0,IF(AND(DC107=1,$J107=1,DC$43&gt;=REGISTER!$CZ$25,DC$40&gt;0,SUM(DC$54:DC$60)&gt;0),1,0)))</f>
        <v>0</v>
      </c>
      <c r="AA107" s="80">
        <f>IF((SUM(AA$19:AA$39)+SUM(AA$78:AA106)+SUM(AA$117:AA$121))&gt;=REGISTER!$CZ$22,0,IF(DD$70=1,0,IF(AND(DD107=1,$J107=1,DD$43&gt;=REGISTER!$CZ$25,DD$40&gt;0,SUM(DD$54:DD$60)&gt;0),1,0)))</f>
        <v>0</v>
      </c>
      <c r="AB107" s="80">
        <f>IF((SUM(AB$19:AB$39)+SUM(AB$78:AB106)+SUM(AB$117:AB$121))&gt;=REGISTER!$CZ$22,0,IF(DE$70=1,0,IF(AND(DE107=1,$J107=1,DE$43&gt;=REGISTER!$CZ$25,DE$40&gt;0,SUM(DE$54:DE$60)&gt;0),1,0)))</f>
        <v>0</v>
      </c>
      <c r="AC107" s="80">
        <f>IF((SUM(AC$19:AC$39)+SUM(AC$78:AC106)+SUM(AC$117:AC$121))&gt;=REGISTER!$CZ$22,0,IF(DF$70=1,0,IF(AND(DF107=1,$J107=1,DF$43&gt;=REGISTER!$CZ$25,DF$40&gt;0,SUM(DF$54:DF$60)&gt;0),1,0)))</f>
        <v>0</v>
      </c>
      <c r="AD107" s="80">
        <f>IF((SUM(AD$19:AD$39)+SUM(AD$78:AD106)+SUM(AD$117:AD$121))&gt;=REGISTER!$CZ$22,0,IF(DG$70=1,0,IF(AND(DG107=1,$J107=1,DG$43&gt;=REGISTER!$CZ$25,DG$40&gt;0,SUM(DG$54:DG$60)&gt;0),1,0)))</f>
        <v>0</v>
      </c>
      <c r="AE107" s="80">
        <f>IF((SUM(AE$19:AE$39)+SUM(AE$78:AE106)+SUM(AE$117:AE$121))&gt;=REGISTER!$CZ$22,0,IF(DH$70=1,0,IF(AND(DH107=1,$J107=1,DH$43&gt;=REGISTER!$CZ$25,DH$40&gt;0,SUM(DH$54:DH$60)&gt;0),1,0)))</f>
        <v>0</v>
      </c>
      <c r="AF107" s="80">
        <f>IF((SUM(AF$19:AF$39)+SUM(AF$78:AF106)+SUM(AF$117:AF$121))&gt;=REGISTER!$CZ$22,0,IF(DI$70=1,0,IF(AND(DI107=1,$J107=1,DI$43&gt;=REGISTER!$CZ$25,DI$40&gt;0,SUM(DI$54:DI$60)&gt;0),1,0)))</f>
        <v>0</v>
      </c>
      <c r="AG107" s="80">
        <f>IF((SUM(AG$19:AG$39)+SUM(AG$78:AG106)+SUM(AG$117:AG$121))&gt;=REGISTER!$CZ$22,0,IF(DJ$70=1,0,IF(AND(DJ107=1,$J107=1,DJ$43&gt;=REGISTER!$CZ$25,DJ$40&gt;0,SUM(DJ$54:DJ$60)&gt;0),1,0)))</f>
        <v>0</v>
      </c>
      <c r="AH107" s="80">
        <f>IF((SUM(AH$19:AH$39)+SUM(AH$78:AH106)+SUM(AH$117:AH$121))&gt;=REGISTER!$CZ$22,0,IF(DK$70=1,0,IF(AND(DK107=1,$J107=1,DK$43&gt;=REGISTER!$CZ$25,DK$40&gt;0,SUM(DK$54:DK$60)&gt;0),1,0)))</f>
        <v>0</v>
      </c>
      <c r="AI107" s="80">
        <f>IF((SUM(AI$19:AI$39)+SUM(AI$78:AI106)+SUM(AI$117:AI$121))&gt;=REGISTER!$CZ$22,0,IF(DL$70=1,0,IF(AND(DL107=1,$J107=1,DL$43&gt;=REGISTER!$CZ$25,DL$40&gt;0,SUM(DL$54:DL$60)&gt;0),1,0)))</f>
        <v>0</v>
      </c>
      <c r="AJ107" s="80">
        <f>IF((SUM(AJ$19:AJ$39)+SUM(AJ$78:AJ106)+SUM(AJ$117:AJ$121))&gt;=REGISTER!$CZ$22,0,IF(DM$70=1,0,IF(AND(DM107=1,$J107=1,DM$43&gt;=REGISTER!$CZ$25,DM$40&gt;0,SUM(DM$54:DM$60)&gt;0),1,0)))</f>
        <v>0</v>
      </c>
      <c r="AK107" s="80">
        <f>IF((SUM(AK$19:AK$39)+SUM(AK$78:AK106)+SUM(AK$117:AK$121))&gt;=REGISTER!$CZ$22,0,IF(DN$70=1,0,IF(AND(DN107=1,$J107=1,DN$43&gt;=REGISTER!$CZ$25,DN$40&gt;0,SUM(DN$54:DN$60)&gt;0),1,0)))</f>
        <v>0</v>
      </c>
      <c r="AL107" s="80">
        <f>IF((SUM(AL$19:AL$39)+SUM(AL$78:AL106)+SUM(AL$117:AL$121))&gt;=REGISTER!$CZ$22,0,IF(DO$70=1,0,IF(AND(DO107=1,$J107=1,DO$43&gt;=REGISTER!$CZ$25,DO$40&gt;0,SUM(DO$54:DO$60)&gt;0),1,0)))</f>
        <v>0</v>
      </c>
      <c r="AM107" s="80">
        <f>IF((SUM(AM$19:AM$39)+SUM(AM$78:AM106)+SUM(AM$117:AM$121))&gt;=REGISTER!$CZ$22,0,IF(DP$70=1,0,IF(AND(DP107=1,$J107=1,DP$43&gt;=REGISTER!$CZ$25,DP$40&gt;0,SUM(DP$54:DP$60)&gt;0),1,0)))</f>
        <v>0</v>
      </c>
      <c r="AN107" s="80">
        <f>IF((SUM(AN$19:AN$39)+SUM(AN$78:AN106)+SUM(AN$117:AN$121))&gt;=REGISTER!$CZ$22,0,IF(DQ$70=1,0,IF(AND(DQ107=1,$J107=1,DQ$43&gt;=REGISTER!$CZ$25,DQ$40&gt;0,SUM(DQ$54:DQ$60)&gt;0),1,0)))</f>
        <v>0</v>
      </c>
      <c r="AO107" s="80">
        <f>IF((SUM(AO$19:AO$39)+SUM(AO$78:AO106)+SUM(AO$117:AO$121))&gt;=REGISTER!$CZ$22,0,IF(DR$70=1,0,IF(AND(DR107=1,$J107=1,DR$43&gt;=REGISTER!$CZ$25,DR$40&gt;0,SUM(DR$54:DR$60)&gt;0),1,0)))</f>
        <v>0</v>
      </c>
      <c r="AP107" s="80">
        <f>IF((SUM(AP$19:AP$39)+SUM(AP$78:AP106)+SUM(AP$117:AP$121))&gt;=REGISTER!$CZ$22,0,IF(DS$70=1,0,IF(AND(DS107=1,$J107=1,DS$43&gt;=REGISTER!$CZ$25,DS$40&gt;0,SUM(DS$54:DS$60)&gt;0),1,0)))</f>
        <v>0</v>
      </c>
      <c r="AQ107" s="80">
        <f>IF((SUM(AQ$19:AQ$39)+SUM(AQ$78:AQ106)+SUM(AQ$117:AQ$121))&gt;=REGISTER!$CZ$22,0,IF(DT$70=1,0,IF(AND(DT107=1,$J107=1,DT$43&gt;=REGISTER!$CZ$25,DT$40&gt;0,SUM(DT$54:DT$60)&gt;0),1,0)))</f>
        <v>0</v>
      </c>
      <c r="AR107" s="80">
        <f>IF((SUM(AR$19:AR$39)+SUM(AR$78:AR106)+SUM(AR$117:AR$121))&gt;=REGISTER!$CZ$22,0,IF(DU$70=1,0,IF(AND(DU107=1,$J107=1,DU$43&gt;=REGISTER!$CZ$25,DU$40&gt;0,SUM(DU$54:DU$60)&gt;0),1,0)))</f>
        <v>0</v>
      </c>
      <c r="AS107" s="80">
        <f>IF((SUM(AS$19:AS$39)+SUM(AS$78:AS106)+SUM(AS$117:AS$121))&gt;=REGISTER!$CZ$22,0,IF(DV$70=1,0,IF(AND(DV107=1,$J107=1,DV$43&gt;=REGISTER!$CZ$25,DV$40&gt;0,SUM(DV$54:DV$60)&gt;0),1,0)))</f>
        <v>0</v>
      </c>
      <c r="AT107" s="80">
        <f>IF((SUM(AT$19:AT$39)+SUM(AT$78:AT106)+SUM(AT$117:AT$121))&gt;=REGISTER!$CZ$22,0,IF(DW$70=1,0,IF(AND(DW107=1,$J107=1,DW$43&gt;=REGISTER!$CZ$25,DW$40&gt;0,SUM(DW$54:DW$60)&gt;0),1,0)))</f>
        <v>0</v>
      </c>
      <c r="AU107" s="80">
        <f>IF((SUM(AU$19:AU$39)+SUM(AU$78:AU106)+SUM(AU$117:AU$121))&gt;=REGISTER!$CZ$22,0,IF(DX$70=1,0,IF(AND(DX107=1,$J107=1,DX$43&gt;=REGISTER!$CZ$25,DX$40&gt;0,SUM(DX$54:DX$60)&gt;0),1,0)))</f>
        <v>0</v>
      </c>
      <c r="AV107" s="80">
        <f>IF((SUM(AV$19:AV$39)+SUM(AV$78:AV106)+SUM(AV$117:AV$121))&gt;=REGISTER!$CZ$22,0,IF(DY$70=1,0,IF(AND(DY107=1,$J107=1,DY$43&gt;=REGISTER!$CZ$25,DY$40&gt;0,SUM(DY$54:DY$60)&gt;0),1,0)))</f>
        <v>0</v>
      </c>
      <c r="AW107" s="80">
        <f>IF((SUM(AW$19:AW$39)+SUM(AW$78:AW106)+SUM(AW$117:AW$121))&gt;=REGISTER!$CZ$22,0,IF(DZ$70=1,0,IF(AND(DZ107=1,$J107=1,DZ$43&gt;=REGISTER!$CZ$25,DZ$40&gt;0,SUM(DZ$54:DZ$60)&gt;0),1,0)))</f>
        <v>0</v>
      </c>
      <c r="AX107" s="80">
        <f>IF((SUM(AX$19:AX$39)+SUM(AX$78:AX106)+SUM(AX$117:AX$121))&gt;=REGISTER!$CZ$22,0,IF(EA$70=1,0,IF(AND(EA107=1,$J107=1,EA$43&gt;=REGISTER!$CZ$25,EA$40&gt;0,SUM(EA$54:EA$60)&gt;0),1,0)))</f>
        <v>0</v>
      </c>
      <c r="AY107" s="80">
        <f>IF((SUM(AY$19:AY$39)+SUM(AY$78:AY106)+SUM(AY$117:AY$121))&gt;=REGISTER!$CZ$22,0,IF(EB$70=1,0,IF(AND(EB107=1,$J107=1,EB$43&gt;=REGISTER!$CZ$25,EB$40&gt;0,SUM(EB$54:EB$60)&gt;0),1,0)))</f>
        <v>0</v>
      </c>
      <c r="AZ107" s="80">
        <f>IF((SUM(AZ$19:AZ$39)+SUM(AZ$78:AZ106)+SUM(AZ$117:AZ$121))&gt;=REGISTER!$CZ$22,0,IF(EC$70=1,0,IF(AND(EC107=1,$J107=1,EC$43&gt;=REGISTER!$CZ$25,EC$40&gt;0,SUM(EC$54:EC$60)&gt;0),1,0)))</f>
        <v>0</v>
      </c>
      <c r="BA107" s="80">
        <f>IF((SUM(BA$19:BA$39)+SUM(BA$78:BA106)+SUM(BA$117:BA$121))&gt;=REGISTER!$CZ$22,0,IF(ED$70=1,0,IF(AND(ED107=1,$J107=1,ED$43&gt;=REGISTER!$CZ$25,ED$40&gt;0,SUM(ED$54:ED$60)&gt;0),1,0)))</f>
        <v>0</v>
      </c>
      <c r="BB107" s="80">
        <f>IF((SUM(BB$19:BB$39)+SUM(BB$78:BB106)+SUM(BB$117:BB$121))&gt;=REGISTER!$CZ$22,0,IF(EE$70=1,0,IF(AND(EE107=1,$J107=1,EE$43&gt;=REGISTER!$CZ$25,EE$40&gt;0,SUM(EE$54:EE$60)&gt;0),1,0)))</f>
        <v>0</v>
      </c>
      <c r="BC107" s="80">
        <f>IF((SUM(BC$19:BC$39)+SUM(BC$78:BC106)+SUM(BC$117:BC$121))&gt;=REGISTER!$CZ$22,0,IF(EF$70=1,0,IF(AND(EF107=1,$J107=1,EF$43&gt;=REGISTER!$CZ$25,EF$40&gt;0,SUM(EF$54:EF$60)&gt;0),1,0)))</f>
        <v>0</v>
      </c>
      <c r="BD107" s="101">
        <f t="shared" si="46"/>
        <v>0</v>
      </c>
      <c r="BE107" s="80">
        <f>IF((SUM(BE$19:BE$39)+SUM(BE$78:BE106)+SUM(BE$117:BE$121))&gt;=30,0,SUM(IF(AND($I107=1,CS107=1,CS$41&gt;2,CS$40&gt;0,SUM(CS$47:CS$53)&gt;0),1,0)))</f>
        <v>0</v>
      </c>
      <c r="BF107" s="80">
        <f>IF((SUM(BF$19:BF$39)+SUM(BF$78:BF106)+SUM(BF$117:BF$121))&gt;=30,0,SUM(IF(AND($I107=1,CT107=1,CT$41&gt;2,CT$40&gt;0,SUM(CT$47:CT$53)&gt;0),1,0)))</f>
        <v>0</v>
      </c>
      <c r="BG107" s="80">
        <f>IF((SUM(BG$19:BG$39)+SUM(BG$78:BG106)+SUM(BG$117:BG$121))&gt;=30,0,SUM(IF(AND($I107=1,CU107=1,CU$41&gt;2,CU$40&gt;0,SUM(CU$47:CU$53)&gt;0),1,0)))</f>
        <v>0</v>
      </c>
      <c r="BH107" s="80">
        <f>IF((SUM(BH$19:BH$39)+SUM(BH$78:BH106)+SUM(BH$117:BH$121))&gt;=30,0,SUM(IF(AND($I107=1,CV107=1,CV$41&gt;2,CV$40&gt;0,SUM(CV$47:CV$53)&gt;0),1,0)))</f>
        <v>0</v>
      </c>
      <c r="BI107" s="80">
        <f>IF((SUM(BI$19:BI$39)+SUM(BI$78:BI106)+SUM(BI$117:BI$121))&gt;=30,0,SUM(IF(AND($I107=1,CW107=1,CW$41&gt;2,CW$40&gt;0,SUM(CW$47:CW$53)&gt;0),1,0)))</f>
        <v>0</v>
      </c>
      <c r="BJ107" s="80">
        <f>IF((SUM(BJ$19:BJ$39)+SUM(BJ$78:BJ106)+SUM(BJ$117:BJ$121))&gt;=30,0,SUM(IF(AND($I107=1,CX107=1,CX$41&gt;2,CX$40&gt;0,SUM(CX$47:CX$53)&gt;0),1,0)))</f>
        <v>0</v>
      </c>
      <c r="BK107" s="80">
        <f>IF((SUM(BK$19:BK$39)+SUM(BK$78:BK106)+SUM(BK$117:BK$121))&gt;=30,0,SUM(IF(AND($I107=1,CY107=1,CY$41&gt;2,CY$40&gt;0,SUM(CY$47:CY$53)&gt;0),1,0)))</f>
        <v>0</v>
      </c>
      <c r="BL107" s="80">
        <f>IF((SUM(BL$19:BL$39)+SUM(BL$78:BL106)+SUM(BL$117:BL$121))&gt;=30,0,SUM(IF(AND($I107=1,CZ107=1,CZ$41&gt;2,CZ$40&gt;0,SUM(CZ$47:CZ$53)&gt;0),1,0)))</f>
        <v>0</v>
      </c>
      <c r="BM107" s="80">
        <f>IF((SUM(BM$19:BM$39)+SUM(BM$78:BM106)+SUM(BM$117:BM$121))&gt;=30,0,SUM(IF(AND($I107=1,DA107=1,DA$41&gt;2,DA$40&gt;0,SUM(DA$47:DA$53)&gt;0),1,0)))</f>
        <v>0</v>
      </c>
      <c r="BN107" s="80">
        <f>IF((SUM(BN$19:BN$39)+SUM(BN$78:BN106)+SUM(BN$117:BN$121))&gt;=30,0,SUM(IF(AND($I107=1,DB107=1,DB$41&gt;2,DB$40&gt;0,SUM(DB$47:DB$53)&gt;0),1,0)))</f>
        <v>0</v>
      </c>
      <c r="BO107" s="80">
        <f>IF((SUM(BO$19:BO$39)+SUM(BO$78:BO106)+SUM(BO$117:BO$121))&gt;=30,0,SUM(IF(AND($I107=1,DC107=1,DC$41&gt;2,DC$40&gt;0,SUM(DC$47:DC$53)&gt;0),1,0)))</f>
        <v>0</v>
      </c>
      <c r="BP107" s="80">
        <f>IF((SUM(BP$19:BP$39)+SUM(BP$78:BP106)+SUM(BP$117:BP$121))&gt;=30,0,SUM(IF(AND($I107=1,DD107=1,DD$41&gt;2,DD$40&gt;0,SUM(DD$47:DD$53)&gt;0),1,0)))</f>
        <v>0</v>
      </c>
      <c r="BQ107" s="80">
        <f>IF((SUM(BQ$19:BQ$39)+SUM(BQ$78:BQ106)+SUM(BQ$117:BQ$121))&gt;=30,0,SUM(IF(AND($I107=1,DE107=1,DE$41&gt;2,DE$40&gt;0,SUM(DE$47:DE$53)&gt;0),1,0)))</f>
        <v>0</v>
      </c>
      <c r="BR107" s="80">
        <f>IF((SUM(BR$19:BR$39)+SUM(BR$78:BR106)+SUM(BR$117:BR$121))&gt;=30,0,SUM(IF(AND($I107=1,DF107=1,DF$41&gt;2,DF$40&gt;0,SUM(DF$47:DF$53)&gt;0),1,0)))</f>
        <v>0</v>
      </c>
      <c r="BS107" s="80">
        <f>IF((SUM(BS$19:BS$39)+SUM(BS$78:BS106)+SUM(BS$117:BS$121))&gt;=30,0,SUM(IF(AND($I107=1,DG107=1,DG$41&gt;2,DG$40&gt;0,SUM(DG$47:DG$53)&gt;0),1,0)))</f>
        <v>0</v>
      </c>
      <c r="BT107" s="80">
        <f>IF((SUM(BT$19:BT$39)+SUM(BT$78:BT106)+SUM(BT$117:BT$121))&gt;=30,0,SUM(IF(AND($I107=1,DH107=1,DH$41&gt;2,DH$40&gt;0,SUM(DH$47:DH$53)&gt;0),1,0)))</f>
        <v>0</v>
      </c>
      <c r="BU107" s="80">
        <f>IF((SUM(BU$19:BU$39)+SUM(BU$78:BU106)+SUM(BU$117:BU$121))&gt;=30,0,SUM(IF(AND($I107=1,DI107=1,DI$41&gt;2,DI$40&gt;0,SUM(DI$47:DI$53)&gt;0),1,0)))</f>
        <v>0</v>
      </c>
      <c r="BV107" s="80">
        <f>IF((SUM(BV$19:BV$39)+SUM(BV$78:BV106)+SUM(BV$117:BV$121))&gt;=30,0,SUM(IF(AND($I107=1,DJ107=1,DJ$41&gt;2,DJ$40&gt;0,SUM(DJ$47:DJ$53)&gt;0),1,0)))</f>
        <v>0</v>
      </c>
      <c r="BW107" s="80">
        <f>IF((SUM(BW$19:BW$39)+SUM(BW$78:BW106)+SUM(BW$117:BW$121))&gt;=30,0,SUM(IF(AND($I107=1,DK107=1,DK$41&gt;2,DK$40&gt;0,SUM(DK$47:DK$53)&gt;0),1,0)))</f>
        <v>0</v>
      </c>
      <c r="BX107" s="80">
        <f>IF((SUM(BX$19:BX$39)+SUM(BX$78:BX106)+SUM(BX$117:BX$121))&gt;=30,0,SUM(IF(AND($I107=1,DL107=1,DL$41&gt;2,DL$40&gt;0,SUM(DL$47:DL$53)&gt;0),1,0)))</f>
        <v>0</v>
      </c>
      <c r="BY107" s="80">
        <f>IF((SUM(BY$19:BY$39)+SUM(BY$78:BY106)+SUM(BY$117:BY$121))&gt;=30,0,SUM(IF(AND($I107=1,DM107=1,DM$41&gt;2,DM$40&gt;0,SUM(DM$47:DM$53)&gt;0),1,0)))</f>
        <v>0</v>
      </c>
      <c r="BZ107" s="80">
        <f>IF((SUM(BZ$19:BZ$39)+SUM(BZ$78:BZ106)+SUM(BZ$117:BZ$121))&gt;=30,0,SUM(IF(AND($I107=1,DN107=1,DN$41&gt;2,DN$40&gt;0,SUM(DN$47:DN$53)&gt;0),1,0)))</f>
        <v>0</v>
      </c>
      <c r="CA107" s="80">
        <f>IF((SUM(CA$19:CA$39)+SUM(CA$78:CA106)+SUM(CA$117:CA$121))&gt;=30,0,SUM(IF(AND($I107=1,DO107=1,DO$41&gt;2,DO$40&gt;0,SUM(DO$47:DO$53)&gt;0),1,0)))</f>
        <v>0</v>
      </c>
      <c r="CB107" s="80">
        <f>IF((SUM(CB$19:CB$39)+SUM(CB$78:CB106)+SUM(CB$117:CB$121))&gt;=30,0,SUM(IF(AND($I107=1,DP107=1,DP$41&gt;2,DP$40&gt;0,SUM(DP$47:DP$53)&gt;0),1,0)))</f>
        <v>0</v>
      </c>
      <c r="CC107" s="80">
        <f>IF((SUM(CC$19:CC$39)+SUM(CC$78:CC106)+SUM(CC$117:CC$121))&gt;=30,0,SUM(IF(AND($I107=1,DQ107=1,DQ$41&gt;2,DQ$40&gt;0,SUM(DQ$47:DQ$53)&gt;0),1,0)))</f>
        <v>0</v>
      </c>
      <c r="CD107" s="80">
        <f>IF((SUM(CD$19:CD$39)+SUM(CD$78:CD106)+SUM(CD$117:CD$121))&gt;=30,0,SUM(IF(AND($I107=1,DR107=1,DR$41&gt;2,DR$40&gt;0,SUM(DR$47:DR$53)&gt;0),1,0)))</f>
        <v>0</v>
      </c>
      <c r="CE107" s="80">
        <f>IF((SUM(CE$19:CE$39)+SUM(CE$78:CE106)+SUM(CE$117:CE$121))&gt;=30,0,SUM(IF(AND($I107=1,DS107=1,DS$41&gt;2,DS$40&gt;0,SUM(DS$47:DS$53)&gt;0),1,0)))</f>
        <v>0</v>
      </c>
      <c r="CF107" s="80">
        <f>IF((SUM(CF$19:CF$39)+SUM(CF$78:CF106)+SUM(CF$117:CF$121))&gt;=30,0,SUM(IF(AND($I107=1,DT107=1,DT$41&gt;2,DT$40&gt;0,SUM(DT$47:DT$53)&gt;0),1,0)))</f>
        <v>0</v>
      </c>
      <c r="CG107" s="80">
        <f>IF((SUM(CG$19:CG$39)+SUM(CG$78:CG106)+SUM(CG$117:CG$121))&gt;=30,0,SUM(IF(AND($I107=1,DU107=1,DU$41&gt;2,DU$40&gt;0,SUM(DU$47:DU$53)&gt;0),1,0)))</f>
        <v>0</v>
      </c>
      <c r="CH107" s="80">
        <f>IF((SUM(CH$19:CH$39)+SUM(CH$78:CH106)+SUM(CH$117:CH$121))&gt;=30,0,SUM(IF(AND($I107=1,DV107=1,DV$41&gt;2,DV$40&gt;0,SUM(DV$47:DV$53)&gt;0),1,0)))</f>
        <v>0</v>
      </c>
      <c r="CI107" s="80">
        <f>IF((SUM(CI$19:CI$39)+SUM(CI$78:CI106)+SUM(CI$117:CI$121))&gt;=30,0,SUM(IF(AND($I107=1,DW107=1,DW$41&gt;2,DW$40&gt;0,SUM(DW$47:DW$53)&gt;0),1,0)))</f>
        <v>0</v>
      </c>
      <c r="CJ107" s="80">
        <f>IF((SUM(CJ$19:CJ$39)+SUM(CJ$78:CJ106)+SUM(CJ$117:CJ$121))&gt;=30,0,SUM(IF(AND($I107=1,DX107=1,DX$41&gt;2,DX$40&gt;0,SUM(DX$47:DX$53)&gt;0),1,0)))</f>
        <v>0</v>
      </c>
      <c r="CK107" s="80">
        <f>IF((SUM(CK$19:CK$39)+SUM(CK$78:CK106)+SUM(CK$117:CK$121))&gt;=30,0,SUM(IF(AND($I107=1,DY107=1,DY$41&gt;2,DY$40&gt;0,SUM(DY$47:DY$53)&gt;0),1,0)))</f>
        <v>0</v>
      </c>
      <c r="CL107" s="80">
        <f>IF((SUM(CL$19:CL$39)+SUM(CL$78:CL106)+SUM(CL$117:CL$121))&gt;=30,0,SUM(IF(AND($I107=1,DZ107=1,DZ$41&gt;2,DZ$40&gt;0,SUM(DZ$47:DZ$53)&gt;0),1,0)))</f>
        <v>0</v>
      </c>
      <c r="CM107" s="80">
        <f>IF((SUM(CM$19:CM$39)+SUM(CM$78:CM106)+SUM(CM$117:CM$121))&gt;=30,0,SUM(IF(AND($I107=1,EA107=1,EA$41&gt;2,EA$40&gt;0,SUM(EA$47:EA$53)&gt;0),1,0)))</f>
        <v>0</v>
      </c>
      <c r="CN107" s="80">
        <f>IF((SUM(CN$19:CN$39)+SUM(CN$78:CN106)+SUM(CN$117:CN$121))&gt;=30,0,SUM(IF(AND($I107=1,EB107=1,EB$41&gt;2,EB$40&gt;0,SUM(EB$47:EB$53)&gt;0),1,0)))</f>
        <v>0</v>
      </c>
      <c r="CO107" s="80">
        <f>IF((SUM(CO$19:CO$39)+SUM(CO$78:CO106)+SUM(CO$117:CO$121))&gt;=30,0,SUM(IF(AND($I107=1,EC107=1,EC$41&gt;2,EC$40&gt;0,SUM(EC$47:EC$53)&gt;0),1,0)))</f>
        <v>0</v>
      </c>
      <c r="CP107" s="80">
        <f>IF((SUM(CP$19:CP$39)+SUM(CP$78:CP106)+SUM(CP$117:CP$121))&gt;=30,0,SUM(IF(AND($I107=1,ED107=1,ED$41&gt;2,ED$40&gt;0,SUM(ED$47:ED$53)&gt;0),1,0)))</f>
        <v>0</v>
      </c>
      <c r="CQ107" s="80">
        <f>IF((SUM(CQ$19:CQ$39)+SUM(CQ$78:CQ106)+SUM(CQ$117:CQ$121))&gt;=30,0,SUM(IF(AND($I107=1,EE107=1,EE$41&gt;2,EE$40&gt;0,SUM(EE$47:EE$53)&gt;0),1,0)))</f>
        <v>0</v>
      </c>
      <c r="CR107" s="80">
        <f>IF((SUM(CR$19:CR$39)+SUM(CR$78:CR106)+SUM(CR$117:CR$121))&gt;=30,0,SUM(IF(AND($I107=1,EF107=1,EF$41&gt;2,EF$40&gt;0,SUM(EF$47:EF$53)&gt;0),1,0)))</f>
        <v>0</v>
      </c>
      <c r="CS107" s="64"/>
      <c r="CT107" s="64"/>
      <c r="CU107" s="64"/>
      <c r="CV107" s="64"/>
      <c r="CW107" s="64"/>
      <c r="CX107" s="64"/>
      <c r="CY107" s="64"/>
      <c r="CZ107" s="64"/>
      <c r="DA107" s="64"/>
      <c r="DB107" s="64"/>
      <c r="DC107" s="64"/>
      <c r="DD107" s="64"/>
      <c r="DE107" s="64"/>
      <c r="DF107" s="64"/>
      <c r="DG107" s="64"/>
      <c r="DH107" s="64"/>
      <c r="DI107" s="64"/>
      <c r="DJ107" s="64"/>
      <c r="DK107" s="64"/>
      <c r="DL107" s="64"/>
      <c r="DM107" s="64"/>
      <c r="DN107" s="64"/>
      <c r="DO107" s="64"/>
      <c r="DP107" s="64"/>
      <c r="DQ107" s="64"/>
      <c r="DR107" s="64"/>
      <c r="DS107" s="64"/>
      <c r="DT107" s="64"/>
      <c r="DU107" s="64"/>
      <c r="DV107" s="64"/>
      <c r="DW107" s="64"/>
      <c r="DX107" s="64"/>
      <c r="DY107" s="64"/>
      <c r="DZ107" s="64"/>
      <c r="EA107" s="64"/>
      <c r="EB107" s="64"/>
      <c r="EC107" s="64"/>
      <c r="ED107" s="64"/>
      <c r="EE107" s="64"/>
      <c r="EF107" s="64"/>
      <c r="EG107" s="54">
        <f t="shared" si="48"/>
        <v>0</v>
      </c>
      <c r="EH107" s="136"/>
      <c r="EI107" s="97">
        <f t="shared" si="49"/>
        <v>0</v>
      </c>
      <c r="EJ107" s="344" t="str">
        <f t="shared" si="50"/>
        <v/>
      </c>
      <c r="EK107" s="345">
        <f t="shared" si="51"/>
        <v>0</v>
      </c>
      <c r="EL107" s="185"/>
      <c r="EM107" s="102">
        <f>SUMIF($K107,REGISTER!$CU$7,'KORT 3'!$BD107)</f>
        <v>0</v>
      </c>
      <c r="EN107" s="19">
        <f>SUMIF($K107,REGISTER!$CU$8,'KORT 3'!$BD107)</f>
        <v>0</v>
      </c>
      <c r="EO107" s="20">
        <f>SUMIF($K107,REGISTER!$CU$9,'KORT 3'!$BD107)</f>
        <v>0</v>
      </c>
      <c r="EP107" s="17">
        <f>SUMIF($K107,REGISTER!$CU$21,'KORT 3'!$BD107)</f>
        <v>0</v>
      </c>
      <c r="EQ107" s="19">
        <f>SUMIF($K107,REGISTER!$CU$22,'KORT 3'!$BD107)</f>
        <v>0</v>
      </c>
      <c r="ER107" s="20">
        <f>SUMIF($K107,REGISTER!$CU$23,'KORT 3'!$BD107)</f>
        <v>0</v>
      </c>
      <c r="ES107" s="17">
        <f>SUMIF($K107,REGISTER!$CU$14,'KORT 3'!$BD107)</f>
        <v>0</v>
      </c>
      <c r="ET107" s="19">
        <f>SUMIF($K107,REGISTER!$CU$15,'KORT 3'!$BD107)</f>
        <v>0</v>
      </c>
      <c r="EU107" s="19">
        <f>SUMIF($K107,REGISTER!$CU$16,'KORT 3'!$BD107)</f>
        <v>0</v>
      </c>
      <c r="EV107" s="218">
        <f>SUMIF($K107,REGISTER!$CU$17,'KORT 3'!$BD107)+SUMIF($K107,REGISTER!$CU$18,'KORT 3'!$BD107)+SUMIF($K107,REGISTER!$CU$19,'KORT 3'!$BD107)+SUMIF($K107,REGISTER!$CU$20,'KORT 3'!$BD107)</f>
        <v>0</v>
      </c>
      <c r="EW107" s="103">
        <f>SUMIF($K107,REGISTER!$CU$28,'KORT 3'!$BD107)</f>
        <v>0</v>
      </c>
      <c r="EX107" s="19">
        <f>SUMIF($K107,REGISTER!$CU$29,'KORT 3'!$BD107)</f>
        <v>0</v>
      </c>
      <c r="EY107" s="19">
        <f>SUMIF($K107,REGISTER!$CU$30,'KORT 3'!$BD107)</f>
        <v>0</v>
      </c>
      <c r="EZ107" s="218">
        <f>SUMIF($K107,REGISTER!$CU$31,'KORT 3'!$BD107)+SUMIF($K107,REGISTER!$CU$32,'KORT 3'!$BD107)+SUMIF($K107,REGISTER!$CU$33,'KORT 3'!$BD107)+SUMIF($K107,REGISTER!$CU$34,'KORT 3'!$BD107)</f>
        <v>0</v>
      </c>
      <c r="FA107" s="136"/>
      <c r="FB107" s="136"/>
      <c r="FC107" s="136"/>
      <c r="FD107" s="136"/>
      <c r="FE107" s="136"/>
      <c r="FF107" s="136"/>
      <c r="FG107" s="136"/>
      <c r="FH107" s="136"/>
      <c r="FI107" s="136"/>
      <c r="FJ107" s="136"/>
      <c r="FK107" s="136"/>
      <c r="FL107" s="136"/>
      <c r="FM107" s="136"/>
      <c r="FN107" s="136"/>
      <c r="FO107" s="136"/>
      <c r="FP107" s="235"/>
      <c r="FQ107" s="103">
        <f>SUMIF($M107,REGISTER!$CU$36,'KORT 3'!$O107)</f>
        <v>0</v>
      </c>
      <c r="FR107" s="19">
        <f>SUMIF($M107,REGISTER!$CU$37,'KORT 3'!$O107)</f>
        <v>0</v>
      </c>
      <c r="FS107" s="19">
        <f>SUMIF($M107,REGISTER!$CU$38,'KORT 3'!$O107)</f>
        <v>0</v>
      </c>
      <c r="FT107" s="19">
        <f>SUMIF($M107,REGISTER!$CU$39,'KORT 3'!$O107)</f>
        <v>0</v>
      </c>
      <c r="FU107" s="19">
        <f>SUMIF($M107,REGISTER!$CU$40,'KORT 3'!$O107)</f>
        <v>0</v>
      </c>
      <c r="FV107" s="19">
        <f>SUMIF($M107,REGISTER!$CU$41,'KORT 3'!$O107)</f>
        <v>0</v>
      </c>
      <c r="FW107" s="19">
        <f>SUMIF($M107,REGISTER!$CU$56,'KORT 3'!$O107)</f>
        <v>0</v>
      </c>
      <c r="FX107" s="19">
        <f>SUMIF($M107,REGISTER!$CU$57,'KORT 3'!$O107)</f>
        <v>0</v>
      </c>
      <c r="FY107" s="19">
        <f>SUMIF($M107,REGISTER!$CU$58,'KORT 3'!$O107)</f>
        <v>0</v>
      </c>
      <c r="FZ107" s="19">
        <f>SUMIF($M107,REGISTER!$CU$59,'KORT 3'!$O107)</f>
        <v>0</v>
      </c>
      <c r="GA107" s="19">
        <f>SUMIF($M107,REGISTER!$CU$60,'KORT 3'!$O107)</f>
        <v>0</v>
      </c>
      <c r="GB107" s="19">
        <f>SUMIF($M107,REGISTER!$CU$61,'KORT 3'!$O107)</f>
        <v>0</v>
      </c>
      <c r="GC107" s="19">
        <f>SUMIF($M107,REGISTER!$CU$46,'KORT 3'!$O107)</f>
        <v>0</v>
      </c>
      <c r="GD107" s="19">
        <f>SUMIF($M107,REGISTER!$CU$47,'KORT 3'!$O107)</f>
        <v>0</v>
      </c>
      <c r="GE107" s="19">
        <f>SUMIF($M107,REGISTER!$CU$48,'KORT 3'!$O107)</f>
        <v>0</v>
      </c>
      <c r="GF107" s="19">
        <f>SUMIF($M107,REGISTER!$CU$49,'KORT 3'!$O107)</f>
        <v>0</v>
      </c>
      <c r="GG107" s="19">
        <f>SUMIF($M107,REGISTER!$CU$50,'KORT 3'!$O107)</f>
        <v>0</v>
      </c>
      <c r="GH107" s="19">
        <f>SUMIF($M107,REGISTER!$CU$51,'KORT 3'!$O107)</f>
        <v>0</v>
      </c>
      <c r="GI107" s="18">
        <f>SUMIF($M107,REGISTER!$CU$52,'KORT 3'!$O107)+SUMIF($M107,REGISTER!$CU$53,'KORT 3'!$O107)+SUMIF($M107,REGISTER!$CU$54,'KORT 3'!$O107)+SUMIF($M107,REGISTER!$CU$55,'KORT 3'!$O107)</f>
        <v>0</v>
      </c>
      <c r="GJ107" s="19">
        <f>SUMIF($M107,REGISTER!$CU$66,'KORT 3'!$O107)</f>
        <v>0</v>
      </c>
      <c r="GK107" s="19">
        <f>SUMIF($M107,REGISTER!$CU$67,'KORT 3'!$O107)</f>
        <v>0</v>
      </c>
      <c r="GL107" s="19">
        <f>SUMIF($M107,REGISTER!$CU$68,'KORT 3'!$O107)</f>
        <v>0</v>
      </c>
      <c r="GM107" s="19">
        <f>SUMIF($M107,REGISTER!$CU$69,'KORT 3'!$O107)</f>
        <v>0</v>
      </c>
      <c r="GN107" s="19">
        <f>SUMIF($M107,REGISTER!$CU$70,'KORT 3'!$O107)</f>
        <v>0</v>
      </c>
      <c r="GO107" s="19">
        <f>SUMIF($M107,REGISTER!$CU$71,'KORT 3'!$O107)</f>
        <v>0</v>
      </c>
      <c r="GP107" s="18">
        <f>SUMIF($M107,REGISTER!$CU$72,'KORT 3'!$O107)+SUMIF($M107,REGISTER!$CU$73,'KORT 3'!$O107)+SUMIF($M107,REGISTER!$CU$74,'KORT 3'!$O107)+SUMIF($M107,REGISTER!$CU$75,'KORT 3'!$O107)</f>
        <v>0</v>
      </c>
      <c r="GQ107" s="136"/>
      <c r="GR107" s="136"/>
      <c r="GS107" s="136"/>
      <c r="GT107" s="136"/>
      <c r="GU107" s="136"/>
      <c r="GV107" s="136"/>
      <c r="GW107" s="136"/>
      <c r="GX107" s="136"/>
      <c r="GY107" s="136"/>
      <c r="GZ107" s="136"/>
      <c r="HA107" s="136"/>
      <c r="HB107" s="136"/>
      <c r="HC107" s="136"/>
      <c r="HD107" s="136"/>
      <c r="HE107" s="136"/>
      <c r="HF107" s="136"/>
      <c r="HG107" s="136"/>
      <c r="HH107" s="125"/>
      <c r="HI107" s="1"/>
    </row>
    <row r="108" spans="1:217" ht="12" customHeight="1">
      <c r="A108" s="17">
        <v>52</v>
      </c>
      <c r="B108" s="81"/>
      <c r="C108" s="427" t="str">
        <f t="shared" si="38"/>
        <v/>
      </c>
      <c r="D108" s="428"/>
      <c r="E108" s="428"/>
      <c r="F108" s="428"/>
      <c r="G108" s="429"/>
      <c r="H108" s="130" t="str">
        <f t="shared" si="39"/>
        <v/>
      </c>
      <c r="I108" s="26">
        <f t="shared" si="40"/>
        <v>0</v>
      </c>
      <c r="J108" s="26">
        <f t="shared" si="41"/>
        <v>0</v>
      </c>
      <c r="K108" s="26">
        <f t="shared" si="42"/>
        <v>0</v>
      </c>
      <c r="L108" s="133"/>
      <c r="M108" s="26">
        <f t="shared" si="43"/>
        <v>0</v>
      </c>
      <c r="N108" s="26">
        <f t="shared" si="44"/>
        <v>0</v>
      </c>
      <c r="O108" s="101">
        <f t="shared" si="45"/>
        <v>0</v>
      </c>
      <c r="P108" s="80">
        <f>IF((SUM(P$19:P$39)+SUM(P$78:P107)+SUM(P$117:P$121))&gt;=REGISTER!$CZ$22,0,IF(CS$70=1,0,IF(AND(CS108=1,$J108=1,CS$43&gt;=REGISTER!$CZ$25,CS$40&gt;0,SUM(CS$54:CS$60)&gt;0),1,0)))</f>
        <v>0</v>
      </c>
      <c r="Q108" s="80">
        <f>IF((SUM(Q$19:Q$39)+SUM(Q$78:Q107)+SUM(Q$117:Q$121))&gt;=REGISTER!$CZ$22,0,IF(CT$70=1,0,IF(AND(CT108=1,$J108=1,CT$43&gt;=REGISTER!$CZ$25,CT$40&gt;0,SUM(CT$54:CT$60)&gt;0),1,0)))</f>
        <v>0</v>
      </c>
      <c r="R108" s="80">
        <f>IF((SUM(R$19:R$39)+SUM(R$78:R107)+SUM(R$117:R$121))&gt;=REGISTER!$CZ$22,0,IF(CU$70=1,0,IF(AND(CU108=1,$J108=1,CU$43&gt;=REGISTER!$CZ$25,CU$40&gt;0,SUM(CU$54:CU$60)&gt;0),1,0)))</f>
        <v>0</v>
      </c>
      <c r="S108" s="80">
        <f>IF((SUM(S$19:S$39)+SUM(S$78:S107)+SUM(S$117:S$121))&gt;=REGISTER!$CZ$22,0,IF(CV$70=1,0,IF(AND(CV108=1,$J108=1,CV$43&gt;=REGISTER!$CZ$25,CV$40&gt;0,SUM(CV$54:CV$60)&gt;0),1,0)))</f>
        <v>0</v>
      </c>
      <c r="T108" s="80">
        <f>IF((SUM(T$19:T$39)+SUM(T$78:T107)+SUM(T$117:T$121))&gt;=REGISTER!$CZ$22,0,IF(CW$70=1,0,IF(AND(CW108=1,$J108=1,CW$43&gt;=REGISTER!$CZ$25,CW$40&gt;0,SUM(CW$54:CW$60)&gt;0),1,0)))</f>
        <v>0</v>
      </c>
      <c r="U108" s="80">
        <f>IF((SUM(U$19:U$39)+SUM(U$78:U107)+SUM(U$117:U$121))&gt;=REGISTER!$CZ$22,0,IF(CX$70=1,0,IF(AND(CX108=1,$J108=1,CX$43&gt;=REGISTER!$CZ$25,CX$40&gt;0,SUM(CX$54:CX$60)&gt;0),1,0)))</f>
        <v>0</v>
      </c>
      <c r="V108" s="80">
        <f>IF((SUM(V$19:V$39)+SUM(V$78:V107)+SUM(V$117:V$121))&gt;=REGISTER!$CZ$22,0,IF(CY$70=1,0,IF(AND(CY108=1,$J108=1,CY$43&gt;=REGISTER!$CZ$25,CY$40&gt;0,SUM(CY$54:CY$60)&gt;0),1,0)))</f>
        <v>0</v>
      </c>
      <c r="W108" s="80">
        <f>IF((SUM(W$19:W$39)+SUM(W$78:W107)+SUM(W$117:W$121))&gt;=REGISTER!$CZ$22,0,IF(CZ$70=1,0,IF(AND(CZ108=1,$J108=1,CZ$43&gt;=REGISTER!$CZ$25,CZ$40&gt;0,SUM(CZ$54:CZ$60)&gt;0),1,0)))</f>
        <v>0</v>
      </c>
      <c r="X108" s="80">
        <f>IF((SUM(X$19:X$39)+SUM(X$78:X107)+SUM(X$117:X$121))&gt;=REGISTER!$CZ$22,0,IF(DA$70=1,0,IF(AND(DA108=1,$J108=1,DA$43&gt;=REGISTER!$CZ$25,DA$40&gt;0,SUM(DA$54:DA$60)&gt;0),1,0)))</f>
        <v>0</v>
      </c>
      <c r="Y108" s="80">
        <f>IF((SUM(Y$19:Y$39)+SUM(Y$78:Y107)+SUM(Y$117:Y$121))&gt;=REGISTER!$CZ$22,0,IF(DB$70=1,0,IF(AND(DB108=1,$J108=1,DB$43&gt;=REGISTER!$CZ$25,DB$40&gt;0,SUM(DB$54:DB$60)&gt;0),1,0)))</f>
        <v>0</v>
      </c>
      <c r="Z108" s="80">
        <f>IF((SUM(Z$19:Z$39)+SUM(Z$78:Z107)+SUM(Z$117:Z$121))&gt;=REGISTER!$CZ$22,0,IF(DC$70=1,0,IF(AND(DC108=1,$J108=1,DC$43&gt;=REGISTER!$CZ$25,DC$40&gt;0,SUM(DC$54:DC$60)&gt;0),1,0)))</f>
        <v>0</v>
      </c>
      <c r="AA108" s="80">
        <f>IF((SUM(AA$19:AA$39)+SUM(AA$78:AA107)+SUM(AA$117:AA$121))&gt;=REGISTER!$CZ$22,0,IF(DD$70=1,0,IF(AND(DD108=1,$J108=1,DD$43&gt;=REGISTER!$CZ$25,DD$40&gt;0,SUM(DD$54:DD$60)&gt;0),1,0)))</f>
        <v>0</v>
      </c>
      <c r="AB108" s="80">
        <f>IF((SUM(AB$19:AB$39)+SUM(AB$78:AB107)+SUM(AB$117:AB$121))&gt;=REGISTER!$CZ$22,0,IF(DE$70=1,0,IF(AND(DE108=1,$J108=1,DE$43&gt;=REGISTER!$CZ$25,DE$40&gt;0,SUM(DE$54:DE$60)&gt;0),1,0)))</f>
        <v>0</v>
      </c>
      <c r="AC108" s="80">
        <f>IF((SUM(AC$19:AC$39)+SUM(AC$78:AC107)+SUM(AC$117:AC$121))&gt;=REGISTER!$CZ$22,0,IF(DF$70=1,0,IF(AND(DF108=1,$J108=1,DF$43&gt;=REGISTER!$CZ$25,DF$40&gt;0,SUM(DF$54:DF$60)&gt;0),1,0)))</f>
        <v>0</v>
      </c>
      <c r="AD108" s="80">
        <f>IF((SUM(AD$19:AD$39)+SUM(AD$78:AD107)+SUM(AD$117:AD$121))&gt;=REGISTER!$CZ$22,0,IF(DG$70=1,0,IF(AND(DG108=1,$J108=1,DG$43&gt;=REGISTER!$CZ$25,DG$40&gt;0,SUM(DG$54:DG$60)&gt;0),1,0)))</f>
        <v>0</v>
      </c>
      <c r="AE108" s="80">
        <f>IF((SUM(AE$19:AE$39)+SUM(AE$78:AE107)+SUM(AE$117:AE$121))&gt;=REGISTER!$CZ$22,0,IF(DH$70=1,0,IF(AND(DH108=1,$J108=1,DH$43&gt;=REGISTER!$CZ$25,DH$40&gt;0,SUM(DH$54:DH$60)&gt;0),1,0)))</f>
        <v>0</v>
      </c>
      <c r="AF108" s="80">
        <f>IF((SUM(AF$19:AF$39)+SUM(AF$78:AF107)+SUM(AF$117:AF$121))&gt;=REGISTER!$CZ$22,0,IF(DI$70=1,0,IF(AND(DI108=1,$J108=1,DI$43&gt;=REGISTER!$CZ$25,DI$40&gt;0,SUM(DI$54:DI$60)&gt;0),1,0)))</f>
        <v>0</v>
      </c>
      <c r="AG108" s="80">
        <f>IF((SUM(AG$19:AG$39)+SUM(AG$78:AG107)+SUM(AG$117:AG$121))&gt;=REGISTER!$CZ$22,0,IF(DJ$70=1,0,IF(AND(DJ108=1,$J108=1,DJ$43&gt;=REGISTER!$CZ$25,DJ$40&gt;0,SUM(DJ$54:DJ$60)&gt;0),1,0)))</f>
        <v>0</v>
      </c>
      <c r="AH108" s="80">
        <f>IF((SUM(AH$19:AH$39)+SUM(AH$78:AH107)+SUM(AH$117:AH$121))&gt;=REGISTER!$CZ$22,0,IF(DK$70=1,0,IF(AND(DK108=1,$J108=1,DK$43&gt;=REGISTER!$CZ$25,DK$40&gt;0,SUM(DK$54:DK$60)&gt;0),1,0)))</f>
        <v>0</v>
      </c>
      <c r="AI108" s="80">
        <f>IF((SUM(AI$19:AI$39)+SUM(AI$78:AI107)+SUM(AI$117:AI$121))&gt;=REGISTER!$CZ$22,0,IF(DL$70=1,0,IF(AND(DL108=1,$J108=1,DL$43&gt;=REGISTER!$CZ$25,DL$40&gt;0,SUM(DL$54:DL$60)&gt;0),1,0)))</f>
        <v>0</v>
      </c>
      <c r="AJ108" s="80">
        <f>IF((SUM(AJ$19:AJ$39)+SUM(AJ$78:AJ107)+SUM(AJ$117:AJ$121))&gt;=REGISTER!$CZ$22,0,IF(DM$70=1,0,IF(AND(DM108=1,$J108=1,DM$43&gt;=REGISTER!$CZ$25,DM$40&gt;0,SUM(DM$54:DM$60)&gt;0),1,0)))</f>
        <v>0</v>
      </c>
      <c r="AK108" s="80">
        <f>IF((SUM(AK$19:AK$39)+SUM(AK$78:AK107)+SUM(AK$117:AK$121))&gt;=REGISTER!$CZ$22,0,IF(DN$70=1,0,IF(AND(DN108=1,$J108=1,DN$43&gt;=REGISTER!$CZ$25,DN$40&gt;0,SUM(DN$54:DN$60)&gt;0),1,0)))</f>
        <v>0</v>
      </c>
      <c r="AL108" s="80">
        <f>IF((SUM(AL$19:AL$39)+SUM(AL$78:AL107)+SUM(AL$117:AL$121))&gt;=REGISTER!$CZ$22,0,IF(DO$70=1,0,IF(AND(DO108=1,$J108=1,DO$43&gt;=REGISTER!$CZ$25,DO$40&gt;0,SUM(DO$54:DO$60)&gt;0),1,0)))</f>
        <v>0</v>
      </c>
      <c r="AM108" s="80">
        <f>IF((SUM(AM$19:AM$39)+SUM(AM$78:AM107)+SUM(AM$117:AM$121))&gt;=REGISTER!$CZ$22,0,IF(DP$70=1,0,IF(AND(DP108=1,$J108=1,DP$43&gt;=REGISTER!$CZ$25,DP$40&gt;0,SUM(DP$54:DP$60)&gt;0),1,0)))</f>
        <v>0</v>
      </c>
      <c r="AN108" s="80">
        <f>IF((SUM(AN$19:AN$39)+SUM(AN$78:AN107)+SUM(AN$117:AN$121))&gt;=REGISTER!$CZ$22,0,IF(DQ$70=1,0,IF(AND(DQ108=1,$J108=1,DQ$43&gt;=REGISTER!$CZ$25,DQ$40&gt;0,SUM(DQ$54:DQ$60)&gt;0),1,0)))</f>
        <v>0</v>
      </c>
      <c r="AO108" s="80">
        <f>IF((SUM(AO$19:AO$39)+SUM(AO$78:AO107)+SUM(AO$117:AO$121))&gt;=REGISTER!$CZ$22,0,IF(DR$70=1,0,IF(AND(DR108=1,$J108=1,DR$43&gt;=REGISTER!$CZ$25,DR$40&gt;0,SUM(DR$54:DR$60)&gt;0),1,0)))</f>
        <v>0</v>
      </c>
      <c r="AP108" s="80">
        <f>IF((SUM(AP$19:AP$39)+SUM(AP$78:AP107)+SUM(AP$117:AP$121))&gt;=REGISTER!$CZ$22,0,IF(DS$70=1,0,IF(AND(DS108=1,$J108=1,DS$43&gt;=REGISTER!$CZ$25,DS$40&gt;0,SUM(DS$54:DS$60)&gt;0),1,0)))</f>
        <v>0</v>
      </c>
      <c r="AQ108" s="80">
        <f>IF((SUM(AQ$19:AQ$39)+SUM(AQ$78:AQ107)+SUM(AQ$117:AQ$121))&gt;=REGISTER!$CZ$22,0,IF(DT$70=1,0,IF(AND(DT108=1,$J108=1,DT$43&gt;=REGISTER!$CZ$25,DT$40&gt;0,SUM(DT$54:DT$60)&gt;0),1,0)))</f>
        <v>0</v>
      </c>
      <c r="AR108" s="80">
        <f>IF((SUM(AR$19:AR$39)+SUM(AR$78:AR107)+SUM(AR$117:AR$121))&gt;=REGISTER!$CZ$22,0,IF(DU$70=1,0,IF(AND(DU108=1,$J108=1,DU$43&gt;=REGISTER!$CZ$25,DU$40&gt;0,SUM(DU$54:DU$60)&gt;0),1,0)))</f>
        <v>0</v>
      </c>
      <c r="AS108" s="80">
        <f>IF((SUM(AS$19:AS$39)+SUM(AS$78:AS107)+SUM(AS$117:AS$121))&gt;=REGISTER!$CZ$22,0,IF(DV$70=1,0,IF(AND(DV108=1,$J108=1,DV$43&gt;=REGISTER!$CZ$25,DV$40&gt;0,SUM(DV$54:DV$60)&gt;0),1,0)))</f>
        <v>0</v>
      </c>
      <c r="AT108" s="80">
        <f>IF((SUM(AT$19:AT$39)+SUM(AT$78:AT107)+SUM(AT$117:AT$121))&gt;=REGISTER!$CZ$22,0,IF(DW$70=1,0,IF(AND(DW108=1,$J108=1,DW$43&gt;=REGISTER!$CZ$25,DW$40&gt;0,SUM(DW$54:DW$60)&gt;0),1,0)))</f>
        <v>0</v>
      </c>
      <c r="AU108" s="80">
        <f>IF((SUM(AU$19:AU$39)+SUM(AU$78:AU107)+SUM(AU$117:AU$121))&gt;=REGISTER!$CZ$22,0,IF(DX$70=1,0,IF(AND(DX108=1,$J108=1,DX$43&gt;=REGISTER!$CZ$25,DX$40&gt;0,SUM(DX$54:DX$60)&gt;0),1,0)))</f>
        <v>0</v>
      </c>
      <c r="AV108" s="80">
        <f>IF((SUM(AV$19:AV$39)+SUM(AV$78:AV107)+SUM(AV$117:AV$121))&gt;=REGISTER!$CZ$22,0,IF(DY$70=1,0,IF(AND(DY108=1,$J108=1,DY$43&gt;=REGISTER!$CZ$25,DY$40&gt;0,SUM(DY$54:DY$60)&gt;0),1,0)))</f>
        <v>0</v>
      </c>
      <c r="AW108" s="80">
        <f>IF((SUM(AW$19:AW$39)+SUM(AW$78:AW107)+SUM(AW$117:AW$121))&gt;=REGISTER!$CZ$22,0,IF(DZ$70=1,0,IF(AND(DZ108=1,$J108=1,DZ$43&gt;=REGISTER!$CZ$25,DZ$40&gt;0,SUM(DZ$54:DZ$60)&gt;0),1,0)))</f>
        <v>0</v>
      </c>
      <c r="AX108" s="80">
        <f>IF((SUM(AX$19:AX$39)+SUM(AX$78:AX107)+SUM(AX$117:AX$121))&gt;=REGISTER!$CZ$22,0,IF(EA$70=1,0,IF(AND(EA108=1,$J108=1,EA$43&gt;=REGISTER!$CZ$25,EA$40&gt;0,SUM(EA$54:EA$60)&gt;0),1,0)))</f>
        <v>0</v>
      </c>
      <c r="AY108" s="80">
        <f>IF((SUM(AY$19:AY$39)+SUM(AY$78:AY107)+SUM(AY$117:AY$121))&gt;=REGISTER!$CZ$22,0,IF(EB$70=1,0,IF(AND(EB108=1,$J108=1,EB$43&gt;=REGISTER!$CZ$25,EB$40&gt;0,SUM(EB$54:EB$60)&gt;0),1,0)))</f>
        <v>0</v>
      </c>
      <c r="AZ108" s="80">
        <f>IF((SUM(AZ$19:AZ$39)+SUM(AZ$78:AZ107)+SUM(AZ$117:AZ$121))&gt;=REGISTER!$CZ$22,0,IF(EC$70=1,0,IF(AND(EC108=1,$J108=1,EC$43&gt;=REGISTER!$CZ$25,EC$40&gt;0,SUM(EC$54:EC$60)&gt;0),1,0)))</f>
        <v>0</v>
      </c>
      <c r="BA108" s="80">
        <f>IF((SUM(BA$19:BA$39)+SUM(BA$78:BA107)+SUM(BA$117:BA$121))&gt;=REGISTER!$CZ$22,0,IF(ED$70=1,0,IF(AND(ED108=1,$J108=1,ED$43&gt;=REGISTER!$CZ$25,ED$40&gt;0,SUM(ED$54:ED$60)&gt;0),1,0)))</f>
        <v>0</v>
      </c>
      <c r="BB108" s="80">
        <f>IF((SUM(BB$19:BB$39)+SUM(BB$78:BB107)+SUM(BB$117:BB$121))&gt;=REGISTER!$CZ$22,0,IF(EE$70=1,0,IF(AND(EE108=1,$J108=1,EE$43&gt;=REGISTER!$CZ$25,EE$40&gt;0,SUM(EE$54:EE$60)&gt;0),1,0)))</f>
        <v>0</v>
      </c>
      <c r="BC108" s="80">
        <f>IF((SUM(BC$19:BC$39)+SUM(BC$78:BC107)+SUM(BC$117:BC$121))&gt;=REGISTER!$CZ$22,0,IF(EF$70=1,0,IF(AND(EF108=1,$J108=1,EF$43&gt;=REGISTER!$CZ$25,EF$40&gt;0,SUM(EF$54:EF$60)&gt;0),1,0)))</f>
        <v>0</v>
      </c>
      <c r="BD108" s="101">
        <f t="shared" si="46"/>
        <v>0</v>
      </c>
      <c r="BE108" s="80">
        <f>IF((SUM(BE$19:BE$39)+SUM(BE$78:BE107)+SUM(BE$117:BE$121))&gt;=30,0,SUM(IF(AND($I108=1,CS108=1,CS$41&gt;2,CS$40&gt;0,SUM(CS$47:CS$53)&gt;0),1,0)))</f>
        <v>0</v>
      </c>
      <c r="BF108" s="80">
        <f>IF((SUM(BF$19:BF$39)+SUM(BF$78:BF107)+SUM(BF$117:BF$121))&gt;=30,0,SUM(IF(AND($I108=1,CT108=1,CT$41&gt;2,CT$40&gt;0,SUM(CT$47:CT$53)&gt;0),1,0)))</f>
        <v>0</v>
      </c>
      <c r="BG108" s="80">
        <f>IF((SUM(BG$19:BG$39)+SUM(BG$78:BG107)+SUM(BG$117:BG$121))&gt;=30,0,SUM(IF(AND($I108=1,CU108=1,CU$41&gt;2,CU$40&gt;0,SUM(CU$47:CU$53)&gt;0),1,0)))</f>
        <v>0</v>
      </c>
      <c r="BH108" s="80">
        <f>IF((SUM(BH$19:BH$39)+SUM(BH$78:BH107)+SUM(BH$117:BH$121))&gt;=30,0,SUM(IF(AND($I108=1,CV108=1,CV$41&gt;2,CV$40&gt;0,SUM(CV$47:CV$53)&gt;0),1,0)))</f>
        <v>0</v>
      </c>
      <c r="BI108" s="80">
        <f>IF((SUM(BI$19:BI$39)+SUM(BI$78:BI107)+SUM(BI$117:BI$121))&gt;=30,0,SUM(IF(AND($I108=1,CW108=1,CW$41&gt;2,CW$40&gt;0,SUM(CW$47:CW$53)&gt;0),1,0)))</f>
        <v>0</v>
      </c>
      <c r="BJ108" s="80">
        <f>IF((SUM(BJ$19:BJ$39)+SUM(BJ$78:BJ107)+SUM(BJ$117:BJ$121))&gt;=30,0,SUM(IF(AND($I108=1,CX108=1,CX$41&gt;2,CX$40&gt;0,SUM(CX$47:CX$53)&gt;0),1,0)))</f>
        <v>0</v>
      </c>
      <c r="BK108" s="80">
        <f>IF((SUM(BK$19:BK$39)+SUM(BK$78:BK107)+SUM(BK$117:BK$121))&gt;=30,0,SUM(IF(AND($I108=1,CY108=1,CY$41&gt;2,CY$40&gt;0,SUM(CY$47:CY$53)&gt;0),1,0)))</f>
        <v>0</v>
      </c>
      <c r="BL108" s="80">
        <f>IF((SUM(BL$19:BL$39)+SUM(BL$78:BL107)+SUM(BL$117:BL$121))&gt;=30,0,SUM(IF(AND($I108=1,CZ108=1,CZ$41&gt;2,CZ$40&gt;0,SUM(CZ$47:CZ$53)&gt;0),1,0)))</f>
        <v>0</v>
      </c>
      <c r="BM108" s="80">
        <f>IF((SUM(BM$19:BM$39)+SUM(BM$78:BM107)+SUM(BM$117:BM$121))&gt;=30,0,SUM(IF(AND($I108=1,DA108=1,DA$41&gt;2,DA$40&gt;0,SUM(DA$47:DA$53)&gt;0),1,0)))</f>
        <v>0</v>
      </c>
      <c r="BN108" s="80">
        <f>IF((SUM(BN$19:BN$39)+SUM(BN$78:BN107)+SUM(BN$117:BN$121))&gt;=30,0,SUM(IF(AND($I108=1,DB108=1,DB$41&gt;2,DB$40&gt;0,SUM(DB$47:DB$53)&gt;0),1,0)))</f>
        <v>0</v>
      </c>
      <c r="BO108" s="80">
        <f>IF((SUM(BO$19:BO$39)+SUM(BO$78:BO107)+SUM(BO$117:BO$121))&gt;=30,0,SUM(IF(AND($I108=1,DC108=1,DC$41&gt;2,DC$40&gt;0,SUM(DC$47:DC$53)&gt;0),1,0)))</f>
        <v>0</v>
      </c>
      <c r="BP108" s="80">
        <f>IF((SUM(BP$19:BP$39)+SUM(BP$78:BP107)+SUM(BP$117:BP$121))&gt;=30,0,SUM(IF(AND($I108=1,DD108=1,DD$41&gt;2,DD$40&gt;0,SUM(DD$47:DD$53)&gt;0),1,0)))</f>
        <v>0</v>
      </c>
      <c r="BQ108" s="80">
        <f>IF((SUM(BQ$19:BQ$39)+SUM(BQ$78:BQ107)+SUM(BQ$117:BQ$121))&gt;=30,0,SUM(IF(AND($I108=1,DE108=1,DE$41&gt;2,DE$40&gt;0,SUM(DE$47:DE$53)&gt;0),1,0)))</f>
        <v>0</v>
      </c>
      <c r="BR108" s="80">
        <f>IF((SUM(BR$19:BR$39)+SUM(BR$78:BR107)+SUM(BR$117:BR$121))&gt;=30,0,SUM(IF(AND($I108=1,DF108=1,DF$41&gt;2,DF$40&gt;0,SUM(DF$47:DF$53)&gt;0),1,0)))</f>
        <v>0</v>
      </c>
      <c r="BS108" s="80">
        <f>IF((SUM(BS$19:BS$39)+SUM(BS$78:BS107)+SUM(BS$117:BS$121))&gt;=30,0,SUM(IF(AND($I108=1,DG108=1,DG$41&gt;2,DG$40&gt;0,SUM(DG$47:DG$53)&gt;0),1,0)))</f>
        <v>0</v>
      </c>
      <c r="BT108" s="80">
        <f>IF((SUM(BT$19:BT$39)+SUM(BT$78:BT107)+SUM(BT$117:BT$121))&gt;=30,0,SUM(IF(AND($I108=1,DH108=1,DH$41&gt;2,DH$40&gt;0,SUM(DH$47:DH$53)&gt;0),1,0)))</f>
        <v>0</v>
      </c>
      <c r="BU108" s="80">
        <f>IF((SUM(BU$19:BU$39)+SUM(BU$78:BU107)+SUM(BU$117:BU$121))&gt;=30,0,SUM(IF(AND($I108=1,DI108=1,DI$41&gt;2,DI$40&gt;0,SUM(DI$47:DI$53)&gt;0),1,0)))</f>
        <v>0</v>
      </c>
      <c r="BV108" s="80">
        <f>IF((SUM(BV$19:BV$39)+SUM(BV$78:BV107)+SUM(BV$117:BV$121))&gt;=30,0,SUM(IF(AND($I108=1,DJ108=1,DJ$41&gt;2,DJ$40&gt;0,SUM(DJ$47:DJ$53)&gt;0),1,0)))</f>
        <v>0</v>
      </c>
      <c r="BW108" s="80">
        <f>IF((SUM(BW$19:BW$39)+SUM(BW$78:BW107)+SUM(BW$117:BW$121))&gt;=30,0,SUM(IF(AND($I108=1,DK108=1,DK$41&gt;2,DK$40&gt;0,SUM(DK$47:DK$53)&gt;0),1,0)))</f>
        <v>0</v>
      </c>
      <c r="BX108" s="80">
        <f>IF((SUM(BX$19:BX$39)+SUM(BX$78:BX107)+SUM(BX$117:BX$121))&gt;=30,0,SUM(IF(AND($I108=1,DL108=1,DL$41&gt;2,DL$40&gt;0,SUM(DL$47:DL$53)&gt;0),1,0)))</f>
        <v>0</v>
      </c>
      <c r="BY108" s="80">
        <f>IF((SUM(BY$19:BY$39)+SUM(BY$78:BY107)+SUM(BY$117:BY$121))&gt;=30,0,SUM(IF(AND($I108=1,DM108=1,DM$41&gt;2,DM$40&gt;0,SUM(DM$47:DM$53)&gt;0),1,0)))</f>
        <v>0</v>
      </c>
      <c r="BZ108" s="80">
        <f>IF((SUM(BZ$19:BZ$39)+SUM(BZ$78:BZ107)+SUM(BZ$117:BZ$121))&gt;=30,0,SUM(IF(AND($I108=1,DN108=1,DN$41&gt;2,DN$40&gt;0,SUM(DN$47:DN$53)&gt;0),1,0)))</f>
        <v>0</v>
      </c>
      <c r="CA108" s="80">
        <f>IF((SUM(CA$19:CA$39)+SUM(CA$78:CA107)+SUM(CA$117:CA$121))&gt;=30,0,SUM(IF(AND($I108=1,DO108=1,DO$41&gt;2,DO$40&gt;0,SUM(DO$47:DO$53)&gt;0),1,0)))</f>
        <v>0</v>
      </c>
      <c r="CB108" s="80">
        <f>IF((SUM(CB$19:CB$39)+SUM(CB$78:CB107)+SUM(CB$117:CB$121))&gt;=30,0,SUM(IF(AND($I108=1,DP108=1,DP$41&gt;2,DP$40&gt;0,SUM(DP$47:DP$53)&gt;0),1,0)))</f>
        <v>0</v>
      </c>
      <c r="CC108" s="80">
        <f>IF((SUM(CC$19:CC$39)+SUM(CC$78:CC107)+SUM(CC$117:CC$121))&gt;=30,0,SUM(IF(AND($I108=1,DQ108=1,DQ$41&gt;2,DQ$40&gt;0,SUM(DQ$47:DQ$53)&gt;0),1,0)))</f>
        <v>0</v>
      </c>
      <c r="CD108" s="80">
        <f>IF((SUM(CD$19:CD$39)+SUM(CD$78:CD107)+SUM(CD$117:CD$121))&gt;=30,0,SUM(IF(AND($I108=1,DR108=1,DR$41&gt;2,DR$40&gt;0,SUM(DR$47:DR$53)&gt;0),1,0)))</f>
        <v>0</v>
      </c>
      <c r="CE108" s="80">
        <f>IF((SUM(CE$19:CE$39)+SUM(CE$78:CE107)+SUM(CE$117:CE$121))&gt;=30,0,SUM(IF(AND($I108=1,DS108=1,DS$41&gt;2,DS$40&gt;0,SUM(DS$47:DS$53)&gt;0),1,0)))</f>
        <v>0</v>
      </c>
      <c r="CF108" s="80">
        <f>IF((SUM(CF$19:CF$39)+SUM(CF$78:CF107)+SUM(CF$117:CF$121))&gt;=30,0,SUM(IF(AND($I108=1,DT108=1,DT$41&gt;2,DT$40&gt;0,SUM(DT$47:DT$53)&gt;0),1,0)))</f>
        <v>0</v>
      </c>
      <c r="CG108" s="80">
        <f>IF((SUM(CG$19:CG$39)+SUM(CG$78:CG107)+SUM(CG$117:CG$121))&gt;=30,0,SUM(IF(AND($I108=1,DU108=1,DU$41&gt;2,DU$40&gt;0,SUM(DU$47:DU$53)&gt;0),1,0)))</f>
        <v>0</v>
      </c>
      <c r="CH108" s="80">
        <f>IF((SUM(CH$19:CH$39)+SUM(CH$78:CH107)+SUM(CH$117:CH$121))&gt;=30,0,SUM(IF(AND($I108=1,DV108=1,DV$41&gt;2,DV$40&gt;0,SUM(DV$47:DV$53)&gt;0),1,0)))</f>
        <v>0</v>
      </c>
      <c r="CI108" s="80">
        <f>IF((SUM(CI$19:CI$39)+SUM(CI$78:CI107)+SUM(CI$117:CI$121))&gt;=30,0,SUM(IF(AND($I108=1,DW108=1,DW$41&gt;2,DW$40&gt;0,SUM(DW$47:DW$53)&gt;0),1,0)))</f>
        <v>0</v>
      </c>
      <c r="CJ108" s="80">
        <f>IF((SUM(CJ$19:CJ$39)+SUM(CJ$78:CJ107)+SUM(CJ$117:CJ$121))&gt;=30,0,SUM(IF(AND($I108=1,DX108=1,DX$41&gt;2,DX$40&gt;0,SUM(DX$47:DX$53)&gt;0),1,0)))</f>
        <v>0</v>
      </c>
      <c r="CK108" s="80">
        <f>IF((SUM(CK$19:CK$39)+SUM(CK$78:CK107)+SUM(CK$117:CK$121))&gt;=30,0,SUM(IF(AND($I108=1,DY108=1,DY$41&gt;2,DY$40&gt;0,SUM(DY$47:DY$53)&gt;0),1,0)))</f>
        <v>0</v>
      </c>
      <c r="CL108" s="80">
        <f>IF((SUM(CL$19:CL$39)+SUM(CL$78:CL107)+SUM(CL$117:CL$121))&gt;=30,0,SUM(IF(AND($I108=1,DZ108=1,DZ$41&gt;2,DZ$40&gt;0,SUM(DZ$47:DZ$53)&gt;0),1,0)))</f>
        <v>0</v>
      </c>
      <c r="CM108" s="80">
        <f>IF((SUM(CM$19:CM$39)+SUM(CM$78:CM107)+SUM(CM$117:CM$121))&gt;=30,0,SUM(IF(AND($I108=1,EA108=1,EA$41&gt;2,EA$40&gt;0,SUM(EA$47:EA$53)&gt;0),1,0)))</f>
        <v>0</v>
      </c>
      <c r="CN108" s="80">
        <f>IF((SUM(CN$19:CN$39)+SUM(CN$78:CN107)+SUM(CN$117:CN$121))&gt;=30,0,SUM(IF(AND($I108=1,EB108=1,EB$41&gt;2,EB$40&gt;0,SUM(EB$47:EB$53)&gt;0),1,0)))</f>
        <v>0</v>
      </c>
      <c r="CO108" s="80">
        <f>IF((SUM(CO$19:CO$39)+SUM(CO$78:CO107)+SUM(CO$117:CO$121))&gt;=30,0,SUM(IF(AND($I108=1,EC108=1,EC$41&gt;2,EC$40&gt;0,SUM(EC$47:EC$53)&gt;0),1,0)))</f>
        <v>0</v>
      </c>
      <c r="CP108" s="80">
        <f>IF((SUM(CP$19:CP$39)+SUM(CP$78:CP107)+SUM(CP$117:CP$121))&gt;=30,0,SUM(IF(AND($I108=1,ED108=1,ED$41&gt;2,ED$40&gt;0,SUM(ED$47:ED$53)&gt;0),1,0)))</f>
        <v>0</v>
      </c>
      <c r="CQ108" s="80">
        <f>IF((SUM(CQ$19:CQ$39)+SUM(CQ$78:CQ107)+SUM(CQ$117:CQ$121))&gt;=30,0,SUM(IF(AND($I108=1,EE108=1,EE$41&gt;2,EE$40&gt;0,SUM(EE$47:EE$53)&gt;0),1,0)))</f>
        <v>0</v>
      </c>
      <c r="CR108" s="80">
        <f>IF((SUM(CR$19:CR$39)+SUM(CR$78:CR107)+SUM(CR$117:CR$121))&gt;=30,0,SUM(IF(AND($I108=1,EF108=1,EF$41&gt;2,EF$40&gt;0,SUM(EF$47:EF$53)&gt;0),1,0)))</f>
        <v>0</v>
      </c>
      <c r="CS108" s="64"/>
      <c r="CT108" s="64"/>
      <c r="CU108" s="64"/>
      <c r="CV108" s="64"/>
      <c r="CW108" s="64"/>
      <c r="CX108" s="64"/>
      <c r="CY108" s="64"/>
      <c r="CZ108" s="64"/>
      <c r="DA108" s="64"/>
      <c r="DB108" s="64"/>
      <c r="DC108" s="64"/>
      <c r="DD108" s="64"/>
      <c r="DE108" s="64"/>
      <c r="DF108" s="64"/>
      <c r="DG108" s="64"/>
      <c r="DH108" s="64"/>
      <c r="DI108" s="64"/>
      <c r="DJ108" s="64"/>
      <c r="DK108" s="64"/>
      <c r="DL108" s="64"/>
      <c r="DM108" s="64"/>
      <c r="DN108" s="64"/>
      <c r="DO108" s="64"/>
      <c r="DP108" s="64"/>
      <c r="DQ108" s="64"/>
      <c r="DR108" s="64"/>
      <c r="DS108" s="64"/>
      <c r="DT108" s="64"/>
      <c r="DU108" s="64"/>
      <c r="DV108" s="64"/>
      <c r="DW108" s="64"/>
      <c r="DX108" s="64"/>
      <c r="DY108" s="64"/>
      <c r="DZ108" s="64"/>
      <c r="EA108" s="64"/>
      <c r="EB108" s="64"/>
      <c r="EC108" s="64"/>
      <c r="ED108" s="64"/>
      <c r="EE108" s="64"/>
      <c r="EF108" s="64"/>
      <c r="EG108" s="54">
        <f t="shared" si="48"/>
        <v>0</v>
      </c>
      <c r="EH108" s="136"/>
      <c r="EI108" s="97">
        <f t="shared" si="49"/>
        <v>0</v>
      </c>
      <c r="EJ108" s="344" t="str">
        <f t="shared" si="50"/>
        <v/>
      </c>
      <c r="EK108" s="345">
        <f t="shared" si="51"/>
        <v>0</v>
      </c>
      <c r="EL108" s="185"/>
      <c r="EM108" s="102">
        <f>SUMIF($K108,REGISTER!$CU$7,'KORT 3'!$BD108)</f>
        <v>0</v>
      </c>
      <c r="EN108" s="19">
        <f>SUMIF($K108,REGISTER!$CU$8,'KORT 3'!$BD108)</f>
        <v>0</v>
      </c>
      <c r="EO108" s="20">
        <f>SUMIF($K108,REGISTER!$CU$9,'KORT 3'!$BD108)</f>
        <v>0</v>
      </c>
      <c r="EP108" s="17">
        <f>SUMIF($K108,REGISTER!$CU$21,'KORT 3'!$BD108)</f>
        <v>0</v>
      </c>
      <c r="EQ108" s="19">
        <f>SUMIF($K108,REGISTER!$CU$22,'KORT 3'!$BD108)</f>
        <v>0</v>
      </c>
      <c r="ER108" s="20">
        <f>SUMIF($K108,REGISTER!$CU$23,'KORT 3'!$BD108)</f>
        <v>0</v>
      </c>
      <c r="ES108" s="17">
        <f>SUMIF($K108,REGISTER!$CU$14,'KORT 3'!$BD108)</f>
        <v>0</v>
      </c>
      <c r="ET108" s="19">
        <f>SUMIF($K108,REGISTER!$CU$15,'KORT 3'!$BD108)</f>
        <v>0</v>
      </c>
      <c r="EU108" s="19">
        <f>SUMIF($K108,REGISTER!$CU$16,'KORT 3'!$BD108)</f>
        <v>0</v>
      </c>
      <c r="EV108" s="218">
        <f>SUMIF($K108,REGISTER!$CU$17,'KORT 3'!$BD108)+SUMIF($K108,REGISTER!$CU$18,'KORT 3'!$BD108)+SUMIF($K108,REGISTER!$CU$19,'KORT 3'!$BD108)+SUMIF($K108,REGISTER!$CU$20,'KORT 3'!$BD108)</f>
        <v>0</v>
      </c>
      <c r="EW108" s="103">
        <f>SUMIF($K108,REGISTER!$CU$28,'KORT 3'!$BD108)</f>
        <v>0</v>
      </c>
      <c r="EX108" s="19">
        <f>SUMIF($K108,REGISTER!$CU$29,'KORT 3'!$BD108)</f>
        <v>0</v>
      </c>
      <c r="EY108" s="19">
        <f>SUMIF($K108,REGISTER!$CU$30,'KORT 3'!$BD108)</f>
        <v>0</v>
      </c>
      <c r="EZ108" s="218">
        <f>SUMIF($K108,REGISTER!$CU$31,'KORT 3'!$BD108)+SUMIF($K108,REGISTER!$CU$32,'KORT 3'!$BD108)+SUMIF($K108,REGISTER!$CU$33,'KORT 3'!$BD108)+SUMIF($K108,REGISTER!$CU$34,'KORT 3'!$BD108)</f>
        <v>0</v>
      </c>
      <c r="FA108" s="136"/>
      <c r="FB108" s="136"/>
      <c r="FC108" s="136"/>
      <c r="FD108" s="136"/>
      <c r="FE108" s="136"/>
      <c r="FF108" s="136"/>
      <c r="FG108" s="136"/>
      <c r="FH108" s="136"/>
      <c r="FI108" s="136"/>
      <c r="FJ108" s="136"/>
      <c r="FK108" s="136"/>
      <c r="FL108" s="136"/>
      <c r="FM108" s="136"/>
      <c r="FN108" s="136"/>
      <c r="FO108" s="136"/>
      <c r="FP108" s="235"/>
      <c r="FQ108" s="103">
        <f>SUMIF($M108,REGISTER!$CU$36,'KORT 3'!$O108)</f>
        <v>0</v>
      </c>
      <c r="FR108" s="19">
        <f>SUMIF($M108,REGISTER!$CU$37,'KORT 3'!$O108)</f>
        <v>0</v>
      </c>
      <c r="FS108" s="19">
        <f>SUMIF($M108,REGISTER!$CU$38,'KORT 3'!$O108)</f>
        <v>0</v>
      </c>
      <c r="FT108" s="19">
        <f>SUMIF($M108,REGISTER!$CU$39,'KORT 3'!$O108)</f>
        <v>0</v>
      </c>
      <c r="FU108" s="19">
        <f>SUMIF($M108,REGISTER!$CU$40,'KORT 3'!$O108)</f>
        <v>0</v>
      </c>
      <c r="FV108" s="19">
        <f>SUMIF($M108,REGISTER!$CU$41,'KORT 3'!$O108)</f>
        <v>0</v>
      </c>
      <c r="FW108" s="19">
        <f>SUMIF($M108,REGISTER!$CU$56,'KORT 3'!$O108)</f>
        <v>0</v>
      </c>
      <c r="FX108" s="19">
        <f>SUMIF($M108,REGISTER!$CU$57,'KORT 3'!$O108)</f>
        <v>0</v>
      </c>
      <c r="FY108" s="19">
        <f>SUMIF($M108,REGISTER!$CU$58,'KORT 3'!$O108)</f>
        <v>0</v>
      </c>
      <c r="FZ108" s="19">
        <f>SUMIF($M108,REGISTER!$CU$59,'KORT 3'!$O108)</f>
        <v>0</v>
      </c>
      <c r="GA108" s="19">
        <f>SUMIF($M108,REGISTER!$CU$60,'KORT 3'!$O108)</f>
        <v>0</v>
      </c>
      <c r="GB108" s="19">
        <f>SUMIF($M108,REGISTER!$CU$61,'KORT 3'!$O108)</f>
        <v>0</v>
      </c>
      <c r="GC108" s="19">
        <f>SUMIF($M108,REGISTER!$CU$46,'KORT 3'!$O108)</f>
        <v>0</v>
      </c>
      <c r="GD108" s="19">
        <f>SUMIF($M108,REGISTER!$CU$47,'KORT 3'!$O108)</f>
        <v>0</v>
      </c>
      <c r="GE108" s="19">
        <f>SUMIF($M108,REGISTER!$CU$48,'KORT 3'!$O108)</f>
        <v>0</v>
      </c>
      <c r="GF108" s="19">
        <f>SUMIF($M108,REGISTER!$CU$49,'KORT 3'!$O108)</f>
        <v>0</v>
      </c>
      <c r="GG108" s="19">
        <f>SUMIF($M108,REGISTER!$CU$50,'KORT 3'!$O108)</f>
        <v>0</v>
      </c>
      <c r="GH108" s="19">
        <f>SUMIF($M108,REGISTER!$CU$51,'KORT 3'!$O108)</f>
        <v>0</v>
      </c>
      <c r="GI108" s="18">
        <f>SUMIF($M108,REGISTER!$CU$52,'KORT 3'!$O108)+SUMIF($M108,REGISTER!$CU$53,'KORT 3'!$O108)+SUMIF($M108,REGISTER!$CU$54,'KORT 3'!$O108)+SUMIF($M108,REGISTER!$CU$55,'KORT 3'!$O108)</f>
        <v>0</v>
      </c>
      <c r="GJ108" s="19">
        <f>SUMIF($M108,REGISTER!$CU$66,'KORT 3'!$O108)</f>
        <v>0</v>
      </c>
      <c r="GK108" s="19">
        <f>SUMIF($M108,REGISTER!$CU$67,'KORT 3'!$O108)</f>
        <v>0</v>
      </c>
      <c r="GL108" s="19">
        <f>SUMIF($M108,REGISTER!$CU$68,'KORT 3'!$O108)</f>
        <v>0</v>
      </c>
      <c r="GM108" s="19">
        <f>SUMIF($M108,REGISTER!$CU$69,'KORT 3'!$O108)</f>
        <v>0</v>
      </c>
      <c r="GN108" s="19">
        <f>SUMIF($M108,REGISTER!$CU$70,'KORT 3'!$O108)</f>
        <v>0</v>
      </c>
      <c r="GO108" s="19">
        <f>SUMIF($M108,REGISTER!$CU$71,'KORT 3'!$O108)</f>
        <v>0</v>
      </c>
      <c r="GP108" s="18">
        <f>SUMIF($M108,REGISTER!$CU$72,'KORT 3'!$O108)+SUMIF($M108,REGISTER!$CU$73,'KORT 3'!$O108)+SUMIF($M108,REGISTER!$CU$74,'KORT 3'!$O108)+SUMIF($M108,REGISTER!$CU$75,'KORT 3'!$O108)</f>
        <v>0</v>
      </c>
      <c r="GQ108" s="136"/>
      <c r="GR108" s="136"/>
      <c r="GS108" s="136"/>
      <c r="GT108" s="136"/>
      <c r="GU108" s="136"/>
      <c r="GV108" s="136"/>
      <c r="GW108" s="136"/>
      <c r="GX108" s="136"/>
      <c r="GY108" s="136"/>
      <c r="GZ108" s="136"/>
      <c r="HA108" s="136"/>
      <c r="HB108" s="136"/>
      <c r="HC108" s="136"/>
      <c r="HD108" s="136"/>
      <c r="HE108" s="136"/>
      <c r="HF108" s="136"/>
      <c r="HG108" s="136"/>
      <c r="HH108" s="125"/>
      <c r="HI108" s="1"/>
    </row>
    <row r="109" spans="1:217" ht="12" customHeight="1">
      <c r="A109" s="17">
        <v>53</v>
      </c>
      <c r="B109" s="81"/>
      <c r="C109" s="427" t="str">
        <f t="shared" si="38"/>
        <v/>
      </c>
      <c r="D109" s="428"/>
      <c r="E109" s="428"/>
      <c r="F109" s="428"/>
      <c r="G109" s="429"/>
      <c r="H109" s="130" t="str">
        <f t="shared" si="39"/>
        <v/>
      </c>
      <c r="I109" s="26">
        <f t="shared" si="40"/>
        <v>0</v>
      </c>
      <c r="J109" s="26">
        <f t="shared" si="41"/>
        <v>0</v>
      </c>
      <c r="K109" s="26">
        <f t="shared" si="42"/>
        <v>0</v>
      </c>
      <c r="L109" s="133"/>
      <c r="M109" s="26">
        <f t="shared" si="43"/>
        <v>0</v>
      </c>
      <c r="N109" s="26">
        <f t="shared" si="44"/>
        <v>0</v>
      </c>
      <c r="O109" s="101">
        <f t="shared" si="45"/>
        <v>0</v>
      </c>
      <c r="P109" s="80">
        <f>IF((SUM(P$19:P$39)+SUM(P$78:P108)+SUM(P$117:P$121))&gt;=REGISTER!$CZ$22,0,IF(CS$70=1,0,IF(AND(CS109=1,$J109=1,CS$43&gt;=REGISTER!$CZ$25,CS$40&gt;0,SUM(CS$54:CS$60)&gt;0),1,0)))</f>
        <v>0</v>
      </c>
      <c r="Q109" s="80">
        <f>IF((SUM(Q$19:Q$39)+SUM(Q$78:Q108)+SUM(Q$117:Q$121))&gt;=REGISTER!$CZ$22,0,IF(CT$70=1,0,IF(AND(CT109=1,$J109=1,CT$43&gt;=REGISTER!$CZ$25,CT$40&gt;0,SUM(CT$54:CT$60)&gt;0),1,0)))</f>
        <v>0</v>
      </c>
      <c r="R109" s="80">
        <f>IF((SUM(R$19:R$39)+SUM(R$78:R108)+SUM(R$117:R$121))&gt;=REGISTER!$CZ$22,0,IF(CU$70=1,0,IF(AND(CU109=1,$J109=1,CU$43&gt;=REGISTER!$CZ$25,CU$40&gt;0,SUM(CU$54:CU$60)&gt;0),1,0)))</f>
        <v>0</v>
      </c>
      <c r="S109" s="80">
        <f>IF((SUM(S$19:S$39)+SUM(S$78:S108)+SUM(S$117:S$121))&gt;=REGISTER!$CZ$22,0,IF(CV$70=1,0,IF(AND(CV109=1,$J109=1,CV$43&gt;=REGISTER!$CZ$25,CV$40&gt;0,SUM(CV$54:CV$60)&gt;0),1,0)))</f>
        <v>0</v>
      </c>
      <c r="T109" s="80">
        <f>IF((SUM(T$19:T$39)+SUM(T$78:T108)+SUM(T$117:T$121))&gt;=REGISTER!$CZ$22,0,IF(CW$70=1,0,IF(AND(CW109=1,$J109=1,CW$43&gt;=REGISTER!$CZ$25,CW$40&gt;0,SUM(CW$54:CW$60)&gt;0),1,0)))</f>
        <v>0</v>
      </c>
      <c r="U109" s="80">
        <f>IF((SUM(U$19:U$39)+SUM(U$78:U108)+SUM(U$117:U$121))&gt;=REGISTER!$CZ$22,0,IF(CX$70=1,0,IF(AND(CX109=1,$J109=1,CX$43&gt;=REGISTER!$CZ$25,CX$40&gt;0,SUM(CX$54:CX$60)&gt;0),1,0)))</f>
        <v>0</v>
      </c>
      <c r="V109" s="80">
        <f>IF((SUM(V$19:V$39)+SUM(V$78:V108)+SUM(V$117:V$121))&gt;=REGISTER!$CZ$22,0,IF(CY$70=1,0,IF(AND(CY109=1,$J109=1,CY$43&gt;=REGISTER!$CZ$25,CY$40&gt;0,SUM(CY$54:CY$60)&gt;0),1,0)))</f>
        <v>0</v>
      </c>
      <c r="W109" s="80">
        <f>IF((SUM(W$19:W$39)+SUM(W$78:W108)+SUM(W$117:W$121))&gt;=REGISTER!$CZ$22,0,IF(CZ$70=1,0,IF(AND(CZ109=1,$J109=1,CZ$43&gt;=REGISTER!$CZ$25,CZ$40&gt;0,SUM(CZ$54:CZ$60)&gt;0),1,0)))</f>
        <v>0</v>
      </c>
      <c r="X109" s="80">
        <f>IF((SUM(X$19:X$39)+SUM(X$78:X108)+SUM(X$117:X$121))&gt;=REGISTER!$CZ$22,0,IF(DA$70=1,0,IF(AND(DA109=1,$J109=1,DA$43&gt;=REGISTER!$CZ$25,DA$40&gt;0,SUM(DA$54:DA$60)&gt;0),1,0)))</f>
        <v>0</v>
      </c>
      <c r="Y109" s="80">
        <f>IF((SUM(Y$19:Y$39)+SUM(Y$78:Y108)+SUM(Y$117:Y$121))&gt;=REGISTER!$CZ$22,0,IF(DB$70=1,0,IF(AND(DB109=1,$J109=1,DB$43&gt;=REGISTER!$CZ$25,DB$40&gt;0,SUM(DB$54:DB$60)&gt;0),1,0)))</f>
        <v>0</v>
      </c>
      <c r="Z109" s="80">
        <f>IF((SUM(Z$19:Z$39)+SUM(Z$78:Z108)+SUM(Z$117:Z$121))&gt;=REGISTER!$CZ$22,0,IF(DC$70=1,0,IF(AND(DC109=1,$J109=1,DC$43&gt;=REGISTER!$CZ$25,DC$40&gt;0,SUM(DC$54:DC$60)&gt;0),1,0)))</f>
        <v>0</v>
      </c>
      <c r="AA109" s="80">
        <f>IF((SUM(AA$19:AA$39)+SUM(AA$78:AA108)+SUM(AA$117:AA$121))&gt;=REGISTER!$CZ$22,0,IF(DD$70=1,0,IF(AND(DD109=1,$J109=1,DD$43&gt;=REGISTER!$CZ$25,DD$40&gt;0,SUM(DD$54:DD$60)&gt;0),1,0)))</f>
        <v>0</v>
      </c>
      <c r="AB109" s="80">
        <f>IF((SUM(AB$19:AB$39)+SUM(AB$78:AB108)+SUM(AB$117:AB$121))&gt;=REGISTER!$CZ$22,0,IF(DE$70=1,0,IF(AND(DE109=1,$J109=1,DE$43&gt;=REGISTER!$CZ$25,DE$40&gt;0,SUM(DE$54:DE$60)&gt;0),1,0)))</f>
        <v>0</v>
      </c>
      <c r="AC109" s="80">
        <f>IF((SUM(AC$19:AC$39)+SUM(AC$78:AC108)+SUM(AC$117:AC$121))&gt;=REGISTER!$CZ$22,0,IF(DF$70=1,0,IF(AND(DF109=1,$J109=1,DF$43&gt;=REGISTER!$CZ$25,DF$40&gt;0,SUM(DF$54:DF$60)&gt;0),1,0)))</f>
        <v>0</v>
      </c>
      <c r="AD109" s="80">
        <f>IF((SUM(AD$19:AD$39)+SUM(AD$78:AD108)+SUM(AD$117:AD$121))&gt;=REGISTER!$CZ$22,0,IF(DG$70=1,0,IF(AND(DG109=1,$J109=1,DG$43&gt;=REGISTER!$CZ$25,DG$40&gt;0,SUM(DG$54:DG$60)&gt;0),1,0)))</f>
        <v>0</v>
      </c>
      <c r="AE109" s="80">
        <f>IF((SUM(AE$19:AE$39)+SUM(AE$78:AE108)+SUM(AE$117:AE$121))&gt;=REGISTER!$CZ$22,0,IF(DH$70=1,0,IF(AND(DH109=1,$J109=1,DH$43&gt;=REGISTER!$CZ$25,DH$40&gt;0,SUM(DH$54:DH$60)&gt;0),1,0)))</f>
        <v>0</v>
      </c>
      <c r="AF109" s="80">
        <f>IF((SUM(AF$19:AF$39)+SUM(AF$78:AF108)+SUM(AF$117:AF$121))&gt;=REGISTER!$CZ$22,0,IF(DI$70=1,0,IF(AND(DI109=1,$J109=1,DI$43&gt;=REGISTER!$CZ$25,DI$40&gt;0,SUM(DI$54:DI$60)&gt;0),1,0)))</f>
        <v>0</v>
      </c>
      <c r="AG109" s="80">
        <f>IF((SUM(AG$19:AG$39)+SUM(AG$78:AG108)+SUM(AG$117:AG$121))&gt;=REGISTER!$CZ$22,0,IF(DJ$70=1,0,IF(AND(DJ109=1,$J109=1,DJ$43&gt;=REGISTER!$CZ$25,DJ$40&gt;0,SUM(DJ$54:DJ$60)&gt;0),1,0)))</f>
        <v>0</v>
      </c>
      <c r="AH109" s="80">
        <f>IF((SUM(AH$19:AH$39)+SUM(AH$78:AH108)+SUM(AH$117:AH$121))&gt;=REGISTER!$CZ$22,0,IF(DK$70=1,0,IF(AND(DK109=1,$J109=1,DK$43&gt;=REGISTER!$CZ$25,DK$40&gt;0,SUM(DK$54:DK$60)&gt;0),1,0)))</f>
        <v>0</v>
      </c>
      <c r="AI109" s="80">
        <f>IF((SUM(AI$19:AI$39)+SUM(AI$78:AI108)+SUM(AI$117:AI$121))&gt;=REGISTER!$CZ$22,0,IF(DL$70=1,0,IF(AND(DL109=1,$J109=1,DL$43&gt;=REGISTER!$CZ$25,DL$40&gt;0,SUM(DL$54:DL$60)&gt;0),1,0)))</f>
        <v>0</v>
      </c>
      <c r="AJ109" s="80">
        <f>IF((SUM(AJ$19:AJ$39)+SUM(AJ$78:AJ108)+SUM(AJ$117:AJ$121))&gt;=REGISTER!$CZ$22,0,IF(DM$70=1,0,IF(AND(DM109=1,$J109=1,DM$43&gt;=REGISTER!$CZ$25,DM$40&gt;0,SUM(DM$54:DM$60)&gt;0),1,0)))</f>
        <v>0</v>
      </c>
      <c r="AK109" s="80">
        <f>IF((SUM(AK$19:AK$39)+SUM(AK$78:AK108)+SUM(AK$117:AK$121))&gt;=REGISTER!$CZ$22,0,IF(DN$70=1,0,IF(AND(DN109=1,$J109=1,DN$43&gt;=REGISTER!$CZ$25,DN$40&gt;0,SUM(DN$54:DN$60)&gt;0),1,0)))</f>
        <v>0</v>
      </c>
      <c r="AL109" s="80">
        <f>IF((SUM(AL$19:AL$39)+SUM(AL$78:AL108)+SUM(AL$117:AL$121))&gt;=REGISTER!$CZ$22,0,IF(DO$70=1,0,IF(AND(DO109=1,$J109=1,DO$43&gt;=REGISTER!$CZ$25,DO$40&gt;0,SUM(DO$54:DO$60)&gt;0),1,0)))</f>
        <v>0</v>
      </c>
      <c r="AM109" s="80">
        <f>IF((SUM(AM$19:AM$39)+SUM(AM$78:AM108)+SUM(AM$117:AM$121))&gt;=REGISTER!$CZ$22,0,IF(DP$70=1,0,IF(AND(DP109=1,$J109=1,DP$43&gt;=REGISTER!$CZ$25,DP$40&gt;0,SUM(DP$54:DP$60)&gt;0),1,0)))</f>
        <v>0</v>
      </c>
      <c r="AN109" s="80">
        <f>IF((SUM(AN$19:AN$39)+SUM(AN$78:AN108)+SUM(AN$117:AN$121))&gt;=REGISTER!$CZ$22,0,IF(DQ$70=1,0,IF(AND(DQ109=1,$J109=1,DQ$43&gt;=REGISTER!$CZ$25,DQ$40&gt;0,SUM(DQ$54:DQ$60)&gt;0),1,0)))</f>
        <v>0</v>
      </c>
      <c r="AO109" s="80">
        <f>IF((SUM(AO$19:AO$39)+SUM(AO$78:AO108)+SUM(AO$117:AO$121))&gt;=REGISTER!$CZ$22,0,IF(DR$70=1,0,IF(AND(DR109=1,$J109=1,DR$43&gt;=REGISTER!$CZ$25,DR$40&gt;0,SUM(DR$54:DR$60)&gt;0),1,0)))</f>
        <v>0</v>
      </c>
      <c r="AP109" s="80">
        <f>IF((SUM(AP$19:AP$39)+SUM(AP$78:AP108)+SUM(AP$117:AP$121))&gt;=REGISTER!$CZ$22,0,IF(DS$70=1,0,IF(AND(DS109=1,$J109=1,DS$43&gt;=REGISTER!$CZ$25,DS$40&gt;0,SUM(DS$54:DS$60)&gt;0),1,0)))</f>
        <v>0</v>
      </c>
      <c r="AQ109" s="80">
        <f>IF((SUM(AQ$19:AQ$39)+SUM(AQ$78:AQ108)+SUM(AQ$117:AQ$121))&gt;=REGISTER!$CZ$22,0,IF(DT$70=1,0,IF(AND(DT109=1,$J109=1,DT$43&gt;=REGISTER!$CZ$25,DT$40&gt;0,SUM(DT$54:DT$60)&gt;0),1,0)))</f>
        <v>0</v>
      </c>
      <c r="AR109" s="80">
        <f>IF((SUM(AR$19:AR$39)+SUM(AR$78:AR108)+SUM(AR$117:AR$121))&gt;=REGISTER!$CZ$22,0,IF(DU$70=1,0,IF(AND(DU109=1,$J109=1,DU$43&gt;=REGISTER!$CZ$25,DU$40&gt;0,SUM(DU$54:DU$60)&gt;0),1,0)))</f>
        <v>0</v>
      </c>
      <c r="AS109" s="80">
        <f>IF((SUM(AS$19:AS$39)+SUM(AS$78:AS108)+SUM(AS$117:AS$121))&gt;=REGISTER!$CZ$22,0,IF(DV$70=1,0,IF(AND(DV109=1,$J109=1,DV$43&gt;=REGISTER!$CZ$25,DV$40&gt;0,SUM(DV$54:DV$60)&gt;0),1,0)))</f>
        <v>0</v>
      </c>
      <c r="AT109" s="80">
        <f>IF((SUM(AT$19:AT$39)+SUM(AT$78:AT108)+SUM(AT$117:AT$121))&gt;=REGISTER!$CZ$22,0,IF(DW$70=1,0,IF(AND(DW109=1,$J109=1,DW$43&gt;=REGISTER!$CZ$25,DW$40&gt;0,SUM(DW$54:DW$60)&gt;0),1,0)))</f>
        <v>0</v>
      </c>
      <c r="AU109" s="80">
        <f>IF((SUM(AU$19:AU$39)+SUM(AU$78:AU108)+SUM(AU$117:AU$121))&gt;=REGISTER!$CZ$22,0,IF(DX$70=1,0,IF(AND(DX109=1,$J109=1,DX$43&gt;=REGISTER!$CZ$25,DX$40&gt;0,SUM(DX$54:DX$60)&gt;0),1,0)))</f>
        <v>0</v>
      </c>
      <c r="AV109" s="80">
        <f>IF((SUM(AV$19:AV$39)+SUM(AV$78:AV108)+SUM(AV$117:AV$121))&gt;=REGISTER!$CZ$22,0,IF(DY$70=1,0,IF(AND(DY109=1,$J109=1,DY$43&gt;=REGISTER!$CZ$25,DY$40&gt;0,SUM(DY$54:DY$60)&gt;0),1,0)))</f>
        <v>0</v>
      </c>
      <c r="AW109" s="80">
        <f>IF((SUM(AW$19:AW$39)+SUM(AW$78:AW108)+SUM(AW$117:AW$121))&gt;=REGISTER!$CZ$22,0,IF(DZ$70=1,0,IF(AND(DZ109=1,$J109=1,DZ$43&gt;=REGISTER!$CZ$25,DZ$40&gt;0,SUM(DZ$54:DZ$60)&gt;0),1,0)))</f>
        <v>0</v>
      </c>
      <c r="AX109" s="80">
        <f>IF((SUM(AX$19:AX$39)+SUM(AX$78:AX108)+SUM(AX$117:AX$121))&gt;=REGISTER!$CZ$22,0,IF(EA$70=1,0,IF(AND(EA109=1,$J109=1,EA$43&gt;=REGISTER!$CZ$25,EA$40&gt;0,SUM(EA$54:EA$60)&gt;0),1,0)))</f>
        <v>0</v>
      </c>
      <c r="AY109" s="80">
        <f>IF((SUM(AY$19:AY$39)+SUM(AY$78:AY108)+SUM(AY$117:AY$121))&gt;=REGISTER!$CZ$22,0,IF(EB$70=1,0,IF(AND(EB109=1,$J109=1,EB$43&gt;=REGISTER!$CZ$25,EB$40&gt;0,SUM(EB$54:EB$60)&gt;0),1,0)))</f>
        <v>0</v>
      </c>
      <c r="AZ109" s="80">
        <f>IF((SUM(AZ$19:AZ$39)+SUM(AZ$78:AZ108)+SUM(AZ$117:AZ$121))&gt;=REGISTER!$CZ$22,0,IF(EC$70=1,0,IF(AND(EC109=1,$J109=1,EC$43&gt;=REGISTER!$CZ$25,EC$40&gt;0,SUM(EC$54:EC$60)&gt;0),1,0)))</f>
        <v>0</v>
      </c>
      <c r="BA109" s="80">
        <f>IF((SUM(BA$19:BA$39)+SUM(BA$78:BA108)+SUM(BA$117:BA$121))&gt;=REGISTER!$CZ$22,0,IF(ED$70=1,0,IF(AND(ED109=1,$J109=1,ED$43&gt;=REGISTER!$CZ$25,ED$40&gt;0,SUM(ED$54:ED$60)&gt;0),1,0)))</f>
        <v>0</v>
      </c>
      <c r="BB109" s="80">
        <f>IF((SUM(BB$19:BB$39)+SUM(BB$78:BB108)+SUM(BB$117:BB$121))&gt;=REGISTER!$CZ$22,0,IF(EE$70=1,0,IF(AND(EE109=1,$J109=1,EE$43&gt;=REGISTER!$CZ$25,EE$40&gt;0,SUM(EE$54:EE$60)&gt;0),1,0)))</f>
        <v>0</v>
      </c>
      <c r="BC109" s="80">
        <f>IF((SUM(BC$19:BC$39)+SUM(BC$78:BC108)+SUM(BC$117:BC$121))&gt;=REGISTER!$CZ$22,0,IF(EF$70=1,0,IF(AND(EF109=1,$J109=1,EF$43&gt;=REGISTER!$CZ$25,EF$40&gt;0,SUM(EF$54:EF$60)&gt;0),1,0)))</f>
        <v>0</v>
      </c>
      <c r="BD109" s="101">
        <f t="shared" si="46"/>
        <v>0</v>
      </c>
      <c r="BE109" s="80">
        <f>IF((SUM(BE$19:BE$39)+SUM(BE$78:BE108)+SUM(BE$117:BE$121))&gt;=30,0,SUM(IF(AND($I109=1,CS109=1,CS$41&gt;2,CS$40&gt;0,SUM(CS$47:CS$53)&gt;0),1,0)))</f>
        <v>0</v>
      </c>
      <c r="BF109" s="80">
        <f>IF((SUM(BF$19:BF$39)+SUM(BF$78:BF108)+SUM(BF$117:BF$121))&gt;=30,0,SUM(IF(AND($I109=1,CT109=1,CT$41&gt;2,CT$40&gt;0,SUM(CT$47:CT$53)&gt;0),1,0)))</f>
        <v>0</v>
      </c>
      <c r="BG109" s="80">
        <f>IF((SUM(BG$19:BG$39)+SUM(BG$78:BG108)+SUM(BG$117:BG$121))&gt;=30,0,SUM(IF(AND($I109=1,CU109=1,CU$41&gt;2,CU$40&gt;0,SUM(CU$47:CU$53)&gt;0),1,0)))</f>
        <v>0</v>
      </c>
      <c r="BH109" s="80">
        <f>IF((SUM(BH$19:BH$39)+SUM(BH$78:BH108)+SUM(BH$117:BH$121))&gt;=30,0,SUM(IF(AND($I109=1,CV109=1,CV$41&gt;2,CV$40&gt;0,SUM(CV$47:CV$53)&gt;0),1,0)))</f>
        <v>0</v>
      </c>
      <c r="BI109" s="80">
        <f>IF((SUM(BI$19:BI$39)+SUM(BI$78:BI108)+SUM(BI$117:BI$121))&gt;=30,0,SUM(IF(AND($I109=1,CW109=1,CW$41&gt;2,CW$40&gt;0,SUM(CW$47:CW$53)&gt;0),1,0)))</f>
        <v>0</v>
      </c>
      <c r="BJ109" s="80">
        <f>IF((SUM(BJ$19:BJ$39)+SUM(BJ$78:BJ108)+SUM(BJ$117:BJ$121))&gt;=30,0,SUM(IF(AND($I109=1,CX109=1,CX$41&gt;2,CX$40&gt;0,SUM(CX$47:CX$53)&gt;0),1,0)))</f>
        <v>0</v>
      </c>
      <c r="BK109" s="80">
        <f>IF((SUM(BK$19:BK$39)+SUM(BK$78:BK108)+SUM(BK$117:BK$121))&gt;=30,0,SUM(IF(AND($I109=1,CY109=1,CY$41&gt;2,CY$40&gt;0,SUM(CY$47:CY$53)&gt;0),1,0)))</f>
        <v>0</v>
      </c>
      <c r="BL109" s="80">
        <f>IF((SUM(BL$19:BL$39)+SUM(BL$78:BL108)+SUM(BL$117:BL$121))&gt;=30,0,SUM(IF(AND($I109=1,CZ109=1,CZ$41&gt;2,CZ$40&gt;0,SUM(CZ$47:CZ$53)&gt;0),1,0)))</f>
        <v>0</v>
      </c>
      <c r="BM109" s="80">
        <f>IF((SUM(BM$19:BM$39)+SUM(BM$78:BM108)+SUM(BM$117:BM$121))&gt;=30,0,SUM(IF(AND($I109=1,DA109=1,DA$41&gt;2,DA$40&gt;0,SUM(DA$47:DA$53)&gt;0),1,0)))</f>
        <v>0</v>
      </c>
      <c r="BN109" s="80">
        <f>IF((SUM(BN$19:BN$39)+SUM(BN$78:BN108)+SUM(BN$117:BN$121))&gt;=30,0,SUM(IF(AND($I109=1,DB109=1,DB$41&gt;2,DB$40&gt;0,SUM(DB$47:DB$53)&gt;0),1,0)))</f>
        <v>0</v>
      </c>
      <c r="BO109" s="80">
        <f>IF((SUM(BO$19:BO$39)+SUM(BO$78:BO108)+SUM(BO$117:BO$121))&gt;=30,0,SUM(IF(AND($I109=1,DC109=1,DC$41&gt;2,DC$40&gt;0,SUM(DC$47:DC$53)&gt;0),1,0)))</f>
        <v>0</v>
      </c>
      <c r="BP109" s="80">
        <f>IF((SUM(BP$19:BP$39)+SUM(BP$78:BP108)+SUM(BP$117:BP$121))&gt;=30,0,SUM(IF(AND($I109=1,DD109=1,DD$41&gt;2,DD$40&gt;0,SUM(DD$47:DD$53)&gt;0),1,0)))</f>
        <v>0</v>
      </c>
      <c r="BQ109" s="80">
        <f>IF((SUM(BQ$19:BQ$39)+SUM(BQ$78:BQ108)+SUM(BQ$117:BQ$121))&gt;=30,0,SUM(IF(AND($I109=1,DE109=1,DE$41&gt;2,DE$40&gt;0,SUM(DE$47:DE$53)&gt;0),1,0)))</f>
        <v>0</v>
      </c>
      <c r="BR109" s="80">
        <f>IF((SUM(BR$19:BR$39)+SUM(BR$78:BR108)+SUM(BR$117:BR$121))&gt;=30,0,SUM(IF(AND($I109=1,DF109=1,DF$41&gt;2,DF$40&gt;0,SUM(DF$47:DF$53)&gt;0),1,0)))</f>
        <v>0</v>
      </c>
      <c r="BS109" s="80">
        <f>IF((SUM(BS$19:BS$39)+SUM(BS$78:BS108)+SUM(BS$117:BS$121))&gt;=30,0,SUM(IF(AND($I109=1,DG109=1,DG$41&gt;2,DG$40&gt;0,SUM(DG$47:DG$53)&gt;0),1,0)))</f>
        <v>0</v>
      </c>
      <c r="BT109" s="80">
        <f>IF((SUM(BT$19:BT$39)+SUM(BT$78:BT108)+SUM(BT$117:BT$121))&gt;=30,0,SUM(IF(AND($I109=1,DH109=1,DH$41&gt;2,DH$40&gt;0,SUM(DH$47:DH$53)&gt;0),1,0)))</f>
        <v>0</v>
      </c>
      <c r="BU109" s="80">
        <f>IF((SUM(BU$19:BU$39)+SUM(BU$78:BU108)+SUM(BU$117:BU$121))&gt;=30,0,SUM(IF(AND($I109=1,DI109=1,DI$41&gt;2,DI$40&gt;0,SUM(DI$47:DI$53)&gt;0),1,0)))</f>
        <v>0</v>
      </c>
      <c r="BV109" s="80">
        <f>IF((SUM(BV$19:BV$39)+SUM(BV$78:BV108)+SUM(BV$117:BV$121))&gt;=30,0,SUM(IF(AND($I109=1,DJ109=1,DJ$41&gt;2,DJ$40&gt;0,SUM(DJ$47:DJ$53)&gt;0),1,0)))</f>
        <v>0</v>
      </c>
      <c r="BW109" s="80">
        <f>IF((SUM(BW$19:BW$39)+SUM(BW$78:BW108)+SUM(BW$117:BW$121))&gt;=30,0,SUM(IF(AND($I109=1,DK109=1,DK$41&gt;2,DK$40&gt;0,SUM(DK$47:DK$53)&gt;0),1,0)))</f>
        <v>0</v>
      </c>
      <c r="BX109" s="80">
        <f>IF((SUM(BX$19:BX$39)+SUM(BX$78:BX108)+SUM(BX$117:BX$121))&gt;=30,0,SUM(IF(AND($I109=1,DL109=1,DL$41&gt;2,DL$40&gt;0,SUM(DL$47:DL$53)&gt;0),1,0)))</f>
        <v>0</v>
      </c>
      <c r="BY109" s="80">
        <f>IF((SUM(BY$19:BY$39)+SUM(BY$78:BY108)+SUM(BY$117:BY$121))&gt;=30,0,SUM(IF(AND($I109=1,DM109=1,DM$41&gt;2,DM$40&gt;0,SUM(DM$47:DM$53)&gt;0),1,0)))</f>
        <v>0</v>
      </c>
      <c r="BZ109" s="80">
        <f>IF((SUM(BZ$19:BZ$39)+SUM(BZ$78:BZ108)+SUM(BZ$117:BZ$121))&gt;=30,0,SUM(IF(AND($I109=1,DN109=1,DN$41&gt;2,DN$40&gt;0,SUM(DN$47:DN$53)&gt;0),1,0)))</f>
        <v>0</v>
      </c>
      <c r="CA109" s="80">
        <f>IF((SUM(CA$19:CA$39)+SUM(CA$78:CA108)+SUM(CA$117:CA$121))&gt;=30,0,SUM(IF(AND($I109=1,DO109=1,DO$41&gt;2,DO$40&gt;0,SUM(DO$47:DO$53)&gt;0),1,0)))</f>
        <v>0</v>
      </c>
      <c r="CB109" s="80">
        <f>IF((SUM(CB$19:CB$39)+SUM(CB$78:CB108)+SUM(CB$117:CB$121))&gt;=30,0,SUM(IF(AND($I109=1,DP109=1,DP$41&gt;2,DP$40&gt;0,SUM(DP$47:DP$53)&gt;0),1,0)))</f>
        <v>0</v>
      </c>
      <c r="CC109" s="80">
        <f>IF((SUM(CC$19:CC$39)+SUM(CC$78:CC108)+SUM(CC$117:CC$121))&gt;=30,0,SUM(IF(AND($I109=1,DQ109=1,DQ$41&gt;2,DQ$40&gt;0,SUM(DQ$47:DQ$53)&gt;0),1,0)))</f>
        <v>0</v>
      </c>
      <c r="CD109" s="80">
        <f>IF((SUM(CD$19:CD$39)+SUM(CD$78:CD108)+SUM(CD$117:CD$121))&gt;=30,0,SUM(IF(AND($I109=1,DR109=1,DR$41&gt;2,DR$40&gt;0,SUM(DR$47:DR$53)&gt;0),1,0)))</f>
        <v>0</v>
      </c>
      <c r="CE109" s="80">
        <f>IF((SUM(CE$19:CE$39)+SUM(CE$78:CE108)+SUM(CE$117:CE$121))&gt;=30,0,SUM(IF(AND($I109=1,DS109=1,DS$41&gt;2,DS$40&gt;0,SUM(DS$47:DS$53)&gt;0),1,0)))</f>
        <v>0</v>
      </c>
      <c r="CF109" s="80">
        <f>IF((SUM(CF$19:CF$39)+SUM(CF$78:CF108)+SUM(CF$117:CF$121))&gt;=30,0,SUM(IF(AND($I109=1,DT109=1,DT$41&gt;2,DT$40&gt;0,SUM(DT$47:DT$53)&gt;0),1,0)))</f>
        <v>0</v>
      </c>
      <c r="CG109" s="80">
        <f>IF((SUM(CG$19:CG$39)+SUM(CG$78:CG108)+SUM(CG$117:CG$121))&gt;=30,0,SUM(IF(AND($I109=1,DU109=1,DU$41&gt;2,DU$40&gt;0,SUM(DU$47:DU$53)&gt;0),1,0)))</f>
        <v>0</v>
      </c>
      <c r="CH109" s="80">
        <f>IF((SUM(CH$19:CH$39)+SUM(CH$78:CH108)+SUM(CH$117:CH$121))&gt;=30,0,SUM(IF(AND($I109=1,DV109=1,DV$41&gt;2,DV$40&gt;0,SUM(DV$47:DV$53)&gt;0),1,0)))</f>
        <v>0</v>
      </c>
      <c r="CI109" s="80">
        <f>IF((SUM(CI$19:CI$39)+SUM(CI$78:CI108)+SUM(CI$117:CI$121))&gt;=30,0,SUM(IF(AND($I109=1,DW109=1,DW$41&gt;2,DW$40&gt;0,SUM(DW$47:DW$53)&gt;0),1,0)))</f>
        <v>0</v>
      </c>
      <c r="CJ109" s="80">
        <f>IF((SUM(CJ$19:CJ$39)+SUM(CJ$78:CJ108)+SUM(CJ$117:CJ$121))&gt;=30,0,SUM(IF(AND($I109=1,DX109=1,DX$41&gt;2,DX$40&gt;0,SUM(DX$47:DX$53)&gt;0),1,0)))</f>
        <v>0</v>
      </c>
      <c r="CK109" s="80">
        <f>IF((SUM(CK$19:CK$39)+SUM(CK$78:CK108)+SUM(CK$117:CK$121))&gt;=30,0,SUM(IF(AND($I109=1,DY109=1,DY$41&gt;2,DY$40&gt;0,SUM(DY$47:DY$53)&gt;0),1,0)))</f>
        <v>0</v>
      </c>
      <c r="CL109" s="80">
        <f>IF((SUM(CL$19:CL$39)+SUM(CL$78:CL108)+SUM(CL$117:CL$121))&gt;=30,0,SUM(IF(AND($I109=1,DZ109=1,DZ$41&gt;2,DZ$40&gt;0,SUM(DZ$47:DZ$53)&gt;0),1,0)))</f>
        <v>0</v>
      </c>
      <c r="CM109" s="80">
        <f>IF((SUM(CM$19:CM$39)+SUM(CM$78:CM108)+SUM(CM$117:CM$121))&gt;=30,0,SUM(IF(AND($I109=1,EA109=1,EA$41&gt;2,EA$40&gt;0,SUM(EA$47:EA$53)&gt;0),1,0)))</f>
        <v>0</v>
      </c>
      <c r="CN109" s="80">
        <f>IF((SUM(CN$19:CN$39)+SUM(CN$78:CN108)+SUM(CN$117:CN$121))&gt;=30,0,SUM(IF(AND($I109=1,EB109=1,EB$41&gt;2,EB$40&gt;0,SUM(EB$47:EB$53)&gt;0),1,0)))</f>
        <v>0</v>
      </c>
      <c r="CO109" s="80">
        <f>IF((SUM(CO$19:CO$39)+SUM(CO$78:CO108)+SUM(CO$117:CO$121))&gt;=30,0,SUM(IF(AND($I109=1,EC109=1,EC$41&gt;2,EC$40&gt;0,SUM(EC$47:EC$53)&gt;0),1,0)))</f>
        <v>0</v>
      </c>
      <c r="CP109" s="80">
        <f>IF((SUM(CP$19:CP$39)+SUM(CP$78:CP108)+SUM(CP$117:CP$121))&gt;=30,0,SUM(IF(AND($I109=1,ED109=1,ED$41&gt;2,ED$40&gt;0,SUM(ED$47:ED$53)&gt;0),1,0)))</f>
        <v>0</v>
      </c>
      <c r="CQ109" s="80">
        <f>IF((SUM(CQ$19:CQ$39)+SUM(CQ$78:CQ108)+SUM(CQ$117:CQ$121))&gt;=30,0,SUM(IF(AND($I109=1,EE109=1,EE$41&gt;2,EE$40&gt;0,SUM(EE$47:EE$53)&gt;0),1,0)))</f>
        <v>0</v>
      </c>
      <c r="CR109" s="80">
        <f>IF((SUM(CR$19:CR$39)+SUM(CR$78:CR108)+SUM(CR$117:CR$121))&gt;=30,0,SUM(IF(AND($I109=1,EF109=1,EF$41&gt;2,EF$40&gt;0,SUM(EF$47:EF$53)&gt;0),1,0)))</f>
        <v>0</v>
      </c>
      <c r="CS109" s="64"/>
      <c r="CT109" s="64"/>
      <c r="CU109" s="64"/>
      <c r="CV109" s="64"/>
      <c r="CW109" s="64"/>
      <c r="CX109" s="64"/>
      <c r="CY109" s="64"/>
      <c r="CZ109" s="64"/>
      <c r="DA109" s="64"/>
      <c r="DB109" s="64"/>
      <c r="DC109" s="64"/>
      <c r="DD109" s="64"/>
      <c r="DE109" s="64"/>
      <c r="DF109" s="64"/>
      <c r="DG109" s="64"/>
      <c r="DH109" s="64"/>
      <c r="DI109" s="64"/>
      <c r="DJ109" s="64"/>
      <c r="DK109" s="64"/>
      <c r="DL109" s="64"/>
      <c r="DM109" s="64"/>
      <c r="DN109" s="64"/>
      <c r="DO109" s="64"/>
      <c r="DP109" s="64"/>
      <c r="DQ109" s="64"/>
      <c r="DR109" s="64"/>
      <c r="DS109" s="64"/>
      <c r="DT109" s="64"/>
      <c r="DU109" s="64"/>
      <c r="DV109" s="64"/>
      <c r="DW109" s="64"/>
      <c r="DX109" s="64"/>
      <c r="DY109" s="64"/>
      <c r="DZ109" s="64"/>
      <c r="EA109" s="64"/>
      <c r="EB109" s="64"/>
      <c r="EC109" s="64"/>
      <c r="ED109" s="64"/>
      <c r="EE109" s="64"/>
      <c r="EF109" s="64"/>
      <c r="EG109" s="54">
        <f t="shared" si="48"/>
        <v>0</v>
      </c>
      <c r="EH109" s="136"/>
      <c r="EI109" s="97">
        <f t="shared" si="49"/>
        <v>0</v>
      </c>
      <c r="EJ109" s="344" t="str">
        <f t="shared" si="50"/>
        <v/>
      </c>
      <c r="EK109" s="345">
        <f t="shared" si="51"/>
        <v>0</v>
      </c>
      <c r="EL109" s="185"/>
      <c r="EM109" s="102">
        <f>SUMIF($K109,REGISTER!$CU$7,'KORT 3'!$BD109)</f>
        <v>0</v>
      </c>
      <c r="EN109" s="19">
        <f>SUMIF($K109,REGISTER!$CU$8,'KORT 3'!$BD109)</f>
        <v>0</v>
      </c>
      <c r="EO109" s="20">
        <f>SUMIF($K109,REGISTER!$CU$9,'KORT 3'!$BD109)</f>
        <v>0</v>
      </c>
      <c r="EP109" s="17">
        <f>SUMIF($K109,REGISTER!$CU$21,'KORT 3'!$BD109)</f>
        <v>0</v>
      </c>
      <c r="EQ109" s="19">
        <f>SUMIF($K109,REGISTER!$CU$22,'KORT 3'!$BD109)</f>
        <v>0</v>
      </c>
      <c r="ER109" s="20">
        <f>SUMIF($K109,REGISTER!$CU$23,'KORT 3'!$BD109)</f>
        <v>0</v>
      </c>
      <c r="ES109" s="17">
        <f>SUMIF($K109,REGISTER!$CU$14,'KORT 3'!$BD109)</f>
        <v>0</v>
      </c>
      <c r="ET109" s="19">
        <f>SUMIF($K109,REGISTER!$CU$15,'KORT 3'!$BD109)</f>
        <v>0</v>
      </c>
      <c r="EU109" s="19">
        <f>SUMIF($K109,REGISTER!$CU$16,'KORT 3'!$BD109)</f>
        <v>0</v>
      </c>
      <c r="EV109" s="218">
        <f>SUMIF($K109,REGISTER!$CU$17,'KORT 3'!$BD109)+SUMIF($K109,REGISTER!$CU$18,'KORT 3'!$BD109)+SUMIF($K109,REGISTER!$CU$19,'KORT 3'!$BD109)+SUMIF($K109,REGISTER!$CU$20,'KORT 3'!$BD109)</f>
        <v>0</v>
      </c>
      <c r="EW109" s="103">
        <f>SUMIF($K109,REGISTER!$CU$28,'KORT 3'!$BD109)</f>
        <v>0</v>
      </c>
      <c r="EX109" s="19">
        <f>SUMIF($K109,REGISTER!$CU$29,'KORT 3'!$BD109)</f>
        <v>0</v>
      </c>
      <c r="EY109" s="19">
        <f>SUMIF($K109,REGISTER!$CU$30,'KORT 3'!$BD109)</f>
        <v>0</v>
      </c>
      <c r="EZ109" s="218">
        <f>SUMIF($K109,REGISTER!$CU$31,'KORT 3'!$BD109)+SUMIF($K109,REGISTER!$CU$32,'KORT 3'!$BD109)+SUMIF($K109,REGISTER!$CU$33,'KORT 3'!$BD109)+SUMIF($K109,REGISTER!$CU$34,'KORT 3'!$BD109)</f>
        <v>0</v>
      </c>
      <c r="FA109" s="136"/>
      <c r="FB109" s="136"/>
      <c r="FC109" s="136"/>
      <c r="FD109" s="136"/>
      <c r="FE109" s="136"/>
      <c r="FF109" s="136"/>
      <c r="FG109" s="136"/>
      <c r="FH109" s="136"/>
      <c r="FI109" s="136"/>
      <c r="FJ109" s="136"/>
      <c r="FK109" s="136"/>
      <c r="FL109" s="136"/>
      <c r="FM109" s="136"/>
      <c r="FN109" s="136"/>
      <c r="FO109" s="136"/>
      <c r="FP109" s="235"/>
      <c r="FQ109" s="103">
        <f>SUMIF($M109,REGISTER!$CU$36,'KORT 3'!$O109)</f>
        <v>0</v>
      </c>
      <c r="FR109" s="19">
        <f>SUMIF($M109,REGISTER!$CU$37,'KORT 3'!$O109)</f>
        <v>0</v>
      </c>
      <c r="FS109" s="19">
        <f>SUMIF($M109,REGISTER!$CU$38,'KORT 3'!$O109)</f>
        <v>0</v>
      </c>
      <c r="FT109" s="19">
        <f>SUMIF($M109,REGISTER!$CU$39,'KORT 3'!$O109)</f>
        <v>0</v>
      </c>
      <c r="FU109" s="19">
        <f>SUMIF($M109,REGISTER!$CU$40,'KORT 3'!$O109)</f>
        <v>0</v>
      </c>
      <c r="FV109" s="19">
        <f>SUMIF($M109,REGISTER!$CU$41,'KORT 3'!$O109)</f>
        <v>0</v>
      </c>
      <c r="FW109" s="19">
        <f>SUMIF($M109,REGISTER!$CU$56,'KORT 3'!$O109)</f>
        <v>0</v>
      </c>
      <c r="FX109" s="19">
        <f>SUMIF($M109,REGISTER!$CU$57,'KORT 3'!$O109)</f>
        <v>0</v>
      </c>
      <c r="FY109" s="19">
        <f>SUMIF($M109,REGISTER!$CU$58,'KORT 3'!$O109)</f>
        <v>0</v>
      </c>
      <c r="FZ109" s="19">
        <f>SUMIF($M109,REGISTER!$CU$59,'KORT 3'!$O109)</f>
        <v>0</v>
      </c>
      <c r="GA109" s="19">
        <f>SUMIF($M109,REGISTER!$CU$60,'KORT 3'!$O109)</f>
        <v>0</v>
      </c>
      <c r="GB109" s="19">
        <f>SUMIF($M109,REGISTER!$CU$61,'KORT 3'!$O109)</f>
        <v>0</v>
      </c>
      <c r="GC109" s="19">
        <f>SUMIF($M109,REGISTER!$CU$46,'KORT 3'!$O109)</f>
        <v>0</v>
      </c>
      <c r="GD109" s="19">
        <f>SUMIF($M109,REGISTER!$CU$47,'KORT 3'!$O109)</f>
        <v>0</v>
      </c>
      <c r="GE109" s="19">
        <f>SUMIF($M109,REGISTER!$CU$48,'KORT 3'!$O109)</f>
        <v>0</v>
      </c>
      <c r="GF109" s="19">
        <f>SUMIF($M109,REGISTER!$CU$49,'KORT 3'!$O109)</f>
        <v>0</v>
      </c>
      <c r="GG109" s="19">
        <f>SUMIF($M109,REGISTER!$CU$50,'KORT 3'!$O109)</f>
        <v>0</v>
      </c>
      <c r="GH109" s="19">
        <f>SUMIF($M109,REGISTER!$CU$51,'KORT 3'!$O109)</f>
        <v>0</v>
      </c>
      <c r="GI109" s="18">
        <f>SUMIF($M109,REGISTER!$CU$52,'KORT 3'!$O109)+SUMIF($M109,REGISTER!$CU$53,'KORT 3'!$O109)+SUMIF($M109,REGISTER!$CU$54,'KORT 3'!$O109)+SUMIF($M109,REGISTER!$CU$55,'KORT 3'!$O109)</f>
        <v>0</v>
      </c>
      <c r="GJ109" s="19">
        <f>SUMIF($M109,REGISTER!$CU$66,'KORT 3'!$O109)</f>
        <v>0</v>
      </c>
      <c r="GK109" s="19">
        <f>SUMIF($M109,REGISTER!$CU$67,'KORT 3'!$O109)</f>
        <v>0</v>
      </c>
      <c r="GL109" s="19">
        <f>SUMIF($M109,REGISTER!$CU$68,'KORT 3'!$O109)</f>
        <v>0</v>
      </c>
      <c r="GM109" s="19">
        <f>SUMIF($M109,REGISTER!$CU$69,'KORT 3'!$O109)</f>
        <v>0</v>
      </c>
      <c r="GN109" s="19">
        <f>SUMIF($M109,REGISTER!$CU$70,'KORT 3'!$O109)</f>
        <v>0</v>
      </c>
      <c r="GO109" s="19">
        <f>SUMIF($M109,REGISTER!$CU$71,'KORT 3'!$O109)</f>
        <v>0</v>
      </c>
      <c r="GP109" s="18">
        <f>SUMIF($M109,REGISTER!$CU$72,'KORT 3'!$O109)+SUMIF($M109,REGISTER!$CU$73,'KORT 3'!$O109)+SUMIF($M109,REGISTER!$CU$74,'KORT 3'!$O109)+SUMIF($M109,REGISTER!$CU$75,'KORT 3'!$O109)</f>
        <v>0</v>
      </c>
      <c r="GQ109" s="136"/>
      <c r="GR109" s="136"/>
      <c r="GS109" s="136"/>
      <c r="GT109" s="136"/>
      <c r="GU109" s="136"/>
      <c r="GV109" s="136"/>
      <c r="GW109" s="136"/>
      <c r="GX109" s="136"/>
      <c r="GY109" s="136"/>
      <c r="GZ109" s="136"/>
      <c r="HA109" s="136"/>
      <c r="HB109" s="136"/>
      <c r="HC109" s="136"/>
      <c r="HD109" s="136"/>
      <c r="HE109" s="136"/>
      <c r="HF109" s="136"/>
      <c r="HG109" s="136"/>
      <c r="HH109" s="125"/>
      <c r="HI109" s="1"/>
    </row>
    <row r="110" spans="1:217" ht="12" customHeight="1">
      <c r="A110" s="17">
        <v>54</v>
      </c>
      <c r="B110" s="81"/>
      <c r="C110" s="427" t="str">
        <f t="shared" si="38"/>
        <v/>
      </c>
      <c r="D110" s="428"/>
      <c r="E110" s="428"/>
      <c r="F110" s="428"/>
      <c r="G110" s="429"/>
      <c r="H110" s="130" t="str">
        <f t="shared" si="39"/>
        <v/>
      </c>
      <c r="I110" s="26">
        <f t="shared" si="40"/>
        <v>0</v>
      </c>
      <c r="J110" s="26">
        <f t="shared" si="41"/>
        <v>0</v>
      </c>
      <c r="K110" s="26">
        <f t="shared" si="42"/>
        <v>0</v>
      </c>
      <c r="L110" s="133"/>
      <c r="M110" s="26">
        <f t="shared" si="43"/>
        <v>0</v>
      </c>
      <c r="N110" s="26">
        <f t="shared" si="44"/>
        <v>0</v>
      </c>
      <c r="O110" s="101">
        <f t="shared" si="45"/>
        <v>0</v>
      </c>
      <c r="P110" s="80">
        <f>IF((SUM(P$19:P$39)+SUM(P$78:P109)+SUM(P$117:P$121))&gt;=REGISTER!$CZ$22,0,IF(CS$70=1,0,IF(AND(CS110=1,$J110=1,CS$43&gt;=REGISTER!$CZ$25,CS$40&gt;0,SUM(CS$54:CS$60)&gt;0),1,0)))</f>
        <v>0</v>
      </c>
      <c r="Q110" s="80">
        <f>IF((SUM(Q$19:Q$39)+SUM(Q$78:Q109)+SUM(Q$117:Q$121))&gt;=REGISTER!$CZ$22,0,IF(CT$70=1,0,IF(AND(CT110=1,$J110=1,CT$43&gt;=REGISTER!$CZ$25,CT$40&gt;0,SUM(CT$54:CT$60)&gt;0),1,0)))</f>
        <v>0</v>
      </c>
      <c r="R110" s="80">
        <f>IF((SUM(R$19:R$39)+SUM(R$78:R109)+SUM(R$117:R$121))&gt;=REGISTER!$CZ$22,0,IF(CU$70=1,0,IF(AND(CU110=1,$J110=1,CU$43&gt;=REGISTER!$CZ$25,CU$40&gt;0,SUM(CU$54:CU$60)&gt;0),1,0)))</f>
        <v>0</v>
      </c>
      <c r="S110" s="80">
        <f>IF((SUM(S$19:S$39)+SUM(S$78:S109)+SUM(S$117:S$121))&gt;=REGISTER!$CZ$22,0,IF(CV$70=1,0,IF(AND(CV110=1,$J110=1,CV$43&gt;=REGISTER!$CZ$25,CV$40&gt;0,SUM(CV$54:CV$60)&gt;0),1,0)))</f>
        <v>0</v>
      </c>
      <c r="T110" s="80">
        <f>IF((SUM(T$19:T$39)+SUM(T$78:T109)+SUM(T$117:T$121))&gt;=REGISTER!$CZ$22,0,IF(CW$70=1,0,IF(AND(CW110=1,$J110=1,CW$43&gt;=REGISTER!$CZ$25,CW$40&gt;0,SUM(CW$54:CW$60)&gt;0),1,0)))</f>
        <v>0</v>
      </c>
      <c r="U110" s="80">
        <f>IF((SUM(U$19:U$39)+SUM(U$78:U109)+SUM(U$117:U$121))&gt;=REGISTER!$CZ$22,0,IF(CX$70=1,0,IF(AND(CX110=1,$J110=1,CX$43&gt;=REGISTER!$CZ$25,CX$40&gt;0,SUM(CX$54:CX$60)&gt;0),1,0)))</f>
        <v>0</v>
      </c>
      <c r="V110" s="80">
        <f>IF((SUM(V$19:V$39)+SUM(V$78:V109)+SUM(V$117:V$121))&gt;=REGISTER!$CZ$22,0,IF(CY$70=1,0,IF(AND(CY110=1,$J110=1,CY$43&gt;=REGISTER!$CZ$25,CY$40&gt;0,SUM(CY$54:CY$60)&gt;0),1,0)))</f>
        <v>0</v>
      </c>
      <c r="W110" s="80">
        <f>IF((SUM(W$19:W$39)+SUM(W$78:W109)+SUM(W$117:W$121))&gt;=REGISTER!$CZ$22,0,IF(CZ$70=1,0,IF(AND(CZ110=1,$J110=1,CZ$43&gt;=REGISTER!$CZ$25,CZ$40&gt;0,SUM(CZ$54:CZ$60)&gt;0),1,0)))</f>
        <v>0</v>
      </c>
      <c r="X110" s="80">
        <f>IF((SUM(X$19:X$39)+SUM(X$78:X109)+SUM(X$117:X$121))&gt;=REGISTER!$CZ$22,0,IF(DA$70=1,0,IF(AND(DA110=1,$J110=1,DA$43&gt;=REGISTER!$CZ$25,DA$40&gt;0,SUM(DA$54:DA$60)&gt;0),1,0)))</f>
        <v>0</v>
      </c>
      <c r="Y110" s="80">
        <f>IF((SUM(Y$19:Y$39)+SUM(Y$78:Y109)+SUM(Y$117:Y$121))&gt;=REGISTER!$CZ$22,0,IF(DB$70=1,0,IF(AND(DB110=1,$J110=1,DB$43&gt;=REGISTER!$CZ$25,DB$40&gt;0,SUM(DB$54:DB$60)&gt;0),1,0)))</f>
        <v>0</v>
      </c>
      <c r="Z110" s="80">
        <f>IF((SUM(Z$19:Z$39)+SUM(Z$78:Z109)+SUM(Z$117:Z$121))&gt;=REGISTER!$CZ$22,0,IF(DC$70=1,0,IF(AND(DC110=1,$J110=1,DC$43&gt;=REGISTER!$CZ$25,DC$40&gt;0,SUM(DC$54:DC$60)&gt;0),1,0)))</f>
        <v>0</v>
      </c>
      <c r="AA110" s="80">
        <f>IF((SUM(AA$19:AA$39)+SUM(AA$78:AA109)+SUM(AA$117:AA$121))&gt;=REGISTER!$CZ$22,0,IF(DD$70=1,0,IF(AND(DD110=1,$J110=1,DD$43&gt;=REGISTER!$CZ$25,DD$40&gt;0,SUM(DD$54:DD$60)&gt;0),1,0)))</f>
        <v>0</v>
      </c>
      <c r="AB110" s="80">
        <f>IF((SUM(AB$19:AB$39)+SUM(AB$78:AB109)+SUM(AB$117:AB$121))&gt;=REGISTER!$CZ$22,0,IF(DE$70=1,0,IF(AND(DE110=1,$J110=1,DE$43&gt;=REGISTER!$CZ$25,DE$40&gt;0,SUM(DE$54:DE$60)&gt;0),1,0)))</f>
        <v>0</v>
      </c>
      <c r="AC110" s="80">
        <f>IF((SUM(AC$19:AC$39)+SUM(AC$78:AC109)+SUM(AC$117:AC$121))&gt;=REGISTER!$CZ$22,0,IF(DF$70=1,0,IF(AND(DF110=1,$J110=1,DF$43&gt;=REGISTER!$CZ$25,DF$40&gt;0,SUM(DF$54:DF$60)&gt;0),1,0)))</f>
        <v>0</v>
      </c>
      <c r="AD110" s="80">
        <f>IF((SUM(AD$19:AD$39)+SUM(AD$78:AD109)+SUM(AD$117:AD$121))&gt;=REGISTER!$CZ$22,0,IF(DG$70=1,0,IF(AND(DG110=1,$J110=1,DG$43&gt;=REGISTER!$CZ$25,DG$40&gt;0,SUM(DG$54:DG$60)&gt;0),1,0)))</f>
        <v>0</v>
      </c>
      <c r="AE110" s="80">
        <f>IF((SUM(AE$19:AE$39)+SUM(AE$78:AE109)+SUM(AE$117:AE$121))&gt;=REGISTER!$CZ$22,0,IF(DH$70=1,0,IF(AND(DH110=1,$J110=1,DH$43&gt;=REGISTER!$CZ$25,DH$40&gt;0,SUM(DH$54:DH$60)&gt;0),1,0)))</f>
        <v>0</v>
      </c>
      <c r="AF110" s="80">
        <f>IF((SUM(AF$19:AF$39)+SUM(AF$78:AF109)+SUM(AF$117:AF$121))&gt;=REGISTER!$CZ$22,0,IF(DI$70=1,0,IF(AND(DI110=1,$J110=1,DI$43&gt;=REGISTER!$CZ$25,DI$40&gt;0,SUM(DI$54:DI$60)&gt;0),1,0)))</f>
        <v>0</v>
      </c>
      <c r="AG110" s="80">
        <f>IF((SUM(AG$19:AG$39)+SUM(AG$78:AG109)+SUM(AG$117:AG$121))&gt;=REGISTER!$CZ$22,0,IF(DJ$70=1,0,IF(AND(DJ110=1,$J110=1,DJ$43&gt;=REGISTER!$CZ$25,DJ$40&gt;0,SUM(DJ$54:DJ$60)&gt;0),1,0)))</f>
        <v>0</v>
      </c>
      <c r="AH110" s="80">
        <f>IF((SUM(AH$19:AH$39)+SUM(AH$78:AH109)+SUM(AH$117:AH$121))&gt;=REGISTER!$CZ$22,0,IF(DK$70=1,0,IF(AND(DK110=1,$J110=1,DK$43&gt;=REGISTER!$CZ$25,DK$40&gt;0,SUM(DK$54:DK$60)&gt;0),1,0)))</f>
        <v>0</v>
      </c>
      <c r="AI110" s="80">
        <f>IF((SUM(AI$19:AI$39)+SUM(AI$78:AI109)+SUM(AI$117:AI$121))&gt;=REGISTER!$CZ$22,0,IF(DL$70=1,0,IF(AND(DL110=1,$J110=1,DL$43&gt;=REGISTER!$CZ$25,DL$40&gt;0,SUM(DL$54:DL$60)&gt;0),1,0)))</f>
        <v>0</v>
      </c>
      <c r="AJ110" s="80">
        <f>IF((SUM(AJ$19:AJ$39)+SUM(AJ$78:AJ109)+SUM(AJ$117:AJ$121))&gt;=REGISTER!$CZ$22,0,IF(DM$70=1,0,IF(AND(DM110=1,$J110=1,DM$43&gt;=REGISTER!$CZ$25,DM$40&gt;0,SUM(DM$54:DM$60)&gt;0),1,0)))</f>
        <v>0</v>
      </c>
      <c r="AK110" s="80">
        <f>IF((SUM(AK$19:AK$39)+SUM(AK$78:AK109)+SUM(AK$117:AK$121))&gt;=REGISTER!$CZ$22,0,IF(DN$70=1,0,IF(AND(DN110=1,$J110=1,DN$43&gt;=REGISTER!$CZ$25,DN$40&gt;0,SUM(DN$54:DN$60)&gt;0),1,0)))</f>
        <v>0</v>
      </c>
      <c r="AL110" s="80">
        <f>IF((SUM(AL$19:AL$39)+SUM(AL$78:AL109)+SUM(AL$117:AL$121))&gt;=REGISTER!$CZ$22,0,IF(DO$70=1,0,IF(AND(DO110=1,$J110=1,DO$43&gt;=REGISTER!$CZ$25,DO$40&gt;0,SUM(DO$54:DO$60)&gt;0),1,0)))</f>
        <v>0</v>
      </c>
      <c r="AM110" s="80">
        <f>IF((SUM(AM$19:AM$39)+SUM(AM$78:AM109)+SUM(AM$117:AM$121))&gt;=REGISTER!$CZ$22,0,IF(DP$70=1,0,IF(AND(DP110=1,$J110=1,DP$43&gt;=REGISTER!$CZ$25,DP$40&gt;0,SUM(DP$54:DP$60)&gt;0),1,0)))</f>
        <v>0</v>
      </c>
      <c r="AN110" s="80">
        <f>IF((SUM(AN$19:AN$39)+SUM(AN$78:AN109)+SUM(AN$117:AN$121))&gt;=REGISTER!$CZ$22,0,IF(DQ$70=1,0,IF(AND(DQ110=1,$J110=1,DQ$43&gt;=REGISTER!$CZ$25,DQ$40&gt;0,SUM(DQ$54:DQ$60)&gt;0),1,0)))</f>
        <v>0</v>
      </c>
      <c r="AO110" s="80">
        <f>IF((SUM(AO$19:AO$39)+SUM(AO$78:AO109)+SUM(AO$117:AO$121))&gt;=REGISTER!$CZ$22,0,IF(DR$70=1,0,IF(AND(DR110=1,$J110=1,DR$43&gt;=REGISTER!$CZ$25,DR$40&gt;0,SUM(DR$54:DR$60)&gt;0),1,0)))</f>
        <v>0</v>
      </c>
      <c r="AP110" s="80">
        <f>IF((SUM(AP$19:AP$39)+SUM(AP$78:AP109)+SUM(AP$117:AP$121))&gt;=REGISTER!$CZ$22,0,IF(DS$70=1,0,IF(AND(DS110=1,$J110=1,DS$43&gt;=REGISTER!$CZ$25,DS$40&gt;0,SUM(DS$54:DS$60)&gt;0),1,0)))</f>
        <v>0</v>
      </c>
      <c r="AQ110" s="80">
        <f>IF((SUM(AQ$19:AQ$39)+SUM(AQ$78:AQ109)+SUM(AQ$117:AQ$121))&gt;=REGISTER!$CZ$22,0,IF(DT$70=1,0,IF(AND(DT110=1,$J110=1,DT$43&gt;=REGISTER!$CZ$25,DT$40&gt;0,SUM(DT$54:DT$60)&gt;0),1,0)))</f>
        <v>0</v>
      </c>
      <c r="AR110" s="80">
        <f>IF((SUM(AR$19:AR$39)+SUM(AR$78:AR109)+SUM(AR$117:AR$121))&gt;=REGISTER!$CZ$22,0,IF(DU$70=1,0,IF(AND(DU110=1,$J110=1,DU$43&gt;=REGISTER!$CZ$25,DU$40&gt;0,SUM(DU$54:DU$60)&gt;0),1,0)))</f>
        <v>0</v>
      </c>
      <c r="AS110" s="80">
        <f>IF((SUM(AS$19:AS$39)+SUM(AS$78:AS109)+SUM(AS$117:AS$121))&gt;=REGISTER!$CZ$22,0,IF(DV$70=1,0,IF(AND(DV110=1,$J110=1,DV$43&gt;=REGISTER!$CZ$25,DV$40&gt;0,SUM(DV$54:DV$60)&gt;0),1,0)))</f>
        <v>0</v>
      </c>
      <c r="AT110" s="80">
        <f>IF((SUM(AT$19:AT$39)+SUM(AT$78:AT109)+SUM(AT$117:AT$121))&gt;=REGISTER!$CZ$22,0,IF(DW$70=1,0,IF(AND(DW110=1,$J110=1,DW$43&gt;=REGISTER!$CZ$25,DW$40&gt;0,SUM(DW$54:DW$60)&gt;0),1,0)))</f>
        <v>0</v>
      </c>
      <c r="AU110" s="80">
        <f>IF((SUM(AU$19:AU$39)+SUM(AU$78:AU109)+SUM(AU$117:AU$121))&gt;=REGISTER!$CZ$22,0,IF(DX$70=1,0,IF(AND(DX110=1,$J110=1,DX$43&gt;=REGISTER!$CZ$25,DX$40&gt;0,SUM(DX$54:DX$60)&gt;0),1,0)))</f>
        <v>0</v>
      </c>
      <c r="AV110" s="80">
        <f>IF((SUM(AV$19:AV$39)+SUM(AV$78:AV109)+SUM(AV$117:AV$121))&gt;=REGISTER!$CZ$22,0,IF(DY$70=1,0,IF(AND(DY110=1,$J110=1,DY$43&gt;=REGISTER!$CZ$25,DY$40&gt;0,SUM(DY$54:DY$60)&gt;0),1,0)))</f>
        <v>0</v>
      </c>
      <c r="AW110" s="80">
        <f>IF((SUM(AW$19:AW$39)+SUM(AW$78:AW109)+SUM(AW$117:AW$121))&gt;=REGISTER!$CZ$22,0,IF(DZ$70=1,0,IF(AND(DZ110=1,$J110=1,DZ$43&gt;=REGISTER!$CZ$25,DZ$40&gt;0,SUM(DZ$54:DZ$60)&gt;0),1,0)))</f>
        <v>0</v>
      </c>
      <c r="AX110" s="80">
        <f>IF((SUM(AX$19:AX$39)+SUM(AX$78:AX109)+SUM(AX$117:AX$121))&gt;=REGISTER!$CZ$22,0,IF(EA$70=1,0,IF(AND(EA110=1,$J110=1,EA$43&gt;=REGISTER!$CZ$25,EA$40&gt;0,SUM(EA$54:EA$60)&gt;0),1,0)))</f>
        <v>0</v>
      </c>
      <c r="AY110" s="80">
        <f>IF((SUM(AY$19:AY$39)+SUM(AY$78:AY109)+SUM(AY$117:AY$121))&gt;=REGISTER!$CZ$22,0,IF(EB$70=1,0,IF(AND(EB110=1,$J110=1,EB$43&gt;=REGISTER!$CZ$25,EB$40&gt;0,SUM(EB$54:EB$60)&gt;0),1,0)))</f>
        <v>0</v>
      </c>
      <c r="AZ110" s="80">
        <f>IF((SUM(AZ$19:AZ$39)+SUM(AZ$78:AZ109)+SUM(AZ$117:AZ$121))&gt;=REGISTER!$CZ$22,0,IF(EC$70=1,0,IF(AND(EC110=1,$J110=1,EC$43&gt;=REGISTER!$CZ$25,EC$40&gt;0,SUM(EC$54:EC$60)&gt;0),1,0)))</f>
        <v>0</v>
      </c>
      <c r="BA110" s="80">
        <f>IF((SUM(BA$19:BA$39)+SUM(BA$78:BA109)+SUM(BA$117:BA$121))&gt;=REGISTER!$CZ$22,0,IF(ED$70=1,0,IF(AND(ED110=1,$J110=1,ED$43&gt;=REGISTER!$CZ$25,ED$40&gt;0,SUM(ED$54:ED$60)&gt;0),1,0)))</f>
        <v>0</v>
      </c>
      <c r="BB110" s="80">
        <f>IF((SUM(BB$19:BB$39)+SUM(BB$78:BB109)+SUM(BB$117:BB$121))&gt;=REGISTER!$CZ$22,0,IF(EE$70=1,0,IF(AND(EE110=1,$J110=1,EE$43&gt;=REGISTER!$CZ$25,EE$40&gt;0,SUM(EE$54:EE$60)&gt;0),1,0)))</f>
        <v>0</v>
      </c>
      <c r="BC110" s="80">
        <f>IF((SUM(BC$19:BC$39)+SUM(BC$78:BC109)+SUM(BC$117:BC$121))&gt;=REGISTER!$CZ$22,0,IF(EF$70=1,0,IF(AND(EF110=1,$J110=1,EF$43&gt;=REGISTER!$CZ$25,EF$40&gt;0,SUM(EF$54:EF$60)&gt;0),1,0)))</f>
        <v>0</v>
      </c>
      <c r="BD110" s="101">
        <f t="shared" si="46"/>
        <v>0</v>
      </c>
      <c r="BE110" s="80">
        <f>IF((SUM(BE$19:BE$39)+SUM(BE$78:BE109)+SUM(BE$117:BE$121))&gt;=30,0,SUM(IF(AND($I110=1,CS110=1,CS$41&gt;2,CS$40&gt;0,SUM(CS$47:CS$53)&gt;0),1,0)))</f>
        <v>0</v>
      </c>
      <c r="BF110" s="80">
        <f>IF((SUM(BF$19:BF$39)+SUM(BF$78:BF109)+SUM(BF$117:BF$121))&gt;=30,0,SUM(IF(AND($I110=1,CT110=1,CT$41&gt;2,CT$40&gt;0,SUM(CT$47:CT$53)&gt;0),1,0)))</f>
        <v>0</v>
      </c>
      <c r="BG110" s="80">
        <f>IF((SUM(BG$19:BG$39)+SUM(BG$78:BG109)+SUM(BG$117:BG$121))&gt;=30,0,SUM(IF(AND($I110=1,CU110=1,CU$41&gt;2,CU$40&gt;0,SUM(CU$47:CU$53)&gt;0),1,0)))</f>
        <v>0</v>
      </c>
      <c r="BH110" s="80">
        <f>IF((SUM(BH$19:BH$39)+SUM(BH$78:BH109)+SUM(BH$117:BH$121))&gt;=30,0,SUM(IF(AND($I110=1,CV110=1,CV$41&gt;2,CV$40&gt;0,SUM(CV$47:CV$53)&gt;0),1,0)))</f>
        <v>0</v>
      </c>
      <c r="BI110" s="80">
        <f>IF((SUM(BI$19:BI$39)+SUM(BI$78:BI109)+SUM(BI$117:BI$121))&gt;=30,0,SUM(IF(AND($I110=1,CW110=1,CW$41&gt;2,CW$40&gt;0,SUM(CW$47:CW$53)&gt;0),1,0)))</f>
        <v>0</v>
      </c>
      <c r="BJ110" s="80">
        <f>IF((SUM(BJ$19:BJ$39)+SUM(BJ$78:BJ109)+SUM(BJ$117:BJ$121))&gt;=30,0,SUM(IF(AND($I110=1,CX110=1,CX$41&gt;2,CX$40&gt;0,SUM(CX$47:CX$53)&gt;0),1,0)))</f>
        <v>0</v>
      </c>
      <c r="BK110" s="80">
        <f>IF((SUM(BK$19:BK$39)+SUM(BK$78:BK109)+SUM(BK$117:BK$121))&gt;=30,0,SUM(IF(AND($I110=1,CY110=1,CY$41&gt;2,CY$40&gt;0,SUM(CY$47:CY$53)&gt;0),1,0)))</f>
        <v>0</v>
      </c>
      <c r="BL110" s="80">
        <f>IF((SUM(BL$19:BL$39)+SUM(BL$78:BL109)+SUM(BL$117:BL$121))&gt;=30,0,SUM(IF(AND($I110=1,CZ110=1,CZ$41&gt;2,CZ$40&gt;0,SUM(CZ$47:CZ$53)&gt;0),1,0)))</f>
        <v>0</v>
      </c>
      <c r="BM110" s="80">
        <f>IF((SUM(BM$19:BM$39)+SUM(BM$78:BM109)+SUM(BM$117:BM$121))&gt;=30,0,SUM(IF(AND($I110=1,DA110=1,DA$41&gt;2,DA$40&gt;0,SUM(DA$47:DA$53)&gt;0),1,0)))</f>
        <v>0</v>
      </c>
      <c r="BN110" s="80">
        <f>IF((SUM(BN$19:BN$39)+SUM(BN$78:BN109)+SUM(BN$117:BN$121))&gt;=30,0,SUM(IF(AND($I110=1,DB110=1,DB$41&gt;2,DB$40&gt;0,SUM(DB$47:DB$53)&gt;0),1,0)))</f>
        <v>0</v>
      </c>
      <c r="BO110" s="80">
        <f>IF((SUM(BO$19:BO$39)+SUM(BO$78:BO109)+SUM(BO$117:BO$121))&gt;=30,0,SUM(IF(AND($I110=1,DC110=1,DC$41&gt;2,DC$40&gt;0,SUM(DC$47:DC$53)&gt;0),1,0)))</f>
        <v>0</v>
      </c>
      <c r="BP110" s="80">
        <f>IF((SUM(BP$19:BP$39)+SUM(BP$78:BP109)+SUM(BP$117:BP$121))&gt;=30,0,SUM(IF(AND($I110=1,DD110=1,DD$41&gt;2,DD$40&gt;0,SUM(DD$47:DD$53)&gt;0),1,0)))</f>
        <v>0</v>
      </c>
      <c r="BQ110" s="80">
        <f>IF((SUM(BQ$19:BQ$39)+SUM(BQ$78:BQ109)+SUM(BQ$117:BQ$121))&gt;=30,0,SUM(IF(AND($I110=1,DE110=1,DE$41&gt;2,DE$40&gt;0,SUM(DE$47:DE$53)&gt;0),1,0)))</f>
        <v>0</v>
      </c>
      <c r="BR110" s="80">
        <f>IF((SUM(BR$19:BR$39)+SUM(BR$78:BR109)+SUM(BR$117:BR$121))&gt;=30,0,SUM(IF(AND($I110=1,DF110=1,DF$41&gt;2,DF$40&gt;0,SUM(DF$47:DF$53)&gt;0),1,0)))</f>
        <v>0</v>
      </c>
      <c r="BS110" s="80">
        <f>IF((SUM(BS$19:BS$39)+SUM(BS$78:BS109)+SUM(BS$117:BS$121))&gt;=30,0,SUM(IF(AND($I110=1,DG110=1,DG$41&gt;2,DG$40&gt;0,SUM(DG$47:DG$53)&gt;0),1,0)))</f>
        <v>0</v>
      </c>
      <c r="BT110" s="80">
        <f>IF((SUM(BT$19:BT$39)+SUM(BT$78:BT109)+SUM(BT$117:BT$121))&gt;=30,0,SUM(IF(AND($I110=1,DH110=1,DH$41&gt;2,DH$40&gt;0,SUM(DH$47:DH$53)&gt;0),1,0)))</f>
        <v>0</v>
      </c>
      <c r="BU110" s="80">
        <f>IF((SUM(BU$19:BU$39)+SUM(BU$78:BU109)+SUM(BU$117:BU$121))&gt;=30,0,SUM(IF(AND($I110=1,DI110=1,DI$41&gt;2,DI$40&gt;0,SUM(DI$47:DI$53)&gt;0),1,0)))</f>
        <v>0</v>
      </c>
      <c r="BV110" s="80">
        <f>IF((SUM(BV$19:BV$39)+SUM(BV$78:BV109)+SUM(BV$117:BV$121))&gt;=30,0,SUM(IF(AND($I110=1,DJ110=1,DJ$41&gt;2,DJ$40&gt;0,SUM(DJ$47:DJ$53)&gt;0),1,0)))</f>
        <v>0</v>
      </c>
      <c r="BW110" s="80">
        <f>IF((SUM(BW$19:BW$39)+SUM(BW$78:BW109)+SUM(BW$117:BW$121))&gt;=30,0,SUM(IF(AND($I110=1,DK110=1,DK$41&gt;2,DK$40&gt;0,SUM(DK$47:DK$53)&gt;0),1,0)))</f>
        <v>0</v>
      </c>
      <c r="BX110" s="80">
        <f>IF((SUM(BX$19:BX$39)+SUM(BX$78:BX109)+SUM(BX$117:BX$121))&gt;=30,0,SUM(IF(AND($I110=1,DL110=1,DL$41&gt;2,DL$40&gt;0,SUM(DL$47:DL$53)&gt;0),1,0)))</f>
        <v>0</v>
      </c>
      <c r="BY110" s="80">
        <f>IF((SUM(BY$19:BY$39)+SUM(BY$78:BY109)+SUM(BY$117:BY$121))&gt;=30,0,SUM(IF(AND($I110=1,DM110=1,DM$41&gt;2,DM$40&gt;0,SUM(DM$47:DM$53)&gt;0),1,0)))</f>
        <v>0</v>
      </c>
      <c r="BZ110" s="80">
        <f>IF((SUM(BZ$19:BZ$39)+SUM(BZ$78:BZ109)+SUM(BZ$117:BZ$121))&gt;=30,0,SUM(IF(AND($I110=1,DN110=1,DN$41&gt;2,DN$40&gt;0,SUM(DN$47:DN$53)&gt;0),1,0)))</f>
        <v>0</v>
      </c>
      <c r="CA110" s="80">
        <f>IF((SUM(CA$19:CA$39)+SUM(CA$78:CA109)+SUM(CA$117:CA$121))&gt;=30,0,SUM(IF(AND($I110=1,DO110=1,DO$41&gt;2,DO$40&gt;0,SUM(DO$47:DO$53)&gt;0),1,0)))</f>
        <v>0</v>
      </c>
      <c r="CB110" s="80">
        <f>IF((SUM(CB$19:CB$39)+SUM(CB$78:CB109)+SUM(CB$117:CB$121))&gt;=30,0,SUM(IF(AND($I110=1,DP110=1,DP$41&gt;2,DP$40&gt;0,SUM(DP$47:DP$53)&gt;0),1,0)))</f>
        <v>0</v>
      </c>
      <c r="CC110" s="80">
        <f>IF((SUM(CC$19:CC$39)+SUM(CC$78:CC109)+SUM(CC$117:CC$121))&gt;=30,0,SUM(IF(AND($I110=1,DQ110=1,DQ$41&gt;2,DQ$40&gt;0,SUM(DQ$47:DQ$53)&gt;0),1,0)))</f>
        <v>0</v>
      </c>
      <c r="CD110" s="80">
        <f>IF((SUM(CD$19:CD$39)+SUM(CD$78:CD109)+SUM(CD$117:CD$121))&gt;=30,0,SUM(IF(AND($I110=1,DR110=1,DR$41&gt;2,DR$40&gt;0,SUM(DR$47:DR$53)&gt;0),1,0)))</f>
        <v>0</v>
      </c>
      <c r="CE110" s="80">
        <f>IF((SUM(CE$19:CE$39)+SUM(CE$78:CE109)+SUM(CE$117:CE$121))&gt;=30,0,SUM(IF(AND($I110=1,DS110=1,DS$41&gt;2,DS$40&gt;0,SUM(DS$47:DS$53)&gt;0),1,0)))</f>
        <v>0</v>
      </c>
      <c r="CF110" s="80">
        <f>IF((SUM(CF$19:CF$39)+SUM(CF$78:CF109)+SUM(CF$117:CF$121))&gt;=30,0,SUM(IF(AND($I110=1,DT110=1,DT$41&gt;2,DT$40&gt;0,SUM(DT$47:DT$53)&gt;0),1,0)))</f>
        <v>0</v>
      </c>
      <c r="CG110" s="80">
        <f>IF((SUM(CG$19:CG$39)+SUM(CG$78:CG109)+SUM(CG$117:CG$121))&gt;=30,0,SUM(IF(AND($I110=1,DU110=1,DU$41&gt;2,DU$40&gt;0,SUM(DU$47:DU$53)&gt;0),1,0)))</f>
        <v>0</v>
      </c>
      <c r="CH110" s="80">
        <f>IF((SUM(CH$19:CH$39)+SUM(CH$78:CH109)+SUM(CH$117:CH$121))&gt;=30,0,SUM(IF(AND($I110=1,DV110=1,DV$41&gt;2,DV$40&gt;0,SUM(DV$47:DV$53)&gt;0),1,0)))</f>
        <v>0</v>
      </c>
      <c r="CI110" s="80">
        <f>IF((SUM(CI$19:CI$39)+SUM(CI$78:CI109)+SUM(CI$117:CI$121))&gt;=30,0,SUM(IF(AND($I110=1,DW110=1,DW$41&gt;2,DW$40&gt;0,SUM(DW$47:DW$53)&gt;0),1,0)))</f>
        <v>0</v>
      </c>
      <c r="CJ110" s="80">
        <f>IF((SUM(CJ$19:CJ$39)+SUM(CJ$78:CJ109)+SUM(CJ$117:CJ$121))&gt;=30,0,SUM(IF(AND($I110=1,DX110=1,DX$41&gt;2,DX$40&gt;0,SUM(DX$47:DX$53)&gt;0),1,0)))</f>
        <v>0</v>
      </c>
      <c r="CK110" s="80">
        <f>IF((SUM(CK$19:CK$39)+SUM(CK$78:CK109)+SUM(CK$117:CK$121))&gt;=30,0,SUM(IF(AND($I110=1,DY110=1,DY$41&gt;2,DY$40&gt;0,SUM(DY$47:DY$53)&gt;0),1,0)))</f>
        <v>0</v>
      </c>
      <c r="CL110" s="80">
        <f>IF((SUM(CL$19:CL$39)+SUM(CL$78:CL109)+SUM(CL$117:CL$121))&gt;=30,0,SUM(IF(AND($I110=1,DZ110=1,DZ$41&gt;2,DZ$40&gt;0,SUM(DZ$47:DZ$53)&gt;0),1,0)))</f>
        <v>0</v>
      </c>
      <c r="CM110" s="80">
        <f>IF((SUM(CM$19:CM$39)+SUM(CM$78:CM109)+SUM(CM$117:CM$121))&gt;=30,0,SUM(IF(AND($I110=1,EA110=1,EA$41&gt;2,EA$40&gt;0,SUM(EA$47:EA$53)&gt;0),1,0)))</f>
        <v>0</v>
      </c>
      <c r="CN110" s="80">
        <f>IF((SUM(CN$19:CN$39)+SUM(CN$78:CN109)+SUM(CN$117:CN$121))&gt;=30,0,SUM(IF(AND($I110=1,EB110=1,EB$41&gt;2,EB$40&gt;0,SUM(EB$47:EB$53)&gt;0),1,0)))</f>
        <v>0</v>
      </c>
      <c r="CO110" s="80">
        <f>IF((SUM(CO$19:CO$39)+SUM(CO$78:CO109)+SUM(CO$117:CO$121))&gt;=30,0,SUM(IF(AND($I110=1,EC110=1,EC$41&gt;2,EC$40&gt;0,SUM(EC$47:EC$53)&gt;0),1,0)))</f>
        <v>0</v>
      </c>
      <c r="CP110" s="80">
        <f>IF((SUM(CP$19:CP$39)+SUM(CP$78:CP109)+SUM(CP$117:CP$121))&gt;=30,0,SUM(IF(AND($I110=1,ED110=1,ED$41&gt;2,ED$40&gt;0,SUM(ED$47:ED$53)&gt;0),1,0)))</f>
        <v>0</v>
      </c>
      <c r="CQ110" s="80">
        <f>IF((SUM(CQ$19:CQ$39)+SUM(CQ$78:CQ109)+SUM(CQ$117:CQ$121))&gt;=30,0,SUM(IF(AND($I110=1,EE110=1,EE$41&gt;2,EE$40&gt;0,SUM(EE$47:EE$53)&gt;0),1,0)))</f>
        <v>0</v>
      </c>
      <c r="CR110" s="80">
        <f>IF((SUM(CR$19:CR$39)+SUM(CR$78:CR109)+SUM(CR$117:CR$121))&gt;=30,0,SUM(IF(AND($I110=1,EF110=1,EF$41&gt;2,EF$40&gt;0,SUM(EF$47:EF$53)&gt;0),1,0)))</f>
        <v>0</v>
      </c>
      <c r="CS110" s="64"/>
      <c r="CT110" s="64"/>
      <c r="CU110" s="64"/>
      <c r="CV110" s="64"/>
      <c r="CW110" s="64"/>
      <c r="CX110" s="64"/>
      <c r="CY110" s="64"/>
      <c r="CZ110" s="64"/>
      <c r="DA110" s="64"/>
      <c r="DB110" s="64"/>
      <c r="DC110" s="64"/>
      <c r="DD110" s="64"/>
      <c r="DE110" s="64"/>
      <c r="DF110" s="64"/>
      <c r="DG110" s="64"/>
      <c r="DH110" s="64"/>
      <c r="DI110" s="64"/>
      <c r="DJ110" s="64"/>
      <c r="DK110" s="64"/>
      <c r="DL110" s="64"/>
      <c r="DM110" s="64"/>
      <c r="DN110" s="64"/>
      <c r="DO110" s="64"/>
      <c r="DP110" s="64"/>
      <c r="DQ110" s="64"/>
      <c r="DR110" s="64"/>
      <c r="DS110" s="64"/>
      <c r="DT110" s="64"/>
      <c r="DU110" s="64"/>
      <c r="DV110" s="64"/>
      <c r="DW110" s="64"/>
      <c r="DX110" s="64"/>
      <c r="DY110" s="64"/>
      <c r="DZ110" s="64"/>
      <c r="EA110" s="64"/>
      <c r="EB110" s="64"/>
      <c r="EC110" s="64"/>
      <c r="ED110" s="64"/>
      <c r="EE110" s="64"/>
      <c r="EF110" s="64"/>
      <c r="EG110" s="54">
        <f t="shared" si="48"/>
        <v>0</v>
      </c>
      <c r="EH110" s="136"/>
      <c r="EI110" s="97">
        <f t="shared" si="49"/>
        <v>0</v>
      </c>
      <c r="EJ110" s="344" t="str">
        <f t="shared" si="50"/>
        <v/>
      </c>
      <c r="EK110" s="345">
        <f t="shared" si="51"/>
        <v>0</v>
      </c>
      <c r="EL110" s="185"/>
      <c r="EM110" s="102">
        <f>SUMIF($K110,REGISTER!$CU$7,'KORT 3'!$BD110)</f>
        <v>0</v>
      </c>
      <c r="EN110" s="19">
        <f>SUMIF($K110,REGISTER!$CU$8,'KORT 3'!$BD110)</f>
        <v>0</v>
      </c>
      <c r="EO110" s="20">
        <f>SUMIF($K110,REGISTER!$CU$9,'KORT 3'!$BD110)</f>
        <v>0</v>
      </c>
      <c r="EP110" s="17">
        <f>SUMIF($K110,REGISTER!$CU$21,'KORT 3'!$BD110)</f>
        <v>0</v>
      </c>
      <c r="EQ110" s="19">
        <f>SUMIF($K110,REGISTER!$CU$22,'KORT 3'!$BD110)</f>
        <v>0</v>
      </c>
      <c r="ER110" s="20">
        <f>SUMIF($K110,REGISTER!$CU$23,'KORT 3'!$BD110)</f>
        <v>0</v>
      </c>
      <c r="ES110" s="17">
        <f>SUMIF($K110,REGISTER!$CU$14,'KORT 3'!$BD110)</f>
        <v>0</v>
      </c>
      <c r="ET110" s="19">
        <f>SUMIF($K110,REGISTER!$CU$15,'KORT 3'!$BD110)</f>
        <v>0</v>
      </c>
      <c r="EU110" s="19">
        <f>SUMIF($K110,REGISTER!$CU$16,'KORT 3'!$BD110)</f>
        <v>0</v>
      </c>
      <c r="EV110" s="218">
        <f>SUMIF($K110,REGISTER!$CU$17,'KORT 3'!$BD110)+SUMIF($K110,REGISTER!$CU$18,'KORT 3'!$BD110)+SUMIF($K110,REGISTER!$CU$19,'KORT 3'!$BD110)+SUMIF($K110,REGISTER!$CU$20,'KORT 3'!$BD110)</f>
        <v>0</v>
      </c>
      <c r="EW110" s="103">
        <f>SUMIF($K110,REGISTER!$CU$28,'KORT 3'!$BD110)</f>
        <v>0</v>
      </c>
      <c r="EX110" s="19">
        <f>SUMIF($K110,REGISTER!$CU$29,'KORT 3'!$BD110)</f>
        <v>0</v>
      </c>
      <c r="EY110" s="19">
        <f>SUMIF($K110,REGISTER!$CU$30,'KORT 3'!$BD110)</f>
        <v>0</v>
      </c>
      <c r="EZ110" s="218">
        <f>SUMIF($K110,REGISTER!$CU$31,'KORT 3'!$BD110)+SUMIF($K110,REGISTER!$CU$32,'KORT 3'!$BD110)+SUMIF($K110,REGISTER!$CU$33,'KORT 3'!$BD110)+SUMIF($K110,REGISTER!$CU$34,'KORT 3'!$BD110)</f>
        <v>0</v>
      </c>
      <c r="FA110" s="136"/>
      <c r="FB110" s="136"/>
      <c r="FC110" s="136"/>
      <c r="FD110" s="136"/>
      <c r="FE110" s="136"/>
      <c r="FF110" s="136"/>
      <c r="FG110" s="136"/>
      <c r="FH110" s="136"/>
      <c r="FI110" s="136"/>
      <c r="FJ110" s="136"/>
      <c r="FK110" s="136"/>
      <c r="FL110" s="136"/>
      <c r="FM110" s="136"/>
      <c r="FN110" s="136"/>
      <c r="FO110" s="136"/>
      <c r="FP110" s="235"/>
      <c r="FQ110" s="103">
        <f>SUMIF($M110,REGISTER!$CU$36,'KORT 3'!$O110)</f>
        <v>0</v>
      </c>
      <c r="FR110" s="19">
        <f>SUMIF($M110,REGISTER!$CU$37,'KORT 3'!$O110)</f>
        <v>0</v>
      </c>
      <c r="FS110" s="19">
        <f>SUMIF($M110,REGISTER!$CU$38,'KORT 3'!$O110)</f>
        <v>0</v>
      </c>
      <c r="FT110" s="19">
        <f>SUMIF($M110,REGISTER!$CU$39,'KORT 3'!$O110)</f>
        <v>0</v>
      </c>
      <c r="FU110" s="19">
        <f>SUMIF($M110,REGISTER!$CU$40,'KORT 3'!$O110)</f>
        <v>0</v>
      </c>
      <c r="FV110" s="19">
        <f>SUMIF($M110,REGISTER!$CU$41,'KORT 3'!$O110)</f>
        <v>0</v>
      </c>
      <c r="FW110" s="19">
        <f>SUMIF($M110,REGISTER!$CU$56,'KORT 3'!$O110)</f>
        <v>0</v>
      </c>
      <c r="FX110" s="19">
        <f>SUMIF($M110,REGISTER!$CU$57,'KORT 3'!$O110)</f>
        <v>0</v>
      </c>
      <c r="FY110" s="19">
        <f>SUMIF($M110,REGISTER!$CU$58,'KORT 3'!$O110)</f>
        <v>0</v>
      </c>
      <c r="FZ110" s="19">
        <f>SUMIF($M110,REGISTER!$CU$59,'KORT 3'!$O110)</f>
        <v>0</v>
      </c>
      <c r="GA110" s="19">
        <f>SUMIF($M110,REGISTER!$CU$60,'KORT 3'!$O110)</f>
        <v>0</v>
      </c>
      <c r="GB110" s="19">
        <f>SUMIF($M110,REGISTER!$CU$61,'KORT 3'!$O110)</f>
        <v>0</v>
      </c>
      <c r="GC110" s="19">
        <f>SUMIF($M110,REGISTER!$CU$46,'KORT 3'!$O110)</f>
        <v>0</v>
      </c>
      <c r="GD110" s="19">
        <f>SUMIF($M110,REGISTER!$CU$47,'KORT 3'!$O110)</f>
        <v>0</v>
      </c>
      <c r="GE110" s="19">
        <f>SUMIF($M110,REGISTER!$CU$48,'KORT 3'!$O110)</f>
        <v>0</v>
      </c>
      <c r="GF110" s="19">
        <f>SUMIF($M110,REGISTER!$CU$49,'KORT 3'!$O110)</f>
        <v>0</v>
      </c>
      <c r="GG110" s="19">
        <f>SUMIF($M110,REGISTER!$CU$50,'KORT 3'!$O110)</f>
        <v>0</v>
      </c>
      <c r="GH110" s="19">
        <f>SUMIF($M110,REGISTER!$CU$51,'KORT 3'!$O110)</f>
        <v>0</v>
      </c>
      <c r="GI110" s="18">
        <f>SUMIF($M110,REGISTER!$CU$52,'KORT 3'!$O110)+SUMIF($M110,REGISTER!$CU$53,'KORT 3'!$O110)+SUMIF($M110,REGISTER!$CU$54,'KORT 3'!$O110)+SUMIF($M110,REGISTER!$CU$55,'KORT 3'!$O110)</f>
        <v>0</v>
      </c>
      <c r="GJ110" s="19">
        <f>SUMIF($M110,REGISTER!$CU$66,'KORT 3'!$O110)</f>
        <v>0</v>
      </c>
      <c r="GK110" s="19">
        <f>SUMIF($M110,REGISTER!$CU$67,'KORT 3'!$O110)</f>
        <v>0</v>
      </c>
      <c r="GL110" s="19">
        <f>SUMIF($M110,REGISTER!$CU$68,'KORT 3'!$O110)</f>
        <v>0</v>
      </c>
      <c r="GM110" s="19">
        <f>SUMIF($M110,REGISTER!$CU$69,'KORT 3'!$O110)</f>
        <v>0</v>
      </c>
      <c r="GN110" s="19">
        <f>SUMIF($M110,REGISTER!$CU$70,'KORT 3'!$O110)</f>
        <v>0</v>
      </c>
      <c r="GO110" s="19">
        <f>SUMIF($M110,REGISTER!$CU$71,'KORT 3'!$O110)</f>
        <v>0</v>
      </c>
      <c r="GP110" s="18">
        <f>SUMIF($M110,REGISTER!$CU$72,'KORT 3'!$O110)+SUMIF($M110,REGISTER!$CU$73,'KORT 3'!$O110)+SUMIF($M110,REGISTER!$CU$74,'KORT 3'!$O110)+SUMIF($M110,REGISTER!$CU$75,'KORT 3'!$O110)</f>
        <v>0</v>
      </c>
      <c r="GQ110" s="136"/>
      <c r="GR110" s="136"/>
      <c r="GS110" s="136"/>
      <c r="GT110" s="136"/>
      <c r="GU110" s="136"/>
      <c r="GV110" s="136"/>
      <c r="GW110" s="136"/>
      <c r="GX110" s="136"/>
      <c r="GY110" s="136"/>
      <c r="GZ110" s="136"/>
      <c r="HA110" s="136"/>
      <c r="HB110" s="136"/>
      <c r="HC110" s="136"/>
      <c r="HD110" s="136"/>
      <c r="HE110" s="136"/>
      <c r="HF110" s="136"/>
      <c r="HG110" s="136"/>
      <c r="HH110" s="125"/>
      <c r="HI110" s="1"/>
    </row>
    <row r="111" spans="1:217" ht="12" customHeight="1">
      <c r="A111" s="17">
        <v>55</v>
      </c>
      <c r="B111" s="81"/>
      <c r="C111" s="427" t="str">
        <f t="shared" si="38"/>
        <v/>
      </c>
      <c r="D111" s="428"/>
      <c r="E111" s="428"/>
      <c r="F111" s="428"/>
      <c r="G111" s="429"/>
      <c r="H111" s="130" t="str">
        <f t="shared" si="39"/>
        <v/>
      </c>
      <c r="I111" s="26">
        <f t="shared" si="40"/>
        <v>0</v>
      </c>
      <c r="J111" s="26">
        <f t="shared" si="41"/>
        <v>0</v>
      </c>
      <c r="K111" s="26">
        <f t="shared" si="42"/>
        <v>0</v>
      </c>
      <c r="L111" s="133"/>
      <c r="M111" s="26">
        <f t="shared" si="43"/>
        <v>0</v>
      </c>
      <c r="N111" s="26">
        <f t="shared" si="44"/>
        <v>0</v>
      </c>
      <c r="O111" s="101">
        <f t="shared" si="45"/>
        <v>0</v>
      </c>
      <c r="P111" s="80">
        <f>IF((SUM(P$19:P$39)+SUM(P$78:P110)+SUM(P$117:P$121))&gt;=REGISTER!$CZ$22,0,IF(CS$70=1,0,IF(AND(CS111=1,$J111=1,CS$43&gt;=REGISTER!$CZ$25,CS$40&gt;0,SUM(CS$54:CS$60)&gt;0),1,0)))</f>
        <v>0</v>
      </c>
      <c r="Q111" s="80">
        <f>IF((SUM(Q$19:Q$39)+SUM(Q$78:Q110)+SUM(Q$117:Q$121))&gt;=REGISTER!$CZ$22,0,IF(CT$70=1,0,IF(AND(CT111=1,$J111=1,CT$43&gt;=REGISTER!$CZ$25,CT$40&gt;0,SUM(CT$54:CT$60)&gt;0),1,0)))</f>
        <v>0</v>
      </c>
      <c r="R111" s="80">
        <f>IF((SUM(R$19:R$39)+SUM(R$78:R110)+SUM(R$117:R$121))&gt;=REGISTER!$CZ$22,0,IF(CU$70=1,0,IF(AND(CU111=1,$J111=1,CU$43&gt;=REGISTER!$CZ$25,CU$40&gt;0,SUM(CU$54:CU$60)&gt;0),1,0)))</f>
        <v>0</v>
      </c>
      <c r="S111" s="80">
        <f>IF((SUM(S$19:S$39)+SUM(S$78:S110)+SUM(S$117:S$121))&gt;=REGISTER!$CZ$22,0,IF(CV$70=1,0,IF(AND(CV111=1,$J111=1,CV$43&gt;=REGISTER!$CZ$25,CV$40&gt;0,SUM(CV$54:CV$60)&gt;0),1,0)))</f>
        <v>0</v>
      </c>
      <c r="T111" s="80">
        <f>IF((SUM(T$19:T$39)+SUM(T$78:T110)+SUM(T$117:T$121))&gt;=REGISTER!$CZ$22,0,IF(CW$70=1,0,IF(AND(CW111=1,$J111=1,CW$43&gt;=REGISTER!$CZ$25,CW$40&gt;0,SUM(CW$54:CW$60)&gt;0),1,0)))</f>
        <v>0</v>
      </c>
      <c r="U111" s="80">
        <f>IF((SUM(U$19:U$39)+SUM(U$78:U110)+SUM(U$117:U$121))&gt;=REGISTER!$CZ$22,0,IF(CX$70=1,0,IF(AND(CX111=1,$J111=1,CX$43&gt;=REGISTER!$CZ$25,CX$40&gt;0,SUM(CX$54:CX$60)&gt;0),1,0)))</f>
        <v>0</v>
      </c>
      <c r="V111" s="80">
        <f>IF((SUM(V$19:V$39)+SUM(V$78:V110)+SUM(V$117:V$121))&gt;=REGISTER!$CZ$22,0,IF(CY$70=1,0,IF(AND(CY111=1,$J111=1,CY$43&gt;=REGISTER!$CZ$25,CY$40&gt;0,SUM(CY$54:CY$60)&gt;0),1,0)))</f>
        <v>0</v>
      </c>
      <c r="W111" s="80">
        <f>IF((SUM(W$19:W$39)+SUM(W$78:W110)+SUM(W$117:W$121))&gt;=REGISTER!$CZ$22,0,IF(CZ$70=1,0,IF(AND(CZ111=1,$J111=1,CZ$43&gt;=REGISTER!$CZ$25,CZ$40&gt;0,SUM(CZ$54:CZ$60)&gt;0),1,0)))</f>
        <v>0</v>
      </c>
      <c r="X111" s="80">
        <f>IF((SUM(X$19:X$39)+SUM(X$78:X110)+SUM(X$117:X$121))&gt;=REGISTER!$CZ$22,0,IF(DA$70=1,0,IF(AND(DA111=1,$J111=1,DA$43&gt;=REGISTER!$CZ$25,DA$40&gt;0,SUM(DA$54:DA$60)&gt;0),1,0)))</f>
        <v>0</v>
      </c>
      <c r="Y111" s="80">
        <f>IF((SUM(Y$19:Y$39)+SUM(Y$78:Y110)+SUM(Y$117:Y$121))&gt;=REGISTER!$CZ$22,0,IF(DB$70=1,0,IF(AND(DB111=1,$J111=1,DB$43&gt;=REGISTER!$CZ$25,DB$40&gt;0,SUM(DB$54:DB$60)&gt;0),1,0)))</f>
        <v>0</v>
      </c>
      <c r="Z111" s="80">
        <f>IF((SUM(Z$19:Z$39)+SUM(Z$78:Z110)+SUM(Z$117:Z$121))&gt;=REGISTER!$CZ$22,0,IF(DC$70=1,0,IF(AND(DC111=1,$J111=1,DC$43&gt;=REGISTER!$CZ$25,DC$40&gt;0,SUM(DC$54:DC$60)&gt;0),1,0)))</f>
        <v>0</v>
      </c>
      <c r="AA111" s="80">
        <f>IF((SUM(AA$19:AA$39)+SUM(AA$78:AA110)+SUM(AA$117:AA$121))&gt;=REGISTER!$CZ$22,0,IF(DD$70=1,0,IF(AND(DD111=1,$J111=1,DD$43&gt;=REGISTER!$CZ$25,DD$40&gt;0,SUM(DD$54:DD$60)&gt;0),1,0)))</f>
        <v>0</v>
      </c>
      <c r="AB111" s="80">
        <f>IF((SUM(AB$19:AB$39)+SUM(AB$78:AB110)+SUM(AB$117:AB$121))&gt;=REGISTER!$CZ$22,0,IF(DE$70=1,0,IF(AND(DE111=1,$J111=1,DE$43&gt;=REGISTER!$CZ$25,DE$40&gt;0,SUM(DE$54:DE$60)&gt;0),1,0)))</f>
        <v>0</v>
      </c>
      <c r="AC111" s="80">
        <f>IF((SUM(AC$19:AC$39)+SUM(AC$78:AC110)+SUM(AC$117:AC$121))&gt;=REGISTER!$CZ$22,0,IF(DF$70=1,0,IF(AND(DF111=1,$J111=1,DF$43&gt;=REGISTER!$CZ$25,DF$40&gt;0,SUM(DF$54:DF$60)&gt;0),1,0)))</f>
        <v>0</v>
      </c>
      <c r="AD111" s="80">
        <f>IF((SUM(AD$19:AD$39)+SUM(AD$78:AD110)+SUM(AD$117:AD$121))&gt;=REGISTER!$CZ$22,0,IF(DG$70=1,0,IF(AND(DG111=1,$J111=1,DG$43&gt;=REGISTER!$CZ$25,DG$40&gt;0,SUM(DG$54:DG$60)&gt;0),1,0)))</f>
        <v>0</v>
      </c>
      <c r="AE111" s="80">
        <f>IF((SUM(AE$19:AE$39)+SUM(AE$78:AE110)+SUM(AE$117:AE$121))&gt;=REGISTER!$CZ$22,0,IF(DH$70=1,0,IF(AND(DH111=1,$J111=1,DH$43&gt;=REGISTER!$CZ$25,DH$40&gt;0,SUM(DH$54:DH$60)&gt;0),1,0)))</f>
        <v>0</v>
      </c>
      <c r="AF111" s="80">
        <f>IF((SUM(AF$19:AF$39)+SUM(AF$78:AF110)+SUM(AF$117:AF$121))&gt;=REGISTER!$CZ$22,0,IF(DI$70=1,0,IF(AND(DI111=1,$J111=1,DI$43&gt;=REGISTER!$CZ$25,DI$40&gt;0,SUM(DI$54:DI$60)&gt;0),1,0)))</f>
        <v>0</v>
      </c>
      <c r="AG111" s="80">
        <f>IF((SUM(AG$19:AG$39)+SUM(AG$78:AG110)+SUM(AG$117:AG$121))&gt;=REGISTER!$CZ$22,0,IF(DJ$70=1,0,IF(AND(DJ111=1,$J111=1,DJ$43&gt;=REGISTER!$CZ$25,DJ$40&gt;0,SUM(DJ$54:DJ$60)&gt;0),1,0)))</f>
        <v>0</v>
      </c>
      <c r="AH111" s="80">
        <f>IF((SUM(AH$19:AH$39)+SUM(AH$78:AH110)+SUM(AH$117:AH$121))&gt;=REGISTER!$CZ$22,0,IF(DK$70=1,0,IF(AND(DK111=1,$J111=1,DK$43&gt;=REGISTER!$CZ$25,DK$40&gt;0,SUM(DK$54:DK$60)&gt;0),1,0)))</f>
        <v>0</v>
      </c>
      <c r="AI111" s="80">
        <f>IF((SUM(AI$19:AI$39)+SUM(AI$78:AI110)+SUM(AI$117:AI$121))&gt;=REGISTER!$CZ$22,0,IF(DL$70=1,0,IF(AND(DL111=1,$J111=1,DL$43&gt;=REGISTER!$CZ$25,DL$40&gt;0,SUM(DL$54:DL$60)&gt;0),1,0)))</f>
        <v>0</v>
      </c>
      <c r="AJ111" s="80">
        <f>IF((SUM(AJ$19:AJ$39)+SUM(AJ$78:AJ110)+SUM(AJ$117:AJ$121))&gt;=REGISTER!$CZ$22,0,IF(DM$70=1,0,IF(AND(DM111=1,$J111=1,DM$43&gt;=REGISTER!$CZ$25,DM$40&gt;0,SUM(DM$54:DM$60)&gt;0),1,0)))</f>
        <v>0</v>
      </c>
      <c r="AK111" s="80">
        <f>IF((SUM(AK$19:AK$39)+SUM(AK$78:AK110)+SUM(AK$117:AK$121))&gt;=REGISTER!$CZ$22,0,IF(DN$70=1,0,IF(AND(DN111=1,$J111=1,DN$43&gt;=REGISTER!$CZ$25,DN$40&gt;0,SUM(DN$54:DN$60)&gt;0),1,0)))</f>
        <v>0</v>
      </c>
      <c r="AL111" s="80">
        <f>IF((SUM(AL$19:AL$39)+SUM(AL$78:AL110)+SUM(AL$117:AL$121))&gt;=REGISTER!$CZ$22,0,IF(DO$70=1,0,IF(AND(DO111=1,$J111=1,DO$43&gt;=REGISTER!$CZ$25,DO$40&gt;0,SUM(DO$54:DO$60)&gt;0),1,0)))</f>
        <v>0</v>
      </c>
      <c r="AM111" s="80">
        <f>IF((SUM(AM$19:AM$39)+SUM(AM$78:AM110)+SUM(AM$117:AM$121))&gt;=REGISTER!$CZ$22,0,IF(DP$70=1,0,IF(AND(DP111=1,$J111=1,DP$43&gt;=REGISTER!$CZ$25,DP$40&gt;0,SUM(DP$54:DP$60)&gt;0),1,0)))</f>
        <v>0</v>
      </c>
      <c r="AN111" s="80">
        <f>IF((SUM(AN$19:AN$39)+SUM(AN$78:AN110)+SUM(AN$117:AN$121))&gt;=REGISTER!$CZ$22,0,IF(DQ$70=1,0,IF(AND(DQ111=1,$J111=1,DQ$43&gt;=REGISTER!$CZ$25,DQ$40&gt;0,SUM(DQ$54:DQ$60)&gt;0),1,0)))</f>
        <v>0</v>
      </c>
      <c r="AO111" s="80">
        <f>IF((SUM(AO$19:AO$39)+SUM(AO$78:AO110)+SUM(AO$117:AO$121))&gt;=REGISTER!$CZ$22,0,IF(DR$70=1,0,IF(AND(DR111=1,$J111=1,DR$43&gt;=REGISTER!$CZ$25,DR$40&gt;0,SUM(DR$54:DR$60)&gt;0),1,0)))</f>
        <v>0</v>
      </c>
      <c r="AP111" s="80">
        <f>IF((SUM(AP$19:AP$39)+SUM(AP$78:AP110)+SUM(AP$117:AP$121))&gt;=REGISTER!$CZ$22,0,IF(DS$70=1,0,IF(AND(DS111=1,$J111=1,DS$43&gt;=REGISTER!$CZ$25,DS$40&gt;0,SUM(DS$54:DS$60)&gt;0),1,0)))</f>
        <v>0</v>
      </c>
      <c r="AQ111" s="80">
        <f>IF((SUM(AQ$19:AQ$39)+SUM(AQ$78:AQ110)+SUM(AQ$117:AQ$121))&gt;=REGISTER!$CZ$22,0,IF(DT$70=1,0,IF(AND(DT111=1,$J111=1,DT$43&gt;=REGISTER!$CZ$25,DT$40&gt;0,SUM(DT$54:DT$60)&gt;0),1,0)))</f>
        <v>0</v>
      </c>
      <c r="AR111" s="80">
        <f>IF((SUM(AR$19:AR$39)+SUM(AR$78:AR110)+SUM(AR$117:AR$121))&gt;=REGISTER!$CZ$22,0,IF(DU$70=1,0,IF(AND(DU111=1,$J111=1,DU$43&gt;=REGISTER!$CZ$25,DU$40&gt;0,SUM(DU$54:DU$60)&gt;0),1,0)))</f>
        <v>0</v>
      </c>
      <c r="AS111" s="80">
        <f>IF((SUM(AS$19:AS$39)+SUM(AS$78:AS110)+SUM(AS$117:AS$121))&gt;=REGISTER!$CZ$22,0,IF(DV$70=1,0,IF(AND(DV111=1,$J111=1,DV$43&gt;=REGISTER!$CZ$25,DV$40&gt;0,SUM(DV$54:DV$60)&gt;0),1,0)))</f>
        <v>0</v>
      </c>
      <c r="AT111" s="80">
        <f>IF((SUM(AT$19:AT$39)+SUM(AT$78:AT110)+SUM(AT$117:AT$121))&gt;=REGISTER!$CZ$22,0,IF(DW$70=1,0,IF(AND(DW111=1,$J111=1,DW$43&gt;=REGISTER!$CZ$25,DW$40&gt;0,SUM(DW$54:DW$60)&gt;0),1,0)))</f>
        <v>0</v>
      </c>
      <c r="AU111" s="80">
        <f>IF((SUM(AU$19:AU$39)+SUM(AU$78:AU110)+SUM(AU$117:AU$121))&gt;=REGISTER!$CZ$22,0,IF(DX$70=1,0,IF(AND(DX111=1,$J111=1,DX$43&gt;=REGISTER!$CZ$25,DX$40&gt;0,SUM(DX$54:DX$60)&gt;0),1,0)))</f>
        <v>0</v>
      </c>
      <c r="AV111" s="80">
        <f>IF((SUM(AV$19:AV$39)+SUM(AV$78:AV110)+SUM(AV$117:AV$121))&gt;=REGISTER!$CZ$22,0,IF(DY$70=1,0,IF(AND(DY111=1,$J111=1,DY$43&gt;=REGISTER!$CZ$25,DY$40&gt;0,SUM(DY$54:DY$60)&gt;0),1,0)))</f>
        <v>0</v>
      </c>
      <c r="AW111" s="80">
        <f>IF((SUM(AW$19:AW$39)+SUM(AW$78:AW110)+SUM(AW$117:AW$121))&gt;=REGISTER!$CZ$22,0,IF(DZ$70=1,0,IF(AND(DZ111=1,$J111=1,DZ$43&gt;=REGISTER!$CZ$25,DZ$40&gt;0,SUM(DZ$54:DZ$60)&gt;0),1,0)))</f>
        <v>0</v>
      </c>
      <c r="AX111" s="80">
        <f>IF((SUM(AX$19:AX$39)+SUM(AX$78:AX110)+SUM(AX$117:AX$121))&gt;=REGISTER!$CZ$22,0,IF(EA$70=1,0,IF(AND(EA111=1,$J111=1,EA$43&gt;=REGISTER!$CZ$25,EA$40&gt;0,SUM(EA$54:EA$60)&gt;0),1,0)))</f>
        <v>0</v>
      </c>
      <c r="AY111" s="80">
        <f>IF((SUM(AY$19:AY$39)+SUM(AY$78:AY110)+SUM(AY$117:AY$121))&gt;=REGISTER!$CZ$22,0,IF(EB$70=1,0,IF(AND(EB111=1,$J111=1,EB$43&gt;=REGISTER!$CZ$25,EB$40&gt;0,SUM(EB$54:EB$60)&gt;0),1,0)))</f>
        <v>0</v>
      </c>
      <c r="AZ111" s="80">
        <f>IF((SUM(AZ$19:AZ$39)+SUM(AZ$78:AZ110)+SUM(AZ$117:AZ$121))&gt;=REGISTER!$CZ$22,0,IF(EC$70=1,0,IF(AND(EC111=1,$J111=1,EC$43&gt;=REGISTER!$CZ$25,EC$40&gt;0,SUM(EC$54:EC$60)&gt;0),1,0)))</f>
        <v>0</v>
      </c>
      <c r="BA111" s="80">
        <f>IF((SUM(BA$19:BA$39)+SUM(BA$78:BA110)+SUM(BA$117:BA$121))&gt;=REGISTER!$CZ$22,0,IF(ED$70=1,0,IF(AND(ED111=1,$J111=1,ED$43&gt;=REGISTER!$CZ$25,ED$40&gt;0,SUM(ED$54:ED$60)&gt;0),1,0)))</f>
        <v>0</v>
      </c>
      <c r="BB111" s="80">
        <f>IF((SUM(BB$19:BB$39)+SUM(BB$78:BB110)+SUM(BB$117:BB$121))&gt;=REGISTER!$CZ$22,0,IF(EE$70=1,0,IF(AND(EE111=1,$J111=1,EE$43&gt;=REGISTER!$CZ$25,EE$40&gt;0,SUM(EE$54:EE$60)&gt;0),1,0)))</f>
        <v>0</v>
      </c>
      <c r="BC111" s="80">
        <f>IF((SUM(BC$19:BC$39)+SUM(BC$78:BC110)+SUM(BC$117:BC$121))&gt;=REGISTER!$CZ$22,0,IF(EF$70=1,0,IF(AND(EF111=1,$J111=1,EF$43&gt;=REGISTER!$CZ$25,EF$40&gt;0,SUM(EF$54:EF$60)&gt;0),1,0)))</f>
        <v>0</v>
      </c>
      <c r="BD111" s="101">
        <f t="shared" si="46"/>
        <v>0</v>
      </c>
      <c r="BE111" s="80">
        <f>IF((SUM(BE$19:BE$39)+SUM(BE$78:BE110)+SUM(BE$117:BE$121))&gt;=30,0,SUM(IF(AND($I111=1,CS111=1,CS$41&gt;2,CS$40&gt;0,SUM(CS$47:CS$53)&gt;0),1,0)))</f>
        <v>0</v>
      </c>
      <c r="BF111" s="80">
        <f>IF((SUM(BF$19:BF$39)+SUM(BF$78:BF110)+SUM(BF$117:BF$121))&gt;=30,0,SUM(IF(AND($I111=1,CT111=1,CT$41&gt;2,CT$40&gt;0,SUM(CT$47:CT$53)&gt;0),1,0)))</f>
        <v>0</v>
      </c>
      <c r="BG111" s="80">
        <f>IF((SUM(BG$19:BG$39)+SUM(BG$78:BG110)+SUM(BG$117:BG$121))&gt;=30,0,SUM(IF(AND($I111=1,CU111=1,CU$41&gt;2,CU$40&gt;0,SUM(CU$47:CU$53)&gt;0),1,0)))</f>
        <v>0</v>
      </c>
      <c r="BH111" s="80">
        <f>IF((SUM(BH$19:BH$39)+SUM(BH$78:BH110)+SUM(BH$117:BH$121))&gt;=30,0,SUM(IF(AND($I111=1,CV111=1,CV$41&gt;2,CV$40&gt;0,SUM(CV$47:CV$53)&gt;0),1,0)))</f>
        <v>0</v>
      </c>
      <c r="BI111" s="80">
        <f>IF((SUM(BI$19:BI$39)+SUM(BI$78:BI110)+SUM(BI$117:BI$121))&gt;=30,0,SUM(IF(AND($I111=1,CW111=1,CW$41&gt;2,CW$40&gt;0,SUM(CW$47:CW$53)&gt;0),1,0)))</f>
        <v>0</v>
      </c>
      <c r="BJ111" s="80">
        <f>IF((SUM(BJ$19:BJ$39)+SUM(BJ$78:BJ110)+SUM(BJ$117:BJ$121))&gt;=30,0,SUM(IF(AND($I111=1,CX111=1,CX$41&gt;2,CX$40&gt;0,SUM(CX$47:CX$53)&gt;0),1,0)))</f>
        <v>0</v>
      </c>
      <c r="BK111" s="80">
        <f>IF((SUM(BK$19:BK$39)+SUM(BK$78:BK110)+SUM(BK$117:BK$121))&gt;=30,0,SUM(IF(AND($I111=1,CY111=1,CY$41&gt;2,CY$40&gt;0,SUM(CY$47:CY$53)&gt;0),1,0)))</f>
        <v>0</v>
      </c>
      <c r="BL111" s="80">
        <f>IF((SUM(BL$19:BL$39)+SUM(BL$78:BL110)+SUM(BL$117:BL$121))&gt;=30,0,SUM(IF(AND($I111=1,CZ111=1,CZ$41&gt;2,CZ$40&gt;0,SUM(CZ$47:CZ$53)&gt;0),1,0)))</f>
        <v>0</v>
      </c>
      <c r="BM111" s="80">
        <f>IF((SUM(BM$19:BM$39)+SUM(BM$78:BM110)+SUM(BM$117:BM$121))&gt;=30,0,SUM(IF(AND($I111=1,DA111=1,DA$41&gt;2,DA$40&gt;0,SUM(DA$47:DA$53)&gt;0),1,0)))</f>
        <v>0</v>
      </c>
      <c r="BN111" s="80">
        <f>IF((SUM(BN$19:BN$39)+SUM(BN$78:BN110)+SUM(BN$117:BN$121))&gt;=30,0,SUM(IF(AND($I111=1,DB111=1,DB$41&gt;2,DB$40&gt;0,SUM(DB$47:DB$53)&gt;0),1,0)))</f>
        <v>0</v>
      </c>
      <c r="BO111" s="80">
        <f>IF((SUM(BO$19:BO$39)+SUM(BO$78:BO110)+SUM(BO$117:BO$121))&gt;=30,0,SUM(IF(AND($I111=1,DC111=1,DC$41&gt;2,DC$40&gt;0,SUM(DC$47:DC$53)&gt;0),1,0)))</f>
        <v>0</v>
      </c>
      <c r="BP111" s="80">
        <f>IF((SUM(BP$19:BP$39)+SUM(BP$78:BP110)+SUM(BP$117:BP$121))&gt;=30,0,SUM(IF(AND($I111=1,DD111=1,DD$41&gt;2,DD$40&gt;0,SUM(DD$47:DD$53)&gt;0),1,0)))</f>
        <v>0</v>
      </c>
      <c r="BQ111" s="80">
        <f>IF((SUM(BQ$19:BQ$39)+SUM(BQ$78:BQ110)+SUM(BQ$117:BQ$121))&gt;=30,0,SUM(IF(AND($I111=1,DE111=1,DE$41&gt;2,DE$40&gt;0,SUM(DE$47:DE$53)&gt;0),1,0)))</f>
        <v>0</v>
      </c>
      <c r="BR111" s="80">
        <f>IF((SUM(BR$19:BR$39)+SUM(BR$78:BR110)+SUM(BR$117:BR$121))&gt;=30,0,SUM(IF(AND($I111=1,DF111=1,DF$41&gt;2,DF$40&gt;0,SUM(DF$47:DF$53)&gt;0),1,0)))</f>
        <v>0</v>
      </c>
      <c r="BS111" s="80">
        <f>IF((SUM(BS$19:BS$39)+SUM(BS$78:BS110)+SUM(BS$117:BS$121))&gt;=30,0,SUM(IF(AND($I111=1,DG111=1,DG$41&gt;2,DG$40&gt;0,SUM(DG$47:DG$53)&gt;0),1,0)))</f>
        <v>0</v>
      </c>
      <c r="BT111" s="80">
        <f>IF((SUM(BT$19:BT$39)+SUM(BT$78:BT110)+SUM(BT$117:BT$121))&gt;=30,0,SUM(IF(AND($I111=1,DH111=1,DH$41&gt;2,DH$40&gt;0,SUM(DH$47:DH$53)&gt;0),1,0)))</f>
        <v>0</v>
      </c>
      <c r="BU111" s="80">
        <f>IF((SUM(BU$19:BU$39)+SUM(BU$78:BU110)+SUM(BU$117:BU$121))&gt;=30,0,SUM(IF(AND($I111=1,DI111=1,DI$41&gt;2,DI$40&gt;0,SUM(DI$47:DI$53)&gt;0),1,0)))</f>
        <v>0</v>
      </c>
      <c r="BV111" s="80">
        <f>IF((SUM(BV$19:BV$39)+SUM(BV$78:BV110)+SUM(BV$117:BV$121))&gt;=30,0,SUM(IF(AND($I111=1,DJ111=1,DJ$41&gt;2,DJ$40&gt;0,SUM(DJ$47:DJ$53)&gt;0),1,0)))</f>
        <v>0</v>
      </c>
      <c r="BW111" s="80">
        <f>IF((SUM(BW$19:BW$39)+SUM(BW$78:BW110)+SUM(BW$117:BW$121))&gt;=30,0,SUM(IF(AND($I111=1,DK111=1,DK$41&gt;2,DK$40&gt;0,SUM(DK$47:DK$53)&gt;0),1,0)))</f>
        <v>0</v>
      </c>
      <c r="BX111" s="80">
        <f>IF((SUM(BX$19:BX$39)+SUM(BX$78:BX110)+SUM(BX$117:BX$121))&gt;=30,0,SUM(IF(AND($I111=1,DL111=1,DL$41&gt;2,DL$40&gt;0,SUM(DL$47:DL$53)&gt;0),1,0)))</f>
        <v>0</v>
      </c>
      <c r="BY111" s="80">
        <f>IF((SUM(BY$19:BY$39)+SUM(BY$78:BY110)+SUM(BY$117:BY$121))&gt;=30,0,SUM(IF(AND($I111=1,DM111=1,DM$41&gt;2,DM$40&gt;0,SUM(DM$47:DM$53)&gt;0),1,0)))</f>
        <v>0</v>
      </c>
      <c r="BZ111" s="80">
        <f>IF((SUM(BZ$19:BZ$39)+SUM(BZ$78:BZ110)+SUM(BZ$117:BZ$121))&gt;=30,0,SUM(IF(AND($I111=1,DN111=1,DN$41&gt;2,DN$40&gt;0,SUM(DN$47:DN$53)&gt;0),1,0)))</f>
        <v>0</v>
      </c>
      <c r="CA111" s="80">
        <f>IF((SUM(CA$19:CA$39)+SUM(CA$78:CA110)+SUM(CA$117:CA$121))&gt;=30,0,SUM(IF(AND($I111=1,DO111=1,DO$41&gt;2,DO$40&gt;0,SUM(DO$47:DO$53)&gt;0),1,0)))</f>
        <v>0</v>
      </c>
      <c r="CB111" s="80">
        <f>IF((SUM(CB$19:CB$39)+SUM(CB$78:CB110)+SUM(CB$117:CB$121))&gt;=30,0,SUM(IF(AND($I111=1,DP111=1,DP$41&gt;2,DP$40&gt;0,SUM(DP$47:DP$53)&gt;0),1,0)))</f>
        <v>0</v>
      </c>
      <c r="CC111" s="80">
        <f>IF((SUM(CC$19:CC$39)+SUM(CC$78:CC110)+SUM(CC$117:CC$121))&gt;=30,0,SUM(IF(AND($I111=1,DQ111=1,DQ$41&gt;2,DQ$40&gt;0,SUM(DQ$47:DQ$53)&gt;0),1,0)))</f>
        <v>0</v>
      </c>
      <c r="CD111" s="80">
        <f>IF((SUM(CD$19:CD$39)+SUM(CD$78:CD110)+SUM(CD$117:CD$121))&gt;=30,0,SUM(IF(AND($I111=1,DR111=1,DR$41&gt;2,DR$40&gt;0,SUM(DR$47:DR$53)&gt;0),1,0)))</f>
        <v>0</v>
      </c>
      <c r="CE111" s="80">
        <f>IF((SUM(CE$19:CE$39)+SUM(CE$78:CE110)+SUM(CE$117:CE$121))&gt;=30,0,SUM(IF(AND($I111=1,DS111=1,DS$41&gt;2,DS$40&gt;0,SUM(DS$47:DS$53)&gt;0),1,0)))</f>
        <v>0</v>
      </c>
      <c r="CF111" s="80">
        <f>IF((SUM(CF$19:CF$39)+SUM(CF$78:CF110)+SUM(CF$117:CF$121))&gt;=30,0,SUM(IF(AND($I111=1,DT111=1,DT$41&gt;2,DT$40&gt;0,SUM(DT$47:DT$53)&gt;0),1,0)))</f>
        <v>0</v>
      </c>
      <c r="CG111" s="80">
        <f>IF((SUM(CG$19:CG$39)+SUM(CG$78:CG110)+SUM(CG$117:CG$121))&gt;=30,0,SUM(IF(AND($I111=1,DU111=1,DU$41&gt;2,DU$40&gt;0,SUM(DU$47:DU$53)&gt;0),1,0)))</f>
        <v>0</v>
      </c>
      <c r="CH111" s="80">
        <f>IF((SUM(CH$19:CH$39)+SUM(CH$78:CH110)+SUM(CH$117:CH$121))&gt;=30,0,SUM(IF(AND($I111=1,DV111=1,DV$41&gt;2,DV$40&gt;0,SUM(DV$47:DV$53)&gt;0),1,0)))</f>
        <v>0</v>
      </c>
      <c r="CI111" s="80">
        <f>IF((SUM(CI$19:CI$39)+SUM(CI$78:CI110)+SUM(CI$117:CI$121))&gt;=30,0,SUM(IF(AND($I111=1,DW111=1,DW$41&gt;2,DW$40&gt;0,SUM(DW$47:DW$53)&gt;0),1,0)))</f>
        <v>0</v>
      </c>
      <c r="CJ111" s="80">
        <f>IF((SUM(CJ$19:CJ$39)+SUM(CJ$78:CJ110)+SUM(CJ$117:CJ$121))&gt;=30,0,SUM(IF(AND($I111=1,DX111=1,DX$41&gt;2,DX$40&gt;0,SUM(DX$47:DX$53)&gt;0),1,0)))</f>
        <v>0</v>
      </c>
      <c r="CK111" s="80">
        <f>IF((SUM(CK$19:CK$39)+SUM(CK$78:CK110)+SUM(CK$117:CK$121))&gt;=30,0,SUM(IF(AND($I111=1,DY111=1,DY$41&gt;2,DY$40&gt;0,SUM(DY$47:DY$53)&gt;0),1,0)))</f>
        <v>0</v>
      </c>
      <c r="CL111" s="80">
        <f>IF((SUM(CL$19:CL$39)+SUM(CL$78:CL110)+SUM(CL$117:CL$121))&gt;=30,0,SUM(IF(AND($I111=1,DZ111=1,DZ$41&gt;2,DZ$40&gt;0,SUM(DZ$47:DZ$53)&gt;0),1,0)))</f>
        <v>0</v>
      </c>
      <c r="CM111" s="80">
        <f>IF((SUM(CM$19:CM$39)+SUM(CM$78:CM110)+SUM(CM$117:CM$121))&gt;=30,0,SUM(IF(AND($I111=1,EA111=1,EA$41&gt;2,EA$40&gt;0,SUM(EA$47:EA$53)&gt;0),1,0)))</f>
        <v>0</v>
      </c>
      <c r="CN111" s="80">
        <f>IF((SUM(CN$19:CN$39)+SUM(CN$78:CN110)+SUM(CN$117:CN$121))&gt;=30,0,SUM(IF(AND($I111=1,EB111=1,EB$41&gt;2,EB$40&gt;0,SUM(EB$47:EB$53)&gt;0),1,0)))</f>
        <v>0</v>
      </c>
      <c r="CO111" s="80">
        <f>IF((SUM(CO$19:CO$39)+SUM(CO$78:CO110)+SUM(CO$117:CO$121))&gt;=30,0,SUM(IF(AND($I111=1,EC111=1,EC$41&gt;2,EC$40&gt;0,SUM(EC$47:EC$53)&gt;0),1,0)))</f>
        <v>0</v>
      </c>
      <c r="CP111" s="80">
        <f>IF((SUM(CP$19:CP$39)+SUM(CP$78:CP110)+SUM(CP$117:CP$121))&gt;=30,0,SUM(IF(AND($I111=1,ED111=1,ED$41&gt;2,ED$40&gt;0,SUM(ED$47:ED$53)&gt;0),1,0)))</f>
        <v>0</v>
      </c>
      <c r="CQ111" s="80">
        <f>IF((SUM(CQ$19:CQ$39)+SUM(CQ$78:CQ110)+SUM(CQ$117:CQ$121))&gt;=30,0,SUM(IF(AND($I111=1,EE111=1,EE$41&gt;2,EE$40&gt;0,SUM(EE$47:EE$53)&gt;0),1,0)))</f>
        <v>0</v>
      </c>
      <c r="CR111" s="80">
        <f>IF((SUM(CR$19:CR$39)+SUM(CR$78:CR110)+SUM(CR$117:CR$121))&gt;=30,0,SUM(IF(AND($I111=1,EF111=1,EF$41&gt;2,EF$40&gt;0,SUM(EF$47:EF$53)&gt;0),1,0)))</f>
        <v>0</v>
      </c>
      <c r="CS111" s="64"/>
      <c r="CT111" s="64"/>
      <c r="CU111" s="64"/>
      <c r="CV111" s="64"/>
      <c r="CW111" s="64"/>
      <c r="CX111" s="64"/>
      <c r="CY111" s="64"/>
      <c r="CZ111" s="64"/>
      <c r="DA111" s="64"/>
      <c r="DB111" s="64"/>
      <c r="DC111" s="64"/>
      <c r="DD111" s="64"/>
      <c r="DE111" s="64"/>
      <c r="DF111" s="64"/>
      <c r="DG111" s="64"/>
      <c r="DH111" s="64"/>
      <c r="DI111" s="64"/>
      <c r="DJ111" s="64"/>
      <c r="DK111" s="64"/>
      <c r="DL111" s="64"/>
      <c r="DM111" s="64"/>
      <c r="DN111" s="64"/>
      <c r="DO111" s="64"/>
      <c r="DP111" s="64"/>
      <c r="DQ111" s="64"/>
      <c r="DR111" s="64"/>
      <c r="DS111" s="64"/>
      <c r="DT111" s="64"/>
      <c r="DU111" s="64"/>
      <c r="DV111" s="64"/>
      <c r="DW111" s="64"/>
      <c r="DX111" s="64"/>
      <c r="DY111" s="64"/>
      <c r="DZ111" s="64"/>
      <c r="EA111" s="64"/>
      <c r="EB111" s="64"/>
      <c r="EC111" s="64"/>
      <c r="ED111" s="64"/>
      <c r="EE111" s="64"/>
      <c r="EF111" s="64"/>
      <c r="EG111" s="54">
        <f t="shared" si="48"/>
        <v>0</v>
      </c>
      <c r="EH111" s="136"/>
      <c r="EI111" s="97">
        <f t="shared" si="49"/>
        <v>0</v>
      </c>
      <c r="EJ111" s="344" t="str">
        <f t="shared" si="50"/>
        <v/>
      </c>
      <c r="EK111" s="345">
        <f t="shared" si="51"/>
        <v>0</v>
      </c>
      <c r="EL111" s="185"/>
      <c r="EM111" s="102">
        <f>SUMIF($K111,REGISTER!$CU$7,'KORT 3'!$BD111)</f>
        <v>0</v>
      </c>
      <c r="EN111" s="19">
        <f>SUMIF($K111,REGISTER!$CU$8,'KORT 3'!$BD111)</f>
        <v>0</v>
      </c>
      <c r="EO111" s="20">
        <f>SUMIF($K111,REGISTER!$CU$9,'KORT 3'!$BD111)</f>
        <v>0</v>
      </c>
      <c r="EP111" s="17">
        <f>SUMIF($K111,REGISTER!$CU$21,'KORT 3'!$BD111)</f>
        <v>0</v>
      </c>
      <c r="EQ111" s="19">
        <f>SUMIF($K111,REGISTER!$CU$22,'KORT 3'!$BD111)</f>
        <v>0</v>
      </c>
      <c r="ER111" s="20">
        <f>SUMIF($K111,REGISTER!$CU$23,'KORT 3'!$BD111)</f>
        <v>0</v>
      </c>
      <c r="ES111" s="17">
        <f>SUMIF($K111,REGISTER!$CU$14,'KORT 3'!$BD111)</f>
        <v>0</v>
      </c>
      <c r="ET111" s="19">
        <f>SUMIF($K111,REGISTER!$CU$15,'KORT 3'!$BD111)</f>
        <v>0</v>
      </c>
      <c r="EU111" s="19">
        <f>SUMIF($K111,REGISTER!$CU$16,'KORT 3'!$BD111)</f>
        <v>0</v>
      </c>
      <c r="EV111" s="218">
        <f>SUMIF($K111,REGISTER!$CU$17,'KORT 3'!$BD111)+SUMIF($K111,REGISTER!$CU$18,'KORT 3'!$BD111)+SUMIF($K111,REGISTER!$CU$19,'KORT 3'!$BD111)+SUMIF($K111,REGISTER!$CU$20,'KORT 3'!$BD111)</f>
        <v>0</v>
      </c>
      <c r="EW111" s="103">
        <f>SUMIF($K111,REGISTER!$CU$28,'KORT 3'!$BD111)</f>
        <v>0</v>
      </c>
      <c r="EX111" s="19">
        <f>SUMIF($K111,REGISTER!$CU$29,'KORT 3'!$BD111)</f>
        <v>0</v>
      </c>
      <c r="EY111" s="19">
        <f>SUMIF($K111,REGISTER!$CU$30,'KORT 3'!$BD111)</f>
        <v>0</v>
      </c>
      <c r="EZ111" s="218">
        <f>SUMIF($K111,REGISTER!$CU$31,'KORT 3'!$BD111)+SUMIF($K111,REGISTER!$CU$32,'KORT 3'!$BD111)+SUMIF($K111,REGISTER!$CU$33,'KORT 3'!$BD111)+SUMIF($K111,REGISTER!$CU$34,'KORT 3'!$BD111)</f>
        <v>0</v>
      </c>
      <c r="FA111" s="136"/>
      <c r="FB111" s="136"/>
      <c r="FC111" s="136"/>
      <c r="FD111" s="136"/>
      <c r="FE111" s="136"/>
      <c r="FF111" s="136"/>
      <c r="FG111" s="136"/>
      <c r="FH111" s="136"/>
      <c r="FI111" s="136"/>
      <c r="FJ111" s="136"/>
      <c r="FK111" s="136"/>
      <c r="FL111" s="136"/>
      <c r="FM111" s="136"/>
      <c r="FN111" s="136"/>
      <c r="FO111" s="136"/>
      <c r="FP111" s="235"/>
      <c r="FQ111" s="103">
        <f>SUMIF($M111,REGISTER!$CU$36,'KORT 3'!$O111)</f>
        <v>0</v>
      </c>
      <c r="FR111" s="19">
        <f>SUMIF($M111,REGISTER!$CU$37,'KORT 3'!$O111)</f>
        <v>0</v>
      </c>
      <c r="FS111" s="19">
        <f>SUMIF($M111,REGISTER!$CU$38,'KORT 3'!$O111)</f>
        <v>0</v>
      </c>
      <c r="FT111" s="19">
        <f>SUMIF($M111,REGISTER!$CU$39,'KORT 3'!$O111)</f>
        <v>0</v>
      </c>
      <c r="FU111" s="19">
        <f>SUMIF($M111,REGISTER!$CU$40,'KORT 3'!$O111)</f>
        <v>0</v>
      </c>
      <c r="FV111" s="19">
        <f>SUMIF($M111,REGISTER!$CU$41,'KORT 3'!$O111)</f>
        <v>0</v>
      </c>
      <c r="FW111" s="19">
        <f>SUMIF($M111,REGISTER!$CU$56,'KORT 3'!$O111)</f>
        <v>0</v>
      </c>
      <c r="FX111" s="19">
        <f>SUMIF($M111,REGISTER!$CU$57,'KORT 3'!$O111)</f>
        <v>0</v>
      </c>
      <c r="FY111" s="19">
        <f>SUMIF($M111,REGISTER!$CU$58,'KORT 3'!$O111)</f>
        <v>0</v>
      </c>
      <c r="FZ111" s="19">
        <f>SUMIF($M111,REGISTER!$CU$59,'KORT 3'!$O111)</f>
        <v>0</v>
      </c>
      <c r="GA111" s="19">
        <f>SUMIF($M111,REGISTER!$CU$60,'KORT 3'!$O111)</f>
        <v>0</v>
      </c>
      <c r="GB111" s="19">
        <f>SUMIF($M111,REGISTER!$CU$61,'KORT 3'!$O111)</f>
        <v>0</v>
      </c>
      <c r="GC111" s="19">
        <f>SUMIF($M111,REGISTER!$CU$46,'KORT 3'!$O111)</f>
        <v>0</v>
      </c>
      <c r="GD111" s="19">
        <f>SUMIF($M111,REGISTER!$CU$47,'KORT 3'!$O111)</f>
        <v>0</v>
      </c>
      <c r="GE111" s="19">
        <f>SUMIF($M111,REGISTER!$CU$48,'KORT 3'!$O111)</f>
        <v>0</v>
      </c>
      <c r="GF111" s="19">
        <f>SUMIF($M111,REGISTER!$CU$49,'KORT 3'!$O111)</f>
        <v>0</v>
      </c>
      <c r="GG111" s="19">
        <f>SUMIF($M111,REGISTER!$CU$50,'KORT 3'!$O111)</f>
        <v>0</v>
      </c>
      <c r="GH111" s="19">
        <f>SUMIF($M111,REGISTER!$CU$51,'KORT 3'!$O111)</f>
        <v>0</v>
      </c>
      <c r="GI111" s="18">
        <f>SUMIF($M111,REGISTER!$CU$52,'KORT 3'!$O111)+SUMIF($M111,REGISTER!$CU$53,'KORT 3'!$O111)+SUMIF($M111,REGISTER!$CU$54,'KORT 3'!$O111)+SUMIF($M111,REGISTER!$CU$55,'KORT 3'!$O111)</f>
        <v>0</v>
      </c>
      <c r="GJ111" s="19">
        <f>SUMIF($M111,REGISTER!$CU$66,'KORT 3'!$O111)</f>
        <v>0</v>
      </c>
      <c r="GK111" s="19">
        <f>SUMIF($M111,REGISTER!$CU$67,'KORT 3'!$O111)</f>
        <v>0</v>
      </c>
      <c r="GL111" s="19">
        <f>SUMIF($M111,REGISTER!$CU$68,'KORT 3'!$O111)</f>
        <v>0</v>
      </c>
      <c r="GM111" s="19">
        <f>SUMIF($M111,REGISTER!$CU$69,'KORT 3'!$O111)</f>
        <v>0</v>
      </c>
      <c r="GN111" s="19">
        <f>SUMIF($M111,REGISTER!$CU$70,'KORT 3'!$O111)</f>
        <v>0</v>
      </c>
      <c r="GO111" s="19">
        <f>SUMIF($M111,REGISTER!$CU$71,'KORT 3'!$O111)</f>
        <v>0</v>
      </c>
      <c r="GP111" s="18">
        <f>SUMIF($M111,REGISTER!$CU$72,'KORT 3'!$O111)+SUMIF($M111,REGISTER!$CU$73,'KORT 3'!$O111)+SUMIF($M111,REGISTER!$CU$74,'KORT 3'!$O111)+SUMIF($M111,REGISTER!$CU$75,'KORT 3'!$O111)</f>
        <v>0</v>
      </c>
      <c r="GQ111" s="136"/>
      <c r="GR111" s="136"/>
      <c r="GS111" s="136"/>
      <c r="GT111" s="136"/>
      <c r="GU111" s="136"/>
      <c r="GV111" s="136"/>
      <c r="GW111" s="136"/>
      <c r="GX111" s="136"/>
      <c r="GY111" s="136"/>
      <c r="GZ111" s="136"/>
      <c r="HA111" s="136"/>
      <c r="HB111" s="136"/>
      <c r="HC111" s="136"/>
      <c r="HD111" s="136"/>
      <c r="HE111" s="136"/>
      <c r="HF111" s="136"/>
      <c r="HG111" s="136"/>
      <c r="HH111" s="125"/>
      <c r="HI111" s="1"/>
    </row>
    <row r="112" spans="1:217" ht="12" customHeight="1">
      <c r="A112" s="17">
        <v>56</v>
      </c>
      <c r="B112" s="81"/>
      <c r="C112" s="427" t="str">
        <f t="shared" si="38"/>
        <v/>
      </c>
      <c r="D112" s="428"/>
      <c r="E112" s="428"/>
      <c r="F112" s="428"/>
      <c r="G112" s="429"/>
      <c r="H112" s="130" t="str">
        <f t="shared" si="39"/>
        <v/>
      </c>
      <c r="I112" s="26">
        <f t="shared" si="40"/>
        <v>0</v>
      </c>
      <c r="J112" s="26">
        <f t="shared" si="41"/>
        <v>0</v>
      </c>
      <c r="K112" s="26">
        <f t="shared" si="42"/>
        <v>0</v>
      </c>
      <c r="L112" s="133"/>
      <c r="M112" s="26">
        <f t="shared" si="43"/>
        <v>0</v>
      </c>
      <c r="N112" s="26">
        <f t="shared" si="44"/>
        <v>0</v>
      </c>
      <c r="O112" s="101">
        <f t="shared" si="45"/>
        <v>0</v>
      </c>
      <c r="P112" s="80">
        <f>IF((SUM(P$19:P$39)+SUM(P$78:P111)+SUM(P$117:P$121))&gt;=REGISTER!$CZ$22,0,IF(CS$70=1,0,IF(AND(CS112=1,$J112=1,CS$43&gt;=REGISTER!$CZ$25,CS$40&gt;0,SUM(CS$54:CS$60)&gt;0),1,0)))</f>
        <v>0</v>
      </c>
      <c r="Q112" s="80">
        <f>IF((SUM(Q$19:Q$39)+SUM(Q$78:Q111)+SUM(Q$117:Q$121))&gt;=REGISTER!$CZ$22,0,IF(CT$70=1,0,IF(AND(CT112=1,$J112=1,CT$43&gt;=REGISTER!$CZ$25,CT$40&gt;0,SUM(CT$54:CT$60)&gt;0),1,0)))</f>
        <v>0</v>
      </c>
      <c r="R112" s="80">
        <f>IF((SUM(R$19:R$39)+SUM(R$78:R111)+SUM(R$117:R$121))&gt;=REGISTER!$CZ$22,0,IF(CU$70=1,0,IF(AND(CU112=1,$J112=1,CU$43&gt;=REGISTER!$CZ$25,CU$40&gt;0,SUM(CU$54:CU$60)&gt;0),1,0)))</f>
        <v>0</v>
      </c>
      <c r="S112" s="80">
        <f>IF((SUM(S$19:S$39)+SUM(S$78:S111)+SUM(S$117:S$121))&gt;=REGISTER!$CZ$22,0,IF(CV$70=1,0,IF(AND(CV112=1,$J112=1,CV$43&gt;=REGISTER!$CZ$25,CV$40&gt;0,SUM(CV$54:CV$60)&gt;0),1,0)))</f>
        <v>0</v>
      </c>
      <c r="T112" s="80">
        <f>IF((SUM(T$19:T$39)+SUM(T$78:T111)+SUM(T$117:T$121))&gt;=REGISTER!$CZ$22,0,IF(CW$70=1,0,IF(AND(CW112=1,$J112=1,CW$43&gt;=REGISTER!$CZ$25,CW$40&gt;0,SUM(CW$54:CW$60)&gt;0),1,0)))</f>
        <v>0</v>
      </c>
      <c r="U112" s="80">
        <f>IF((SUM(U$19:U$39)+SUM(U$78:U111)+SUM(U$117:U$121))&gt;=REGISTER!$CZ$22,0,IF(CX$70=1,0,IF(AND(CX112=1,$J112=1,CX$43&gt;=REGISTER!$CZ$25,CX$40&gt;0,SUM(CX$54:CX$60)&gt;0),1,0)))</f>
        <v>0</v>
      </c>
      <c r="V112" s="80">
        <f>IF((SUM(V$19:V$39)+SUM(V$78:V111)+SUM(V$117:V$121))&gt;=REGISTER!$CZ$22,0,IF(CY$70=1,0,IF(AND(CY112=1,$J112=1,CY$43&gt;=REGISTER!$CZ$25,CY$40&gt;0,SUM(CY$54:CY$60)&gt;0),1,0)))</f>
        <v>0</v>
      </c>
      <c r="W112" s="80">
        <f>IF((SUM(W$19:W$39)+SUM(W$78:W111)+SUM(W$117:W$121))&gt;=REGISTER!$CZ$22,0,IF(CZ$70=1,0,IF(AND(CZ112=1,$J112=1,CZ$43&gt;=REGISTER!$CZ$25,CZ$40&gt;0,SUM(CZ$54:CZ$60)&gt;0),1,0)))</f>
        <v>0</v>
      </c>
      <c r="X112" s="80">
        <f>IF((SUM(X$19:X$39)+SUM(X$78:X111)+SUM(X$117:X$121))&gt;=REGISTER!$CZ$22,0,IF(DA$70=1,0,IF(AND(DA112=1,$J112=1,DA$43&gt;=REGISTER!$CZ$25,DA$40&gt;0,SUM(DA$54:DA$60)&gt;0),1,0)))</f>
        <v>0</v>
      </c>
      <c r="Y112" s="80">
        <f>IF((SUM(Y$19:Y$39)+SUM(Y$78:Y111)+SUM(Y$117:Y$121))&gt;=REGISTER!$CZ$22,0,IF(DB$70=1,0,IF(AND(DB112=1,$J112=1,DB$43&gt;=REGISTER!$CZ$25,DB$40&gt;0,SUM(DB$54:DB$60)&gt;0),1,0)))</f>
        <v>0</v>
      </c>
      <c r="Z112" s="80">
        <f>IF((SUM(Z$19:Z$39)+SUM(Z$78:Z111)+SUM(Z$117:Z$121))&gt;=REGISTER!$CZ$22,0,IF(DC$70=1,0,IF(AND(DC112=1,$J112=1,DC$43&gt;=REGISTER!$CZ$25,DC$40&gt;0,SUM(DC$54:DC$60)&gt;0),1,0)))</f>
        <v>0</v>
      </c>
      <c r="AA112" s="80">
        <f>IF((SUM(AA$19:AA$39)+SUM(AA$78:AA111)+SUM(AA$117:AA$121))&gt;=REGISTER!$CZ$22,0,IF(DD$70=1,0,IF(AND(DD112=1,$J112=1,DD$43&gt;=REGISTER!$CZ$25,DD$40&gt;0,SUM(DD$54:DD$60)&gt;0),1,0)))</f>
        <v>0</v>
      </c>
      <c r="AB112" s="80">
        <f>IF((SUM(AB$19:AB$39)+SUM(AB$78:AB111)+SUM(AB$117:AB$121))&gt;=REGISTER!$CZ$22,0,IF(DE$70=1,0,IF(AND(DE112=1,$J112=1,DE$43&gt;=REGISTER!$CZ$25,DE$40&gt;0,SUM(DE$54:DE$60)&gt;0),1,0)))</f>
        <v>0</v>
      </c>
      <c r="AC112" s="80">
        <f>IF((SUM(AC$19:AC$39)+SUM(AC$78:AC111)+SUM(AC$117:AC$121))&gt;=REGISTER!$CZ$22,0,IF(DF$70=1,0,IF(AND(DF112=1,$J112=1,DF$43&gt;=REGISTER!$CZ$25,DF$40&gt;0,SUM(DF$54:DF$60)&gt;0),1,0)))</f>
        <v>0</v>
      </c>
      <c r="AD112" s="80">
        <f>IF((SUM(AD$19:AD$39)+SUM(AD$78:AD111)+SUM(AD$117:AD$121))&gt;=REGISTER!$CZ$22,0,IF(DG$70=1,0,IF(AND(DG112=1,$J112=1,DG$43&gt;=REGISTER!$CZ$25,DG$40&gt;0,SUM(DG$54:DG$60)&gt;0),1,0)))</f>
        <v>0</v>
      </c>
      <c r="AE112" s="80">
        <f>IF((SUM(AE$19:AE$39)+SUM(AE$78:AE111)+SUM(AE$117:AE$121))&gt;=REGISTER!$CZ$22,0,IF(DH$70=1,0,IF(AND(DH112=1,$J112=1,DH$43&gt;=REGISTER!$CZ$25,DH$40&gt;0,SUM(DH$54:DH$60)&gt;0),1,0)))</f>
        <v>0</v>
      </c>
      <c r="AF112" s="80">
        <f>IF((SUM(AF$19:AF$39)+SUM(AF$78:AF111)+SUM(AF$117:AF$121))&gt;=REGISTER!$CZ$22,0,IF(DI$70=1,0,IF(AND(DI112=1,$J112=1,DI$43&gt;=REGISTER!$CZ$25,DI$40&gt;0,SUM(DI$54:DI$60)&gt;0),1,0)))</f>
        <v>0</v>
      </c>
      <c r="AG112" s="80">
        <f>IF((SUM(AG$19:AG$39)+SUM(AG$78:AG111)+SUM(AG$117:AG$121))&gt;=REGISTER!$CZ$22,0,IF(DJ$70=1,0,IF(AND(DJ112=1,$J112=1,DJ$43&gt;=REGISTER!$CZ$25,DJ$40&gt;0,SUM(DJ$54:DJ$60)&gt;0),1,0)))</f>
        <v>0</v>
      </c>
      <c r="AH112" s="80">
        <f>IF((SUM(AH$19:AH$39)+SUM(AH$78:AH111)+SUM(AH$117:AH$121))&gt;=REGISTER!$CZ$22,0,IF(DK$70=1,0,IF(AND(DK112=1,$J112=1,DK$43&gt;=REGISTER!$CZ$25,DK$40&gt;0,SUM(DK$54:DK$60)&gt;0),1,0)))</f>
        <v>0</v>
      </c>
      <c r="AI112" s="80">
        <f>IF((SUM(AI$19:AI$39)+SUM(AI$78:AI111)+SUM(AI$117:AI$121))&gt;=REGISTER!$CZ$22,0,IF(DL$70=1,0,IF(AND(DL112=1,$J112=1,DL$43&gt;=REGISTER!$CZ$25,DL$40&gt;0,SUM(DL$54:DL$60)&gt;0),1,0)))</f>
        <v>0</v>
      </c>
      <c r="AJ112" s="80">
        <f>IF((SUM(AJ$19:AJ$39)+SUM(AJ$78:AJ111)+SUM(AJ$117:AJ$121))&gt;=REGISTER!$CZ$22,0,IF(DM$70=1,0,IF(AND(DM112=1,$J112=1,DM$43&gt;=REGISTER!$CZ$25,DM$40&gt;0,SUM(DM$54:DM$60)&gt;0),1,0)))</f>
        <v>0</v>
      </c>
      <c r="AK112" s="80">
        <f>IF((SUM(AK$19:AK$39)+SUM(AK$78:AK111)+SUM(AK$117:AK$121))&gt;=REGISTER!$CZ$22,0,IF(DN$70=1,0,IF(AND(DN112=1,$J112=1,DN$43&gt;=REGISTER!$CZ$25,DN$40&gt;0,SUM(DN$54:DN$60)&gt;0),1,0)))</f>
        <v>0</v>
      </c>
      <c r="AL112" s="80">
        <f>IF((SUM(AL$19:AL$39)+SUM(AL$78:AL111)+SUM(AL$117:AL$121))&gt;=REGISTER!$CZ$22,0,IF(DO$70=1,0,IF(AND(DO112=1,$J112=1,DO$43&gt;=REGISTER!$CZ$25,DO$40&gt;0,SUM(DO$54:DO$60)&gt;0),1,0)))</f>
        <v>0</v>
      </c>
      <c r="AM112" s="80">
        <f>IF((SUM(AM$19:AM$39)+SUM(AM$78:AM111)+SUM(AM$117:AM$121))&gt;=REGISTER!$CZ$22,0,IF(DP$70=1,0,IF(AND(DP112=1,$J112=1,DP$43&gt;=REGISTER!$CZ$25,DP$40&gt;0,SUM(DP$54:DP$60)&gt;0),1,0)))</f>
        <v>0</v>
      </c>
      <c r="AN112" s="80">
        <f>IF((SUM(AN$19:AN$39)+SUM(AN$78:AN111)+SUM(AN$117:AN$121))&gt;=REGISTER!$CZ$22,0,IF(DQ$70=1,0,IF(AND(DQ112=1,$J112=1,DQ$43&gt;=REGISTER!$CZ$25,DQ$40&gt;0,SUM(DQ$54:DQ$60)&gt;0),1,0)))</f>
        <v>0</v>
      </c>
      <c r="AO112" s="80">
        <f>IF((SUM(AO$19:AO$39)+SUM(AO$78:AO111)+SUM(AO$117:AO$121))&gt;=REGISTER!$CZ$22,0,IF(DR$70=1,0,IF(AND(DR112=1,$J112=1,DR$43&gt;=REGISTER!$CZ$25,DR$40&gt;0,SUM(DR$54:DR$60)&gt;0),1,0)))</f>
        <v>0</v>
      </c>
      <c r="AP112" s="80">
        <f>IF((SUM(AP$19:AP$39)+SUM(AP$78:AP111)+SUM(AP$117:AP$121))&gt;=REGISTER!$CZ$22,0,IF(DS$70=1,0,IF(AND(DS112=1,$J112=1,DS$43&gt;=REGISTER!$CZ$25,DS$40&gt;0,SUM(DS$54:DS$60)&gt;0),1,0)))</f>
        <v>0</v>
      </c>
      <c r="AQ112" s="80">
        <f>IF((SUM(AQ$19:AQ$39)+SUM(AQ$78:AQ111)+SUM(AQ$117:AQ$121))&gt;=REGISTER!$CZ$22,0,IF(DT$70=1,0,IF(AND(DT112=1,$J112=1,DT$43&gt;=REGISTER!$CZ$25,DT$40&gt;0,SUM(DT$54:DT$60)&gt;0),1,0)))</f>
        <v>0</v>
      </c>
      <c r="AR112" s="80">
        <f>IF((SUM(AR$19:AR$39)+SUM(AR$78:AR111)+SUM(AR$117:AR$121))&gt;=REGISTER!$CZ$22,0,IF(DU$70=1,0,IF(AND(DU112=1,$J112=1,DU$43&gt;=REGISTER!$CZ$25,DU$40&gt;0,SUM(DU$54:DU$60)&gt;0),1,0)))</f>
        <v>0</v>
      </c>
      <c r="AS112" s="80">
        <f>IF((SUM(AS$19:AS$39)+SUM(AS$78:AS111)+SUM(AS$117:AS$121))&gt;=REGISTER!$CZ$22,0,IF(DV$70=1,0,IF(AND(DV112=1,$J112=1,DV$43&gt;=REGISTER!$CZ$25,DV$40&gt;0,SUM(DV$54:DV$60)&gt;0),1,0)))</f>
        <v>0</v>
      </c>
      <c r="AT112" s="80">
        <f>IF((SUM(AT$19:AT$39)+SUM(AT$78:AT111)+SUM(AT$117:AT$121))&gt;=REGISTER!$CZ$22,0,IF(DW$70=1,0,IF(AND(DW112=1,$J112=1,DW$43&gt;=REGISTER!$CZ$25,DW$40&gt;0,SUM(DW$54:DW$60)&gt;0),1,0)))</f>
        <v>0</v>
      </c>
      <c r="AU112" s="80">
        <f>IF((SUM(AU$19:AU$39)+SUM(AU$78:AU111)+SUM(AU$117:AU$121))&gt;=REGISTER!$CZ$22,0,IF(DX$70=1,0,IF(AND(DX112=1,$J112=1,DX$43&gt;=REGISTER!$CZ$25,DX$40&gt;0,SUM(DX$54:DX$60)&gt;0),1,0)))</f>
        <v>0</v>
      </c>
      <c r="AV112" s="80">
        <f>IF((SUM(AV$19:AV$39)+SUM(AV$78:AV111)+SUM(AV$117:AV$121))&gt;=REGISTER!$CZ$22,0,IF(DY$70=1,0,IF(AND(DY112=1,$J112=1,DY$43&gt;=REGISTER!$CZ$25,DY$40&gt;0,SUM(DY$54:DY$60)&gt;0),1,0)))</f>
        <v>0</v>
      </c>
      <c r="AW112" s="80">
        <f>IF((SUM(AW$19:AW$39)+SUM(AW$78:AW111)+SUM(AW$117:AW$121))&gt;=REGISTER!$CZ$22,0,IF(DZ$70=1,0,IF(AND(DZ112=1,$J112=1,DZ$43&gt;=REGISTER!$CZ$25,DZ$40&gt;0,SUM(DZ$54:DZ$60)&gt;0),1,0)))</f>
        <v>0</v>
      </c>
      <c r="AX112" s="80">
        <f>IF((SUM(AX$19:AX$39)+SUM(AX$78:AX111)+SUM(AX$117:AX$121))&gt;=REGISTER!$CZ$22,0,IF(EA$70=1,0,IF(AND(EA112=1,$J112=1,EA$43&gt;=REGISTER!$CZ$25,EA$40&gt;0,SUM(EA$54:EA$60)&gt;0),1,0)))</f>
        <v>0</v>
      </c>
      <c r="AY112" s="80">
        <f>IF((SUM(AY$19:AY$39)+SUM(AY$78:AY111)+SUM(AY$117:AY$121))&gt;=REGISTER!$CZ$22,0,IF(EB$70=1,0,IF(AND(EB112=1,$J112=1,EB$43&gt;=REGISTER!$CZ$25,EB$40&gt;0,SUM(EB$54:EB$60)&gt;0),1,0)))</f>
        <v>0</v>
      </c>
      <c r="AZ112" s="80">
        <f>IF((SUM(AZ$19:AZ$39)+SUM(AZ$78:AZ111)+SUM(AZ$117:AZ$121))&gt;=REGISTER!$CZ$22,0,IF(EC$70=1,0,IF(AND(EC112=1,$J112=1,EC$43&gt;=REGISTER!$CZ$25,EC$40&gt;0,SUM(EC$54:EC$60)&gt;0),1,0)))</f>
        <v>0</v>
      </c>
      <c r="BA112" s="80">
        <f>IF((SUM(BA$19:BA$39)+SUM(BA$78:BA111)+SUM(BA$117:BA$121))&gt;=REGISTER!$CZ$22,0,IF(ED$70=1,0,IF(AND(ED112=1,$J112=1,ED$43&gt;=REGISTER!$CZ$25,ED$40&gt;0,SUM(ED$54:ED$60)&gt;0),1,0)))</f>
        <v>0</v>
      </c>
      <c r="BB112" s="80">
        <f>IF((SUM(BB$19:BB$39)+SUM(BB$78:BB111)+SUM(BB$117:BB$121))&gt;=REGISTER!$CZ$22,0,IF(EE$70=1,0,IF(AND(EE112=1,$J112=1,EE$43&gt;=REGISTER!$CZ$25,EE$40&gt;0,SUM(EE$54:EE$60)&gt;0),1,0)))</f>
        <v>0</v>
      </c>
      <c r="BC112" s="80">
        <f>IF((SUM(BC$19:BC$39)+SUM(BC$78:BC111)+SUM(BC$117:BC$121))&gt;=REGISTER!$CZ$22,0,IF(EF$70=1,0,IF(AND(EF112=1,$J112=1,EF$43&gt;=REGISTER!$CZ$25,EF$40&gt;0,SUM(EF$54:EF$60)&gt;0),1,0)))</f>
        <v>0</v>
      </c>
      <c r="BD112" s="101">
        <f t="shared" si="46"/>
        <v>0</v>
      </c>
      <c r="BE112" s="80">
        <f>IF((SUM(BE$19:BE$39)+SUM(BE$78:BE111)+SUM(BE$117:BE$121))&gt;=30,0,SUM(IF(AND($I112=1,CS112=1,CS$41&gt;2,CS$40&gt;0,SUM(CS$47:CS$53)&gt;0),1,0)))</f>
        <v>0</v>
      </c>
      <c r="BF112" s="80">
        <f>IF((SUM(BF$19:BF$39)+SUM(BF$78:BF111)+SUM(BF$117:BF$121))&gt;=30,0,SUM(IF(AND($I112=1,CT112=1,CT$41&gt;2,CT$40&gt;0,SUM(CT$47:CT$53)&gt;0),1,0)))</f>
        <v>0</v>
      </c>
      <c r="BG112" s="80">
        <f>IF((SUM(BG$19:BG$39)+SUM(BG$78:BG111)+SUM(BG$117:BG$121))&gt;=30,0,SUM(IF(AND($I112=1,CU112=1,CU$41&gt;2,CU$40&gt;0,SUM(CU$47:CU$53)&gt;0),1,0)))</f>
        <v>0</v>
      </c>
      <c r="BH112" s="80">
        <f>IF((SUM(BH$19:BH$39)+SUM(BH$78:BH111)+SUM(BH$117:BH$121))&gt;=30,0,SUM(IF(AND($I112=1,CV112=1,CV$41&gt;2,CV$40&gt;0,SUM(CV$47:CV$53)&gt;0),1,0)))</f>
        <v>0</v>
      </c>
      <c r="BI112" s="80">
        <f>IF((SUM(BI$19:BI$39)+SUM(BI$78:BI111)+SUM(BI$117:BI$121))&gt;=30,0,SUM(IF(AND($I112=1,CW112=1,CW$41&gt;2,CW$40&gt;0,SUM(CW$47:CW$53)&gt;0),1,0)))</f>
        <v>0</v>
      </c>
      <c r="BJ112" s="80">
        <f>IF((SUM(BJ$19:BJ$39)+SUM(BJ$78:BJ111)+SUM(BJ$117:BJ$121))&gt;=30,0,SUM(IF(AND($I112=1,CX112=1,CX$41&gt;2,CX$40&gt;0,SUM(CX$47:CX$53)&gt;0),1,0)))</f>
        <v>0</v>
      </c>
      <c r="BK112" s="80">
        <f>IF((SUM(BK$19:BK$39)+SUM(BK$78:BK111)+SUM(BK$117:BK$121))&gt;=30,0,SUM(IF(AND($I112=1,CY112=1,CY$41&gt;2,CY$40&gt;0,SUM(CY$47:CY$53)&gt;0),1,0)))</f>
        <v>0</v>
      </c>
      <c r="BL112" s="80">
        <f>IF((SUM(BL$19:BL$39)+SUM(BL$78:BL111)+SUM(BL$117:BL$121))&gt;=30,0,SUM(IF(AND($I112=1,CZ112=1,CZ$41&gt;2,CZ$40&gt;0,SUM(CZ$47:CZ$53)&gt;0),1,0)))</f>
        <v>0</v>
      </c>
      <c r="BM112" s="80">
        <f>IF((SUM(BM$19:BM$39)+SUM(BM$78:BM111)+SUM(BM$117:BM$121))&gt;=30,0,SUM(IF(AND($I112=1,DA112=1,DA$41&gt;2,DA$40&gt;0,SUM(DA$47:DA$53)&gt;0),1,0)))</f>
        <v>0</v>
      </c>
      <c r="BN112" s="80">
        <f>IF((SUM(BN$19:BN$39)+SUM(BN$78:BN111)+SUM(BN$117:BN$121))&gt;=30,0,SUM(IF(AND($I112=1,DB112=1,DB$41&gt;2,DB$40&gt;0,SUM(DB$47:DB$53)&gt;0),1,0)))</f>
        <v>0</v>
      </c>
      <c r="BO112" s="80">
        <f>IF((SUM(BO$19:BO$39)+SUM(BO$78:BO111)+SUM(BO$117:BO$121))&gt;=30,0,SUM(IF(AND($I112=1,DC112=1,DC$41&gt;2,DC$40&gt;0,SUM(DC$47:DC$53)&gt;0),1,0)))</f>
        <v>0</v>
      </c>
      <c r="BP112" s="80">
        <f>IF((SUM(BP$19:BP$39)+SUM(BP$78:BP111)+SUM(BP$117:BP$121))&gt;=30,0,SUM(IF(AND($I112=1,DD112=1,DD$41&gt;2,DD$40&gt;0,SUM(DD$47:DD$53)&gt;0),1,0)))</f>
        <v>0</v>
      </c>
      <c r="BQ112" s="80">
        <f>IF((SUM(BQ$19:BQ$39)+SUM(BQ$78:BQ111)+SUM(BQ$117:BQ$121))&gt;=30,0,SUM(IF(AND($I112=1,DE112=1,DE$41&gt;2,DE$40&gt;0,SUM(DE$47:DE$53)&gt;0),1,0)))</f>
        <v>0</v>
      </c>
      <c r="BR112" s="80">
        <f>IF((SUM(BR$19:BR$39)+SUM(BR$78:BR111)+SUM(BR$117:BR$121))&gt;=30,0,SUM(IF(AND($I112=1,DF112=1,DF$41&gt;2,DF$40&gt;0,SUM(DF$47:DF$53)&gt;0),1,0)))</f>
        <v>0</v>
      </c>
      <c r="BS112" s="80">
        <f>IF((SUM(BS$19:BS$39)+SUM(BS$78:BS111)+SUM(BS$117:BS$121))&gt;=30,0,SUM(IF(AND($I112=1,DG112=1,DG$41&gt;2,DG$40&gt;0,SUM(DG$47:DG$53)&gt;0),1,0)))</f>
        <v>0</v>
      </c>
      <c r="BT112" s="80">
        <f>IF((SUM(BT$19:BT$39)+SUM(BT$78:BT111)+SUM(BT$117:BT$121))&gt;=30,0,SUM(IF(AND($I112=1,DH112=1,DH$41&gt;2,DH$40&gt;0,SUM(DH$47:DH$53)&gt;0),1,0)))</f>
        <v>0</v>
      </c>
      <c r="BU112" s="80">
        <f>IF((SUM(BU$19:BU$39)+SUM(BU$78:BU111)+SUM(BU$117:BU$121))&gt;=30,0,SUM(IF(AND($I112=1,DI112=1,DI$41&gt;2,DI$40&gt;0,SUM(DI$47:DI$53)&gt;0),1,0)))</f>
        <v>0</v>
      </c>
      <c r="BV112" s="80">
        <f>IF((SUM(BV$19:BV$39)+SUM(BV$78:BV111)+SUM(BV$117:BV$121))&gt;=30,0,SUM(IF(AND($I112=1,DJ112=1,DJ$41&gt;2,DJ$40&gt;0,SUM(DJ$47:DJ$53)&gt;0),1,0)))</f>
        <v>0</v>
      </c>
      <c r="BW112" s="80">
        <f>IF((SUM(BW$19:BW$39)+SUM(BW$78:BW111)+SUM(BW$117:BW$121))&gt;=30,0,SUM(IF(AND($I112=1,DK112=1,DK$41&gt;2,DK$40&gt;0,SUM(DK$47:DK$53)&gt;0),1,0)))</f>
        <v>0</v>
      </c>
      <c r="BX112" s="80">
        <f>IF((SUM(BX$19:BX$39)+SUM(BX$78:BX111)+SUM(BX$117:BX$121))&gt;=30,0,SUM(IF(AND($I112=1,DL112=1,DL$41&gt;2,DL$40&gt;0,SUM(DL$47:DL$53)&gt;0),1,0)))</f>
        <v>0</v>
      </c>
      <c r="BY112" s="80">
        <f>IF((SUM(BY$19:BY$39)+SUM(BY$78:BY111)+SUM(BY$117:BY$121))&gt;=30,0,SUM(IF(AND($I112=1,DM112=1,DM$41&gt;2,DM$40&gt;0,SUM(DM$47:DM$53)&gt;0),1,0)))</f>
        <v>0</v>
      </c>
      <c r="BZ112" s="80">
        <f>IF((SUM(BZ$19:BZ$39)+SUM(BZ$78:BZ111)+SUM(BZ$117:BZ$121))&gt;=30,0,SUM(IF(AND($I112=1,DN112=1,DN$41&gt;2,DN$40&gt;0,SUM(DN$47:DN$53)&gt;0),1,0)))</f>
        <v>0</v>
      </c>
      <c r="CA112" s="80">
        <f>IF((SUM(CA$19:CA$39)+SUM(CA$78:CA111)+SUM(CA$117:CA$121))&gt;=30,0,SUM(IF(AND($I112=1,DO112=1,DO$41&gt;2,DO$40&gt;0,SUM(DO$47:DO$53)&gt;0),1,0)))</f>
        <v>0</v>
      </c>
      <c r="CB112" s="80">
        <f>IF((SUM(CB$19:CB$39)+SUM(CB$78:CB111)+SUM(CB$117:CB$121))&gt;=30,0,SUM(IF(AND($I112=1,DP112=1,DP$41&gt;2,DP$40&gt;0,SUM(DP$47:DP$53)&gt;0),1,0)))</f>
        <v>0</v>
      </c>
      <c r="CC112" s="80">
        <f>IF((SUM(CC$19:CC$39)+SUM(CC$78:CC111)+SUM(CC$117:CC$121))&gt;=30,0,SUM(IF(AND($I112=1,DQ112=1,DQ$41&gt;2,DQ$40&gt;0,SUM(DQ$47:DQ$53)&gt;0),1,0)))</f>
        <v>0</v>
      </c>
      <c r="CD112" s="80">
        <f>IF((SUM(CD$19:CD$39)+SUM(CD$78:CD111)+SUM(CD$117:CD$121))&gt;=30,0,SUM(IF(AND($I112=1,DR112=1,DR$41&gt;2,DR$40&gt;0,SUM(DR$47:DR$53)&gt;0),1,0)))</f>
        <v>0</v>
      </c>
      <c r="CE112" s="80">
        <f>IF((SUM(CE$19:CE$39)+SUM(CE$78:CE111)+SUM(CE$117:CE$121))&gt;=30,0,SUM(IF(AND($I112=1,DS112=1,DS$41&gt;2,DS$40&gt;0,SUM(DS$47:DS$53)&gt;0),1,0)))</f>
        <v>0</v>
      </c>
      <c r="CF112" s="80">
        <f>IF((SUM(CF$19:CF$39)+SUM(CF$78:CF111)+SUM(CF$117:CF$121))&gt;=30,0,SUM(IF(AND($I112=1,DT112=1,DT$41&gt;2,DT$40&gt;0,SUM(DT$47:DT$53)&gt;0),1,0)))</f>
        <v>0</v>
      </c>
      <c r="CG112" s="80">
        <f>IF((SUM(CG$19:CG$39)+SUM(CG$78:CG111)+SUM(CG$117:CG$121))&gt;=30,0,SUM(IF(AND($I112=1,DU112=1,DU$41&gt;2,DU$40&gt;0,SUM(DU$47:DU$53)&gt;0),1,0)))</f>
        <v>0</v>
      </c>
      <c r="CH112" s="80">
        <f>IF((SUM(CH$19:CH$39)+SUM(CH$78:CH111)+SUM(CH$117:CH$121))&gt;=30,0,SUM(IF(AND($I112=1,DV112=1,DV$41&gt;2,DV$40&gt;0,SUM(DV$47:DV$53)&gt;0),1,0)))</f>
        <v>0</v>
      </c>
      <c r="CI112" s="80">
        <f>IF((SUM(CI$19:CI$39)+SUM(CI$78:CI111)+SUM(CI$117:CI$121))&gt;=30,0,SUM(IF(AND($I112=1,DW112=1,DW$41&gt;2,DW$40&gt;0,SUM(DW$47:DW$53)&gt;0),1,0)))</f>
        <v>0</v>
      </c>
      <c r="CJ112" s="80">
        <f>IF((SUM(CJ$19:CJ$39)+SUM(CJ$78:CJ111)+SUM(CJ$117:CJ$121))&gt;=30,0,SUM(IF(AND($I112=1,DX112=1,DX$41&gt;2,DX$40&gt;0,SUM(DX$47:DX$53)&gt;0),1,0)))</f>
        <v>0</v>
      </c>
      <c r="CK112" s="80">
        <f>IF((SUM(CK$19:CK$39)+SUM(CK$78:CK111)+SUM(CK$117:CK$121))&gt;=30,0,SUM(IF(AND($I112=1,DY112=1,DY$41&gt;2,DY$40&gt;0,SUM(DY$47:DY$53)&gt;0),1,0)))</f>
        <v>0</v>
      </c>
      <c r="CL112" s="80">
        <f>IF((SUM(CL$19:CL$39)+SUM(CL$78:CL111)+SUM(CL$117:CL$121))&gt;=30,0,SUM(IF(AND($I112=1,DZ112=1,DZ$41&gt;2,DZ$40&gt;0,SUM(DZ$47:DZ$53)&gt;0),1,0)))</f>
        <v>0</v>
      </c>
      <c r="CM112" s="80">
        <f>IF((SUM(CM$19:CM$39)+SUM(CM$78:CM111)+SUM(CM$117:CM$121))&gt;=30,0,SUM(IF(AND($I112=1,EA112=1,EA$41&gt;2,EA$40&gt;0,SUM(EA$47:EA$53)&gt;0),1,0)))</f>
        <v>0</v>
      </c>
      <c r="CN112" s="80">
        <f>IF((SUM(CN$19:CN$39)+SUM(CN$78:CN111)+SUM(CN$117:CN$121))&gt;=30,0,SUM(IF(AND($I112=1,EB112=1,EB$41&gt;2,EB$40&gt;0,SUM(EB$47:EB$53)&gt;0),1,0)))</f>
        <v>0</v>
      </c>
      <c r="CO112" s="80">
        <f>IF((SUM(CO$19:CO$39)+SUM(CO$78:CO111)+SUM(CO$117:CO$121))&gt;=30,0,SUM(IF(AND($I112=1,EC112=1,EC$41&gt;2,EC$40&gt;0,SUM(EC$47:EC$53)&gt;0),1,0)))</f>
        <v>0</v>
      </c>
      <c r="CP112" s="80">
        <f>IF((SUM(CP$19:CP$39)+SUM(CP$78:CP111)+SUM(CP$117:CP$121))&gt;=30,0,SUM(IF(AND($I112=1,ED112=1,ED$41&gt;2,ED$40&gt;0,SUM(ED$47:ED$53)&gt;0),1,0)))</f>
        <v>0</v>
      </c>
      <c r="CQ112" s="80">
        <f>IF((SUM(CQ$19:CQ$39)+SUM(CQ$78:CQ111)+SUM(CQ$117:CQ$121))&gt;=30,0,SUM(IF(AND($I112=1,EE112=1,EE$41&gt;2,EE$40&gt;0,SUM(EE$47:EE$53)&gt;0),1,0)))</f>
        <v>0</v>
      </c>
      <c r="CR112" s="80">
        <f>IF((SUM(CR$19:CR$39)+SUM(CR$78:CR111)+SUM(CR$117:CR$121))&gt;=30,0,SUM(IF(AND($I112=1,EF112=1,EF$41&gt;2,EF$40&gt;0,SUM(EF$47:EF$53)&gt;0),1,0)))</f>
        <v>0</v>
      </c>
      <c r="CS112" s="64"/>
      <c r="CT112" s="64"/>
      <c r="CU112" s="64"/>
      <c r="CV112" s="64"/>
      <c r="CW112" s="64"/>
      <c r="CX112" s="64"/>
      <c r="CY112" s="64"/>
      <c r="CZ112" s="64"/>
      <c r="DA112" s="64"/>
      <c r="DB112" s="64"/>
      <c r="DC112" s="64"/>
      <c r="DD112" s="64"/>
      <c r="DE112" s="64"/>
      <c r="DF112" s="64"/>
      <c r="DG112" s="64"/>
      <c r="DH112" s="64"/>
      <c r="DI112" s="64"/>
      <c r="DJ112" s="64"/>
      <c r="DK112" s="64"/>
      <c r="DL112" s="64"/>
      <c r="DM112" s="64"/>
      <c r="DN112" s="64"/>
      <c r="DO112" s="64"/>
      <c r="DP112" s="64"/>
      <c r="DQ112" s="64"/>
      <c r="DR112" s="64"/>
      <c r="DS112" s="64"/>
      <c r="DT112" s="64"/>
      <c r="DU112" s="64"/>
      <c r="DV112" s="64"/>
      <c r="DW112" s="64"/>
      <c r="DX112" s="64"/>
      <c r="DY112" s="64"/>
      <c r="DZ112" s="64"/>
      <c r="EA112" s="64"/>
      <c r="EB112" s="64"/>
      <c r="EC112" s="64"/>
      <c r="ED112" s="64"/>
      <c r="EE112" s="64"/>
      <c r="EF112" s="64"/>
      <c r="EG112" s="54">
        <f t="shared" si="48"/>
        <v>0</v>
      </c>
      <c r="EH112" s="136"/>
      <c r="EI112" s="97">
        <f t="shared" si="49"/>
        <v>0</v>
      </c>
      <c r="EJ112" s="344" t="str">
        <f t="shared" si="50"/>
        <v/>
      </c>
      <c r="EK112" s="345">
        <f t="shared" si="51"/>
        <v>0</v>
      </c>
      <c r="EL112" s="185"/>
      <c r="EM112" s="102">
        <f>SUMIF($K112,REGISTER!$CU$7,'KORT 3'!$BD112)</f>
        <v>0</v>
      </c>
      <c r="EN112" s="19">
        <f>SUMIF($K112,REGISTER!$CU$8,'KORT 3'!$BD112)</f>
        <v>0</v>
      </c>
      <c r="EO112" s="20">
        <f>SUMIF($K112,REGISTER!$CU$9,'KORT 3'!$BD112)</f>
        <v>0</v>
      </c>
      <c r="EP112" s="17">
        <f>SUMIF($K112,REGISTER!$CU$21,'KORT 3'!$BD112)</f>
        <v>0</v>
      </c>
      <c r="EQ112" s="19">
        <f>SUMIF($K112,REGISTER!$CU$22,'KORT 3'!$BD112)</f>
        <v>0</v>
      </c>
      <c r="ER112" s="20">
        <f>SUMIF($K112,REGISTER!$CU$23,'KORT 3'!$BD112)</f>
        <v>0</v>
      </c>
      <c r="ES112" s="17">
        <f>SUMIF($K112,REGISTER!$CU$14,'KORT 3'!$BD112)</f>
        <v>0</v>
      </c>
      <c r="ET112" s="19">
        <f>SUMIF($K112,REGISTER!$CU$15,'KORT 3'!$BD112)</f>
        <v>0</v>
      </c>
      <c r="EU112" s="19">
        <f>SUMIF($K112,REGISTER!$CU$16,'KORT 3'!$BD112)</f>
        <v>0</v>
      </c>
      <c r="EV112" s="218">
        <f>SUMIF($K112,REGISTER!$CU$17,'KORT 3'!$BD112)+SUMIF($K112,REGISTER!$CU$18,'KORT 3'!$BD112)+SUMIF($K112,REGISTER!$CU$19,'KORT 3'!$BD112)+SUMIF($K112,REGISTER!$CU$20,'KORT 3'!$BD112)</f>
        <v>0</v>
      </c>
      <c r="EW112" s="103">
        <f>SUMIF($K112,REGISTER!$CU$28,'KORT 3'!$BD112)</f>
        <v>0</v>
      </c>
      <c r="EX112" s="19">
        <f>SUMIF($K112,REGISTER!$CU$29,'KORT 3'!$BD112)</f>
        <v>0</v>
      </c>
      <c r="EY112" s="19">
        <f>SUMIF($K112,REGISTER!$CU$30,'KORT 3'!$BD112)</f>
        <v>0</v>
      </c>
      <c r="EZ112" s="218">
        <f>SUMIF($K112,REGISTER!$CU$31,'KORT 3'!$BD112)+SUMIF($K112,REGISTER!$CU$32,'KORT 3'!$BD112)+SUMIF($K112,REGISTER!$CU$33,'KORT 3'!$BD112)+SUMIF($K112,REGISTER!$CU$34,'KORT 3'!$BD112)</f>
        <v>0</v>
      </c>
      <c r="FA112" s="136"/>
      <c r="FB112" s="136"/>
      <c r="FC112" s="136"/>
      <c r="FD112" s="136"/>
      <c r="FE112" s="136"/>
      <c r="FF112" s="136"/>
      <c r="FG112" s="136"/>
      <c r="FH112" s="136"/>
      <c r="FI112" s="136"/>
      <c r="FJ112" s="136"/>
      <c r="FK112" s="136"/>
      <c r="FL112" s="136"/>
      <c r="FM112" s="136"/>
      <c r="FN112" s="136"/>
      <c r="FO112" s="136"/>
      <c r="FP112" s="235"/>
      <c r="FQ112" s="103">
        <f>SUMIF($M112,REGISTER!$CU$36,'KORT 3'!$O112)</f>
        <v>0</v>
      </c>
      <c r="FR112" s="19">
        <f>SUMIF($M112,REGISTER!$CU$37,'KORT 3'!$O112)</f>
        <v>0</v>
      </c>
      <c r="FS112" s="19">
        <f>SUMIF($M112,REGISTER!$CU$38,'KORT 3'!$O112)</f>
        <v>0</v>
      </c>
      <c r="FT112" s="19">
        <f>SUMIF($M112,REGISTER!$CU$39,'KORT 3'!$O112)</f>
        <v>0</v>
      </c>
      <c r="FU112" s="19">
        <f>SUMIF($M112,REGISTER!$CU$40,'KORT 3'!$O112)</f>
        <v>0</v>
      </c>
      <c r="FV112" s="19">
        <f>SUMIF($M112,REGISTER!$CU$41,'KORT 3'!$O112)</f>
        <v>0</v>
      </c>
      <c r="FW112" s="19">
        <f>SUMIF($M112,REGISTER!$CU$56,'KORT 3'!$O112)</f>
        <v>0</v>
      </c>
      <c r="FX112" s="19">
        <f>SUMIF($M112,REGISTER!$CU$57,'KORT 3'!$O112)</f>
        <v>0</v>
      </c>
      <c r="FY112" s="19">
        <f>SUMIF($M112,REGISTER!$CU$58,'KORT 3'!$O112)</f>
        <v>0</v>
      </c>
      <c r="FZ112" s="19">
        <f>SUMIF($M112,REGISTER!$CU$59,'KORT 3'!$O112)</f>
        <v>0</v>
      </c>
      <c r="GA112" s="19">
        <f>SUMIF($M112,REGISTER!$CU$60,'KORT 3'!$O112)</f>
        <v>0</v>
      </c>
      <c r="GB112" s="19">
        <f>SUMIF($M112,REGISTER!$CU$61,'KORT 3'!$O112)</f>
        <v>0</v>
      </c>
      <c r="GC112" s="19">
        <f>SUMIF($M112,REGISTER!$CU$46,'KORT 3'!$O112)</f>
        <v>0</v>
      </c>
      <c r="GD112" s="19">
        <f>SUMIF($M112,REGISTER!$CU$47,'KORT 3'!$O112)</f>
        <v>0</v>
      </c>
      <c r="GE112" s="19">
        <f>SUMIF($M112,REGISTER!$CU$48,'KORT 3'!$O112)</f>
        <v>0</v>
      </c>
      <c r="GF112" s="19">
        <f>SUMIF($M112,REGISTER!$CU$49,'KORT 3'!$O112)</f>
        <v>0</v>
      </c>
      <c r="GG112" s="19">
        <f>SUMIF($M112,REGISTER!$CU$50,'KORT 3'!$O112)</f>
        <v>0</v>
      </c>
      <c r="GH112" s="19">
        <f>SUMIF($M112,REGISTER!$CU$51,'KORT 3'!$O112)</f>
        <v>0</v>
      </c>
      <c r="GI112" s="18">
        <f>SUMIF($M112,REGISTER!$CU$52,'KORT 3'!$O112)+SUMIF($M112,REGISTER!$CU$53,'KORT 3'!$O112)+SUMIF($M112,REGISTER!$CU$54,'KORT 3'!$O112)+SUMIF($M112,REGISTER!$CU$55,'KORT 3'!$O112)</f>
        <v>0</v>
      </c>
      <c r="GJ112" s="19">
        <f>SUMIF($M112,REGISTER!$CU$66,'KORT 3'!$O112)</f>
        <v>0</v>
      </c>
      <c r="GK112" s="19">
        <f>SUMIF($M112,REGISTER!$CU$67,'KORT 3'!$O112)</f>
        <v>0</v>
      </c>
      <c r="GL112" s="19">
        <f>SUMIF($M112,REGISTER!$CU$68,'KORT 3'!$O112)</f>
        <v>0</v>
      </c>
      <c r="GM112" s="19">
        <f>SUMIF($M112,REGISTER!$CU$69,'KORT 3'!$O112)</f>
        <v>0</v>
      </c>
      <c r="GN112" s="19">
        <f>SUMIF($M112,REGISTER!$CU$70,'KORT 3'!$O112)</f>
        <v>0</v>
      </c>
      <c r="GO112" s="19">
        <f>SUMIF($M112,REGISTER!$CU$71,'KORT 3'!$O112)</f>
        <v>0</v>
      </c>
      <c r="GP112" s="18">
        <f>SUMIF($M112,REGISTER!$CU$72,'KORT 3'!$O112)+SUMIF($M112,REGISTER!$CU$73,'KORT 3'!$O112)+SUMIF($M112,REGISTER!$CU$74,'KORT 3'!$O112)+SUMIF($M112,REGISTER!$CU$75,'KORT 3'!$O112)</f>
        <v>0</v>
      </c>
      <c r="GQ112" s="136"/>
      <c r="GR112" s="136"/>
      <c r="GS112" s="136"/>
      <c r="GT112" s="136"/>
      <c r="GU112" s="136"/>
      <c r="GV112" s="136"/>
      <c r="GW112" s="136"/>
      <c r="GX112" s="136"/>
      <c r="GY112" s="136"/>
      <c r="GZ112" s="136"/>
      <c r="HA112" s="136"/>
      <c r="HB112" s="136"/>
      <c r="HC112" s="136"/>
      <c r="HD112" s="136"/>
      <c r="HE112" s="136"/>
      <c r="HF112" s="136"/>
      <c r="HG112" s="136"/>
      <c r="HH112" s="125"/>
      <c r="HI112" s="1"/>
    </row>
    <row r="113" spans="1:217" ht="12" customHeight="1">
      <c r="A113" s="17">
        <v>57</v>
      </c>
      <c r="B113" s="81"/>
      <c r="C113" s="427" t="str">
        <f t="shared" si="38"/>
        <v/>
      </c>
      <c r="D113" s="428"/>
      <c r="E113" s="428"/>
      <c r="F113" s="428"/>
      <c r="G113" s="429"/>
      <c r="H113" s="130" t="str">
        <f t="shared" si="39"/>
        <v/>
      </c>
      <c r="I113" s="26">
        <f t="shared" si="40"/>
        <v>0</v>
      </c>
      <c r="J113" s="26">
        <f t="shared" si="41"/>
        <v>0</v>
      </c>
      <c r="K113" s="26">
        <f t="shared" si="42"/>
        <v>0</v>
      </c>
      <c r="L113" s="133"/>
      <c r="M113" s="26">
        <f t="shared" si="43"/>
        <v>0</v>
      </c>
      <c r="N113" s="26">
        <f t="shared" si="44"/>
        <v>0</v>
      </c>
      <c r="O113" s="101">
        <f t="shared" si="45"/>
        <v>0</v>
      </c>
      <c r="P113" s="80">
        <f>IF((SUM(P$19:P$39)+SUM(P$78:P112)+SUM(P$117:P$121))&gt;=REGISTER!$CZ$22,0,IF(CS$70=1,0,IF(AND(CS113=1,$J113=1,CS$43&gt;=REGISTER!$CZ$25,CS$40&gt;0,SUM(CS$54:CS$60)&gt;0),1,0)))</f>
        <v>0</v>
      </c>
      <c r="Q113" s="80">
        <f>IF((SUM(Q$19:Q$39)+SUM(Q$78:Q112)+SUM(Q$117:Q$121))&gt;=REGISTER!$CZ$22,0,IF(CT$70=1,0,IF(AND(CT113=1,$J113=1,CT$43&gt;=REGISTER!$CZ$25,CT$40&gt;0,SUM(CT$54:CT$60)&gt;0),1,0)))</f>
        <v>0</v>
      </c>
      <c r="R113" s="80">
        <f>IF((SUM(R$19:R$39)+SUM(R$78:R112)+SUM(R$117:R$121))&gt;=REGISTER!$CZ$22,0,IF(CU$70=1,0,IF(AND(CU113=1,$J113=1,CU$43&gt;=REGISTER!$CZ$25,CU$40&gt;0,SUM(CU$54:CU$60)&gt;0),1,0)))</f>
        <v>0</v>
      </c>
      <c r="S113" s="80">
        <f>IF((SUM(S$19:S$39)+SUM(S$78:S112)+SUM(S$117:S$121))&gt;=REGISTER!$CZ$22,0,IF(CV$70=1,0,IF(AND(CV113=1,$J113=1,CV$43&gt;=REGISTER!$CZ$25,CV$40&gt;0,SUM(CV$54:CV$60)&gt;0),1,0)))</f>
        <v>0</v>
      </c>
      <c r="T113" s="80">
        <f>IF((SUM(T$19:T$39)+SUM(T$78:T112)+SUM(T$117:T$121))&gt;=REGISTER!$CZ$22,0,IF(CW$70=1,0,IF(AND(CW113=1,$J113=1,CW$43&gt;=REGISTER!$CZ$25,CW$40&gt;0,SUM(CW$54:CW$60)&gt;0),1,0)))</f>
        <v>0</v>
      </c>
      <c r="U113" s="80">
        <f>IF((SUM(U$19:U$39)+SUM(U$78:U112)+SUM(U$117:U$121))&gt;=REGISTER!$CZ$22,0,IF(CX$70=1,0,IF(AND(CX113=1,$J113=1,CX$43&gt;=REGISTER!$CZ$25,CX$40&gt;0,SUM(CX$54:CX$60)&gt;0),1,0)))</f>
        <v>0</v>
      </c>
      <c r="V113" s="80">
        <f>IF((SUM(V$19:V$39)+SUM(V$78:V112)+SUM(V$117:V$121))&gt;=REGISTER!$CZ$22,0,IF(CY$70=1,0,IF(AND(CY113=1,$J113=1,CY$43&gt;=REGISTER!$CZ$25,CY$40&gt;0,SUM(CY$54:CY$60)&gt;0),1,0)))</f>
        <v>0</v>
      </c>
      <c r="W113" s="80">
        <f>IF((SUM(W$19:W$39)+SUM(W$78:W112)+SUM(W$117:W$121))&gt;=REGISTER!$CZ$22,0,IF(CZ$70=1,0,IF(AND(CZ113=1,$J113=1,CZ$43&gt;=REGISTER!$CZ$25,CZ$40&gt;0,SUM(CZ$54:CZ$60)&gt;0),1,0)))</f>
        <v>0</v>
      </c>
      <c r="X113" s="80">
        <f>IF((SUM(X$19:X$39)+SUM(X$78:X112)+SUM(X$117:X$121))&gt;=REGISTER!$CZ$22,0,IF(DA$70=1,0,IF(AND(DA113=1,$J113=1,DA$43&gt;=REGISTER!$CZ$25,DA$40&gt;0,SUM(DA$54:DA$60)&gt;0),1,0)))</f>
        <v>0</v>
      </c>
      <c r="Y113" s="80">
        <f>IF((SUM(Y$19:Y$39)+SUM(Y$78:Y112)+SUM(Y$117:Y$121))&gt;=REGISTER!$CZ$22,0,IF(DB$70=1,0,IF(AND(DB113=1,$J113=1,DB$43&gt;=REGISTER!$CZ$25,DB$40&gt;0,SUM(DB$54:DB$60)&gt;0),1,0)))</f>
        <v>0</v>
      </c>
      <c r="Z113" s="80">
        <f>IF((SUM(Z$19:Z$39)+SUM(Z$78:Z112)+SUM(Z$117:Z$121))&gt;=REGISTER!$CZ$22,0,IF(DC$70=1,0,IF(AND(DC113=1,$J113=1,DC$43&gt;=REGISTER!$CZ$25,DC$40&gt;0,SUM(DC$54:DC$60)&gt;0),1,0)))</f>
        <v>0</v>
      </c>
      <c r="AA113" s="80">
        <f>IF((SUM(AA$19:AA$39)+SUM(AA$78:AA112)+SUM(AA$117:AA$121))&gt;=REGISTER!$CZ$22,0,IF(DD$70=1,0,IF(AND(DD113=1,$J113=1,DD$43&gt;=REGISTER!$CZ$25,DD$40&gt;0,SUM(DD$54:DD$60)&gt;0),1,0)))</f>
        <v>0</v>
      </c>
      <c r="AB113" s="80">
        <f>IF((SUM(AB$19:AB$39)+SUM(AB$78:AB112)+SUM(AB$117:AB$121))&gt;=REGISTER!$CZ$22,0,IF(DE$70=1,0,IF(AND(DE113=1,$J113=1,DE$43&gt;=REGISTER!$CZ$25,DE$40&gt;0,SUM(DE$54:DE$60)&gt;0),1,0)))</f>
        <v>0</v>
      </c>
      <c r="AC113" s="80">
        <f>IF((SUM(AC$19:AC$39)+SUM(AC$78:AC112)+SUM(AC$117:AC$121))&gt;=REGISTER!$CZ$22,0,IF(DF$70=1,0,IF(AND(DF113=1,$J113=1,DF$43&gt;=REGISTER!$CZ$25,DF$40&gt;0,SUM(DF$54:DF$60)&gt;0),1,0)))</f>
        <v>0</v>
      </c>
      <c r="AD113" s="80">
        <f>IF((SUM(AD$19:AD$39)+SUM(AD$78:AD112)+SUM(AD$117:AD$121))&gt;=REGISTER!$CZ$22,0,IF(DG$70=1,0,IF(AND(DG113=1,$J113=1,DG$43&gt;=REGISTER!$CZ$25,DG$40&gt;0,SUM(DG$54:DG$60)&gt;0),1,0)))</f>
        <v>0</v>
      </c>
      <c r="AE113" s="80">
        <f>IF((SUM(AE$19:AE$39)+SUM(AE$78:AE112)+SUM(AE$117:AE$121))&gt;=REGISTER!$CZ$22,0,IF(DH$70=1,0,IF(AND(DH113=1,$J113=1,DH$43&gt;=REGISTER!$CZ$25,DH$40&gt;0,SUM(DH$54:DH$60)&gt;0),1,0)))</f>
        <v>0</v>
      </c>
      <c r="AF113" s="80">
        <f>IF((SUM(AF$19:AF$39)+SUM(AF$78:AF112)+SUM(AF$117:AF$121))&gt;=REGISTER!$CZ$22,0,IF(DI$70=1,0,IF(AND(DI113=1,$J113=1,DI$43&gt;=REGISTER!$CZ$25,DI$40&gt;0,SUM(DI$54:DI$60)&gt;0),1,0)))</f>
        <v>0</v>
      </c>
      <c r="AG113" s="80">
        <f>IF((SUM(AG$19:AG$39)+SUM(AG$78:AG112)+SUM(AG$117:AG$121))&gt;=REGISTER!$CZ$22,0,IF(DJ$70=1,0,IF(AND(DJ113=1,$J113=1,DJ$43&gt;=REGISTER!$CZ$25,DJ$40&gt;0,SUM(DJ$54:DJ$60)&gt;0),1,0)))</f>
        <v>0</v>
      </c>
      <c r="AH113" s="80">
        <f>IF((SUM(AH$19:AH$39)+SUM(AH$78:AH112)+SUM(AH$117:AH$121))&gt;=REGISTER!$CZ$22,0,IF(DK$70=1,0,IF(AND(DK113=1,$J113=1,DK$43&gt;=REGISTER!$CZ$25,DK$40&gt;0,SUM(DK$54:DK$60)&gt;0),1,0)))</f>
        <v>0</v>
      </c>
      <c r="AI113" s="80">
        <f>IF((SUM(AI$19:AI$39)+SUM(AI$78:AI112)+SUM(AI$117:AI$121))&gt;=REGISTER!$CZ$22,0,IF(DL$70=1,0,IF(AND(DL113=1,$J113=1,DL$43&gt;=REGISTER!$CZ$25,DL$40&gt;0,SUM(DL$54:DL$60)&gt;0),1,0)))</f>
        <v>0</v>
      </c>
      <c r="AJ113" s="80">
        <f>IF((SUM(AJ$19:AJ$39)+SUM(AJ$78:AJ112)+SUM(AJ$117:AJ$121))&gt;=REGISTER!$CZ$22,0,IF(DM$70=1,0,IF(AND(DM113=1,$J113=1,DM$43&gt;=REGISTER!$CZ$25,DM$40&gt;0,SUM(DM$54:DM$60)&gt;0),1,0)))</f>
        <v>0</v>
      </c>
      <c r="AK113" s="80">
        <f>IF((SUM(AK$19:AK$39)+SUM(AK$78:AK112)+SUM(AK$117:AK$121))&gt;=REGISTER!$CZ$22,0,IF(DN$70=1,0,IF(AND(DN113=1,$J113=1,DN$43&gt;=REGISTER!$CZ$25,DN$40&gt;0,SUM(DN$54:DN$60)&gt;0),1,0)))</f>
        <v>0</v>
      </c>
      <c r="AL113" s="80">
        <f>IF((SUM(AL$19:AL$39)+SUM(AL$78:AL112)+SUM(AL$117:AL$121))&gt;=REGISTER!$CZ$22,0,IF(DO$70=1,0,IF(AND(DO113=1,$J113=1,DO$43&gt;=REGISTER!$CZ$25,DO$40&gt;0,SUM(DO$54:DO$60)&gt;0),1,0)))</f>
        <v>0</v>
      </c>
      <c r="AM113" s="80">
        <f>IF((SUM(AM$19:AM$39)+SUM(AM$78:AM112)+SUM(AM$117:AM$121))&gt;=REGISTER!$CZ$22,0,IF(DP$70=1,0,IF(AND(DP113=1,$J113=1,DP$43&gt;=REGISTER!$CZ$25,DP$40&gt;0,SUM(DP$54:DP$60)&gt;0),1,0)))</f>
        <v>0</v>
      </c>
      <c r="AN113" s="80">
        <f>IF((SUM(AN$19:AN$39)+SUM(AN$78:AN112)+SUM(AN$117:AN$121))&gt;=REGISTER!$CZ$22,0,IF(DQ$70=1,0,IF(AND(DQ113=1,$J113=1,DQ$43&gt;=REGISTER!$CZ$25,DQ$40&gt;0,SUM(DQ$54:DQ$60)&gt;0),1,0)))</f>
        <v>0</v>
      </c>
      <c r="AO113" s="80">
        <f>IF((SUM(AO$19:AO$39)+SUM(AO$78:AO112)+SUM(AO$117:AO$121))&gt;=REGISTER!$CZ$22,0,IF(DR$70=1,0,IF(AND(DR113=1,$J113=1,DR$43&gt;=REGISTER!$CZ$25,DR$40&gt;0,SUM(DR$54:DR$60)&gt;0),1,0)))</f>
        <v>0</v>
      </c>
      <c r="AP113" s="80">
        <f>IF((SUM(AP$19:AP$39)+SUM(AP$78:AP112)+SUM(AP$117:AP$121))&gt;=REGISTER!$CZ$22,0,IF(DS$70=1,0,IF(AND(DS113=1,$J113=1,DS$43&gt;=REGISTER!$CZ$25,DS$40&gt;0,SUM(DS$54:DS$60)&gt;0),1,0)))</f>
        <v>0</v>
      </c>
      <c r="AQ113" s="80">
        <f>IF((SUM(AQ$19:AQ$39)+SUM(AQ$78:AQ112)+SUM(AQ$117:AQ$121))&gt;=REGISTER!$CZ$22,0,IF(DT$70=1,0,IF(AND(DT113=1,$J113=1,DT$43&gt;=REGISTER!$CZ$25,DT$40&gt;0,SUM(DT$54:DT$60)&gt;0),1,0)))</f>
        <v>0</v>
      </c>
      <c r="AR113" s="80">
        <f>IF((SUM(AR$19:AR$39)+SUM(AR$78:AR112)+SUM(AR$117:AR$121))&gt;=REGISTER!$CZ$22,0,IF(DU$70=1,0,IF(AND(DU113=1,$J113=1,DU$43&gt;=REGISTER!$CZ$25,DU$40&gt;0,SUM(DU$54:DU$60)&gt;0),1,0)))</f>
        <v>0</v>
      </c>
      <c r="AS113" s="80">
        <f>IF((SUM(AS$19:AS$39)+SUM(AS$78:AS112)+SUM(AS$117:AS$121))&gt;=REGISTER!$CZ$22,0,IF(DV$70=1,0,IF(AND(DV113=1,$J113=1,DV$43&gt;=REGISTER!$CZ$25,DV$40&gt;0,SUM(DV$54:DV$60)&gt;0),1,0)))</f>
        <v>0</v>
      </c>
      <c r="AT113" s="80">
        <f>IF((SUM(AT$19:AT$39)+SUM(AT$78:AT112)+SUM(AT$117:AT$121))&gt;=REGISTER!$CZ$22,0,IF(DW$70=1,0,IF(AND(DW113=1,$J113=1,DW$43&gt;=REGISTER!$CZ$25,DW$40&gt;0,SUM(DW$54:DW$60)&gt;0),1,0)))</f>
        <v>0</v>
      </c>
      <c r="AU113" s="80">
        <f>IF((SUM(AU$19:AU$39)+SUM(AU$78:AU112)+SUM(AU$117:AU$121))&gt;=REGISTER!$CZ$22,0,IF(DX$70=1,0,IF(AND(DX113=1,$J113=1,DX$43&gt;=REGISTER!$CZ$25,DX$40&gt;0,SUM(DX$54:DX$60)&gt;0),1,0)))</f>
        <v>0</v>
      </c>
      <c r="AV113" s="80">
        <f>IF((SUM(AV$19:AV$39)+SUM(AV$78:AV112)+SUM(AV$117:AV$121))&gt;=REGISTER!$CZ$22,0,IF(DY$70=1,0,IF(AND(DY113=1,$J113=1,DY$43&gt;=REGISTER!$CZ$25,DY$40&gt;0,SUM(DY$54:DY$60)&gt;0),1,0)))</f>
        <v>0</v>
      </c>
      <c r="AW113" s="80">
        <f>IF((SUM(AW$19:AW$39)+SUM(AW$78:AW112)+SUM(AW$117:AW$121))&gt;=REGISTER!$CZ$22,0,IF(DZ$70=1,0,IF(AND(DZ113=1,$J113=1,DZ$43&gt;=REGISTER!$CZ$25,DZ$40&gt;0,SUM(DZ$54:DZ$60)&gt;0),1,0)))</f>
        <v>0</v>
      </c>
      <c r="AX113" s="80">
        <f>IF((SUM(AX$19:AX$39)+SUM(AX$78:AX112)+SUM(AX$117:AX$121))&gt;=REGISTER!$CZ$22,0,IF(EA$70=1,0,IF(AND(EA113=1,$J113=1,EA$43&gt;=REGISTER!$CZ$25,EA$40&gt;0,SUM(EA$54:EA$60)&gt;0),1,0)))</f>
        <v>0</v>
      </c>
      <c r="AY113" s="80">
        <f>IF((SUM(AY$19:AY$39)+SUM(AY$78:AY112)+SUM(AY$117:AY$121))&gt;=REGISTER!$CZ$22,0,IF(EB$70=1,0,IF(AND(EB113=1,$J113=1,EB$43&gt;=REGISTER!$CZ$25,EB$40&gt;0,SUM(EB$54:EB$60)&gt;0),1,0)))</f>
        <v>0</v>
      </c>
      <c r="AZ113" s="80">
        <f>IF((SUM(AZ$19:AZ$39)+SUM(AZ$78:AZ112)+SUM(AZ$117:AZ$121))&gt;=REGISTER!$CZ$22,0,IF(EC$70=1,0,IF(AND(EC113=1,$J113=1,EC$43&gt;=REGISTER!$CZ$25,EC$40&gt;0,SUM(EC$54:EC$60)&gt;0),1,0)))</f>
        <v>0</v>
      </c>
      <c r="BA113" s="80">
        <f>IF((SUM(BA$19:BA$39)+SUM(BA$78:BA112)+SUM(BA$117:BA$121))&gt;=REGISTER!$CZ$22,0,IF(ED$70=1,0,IF(AND(ED113=1,$J113=1,ED$43&gt;=REGISTER!$CZ$25,ED$40&gt;0,SUM(ED$54:ED$60)&gt;0),1,0)))</f>
        <v>0</v>
      </c>
      <c r="BB113" s="80">
        <f>IF((SUM(BB$19:BB$39)+SUM(BB$78:BB112)+SUM(BB$117:BB$121))&gt;=REGISTER!$CZ$22,0,IF(EE$70=1,0,IF(AND(EE113=1,$J113=1,EE$43&gt;=REGISTER!$CZ$25,EE$40&gt;0,SUM(EE$54:EE$60)&gt;0),1,0)))</f>
        <v>0</v>
      </c>
      <c r="BC113" s="80">
        <f>IF((SUM(BC$19:BC$39)+SUM(BC$78:BC112)+SUM(BC$117:BC$121))&gt;=REGISTER!$CZ$22,0,IF(EF$70=1,0,IF(AND(EF113=1,$J113=1,EF$43&gt;=REGISTER!$CZ$25,EF$40&gt;0,SUM(EF$54:EF$60)&gt;0),1,0)))</f>
        <v>0</v>
      </c>
      <c r="BD113" s="101">
        <f t="shared" si="46"/>
        <v>0</v>
      </c>
      <c r="BE113" s="80">
        <f>IF((SUM(BE$19:BE$39)+SUM(BE$78:BE112)+SUM(BE$117:BE$121))&gt;=30,0,SUM(IF(AND($I113=1,CS113=1,CS$41&gt;2,CS$40&gt;0,SUM(CS$47:CS$53)&gt;0),1,0)))</f>
        <v>0</v>
      </c>
      <c r="BF113" s="80">
        <f>IF((SUM(BF$19:BF$39)+SUM(BF$78:BF112)+SUM(BF$117:BF$121))&gt;=30,0,SUM(IF(AND($I113=1,CT113=1,CT$41&gt;2,CT$40&gt;0,SUM(CT$47:CT$53)&gt;0),1,0)))</f>
        <v>0</v>
      </c>
      <c r="BG113" s="80">
        <f>IF((SUM(BG$19:BG$39)+SUM(BG$78:BG112)+SUM(BG$117:BG$121))&gt;=30,0,SUM(IF(AND($I113=1,CU113=1,CU$41&gt;2,CU$40&gt;0,SUM(CU$47:CU$53)&gt;0),1,0)))</f>
        <v>0</v>
      </c>
      <c r="BH113" s="80">
        <f>IF((SUM(BH$19:BH$39)+SUM(BH$78:BH112)+SUM(BH$117:BH$121))&gt;=30,0,SUM(IF(AND($I113=1,CV113=1,CV$41&gt;2,CV$40&gt;0,SUM(CV$47:CV$53)&gt;0),1,0)))</f>
        <v>0</v>
      </c>
      <c r="BI113" s="80">
        <f>IF((SUM(BI$19:BI$39)+SUM(BI$78:BI112)+SUM(BI$117:BI$121))&gt;=30,0,SUM(IF(AND($I113=1,CW113=1,CW$41&gt;2,CW$40&gt;0,SUM(CW$47:CW$53)&gt;0),1,0)))</f>
        <v>0</v>
      </c>
      <c r="BJ113" s="80">
        <f>IF((SUM(BJ$19:BJ$39)+SUM(BJ$78:BJ112)+SUM(BJ$117:BJ$121))&gt;=30,0,SUM(IF(AND($I113=1,CX113=1,CX$41&gt;2,CX$40&gt;0,SUM(CX$47:CX$53)&gt;0),1,0)))</f>
        <v>0</v>
      </c>
      <c r="BK113" s="80">
        <f>IF((SUM(BK$19:BK$39)+SUM(BK$78:BK112)+SUM(BK$117:BK$121))&gt;=30,0,SUM(IF(AND($I113=1,CY113=1,CY$41&gt;2,CY$40&gt;0,SUM(CY$47:CY$53)&gt;0),1,0)))</f>
        <v>0</v>
      </c>
      <c r="BL113" s="80">
        <f>IF((SUM(BL$19:BL$39)+SUM(BL$78:BL112)+SUM(BL$117:BL$121))&gt;=30,0,SUM(IF(AND($I113=1,CZ113=1,CZ$41&gt;2,CZ$40&gt;0,SUM(CZ$47:CZ$53)&gt;0),1,0)))</f>
        <v>0</v>
      </c>
      <c r="BM113" s="80">
        <f>IF((SUM(BM$19:BM$39)+SUM(BM$78:BM112)+SUM(BM$117:BM$121))&gt;=30,0,SUM(IF(AND($I113=1,DA113=1,DA$41&gt;2,DA$40&gt;0,SUM(DA$47:DA$53)&gt;0),1,0)))</f>
        <v>0</v>
      </c>
      <c r="BN113" s="80">
        <f>IF((SUM(BN$19:BN$39)+SUM(BN$78:BN112)+SUM(BN$117:BN$121))&gt;=30,0,SUM(IF(AND($I113=1,DB113=1,DB$41&gt;2,DB$40&gt;0,SUM(DB$47:DB$53)&gt;0),1,0)))</f>
        <v>0</v>
      </c>
      <c r="BO113" s="80">
        <f>IF((SUM(BO$19:BO$39)+SUM(BO$78:BO112)+SUM(BO$117:BO$121))&gt;=30,0,SUM(IF(AND($I113=1,DC113=1,DC$41&gt;2,DC$40&gt;0,SUM(DC$47:DC$53)&gt;0),1,0)))</f>
        <v>0</v>
      </c>
      <c r="BP113" s="80">
        <f>IF((SUM(BP$19:BP$39)+SUM(BP$78:BP112)+SUM(BP$117:BP$121))&gt;=30,0,SUM(IF(AND($I113=1,DD113=1,DD$41&gt;2,DD$40&gt;0,SUM(DD$47:DD$53)&gt;0),1,0)))</f>
        <v>0</v>
      </c>
      <c r="BQ113" s="80">
        <f>IF((SUM(BQ$19:BQ$39)+SUM(BQ$78:BQ112)+SUM(BQ$117:BQ$121))&gt;=30,0,SUM(IF(AND($I113=1,DE113=1,DE$41&gt;2,DE$40&gt;0,SUM(DE$47:DE$53)&gt;0),1,0)))</f>
        <v>0</v>
      </c>
      <c r="BR113" s="80">
        <f>IF((SUM(BR$19:BR$39)+SUM(BR$78:BR112)+SUM(BR$117:BR$121))&gt;=30,0,SUM(IF(AND($I113=1,DF113=1,DF$41&gt;2,DF$40&gt;0,SUM(DF$47:DF$53)&gt;0),1,0)))</f>
        <v>0</v>
      </c>
      <c r="BS113" s="80">
        <f>IF((SUM(BS$19:BS$39)+SUM(BS$78:BS112)+SUM(BS$117:BS$121))&gt;=30,0,SUM(IF(AND($I113=1,DG113=1,DG$41&gt;2,DG$40&gt;0,SUM(DG$47:DG$53)&gt;0),1,0)))</f>
        <v>0</v>
      </c>
      <c r="BT113" s="80">
        <f>IF((SUM(BT$19:BT$39)+SUM(BT$78:BT112)+SUM(BT$117:BT$121))&gt;=30,0,SUM(IF(AND($I113=1,DH113=1,DH$41&gt;2,DH$40&gt;0,SUM(DH$47:DH$53)&gt;0),1,0)))</f>
        <v>0</v>
      </c>
      <c r="BU113" s="80">
        <f>IF((SUM(BU$19:BU$39)+SUM(BU$78:BU112)+SUM(BU$117:BU$121))&gt;=30,0,SUM(IF(AND($I113=1,DI113=1,DI$41&gt;2,DI$40&gt;0,SUM(DI$47:DI$53)&gt;0),1,0)))</f>
        <v>0</v>
      </c>
      <c r="BV113" s="80">
        <f>IF((SUM(BV$19:BV$39)+SUM(BV$78:BV112)+SUM(BV$117:BV$121))&gt;=30,0,SUM(IF(AND($I113=1,DJ113=1,DJ$41&gt;2,DJ$40&gt;0,SUM(DJ$47:DJ$53)&gt;0),1,0)))</f>
        <v>0</v>
      </c>
      <c r="BW113" s="80">
        <f>IF((SUM(BW$19:BW$39)+SUM(BW$78:BW112)+SUM(BW$117:BW$121))&gt;=30,0,SUM(IF(AND($I113=1,DK113=1,DK$41&gt;2,DK$40&gt;0,SUM(DK$47:DK$53)&gt;0),1,0)))</f>
        <v>0</v>
      </c>
      <c r="BX113" s="80">
        <f>IF((SUM(BX$19:BX$39)+SUM(BX$78:BX112)+SUM(BX$117:BX$121))&gt;=30,0,SUM(IF(AND($I113=1,DL113=1,DL$41&gt;2,DL$40&gt;0,SUM(DL$47:DL$53)&gt;0),1,0)))</f>
        <v>0</v>
      </c>
      <c r="BY113" s="80">
        <f>IF((SUM(BY$19:BY$39)+SUM(BY$78:BY112)+SUM(BY$117:BY$121))&gt;=30,0,SUM(IF(AND($I113=1,DM113=1,DM$41&gt;2,DM$40&gt;0,SUM(DM$47:DM$53)&gt;0),1,0)))</f>
        <v>0</v>
      </c>
      <c r="BZ113" s="80">
        <f>IF((SUM(BZ$19:BZ$39)+SUM(BZ$78:BZ112)+SUM(BZ$117:BZ$121))&gt;=30,0,SUM(IF(AND($I113=1,DN113=1,DN$41&gt;2,DN$40&gt;0,SUM(DN$47:DN$53)&gt;0),1,0)))</f>
        <v>0</v>
      </c>
      <c r="CA113" s="80">
        <f>IF((SUM(CA$19:CA$39)+SUM(CA$78:CA112)+SUM(CA$117:CA$121))&gt;=30,0,SUM(IF(AND($I113=1,DO113=1,DO$41&gt;2,DO$40&gt;0,SUM(DO$47:DO$53)&gt;0),1,0)))</f>
        <v>0</v>
      </c>
      <c r="CB113" s="80">
        <f>IF((SUM(CB$19:CB$39)+SUM(CB$78:CB112)+SUM(CB$117:CB$121))&gt;=30,0,SUM(IF(AND($I113=1,DP113=1,DP$41&gt;2,DP$40&gt;0,SUM(DP$47:DP$53)&gt;0),1,0)))</f>
        <v>0</v>
      </c>
      <c r="CC113" s="80">
        <f>IF((SUM(CC$19:CC$39)+SUM(CC$78:CC112)+SUM(CC$117:CC$121))&gt;=30,0,SUM(IF(AND($I113=1,DQ113=1,DQ$41&gt;2,DQ$40&gt;0,SUM(DQ$47:DQ$53)&gt;0),1,0)))</f>
        <v>0</v>
      </c>
      <c r="CD113" s="80">
        <f>IF((SUM(CD$19:CD$39)+SUM(CD$78:CD112)+SUM(CD$117:CD$121))&gt;=30,0,SUM(IF(AND($I113=1,DR113=1,DR$41&gt;2,DR$40&gt;0,SUM(DR$47:DR$53)&gt;0),1,0)))</f>
        <v>0</v>
      </c>
      <c r="CE113" s="80">
        <f>IF((SUM(CE$19:CE$39)+SUM(CE$78:CE112)+SUM(CE$117:CE$121))&gt;=30,0,SUM(IF(AND($I113=1,DS113=1,DS$41&gt;2,DS$40&gt;0,SUM(DS$47:DS$53)&gt;0),1,0)))</f>
        <v>0</v>
      </c>
      <c r="CF113" s="80">
        <f>IF((SUM(CF$19:CF$39)+SUM(CF$78:CF112)+SUM(CF$117:CF$121))&gt;=30,0,SUM(IF(AND($I113=1,DT113=1,DT$41&gt;2,DT$40&gt;0,SUM(DT$47:DT$53)&gt;0),1,0)))</f>
        <v>0</v>
      </c>
      <c r="CG113" s="80">
        <f>IF((SUM(CG$19:CG$39)+SUM(CG$78:CG112)+SUM(CG$117:CG$121))&gt;=30,0,SUM(IF(AND($I113=1,DU113=1,DU$41&gt;2,DU$40&gt;0,SUM(DU$47:DU$53)&gt;0),1,0)))</f>
        <v>0</v>
      </c>
      <c r="CH113" s="80">
        <f>IF((SUM(CH$19:CH$39)+SUM(CH$78:CH112)+SUM(CH$117:CH$121))&gt;=30,0,SUM(IF(AND($I113=1,DV113=1,DV$41&gt;2,DV$40&gt;0,SUM(DV$47:DV$53)&gt;0),1,0)))</f>
        <v>0</v>
      </c>
      <c r="CI113" s="80">
        <f>IF((SUM(CI$19:CI$39)+SUM(CI$78:CI112)+SUM(CI$117:CI$121))&gt;=30,0,SUM(IF(AND($I113=1,DW113=1,DW$41&gt;2,DW$40&gt;0,SUM(DW$47:DW$53)&gt;0),1,0)))</f>
        <v>0</v>
      </c>
      <c r="CJ113" s="80">
        <f>IF((SUM(CJ$19:CJ$39)+SUM(CJ$78:CJ112)+SUM(CJ$117:CJ$121))&gt;=30,0,SUM(IF(AND($I113=1,DX113=1,DX$41&gt;2,DX$40&gt;0,SUM(DX$47:DX$53)&gt;0),1,0)))</f>
        <v>0</v>
      </c>
      <c r="CK113" s="80">
        <f>IF((SUM(CK$19:CK$39)+SUM(CK$78:CK112)+SUM(CK$117:CK$121))&gt;=30,0,SUM(IF(AND($I113=1,DY113=1,DY$41&gt;2,DY$40&gt;0,SUM(DY$47:DY$53)&gt;0),1,0)))</f>
        <v>0</v>
      </c>
      <c r="CL113" s="80">
        <f>IF((SUM(CL$19:CL$39)+SUM(CL$78:CL112)+SUM(CL$117:CL$121))&gt;=30,0,SUM(IF(AND($I113=1,DZ113=1,DZ$41&gt;2,DZ$40&gt;0,SUM(DZ$47:DZ$53)&gt;0),1,0)))</f>
        <v>0</v>
      </c>
      <c r="CM113" s="80">
        <f>IF((SUM(CM$19:CM$39)+SUM(CM$78:CM112)+SUM(CM$117:CM$121))&gt;=30,0,SUM(IF(AND($I113=1,EA113=1,EA$41&gt;2,EA$40&gt;0,SUM(EA$47:EA$53)&gt;0),1,0)))</f>
        <v>0</v>
      </c>
      <c r="CN113" s="80">
        <f>IF((SUM(CN$19:CN$39)+SUM(CN$78:CN112)+SUM(CN$117:CN$121))&gt;=30,0,SUM(IF(AND($I113=1,EB113=1,EB$41&gt;2,EB$40&gt;0,SUM(EB$47:EB$53)&gt;0),1,0)))</f>
        <v>0</v>
      </c>
      <c r="CO113" s="80">
        <f>IF((SUM(CO$19:CO$39)+SUM(CO$78:CO112)+SUM(CO$117:CO$121))&gt;=30,0,SUM(IF(AND($I113=1,EC113=1,EC$41&gt;2,EC$40&gt;0,SUM(EC$47:EC$53)&gt;0),1,0)))</f>
        <v>0</v>
      </c>
      <c r="CP113" s="80">
        <f>IF((SUM(CP$19:CP$39)+SUM(CP$78:CP112)+SUM(CP$117:CP$121))&gt;=30,0,SUM(IF(AND($I113=1,ED113=1,ED$41&gt;2,ED$40&gt;0,SUM(ED$47:ED$53)&gt;0),1,0)))</f>
        <v>0</v>
      </c>
      <c r="CQ113" s="80">
        <f>IF((SUM(CQ$19:CQ$39)+SUM(CQ$78:CQ112)+SUM(CQ$117:CQ$121))&gt;=30,0,SUM(IF(AND($I113=1,EE113=1,EE$41&gt;2,EE$40&gt;0,SUM(EE$47:EE$53)&gt;0),1,0)))</f>
        <v>0</v>
      </c>
      <c r="CR113" s="80">
        <f>IF((SUM(CR$19:CR$39)+SUM(CR$78:CR112)+SUM(CR$117:CR$121))&gt;=30,0,SUM(IF(AND($I113=1,EF113=1,EF$41&gt;2,EF$40&gt;0,SUM(EF$47:EF$53)&gt;0),1,0)))</f>
        <v>0</v>
      </c>
      <c r="CS113" s="64"/>
      <c r="CT113" s="64"/>
      <c r="CU113" s="64"/>
      <c r="CV113" s="64"/>
      <c r="CW113" s="64"/>
      <c r="CX113" s="64"/>
      <c r="CY113" s="64"/>
      <c r="CZ113" s="64"/>
      <c r="DA113" s="64"/>
      <c r="DB113" s="64"/>
      <c r="DC113" s="64"/>
      <c r="DD113" s="64"/>
      <c r="DE113" s="64"/>
      <c r="DF113" s="64"/>
      <c r="DG113" s="64"/>
      <c r="DH113" s="64"/>
      <c r="DI113" s="64"/>
      <c r="DJ113" s="64"/>
      <c r="DK113" s="64"/>
      <c r="DL113" s="64"/>
      <c r="DM113" s="64"/>
      <c r="DN113" s="64"/>
      <c r="DO113" s="64"/>
      <c r="DP113" s="64"/>
      <c r="DQ113" s="64"/>
      <c r="DR113" s="64"/>
      <c r="DS113" s="64"/>
      <c r="DT113" s="64"/>
      <c r="DU113" s="64"/>
      <c r="DV113" s="64"/>
      <c r="DW113" s="64"/>
      <c r="DX113" s="64"/>
      <c r="DY113" s="64"/>
      <c r="DZ113" s="64"/>
      <c r="EA113" s="64"/>
      <c r="EB113" s="64"/>
      <c r="EC113" s="64"/>
      <c r="ED113" s="64"/>
      <c r="EE113" s="64"/>
      <c r="EF113" s="64"/>
      <c r="EG113" s="54">
        <f t="shared" si="48"/>
        <v>0</v>
      </c>
      <c r="EH113" s="136"/>
      <c r="EI113" s="97">
        <f t="shared" si="49"/>
        <v>0</v>
      </c>
      <c r="EJ113" s="344" t="str">
        <f t="shared" si="50"/>
        <v/>
      </c>
      <c r="EK113" s="345">
        <f t="shared" si="51"/>
        <v>0</v>
      </c>
      <c r="EL113" s="185"/>
      <c r="EM113" s="102">
        <f>SUMIF($K113,REGISTER!$CU$7,'KORT 3'!$BD113)</f>
        <v>0</v>
      </c>
      <c r="EN113" s="19">
        <f>SUMIF($K113,REGISTER!$CU$8,'KORT 3'!$BD113)</f>
        <v>0</v>
      </c>
      <c r="EO113" s="20">
        <f>SUMIF($K113,REGISTER!$CU$9,'KORT 3'!$BD113)</f>
        <v>0</v>
      </c>
      <c r="EP113" s="17">
        <f>SUMIF($K113,REGISTER!$CU$21,'KORT 3'!$BD113)</f>
        <v>0</v>
      </c>
      <c r="EQ113" s="19">
        <f>SUMIF($K113,REGISTER!$CU$22,'KORT 3'!$BD113)</f>
        <v>0</v>
      </c>
      <c r="ER113" s="20">
        <f>SUMIF($K113,REGISTER!$CU$23,'KORT 3'!$BD113)</f>
        <v>0</v>
      </c>
      <c r="ES113" s="17">
        <f>SUMIF($K113,REGISTER!$CU$14,'KORT 3'!$BD113)</f>
        <v>0</v>
      </c>
      <c r="ET113" s="19">
        <f>SUMIF($K113,REGISTER!$CU$15,'KORT 3'!$BD113)</f>
        <v>0</v>
      </c>
      <c r="EU113" s="19">
        <f>SUMIF($K113,REGISTER!$CU$16,'KORT 3'!$BD113)</f>
        <v>0</v>
      </c>
      <c r="EV113" s="218">
        <f>SUMIF($K113,REGISTER!$CU$17,'KORT 3'!$BD113)+SUMIF($K113,REGISTER!$CU$18,'KORT 3'!$BD113)+SUMIF($K113,REGISTER!$CU$19,'KORT 3'!$BD113)+SUMIF($K113,REGISTER!$CU$20,'KORT 3'!$BD113)</f>
        <v>0</v>
      </c>
      <c r="EW113" s="103">
        <f>SUMIF($K113,REGISTER!$CU$28,'KORT 3'!$BD113)</f>
        <v>0</v>
      </c>
      <c r="EX113" s="19">
        <f>SUMIF($K113,REGISTER!$CU$29,'KORT 3'!$BD113)</f>
        <v>0</v>
      </c>
      <c r="EY113" s="19">
        <f>SUMIF($K113,REGISTER!$CU$30,'KORT 3'!$BD113)</f>
        <v>0</v>
      </c>
      <c r="EZ113" s="218">
        <f>SUMIF($K113,REGISTER!$CU$31,'KORT 3'!$BD113)+SUMIF($K113,REGISTER!$CU$32,'KORT 3'!$BD113)+SUMIF($K113,REGISTER!$CU$33,'KORT 3'!$BD113)+SUMIF($K113,REGISTER!$CU$34,'KORT 3'!$BD113)</f>
        <v>0</v>
      </c>
      <c r="FA113" s="136"/>
      <c r="FB113" s="136"/>
      <c r="FC113" s="136"/>
      <c r="FD113" s="136"/>
      <c r="FE113" s="136"/>
      <c r="FF113" s="136"/>
      <c r="FG113" s="136"/>
      <c r="FH113" s="136"/>
      <c r="FI113" s="136"/>
      <c r="FJ113" s="136"/>
      <c r="FK113" s="136"/>
      <c r="FL113" s="136"/>
      <c r="FM113" s="136"/>
      <c r="FN113" s="136"/>
      <c r="FO113" s="136"/>
      <c r="FP113" s="235"/>
      <c r="FQ113" s="103">
        <f>SUMIF($M113,REGISTER!$CU$36,'KORT 3'!$O113)</f>
        <v>0</v>
      </c>
      <c r="FR113" s="19">
        <f>SUMIF($M113,REGISTER!$CU$37,'KORT 3'!$O113)</f>
        <v>0</v>
      </c>
      <c r="FS113" s="19">
        <f>SUMIF($M113,REGISTER!$CU$38,'KORT 3'!$O113)</f>
        <v>0</v>
      </c>
      <c r="FT113" s="19">
        <f>SUMIF($M113,REGISTER!$CU$39,'KORT 3'!$O113)</f>
        <v>0</v>
      </c>
      <c r="FU113" s="19">
        <f>SUMIF($M113,REGISTER!$CU$40,'KORT 3'!$O113)</f>
        <v>0</v>
      </c>
      <c r="FV113" s="19">
        <f>SUMIF($M113,REGISTER!$CU$41,'KORT 3'!$O113)</f>
        <v>0</v>
      </c>
      <c r="FW113" s="19">
        <f>SUMIF($M113,REGISTER!$CU$56,'KORT 3'!$O113)</f>
        <v>0</v>
      </c>
      <c r="FX113" s="19">
        <f>SUMIF($M113,REGISTER!$CU$57,'KORT 3'!$O113)</f>
        <v>0</v>
      </c>
      <c r="FY113" s="19">
        <f>SUMIF($M113,REGISTER!$CU$58,'KORT 3'!$O113)</f>
        <v>0</v>
      </c>
      <c r="FZ113" s="19">
        <f>SUMIF($M113,REGISTER!$CU$59,'KORT 3'!$O113)</f>
        <v>0</v>
      </c>
      <c r="GA113" s="19">
        <f>SUMIF($M113,REGISTER!$CU$60,'KORT 3'!$O113)</f>
        <v>0</v>
      </c>
      <c r="GB113" s="19">
        <f>SUMIF($M113,REGISTER!$CU$61,'KORT 3'!$O113)</f>
        <v>0</v>
      </c>
      <c r="GC113" s="19">
        <f>SUMIF($M113,REGISTER!$CU$46,'KORT 3'!$O113)</f>
        <v>0</v>
      </c>
      <c r="GD113" s="19">
        <f>SUMIF($M113,REGISTER!$CU$47,'KORT 3'!$O113)</f>
        <v>0</v>
      </c>
      <c r="GE113" s="19">
        <f>SUMIF($M113,REGISTER!$CU$48,'KORT 3'!$O113)</f>
        <v>0</v>
      </c>
      <c r="GF113" s="19">
        <f>SUMIF($M113,REGISTER!$CU$49,'KORT 3'!$O113)</f>
        <v>0</v>
      </c>
      <c r="GG113" s="19">
        <f>SUMIF($M113,REGISTER!$CU$50,'KORT 3'!$O113)</f>
        <v>0</v>
      </c>
      <c r="GH113" s="19">
        <f>SUMIF($M113,REGISTER!$CU$51,'KORT 3'!$O113)</f>
        <v>0</v>
      </c>
      <c r="GI113" s="18">
        <f>SUMIF($M113,REGISTER!$CU$52,'KORT 3'!$O113)+SUMIF($M113,REGISTER!$CU$53,'KORT 3'!$O113)+SUMIF($M113,REGISTER!$CU$54,'KORT 3'!$O113)+SUMIF($M113,REGISTER!$CU$55,'KORT 3'!$O113)</f>
        <v>0</v>
      </c>
      <c r="GJ113" s="19">
        <f>SUMIF($M113,REGISTER!$CU$66,'KORT 3'!$O113)</f>
        <v>0</v>
      </c>
      <c r="GK113" s="19">
        <f>SUMIF($M113,REGISTER!$CU$67,'KORT 3'!$O113)</f>
        <v>0</v>
      </c>
      <c r="GL113" s="19">
        <f>SUMIF($M113,REGISTER!$CU$68,'KORT 3'!$O113)</f>
        <v>0</v>
      </c>
      <c r="GM113" s="19">
        <f>SUMIF($M113,REGISTER!$CU$69,'KORT 3'!$O113)</f>
        <v>0</v>
      </c>
      <c r="GN113" s="19">
        <f>SUMIF($M113,REGISTER!$CU$70,'KORT 3'!$O113)</f>
        <v>0</v>
      </c>
      <c r="GO113" s="19">
        <f>SUMIF($M113,REGISTER!$CU$71,'KORT 3'!$O113)</f>
        <v>0</v>
      </c>
      <c r="GP113" s="18">
        <f>SUMIF($M113,REGISTER!$CU$72,'KORT 3'!$O113)+SUMIF($M113,REGISTER!$CU$73,'KORT 3'!$O113)+SUMIF($M113,REGISTER!$CU$74,'KORT 3'!$O113)+SUMIF($M113,REGISTER!$CU$75,'KORT 3'!$O113)</f>
        <v>0</v>
      </c>
      <c r="GQ113" s="136"/>
      <c r="GR113" s="136"/>
      <c r="GS113" s="136"/>
      <c r="GT113" s="136"/>
      <c r="GU113" s="136"/>
      <c r="GV113" s="136"/>
      <c r="GW113" s="136"/>
      <c r="GX113" s="136"/>
      <c r="GY113" s="136"/>
      <c r="GZ113" s="136"/>
      <c r="HA113" s="136"/>
      <c r="HB113" s="136"/>
      <c r="HC113" s="136"/>
      <c r="HD113" s="136"/>
      <c r="HE113" s="136"/>
      <c r="HF113" s="136"/>
      <c r="HG113" s="136"/>
      <c r="HH113" s="125"/>
      <c r="HI113" s="1"/>
    </row>
    <row r="114" spans="1:217" ht="12" customHeight="1">
      <c r="A114" s="17">
        <v>58</v>
      </c>
      <c r="B114" s="81"/>
      <c r="C114" s="427" t="str">
        <f t="shared" si="38"/>
        <v/>
      </c>
      <c r="D114" s="428"/>
      <c r="E114" s="428"/>
      <c r="F114" s="428"/>
      <c r="G114" s="429"/>
      <c r="H114" s="130" t="str">
        <f t="shared" si="39"/>
        <v/>
      </c>
      <c r="I114" s="26">
        <f t="shared" si="40"/>
        <v>0</v>
      </c>
      <c r="J114" s="26">
        <f t="shared" si="41"/>
        <v>0</v>
      </c>
      <c r="K114" s="26">
        <f t="shared" si="42"/>
        <v>0</v>
      </c>
      <c r="L114" s="133"/>
      <c r="M114" s="26">
        <f t="shared" si="43"/>
        <v>0</v>
      </c>
      <c r="N114" s="26">
        <f t="shared" si="44"/>
        <v>0</v>
      </c>
      <c r="O114" s="101">
        <f t="shared" si="45"/>
        <v>0</v>
      </c>
      <c r="P114" s="80">
        <f>IF((SUM(P$19:P$39)+SUM(P$78:P113)+SUM(P$117:P$121))&gt;=REGISTER!$CZ$22,0,IF(CS$70=1,0,IF(AND(CS114=1,$J114=1,CS$43&gt;=REGISTER!$CZ$25,CS$40&gt;0,SUM(CS$54:CS$60)&gt;0),1,0)))</f>
        <v>0</v>
      </c>
      <c r="Q114" s="80">
        <f>IF((SUM(Q$19:Q$39)+SUM(Q$78:Q113)+SUM(Q$117:Q$121))&gt;=REGISTER!$CZ$22,0,IF(CT$70=1,0,IF(AND(CT114=1,$J114=1,CT$43&gt;=REGISTER!$CZ$25,CT$40&gt;0,SUM(CT$54:CT$60)&gt;0),1,0)))</f>
        <v>0</v>
      </c>
      <c r="R114" s="80">
        <f>IF((SUM(R$19:R$39)+SUM(R$78:R113)+SUM(R$117:R$121))&gt;=REGISTER!$CZ$22,0,IF(CU$70=1,0,IF(AND(CU114=1,$J114=1,CU$43&gt;=REGISTER!$CZ$25,CU$40&gt;0,SUM(CU$54:CU$60)&gt;0),1,0)))</f>
        <v>0</v>
      </c>
      <c r="S114" s="80">
        <f>IF((SUM(S$19:S$39)+SUM(S$78:S113)+SUM(S$117:S$121))&gt;=REGISTER!$CZ$22,0,IF(CV$70=1,0,IF(AND(CV114=1,$J114=1,CV$43&gt;=REGISTER!$CZ$25,CV$40&gt;0,SUM(CV$54:CV$60)&gt;0),1,0)))</f>
        <v>0</v>
      </c>
      <c r="T114" s="80">
        <f>IF((SUM(T$19:T$39)+SUM(T$78:T113)+SUM(T$117:T$121))&gt;=REGISTER!$CZ$22,0,IF(CW$70=1,0,IF(AND(CW114=1,$J114=1,CW$43&gt;=REGISTER!$CZ$25,CW$40&gt;0,SUM(CW$54:CW$60)&gt;0),1,0)))</f>
        <v>0</v>
      </c>
      <c r="U114" s="80">
        <f>IF((SUM(U$19:U$39)+SUM(U$78:U113)+SUM(U$117:U$121))&gt;=REGISTER!$CZ$22,0,IF(CX$70=1,0,IF(AND(CX114=1,$J114=1,CX$43&gt;=REGISTER!$CZ$25,CX$40&gt;0,SUM(CX$54:CX$60)&gt;0),1,0)))</f>
        <v>0</v>
      </c>
      <c r="V114" s="80">
        <f>IF((SUM(V$19:V$39)+SUM(V$78:V113)+SUM(V$117:V$121))&gt;=REGISTER!$CZ$22,0,IF(CY$70=1,0,IF(AND(CY114=1,$J114=1,CY$43&gt;=REGISTER!$CZ$25,CY$40&gt;0,SUM(CY$54:CY$60)&gt;0),1,0)))</f>
        <v>0</v>
      </c>
      <c r="W114" s="80">
        <f>IF((SUM(W$19:W$39)+SUM(W$78:W113)+SUM(W$117:W$121))&gt;=REGISTER!$CZ$22,0,IF(CZ$70=1,0,IF(AND(CZ114=1,$J114=1,CZ$43&gt;=REGISTER!$CZ$25,CZ$40&gt;0,SUM(CZ$54:CZ$60)&gt;0),1,0)))</f>
        <v>0</v>
      </c>
      <c r="X114" s="80">
        <f>IF((SUM(X$19:X$39)+SUM(X$78:X113)+SUM(X$117:X$121))&gt;=REGISTER!$CZ$22,0,IF(DA$70=1,0,IF(AND(DA114=1,$J114=1,DA$43&gt;=REGISTER!$CZ$25,DA$40&gt;0,SUM(DA$54:DA$60)&gt;0),1,0)))</f>
        <v>0</v>
      </c>
      <c r="Y114" s="80">
        <f>IF((SUM(Y$19:Y$39)+SUM(Y$78:Y113)+SUM(Y$117:Y$121))&gt;=REGISTER!$CZ$22,0,IF(DB$70=1,0,IF(AND(DB114=1,$J114=1,DB$43&gt;=REGISTER!$CZ$25,DB$40&gt;0,SUM(DB$54:DB$60)&gt;0),1,0)))</f>
        <v>0</v>
      </c>
      <c r="Z114" s="80">
        <f>IF((SUM(Z$19:Z$39)+SUM(Z$78:Z113)+SUM(Z$117:Z$121))&gt;=REGISTER!$CZ$22,0,IF(DC$70=1,0,IF(AND(DC114=1,$J114=1,DC$43&gt;=REGISTER!$CZ$25,DC$40&gt;0,SUM(DC$54:DC$60)&gt;0),1,0)))</f>
        <v>0</v>
      </c>
      <c r="AA114" s="80">
        <f>IF((SUM(AA$19:AA$39)+SUM(AA$78:AA113)+SUM(AA$117:AA$121))&gt;=REGISTER!$CZ$22,0,IF(DD$70=1,0,IF(AND(DD114=1,$J114=1,DD$43&gt;=REGISTER!$CZ$25,DD$40&gt;0,SUM(DD$54:DD$60)&gt;0),1,0)))</f>
        <v>0</v>
      </c>
      <c r="AB114" s="80">
        <f>IF((SUM(AB$19:AB$39)+SUM(AB$78:AB113)+SUM(AB$117:AB$121))&gt;=REGISTER!$CZ$22,0,IF(DE$70=1,0,IF(AND(DE114=1,$J114=1,DE$43&gt;=REGISTER!$CZ$25,DE$40&gt;0,SUM(DE$54:DE$60)&gt;0),1,0)))</f>
        <v>0</v>
      </c>
      <c r="AC114" s="80">
        <f>IF((SUM(AC$19:AC$39)+SUM(AC$78:AC113)+SUM(AC$117:AC$121))&gt;=REGISTER!$CZ$22,0,IF(DF$70=1,0,IF(AND(DF114=1,$J114=1,DF$43&gt;=REGISTER!$CZ$25,DF$40&gt;0,SUM(DF$54:DF$60)&gt;0),1,0)))</f>
        <v>0</v>
      </c>
      <c r="AD114" s="80">
        <f>IF((SUM(AD$19:AD$39)+SUM(AD$78:AD113)+SUM(AD$117:AD$121))&gt;=REGISTER!$CZ$22,0,IF(DG$70=1,0,IF(AND(DG114=1,$J114=1,DG$43&gt;=REGISTER!$CZ$25,DG$40&gt;0,SUM(DG$54:DG$60)&gt;0),1,0)))</f>
        <v>0</v>
      </c>
      <c r="AE114" s="80">
        <f>IF((SUM(AE$19:AE$39)+SUM(AE$78:AE113)+SUM(AE$117:AE$121))&gt;=REGISTER!$CZ$22,0,IF(DH$70=1,0,IF(AND(DH114=1,$J114=1,DH$43&gt;=REGISTER!$CZ$25,DH$40&gt;0,SUM(DH$54:DH$60)&gt;0),1,0)))</f>
        <v>0</v>
      </c>
      <c r="AF114" s="80">
        <f>IF((SUM(AF$19:AF$39)+SUM(AF$78:AF113)+SUM(AF$117:AF$121))&gt;=REGISTER!$CZ$22,0,IF(DI$70=1,0,IF(AND(DI114=1,$J114=1,DI$43&gt;=REGISTER!$CZ$25,DI$40&gt;0,SUM(DI$54:DI$60)&gt;0),1,0)))</f>
        <v>0</v>
      </c>
      <c r="AG114" s="80">
        <f>IF((SUM(AG$19:AG$39)+SUM(AG$78:AG113)+SUM(AG$117:AG$121))&gt;=REGISTER!$CZ$22,0,IF(DJ$70=1,0,IF(AND(DJ114=1,$J114=1,DJ$43&gt;=REGISTER!$CZ$25,DJ$40&gt;0,SUM(DJ$54:DJ$60)&gt;0),1,0)))</f>
        <v>0</v>
      </c>
      <c r="AH114" s="80">
        <f>IF((SUM(AH$19:AH$39)+SUM(AH$78:AH113)+SUM(AH$117:AH$121))&gt;=REGISTER!$CZ$22,0,IF(DK$70=1,0,IF(AND(DK114=1,$J114=1,DK$43&gt;=REGISTER!$CZ$25,DK$40&gt;0,SUM(DK$54:DK$60)&gt;0),1,0)))</f>
        <v>0</v>
      </c>
      <c r="AI114" s="80">
        <f>IF((SUM(AI$19:AI$39)+SUM(AI$78:AI113)+SUM(AI$117:AI$121))&gt;=REGISTER!$CZ$22,0,IF(DL$70=1,0,IF(AND(DL114=1,$J114=1,DL$43&gt;=REGISTER!$CZ$25,DL$40&gt;0,SUM(DL$54:DL$60)&gt;0),1,0)))</f>
        <v>0</v>
      </c>
      <c r="AJ114" s="80">
        <f>IF((SUM(AJ$19:AJ$39)+SUM(AJ$78:AJ113)+SUM(AJ$117:AJ$121))&gt;=REGISTER!$CZ$22,0,IF(DM$70=1,0,IF(AND(DM114=1,$J114=1,DM$43&gt;=REGISTER!$CZ$25,DM$40&gt;0,SUM(DM$54:DM$60)&gt;0),1,0)))</f>
        <v>0</v>
      </c>
      <c r="AK114" s="80">
        <f>IF((SUM(AK$19:AK$39)+SUM(AK$78:AK113)+SUM(AK$117:AK$121))&gt;=REGISTER!$CZ$22,0,IF(DN$70=1,0,IF(AND(DN114=1,$J114=1,DN$43&gt;=REGISTER!$CZ$25,DN$40&gt;0,SUM(DN$54:DN$60)&gt;0),1,0)))</f>
        <v>0</v>
      </c>
      <c r="AL114" s="80">
        <f>IF((SUM(AL$19:AL$39)+SUM(AL$78:AL113)+SUM(AL$117:AL$121))&gt;=REGISTER!$CZ$22,0,IF(DO$70=1,0,IF(AND(DO114=1,$J114=1,DO$43&gt;=REGISTER!$CZ$25,DO$40&gt;0,SUM(DO$54:DO$60)&gt;0),1,0)))</f>
        <v>0</v>
      </c>
      <c r="AM114" s="80">
        <f>IF((SUM(AM$19:AM$39)+SUM(AM$78:AM113)+SUM(AM$117:AM$121))&gt;=REGISTER!$CZ$22,0,IF(DP$70=1,0,IF(AND(DP114=1,$J114=1,DP$43&gt;=REGISTER!$CZ$25,DP$40&gt;0,SUM(DP$54:DP$60)&gt;0),1,0)))</f>
        <v>0</v>
      </c>
      <c r="AN114" s="80">
        <f>IF((SUM(AN$19:AN$39)+SUM(AN$78:AN113)+SUM(AN$117:AN$121))&gt;=REGISTER!$CZ$22,0,IF(DQ$70=1,0,IF(AND(DQ114=1,$J114=1,DQ$43&gt;=REGISTER!$CZ$25,DQ$40&gt;0,SUM(DQ$54:DQ$60)&gt;0),1,0)))</f>
        <v>0</v>
      </c>
      <c r="AO114" s="80">
        <f>IF((SUM(AO$19:AO$39)+SUM(AO$78:AO113)+SUM(AO$117:AO$121))&gt;=REGISTER!$CZ$22,0,IF(DR$70=1,0,IF(AND(DR114=1,$J114=1,DR$43&gt;=REGISTER!$CZ$25,DR$40&gt;0,SUM(DR$54:DR$60)&gt;0),1,0)))</f>
        <v>0</v>
      </c>
      <c r="AP114" s="80">
        <f>IF((SUM(AP$19:AP$39)+SUM(AP$78:AP113)+SUM(AP$117:AP$121))&gt;=REGISTER!$CZ$22,0,IF(DS$70=1,0,IF(AND(DS114=1,$J114=1,DS$43&gt;=REGISTER!$CZ$25,DS$40&gt;0,SUM(DS$54:DS$60)&gt;0),1,0)))</f>
        <v>0</v>
      </c>
      <c r="AQ114" s="80">
        <f>IF((SUM(AQ$19:AQ$39)+SUM(AQ$78:AQ113)+SUM(AQ$117:AQ$121))&gt;=REGISTER!$CZ$22,0,IF(DT$70=1,0,IF(AND(DT114=1,$J114=1,DT$43&gt;=REGISTER!$CZ$25,DT$40&gt;0,SUM(DT$54:DT$60)&gt;0),1,0)))</f>
        <v>0</v>
      </c>
      <c r="AR114" s="80">
        <f>IF((SUM(AR$19:AR$39)+SUM(AR$78:AR113)+SUM(AR$117:AR$121))&gt;=REGISTER!$CZ$22,0,IF(DU$70=1,0,IF(AND(DU114=1,$J114=1,DU$43&gt;=REGISTER!$CZ$25,DU$40&gt;0,SUM(DU$54:DU$60)&gt;0),1,0)))</f>
        <v>0</v>
      </c>
      <c r="AS114" s="80">
        <f>IF((SUM(AS$19:AS$39)+SUM(AS$78:AS113)+SUM(AS$117:AS$121))&gt;=REGISTER!$CZ$22,0,IF(DV$70=1,0,IF(AND(DV114=1,$J114=1,DV$43&gt;=REGISTER!$CZ$25,DV$40&gt;0,SUM(DV$54:DV$60)&gt;0),1,0)))</f>
        <v>0</v>
      </c>
      <c r="AT114" s="80">
        <f>IF((SUM(AT$19:AT$39)+SUM(AT$78:AT113)+SUM(AT$117:AT$121))&gt;=REGISTER!$CZ$22,0,IF(DW$70=1,0,IF(AND(DW114=1,$J114=1,DW$43&gt;=REGISTER!$CZ$25,DW$40&gt;0,SUM(DW$54:DW$60)&gt;0),1,0)))</f>
        <v>0</v>
      </c>
      <c r="AU114" s="80">
        <f>IF((SUM(AU$19:AU$39)+SUM(AU$78:AU113)+SUM(AU$117:AU$121))&gt;=REGISTER!$CZ$22,0,IF(DX$70=1,0,IF(AND(DX114=1,$J114=1,DX$43&gt;=REGISTER!$CZ$25,DX$40&gt;0,SUM(DX$54:DX$60)&gt;0),1,0)))</f>
        <v>0</v>
      </c>
      <c r="AV114" s="80">
        <f>IF((SUM(AV$19:AV$39)+SUM(AV$78:AV113)+SUM(AV$117:AV$121))&gt;=REGISTER!$CZ$22,0,IF(DY$70=1,0,IF(AND(DY114=1,$J114=1,DY$43&gt;=REGISTER!$CZ$25,DY$40&gt;0,SUM(DY$54:DY$60)&gt;0),1,0)))</f>
        <v>0</v>
      </c>
      <c r="AW114" s="80">
        <f>IF((SUM(AW$19:AW$39)+SUM(AW$78:AW113)+SUM(AW$117:AW$121))&gt;=REGISTER!$CZ$22,0,IF(DZ$70=1,0,IF(AND(DZ114=1,$J114=1,DZ$43&gt;=REGISTER!$CZ$25,DZ$40&gt;0,SUM(DZ$54:DZ$60)&gt;0),1,0)))</f>
        <v>0</v>
      </c>
      <c r="AX114" s="80">
        <f>IF((SUM(AX$19:AX$39)+SUM(AX$78:AX113)+SUM(AX$117:AX$121))&gt;=REGISTER!$CZ$22,0,IF(EA$70=1,0,IF(AND(EA114=1,$J114=1,EA$43&gt;=REGISTER!$CZ$25,EA$40&gt;0,SUM(EA$54:EA$60)&gt;0),1,0)))</f>
        <v>0</v>
      </c>
      <c r="AY114" s="80">
        <f>IF((SUM(AY$19:AY$39)+SUM(AY$78:AY113)+SUM(AY$117:AY$121))&gt;=REGISTER!$CZ$22,0,IF(EB$70=1,0,IF(AND(EB114=1,$J114=1,EB$43&gt;=REGISTER!$CZ$25,EB$40&gt;0,SUM(EB$54:EB$60)&gt;0),1,0)))</f>
        <v>0</v>
      </c>
      <c r="AZ114" s="80">
        <f>IF((SUM(AZ$19:AZ$39)+SUM(AZ$78:AZ113)+SUM(AZ$117:AZ$121))&gt;=REGISTER!$CZ$22,0,IF(EC$70=1,0,IF(AND(EC114=1,$J114=1,EC$43&gt;=REGISTER!$CZ$25,EC$40&gt;0,SUM(EC$54:EC$60)&gt;0),1,0)))</f>
        <v>0</v>
      </c>
      <c r="BA114" s="80">
        <f>IF((SUM(BA$19:BA$39)+SUM(BA$78:BA113)+SUM(BA$117:BA$121))&gt;=REGISTER!$CZ$22,0,IF(ED$70=1,0,IF(AND(ED114=1,$J114=1,ED$43&gt;=REGISTER!$CZ$25,ED$40&gt;0,SUM(ED$54:ED$60)&gt;0),1,0)))</f>
        <v>0</v>
      </c>
      <c r="BB114" s="80">
        <f>IF((SUM(BB$19:BB$39)+SUM(BB$78:BB113)+SUM(BB$117:BB$121))&gt;=REGISTER!$CZ$22,0,IF(EE$70=1,0,IF(AND(EE114=1,$J114=1,EE$43&gt;=REGISTER!$CZ$25,EE$40&gt;0,SUM(EE$54:EE$60)&gt;0),1,0)))</f>
        <v>0</v>
      </c>
      <c r="BC114" s="80">
        <f>IF((SUM(BC$19:BC$39)+SUM(BC$78:BC113)+SUM(BC$117:BC$121))&gt;=REGISTER!$CZ$22,0,IF(EF$70=1,0,IF(AND(EF114=1,$J114=1,EF$43&gt;=REGISTER!$CZ$25,EF$40&gt;0,SUM(EF$54:EF$60)&gt;0),1,0)))</f>
        <v>0</v>
      </c>
      <c r="BD114" s="101">
        <f t="shared" si="46"/>
        <v>0</v>
      </c>
      <c r="BE114" s="80">
        <f>IF((SUM(BE$19:BE$39)+SUM(BE$78:BE113)+SUM(BE$117:BE$121))&gt;=30,0,SUM(IF(AND($I114=1,CS114=1,CS$41&gt;2,CS$40&gt;0,SUM(CS$47:CS$53)&gt;0),1,0)))</f>
        <v>0</v>
      </c>
      <c r="BF114" s="80">
        <f>IF((SUM(BF$19:BF$39)+SUM(BF$78:BF113)+SUM(BF$117:BF$121))&gt;=30,0,SUM(IF(AND($I114=1,CT114=1,CT$41&gt;2,CT$40&gt;0,SUM(CT$47:CT$53)&gt;0),1,0)))</f>
        <v>0</v>
      </c>
      <c r="BG114" s="80">
        <f>IF((SUM(BG$19:BG$39)+SUM(BG$78:BG113)+SUM(BG$117:BG$121))&gt;=30,0,SUM(IF(AND($I114=1,CU114=1,CU$41&gt;2,CU$40&gt;0,SUM(CU$47:CU$53)&gt;0),1,0)))</f>
        <v>0</v>
      </c>
      <c r="BH114" s="80">
        <f>IF((SUM(BH$19:BH$39)+SUM(BH$78:BH113)+SUM(BH$117:BH$121))&gt;=30,0,SUM(IF(AND($I114=1,CV114=1,CV$41&gt;2,CV$40&gt;0,SUM(CV$47:CV$53)&gt;0),1,0)))</f>
        <v>0</v>
      </c>
      <c r="BI114" s="80">
        <f>IF((SUM(BI$19:BI$39)+SUM(BI$78:BI113)+SUM(BI$117:BI$121))&gt;=30,0,SUM(IF(AND($I114=1,CW114=1,CW$41&gt;2,CW$40&gt;0,SUM(CW$47:CW$53)&gt;0),1,0)))</f>
        <v>0</v>
      </c>
      <c r="BJ114" s="80">
        <f>IF((SUM(BJ$19:BJ$39)+SUM(BJ$78:BJ113)+SUM(BJ$117:BJ$121))&gt;=30,0,SUM(IF(AND($I114=1,CX114=1,CX$41&gt;2,CX$40&gt;0,SUM(CX$47:CX$53)&gt;0),1,0)))</f>
        <v>0</v>
      </c>
      <c r="BK114" s="80">
        <f>IF((SUM(BK$19:BK$39)+SUM(BK$78:BK113)+SUM(BK$117:BK$121))&gt;=30,0,SUM(IF(AND($I114=1,CY114=1,CY$41&gt;2,CY$40&gt;0,SUM(CY$47:CY$53)&gt;0),1,0)))</f>
        <v>0</v>
      </c>
      <c r="BL114" s="80">
        <f>IF((SUM(BL$19:BL$39)+SUM(BL$78:BL113)+SUM(BL$117:BL$121))&gt;=30,0,SUM(IF(AND($I114=1,CZ114=1,CZ$41&gt;2,CZ$40&gt;0,SUM(CZ$47:CZ$53)&gt;0),1,0)))</f>
        <v>0</v>
      </c>
      <c r="BM114" s="80">
        <f>IF((SUM(BM$19:BM$39)+SUM(BM$78:BM113)+SUM(BM$117:BM$121))&gt;=30,0,SUM(IF(AND($I114=1,DA114=1,DA$41&gt;2,DA$40&gt;0,SUM(DA$47:DA$53)&gt;0),1,0)))</f>
        <v>0</v>
      </c>
      <c r="BN114" s="80">
        <f>IF((SUM(BN$19:BN$39)+SUM(BN$78:BN113)+SUM(BN$117:BN$121))&gt;=30,0,SUM(IF(AND($I114=1,DB114=1,DB$41&gt;2,DB$40&gt;0,SUM(DB$47:DB$53)&gt;0),1,0)))</f>
        <v>0</v>
      </c>
      <c r="BO114" s="80">
        <f>IF((SUM(BO$19:BO$39)+SUM(BO$78:BO113)+SUM(BO$117:BO$121))&gt;=30,0,SUM(IF(AND($I114=1,DC114=1,DC$41&gt;2,DC$40&gt;0,SUM(DC$47:DC$53)&gt;0),1,0)))</f>
        <v>0</v>
      </c>
      <c r="BP114" s="80">
        <f>IF((SUM(BP$19:BP$39)+SUM(BP$78:BP113)+SUM(BP$117:BP$121))&gt;=30,0,SUM(IF(AND($I114=1,DD114=1,DD$41&gt;2,DD$40&gt;0,SUM(DD$47:DD$53)&gt;0),1,0)))</f>
        <v>0</v>
      </c>
      <c r="BQ114" s="80">
        <f>IF((SUM(BQ$19:BQ$39)+SUM(BQ$78:BQ113)+SUM(BQ$117:BQ$121))&gt;=30,0,SUM(IF(AND($I114=1,DE114=1,DE$41&gt;2,DE$40&gt;0,SUM(DE$47:DE$53)&gt;0),1,0)))</f>
        <v>0</v>
      </c>
      <c r="BR114" s="80">
        <f>IF((SUM(BR$19:BR$39)+SUM(BR$78:BR113)+SUM(BR$117:BR$121))&gt;=30,0,SUM(IF(AND($I114=1,DF114=1,DF$41&gt;2,DF$40&gt;0,SUM(DF$47:DF$53)&gt;0),1,0)))</f>
        <v>0</v>
      </c>
      <c r="BS114" s="80">
        <f>IF((SUM(BS$19:BS$39)+SUM(BS$78:BS113)+SUM(BS$117:BS$121))&gt;=30,0,SUM(IF(AND($I114=1,DG114=1,DG$41&gt;2,DG$40&gt;0,SUM(DG$47:DG$53)&gt;0),1,0)))</f>
        <v>0</v>
      </c>
      <c r="BT114" s="80">
        <f>IF((SUM(BT$19:BT$39)+SUM(BT$78:BT113)+SUM(BT$117:BT$121))&gt;=30,0,SUM(IF(AND($I114=1,DH114=1,DH$41&gt;2,DH$40&gt;0,SUM(DH$47:DH$53)&gt;0),1,0)))</f>
        <v>0</v>
      </c>
      <c r="BU114" s="80">
        <f>IF((SUM(BU$19:BU$39)+SUM(BU$78:BU113)+SUM(BU$117:BU$121))&gt;=30,0,SUM(IF(AND($I114=1,DI114=1,DI$41&gt;2,DI$40&gt;0,SUM(DI$47:DI$53)&gt;0),1,0)))</f>
        <v>0</v>
      </c>
      <c r="BV114" s="80">
        <f>IF((SUM(BV$19:BV$39)+SUM(BV$78:BV113)+SUM(BV$117:BV$121))&gt;=30,0,SUM(IF(AND($I114=1,DJ114=1,DJ$41&gt;2,DJ$40&gt;0,SUM(DJ$47:DJ$53)&gt;0),1,0)))</f>
        <v>0</v>
      </c>
      <c r="BW114" s="80">
        <f>IF((SUM(BW$19:BW$39)+SUM(BW$78:BW113)+SUM(BW$117:BW$121))&gt;=30,0,SUM(IF(AND($I114=1,DK114=1,DK$41&gt;2,DK$40&gt;0,SUM(DK$47:DK$53)&gt;0),1,0)))</f>
        <v>0</v>
      </c>
      <c r="BX114" s="80">
        <f>IF((SUM(BX$19:BX$39)+SUM(BX$78:BX113)+SUM(BX$117:BX$121))&gt;=30,0,SUM(IF(AND($I114=1,DL114=1,DL$41&gt;2,DL$40&gt;0,SUM(DL$47:DL$53)&gt;0),1,0)))</f>
        <v>0</v>
      </c>
      <c r="BY114" s="80">
        <f>IF((SUM(BY$19:BY$39)+SUM(BY$78:BY113)+SUM(BY$117:BY$121))&gt;=30,0,SUM(IF(AND($I114=1,DM114=1,DM$41&gt;2,DM$40&gt;0,SUM(DM$47:DM$53)&gt;0),1,0)))</f>
        <v>0</v>
      </c>
      <c r="BZ114" s="80">
        <f>IF((SUM(BZ$19:BZ$39)+SUM(BZ$78:BZ113)+SUM(BZ$117:BZ$121))&gt;=30,0,SUM(IF(AND($I114=1,DN114=1,DN$41&gt;2,DN$40&gt;0,SUM(DN$47:DN$53)&gt;0),1,0)))</f>
        <v>0</v>
      </c>
      <c r="CA114" s="80">
        <f>IF((SUM(CA$19:CA$39)+SUM(CA$78:CA113)+SUM(CA$117:CA$121))&gt;=30,0,SUM(IF(AND($I114=1,DO114=1,DO$41&gt;2,DO$40&gt;0,SUM(DO$47:DO$53)&gt;0),1,0)))</f>
        <v>0</v>
      </c>
      <c r="CB114" s="80">
        <f>IF((SUM(CB$19:CB$39)+SUM(CB$78:CB113)+SUM(CB$117:CB$121))&gt;=30,0,SUM(IF(AND($I114=1,DP114=1,DP$41&gt;2,DP$40&gt;0,SUM(DP$47:DP$53)&gt;0),1,0)))</f>
        <v>0</v>
      </c>
      <c r="CC114" s="80">
        <f>IF((SUM(CC$19:CC$39)+SUM(CC$78:CC113)+SUM(CC$117:CC$121))&gt;=30,0,SUM(IF(AND($I114=1,DQ114=1,DQ$41&gt;2,DQ$40&gt;0,SUM(DQ$47:DQ$53)&gt;0),1,0)))</f>
        <v>0</v>
      </c>
      <c r="CD114" s="80">
        <f>IF((SUM(CD$19:CD$39)+SUM(CD$78:CD113)+SUM(CD$117:CD$121))&gt;=30,0,SUM(IF(AND($I114=1,DR114=1,DR$41&gt;2,DR$40&gt;0,SUM(DR$47:DR$53)&gt;0),1,0)))</f>
        <v>0</v>
      </c>
      <c r="CE114" s="80">
        <f>IF((SUM(CE$19:CE$39)+SUM(CE$78:CE113)+SUM(CE$117:CE$121))&gt;=30,0,SUM(IF(AND($I114=1,DS114=1,DS$41&gt;2,DS$40&gt;0,SUM(DS$47:DS$53)&gt;0),1,0)))</f>
        <v>0</v>
      </c>
      <c r="CF114" s="80">
        <f>IF((SUM(CF$19:CF$39)+SUM(CF$78:CF113)+SUM(CF$117:CF$121))&gt;=30,0,SUM(IF(AND($I114=1,DT114=1,DT$41&gt;2,DT$40&gt;0,SUM(DT$47:DT$53)&gt;0),1,0)))</f>
        <v>0</v>
      </c>
      <c r="CG114" s="80">
        <f>IF((SUM(CG$19:CG$39)+SUM(CG$78:CG113)+SUM(CG$117:CG$121))&gt;=30,0,SUM(IF(AND($I114=1,DU114=1,DU$41&gt;2,DU$40&gt;0,SUM(DU$47:DU$53)&gt;0),1,0)))</f>
        <v>0</v>
      </c>
      <c r="CH114" s="80">
        <f>IF((SUM(CH$19:CH$39)+SUM(CH$78:CH113)+SUM(CH$117:CH$121))&gt;=30,0,SUM(IF(AND($I114=1,DV114=1,DV$41&gt;2,DV$40&gt;0,SUM(DV$47:DV$53)&gt;0),1,0)))</f>
        <v>0</v>
      </c>
      <c r="CI114" s="80">
        <f>IF((SUM(CI$19:CI$39)+SUM(CI$78:CI113)+SUM(CI$117:CI$121))&gt;=30,0,SUM(IF(AND($I114=1,DW114=1,DW$41&gt;2,DW$40&gt;0,SUM(DW$47:DW$53)&gt;0),1,0)))</f>
        <v>0</v>
      </c>
      <c r="CJ114" s="80">
        <f>IF((SUM(CJ$19:CJ$39)+SUM(CJ$78:CJ113)+SUM(CJ$117:CJ$121))&gt;=30,0,SUM(IF(AND($I114=1,DX114=1,DX$41&gt;2,DX$40&gt;0,SUM(DX$47:DX$53)&gt;0),1,0)))</f>
        <v>0</v>
      </c>
      <c r="CK114" s="80">
        <f>IF((SUM(CK$19:CK$39)+SUM(CK$78:CK113)+SUM(CK$117:CK$121))&gt;=30,0,SUM(IF(AND($I114=1,DY114=1,DY$41&gt;2,DY$40&gt;0,SUM(DY$47:DY$53)&gt;0),1,0)))</f>
        <v>0</v>
      </c>
      <c r="CL114" s="80">
        <f>IF((SUM(CL$19:CL$39)+SUM(CL$78:CL113)+SUM(CL$117:CL$121))&gt;=30,0,SUM(IF(AND($I114=1,DZ114=1,DZ$41&gt;2,DZ$40&gt;0,SUM(DZ$47:DZ$53)&gt;0),1,0)))</f>
        <v>0</v>
      </c>
      <c r="CM114" s="80">
        <f>IF((SUM(CM$19:CM$39)+SUM(CM$78:CM113)+SUM(CM$117:CM$121))&gt;=30,0,SUM(IF(AND($I114=1,EA114=1,EA$41&gt;2,EA$40&gt;0,SUM(EA$47:EA$53)&gt;0),1,0)))</f>
        <v>0</v>
      </c>
      <c r="CN114" s="80">
        <f>IF((SUM(CN$19:CN$39)+SUM(CN$78:CN113)+SUM(CN$117:CN$121))&gt;=30,0,SUM(IF(AND($I114=1,EB114=1,EB$41&gt;2,EB$40&gt;0,SUM(EB$47:EB$53)&gt;0),1,0)))</f>
        <v>0</v>
      </c>
      <c r="CO114" s="80">
        <f>IF((SUM(CO$19:CO$39)+SUM(CO$78:CO113)+SUM(CO$117:CO$121))&gt;=30,0,SUM(IF(AND($I114=1,EC114=1,EC$41&gt;2,EC$40&gt;0,SUM(EC$47:EC$53)&gt;0),1,0)))</f>
        <v>0</v>
      </c>
      <c r="CP114" s="80">
        <f>IF((SUM(CP$19:CP$39)+SUM(CP$78:CP113)+SUM(CP$117:CP$121))&gt;=30,0,SUM(IF(AND($I114=1,ED114=1,ED$41&gt;2,ED$40&gt;0,SUM(ED$47:ED$53)&gt;0),1,0)))</f>
        <v>0</v>
      </c>
      <c r="CQ114" s="80">
        <f>IF((SUM(CQ$19:CQ$39)+SUM(CQ$78:CQ113)+SUM(CQ$117:CQ$121))&gt;=30,0,SUM(IF(AND($I114=1,EE114=1,EE$41&gt;2,EE$40&gt;0,SUM(EE$47:EE$53)&gt;0),1,0)))</f>
        <v>0</v>
      </c>
      <c r="CR114" s="80">
        <f>IF((SUM(CR$19:CR$39)+SUM(CR$78:CR113)+SUM(CR$117:CR$121))&gt;=30,0,SUM(IF(AND($I114=1,EF114=1,EF$41&gt;2,EF$40&gt;0,SUM(EF$47:EF$53)&gt;0),1,0)))</f>
        <v>0</v>
      </c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54">
        <f t="shared" si="48"/>
        <v>0</v>
      </c>
      <c r="EH114" s="136"/>
      <c r="EI114" s="97">
        <f t="shared" si="49"/>
        <v>0</v>
      </c>
      <c r="EJ114" s="344" t="str">
        <f t="shared" si="50"/>
        <v/>
      </c>
      <c r="EK114" s="345">
        <f t="shared" si="51"/>
        <v>0</v>
      </c>
      <c r="EL114" s="185"/>
      <c r="EM114" s="102">
        <f>SUMIF($K114,REGISTER!$CU$7,'KORT 3'!$BD114)</f>
        <v>0</v>
      </c>
      <c r="EN114" s="19">
        <f>SUMIF($K114,REGISTER!$CU$8,'KORT 3'!$BD114)</f>
        <v>0</v>
      </c>
      <c r="EO114" s="20">
        <f>SUMIF($K114,REGISTER!$CU$9,'KORT 3'!$BD114)</f>
        <v>0</v>
      </c>
      <c r="EP114" s="17">
        <f>SUMIF($K114,REGISTER!$CU$21,'KORT 3'!$BD114)</f>
        <v>0</v>
      </c>
      <c r="EQ114" s="19">
        <f>SUMIF($K114,REGISTER!$CU$22,'KORT 3'!$BD114)</f>
        <v>0</v>
      </c>
      <c r="ER114" s="20">
        <f>SUMIF($K114,REGISTER!$CU$23,'KORT 3'!$BD114)</f>
        <v>0</v>
      </c>
      <c r="ES114" s="17">
        <f>SUMIF($K114,REGISTER!$CU$14,'KORT 3'!$BD114)</f>
        <v>0</v>
      </c>
      <c r="ET114" s="19">
        <f>SUMIF($K114,REGISTER!$CU$15,'KORT 3'!$BD114)</f>
        <v>0</v>
      </c>
      <c r="EU114" s="19">
        <f>SUMIF($K114,REGISTER!$CU$16,'KORT 3'!$BD114)</f>
        <v>0</v>
      </c>
      <c r="EV114" s="218">
        <f>SUMIF($K114,REGISTER!$CU$17,'KORT 3'!$BD114)+SUMIF($K114,REGISTER!$CU$18,'KORT 3'!$BD114)+SUMIF($K114,REGISTER!$CU$19,'KORT 3'!$BD114)+SUMIF($K114,REGISTER!$CU$20,'KORT 3'!$BD114)</f>
        <v>0</v>
      </c>
      <c r="EW114" s="103">
        <f>SUMIF($K114,REGISTER!$CU$28,'KORT 3'!$BD114)</f>
        <v>0</v>
      </c>
      <c r="EX114" s="19">
        <f>SUMIF($K114,REGISTER!$CU$29,'KORT 3'!$BD114)</f>
        <v>0</v>
      </c>
      <c r="EY114" s="19">
        <f>SUMIF($K114,REGISTER!$CU$30,'KORT 3'!$BD114)</f>
        <v>0</v>
      </c>
      <c r="EZ114" s="218">
        <f>SUMIF($K114,REGISTER!$CU$31,'KORT 3'!$BD114)+SUMIF($K114,REGISTER!$CU$32,'KORT 3'!$BD114)+SUMIF($K114,REGISTER!$CU$33,'KORT 3'!$BD114)+SUMIF($K114,REGISTER!$CU$34,'KORT 3'!$BD114)</f>
        <v>0</v>
      </c>
      <c r="FA114" s="136"/>
      <c r="FB114" s="136"/>
      <c r="FC114" s="136"/>
      <c r="FD114" s="136"/>
      <c r="FE114" s="136"/>
      <c r="FF114" s="136"/>
      <c r="FG114" s="136"/>
      <c r="FH114" s="136"/>
      <c r="FI114" s="136"/>
      <c r="FJ114" s="136"/>
      <c r="FK114" s="136"/>
      <c r="FL114" s="136"/>
      <c r="FM114" s="136"/>
      <c r="FN114" s="136"/>
      <c r="FO114" s="136"/>
      <c r="FP114" s="235"/>
      <c r="FQ114" s="103">
        <f>SUMIF($M114,REGISTER!$CU$36,'KORT 3'!$O114)</f>
        <v>0</v>
      </c>
      <c r="FR114" s="19">
        <f>SUMIF($M114,REGISTER!$CU$37,'KORT 3'!$O114)</f>
        <v>0</v>
      </c>
      <c r="FS114" s="19">
        <f>SUMIF($M114,REGISTER!$CU$38,'KORT 3'!$O114)</f>
        <v>0</v>
      </c>
      <c r="FT114" s="19">
        <f>SUMIF($M114,REGISTER!$CU$39,'KORT 3'!$O114)</f>
        <v>0</v>
      </c>
      <c r="FU114" s="19">
        <f>SUMIF($M114,REGISTER!$CU$40,'KORT 3'!$O114)</f>
        <v>0</v>
      </c>
      <c r="FV114" s="19">
        <f>SUMIF($M114,REGISTER!$CU$41,'KORT 3'!$O114)</f>
        <v>0</v>
      </c>
      <c r="FW114" s="19">
        <f>SUMIF($M114,REGISTER!$CU$56,'KORT 3'!$O114)</f>
        <v>0</v>
      </c>
      <c r="FX114" s="19">
        <f>SUMIF($M114,REGISTER!$CU$57,'KORT 3'!$O114)</f>
        <v>0</v>
      </c>
      <c r="FY114" s="19">
        <f>SUMIF($M114,REGISTER!$CU$58,'KORT 3'!$O114)</f>
        <v>0</v>
      </c>
      <c r="FZ114" s="19">
        <f>SUMIF($M114,REGISTER!$CU$59,'KORT 3'!$O114)</f>
        <v>0</v>
      </c>
      <c r="GA114" s="19">
        <f>SUMIF($M114,REGISTER!$CU$60,'KORT 3'!$O114)</f>
        <v>0</v>
      </c>
      <c r="GB114" s="19">
        <f>SUMIF($M114,REGISTER!$CU$61,'KORT 3'!$O114)</f>
        <v>0</v>
      </c>
      <c r="GC114" s="19">
        <f>SUMIF($M114,REGISTER!$CU$46,'KORT 3'!$O114)</f>
        <v>0</v>
      </c>
      <c r="GD114" s="19">
        <f>SUMIF($M114,REGISTER!$CU$47,'KORT 3'!$O114)</f>
        <v>0</v>
      </c>
      <c r="GE114" s="19">
        <f>SUMIF($M114,REGISTER!$CU$48,'KORT 3'!$O114)</f>
        <v>0</v>
      </c>
      <c r="GF114" s="19">
        <f>SUMIF($M114,REGISTER!$CU$49,'KORT 3'!$O114)</f>
        <v>0</v>
      </c>
      <c r="GG114" s="19">
        <f>SUMIF($M114,REGISTER!$CU$50,'KORT 3'!$O114)</f>
        <v>0</v>
      </c>
      <c r="GH114" s="19">
        <f>SUMIF($M114,REGISTER!$CU$51,'KORT 3'!$O114)</f>
        <v>0</v>
      </c>
      <c r="GI114" s="18">
        <f>SUMIF($M114,REGISTER!$CU$52,'KORT 3'!$O114)+SUMIF($M114,REGISTER!$CU$53,'KORT 3'!$O114)+SUMIF($M114,REGISTER!$CU$54,'KORT 3'!$O114)+SUMIF($M114,REGISTER!$CU$55,'KORT 3'!$O114)</f>
        <v>0</v>
      </c>
      <c r="GJ114" s="19">
        <f>SUMIF($M114,REGISTER!$CU$66,'KORT 3'!$O114)</f>
        <v>0</v>
      </c>
      <c r="GK114" s="19">
        <f>SUMIF($M114,REGISTER!$CU$67,'KORT 3'!$O114)</f>
        <v>0</v>
      </c>
      <c r="GL114" s="19">
        <f>SUMIF($M114,REGISTER!$CU$68,'KORT 3'!$O114)</f>
        <v>0</v>
      </c>
      <c r="GM114" s="19">
        <f>SUMIF($M114,REGISTER!$CU$69,'KORT 3'!$O114)</f>
        <v>0</v>
      </c>
      <c r="GN114" s="19">
        <f>SUMIF($M114,REGISTER!$CU$70,'KORT 3'!$O114)</f>
        <v>0</v>
      </c>
      <c r="GO114" s="19">
        <f>SUMIF($M114,REGISTER!$CU$71,'KORT 3'!$O114)</f>
        <v>0</v>
      </c>
      <c r="GP114" s="18">
        <f>SUMIF($M114,REGISTER!$CU$72,'KORT 3'!$O114)+SUMIF($M114,REGISTER!$CU$73,'KORT 3'!$O114)+SUMIF($M114,REGISTER!$CU$74,'KORT 3'!$O114)+SUMIF($M114,REGISTER!$CU$75,'KORT 3'!$O114)</f>
        <v>0</v>
      </c>
      <c r="GQ114" s="136"/>
      <c r="GR114" s="136"/>
      <c r="GS114" s="136"/>
      <c r="GT114" s="136"/>
      <c r="GU114" s="136"/>
      <c r="GV114" s="136"/>
      <c r="GW114" s="136"/>
      <c r="GX114" s="136"/>
      <c r="GY114" s="136"/>
      <c r="GZ114" s="136"/>
      <c r="HA114" s="136"/>
      <c r="HB114" s="136"/>
      <c r="HC114" s="136"/>
      <c r="HD114" s="136"/>
      <c r="HE114" s="136"/>
      <c r="HF114" s="136"/>
      <c r="HG114" s="136"/>
      <c r="HH114" s="125"/>
      <c r="HI114" s="1"/>
    </row>
    <row r="115" spans="1:217" ht="12" customHeight="1">
      <c r="A115" s="17">
        <v>59</v>
      </c>
      <c r="B115" s="81"/>
      <c r="C115" s="427" t="str">
        <f t="shared" si="38"/>
        <v/>
      </c>
      <c r="D115" s="428"/>
      <c r="E115" s="428"/>
      <c r="F115" s="428"/>
      <c r="G115" s="429"/>
      <c r="H115" s="130" t="str">
        <f t="shared" si="39"/>
        <v/>
      </c>
      <c r="I115" s="26">
        <f t="shared" si="40"/>
        <v>0</v>
      </c>
      <c r="J115" s="26">
        <f t="shared" si="41"/>
        <v>0</v>
      </c>
      <c r="K115" s="26">
        <f t="shared" si="42"/>
        <v>0</v>
      </c>
      <c r="L115" s="133"/>
      <c r="M115" s="26">
        <f t="shared" si="43"/>
        <v>0</v>
      </c>
      <c r="N115" s="26">
        <f t="shared" si="44"/>
        <v>0</v>
      </c>
      <c r="O115" s="101">
        <f t="shared" si="45"/>
        <v>0</v>
      </c>
      <c r="P115" s="80">
        <f>IF((SUM(P$19:P$39)+SUM(P$78:P114)+SUM(P$117:P$121))&gt;=REGISTER!$CZ$22,0,IF(CS$70=1,0,IF(AND(CS115=1,$J115=1,CS$43&gt;=REGISTER!$CZ$25,CS$40&gt;0,SUM(CS$54:CS$60)&gt;0),1,0)))</f>
        <v>0</v>
      </c>
      <c r="Q115" s="80">
        <f>IF((SUM(Q$19:Q$39)+SUM(Q$78:Q114)+SUM(Q$117:Q$121))&gt;=REGISTER!$CZ$22,0,IF(CT$70=1,0,IF(AND(CT115=1,$J115=1,CT$43&gt;=REGISTER!$CZ$25,CT$40&gt;0,SUM(CT$54:CT$60)&gt;0),1,0)))</f>
        <v>0</v>
      </c>
      <c r="R115" s="80">
        <f>IF((SUM(R$19:R$39)+SUM(R$78:R114)+SUM(R$117:R$121))&gt;=REGISTER!$CZ$22,0,IF(CU$70=1,0,IF(AND(CU115=1,$J115=1,CU$43&gt;=REGISTER!$CZ$25,CU$40&gt;0,SUM(CU$54:CU$60)&gt;0),1,0)))</f>
        <v>0</v>
      </c>
      <c r="S115" s="80">
        <f>IF((SUM(S$19:S$39)+SUM(S$78:S114)+SUM(S$117:S$121))&gt;=REGISTER!$CZ$22,0,IF(CV$70=1,0,IF(AND(CV115=1,$J115=1,CV$43&gt;=REGISTER!$CZ$25,CV$40&gt;0,SUM(CV$54:CV$60)&gt;0),1,0)))</f>
        <v>0</v>
      </c>
      <c r="T115" s="80">
        <f>IF((SUM(T$19:T$39)+SUM(T$78:T114)+SUM(T$117:T$121))&gt;=REGISTER!$CZ$22,0,IF(CW$70=1,0,IF(AND(CW115=1,$J115=1,CW$43&gt;=REGISTER!$CZ$25,CW$40&gt;0,SUM(CW$54:CW$60)&gt;0),1,0)))</f>
        <v>0</v>
      </c>
      <c r="U115" s="80">
        <f>IF((SUM(U$19:U$39)+SUM(U$78:U114)+SUM(U$117:U$121))&gt;=REGISTER!$CZ$22,0,IF(CX$70=1,0,IF(AND(CX115=1,$J115=1,CX$43&gt;=REGISTER!$CZ$25,CX$40&gt;0,SUM(CX$54:CX$60)&gt;0),1,0)))</f>
        <v>0</v>
      </c>
      <c r="V115" s="80">
        <f>IF((SUM(V$19:V$39)+SUM(V$78:V114)+SUM(V$117:V$121))&gt;=REGISTER!$CZ$22,0,IF(CY$70=1,0,IF(AND(CY115=1,$J115=1,CY$43&gt;=REGISTER!$CZ$25,CY$40&gt;0,SUM(CY$54:CY$60)&gt;0),1,0)))</f>
        <v>0</v>
      </c>
      <c r="W115" s="80">
        <f>IF((SUM(W$19:W$39)+SUM(W$78:W114)+SUM(W$117:W$121))&gt;=REGISTER!$CZ$22,0,IF(CZ$70=1,0,IF(AND(CZ115=1,$J115=1,CZ$43&gt;=REGISTER!$CZ$25,CZ$40&gt;0,SUM(CZ$54:CZ$60)&gt;0),1,0)))</f>
        <v>0</v>
      </c>
      <c r="X115" s="80">
        <f>IF((SUM(X$19:X$39)+SUM(X$78:X114)+SUM(X$117:X$121))&gt;=REGISTER!$CZ$22,0,IF(DA$70=1,0,IF(AND(DA115=1,$J115=1,DA$43&gt;=REGISTER!$CZ$25,DA$40&gt;0,SUM(DA$54:DA$60)&gt;0),1,0)))</f>
        <v>0</v>
      </c>
      <c r="Y115" s="80">
        <f>IF((SUM(Y$19:Y$39)+SUM(Y$78:Y114)+SUM(Y$117:Y$121))&gt;=REGISTER!$CZ$22,0,IF(DB$70=1,0,IF(AND(DB115=1,$J115=1,DB$43&gt;=REGISTER!$CZ$25,DB$40&gt;0,SUM(DB$54:DB$60)&gt;0),1,0)))</f>
        <v>0</v>
      </c>
      <c r="Z115" s="80">
        <f>IF((SUM(Z$19:Z$39)+SUM(Z$78:Z114)+SUM(Z$117:Z$121))&gt;=REGISTER!$CZ$22,0,IF(DC$70=1,0,IF(AND(DC115=1,$J115=1,DC$43&gt;=REGISTER!$CZ$25,DC$40&gt;0,SUM(DC$54:DC$60)&gt;0),1,0)))</f>
        <v>0</v>
      </c>
      <c r="AA115" s="80">
        <f>IF((SUM(AA$19:AA$39)+SUM(AA$78:AA114)+SUM(AA$117:AA$121))&gt;=REGISTER!$CZ$22,0,IF(DD$70=1,0,IF(AND(DD115=1,$J115=1,DD$43&gt;=REGISTER!$CZ$25,DD$40&gt;0,SUM(DD$54:DD$60)&gt;0),1,0)))</f>
        <v>0</v>
      </c>
      <c r="AB115" s="80">
        <f>IF((SUM(AB$19:AB$39)+SUM(AB$78:AB114)+SUM(AB$117:AB$121))&gt;=REGISTER!$CZ$22,0,IF(DE$70=1,0,IF(AND(DE115=1,$J115=1,DE$43&gt;=REGISTER!$CZ$25,DE$40&gt;0,SUM(DE$54:DE$60)&gt;0),1,0)))</f>
        <v>0</v>
      </c>
      <c r="AC115" s="80">
        <f>IF((SUM(AC$19:AC$39)+SUM(AC$78:AC114)+SUM(AC$117:AC$121))&gt;=REGISTER!$CZ$22,0,IF(DF$70=1,0,IF(AND(DF115=1,$J115=1,DF$43&gt;=REGISTER!$CZ$25,DF$40&gt;0,SUM(DF$54:DF$60)&gt;0),1,0)))</f>
        <v>0</v>
      </c>
      <c r="AD115" s="80">
        <f>IF((SUM(AD$19:AD$39)+SUM(AD$78:AD114)+SUM(AD$117:AD$121))&gt;=REGISTER!$CZ$22,0,IF(DG$70=1,0,IF(AND(DG115=1,$J115=1,DG$43&gt;=REGISTER!$CZ$25,DG$40&gt;0,SUM(DG$54:DG$60)&gt;0),1,0)))</f>
        <v>0</v>
      </c>
      <c r="AE115" s="80">
        <f>IF((SUM(AE$19:AE$39)+SUM(AE$78:AE114)+SUM(AE$117:AE$121))&gt;=REGISTER!$CZ$22,0,IF(DH$70=1,0,IF(AND(DH115=1,$J115=1,DH$43&gt;=REGISTER!$CZ$25,DH$40&gt;0,SUM(DH$54:DH$60)&gt;0),1,0)))</f>
        <v>0</v>
      </c>
      <c r="AF115" s="80">
        <f>IF((SUM(AF$19:AF$39)+SUM(AF$78:AF114)+SUM(AF$117:AF$121))&gt;=REGISTER!$CZ$22,0,IF(DI$70=1,0,IF(AND(DI115=1,$J115=1,DI$43&gt;=REGISTER!$CZ$25,DI$40&gt;0,SUM(DI$54:DI$60)&gt;0),1,0)))</f>
        <v>0</v>
      </c>
      <c r="AG115" s="80">
        <f>IF((SUM(AG$19:AG$39)+SUM(AG$78:AG114)+SUM(AG$117:AG$121))&gt;=REGISTER!$CZ$22,0,IF(DJ$70=1,0,IF(AND(DJ115=1,$J115=1,DJ$43&gt;=REGISTER!$CZ$25,DJ$40&gt;0,SUM(DJ$54:DJ$60)&gt;0),1,0)))</f>
        <v>0</v>
      </c>
      <c r="AH115" s="80">
        <f>IF((SUM(AH$19:AH$39)+SUM(AH$78:AH114)+SUM(AH$117:AH$121))&gt;=REGISTER!$CZ$22,0,IF(DK$70=1,0,IF(AND(DK115=1,$J115=1,DK$43&gt;=REGISTER!$CZ$25,DK$40&gt;0,SUM(DK$54:DK$60)&gt;0),1,0)))</f>
        <v>0</v>
      </c>
      <c r="AI115" s="80">
        <f>IF((SUM(AI$19:AI$39)+SUM(AI$78:AI114)+SUM(AI$117:AI$121))&gt;=REGISTER!$CZ$22,0,IF(DL$70=1,0,IF(AND(DL115=1,$J115=1,DL$43&gt;=REGISTER!$CZ$25,DL$40&gt;0,SUM(DL$54:DL$60)&gt;0),1,0)))</f>
        <v>0</v>
      </c>
      <c r="AJ115" s="80">
        <f>IF((SUM(AJ$19:AJ$39)+SUM(AJ$78:AJ114)+SUM(AJ$117:AJ$121))&gt;=REGISTER!$CZ$22,0,IF(DM$70=1,0,IF(AND(DM115=1,$J115=1,DM$43&gt;=REGISTER!$CZ$25,DM$40&gt;0,SUM(DM$54:DM$60)&gt;0),1,0)))</f>
        <v>0</v>
      </c>
      <c r="AK115" s="80">
        <f>IF((SUM(AK$19:AK$39)+SUM(AK$78:AK114)+SUM(AK$117:AK$121))&gt;=REGISTER!$CZ$22,0,IF(DN$70=1,0,IF(AND(DN115=1,$J115=1,DN$43&gt;=REGISTER!$CZ$25,DN$40&gt;0,SUM(DN$54:DN$60)&gt;0),1,0)))</f>
        <v>0</v>
      </c>
      <c r="AL115" s="80">
        <f>IF((SUM(AL$19:AL$39)+SUM(AL$78:AL114)+SUM(AL$117:AL$121))&gt;=REGISTER!$CZ$22,0,IF(DO$70=1,0,IF(AND(DO115=1,$J115=1,DO$43&gt;=REGISTER!$CZ$25,DO$40&gt;0,SUM(DO$54:DO$60)&gt;0),1,0)))</f>
        <v>0</v>
      </c>
      <c r="AM115" s="80">
        <f>IF((SUM(AM$19:AM$39)+SUM(AM$78:AM114)+SUM(AM$117:AM$121))&gt;=REGISTER!$CZ$22,0,IF(DP$70=1,0,IF(AND(DP115=1,$J115=1,DP$43&gt;=REGISTER!$CZ$25,DP$40&gt;0,SUM(DP$54:DP$60)&gt;0),1,0)))</f>
        <v>0</v>
      </c>
      <c r="AN115" s="80">
        <f>IF((SUM(AN$19:AN$39)+SUM(AN$78:AN114)+SUM(AN$117:AN$121))&gt;=REGISTER!$CZ$22,0,IF(DQ$70=1,0,IF(AND(DQ115=1,$J115=1,DQ$43&gt;=REGISTER!$CZ$25,DQ$40&gt;0,SUM(DQ$54:DQ$60)&gt;0),1,0)))</f>
        <v>0</v>
      </c>
      <c r="AO115" s="80">
        <f>IF((SUM(AO$19:AO$39)+SUM(AO$78:AO114)+SUM(AO$117:AO$121))&gt;=REGISTER!$CZ$22,0,IF(DR$70=1,0,IF(AND(DR115=1,$J115=1,DR$43&gt;=REGISTER!$CZ$25,DR$40&gt;0,SUM(DR$54:DR$60)&gt;0),1,0)))</f>
        <v>0</v>
      </c>
      <c r="AP115" s="80">
        <f>IF((SUM(AP$19:AP$39)+SUM(AP$78:AP114)+SUM(AP$117:AP$121))&gt;=REGISTER!$CZ$22,0,IF(DS$70=1,0,IF(AND(DS115=1,$J115=1,DS$43&gt;=REGISTER!$CZ$25,DS$40&gt;0,SUM(DS$54:DS$60)&gt;0),1,0)))</f>
        <v>0</v>
      </c>
      <c r="AQ115" s="80">
        <f>IF((SUM(AQ$19:AQ$39)+SUM(AQ$78:AQ114)+SUM(AQ$117:AQ$121))&gt;=REGISTER!$CZ$22,0,IF(DT$70=1,0,IF(AND(DT115=1,$J115=1,DT$43&gt;=REGISTER!$CZ$25,DT$40&gt;0,SUM(DT$54:DT$60)&gt;0),1,0)))</f>
        <v>0</v>
      </c>
      <c r="AR115" s="80">
        <f>IF((SUM(AR$19:AR$39)+SUM(AR$78:AR114)+SUM(AR$117:AR$121))&gt;=REGISTER!$CZ$22,0,IF(DU$70=1,0,IF(AND(DU115=1,$J115=1,DU$43&gt;=REGISTER!$CZ$25,DU$40&gt;0,SUM(DU$54:DU$60)&gt;0),1,0)))</f>
        <v>0</v>
      </c>
      <c r="AS115" s="80">
        <f>IF((SUM(AS$19:AS$39)+SUM(AS$78:AS114)+SUM(AS$117:AS$121))&gt;=REGISTER!$CZ$22,0,IF(DV$70=1,0,IF(AND(DV115=1,$J115=1,DV$43&gt;=REGISTER!$CZ$25,DV$40&gt;0,SUM(DV$54:DV$60)&gt;0),1,0)))</f>
        <v>0</v>
      </c>
      <c r="AT115" s="80">
        <f>IF((SUM(AT$19:AT$39)+SUM(AT$78:AT114)+SUM(AT$117:AT$121))&gt;=REGISTER!$CZ$22,0,IF(DW$70=1,0,IF(AND(DW115=1,$J115=1,DW$43&gt;=REGISTER!$CZ$25,DW$40&gt;0,SUM(DW$54:DW$60)&gt;0),1,0)))</f>
        <v>0</v>
      </c>
      <c r="AU115" s="80">
        <f>IF((SUM(AU$19:AU$39)+SUM(AU$78:AU114)+SUM(AU$117:AU$121))&gt;=REGISTER!$CZ$22,0,IF(DX$70=1,0,IF(AND(DX115=1,$J115=1,DX$43&gt;=REGISTER!$CZ$25,DX$40&gt;0,SUM(DX$54:DX$60)&gt;0),1,0)))</f>
        <v>0</v>
      </c>
      <c r="AV115" s="80">
        <f>IF((SUM(AV$19:AV$39)+SUM(AV$78:AV114)+SUM(AV$117:AV$121))&gt;=REGISTER!$CZ$22,0,IF(DY$70=1,0,IF(AND(DY115=1,$J115=1,DY$43&gt;=REGISTER!$CZ$25,DY$40&gt;0,SUM(DY$54:DY$60)&gt;0),1,0)))</f>
        <v>0</v>
      </c>
      <c r="AW115" s="80">
        <f>IF((SUM(AW$19:AW$39)+SUM(AW$78:AW114)+SUM(AW$117:AW$121))&gt;=REGISTER!$CZ$22,0,IF(DZ$70=1,0,IF(AND(DZ115=1,$J115=1,DZ$43&gt;=REGISTER!$CZ$25,DZ$40&gt;0,SUM(DZ$54:DZ$60)&gt;0),1,0)))</f>
        <v>0</v>
      </c>
      <c r="AX115" s="80">
        <f>IF((SUM(AX$19:AX$39)+SUM(AX$78:AX114)+SUM(AX$117:AX$121))&gt;=REGISTER!$CZ$22,0,IF(EA$70=1,0,IF(AND(EA115=1,$J115=1,EA$43&gt;=REGISTER!$CZ$25,EA$40&gt;0,SUM(EA$54:EA$60)&gt;0),1,0)))</f>
        <v>0</v>
      </c>
      <c r="AY115" s="80">
        <f>IF((SUM(AY$19:AY$39)+SUM(AY$78:AY114)+SUM(AY$117:AY$121))&gt;=REGISTER!$CZ$22,0,IF(EB$70=1,0,IF(AND(EB115=1,$J115=1,EB$43&gt;=REGISTER!$CZ$25,EB$40&gt;0,SUM(EB$54:EB$60)&gt;0),1,0)))</f>
        <v>0</v>
      </c>
      <c r="AZ115" s="80">
        <f>IF((SUM(AZ$19:AZ$39)+SUM(AZ$78:AZ114)+SUM(AZ$117:AZ$121))&gt;=REGISTER!$CZ$22,0,IF(EC$70=1,0,IF(AND(EC115=1,$J115=1,EC$43&gt;=REGISTER!$CZ$25,EC$40&gt;0,SUM(EC$54:EC$60)&gt;0),1,0)))</f>
        <v>0</v>
      </c>
      <c r="BA115" s="80">
        <f>IF((SUM(BA$19:BA$39)+SUM(BA$78:BA114)+SUM(BA$117:BA$121))&gt;=REGISTER!$CZ$22,0,IF(ED$70=1,0,IF(AND(ED115=1,$J115=1,ED$43&gt;=REGISTER!$CZ$25,ED$40&gt;0,SUM(ED$54:ED$60)&gt;0),1,0)))</f>
        <v>0</v>
      </c>
      <c r="BB115" s="80">
        <f>IF((SUM(BB$19:BB$39)+SUM(BB$78:BB114)+SUM(BB$117:BB$121))&gt;=REGISTER!$CZ$22,0,IF(EE$70=1,0,IF(AND(EE115=1,$J115=1,EE$43&gt;=REGISTER!$CZ$25,EE$40&gt;0,SUM(EE$54:EE$60)&gt;0),1,0)))</f>
        <v>0</v>
      </c>
      <c r="BC115" s="80">
        <f>IF((SUM(BC$19:BC$39)+SUM(BC$78:BC114)+SUM(BC$117:BC$121))&gt;=REGISTER!$CZ$22,0,IF(EF$70=1,0,IF(AND(EF115=1,$J115=1,EF$43&gt;=REGISTER!$CZ$25,EF$40&gt;0,SUM(EF$54:EF$60)&gt;0),1,0)))</f>
        <v>0</v>
      </c>
      <c r="BD115" s="101">
        <f t="shared" si="46"/>
        <v>0</v>
      </c>
      <c r="BE115" s="80">
        <f>IF((SUM(BE$19:BE$39)+SUM(BE$78:BE114)+SUM(BE$117:BE$121))&gt;=30,0,SUM(IF(AND($I115=1,CS115=1,CS$41&gt;2,CS$40&gt;0,SUM(CS$47:CS$53)&gt;0),1,0)))</f>
        <v>0</v>
      </c>
      <c r="BF115" s="80">
        <f>IF((SUM(BF$19:BF$39)+SUM(BF$78:BF114)+SUM(BF$117:BF$121))&gt;=30,0,SUM(IF(AND($I115=1,CT115=1,CT$41&gt;2,CT$40&gt;0,SUM(CT$47:CT$53)&gt;0),1,0)))</f>
        <v>0</v>
      </c>
      <c r="BG115" s="80">
        <f>IF((SUM(BG$19:BG$39)+SUM(BG$78:BG114)+SUM(BG$117:BG$121))&gt;=30,0,SUM(IF(AND($I115=1,CU115=1,CU$41&gt;2,CU$40&gt;0,SUM(CU$47:CU$53)&gt;0),1,0)))</f>
        <v>0</v>
      </c>
      <c r="BH115" s="80">
        <f>IF((SUM(BH$19:BH$39)+SUM(BH$78:BH114)+SUM(BH$117:BH$121))&gt;=30,0,SUM(IF(AND($I115=1,CV115=1,CV$41&gt;2,CV$40&gt;0,SUM(CV$47:CV$53)&gt;0),1,0)))</f>
        <v>0</v>
      </c>
      <c r="BI115" s="80">
        <f>IF((SUM(BI$19:BI$39)+SUM(BI$78:BI114)+SUM(BI$117:BI$121))&gt;=30,0,SUM(IF(AND($I115=1,CW115=1,CW$41&gt;2,CW$40&gt;0,SUM(CW$47:CW$53)&gt;0),1,0)))</f>
        <v>0</v>
      </c>
      <c r="BJ115" s="80">
        <f>IF((SUM(BJ$19:BJ$39)+SUM(BJ$78:BJ114)+SUM(BJ$117:BJ$121))&gt;=30,0,SUM(IF(AND($I115=1,CX115=1,CX$41&gt;2,CX$40&gt;0,SUM(CX$47:CX$53)&gt;0),1,0)))</f>
        <v>0</v>
      </c>
      <c r="BK115" s="80">
        <f>IF((SUM(BK$19:BK$39)+SUM(BK$78:BK114)+SUM(BK$117:BK$121))&gt;=30,0,SUM(IF(AND($I115=1,CY115=1,CY$41&gt;2,CY$40&gt;0,SUM(CY$47:CY$53)&gt;0),1,0)))</f>
        <v>0</v>
      </c>
      <c r="BL115" s="80">
        <f>IF((SUM(BL$19:BL$39)+SUM(BL$78:BL114)+SUM(BL$117:BL$121))&gt;=30,0,SUM(IF(AND($I115=1,CZ115=1,CZ$41&gt;2,CZ$40&gt;0,SUM(CZ$47:CZ$53)&gt;0),1,0)))</f>
        <v>0</v>
      </c>
      <c r="BM115" s="80">
        <f>IF((SUM(BM$19:BM$39)+SUM(BM$78:BM114)+SUM(BM$117:BM$121))&gt;=30,0,SUM(IF(AND($I115=1,DA115=1,DA$41&gt;2,DA$40&gt;0,SUM(DA$47:DA$53)&gt;0),1,0)))</f>
        <v>0</v>
      </c>
      <c r="BN115" s="80">
        <f>IF((SUM(BN$19:BN$39)+SUM(BN$78:BN114)+SUM(BN$117:BN$121))&gt;=30,0,SUM(IF(AND($I115=1,DB115=1,DB$41&gt;2,DB$40&gt;0,SUM(DB$47:DB$53)&gt;0),1,0)))</f>
        <v>0</v>
      </c>
      <c r="BO115" s="80">
        <f>IF((SUM(BO$19:BO$39)+SUM(BO$78:BO114)+SUM(BO$117:BO$121))&gt;=30,0,SUM(IF(AND($I115=1,DC115=1,DC$41&gt;2,DC$40&gt;0,SUM(DC$47:DC$53)&gt;0),1,0)))</f>
        <v>0</v>
      </c>
      <c r="BP115" s="80">
        <f>IF((SUM(BP$19:BP$39)+SUM(BP$78:BP114)+SUM(BP$117:BP$121))&gt;=30,0,SUM(IF(AND($I115=1,DD115=1,DD$41&gt;2,DD$40&gt;0,SUM(DD$47:DD$53)&gt;0),1,0)))</f>
        <v>0</v>
      </c>
      <c r="BQ115" s="80">
        <f>IF((SUM(BQ$19:BQ$39)+SUM(BQ$78:BQ114)+SUM(BQ$117:BQ$121))&gt;=30,0,SUM(IF(AND($I115=1,DE115=1,DE$41&gt;2,DE$40&gt;0,SUM(DE$47:DE$53)&gt;0),1,0)))</f>
        <v>0</v>
      </c>
      <c r="BR115" s="80">
        <f>IF((SUM(BR$19:BR$39)+SUM(BR$78:BR114)+SUM(BR$117:BR$121))&gt;=30,0,SUM(IF(AND($I115=1,DF115=1,DF$41&gt;2,DF$40&gt;0,SUM(DF$47:DF$53)&gt;0),1,0)))</f>
        <v>0</v>
      </c>
      <c r="BS115" s="80">
        <f>IF((SUM(BS$19:BS$39)+SUM(BS$78:BS114)+SUM(BS$117:BS$121))&gt;=30,0,SUM(IF(AND($I115=1,DG115=1,DG$41&gt;2,DG$40&gt;0,SUM(DG$47:DG$53)&gt;0),1,0)))</f>
        <v>0</v>
      </c>
      <c r="BT115" s="80">
        <f>IF((SUM(BT$19:BT$39)+SUM(BT$78:BT114)+SUM(BT$117:BT$121))&gt;=30,0,SUM(IF(AND($I115=1,DH115=1,DH$41&gt;2,DH$40&gt;0,SUM(DH$47:DH$53)&gt;0),1,0)))</f>
        <v>0</v>
      </c>
      <c r="BU115" s="80">
        <f>IF((SUM(BU$19:BU$39)+SUM(BU$78:BU114)+SUM(BU$117:BU$121))&gt;=30,0,SUM(IF(AND($I115=1,DI115=1,DI$41&gt;2,DI$40&gt;0,SUM(DI$47:DI$53)&gt;0),1,0)))</f>
        <v>0</v>
      </c>
      <c r="BV115" s="80">
        <f>IF((SUM(BV$19:BV$39)+SUM(BV$78:BV114)+SUM(BV$117:BV$121))&gt;=30,0,SUM(IF(AND($I115=1,DJ115=1,DJ$41&gt;2,DJ$40&gt;0,SUM(DJ$47:DJ$53)&gt;0),1,0)))</f>
        <v>0</v>
      </c>
      <c r="BW115" s="80">
        <f>IF((SUM(BW$19:BW$39)+SUM(BW$78:BW114)+SUM(BW$117:BW$121))&gt;=30,0,SUM(IF(AND($I115=1,DK115=1,DK$41&gt;2,DK$40&gt;0,SUM(DK$47:DK$53)&gt;0),1,0)))</f>
        <v>0</v>
      </c>
      <c r="BX115" s="80">
        <f>IF((SUM(BX$19:BX$39)+SUM(BX$78:BX114)+SUM(BX$117:BX$121))&gt;=30,0,SUM(IF(AND($I115=1,DL115=1,DL$41&gt;2,DL$40&gt;0,SUM(DL$47:DL$53)&gt;0),1,0)))</f>
        <v>0</v>
      </c>
      <c r="BY115" s="80">
        <f>IF((SUM(BY$19:BY$39)+SUM(BY$78:BY114)+SUM(BY$117:BY$121))&gt;=30,0,SUM(IF(AND($I115=1,DM115=1,DM$41&gt;2,DM$40&gt;0,SUM(DM$47:DM$53)&gt;0),1,0)))</f>
        <v>0</v>
      </c>
      <c r="BZ115" s="80">
        <f>IF((SUM(BZ$19:BZ$39)+SUM(BZ$78:BZ114)+SUM(BZ$117:BZ$121))&gt;=30,0,SUM(IF(AND($I115=1,DN115=1,DN$41&gt;2,DN$40&gt;0,SUM(DN$47:DN$53)&gt;0),1,0)))</f>
        <v>0</v>
      </c>
      <c r="CA115" s="80">
        <f>IF((SUM(CA$19:CA$39)+SUM(CA$78:CA114)+SUM(CA$117:CA$121))&gt;=30,0,SUM(IF(AND($I115=1,DO115=1,DO$41&gt;2,DO$40&gt;0,SUM(DO$47:DO$53)&gt;0),1,0)))</f>
        <v>0</v>
      </c>
      <c r="CB115" s="80">
        <f>IF((SUM(CB$19:CB$39)+SUM(CB$78:CB114)+SUM(CB$117:CB$121))&gt;=30,0,SUM(IF(AND($I115=1,DP115=1,DP$41&gt;2,DP$40&gt;0,SUM(DP$47:DP$53)&gt;0),1,0)))</f>
        <v>0</v>
      </c>
      <c r="CC115" s="80">
        <f>IF((SUM(CC$19:CC$39)+SUM(CC$78:CC114)+SUM(CC$117:CC$121))&gt;=30,0,SUM(IF(AND($I115=1,DQ115=1,DQ$41&gt;2,DQ$40&gt;0,SUM(DQ$47:DQ$53)&gt;0),1,0)))</f>
        <v>0</v>
      </c>
      <c r="CD115" s="80">
        <f>IF((SUM(CD$19:CD$39)+SUM(CD$78:CD114)+SUM(CD$117:CD$121))&gt;=30,0,SUM(IF(AND($I115=1,DR115=1,DR$41&gt;2,DR$40&gt;0,SUM(DR$47:DR$53)&gt;0),1,0)))</f>
        <v>0</v>
      </c>
      <c r="CE115" s="80">
        <f>IF((SUM(CE$19:CE$39)+SUM(CE$78:CE114)+SUM(CE$117:CE$121))&gt;=30,0,SUM(IF(AND($I115=1,DS115=1,DS$41&gt;2,DS$40&gt;0,SUM(DS$47:DS$53)&gt;0),1,0)))</f>
        <v>0</v>
      </c>
      <c r="CF115" s="80">
        <f>IF((SUM(CF$19:CF$39)+SUM(CF$78:CF114)+SUM(CF$117:CF$121))&gt;=30,0,SUM(IF(AND($I115=1,DT115=1,DT$41&gt;2,DT$40&gt;0,SUM(DT$47:DT$53)&gt;0),1,0)))</f>
        <v>0</v>
      </c>
      <c r="CG115" s="80">
        <f>IF((SUM(CG$19:CG$39)+SUM(CG$78:CG114)+SUM(CG$117:CG$121))&gt;=30,0,SUM(IF(AND($I115=1,DU115=1,DU$41&gt;2,DU$40&gt;0,SUM(DU$47:DU$53)&gt;0),1,0)))</f>
        <v>0</v>
      </c>
      <c r="CH115" s="80">
        <f>IF((SUM(CH$19:CH$39)+SUM(CH$78:CH114)+SUM(CH$117:CH$121))&gt;=30,0,SUM(IF(AND($I115=1,DV115=1,DV$41&gt;2,DV$40&gt;0,SUM(DV$47:DV$53)&gt;0),1,0)))</f>
        <v>0</v>
      </c>
      <c r="CI115" s="80">
        <f>IF((SUM(CI$19:CI$39)+SUM(CI$78:CI114)+SUM(CI$117:CI$121))&gt;=30,0,SUM(IF(AND($I115=1,DW115=1,DW$41&gt;2,DW$40&gt;0,SUM(DW$47:DW$53)&gt;0),1,0)))</f>
        <v>0</v>
      </c>
      <c r="CJ115" s="80">
        <f>IF((SUM(CJ$19:CJ$39)+SUM(CJ$78:CJ114)+SUM(CJ$117:CJ$121))&gt;=30,0,SUM(IF(AND($I115=1,DX115=1,DX$41&gt;2,DX$40&gt;0,SUM(DX$47:DX$53)&gt;0),1,0)))</f>
        <v>0</v>
      </c>
      <c r="CK115" s="80">
        <f>IF((SUM(CK$19:CK$39)+SUM(CK$78:CK114)+SUM(CK$117:CK$121))&gt;=30,0,SUM(IF(AND($I115=1,DY115=1,DY$41&gt;2,DY$40&gt;0,SUM(DY$47:DY$53)&gt;0),1,0)))</f>
        <v>0</v>
      </c>
      <c r="CL115" s="80">
        <f>IF((SUM(CL$19:CL$39)+SUM(CL$78:CL114)+SUM(CL$117:CL$121))&gt;=30,0,SUM(IF(AND($I115=1,DZ115=1,DZ$41&gt;2,DZ$40&gt;0,SUM(DZ$47:DZ$53)&gt;0),1,0)))</f>
        <v>0</v>
      </c>
      <c r="CM115" s="80">
        <f>IF((SUM(CM$19:CM$39)+SUM(CM$78:CM114)+SUM(CM$117:CM$121))&gt;=30,0,SUM(IF(AND($I115=1,EA115=1,EA$41&gt;2,EA$40&gt;0,SUM(EA$47:EA$53)&gt;0),1,0)))</f>
        <v>0</v>
      </c>
      <c r="CN115" s="80">
        <f>IF((SUM(CN$19:CN$39)+SUM(CN$78:CN114)+SUM(CN$117:CN$121))&gt;=30,0,SUM(IF(AND($I115=1,EB115=1,EB$41&gt;2,EB$40&gt;0,SUM(EB$47:EB$53)&gt;0),1,0)))</f>
        <v>0</v>
      </c>
      <c r="CO115" s="80">
        <f>IF((SUM(CO$19:CO$39)+SUM(CO$78:CO114)+SUM(CO$117:CO$121))&gt;=30,0,SUM(IF(AND($I115=1,EC115=1,EC$41&gt;2,EC$40&gt;0,SUM(EC$47:EC$53)&gt;0),1,0)))</f>
        <v>0</v>
      </c>
      <c r="CP115" s="80">
        <f>IF((SUM(CP$19:CP$39)+SUM(CP$78:CP114)+SUM(CP$117:CP$121))&gt;=30,0,SUM(IF(AND($I115=1,ED115=1,ED$41&gt;2,ED$40&gt;0,SUM(ED$47:ED$53)&gt;0),1,0)))</f>
        <v>0</v>
      </c>
      <c r="CQ115" s="80">
        <f>IF((SUM(CQ$19:CQ$39)+SUM(CQ$78:CQ114)+SUM(CQ$117:CQ$121))&gt;=30,0,SUM(IF(AND($I115=1,EE115=1,EE$41&gt;2,EE$40&gt;0,SUM(EE$47:EE$53)&gt;0),1,0)))</f>
        <v>0</v>
      </c>
      <c r="CR115" s="80">
        <f>IF((SUM(CR$19:CR$39)+SUM(CR$78:CR114)+SUM(CR$117:CR$121))&gt;=30,0,SUM(IF(AND($I115=1,EF115=1,EF$41&gt;2,EF$40&gt;0,SUM(EF$47:EF$53)&gt;0),1,0)))</f>
        <v>0</v>
      </c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54">
        <f t="shared" si="48"/>
        <v>0</v>
      </c>
      <c r="EH115" s="136"/>
      <c r="EI115" s="97">
        <f t="shared" si="49"/>
        <v>0</v>
      </c>
      <c r="EJ115" s="344" t="str">
        <f t="shared" si="50"/>
        <v/>
      </c>
      <c r="EK115" s="345">
        <f t="shared" si="51"/>
        <v>0</v>
      </c>
      <c r="EL115" s="185"/>
      <c r="EM115" s="102">
        <f>SUMIF($K115,REGISTER!$CU$7,'KORT 3'!$BD115)</f>
        <v>0</v>
      </c>
      <c r="EN115" s="19">
        <f>SUMIF($K115,REGISTER!$CU$8,'KORT 3'!$BD115)</f>
        <v>0</v>
      </c>
      <c r="EO115" s="20">
        <f>SUMIF($K115,REGISTER!$CU$9,'KORT 3'!$BD115)</f>
        <v>0</v>
      </c>
      <c r="EP115" s="17">
        <f>SUMIF($K115,REGISTER!$CU$21,'KORT 3'!$BD115)</f>
        <v>0</v>
      </c>
      <c r="EQ115" s="19">
        <f>SUMIF($K115,REGISTER!$CU$22,'KORT 3'!$BD115)</f>
        <v>0</v>
      </c>
      <c r="ER115" s="20">
        <f>SUMIF($K115,REGISTER!$CU$23,'KORT 3'!$BD115)</f>
        <v>0</v>
      </c>
      <c r="ES115" s="17">
        <f>SUMIF($K115,REGISTER!$CU$14,'KORT 3'!$BD115)</f>
        <v>0</v>
      </c>
      <c r="ET115" s="19">
        <f>SUMIF($K115,REGISTER!$CU$15,'KORT 3'!$BD115)</f>
        <v>0</v>
      </c>
      <c r="EU115" s="19">
        <f>SUMIF($K115,REGISTER!$CU$16,'KORT 3'!$BD115)</f>
        <v>0</v>
      </c>
      <c r="EV115" s="218">
        <f>SUMIF($K115,REGISTER!$CU$17,'KORT 3'!$BD115)+SUMIF($K115,REGISTER!$CU$18,'KORT 3'!$BD115)+SUMIF($K115,REGISTER!$CU$19,'KORT 3'!$BD115)+SUMIF($K115,REGISTER!$CU$20,'KORT 3'!$BD115)</f>
        <v>0</v>
      </c>
      <c r="EW115" s="103">
        <f>SUMIF($K115,REGISTER!$CU$28,'KORT 3'!$BD115)</f>
        <v>0</v>
      </c>
      <c r="EX115" s="19">
        <f>SUMIF($K115,REGISTER!$CU$29,'KORT 3'!$BD115)</f>
        <v>0</v>
      </c>
      <c r="EY115" s="19">
        <f>SUMIF($K115,REGISTER!$CU$30,'KORT 3'!$BD115)</f>
        <v>0</v>
      </c>
      <c r="EZ115" s="218">
        <f>SUMIF($K115,REGISTER!$CU$31,'KORT 3'!$BD115)+SUMIF($K115,REGISTER!$CU$32,'KORT 3'!$BD115)+SUMIF($K115,REGISTER!$CU$33,'KORT 3'!$BD115)+SUMIF($K115,REGISTER!$CU$34,'KORT 3'!$BD115)</f>
        <v>0</v>
      </c>
      <c r="FA115" s="136"/>
      <c r="FB115" s="136"/>
      <c r="FC115" s="136"/>
      <c r="FD115" s="136"/>
      <c r="FE115" s="136"/>
      <c r="FF115" s="136"/>
      <c r="FG115" s="136"/>
      <c r="FH115" s="136"/>
      <c r="FI115" s="136"/>
      <c r="FJ115" s="136"/>
      <c r="FK115" s="136"/>
      <c r="FL115" s="136"/>
      <c r="FM115" s="136"/>
      <c r="FN115" s="136"/>
      <c r="FO115" s="136"/>
      <c r="FP115" s="235"/>
      <c r="FQ115" s="103">
        <f>SUMIF($M115,REGISTER!$CU$36,'KORT 3'!$O115)</f>
        <v>0</v>
      </c>
      <c r="FR115" s="19">
        <f>SUMIF($M115,REGISTER!$CU$37,'KORT 3'!$O115)</f>
        <v>0</v>
      </c>
      <c r="FS115" s="19">
        <f>SUMIF($M115,REGISTER!$CU$38,'KORT 3'!$O115)</f>
        <v>0</v>
      </c>
      <c r="FT115" s="19">
        <f>SUMIF($M115,REGISTER!$CU$39,'KORT 3'!$O115)</f>
        <v>0</v>
      </c>
      <c r="FU115" s="19">
        <f>SUMIF($M115,REGISTER!$CU$40,'KORT 3'!$O115)</f>
        <v>0</v>
      </c>
      <c r="FV115" s="19">
        <f>SUMIF($M115,REGISTER!$CU$41,'KORT 3'!$O115)</f>
        <v>0</v>
      </c>
      <c r="FW115" s="19">
        <f>SUMIF($M115,REGISTER!$CU$56,'KORT 3'!$O115)</f>
        <v>0</v>
      </c>
      <c r="FX115" s="19">
        <f>SUMIF($M115,REGISTER!$CU$57,'KORT 3'!$O115)</f>
        <v>0</v>
      </c>
      <c r="FY115" s="19">
        <f>SUMIF($M115,REGISTER!$CU$58,'KORT 3'!$O115)</f>
        <v>0</v>
      </c>
      <c r="FZ115" s="19">
        <f>SUMIF($M115,REGISTER!$CU$59,'KORT 3'!$O115)</f>
        <v>0</v>
      </c>
      <c r="GA115" s="19">
        <f>SUMIF($M115,REGISTER!$CU$60,'KORT 3'!$O115)</f>
        <v>0</v>
      </c>
      <c r="GB115" s="19">
        <f>SUMIF($M115,REGISTER!$CU$61,'KORT 3'!$O115)</f>
        <v>0</v>
      </c>
      <c r="GC115" s="19">
        <f>SUMIF($M115,REGISTER!$CU$46,'KORT 3'!$O115)</f>
        <v>0</v>
      </c>
      <c r="GD115" s="19">
        <f>SUMIF($M115,REGISTER!$CU$47,'KORT 3'!$O115)</f>
        <v>0</v>
      </c>
      <c r="GE115" s="19">
        <f>SUMIF($M115,REGISTER!$CU$48,'KORT 3'!$O115)</f>
        <v>0</v>
      </c>
      <c r="GF115" s="19">
        <f>SUMIF($M115,REGISTER!$CU$49,'KORT 3'!$O115)</f>
        <v>0</v>
      </c>
      <c r="GG115" s="19">
        <f>SUMIF($M115,REGISTER!$CU$50,'KORT 3'!$O115)</f>
        <v>0</v>
      </c>
      <c r="GH115" s="19">
        <f>SUMIF($M115,REGISTER!$CU$51,'KORT 3'!$O115)</f>
        <v>0</v>
      </c>
      <c r="GI115" s="18">
        <f>SUMIF($M115,REGISTER!$CU$52,'KORT 3'!$O115)+SUMIF($M115,REGISTER!$CU$53,'KORT 3'!$O115)+SUMIF($M115,REGISTER!$CU$54,'KORT 3'!$O115)+SUMIF($M115,REGISTER!$CU$55,'KORT 3'!$O115)</f>
        <v>0</v>
      </c>
      <c r="GJ115" s="19">
        <f>SUMIF($M115,REGISTER!$CU$66,'KORT 3'!$O115)</f>
        <v>0</v>
      </c>
      <c r="GK115" s="19">
        <f>SUMIF($M115,REGISTER!$CU$67,'KORT 3'!$O115)</f>
        <v>0</v>
      </c>
      <c r="GL115" s="19">
        <f>SUMIF($M115,REGISTER!$CU$68,'KORT 3'!$O115)</f>
        <v>0</v>
      </c>
      <c r="GM115" s="19">
        <f>SUMIF($M115,REGISTER!$CU$69,'KORT 3'!$O115)</f>
        <v>0</v>
      </c>
      <c r="GN115" s="19">
        <f>SUMIF($M115,REGISTER!$CU$70,'KORT 3'!$O115)</f>
        <v>0</v>
      </c>
      <c r="GO115" s="19">
        <f>SUMIF($M115,REGISTER!$CU$71,'KORT 3'!$O115)</f>
        <v>0</v>
      </c>
      <c r="GP115" s="18">
        <f>SUMIF($M115,REGISTER!$CU$72,'KORT 3'!$O115)+SUMIF($M115,REGISTER!$CU$73,'KORT 3'!$O115)+SUMIF($M115,REGISTER!$CU$74,'KORT 3'!$O115)+SUMIF($M115,REGISTER!$CU$75,'KORT 3'!$O115)</f>
        <v>0</v>
      </c>
      <c r="GQ115" s="136"/>
      <c r="GR115" s="136"/>
      <c r="GS115" s="136"/>
      <c r="GT115" s="136"/>
      <c r="GU115" s="136"/>
      <c r="GV115" s="136"/>
      <c r="GW115" s="136"/>
      <c r="GX115" s="136"/>
      <c r="GY115" s="136"/>
      <c r="GZ115" s="136"/>
      <c r="HA115" s="136"/>
      <c r="HB115" s="136"/>
      <c r="HC115" s="136"/>
      <c r="HD115" s="136"/>
      <c r="HE115" s="136"/>
      <c r="HF115" s="136"/>
      <c r="HG115" s="136"/>
      <c r="HH115" s="125"/>
      <c r="HI115" s="1"/>
    </row>
    <row r="116" spans="1:217" ht="12" customHeight="1">
      <c r="A116" s="17">
        <v>60</v>
      </c>
      <c r="B116" s="81"/>
      <c r="C116" s="427" t="str">
        <f t="shared" si="38"/>
        <v/>
      </c>
      <c r="D116" s="428"/>
      <c r="E116" s="428"/>
      <c r="F116" s="428"/>
      <c r="G116" s="429"/>
      <c r="H116" s="130" t="str">
        <f t="shared" si="39"/>
        <v/>
      </c>
      <c r="I116" s="26">
        <f t="shared" si="40"/>
        <v>0</v>
      </c>
      <c r="J116" s="26">
        <f t="shared" si="41"/>
        <v>0</v>
      </c>
      <c r="K116" s="26">
        <f t="shared" si="42"/>
        <v>0</v>
      </c>
      <c r="L116" s="134"/>
      <c r="M116" s="26">
        <f t="shared" si="43"/>
        <v>0</v>
      </c>
      <c r="N116" s="26">
        <f t="shared" si="44"/>
        <v>0</v>
      </c>
      <c r="O116" s="101">
        <f t="shared" si="45"/>
        <v>0</v>
      </c>
      <c r="P116" s="80">
        <f>IF((SUM(P$19:P$39)+SUM(P$78:P115)+SUM(P$117:P$121))&gt;=REGISTER!$CZ$22,0,IF(CS$70=1,0,IF(AND(CS116=1,$J116=1,CS$43&gt;=REGISTER!$CZ$25,CS$40&gt;0,SUM(CS$54:CS$60)&gt;0),1,0)))</f>
        <v>0</v>
      </c>
      <c r="Q116" s="80">
        <f>IF((SUM(Q$19:Q$39)+SUM(Q$78:Q115)+SUM(Q$117:Q$121))&gt;=REGISTER!$CZ$22,0,IF(CT$70=1,0,IF(AND(CT116=1,$J116=1,CT$43&gt;=REGISTER!$CZ$25,CT$40&gt;0,SUM(CT$54:CT$60)&gt;0),1,0)))</f>
        <v>0</v>
      </c>
      <c r="R116" s="80">
        <f>IF((SUM(R$19:R$39)+SUM(R$78:R115)+SUM(R$117:R$121))&gt;=REGISTER!$CZ$22,0,IF(CU$70=1,0,IF(AND(CU116=1,$J116=1,CU$43&gt;=REGISTER!$CZ$25,CU$40&gt;0,SUM(CU$54:CU$60)&gt;0),1,0)))</f>
        <v>0</v>
      </c>
      <c r="S116" s="80">
        <f>IF((SUM(S$19:S$39)+SUM(S$78:S115)+SUM(S$117:S$121))&gt;=REGISTER!$CZ$22,0,IF(CV$70=1,0,IF(AND(CV116=1,$J116=1,CV$43&gt;=REGISTER!$CZ$25,CV$40&gt;0,SUM(CV$54:CV$60)&gt;0),1,0)))</f>
        <v>0</v>
      </c>
      <c r="T116" s="80">
        <f>IF((SUM(T$19:T$39)+SUM(T$78:T115)+SUM(T$117:T$121))&gt;=REGISTER!$CZ$22,0,IF(CW$70=1,0,IF(AND(CW116=1,$J116=1,CW$43&gt;=REGISTER!$CZ$25,CW$40&gt;0,SUM(CW$54:CW$60)&gt;0),1,0)))</f>
        <v>0</v>
      </c>
      <c r="U116" s="80">
        <f>IF((SUM(U$19:U$39)+SUM(U$78:U115)+SUM(U$117:U$121))&gt;=REGISTER!$CZ$22,0,IF(CX$70=1,0,IF(AND(CX116=1,$J116=1,CX$43&gt;=REGISTER!$CZ$25,CX$40&gt;0,SUM(CX$54:CX$60)&gt;0),1,0)))</f>
        <v>0</v>
      </c>
      <c r="V116" s="80">
        <f>IF((SUM(V$19:V$39)+SUM(V$78:V115)+SUM(V$117:V$121))&gt;=REGISTER!$CZ$22,0,IF(CY$70=1,0,IF(AND(CY116=1,$J116=1,CY$43&gt;=REGISTER!$CZ$25,CY$40&gt;0,SUM(CY$54:CY$60)&gt;0),1,0)))</f>
        <v>0</v>
      </c>
      <c r="W116" s="80">
        <f>IF((SUM(W$19:W$39)+SUM(W$78:W115)+SUM(W$117:W$121))&gt;=REGISTER!$CZ$22,0,IF(CZ$70=1,0,IF(AND(CZ116=1,$J116=1,CZ$43&gt;=REGISTER!$CZ$25,CZ$40&gt;0,SUM(CZ$54:CZ$60)&gt;0),1,0)))</f>
        <v>0</v>
      </c>
      <c r="X116" s="80">
        <f>IF((SUM(X$19:X$39)+SUM(X$78:X115)+SUM(X$117:X$121))&gt;=REGISTER!$CZ$22,0,IF(DA$70=1,0,IF(AND(DA116=1,$J116=1,DA$43&gt;=REGISTER!$CZ$25,DA$40&gt;0,SUM(DA$54:DA$60)&gt;0),1,0)))</f>
        <v>0</v>
      </c>
      <c r="Y116" s="80">
        <f>IF((SUM(Y$19:Y$39)+SUM(Y$78:Y115)+SUM(Y$117:Y$121))&gt;=REGISTER!$CZ$22,0,IF(DB$70=1,0,IF(AND(DB116=1,$J116=1,DB$43&gt;=REGISTER!$CZ$25,DB$40&gt;0,SUM(DB$54:DB$60)&gt;0),1,0)))</f>
        <v>0</v>
      </c>
      <c r="Z116" s="80">
        <f>IF((SUM(Z$19:Z$39)+SUM(Z$78:Z115)+SUM(Z$117:Z$121))&gt;=REGISTER!$CZ$22,0,IF(DC$70=1,0,IF(AND(DC116=1,$J116=1,DC$43&gt;=REGISTER!$CZ$25,DC$40&gt;0,SUM(DC$54:DC$60)&gt;0),1,0)))</f>
        <v>0</v>
      </c>
      <c r="AA116" s="80">
        <f>IF((SUM(AA$19:AA$39)+SUM(AA$78:AA115)+SUM(AA$117:AA$121))&gt;=REGISTER!$CZ$22,0,IF(DD$70=1,0,IF(AND(DD116=1,$J116=1,DD$43&gt;=REGISTER!$CZ$25,DD$40&gt;0,SUM(DD$54:DD$60)&gt;0),1,0)))</f>
        <v>0</v>
      </c>
      <c r="AB116" s="80">
        <f>IF((SUM(AB$19:AB$39)+SUM(AB$78:AB115)+SUM(AB$117:AB$121))&gt;=REGISTER!$CZ$22,0,IF(DE$70=1,0,IF(AND(DE116=1,$J116=1,DE$43&gt;=REGISTER!$CZ$25,DE$40&gt;0,SUM(DE$54:DE$60)&gt;0),1,0)))</f>
        <v>0</v>
      </c>
      <c r="AC116" s="80">
        <f>IF((SUM(AC$19:AC$39)+SUM(AC$78:AC115)+SUM(AC$117:AC$121))&gt;=REGISTER!$CZ$22,0,IF(DF$70=1,0,IF(AND(DF116=1,$J116=1,DF$43&gt;=REGISTER!$CZ$25,DF$40&gt;0,SUM(DF$54:DF$60)&gt;0),1,0)))</f>
        <v>0</v>
      </c>
      <c r="AD116" s="80">
        <f>IF((SUM(AD$19:AD$39)+SUM(AD$78:AD115)+SUM(AD$117:AD$121))&gt;=REGISTER!$CZ$22,0,IF(DG$70=1,0,IF(AND(DG116=1,$J116=1,DG$43&gt;=REGISTER!$CZ$25,DG$40&gt;0,SUM(DG$54:DG$60)&gt;0),1,0)))</f>
        <v>0</v>
      </c>
      <c r="AE116" s="80">
        <f>IF((SUM(AE$19:AE$39)+SUM(AE$78:AE115)+SUM(AE$117:AE$121))&gt;=REGISTER!$CZ$22,0,IF(DH$70=1,0,IF(AND(DH116=1,$J116=1,DH$43&gt;=REGISTER!$CZ$25,DH$40&gt;0,SUM(DH$54:DH$60)&gt;0),1,0)))</f>
        <v>0</v>
      </c>
      <c r="AF116" s="80">
        <f>IF((SUM(AF$19:AF$39)+SUM(AF$78:AF115)+SUM(AF$117:AF$121))&gt;=REGISTER!$CZ$22,0,IF(DI$70=1,0,IF(AND(DI116=1,$J116=1,DI$43&gt;=REGISTER!$CZ$25,DI$40&gt;0,SUM(DI$54:DI$60)&gt;0),1,0)))</f>
        <v>0</v>
      </c>
      <c r="AG116" s="80">
        <f>IF((SUM(AG$19:AG$39)+SUM(AG$78:AG115)+SUM(AG$117:AG$121))&gt;=REGISTER!$CZ$22,0,IF(DJ$70=1,0,IF(AND(DJ116=1,$J116=1,DJ$43&gt;=REGISTER!$CZ$25,DJ$40&gt;0,SUM(DJ$54:DJ$60)&gt;0),1,0)))</f>
        <v>0</v>
      </c>
      <c r="AH116" s="80">
        <f>IF((SUM(AH$19:AH$39)+SUM(AH$78:AH115)+SUM(AH$117:AH$121))&gt;=REGISTER!$CZ$22,0,IF(DK$70=1,0,IF(AND(DK116=1,$J116=1,DK$43&gt;=REGISTER!$CZ$25,DK$40&gt;0,SUM(DK$54:DK$60)&gt;0),1,0)))</f>
        <v>0</v>
      </c>
      <c r="AI116" s="80">
        <f>IF((SUM(AI$19:AI$39)+SUM(AI$78:AI115)+SUM(AI$117:AI$121))&gt;=REGISTER!$CZ$22,0,IF(DL$70=1,0,IF(AND(DL116=1,$J116=1,DL$43&gt;=REGISTER!$CZ$25,DL$40&gt;0,SUM(DL$54:DL$60)&gt;0),1,0)))</f>
        <v>0</v>
      </c>
      <c r="AJ116" s="80">
        <f>IF((SUM(AJ$19:AJ$39)+SUM(AJ$78:AJ115)+SUM(AJ$117:AJ$121))&gt;=REGISTER!$CZ$22,0,IF(DM$70=1,0,IF(AND(DM116=1,$J116=1,DM$43&gt;=REGISTER!$CZ$25,DM$40&gt;0,SUM(DM$54:DM$60)&gt;0),1,0)))</f>
        <v>0</v>
      </c>
      <c r="AK116" s="80">
        <f>IF((SUM(AK$19:AK$39)+SUM(AK$78:AK115)+SUM(AK$117:AK$121))&gt;=REGISTER!$CZ$22,0,IF(DN$70=1,0,IF(AND(DN116=1,$J116=1,DN$43&gt;=REGISTER!$CZ$25,DN$40&gt;0,SUM(DN$54:DN$60)&gt;0),1,0)))</f>
        <v>0</v>
      </c>
      <c r="AL116" s="80">
        <f>IF((SUM(AL$19:AL$39)+SUM(AL$78:AL115)+SUM(AL$117:AL$121))&gt;=REGISTER!$CZ$22,0,IF(DO$70=1,0,IF(AND(DO116=1,$J116=1,DO$43&gt;=REGISTER!$CZ$25,DO$40&gt;0,SUM(DO$54:DO$60)&gt;0),1,0)))</f>
        <v>0</v>
      </c>
      <c r="AM116" s="80">
        <f>IF((SUM(AM$19:AM$39)+SUM(AM$78:AM115)+SUM(AM$117:AM$121))&gt;=REGISTER!$CZ$22,0,IF(DP$70=1,0,IF(AND(DP116=1,$J116=1,DP$43&gt;=REGISTER!$CZ$25,DP$40&gt;0,SUM(DP$54:DP$60)&gt;0),1,0)))</f>
        <v>0</v>
      </c>
      <c r="AN116" s="80">
        <f>IF((SUM(AN$19:AN$39)+SUM(AN$78:AN115)+SUM(AN$117:AN$121))&gt;=REGISTER!$CZ$22,0,IF(DQ$70=1,0,IF(AND(DQ116=1,$J116=1,DQ$43&gt;=REGISTER!$CZ$25,DQ$40&gt;0,SUM(DQ$54:DQ$60)&gt;0),1,0)))</f>
        <v>0</v>
      </c>
      <c r="AO116" s="80">
        <f>IF((SUM(AO$19:AO$39)+SUM(AO$78:AO115)+SUM(AO$117:AO$121))&gt;=REGISTER!$CZ$22,0,IF(DR$70=1,0,IF(AND(DR116=1,$J116=1,DR$43&gt;=REGISTER!$CZ$25,DR$40&gt;0,SUM(DR$54:DR$60)&gt;0),1,0)))</f>
        <v>0</v>
      </c>
      <c r="AP116" s="80">
        <f>IF((SUM(AP$19:AP$39)+SUM(AP$78:AP115)+SUM(AP$117:AP$121))&gt;=REGISTER!$CZ$22,0,IF(DS$70=1,0,IF(AND(DS116=1,$J116=1,DS$43&gt;=REGISTER!$CZ$25,DS$40&gt;0,SUM(DS$54:DS$60)&gt;0),1,0)))</f>
        <v>0</v>
      </c>
      <c r="AQ116" s="80">
        <f>IF((SUM(AQ$19:AQ$39)+SUM(AQ$78:AQ115)+SUM(AQ$117:AQ$121))&gt;=REGISTER!$CZ$22,0,IF(DT$70=1,0,IF(AND(DT116=1,$J116=1,DT$43&gt;=REGISTER!$CZ$25,DT$40&gt;0,SUM(DT$54:DT$60)&gt;0),1,0)))</f>
        <v>0</v>
      </c>
      <c r="AR116" s="80">
        <f>IF((SUM(AR$19:AR$39)+SUM(AR$78:AR115)+SUM(AR$117:AR$121))&gt;=REGISTER!$CZ$22,0,IF(DU$70=1,0,IF(AND(DU116=1,$J116=1,DU$43&gt;=REGISTER!$CZ$25,DU$40&gt;0,SUM(DU$54:DU$60)&gt;0),1,0)))</f>
        <v>0</v>
      </c>
      <c r="AS116" s="80">
        <f>IF((SUM(AS$19:AS$39)+SUM(AS$78:AS115)+SUM(AS$117:AS$121))&gt;=REGISTER!$CZ$22,0,IF(DV$70=1,0,IF(AND(DV116=1,$J116=1,DV$43&gt;=REGISTER!$CZ$25,DV$40&gt;0,SUM(DV$54:DV$60)&gt;0),1,0)))</f>
        <v>0</v>
      </c>
      <c r="AT116" s="80">
        <f>IF((SUM(AT$19:AT$39)+SUM(AT$78:AT115)+SUM(AT$117:AT$121))&gt;=REGISTER!$CZ$22,0,IF(DW$70=1,0,IF(AND(DW116=1,$J116=1,DW$43&gt;=REGISTER!$CZ$25,DW$40&gt;0,SUM(DW$54:DW$60)&gt;0),1,0)))</f>
        <v>0</v>
      </c>
      <c r="AU116" s="80">
        <f>IF((SUM(AU$19:AU$39)+SUM(AU$78:AU115)+SUM(AU$117:AU$121))&gt;=REGISTER!$CZ$22,0,IF(DX$70=1,0,IF(AND(DX116=1,$J116=1,DX$43&gt;=REGISTER!$CZ$25,DX$40&gt;0,SUM(DX$54:DX$60)&gt;0),1,0)))</f>
        <v>0</v>
      </c>
      <c r="AV116" s="80">
        <f>IF((SUM(AV$19:AV$39)+SUM(AV$78:AV115)+SUM(AV$117:AV$121))&gt;=REGISTER!$CZ$22,0,IF(DY$70=1,0,IF(AND(DY116=1,$J116=1,DY$43&gt;=REGISTER!$CZ$25,DY$40&gt;0,SUM(DY$54:DY$60)&gt;0),1,0)))</f>
        <v>0</v>
      </c>
      <c r="AW116" s="80">
        <f>IF((SUM(AW$19:AW$39)+SUM(AW$78:AW115)+SUM(AW$117:AW$121))&gt;=REGISTER!$CZ$22,0,IF(DZ$70=1,0,IF(AND(DZ116=1,$J116=1,DZ$43&gt;=REGISTER!$CZ$25,DZ$40&gt;0,SUM(DZ$54:DZ$60)&gt;0),1,0)))</f>
        <v>0</v>
      </c>
      <c r="AX116" s="80">
        <f>IF((SUM(AX$19:AX$39)+SUM(AX$78:AX115)+SUM(AX$117:AX$121))&gt;=REGISTER!$CZ$22,0,IF(EA$70=1,0,IF(AND(EA116=1,$J116=1,EA$43&gt;=REGISTER!$CZ$25,EA$40&gt;0,SUM(EA$54:EA$60)&gt;0),1,0)))</f>
        <v>0</v>
      </c>
      <c r="AY116" s="80">
        <f>IF((SUM(AY$19:AY$39)+SUM(AY$78:AY115)+SUM(AY$117:AY$121))&gt;=REGISTER!$CZ$22,0,IF(EB$70=1,0,IF(AND(EB116=1,$J116=1,EB$43&gt;=REGISTER!$CZ$25,EB$40&gt;0,SUM(EB$54:EB$60)&gt;0),1,0)))</f>
        <v>0</v>
      </c>
      <c r="AZ116" s="80">
        <f>IF((SUM(AZ$19:AZ$39)+SUM(AZ$78:AZ115)+SUM(AZ$117:AZ$121))&gt;=REGISTER!$CZ$22,0,IF(EC$70=1,0,IF(AND(EC116=1,$J116=1,EC$43&gt;=REGISTER!$CZ$25,EC$40&gt;0,SUM(EC$54:EC$60)&gt;0),1,0)))</f>
        <v>0</v>
      </c>
      <c r="BA116" s="80">
        <f>IF((SUM(BA$19:BA$39)+SUM(BA$78:BA115)+SUM(BA$117:BA$121))&gt;=REGISTER!$CZ$22,0,IF(ED$70=1,0,IF(AND(ED116=1,$J116=1,ED$43&gt;=REGISTER!$CZ$25,ED$40&gt;0,SUM(ED$54:ED$60)&gt;0),1,0)))</f>
        <v>0</v>
      </c>
      <c r="BB116" s="80">
        <f>IF((SUM(BB$19:BB$39)+SUM(BB$78:BB115)+SUM(BB$117:BB$121))&gt;=REGISTER!$CZ$22,0,IF(EE$70=1,0,IF(AND(EE116=1,$J116=1,EE$43&gt;=REGISTER!$CZ$25,EE$40&gt;0,SUM(EE$54:EE$60)&gt;0),1,0)))</f>
        <v>0</v>
      </c>
      <c r="BC116" s="80">
        <f>IF((SUM(BC$19:BC$39)+SUM(BC$78:BC115)+SUM(BC$117:BC$121))&gt;=REGISTER!$CZ$22,0,IF(EF$70=1,0,IF(AND(EF116=1,$J116=1,EF$43&gt;=REGISTER!$CZ$25,EF$40&gt;0,SUM(EF$54:EF$60)&gt;0),1,0)))</f>
        <v>0</v>
      </c>
      <c r="BD116" s="101">
        <f t="shared" si="46"/>
        <v>0</v>
      </c>
      <c r="BE116" s="80">
        <f>IF((SUM(BE$19:BE$39)+SUM(BE$78:BE115)+SUM(BE$117:BE$121))&gt;=30,0,SUM(IF(AND($I116=1,CS116=1,CS$41&gt;2,CS$40&gt;0,SUM(CS$47:CS$53)&gt;0),1,0)))</f>
        <v>0</v>
      </c>
      <c r="BF116" s="80">
        <f>IF((SUM(BF$19:BF$39)+SUM(BF$78:BF115)+SUM(BF$117:BF$121))&gt;=30,0,SUM(IF(AND($I116=1,CT116=1,CT$41&gt;2,CT$40&gt;0,SUM(CT$47:CT$53)&gt;0),1,0)))</f>
        <v>0</v>
      </c>
      <c r="BG116" s="80">
        <f>IF((SUM(BG$19:BG$39)+SUM(BG$78:BG115)+SUM(BG$117:BG$121))&gt;=30,0,SUM(IF(AND($I116=1,CU116=1,CU$41&gt;2,CU$40&gt;0,SUM(CU$47:CU$53)&gt;0),1,0)))</f>
        <v>0</v>
      </c>
      <c r="BH116" s="80">
        <f>IF((SUM(BH$19:BH$39)+SUM(BH$78:BH115)+SUM(BH$117:BH$121))&gt;=30,0,SUM(IF(AND($I116=1,CV116=1,CV$41&gt;2,CV$40&gt;0,SUM(CV$47:CV$53)&gt;0),1,0)))</f>
        <v>0</v>
      </c>
      <c r="BI116" s="80">
        <f>IF((SUM(BI$19:BI$39)+SUM(BI$78:BI115)+SUM(BI$117:BI$121))&gt;=30,0,SUM(IF(AND($I116=1,CW116=1,CW$41&gt;2,CW$40&gt;0,SUM(CW$47:CW$53)&gt;0),1,0)))</f>
        <v>0</v>
      </c>
      <c r="BJ116" s="80">
        <f>IF((SUM(BJ$19:BJ$39)+SUM(BJ$78:BJ115)+SUM(BJ$117:BJ$121))&gt;=30,0,SUM(IF(AND($I116=1,CX116=1,CX$41&gt;2,CX$40&gt;0,SUM(CX$47:CX$53)&gt;0),1,0)))</f>
        <v>0</v>
      </c>
      <c r="BK116" s="80">
        <f>IF((SUM(BK$19:BK$39)+SUM(BK$78:BK115)+SUM(BK$117:BK$121))&gt;=30,0,SUM(IF(AND($I116=1,CY116=1,CY$41&gt;2,CY$40&gt;0,SUM(CY$47:CY$53)&gt;0),1,0)))</f>
        <v>0</v>
      </c>
      <c r="BL116" s="80">
        <f>IF((SUM(BL$19:BL$39)+SUM(BL$78:BL115)+SUM(BL$117:BL$121))&gt;=30,0,SUM(IF(AND($I116=1,CZ116=1,CZ$41&gt;2,CZ$40&gt;0,SUM(CZ$47:CZ$53)&gt;0),1,0)))</f>
        <v>0</v>
      </c>
      <c r="BM116" s="80">
        <f>IF((SUM(BM$19:BM$39)+SUM(BM$78:BM115)+SUM(BM$117:BM$121))&gt;=30,0,SUM(IF(AND($I116=1,DA116=1,DA$41&gt;2,DA$40&gt;0,SUM(DA$47:DA$53)&gt;0),1,0)))</f>
        <v>0</v>
      </c>
      <c r="BN116" s="80">
        <f>IF((SUM(BN$19:BN$39)+SUM(BN$78:BN115)+SUM(BN$117:BN$121))&gt;=30,0,SUM(IF(AND($I116=1,DB116=1,DB$41&gt;2,DB$40&gt;0,SUM(DB$47:DB$53)&gt;0),1,0)))</f>
        <v>0</v>
      </c>
      <c r="BO116" s="80">
        <f>IF((SUM(BO$19:BO$39)+SUM(BO$78:BO115)+SUM(BO$117:BO$121))&gt;=30,0,SUM(IF(AND($I116=1,DC116=1,DC$41&gt;2,DC$40&gt;0,SUM(DC$47:DC$53)&gt;0),1,0)))</f>
        <v>0</v>
      </c>
      <c r="BP116" s="80">
        <f>IF((SUM(BP$19:BP$39)+SUM(BP$78:BP115)+SUM(BP$117:BP$121))&gt;=30,0,SUM(IF(AND($I116=1,DD116=1,DD$41&gt;2,DD$40&gt;0,SUM(DD$47:DD$53)&gt;0),1,0)))</f>
        <v>0</v>
      </c>
      <c r="BQ116" s="80">
        <f>IF((SUM(BQ$19:BQ$39)+SUM(BQ$78:BQ115)+SUM(BQ$117:BQ$121))&gt;=30,0,SUM(IF(AND($I116=1,DE116=1,DE$41&gt;2,DE$40&gt;0,SUM(DE$47:DE$53)&gt;0),1,0)))</f>
        <v>0</v>
      </c>
      <c r="BR116" s="80">
        <f>IF((SUM(BR$19:BR$39)+SUM(BR$78:BR115)+SUM(BR$117:BR$121))&gt;=30,0,SUM(IF(AND($I116=1,DF116=1,DF$41&gt;2,DF$40&gt;0,SUM(DF$47:DF$53)&gt;0),1,0)))</f>
        <v>0</v>
      </c>
      <c r="BS116" s="80">
        <f>IF((SUM(BS$19:BS$39)+SUM(BS$78:BS115)+SUM(BS$117:BS$121))&gt;=30,0,SUM(IF(AND($I116=1,DG116=1,DG$41&gt;2,DG$40&gt;0,SUM(DG$47:DG$53)&gt;0),1,0)))</f>
        <v>0</v>
      </c>
      <c r="BT116" s="80">
        <f>IF((SUM(BT$19:BT$39)+SUM(BT$78:BT115)+SUM(BT$117:BT$121))&gt;=30,0,SUM(IF(AND($I116=1,DH116=1,DH$41&gt;2,DH$40&gt;0,SUM(DH$47:DH$53)&gt;0),1,0)))</f>
        <v>0</v>
      </c>
      <c r="BU116" s="80">
        <f>IF((SUM(BU$19:BU$39)+SUM(BU$78:BU115)+SUM(BU$117:BU$121))&gt;=30,0,SUM(IF(AND($I116=1,DI116=1,DI$41&gt;2,DI$40&gt;0,SUM(DI$47:DI$53)&gt;0),1,0)))</f>
        <v>0</v>
      </c>
      <c r="BV116" s="80">
        <f>IF((SUM(BV$19:BV$39)+SUM(BV$78:BV115)+SUM(BV$117:BV$121))&gt;=30,0,SUM(IF(AND($I116=1,DJ116=1,DJ$41&gt;2,DJ$40&gt;0,SUM(DJ$47:DJ$53)&gt;0),1,0)))</f>
        <v>0</v>
      </c>
      <c r="BW116" s="80">
        <f>IF((SUM(BW$19:BW$39)+SUM(BW$78:BW115)+SUM(BW$117:BW$121))&gt;=30,0,SUM(IF(AND($I116=1,DK116=1,DK$41&gt;2,DK$40&gt;0,SUM(DK$47:DK$53)&gt;0),1,0)))</f>
        <v>0</v>
      </c>
      <c r="BX116" s="80">
        <f>IF((SUM(BX$19:BX$39)+SUM(BX$78:BX115)+SUM(BX$117:BX$121))&gt;=30,0,SUM(IF(AND($I116=1,DL116=1,DL$41&gt;2,DL$40&gt;0,SUM(DL$47:DL$53)&gt;0),1,0)))</f>
        <v>0</v>
      </c>
      <c r="BY116" s="80">
        <f>IF((SUM(BY$19:BY$39)+SUM(BY$78:BY115)+SUM(BY$117:BY$121))&gt;=30,0,SUM(IF(AND($I116=1,DM116=1,DM$41&gt;2,DM$40&gt;0,SUM(DM$47:DM$53)&gt;0),1,0)))</f>
        <v>0</v>
      </c>
      <c r="BZ116" s="80">
        <f>IF((SUM(BZ$19:BZ$39)+SUM(BZ$78:BZ115)+SUM(BZ$117:BZ$121))&gt;=30,0,SUM(IF(AND($I116=1,DN116=1,DN$41&gt;2,DN$40&gt;0,SUM(DN$47:DN$53)&gt;0),1,0)))</f>
        <v>0</v>
      </c>
      <c r="CA116" s="80">
        <f>IF((SUM(CA$19:CA$39)+SUM(CA$78:CA115)+SUM(CA$117:CA$121))&gt;=30,0,SUM(IF(AND($I116=1,DO116=1,DO$41&gt;2,DO$40&gt;0,SUM(DO$47:DO$53)&gt;0),1,0)))</f>
        <v>0</v>
      </c>
      <c r="CB116" s="80">
        <f>IF((SUM(CB$19:CB$39)+SUM(CB$78:CB115)+SUM(CB$117:CB$121))&gt;=30,0,SUM(IF(AND($I116=1,DP116=1,DP$41&gt;2,DP$40&gt;0,SUM(DP$47:DP$53)&gt;0),1,0)))</f>
        <v>0</v>
      </c>
      <c r="CC116" s="80">
        <f>IF((SUM(CC$19:CC$39)+SUM(CC$78:CC115)+SUM(CC$117:CC$121))&gt;=30,0,SUM(IF(AND($I116=1,DQ116=1,DQ$41&gt;2,DQ$40&gt;0,SUM(DQ$47:DQ$53)&gt;0),1,0)))</f>
        <v>0</v>
      </c>
      <c r="CD116" s="80">
        <f>IF((SUM(CD$19:CD$39)+SUM(CD$78:CD115)+SUM(CD$117:CD$121))&gt;=30,0,SUM(IF(AND($I116=1,DR116=1,DR$41&gt;2,DR$40&gt;0,SUM(DR$47:DR$53)&gt;0),1,0)))</f>
        <v>0</v>
      </c>
      <c r="CE116" s="80">
        <f>IF((SUM(CE$19:CE$39)+SUM(CE$78:CE115)+SUM(CE$117:CE$121))&gt;=30,0,SUM(IF(AND($I116=1,DS116=1,DS$41&gt;2,DS$40&gt;0,SUM(DS$47:DS$53)&gt;0),1,0)))</f>
        <v>0</v>
      </c>
      <c r="CF116" s="80">
        <f>IF((SUM(CF$19:CF$39)+SUM(CF$78:CF115)+SUM(CF$117:CF$121))&gt;=30,0,SUM(IF(AND($I116=1,DT116=1,DT$41&gt;2,DT$40&gt;0,SUM(DT$47:DT$53)&gt;0),1,0)))</f>
        <v>0</v>
      </c>
      <c r="CG116" s="80">
        <f>IF((SUM(CG$19:CG$39)+SUM(CG$78:CG115)+SUM(CG$117:CG$121))&gt;=30,0,SUM(IF(AND($I116=1,DU116=1,DU$41&gt;2,DU$40&gt;0,SUM(DU$47:DU$53)&gt;0),1,0)))</f>
        <v>0</v>
      </c>
      <c r="CH116" s="80">
        <f>IF((SUM(CH$19:CH$39)+SUM(CH$78:CH115)+SUM(CH$117:CH$121))&gt;=30,0,SUM(IF(AND($I116=1,DV116=1,DV$41&gt;2,DV$40&gt;0,SUM(DV$47:DV$53)&gt;0),1,0)))</f>
        <v>0</v>
      </c>
      <c r="CI116" s="80">
        <f>IF((SUM(CI$19:CI$39)+SUM(CI$78:CI115)+SUM(CI$117:CI$121))&gt;=30,0,SUM(IF(AND($I116=1,DW116=1,DW$41&gt;2,DW$40&gt;0,SUM(DW$47:DW$53)&gt;0),1,0)))</f>
        <v>0</v>
      </c>
      <c r="CJ116" s="80">
        <f>IF((SUM(CJ$19:CJ$39)+SUM(CJ$78:CJ115)+SUM(CJ$117:CJ$121))&gt;=30,0,SUM(IF(AND($I116=1,DX116=1,DX$41&gt;2,DX$40&gt;0,SUM(DX$47:DX$53)&gt;0),1,0)))</f>
        <v>0</v>
      </c>
      <c r="CK116" s="80">
        <f>IF((SUM(CK$19:CK$39)+SUM(CK$78:CK115)+SUM(CK$117:CK$121))&gt;=30,0,SUM(IF(AND($I116=1,DY116=1,DY$41&gt;2,DY$40&gt;0,SUM(DY$47:DY$53)&gt;0),1,0)))</f>
        <v>0</v>
      </c>
      <c r="CL116" s="80">
        <f>IF((SUM(CL$19:CL$39)+SUM(CL$78:CL115)+SUM(CL$117:CL$121))&gt;=30,0,SUM(IF(AND($I116=1,DZ116=1,DZ$41&gt;2,DZ$40&gt;0,SUM(DZ$47:DZ$53)&gt;0),1,0)))</f>
        <v>0</v>
      </c>
      <c r="CM116" s="80">
        <f>IF((SUM(CM$19:CM$39)+SUM(CM$78:CM115)+SUM(CM$117:CM$121))&gt;=30,0,SUM(IF(AND($I116=1,EA116=1,EA$41&gt;2,EA$40&gt;0,SUM(EA$47:EA$53)&gt;0),1,0)))</f>
        <v>0</v>
      </c>
      <c r="CN116" s="80">
        <f>IF((SUM(CN$19:CN$39)+SUM(CN$78:CN115)+SUM(CN$117:CN$121))&gt;=30,0,SUM(IF(AND($I116=1,EB116=1,EB$41&gt;2,EB$40&gt;0,SUM(EB$47:EB$53)&gt;0),1,0)))</f>
        <v>0</v>
      </c>
      <c r="CO116" s="80">
        <f>IF((SUM(CO$19:CO$39)+SUM(CO$78:CO115)+SUM(CO$117:CO$121))&gt;=30,0,SUM(IF(AND($I116=1,EC116=1,EC$41&gt;2,EC$40&gt;0,SUM(EC$47:EC$53)&gt;0),1,0)))</f>
        <v>0</v>
      </c>
      <c r="CP116" s="80">
        <f>IF((SUM(CP$19:CP$39)+SUM(CP$78:CP115)+SUM(CP$117:CP$121))&gt;=30,0,SUM(IF(AND($I116=1,ED116=1,ED$41&gt;2,ED$40&gt;0,SUM(ED$47:ED$53)&gt;0),1,0)))</f>
        <v>0</v>
      </c>
      <c r="CQ116" s="80">
        <f>IF((SUM(CQ$19:CQ$39)+SUM(CQ$78:CQ115)+SUM(CQ$117:CQ$121))&gt;=30,0,SUM(IF(AND($I116=1,EE116=1,EE$41&gt;2,EE$40&gt;0,SUM(EE$47:EE$53)&gt;0),1,0)))</f>
        <v>0</v>
      </c>
      <c r="CR116" s="80">
        <f>IF((SUM(CR$19:CR$39)+SUM(CR$78:CR115)+SUM(CR$117:CR$121))&gt;=30,0,SUM(IF(AND($I116=1,EF116=1,EF$41&gt;2,EF$40&gt;0,SUM(EF$47:EF$53)&gt;0),1,0)))</f>
        <v>0</v>
      </c>
      <c r="CS116" s="64"/>
      <c r="CT116" s="64"/>
      <c r="CU116" s="64"/>
      <c r="CV116" s="64"/>
      <c r="CW116" s="64"/>
      <c r="CX116" s="64"/>
      <c r="CY116" s="64"/>
      <c r="CZ116" s="64"/>
      <c r="DA116" s="64"/>
      <c r="DB116" s="64"/>
      <c r="DC116" s="64"/>
      <c r="DD116" s="64"/>
      <c r="DE116" s="64"/>
      <c r="DF116" s="64"/>
      <c r="DG116" s="64"/>
      <c r="DH116" s="64"/>
      <c r="DI116" s="64"/>
      <c r="DJ116" s="64"/>
      <c r="DK116" s="64"/>
      <c r="DL116" s="64"/>
      <c r="DM116" s="64"/>
      <c r="DN116" s="64"/>
      <c r="DO116" s="64"/>
      <c r="DP116" s="64"/>
      <c r="DQ116" s="64"/>
      <c r="DR116" s="64"/>
      <c r="DS116" s="64"/>
      <c r="DT116" s="64"/>
      <c r="DU116" s="64"/>
      <c r="DV116" s="64"/>
      <c r="DW116" s="64"/>
      <c r="DX116" s="64"/>
      <c r="DY116" s="64"/>
      <c r="DZ116" s="64"/>
      <c r="EA116" s="64"/>
      <c r="EB116" s="64"/>
      <c r="EC116" s="64"/>
      <c r="ED116" s="64"/>
      <c r="EE116" s="64"/>
      <c r="EF116" s="64"/>
      <c r="EG116" s="54">
        <f t="shared" si="48"/>
        <v>0</v>
      </c>
      <c r="EH116" s="136"/>
      <c r="EI116" s="97">
        <f t="shared" si="49"/>
        <v>0</v>
      </c>
      <c r="EJ116" s="344" t="str">
        <f t="shared" si="50"/>
        <v/>
      </c>
      <c r="EK116" s="345">
        <f t="shared" si="51"/>
        <v>0</v>
      </c>
      <c r="EL116" s="185"/>
      <c r="EM116" s="102">
        <f>SUMIF($K116,REGISTER!$CU$7,'KORT 3'!$BD116)</f>
        <v>0</v>
      </c>
      <c r="EN116" s="19">
        <f>SUMIF($K116,REGISTER!$CU$8,'KORT 3'!$BD116)</f>
        <v>0</v>
      </c>
      <c r="EO116" s="20">
        <f>SUMIF($K116,REGISTER!$CU$9,'KORT 3'!$BD116)</f>
        <v>0</v>
      </c>
      <c r="EP116" s="17">
        <f>SUMIF($K116,REGISTER!$CU$21,'KORT 3'!$BD116)</f>
        <v>0</v>
      </c>
      <c r="EQ116" s="19">
        <f>SUMIF($K116,REGISTER!$CU$22,'KORT 3'!$BD116)</f>
        <v>0</v>
      </c>
      <c r="ER116" s="20">
        <f>SUMIF($K116,REGISTER!$CU$23,'KORT 3'!$BD116)</f>
        <v>0</v>
      </c>
      <c r="ES116" s="17">
        <f>SUMIF($K116,REGISTER!$CU$14,'KORT 3'!$BD116)</f>
        <v>0</v>
      </c>
      <c r="ET116" s="19">
        <f>SUMIF($K116,REGISTER!$CU$15,'KORT 3'!$BD116)</f>
        <v>0</v>
      </c>
      <c r="EU116" s="19">
        <f>SUMIF($K116,REGISTER!$CU$16,'KORT 3'!$BD116)</f>
        <v>0</v>
      </c>
      <c r="EV116" s="218">
        <f>SUMIF($K116,REGISTER!$CU$17,'KORT 3'!$BD116)+SUMIF($K116,REGISTER!$CU$18,'KORT 3'!$BD116)+SUMIF($K116,REGISTER!$CU$19,'KORT 3'!$BD116)+SUMIF($K116,REGISTER!$CU$20,'KORT 3'!$BD116)</f>
        <v>0</v>
      </c>
      <c r="EW116" s="103">
        <f>SUMIF($K116,REGISTER!$CU$28,'KORT 3'!$BD116)</f>
        <v>0</v>
      </c>
      <c r="EX116" s="19">
        <f>SUMIF($K116,REGISTER!$CU$29,'KORT 3'!$BD116)</f>
        <v>0</v>
      </c>
      <c r="EY116" s="19">
        <f>SUMIF($K116,REGISTER!$CU$30,'KORT 3'!$BD116)</f>
        <v>0</v>
      </c>
      <c r="EZ116" s="218">
        <f>SUMIF($K116,REGISTER!$CU$31,'KORT 3'!$BD116)+SUMIF($K116,REGISTER!$CU$32,'KORT 3'!$BD116)+SUMIF($K116,REGISTER!$CU$33,'KORT 3'!$BD116)+SUMIF($K116,REGISTER!$CU$34,'KORT 3'!$BD116)</f>
        <v>0</v>
      </c>
      <c r="FA116" s="136"/>
      <c r="FB116" s="136"/>
      <c r="FC116" s="136"/>
      <c r="FD116" s="136"/>
      <c r="FE116" s="136"/>
      <c r="FF116" s="136"/>
      <c r="FG116" s="136"/>
      <c r="FH116" s="136"/>
      <c r="FI116" s="136"/>
      <c r="FJ116" s="136"/>
      <c r="FK116" s="136"/>
      <c r="FL116" s="136"/>
      <c r="FM116" s="136"/>
      <c r="FN116" s="136"/>
      <c r="FO116" s="136"/>
      <c r="FP116" s="235"/>
      <c r="FQ116" s="103">
        <f>SUMIF($M116,REGISTER!$CU$36,'KORT 3'!$O116)</f>
        <v>0</v>
      </c>
      <c r="FR116" s="19">
        <f>SUMIF($M116,REGISTER!$CU$37,'KORT 3'!$O116)</f>
        <v>0</v>
      </c>
      <c r="FS116" s="19">
        <f>SUMIF($M116,REGISTER!$CU$38,'KORT 3'!$O116)</f>
        <v>0</v>
      </c>
      <c r="FT116" s="19">
        <f>SUMIF($M116,REGISTER!$CU$39,'KORT 3'!$O116)</f>
        <v>0</v>
      </c>
      <c r="FU116" s="19">
        <f>SUMIF($M116,REGISTER!$CU$40,'KORT 3'!$O116)</f>
        <v>0</v>
      </c>
      <c r="FV116" s="19">
        <f>SUMIF($M116,REGISTER!$CU$41,'KORT 3'!$O116)</f>
        <v>0</v>
      </c>
      <c r="FW116" s="19">
        <f>SUMIF($M116,REGISTER!$CU$56,'KORT 3'!$O116)</f>
        <v>0</v>
      </c>
      <c r="FX116" s="19">
        <f>SUMIF($M116,REGISTER!$CU$57,'KORT 3'!$O116)</f>
        <v>0</v>
      </c>
      <c r="FY116" s="19">
        <f>SUMIF($M116,REGISTER!$CU$58,'KORT 3'!$O116)</f>
        <v>0</v>
      </c>
      <c r="FZ116" s="19">
        <f>SUMIF($M116,REGISTER!$CU$59,'KORT 3'!$O116)</f>
        <v>0</v>
      </c>
      <c r="GA116" s="19">
        <f>SUMIF($M116,REGISTER!$CU$60,'KORT 3'!$O116)</f>
        <v>0</v>
      </c>
      <c r="GB116" s="19">
        <f>SUMIF($M116,REGISTER!$CU$61,'KORT 3'!$O116)</f>
        <v>0</v>
      </c>
      <c r="GC116" s="19">
        <f>SUMIF($M116,REGISTER!$CU$46,'KORT 3'!$O116)</f>
        <v>0</v>
      </c>
      <c r="GD116" s="19">
        <f>SUMIF($M116,REGISTER!$CU$47,'KORT 3'!$O116)</f>
        <v>0</v>
      </c>
      <c r="GE116" s="19">
        <f>SUMIF($M116,REGISTER!$CU$48,'KORT 3'!$O116)</f>
        <v>0</v>
      </c>
      <c r="GF116" s="19">
        <f>SUMIF($M116,REGISTER!$CU$49,'KORT 3'!$O116)</f>
        <v>0</v>
      </c>
      <c r="GG116" s="19">
        <f>SUMIF($M116,REGISTER!$CU$50,'KORT 3'!$O116)</f>
        <v>0</v>
      </c>
      <c r="GH116" s="19">
        <f>SUMIF($M116,REGISTER!$CU$51,'KORT 3'!$O116)</f>
        <v>0</v>
      </c>
      <c r="GI116" s="18">
        <f>SUMIF($M116,REGISTER!$CU$52,'KORT 3'!$O116)+SUMIF($M116,REGISTER!$CU$53,'KORT 3'!$O116)+SUMIF($M116,REGISTER!$CU$54,'KORT 3'!$O116)+SUMIF($M116,REGISTER!$CU$55,'KORT 3'!$O116)</f>
        <v>0</v>
      </c>
      <c r="GJ116" s="19">
        <f>SUMIF($M116,REGISTER!$CU$66,'KORT 3'!$O116)</f>
        <v>0</v>
      </c>
      <c r="GK116" s="19">
        <f>SUMIF($M116,REGISTER!$CU$67,'KORT 3'!$O116)</f>
        <v>0</v>
      </c>
      <c r="GL116" s="19">
        <f>SUMIF($M116,REGISTER!$CU$68,'KORT 3'!$O116)</f>
        <v>0</v>
      </c>
      <c r="GM116" s="19">
        <f>SUMIF($M116,REGISTER!$CU$69,'KORT 3'!$O116)</f>
        <v>0</v>
      </c>
      <c r="GN116" s="19">
        <f>SUMIF($M116,REGISTER!$CU$70,'KORT 3'!$O116)</f>
        <v>0</v>
      </c>
      <c r="GO116" s="19">
        <f>SUMIF($M116,REGISTER!$CU$71,'KORT 3'!$O116)</f>
        <v>0</v>
      </c>
      <c r="GP116" s="18">
        <f>SUMIF($M116,REGISTER!$CU$72,'KORT 3'!$O116)+SUMIF($M116,REGISTER!$CU$73,'KORT 3'!$O116)+SUMIF($M116,REGISTER!$CU$74,'KORT 3'!$O116)+SUMIF($M116,REGISTER!$CU$75,'KORT 3'!$O116)</f>
        <v>0</v>
      </c>
      <c r="GQ116" s="136"/>
      <c r="GR116" s="136"/>
      <c r="GS116" s="136"/>
      <c r="GT116" s="136"/>
      <c r="GU116" s="136"/>
      <c r="GV116" s="216"/>
      <c r="GW116" s="136"/>
      <c r="GX116" s="136"/>
      <c r="GY116" s="136"/>
      <c r="GZ116" s="136"/>
      <c r="HA116" s="136"/>
      <c r="HB116" s="136"/>
      <c r="HC116" s="136"/>
      <c r="HD116" s="136"/>
      <c r="HE116" s="136"/>
      <c r="HF116" s="136"/>
      <c r="HG116" s="136"/>
      <c r="HH116" s="125"/>
      <c r="HI116" s="1"/>
    </row>
    <row r="117" spans="1:217" ht="12.95" customHeight="1">
      <c r="A117" s="17">
        <v>61</v>
      </c>
      <c r="B117" s="81"/>
      <c r="C117" s="32" t="s">
        <v>2</v>
      </c>
      <c r="D117" s="427" t="str">
        <f>IF(B117&gt;0,VLOOKUP(B117,RE,2,FALSE),"")</f>
        <v/>
      </c>
      <c r="E117" s="428"/>
      <c r="F117" s="428"/>
      <c r="G117" s="429"/>
      <c r="H117" s="130" t="str">
        <f t="shared" si="39"/>
        <v/>
      </c>
      <c r="I117" s="26">
        <f t="shared" si="40"/>
        <v>0</v>
      </c>
      <c r="J117" s="26">
        <f t="shared" si="41"/>
        <v>0</v>
      </c>
      <c r="K117" s="243"/>
      <c r="L117" s="26">
        <f>IF($B117="",0,VLOOKUP($B117,RE,22,FALSE))</f>
        <v>0</v>
      </c>
      <c r="M117" s="26">
        <f t="shared" si="43"/>
        <v>0</v>
      </c>
      <c r="N117" s="26">
        <f t="shared" si="44"/>
        <v>0</v>
      </c>
      <c r="O117" s="101">
        <f t="shared" si="45"/>
        <v>0</v>
      </c>
      <c r="P117" s="75">
        <f>IF(CS$70=1,0,IF(AND(CS117=1,$J117=1,$N117&gt;=13,CS$43&gt;=REGISTER!$CZ$25,CS$40&gt;0,SUM(CS$54:CS$60)&gt;0),1,0))</f>
        <v>0</v>
      </c>
      <c r="Q117" s="75">
        <f>IF(CT$70=1,0,IF(AND(CT117=1,$J117=1,$N117&gt;=13,CT$43&gt;=REGISTER!$CZ$25,CT$40&gt;0,SUM(CT$54:CT$60)&gt;0),1,0))</f>
        <v>0</v>
      </c>
      <c r="R117" s="75">
        <f>IF(CU$70=1,0,IF(AND(CU117=1,$J117=1,$N117&gt;=13,CU$43&gt;=REGISTER!$CZ$25,CU$40&gt;0,SUM(CU$54:CU$60)&gt;0),1,0))</f>
        <v>0</v>
      </c>
      <c r="S117" s="75">
        <f>IF(CV$70=1,0,IF(AND(CV117=1,$J117=1,$N117&gt;=13,CV$43&gt;=REGISTER!$CZ$25,CV$40&gt;0,SUM(CV$54:CV$60)&gt;0),1,0))</f>
        <v>0</v>
      </c>
      <c r="T117" s="75">
        <f>IF(CW$70=1,0,IF(AND(CW117=1,$J117=1,$N117&gt;=13,CW$43&gt;=REGISTER!$CZ$25,CW$40&gt;0,SUM(CW$54:CW$60)&gt;0),1,0))</f>
        <v>0</v>
      </c>
      <c r="U117" s="75">
        <f>IF(CX$70=1,0,IF(AND(CX117=1,$J117=1,$N117&gt;=13,CX$43&gt;=REGISTER!$CZ$25,CX$40&gt;0,SUM(CX$54:CX$60)&gt;0),1,0))</f>
        <v>0</v>
      </c>
      <c r="V117" s="75">
        <f>IF(CY$70=1,0,IF(AND(CY117=1,$J117=1,$N117&gt;=13,CY$43&gt;=REGISTER!$CZ$25,CY$40&gt;0,SUM(CY$54:CY$60)&gt;0),1,0))</f>
        <v>0</v>
      </c>
      <c r="W117" s="75">
        <f>IF(CZ$70=1,0,IF(AND(CZ117=1,$J117=1,$N117&gt;=13,CZ$43&gt;=REGISTER!$CZ$25,CZ$40&gt;0,SUM(CZ$54:CZ$60)&gt;0),1,0))</f>
        <v>0</v>
      </c>
      <c r="X117" s="75">
        <f>IF(DA$70=1,0,IF(AND(DA117=1,$J117=1,$N117&gt;=13,DA$43&gt;=REGISTER!$CZ$25,DA$40&gt;0,SUM(DA$54:DA$60)&gt;0),1,0))</f>
        <v>0</v>
      </c>
      <c r="Y117" s="75">
        <f>IF(DB$70=1,0,IF(AND(DB117=1,$J117=1,$N117&gt;=13,DB$43&gt;=REGISTER!$CZ$25,DB$40&gt;0,SUM(DB$54:DB$60)&gt;0),1,0))</f>
        <v>0</v>
      </c>
      <c r="Z117" s="75">
        <f>IF(DC$70=1,0,IF(AND(DC117=1,$J117=1,$N117&gt;=13,DC$43&gt;=REGISTER!$CZ$25,DC$40&gt;0,SUM(DC$54:DC$60)&gt;0),1,0))</f>
        <v>0</v>
      </c>
      <c r="AA117" s="75">
        <f>IF(DD$70=1,0,IF(AND(DD117=1,$J117=1,$N117&gt;=13,DD$43&gt;=REGISTER!$CZ$25,DD$40&gt;0,SUM(DD$54:DD$60)&gt;0),1,0))</f>
        <v>0</v>
      </c>
      <c r="AB117" s="75">
        <f>IF(DE$70=1,0,IF(AND(DE117=1,$J117=1,$N117&gt;=13,DE$43&gt;=REGISTER!$CZ$25,DE$40&gt;0,SUM(DE$54:DE$60)&gt;0),1,0))</f>
        <v>0</v>
      </c>
      <c r="AC117" s="75">
        <f>IF(DF$70=1,0,IF(AND(DF117=1,$J117=1,$N117&gt;=13,DF$43&gt;=REGISTER!$CZ$25,DF$40&gt;0,SUM(DF$54:DF$60)&gt;0),1,0))</f>
        <v>0</v>
      </c>
      <c r="AD117" s="75">
        <f>IF(DG$70=1,0,IF(AND(DG117=1,$J117=1,$N117&gt;=13,DG$43&gt;=REGISTER!$CZ$25,DG$40&gt;0,SUM(DG$54:DG$60)&gt;0),1,0))</f>
        <v>0</v>
      </c>
      <c r="AE117" s="75">
        <f>IF(DH$70=1,0,IF(AND(DH117=1,$J117=1,$N117&gt;=13,DH$43&gt;=REGISTER!$CZ$25,DH$40&gt;0,SUM(DH$54:DH$60)&gt;0),1,0))</f>
        <v>0</v>
      </c>
      <c r="AF117" s="75">
        <f>IF(DI$70=1,0,IF(AND(DI117=1,$J117=1,$N117&gt;=13,DI$43&gt;=REGISTER!$CZ$25,DI$40&gt;0,SUM(DI$54:DI$60)&gt;0),1,0))</f>
        <v>0</v>
      </c>
      <c r="AG117" s="75">
        <f>IF(DJ$70=1,0,IF(AND(DJ117=1,$J117=1,$N117&gt;=13,DJ$43&gt;=REGISTER!$CZ$25,DJ$40&gt;0,SUM(DJ$54:DJ$60)&gt;0),1,0))</f>
        <v>0</v>
      </c>
      <c r="AH117" s="75">
        <f>IF(DK$70=1,0,IF(AND(DK117=1,$J117=1,$N117&gt;=13,DK$43&gt;=REGISTER!$CZ$25,DK$40&gt;0,SUM(DK$54:DK$60)&gt;0),1,0))</f>
        <v>0</v>
      </c>
      <c r="AI117" s="75">
        <f>IF(DL$70=1,0,IF(AND(DL117=1,$J117=1,$N117&gt;=13,DL$43&gt;=REGISTER!$CZ$25,DL$40&gt;0,SUM(DL$54:DL$60)&gt;0),1,0))</f>
        <v>0</v>
      </c>
      <c r="AJ117" s="75">
        <f>IF(DM$70=1,0,IF(AND(DM117=1,$J117=1,$N117&gt;=13,DM$43&gt;=REGISTER!$CZ$25,DM$40&gt;0,SUM(DM$54:DM$60)&gt;0),1,0))</f>
        <v>0</v>
      </c>
      <c r="AK117" s="75">
        <f>IF(DN$70=1,0,IF(AND(DN117=1,$J117=1,$N117&gt;=13,DN$43&gt;=REGISTER!$CZ$25,DN$40&gt;0,SUM(DN$54:DN$60)&gt;0),1,0))</f>
        <v>0</v>
      </c>
      <c r="AL117" s="75">
        <f>IF(DO$70=1,0,IF(AND(DO117=1,$J117=1,$N117&gt;=13,DO$43&gt;=REGISTER!$CZ$25,DO$40&gt;0,SUM(DO$54:DO$60)&gt;0),1,0))</f>
        <v>0</v>
      </c>
      <c r="AM117" s="75">
        <f>IF(DP$70=1,0,IF(AND(DP117=1,$J117=1,$N117&gt;=13,DP$43&gt;=REGISTER!$CZ$25,DP$40&gt;0,SUM(DP$54:DP$60)&gt;0),1,0))</f>
        <v>0</v>
      </c>
      <c r="AN117" s="75">
        <f>IF(DQ$70=1,0,IF(AND(DQ117=1,$J117=1,$N117&gt;=13,DQ$43&gt;=REGISTER!$CZ$25,DQ$40&gt;0,SUM(DQ$54:DQ$60)&gt;0),1,0))</f>
        <v>0</v>
      </c>
      <c r="AO117" s="75">
        <f>IF(DR$70=1,0,IF(AND(DR117=1,$J117=1,$N117&gt;=13,DR$43&gt;=REGISTER!$CZ$25,DR$40&gt;0,SUM(DR$54:DR$60)&gt;0),1,0))</f>
        <v>0</v>
      </c>
      <c r="AP117" s="75">
        <f>IF(DS$70=1,0,IF(AND(DS117=1,$J117=1,$N117&gt;=13,DS$43&gt;=REGISTER!$CZ$25,DS$40&gt;0,SUM(DS$54:DS$60)&gt;0),1,0))</f>
        <v>0</v>
      </c>
      <c r="AQ117" s="75">
        <f>IF(DT$70=1,0,IF(AND(DT117=1,$J117=1,$N117&gt;=13,DT$43&gt;=REGISTER!$CZ$25,DT$40&gt;0,SUM(DT$54:DT$60)&gt;0),1,0))</f>
        <v>0</v>
      </c>
      <c r="AR117" s="75">
        <f>IF(DU$70=1,0,IF(AND(DU117=1,$J117=1,$N117&gt;=13,DU$43&gt;=REGISTER!$CZ$25,DU$40&gt;0,SUM(DU$54:DU$60)&gt;0),1,0))</f>
        <v>0</v>
      </c>
      <c r="AS117" s="75">
        <f>IF(DV$70=1,0,IF(AND(DV117=1,$J117=1,$N117&gt;=13,DV$43&gt;=REGISTER!$CZ$25,DV$40&gt;0,SUM(DV$54:DV$60)&gt;0),1,0))</f>
        <v>0</v>
      </c>
      <c r="AT117" s="75">
        <f>IF(DW$70=1,0,IF(AND(DW117=1,$J117=1,$N117&gt;=13,DW$43&gt;=REGISTER!$CZ$25,DW$40&gt;0,SUM(DW$54:DW$60)&gt;0),1,0))</f>
        <v>0</v>
      </c>
      <c r="AU117" s="75">
        <f>IF(DX$70=1,0,IF(AND(DX117=1,$J117=1,$N117&gt;=13,DX$43&gt;=REGISTER!$CZ$25,DX$40&gt;0,SUM(DX$54:DX$60)&gt;0),1,0))</f>
        <v>0</v>
      </c>
      <c r="AV117" s="75">
        <f>IF(DY$70=1,0,IF(AND(DY117=1,$J117=1,$N117&gt;=13,DY$43&gt;=REGISTER!$CZ$25,DY$40&gt;0,SUM(DY$54:DY$60)&gt;0),1,0))</f>
        <v>0</v>
      </c>
      <c r="AW117" s="75">
        <f>IF(DZ$70=1,0,IF(AND(DZ117=1,$J117=1,$N117&gt;=13,DZ$43&gt;=REGISTER!$CZ$25,DZ$40&gt;0,SUM(DZ$54:DZ$60)&gt;0),1,0))</f>
        <v>0</v>
      </c>
      <c r="AX117" s="75">
        <f>IF(EA$70=1,0,IF(AND(EA117=1,$J117=1,$N117&gt;=13,EA$43&gt;=REGISTER!$CZ$25,EA$40&gt;0,SUM(EA$54:EA$60)&gt;0),1,0))</f>
        <v>0</v>
      </c>
      <c r="AY117" s="75">
        <f>IF(EB$70=1,0,IF(AND(EB117=1,$J117=1,$N117&gt;=13,EB$43&gt;=REGISTER!$CZ$25,EB$40&gt;0,SUM(EB$54:EB$60)&gt;0),1,0))</f>
        <v>0</v>
      </c>
      <c r="AZ117" s="75">
        <f>IF(EC$70=1,0,IF(AND(EC117=1,$J117=1,$N117&gt;=13,EC$43&gt;=REGISTER!$CZ$25,EC$40&gt;0,SUM(EC$54:EC$60)&gt;0),1,0))</f>
        <v>0</v>
      </c>
      <c r="BA117" s="75">
        <f>IF(ED$70=1,0,IF(AND(ED117=1,$J117=1,$N117&gt;=13,ED$43&gt;=REGISTER!$CZ$25,ED$40&gt;0,SUM(ED$54:ED$60)&gt;0),1,0))</f>
        <v>0</v>
      </c>
      <c r="BB117" s="75">
        <f>IF(EE$70=1,0,IF(AND(EE117=1,$J117=1,$N117&gt;=13,EE$43&gt;=REGISTER!$CZ$25,EE$40&gt;0,SUM(EE$54:EE$60)&gt;0),1,0))</f>
        <v>0</v>
      </c>
      <c r="BC117" s="75">
        <f>IF(EF$70=1,0,IF(AND(EF117=1,$J117=1,$N117&gt;=13,EF$43&gt;=REGISTER!$CZ$25,EF$40&gt;0,SUM(EF$54:EF$60)&gt;0),1,0))</f>
        <v>0</v>
      </c>
      <c r="BD117" s="101">
        <f t="shared" si="46"/>
        <v>0</v>
      </c>
      <c r="BE117" s="124">
        <f t="shared" ref="BE117:BT121" si="52">IF(AND($I117=1,CS117=1,$N117&gt;=13,CS$41&gt;2,CS$40&gt;0,SUM(CS$47:CS$53)&gt;0),1,0)</f>
        <v>0</v>
      </c>
      <c r="BF117" s="124">
        <f t="shared" si="52"/>
        <v>0</v>
      </c>
      <c r="BG117" s="124">
        <f t="shared" si="52"/>
        <v>0</v>
      </c>
      <c r="BH117" s="124">
        <f t="shared" si="52"/>
        <v>0</v>
      </c>
      <c r="BI117" s="124">
        <f t="shared" si="52"/>
        <v>0</v>
      </c>
      <c r="BJ117" s="124">
        <f t="shared" si="52"/>
        <v>0</v>
      </c>
      <c r="BK117" s="124">
        <f t="shared" si="52"/>
        <v>0</v>
      </c>
      <c r="BL117" s="124">
        <f t="shared" si="52"/>
        <v>0</v>
      </c>
      <c r="BM117" s="124">
        <f t="shared" si="52"/>
        <v>0</v>
      </c>
      <c r="BN117" s="124">
        <f t="shared" si="52"/>
        <v>0</v>
      </c>
      <c r="BO117" s="124">
        <f t="shared" si="52"/>
        <v>0</v>
      </c>
      <c r="BP117" s="124">
        <f t="shared" si="52"/>
        <v>0</v>
      </c>
      <c r="BQ117" s="124">
        <f t="shared" si="52"/>
        <v>0</v>
      </c>
      <c r="BR117" s="124">
        <f t="shared" si="52"/>
        <v>0</v>
      </c>
      <c r="BS117" s="124">
        <f t="shared" si="52"/>
        <v>0</v>
      </c>
      <c r="BT117" s="124">
        <f t="shared" si="52"/>
        <v>0</v>
      </c>
      <c r="BU117" s="124">
        <f t="shared" ref="BU117:CJ121" si="53">IF(AND($I117=1,DI117=1,$N117&gt;=13,DI$41&gt;2,DI$40&gt;0,SUM(DI$47:DI$53)&gt;0),1,0)</f>
        <v>0</v>
      </c>
      <c r="BV117" s="124">
        <f t="shared" si="53"/>
        <v>0</v>
      </c>
      <c r="BW117" s="124">
        <f t="shared" si="53"/>
        <v>0</v>
      </c>
      <c r="BX117" s="124">
        <f t="shared" si="53"/>
        <v>0</v>
      </c>
      <c r="BY117" s="124">
        <f t="shared" si="53"/>
        <v>0</v>
      </c>
      <c r="BZ117" s="124">
        <f t="shared" si="53"/>
        <v>0</v>
      </c>
      <c r="CA117" s="124">
        <f t="shared" si="53"/>
        <v>0</v>
      </c>
      <c r="CB117" s="124">
        <f t="shared" si="53"/>
        <v>0</v>
      </c>
      <c r="CC117" s="124">
        <f t="shared" si="53"/>
        <v>0</v>
      </c>
      <c r="CD117" s="124">
        <f t="shared" si="53"/>
        <v>0</v>
      </c>
      <c r="CE117" s="124">
        <f t="shared" si="53"/>
        <v>0</v>
      </c>
      <c r="CF117" s="124">
        <f t="shared" si="53"/>
        <v>0</v>
      </c>
      <c r="CG117" s="124">
        <f t="shared" si="53"/>
        <v>0</v>
      </c>
      <c r="CH117" s="124">
        <f t="shared" si="53"/>
        <v>0</v>
      </c>
      <c r="CI117" s="124">
        <f t="shared" si="53"/>
        <v>0</v>
      </c>
      <c r="CJ117" s="124">
        <f t="shared" si="53"/>
        <v>0</v>
      </c>
      <c r="CK117" s="124">
        <f t="shared" ref="CK117:CR121" si="54">IF(AND($I117=1,DY117=1,$N117&gt;=13,DY$41&gt;2,DY$40&gt;0,SUM(DY$47:DY$53)&gt;0),1,0)</f>
        <v>0</v>
      </c>
      <c r="CL117" s="124">
        <f t="shared" si="54"/>
        <v>0</v>
      </c>
      <c r="CM117" s="124">
        <f t="shared" si="54"/>
        <v>0</v>
      </c>
      <c r="CN117" s="124">
        <f t="shared" si="54"/>
        <v>0</v>
      </c>
      <c r="CO117" s="124">
        <f t="shared" si="54"/>
        <v>0</v>
      </c>
      <c r="CP117" s="124">
        <f t="shared" si="54"/>
        <v>0</v>
      </c>
      <c r="CQ117" s="124">
        <f t="shared" si="54"/>
        <v>0</v>
      </c>
      <c r="CR117" s="124">
        <f t="shared" si="54"/>
        <v>0</v>
      </c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  <c r="DE117" s="308"/>
      <c r="DF117" s="308"/>
      <c r="DG117" s="308"/>
      <c r="DH117" s="308"/>
      <c r="DI117" s="308"/>
      <c r="DJ117" s="308"/>
      <c r="DK117" s="308"/>
      <c r="DL117" s="308"/>
      <c r="DM117" s="308"/>
      <c r="DN117" s="308"/>
      <c r="DO117" s="308"/>
      <c r="DP117" s="308"/>
      <c r="DQ117" s="308"/>
      <c r="DR117" s="308"/>
      <c r="DS117" s="308"/>
      <c r="DT117" s="308"/>
      <c r="DU117" s="308"/>
      <c r="DV117" s="308"/>
      <c r="DW117" s="308"/>
      <c r="DX117" s="308"/>
      <c r="DY117" s="308"/>
      <c r="DZ117" s="308"/>
      <c r="EA117" s="308"/>
      <c r="EB117" s="308"/>
      <c r="EC117" s="308"/>
      <c r="ED117" s="308"/>
      <c r="EE117" s="308"/>
      <c r="EF117" s="308"/>
      <c r="EG117" s="54">
        <f>IF(B117=0,0,IF(VLOOKUP(B117,RE,5,FALSE)=1,SUM(EM117:EZ117)+SUM(FA117:FD117)+SUM(FI117:FL117)-SUM(FC117,FD117,FK117,FL117),SUM(EM117:EZ117)+SUM(FA117:FD117)+SUM(FI117:FL117)))</f>
        <v>0</v>
      </c>
      <c r="EH117" s="136"/>
      <c r="EI117" s="358">
        <f>SUM(FQ117:GP117)+SUM(GU117:GY117)+SUM(HD117:HH117)</f>
        <v>0</v>
      </c>
      <c r="EJ117" s="344" t="str">
        <f t="shared" si="50"/>
        <v/>
      </c>
      <c r="EK117" s="345">
        <f t="shared" si="51"/>
        <v>0</v>
      </c>
      <c r="EL117" s="185"/>
      <c r="EM117" s="138"/>
      <c r="EN117" s="211"/>
      <c r="EO117" s="211"/>
      <c r="EP117" s="211"/>
      <c r="EQ117" s="211"/>
      <c r="ER117" s="211"/>
      <c r="ES117" s="211"/>
      <c r="ET117" s="19">
        <f>SUMIF($L117,REGISTER!$CU$15,'KORT 3'!$BD117)</f>
        <v>0</v>
      </c>
      <c r="EU117" s="19">
        <f>SUMIF($L117,REGISTER!$CU$16,'KORT 3'!$BD117)</f>
        <v>0</v>
      </c>
      <c r="EV117" s="218">
        <f>SUMIF($L117,REGISTER!$CU$17,'KORT 3'!$BD117)+SUMIF($L117,REGISTER!$CU$18,'KORT 3'!$BD117)+SUMIF($L117,REGISTER!$CU$19,'KORT 3'!$BD117)+SUMIF($L117,REGISTER!$CU$20,'KORT 3'!$BD117)</f>
        <v>0</v>
      </c>
      <c r="EW117" s="183"/>
      <c r="EX117" s="19">
        <f>SUMIF($L117,REGISTER!$CU$29,'KORT 3'!$BD117)</f>
        <v>0</v>
      </c>
      <c r="EY117" s="19">
        <f>SUMIF($L117,REGISTER!$CU$30,'KORT 3'!$BD117)</f>
        <v>0</v>
      </c>
      <c r="EZ117" s="218">
        <f>SUMIF($L117,REGISTER!$CU$31,'KORT 3'!$BD117)+SUMIF($L117,REGISTER!$CU$32,'KORT 3'!$BD117)+SUMIF($L117,REGISTER!$CU$33,'KORT 3'!$BD117)+SUMIF($L117,REGISTER!$CU$34,'KORT 3'!$BD117)</f>
        <v>0</v>
      </c>
      <c r="FA117" s="18">
        <f>SUMIF($L117,REGISTER!$CU$8,'KORT 3'!$BD42)</f>
        <v>0</v>
      </c>
      <c r="FB117" s="18">
        <f>SUMIF($L117,REGISTER!$CU$9,'KORT 3'!$BD42)</f>
        <v>0</v>
      </c>
      <c r="FC117" s="18">
        <f>+SUMIF($L117,REGISTER!$CU$15,'KORT 3'!$BD42)</f>
        <v>0</v>
      </c>
      <c r="FD117" s="18">
        <f>SUMIF($L117,REGISTER!$CU$16,'KORT 3'!$BD42)</f>
        <v>0</v>
      </c>
      <c r="FE117" s="18">
        <f>SUMIF($L117,REGISTER!$CU$10,'KORT 3'!$BD42)+SUMIF($L117,REGISTER!$CU$17,'KORT 3'!$BD42)</f>
        <v>0</v>
      </c>
      <c r="FF117" s="18">
        <f>SUMIF($L117,REGISTER!$CU$11,'KORT 3'!$BD42)+SUMIF($L117,REGISTER!$CU$18,'KORT 3'!$BD42)</f>
        <v>0</v>
      </c>
      <c r="FG117" s="18">
        <f>SUMIF($L117,REGISTER!$CU$12,'KORT 3'!$BD42)+SUMIF($L117,REGISTER!$CU$19,'KORT 3'!$BD42)</f>
        <v>0</v>
      </c>
      <c r="FH117" s="18">
        <f>SUMIF($L117,REGISTER!$CU$13,'KORT 3'!$BD42)+SUMIF($L117,REGISTER!$CU$20,'KORT 3'!$BD42)</f>
        <v>0</v>
      </c>
      <c r="FI117" s="18">
        <f>SUMIF($L117,REGISTER!$CU$22,'KORT 3'!$BD42)</f>
        <v>0</v>
      </c>
      <c r="FJ117" s="18">
        <f>SUMIF($L117,REGISTER!$CU$23,'KORT 3'!$BD42)+SUMIF($L117,REGISTER!$CU$30,'KORT 3'!$BD42)</f>
        <v>0</v>
      </c>
      <c r="FK117" s="18">
        <f>+SUMIF($L117,REGISTER!$CU$29,'KORT 3'!$BD42)</f>
        <v>0</v>
      </c>
      <c r="FL117" s="18">
        <f>+SUMIF($L117,REGISTER!$CU$30,'KORT 3'!$BD42)</f>
        <v>0</v>
      </c>
      <c r="FM117" s="18">
        <f>SUMIF($L117,REGISTER!$CU$24,'KORT 3'!$BD42)+SUMIF($L117,REGISTER!$CU$31,'KORT 3'!$BD42)</f>
        <v>0</v>
      </c>
      <c r="FN117" s="18">
        <f>SUMIF($L117,REGISTER!$CU$25,'KORT 3'!$BD42)+SUMIF($L117,REGISTER!$CU$32,'KORT 3'!$BD42)</f>
        <v>0</v>
      </c>
      <c r="FO117" s="18">
        <f>SUMIF($L117,REGISTER!$CU$26,'KORT 3'!$BD42)+SUMIF($L117,REGISTER!$CU$33,'KORT 3'!$BD42)</f>
        <v>0</v>
      </c>
      <c r="FP117" s="18">
        <f>SUMIF($L117,REGISTER!$CU$27,'KORT 3'!$BD42)+SUMIF($L117,REGISTER!$CU$34,'KORT 3'!$BD42)</f>
        <v>0</v>
      </c>
      <c r="FQ117" s="313">
        <f>SUMIF($M117,REGISTER!$CU$36,'KORT 3'!$O117)</f>
        <v>0</v>
      </c>
      <c r="FR117" s="211">
        <f>SUMIF($M117,REGISTER!$CU$37,'KORT 3'!$O117)</f>
        <v>0</v>
      </c>
      <c r="FS117" s="112">
        <f>SUMIF($M117,REGISTER!$CU$38,'KORT 3'!$O117)</f>
        <v>0</v>
      </c>
      <c r="FT117" s="19">
        <f>SUMIF($M117,REGISTER!$CU$39,'KORT 3'!$O117)</f>
        <v>0</v>
      </c>
      <c r="FU117" s="19">
        <f>SUMIF($M117,REGISTER!$CU$40,'KORT 3'!$O117)</f>
        <v>0</v>
      </c>
      <c r="FV117" s="19">
        <f>SUMIF($M117,REGISTER!$CU$41,'KORT 3'!$O117)</f>
        <v>0</v>
      </c>
      <c r="FW117" s="136">
        <f>SUMIF($M117,REGISTER!$CU$42,'KORT 3'!$O117)</f>
        <v>0</v>
      </c>
      <c r="FX117" s="136">
        <f>SUMIF($M117,REGISTER!$CU$43,'KORT 3'!$O117)</f>
        <v>0</v>
      </c>
      <c r="FY117" s="136">
        <f>SUMIF($M117,REGISTER!$CU$44,'KORT 3'!$O117)</f>
        <v>0</v>
      </c>
      <c r="FZ117" s="19">
        <f>SUMIF($M117,REGISTER!$CU$59,'KORT 3'!$O117)</f>
        <v>0</v>
      </c>
      <c r="GA117" s="19">
        <f>SUMIF($M117,REGISTER!$CU$60,'KORT 3'!$O117)</f>
        <v>0</v>
      </c>
      <c r="GB117" s="19">
        <f>SUMIF($M117,REGISTER!$CU$61,'KORT 3'!$O117)</f>
        <v>0</v>
      </c>
      <c r="GC117" s="313">
        <f>SUMIF($M117,REGISTER!$CU$48,'KORT 3'!$O117)</f>
        <v>0</v>
      </c>
      <c r="GD117" s="211">
        <f>SUMIF($M117,REGISTER!$CU$49,'KORT 3'!$O117)</f>
        <v>0</v>
      </c>
      <c r="GE117" s="112">
        <f>SUMIF($M117,REGISTER!$CU$50,'KORT 3'!$O117)</f>
        <v>0</v>
      </c>
      <c r="GF117" s="19">
        <f>SUMIF($M117,REGISTER!$CU$49,'KORT 3'!$O117)</f>
        <v>0</v>
      </c>
      <c r="GG117" s="19">
        <f>SUMIF($M117,REGISTER!$CU$50,'KORT 3'!$O117)</f>
        <v>0</v>
      </c>
      <c r="GH117" s="19">
        <f>SUMIF($M117,REGISTER!$CU$51,'KORT 3'!$O117)</f>
        <v>0</v>
      </c>
      <c r="GI117" s="18">
        <f>SUMIF($M117,REGISTER!$CU$52,'KORT 3'!$O117)+SUMIF($M117,REGISTER!$CU$53,'KORT 3'!$O117)+SUMIF($M117,REGISTER!$CU$54,'KORT 3'!$O117)+SUMIF($M117,REGISTER!$CU$55,'KORT 3'!$O117)</f>
        <v>0</v>
      </c>
      <c r="GJ117" s="313"/>
      <c r="GK117" s="211"/>
      <c r="GL117" s="112"/>
      <c r="GM117" s="19">
        <f>SUMIF($M117,REGISTER!$CU$69,'KORT 3'!$O117)</f>
        <v>0</v>
      </c>
      <c r="GN117" s="19">
        <f>SUMIF($M117,REGISTER!$CU$70,'KORT 3'!$O117)</f>
        <v>0</v>
      </c>
      <c r="GO117" s="19">
        <f>SUMIF($M117,REGISTER!$CU$71,'KORT 3'!$O117)</f>
        <v>0</v>
      </c>
      <c r="GP117" s="325">
        <f>SUMIF($M117,REGISTER!$CU$72,'KORT 3'!$O117)+SUMIF($M117,REGISTER!$CU$73,'KORT 3'!$O117)+SUMIF($M117,REGISTER!$CU$74,'KORT 3'!$O117)+SUMIF($M117,REGISTER!$CU$75,'KORT 3'!$O117)</f>
        <v>0</v>
      </c>
      <c r="GQ117" s="326">
        <f>SUMIF($M117,REGISTER!$CU$39,'KORT 3'!$O42)</f>
        <v>0</v>
      </c>
      <c r="GR117" s="18">
        <f>+SUMIF($M117,REGISTER!$CU$40,'KORT 3'!$O42)</f>
        <v>0</v>
      </c>
      <c r="GS117" s="18">
        <f>SUMIF($M117,REGISTER!$CU$49,'KORT 3'!$O42)</f>
        <v>0</v>
      </c>
      <c r="GT117" s="18">
        <f>SUMIF($M117,REGISTER!$CU$50,'KORT 3'!$O42)</f>
        <v>0</v>
      </c>
      <c r="GU117" s="18">
        <f>SUMIF($M117,REGISTER!$CU$41,'KORT 3'!$O42)+SUMIF($M117,REGISTER!$CU$51,'KORT 3'!$O42)</f>
        <v>0</v>
      </c>
      <c r="GV117" s="18">
        <f>SUMIF($M117,REGISTER!$CU$42,'KORT 3'!$O42)+SUMIF($M117,REGISTER!$CU$52,'KORT 3'!$O42)</f>
        <v>0</v>
      </c>
      <c r="GW117" s="18">
        <f>SUMIF($M117,REGISTER!$CU$43,'KORT 3'!$O42)+SUMIF($M117,REGISTER!$CU$53,'KORT 3'!$O42)</f>
        <v>0</v>
      </c>
      <c r="GX117" s="18">
        <f>SUMIF($M117,REGISTER!$CU$44,'KORT 3'!$O42)+SUMIF($M117,REGISTER!$CU$54,'KORT 3'!$O42)</f>
        <v>0</v>
      </c>
      <c r="GY117" s="218">
        <f>SUMIF($M117,REGISTER!$CU$45,'KORT 3'!$O42)+SUMIF($M117,REGISTER!$CU$55,'KORT 3'!$O42)</f>
        <v>0</v>
      </c>
      <c r="GZ117" s="326">
        <f>SUMIF($M117,REGISTER!$CU$59,'KORT 3'!$O42)</f>
        <v>0</v>
      </c>
      <c r="HA117" s="18">
        <f>+SUMIF($M117,REGISTER!$CU$60,'KORT 3'!$O42)</f>
        <v>0</v>
      </c>
      <c r="HB117" s="18">
        <f>SUMIF($M117,REGISTER!$CU$69,'KORT 3'!$O42)</f>
        <v>0</v>
      </c>
      <c r="HC117" s="18">
        <f>SUMIF($M117,REGISTER!$CU$70,'KORT 3'!$O42)</f>
        <v>0</v>
      </c>
      <c r="HD117" s="18">
        <f>SUMIF($M117,REGISTER!$CU$61,'KORT 3'!$O42)+SUMIF($M117,REGISTER!$CU$71,'KORT 3'!$O42)</f>
        <v>0</v>
      </c>
      <c r="HE117" s="18">
        <f>SUMIF($M117,REGISTER!$CU$62,'KORT 3'!$O42)+SUMIF($M117,REGISTER!$CU$72,'KORT 3'!$O42)</f>
        <v>0</v>
      </c>
      <c r="HF117" s="18">
        <f>SUMIF($M117,REGISTER!$CU$63,'KORT 3'!$O42)+SUMIF($M117,REGISTER!$CU$73,'KORT 3'!$O42)</f>
        <v>0</v>
      </c>
      <c r="HG117" s="18">
        <f>SUMIF($M117,REGISTER!$CU$64,'KORT 3'!$O42)+SUMIF($M117,REGISTER!$CU$74,'KORT 3'!$O42)</f>
        <v>0</v>
      </c>
      <c r="HH117" s="218">
        <f>SUMIF($M117,REGISTER!$CU$65,'KORT 3'!$O42)+SUMIF($M117,REGISTER!$CU$75,'KORT 3'!$O42)</f>
        <v>0</v>
      </c>
      <c r="HI117" s="1"/>
    </row>
    <row r="118" spans="1:217" ht="12.95" customHeight="1">
      <c r="A118" s="17">
        <v>62</v>
      </c>
      <c r="B118" s="81"/>
      <c r="C118" s="32" t="s">
        <v>2</v>
      </c>
      <c r="D118" s="427" t="str">
        <f>IF(B118&gt;0,VLOOKUP(B118,RE,2,FALSE),"")</f>
        <v/>
      </c>
      <c r="E118" s="428"/>
      <c r="F118" s="428"/>
      <c r="G118" s="429"/>
      <c r="H118" s="130" t="str">
        <f t="shared" si="39"/>
        <v/>
      </c>
      <c r="I118" s="26">
        <f t="shared" si="40"/>
        <v>0</v>
      </c>
      <c r="J118" s="26">
        <f t="shared" si="41"/>
        <v>0</v>
      </c>
      <c r="K118" s="243"/>
      <c r="L118" s="26">
        <f>IF($B118="",0,VLOOKUP($B118,RE,22,FALSE))</f>
        <v>0</v>
      </c>
      <c r="M118" s="26">
        <f t="shared" si="43"/>
        <v>0</v>
      </c>
      <c r="N118" s="26">
        <f t="shared" si="44"/>
        <v>0</v>
      </c>
      <c r="O118" s="101">
        <f t="shared" si="45"/>
        <v>0</v>
      </c>
      <c r="P118" s="75">
        <f>IF(CS$70=1,0,IF(AND(CS118=1,$J118=1,$N118&gt;=13,CS$43&gt;=REGISTER!$CZ$25,CS$40&gt;0,SUM(CS$54:CS$60)&gt;0),1,0))</f>
        <v>0</v>
      </c>
      <c r="Q118" s="75">
        <f>IF(CT$70=1,0,IF(AND(CT118=1,$J118=1,$N118&gt;=13,CT$43&gt;=REGISTER!$CZ$25,CT$40&gt;0,SUM(CT$54:CT$60)&gt;0),1,0))</f>
        <v>0</v>
      </c>
      <c r="R118" s="75">
        <f>IF(CU$70=1,0,IF(AND(CU118=1,$J118=1,$N118&gt;=13,CU$43&gt;=REGISTER!$CZ$25,CU$40&gt;0,SUM(CU$54:CU$60)&gt;0),1,0))</f>
        <v>0</v>
      </c>
      <c r="S118" s="75">
        <f>IF(CV$70=1,0,IF(AND(CV118=1,$J118=1,$N118&gt;=13,CV$43&gt;=REGISTER!$CZ$25,CV$40&gt;0,SUM(CV$54:CV$60)&gt;0),1,0))</f>
        <v>0</v>
      </c>
      <c r="T118" s="75">
        <f>IF(CW$70=1,0,IF(AND(CW118=1,$J118=1,$N118&gt;=13,CW$43&gt;=REGISTER!$CZ$25,CW$40&gt;0,SUM(CW$54:CW$60)&gt;0),1,0))</f>
        <v>0</v>
      </c>
      <c r="U118" s="75">
        <f>IF(CX$70=1,0,IF(AND(CX118=1,$J118=1,$N118&gt;=13,CX$43&gt;=REGISTER!$CZ$25,CX$40&gt;0,SUM(CX$54:CX$60)&gt;0),1,0))</f>
        <v>0</v>
      </c>
      <c r="V118" s="75">
        <f>IF(CY$70=1,0,IF(AND(CY118=1,$J118=1,$N118&gt;=13,CY$43&gt;=REGISTER!$CZ$25,CY$40&gt;0,SUM(CY$54:CY$60)&gt;0),1,0))</f>
        <v>0</v>
      </c>
      <c r="W118" s="75">
        <f>IF(CZ$70=1,0,IF(AND(CZ118=1,$J118=1,$N118&gt;=13,CZ$43&gt;=REGISTER!$CZ$25,CZ$40&gt;0,SUM(CZ$54:CZ$60)&gt;0),1,0))</f>
        <v>0</v>
      </c>
      <c r="X118" s="75">
        <f>IF(DA$70=1,0,IF(AND(DA118=1,$J118=1,$N118&gt;=13,DA$43&gt;=REGISTER!$CZ$25,DA$40&gt;0,SUM(DA$54:DA$60)&gt;0),1,0))</f>
        <v>0</v>
      </c>
      <c r="Y118" s="75">
        <f>IF(DB$70=1,0,IF(AND(DB118=1,$J118=1,$N118&gt;=13,DB$43&gt;=REGISTER!$CZ$25,DB$40&gt;0,SUM(DB$54:DB$60)&gt;0),1,0))</f>
        <v>0</v>
      </c>
      <c r="Z118" s="75">
        <f>IF(DC$70=1,0,IF(AND(DC118=1,$J118=1,$N118&gt;=13,DC$43&gt;=REGISTER!$CZ$25,DC$40&gt;0,SUM(DC$54:DC$60)&gt;0),1,0))</f>
        <v>0</v>
      </c>
      <c r="AA118" s="75">
        <f>IF(DD$70=1,0,IF(AND(DD118=1,$J118=1,$N118&gt;=13,DD$43&gt;=REGISTER!$CZ$25,DD$40&gt;0,SUM(DD$54:DD$60)&gt;0),1,0))</f>
        <v>0</v>
      </c>
      <c r="AB118" s="75">
        <f>IF(DE$70=1,0,IF(AND(DE118=1,$J118=1,$N118&gt;=13,DE$43&gt;=REGISTER!$CZ$25,DE$40&gt;0,SUM(DE$54:DE$60)&gt;0),1,0))</f>
        <v>0</v>
      </c>
      <c r="AC118" s="75">
        <f>IF(DF$70=1,0,IF(AND(DF118=1,$J118=1,$N118&gt;=13,DF$43&gt;=REGISTER!$CZ$25,DF$40&gt;0,SUM(DF$54:DF$60)&gt;0),1,0))</f>
        <v>0</v>
      </c>
      <c r="AD118" s="75">
        <f>IF(DG$70=1,0,IF(AND(DG118=1,$J118=1,$N118&gt;=13,DG$43&gt;=REGISTER!$CZ$25,DG$40&gt;0,SUM(DG$54:DG$60)&gt;0),1,0))</f>
        <v>0</v>
      </c>
      <c r="AE118" s="75">
        <f>IF(DH$70=1,0,IF(AND(DH118=1,$J118=1,$N118&gt;=13,DH$43&gt;=REGISTER!$CZ$25,DH$40&gt;0,SUM(DH$54:DH$60)&gt;0),1,0))</f>
        <v>0</v>
      </c>
      <c r="AF118" s="75">
        <f>IF(DI$70=1,0,IF(AND(DI118=1,$J118=1,$N118&gt;=13,DI$43&gt;=REGISTER!$CZ$25,DI$40&gt;0,SUM(DI$54:DI$60)&gt;0),1,0))</f>
        <v>0</v>
      </c>
      <c r="AG118" s="75">
        <f>IF(DJ$70=1,0,IF(AND(DJ118=1,$J118=1,$N118&gt;=13,DJ$43&gt;=REGISTER!$CZ$25,DJ$40&gt;0,SUM(DJ$54:DJ$60)&gt;0),1,0))</f>
        <v>0</v>
      </c>
      <c r="AH118" s="75">
        <f>IF(DK$70=1,0,IF(AND(DK118=1,$J118=1,$N118&gt;=13,DK$43&gt;=REGISTER!$CZ$25,DK$40&gt;0,SUM(DK$54:DK$60)&gt;0),1,0))</f>
        <v>0</v>
      </c>
      <c r="AI118" s="75">
        <f>IF(DL$70=1,0,IF(AND(DL118=1,$J118=1,$N118&gt;=13,DL$43&gt;=REGISTER!$CZ$25,DL$40&gt;0,SUM(DL$54:DL$60)&gt;0),1,0))</f>
        <v>0</v>
      </c>
      <c r="AJ118" s="75">
        <f>IF(DM$70=1,0,IF(AND(DM118=1,$J118=1,$N118&gt;=13,DM$43&gt;=REGISTER!$CZ$25,DM$40&gt;0,SUM(DM$54:DM$60)&gt;0),1,0))</f>
        <v>0</v>
      </c>
      <c r="AK118" s="75">
        <f>IF(DN$70=1,0,IF(AND(DN118=1,$J118=1,$N118&gt;=13,DN$43&gt;=REGISTER!$CZ$25,DN$40&gt;0,SUM(DN$54:DN$60)&gt;0),1,0))</f>
        <v>0</v>
      </c>
      <c r="AL118" s="75">
        <f>IF(DO$70=1,0,IF(AND(DO118=1,$J118=1,$N118&gt;=13,DO$43&gt;=REGISTER!$CZ$25,DO$40&gt;0,SUM(DO$54:DO$60)&gt;0),1,0))</f>
        <v>0</v>
      </c>
      <c r="AM118" s="75">
        <f>IF(DP$70=1,0,IF(AND(DP118=1,$J118=1,$N118&gt;=13,DP$43&gt;=REGISTER!$CZ$25,DP$40&gt;0,SUM(DP$54:DP$60)&gt;0),1,0))</f>
        <v>0</v>
      </c>
      <c r="AN118" s="75">
        <f>IF(DQ$70=1,0,IF(AND(DQ118=1,$J118=1,$N118&gt;=13,DQ$43&gt;=REGISTER!$CZ$25,DQ$40&gt;0,SUM(DQ$54:DQ$60)&gt;0),1,0))</f>
        <v>0</v>
      </c>
      <c r="AO118" s="75">
        <f>IF(DR$70=1,0,IF(AND(DR118=1,$J118=1,$N118&gt;=13,DR$43&gt;=REGISTER!$CZ$25,DR$40&gt;0,SUM(DR$54:DR$60)&gt;0),1,0))</f>
        <v>0</v>
      </c>
      <c r="AP118" s="75">
        <f>IF(DS$70=1,0,IF(AND(DS118=1,$J118=1,$N118&gt;=13,DS$43&gt;=REGISTER!$CZ$25,DS$40&gt;0,SUM(DS$54:DS$60)&gt;0),1,0))</f>
        <v>0</v>
      </c>
      <c r="AQ118" s="75">
        <f>IF(DT$70=1,0,IF(AND(DT118=1,$J118=1,$N118&gt;=13,DT$43&gt;=REGISTER!$CZ$25,DT$40&gt;0,SUM(DT$54:DT$60)&gt;0),1,0))</f>
        <v>0</v>
      </c>
      <c r="AR118" s="75">
        <f>IF(DU$70=1,0,IF(AND(DU118=1,$J118=1,$N118&gt;=13,DU$43&gt;=REGISTER!$CZ$25,DU$40&gt;0,SUM(DU$54:DU$60)&gt;0),1,0))</f>
        <v>0</v>
      </c>
      <c r="AS118" s="75">
        <f>IF(DV$70=1,0,IF(AND(DV118=1,$J118=1,$N118&gt;=13,DV$43&gt;=REGISTER!$CZ$25,DV$40&gt;0,SUM(DV$54:DV$60)&gt;0),1,0))</f>
        <v>0</v>
      </c>
      <c r="AT118" s="75">
        <f>IF(DW$70=1,0,IF(AND(DW118=1,$J118=1,$N118&gt;=13,DW$43&gt;=REGISTER!$CZ$25,DW$40&gt;0,SUM(DW$54:DW$60)&gt;0),1,0))</f>
        <v>0</v>
      </c>
      <c r="AU118" s="75">
        <f>IF(DX$70=1,0,IF(AND(DX118=1,$J118=1,$N118&gt;=13,DX$43&gt;=REGISTER!$CZ$25,DX$40&gt;0,SUM(DX$54:DX$60)&gt;0),1,0))</f>
        <v>0</v>
      </c>
      <c r="AV118" s="75">
        <f>IF(DY$70=1,0,IF(AND(DY118=1,$J118=1,$N118&gt;=13,DY$43&gt;=REGISTER!$CZ$25,DY$40&gt;0,SUM(DY$54:DY$60)&gt;0),1,0))</f>
        <v>0</v>
      </c>
      <c r="AW118" s="75">
        <f>IF(DZ$70=1,0,IF(AND(DZ118=1,$J118=1,$N118&gt;=13,DZ$43&gt;=REGISTER!$CZ$25,DZ$40&gt;0,SUM(DZ$54:DZ$60)&gt;0),1,0))</f>
        <v>0</v>
      </c>
      <c r="AX118" s="75">
        <f>IF(EA$70=1,0,IF(AND(EA118=1,$J118=1,$N118&gt;=13,EA$43&gt;=REGISTER!$CZ$25,EA$40&gt;0,SUM(EA$54:EA$60)&gt;0),1,0))</f>
        <v>0</v>
      </c>
      <c r="AY118" s="75">
        <f>IF(EB$70=1,0,IF(AND(EB118=1,$J118=1,$N118&gt;=13,EB$43&gt;=REGISTER!$CZ$25,EB$40&gt;0,SUM(EB$54:EB$60)&gt;0),1,0))</f>
        <v>0</v>
      </c>
      <c r="AZ118" s="75">
        <f>IF(EC$70=1,0,IF(AND(EC118=1,$J118=1,$N118&gt;=13,EC$43&gt;=REGISTER!$CZ$25,EC$40&gt;0,SUM(EC$54:EC$60)&gt;0),1,0))</f>
        <v>0</v>
      </c>
      <c r="BA118" s="75">
        <f>IF(ED$70=1,0,IF(AND(ED118=1,$J118=1,$N118&gt;=13,ED$43&gt;=REGISTER!$CZ$25,ED$40&gt;0,SUM(ED$54:ED$60)&gt;0),1,0))</f>
        <v>0</v>
      </c>
      <c r="BB118" s="75">
        <f>IF(EE$70=1,0,IF(AND(EE118=1,$J118=1,$N118&gt;=13,EE$43&gt;=REGISTER!$CZ$25,EE$40&gt;0,SUM(EE$54:EE$60)&gt;0),1,0))</f>
        <v>0</v>
      </c>
      <c r="BC118" s="75">
        <f>IF(EF$70=1,0,IF(AND(EF118=1,$J118=1,$N118&gt;=13,EF$43&gt;=REGISTER!$CZ$25,EF$40&gt;0,SUM(EF$54:EF$60)&gt;0),1,0))</f>
        <v>0</v>
      </c>
      <c r="BD118" s="101">
        <f t="shared" si="46"/>
        <v>0</v>
      </c>
      <c r="BE118" s="124">
        <f t="shared" si="52"/>
        <v>0</v>
      </c>
      <c r="BF118" s="124">
        <f t="shared" si="52"/>
        <v>0</v>
      </c>
      <c r="BG118" s="124">
        <f t="shared" si="52"/>
        <v>0</v>
      </c>
      <c r="BH118" s="124">
        <f t="shared" si="52"/>
        <v>0</v>
      </c>
      <c r="BI118" s="124">
        <f t="shared" si="52"/>
        <v>0</v>
      </c>
      <c r="BJ118" s="124">
        <f t="shared" si="52"/>
        <v>0</v>
      </c>
      <c r="BK118" s="124">
        <f t="shared" si="52"/>
        <v>0</v>
      </c>
      <c r="BL118" s="124">
        <f t="shared" si="52"/>
        <v>0</v>
      </c>
      <c r="BM118" s="124">
        <f t="shared" si="52"/>
        <v>0</v>
      </c>
      <c r="BN118" s="124">
        <f t="shared" si="52"/>
        <v>0</v>
      </c>
      <c r="BO118" s="124">
        <f t="shared" si="52"/>
        <v>0</v>
      </c>
      <c r="BP118" s="124">
        <f t="shared" si="52"/>
        <v>0</v>
      </c>
      <c r="BQ118" s="124">
        <f t="shared" si="52"/>
        <v>0</v>
      </c>
      <c r="BR118" s="124">
        <f t="shared" si="52"/>
        <v>0</v>
      </c>
      <c r="BS118" s="124">
        <f t="shared" si="52"/>
        <v>0</v>
      </c>
      <c r="BT118" s="124">
        <f t="shared" si="52"/>
        <v>0</v>
      </c>
      <c r="BU118" s="124">
        <f t="shared" si="53"/>
        <v>0</v>
      </c>
      <c r="BV118" s="124">
        <f t="shared" si="53"/>
        <v>0</v>
      </c>
      <c r="BW118" s="124">
        <f t="shared" si="53"/>
        <v>0</v>
      </c>
      <c r="BX118" s="124">
        <f t="shared" si="53"/>
        <v>0</v>
      </c>
      <c r="BY118" s="124">
        <f t="shared" si="53"/>
        <v>0</v>
      </c>
      <c r="BZ118" s="124">
        <f t="shared" si="53"/>
        <v>0</v>
      </c>
      <c r="CA118" s="124">
        <f t="shared" si="53"/>
        <v>0</v>
      </c>
      <c r="CB118" s="124">
        <f t="shared" si="53"/>
        <v>0</v>
      </c>
      <c r="CC118" s="124">
        <f t="shared" si="53"/>
        <v>0</v>
      </c>
      <c r="CD118" s="124">
        <f t="shared" si="53"/>
        <v>0</v>
      </c>
      <c r="CE118" s="124">
        <f t="shared" si="53"/>
        <v>0</v>
      </c>
      <c r="CF118" s="124">
        <f t="shared" si="53"/>
        <v>0</v>
      </c>
      <c r="CG118" s="124">
        <f t="shared" si="53"/>
        <v>0</v>
      </c>
      <c r="CH118" s="124">
        <f t="shared" si="53"/>
        <v>0</v>
      </c>
      <c r="CI118" s="124">
        <f t="shared" si="53"/>
        <v>0</v>
      </c>
      <c r="CJ118" s="124">
        <f t="shared" si="53"/>
        <v>0</v>
      </c>
      <c r="CK118" s="124">
        <f t="shared" si="54"/>
        <v>0</v>
      </c>
      <c r="CL118" s="124">
        <f t="shared" si="54"/>
        <v>0</v>
      </c>
      <c r="CM118" s="124">
        <f t="shared" si="54"/>
        <v>0</v>
      </c>
      <c r="CN118" s="124">
        <f t="shared" si="54"/>
        <v>0</v>
      </c>
      <c r="CO118" s="124">
        <f t="shared" si="54"/>
        <v>0</v>
      </c>
      <c r="CP118" s="124">
        <f t="shared" si="54"/>
        <v>0</v>
      </c>
      <c r="CQ118" s="124">
        <f t="shared" si="54"/>
        <v>0</v>
      </c>
      <c r="CR118" s="124">
        <f t="shared" si="54"/>
        <v>0</v>
      </c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  <c r="DE118" s="308"/>
      <c r="DF118" s="308"/>
      <c r="DG118" s="308"/>
      <c r="DH118" s="308"/>
      <c r="DI118" s="308"/>
      <c r="DJ118" s="308"/>
      <c r="DK118" s="308"/>
      <c r="DL118" s="308"/>
      <c r="DM118" s="308"/>
      <c r="DN118" s="308"/>
      <c r="DO118" s="308"/>
      <c r="DP118" s="308"/>
      <c r="DQ118" s="308"/>
      <c r="DR118" s="308"/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8"/>
      <c r="EF118" s="308"/>
      <c r="EG118" s="54">
        <f>IF(B118=0,0,IF(VLOOKUP(B118,RE,5,FALSE)=1,SUM(EM118:EZ118)+SUM(FA118:FD118)+SUM(FI118:FL118)-SUM(FC118,FD118,FK118,FL118),SUM(EM118:EZ118)+SUM(FA118:FD118)+SUM(FI118:FL118)))</f>
        <v>0</v>
      </c>
      <c r="EH118" s="136"/>
      <c r="EI118" s="358">
        <f>SUM(FQ118:GP118)+SUM(GU118:GY118)+SUM(HD118:HH118)</f>
        <v>0</v>
      </c>
      <c r="EJ118" s="344" t="str">
        <f t="shared" si="50"/>
        <v/>
      </c>
      <c r="EK118" s="345">
        <f t="shared" si="51"/>
        <v>0</v>
      </c>
      <c r="EL118" s="185"/>
      <c r="EM118" s="221"/>
      <c r="EN118" s="136"/>
      <c r="EO118" s="136"/>
      <c r="EP118" s="136"/>
      <c r="EQ118" s="136"/>
      <c r="ER118" s="136"/>
      <c r="ES118" s="136"/>
      <c r="ET118" s="19">
        <f>SUMIF($L118,REGISTER!$CU$15,'KORT 3'!$BD118)</f>
        <v>0</v>
      </c>
      <c r="EU118" s="19">
        <f>SUMIF($L118,REGISTER!$CU$16,'KORT 3'!$BD118)</f>
        <v>0</v>
      </c>
      <c r="EV118" s="218">
        <f>SUMIF($L118,REGISTER!$CU$17,'KORT 3'!$BD118)+SUMIF($L118,REGISTER!$CU$18,'KORT 3'!$BD118)+SUMIF($L118,REGISTER!$CU$19,'KORT 3'!$BD118)+SUMIF($L118,REGISTER!$CU$20,'KORT 3'!$BD118)</f>
        <v>0</v>
      </c>
      <c r="EW118" s="183"/>
      <c r="EX118" s="19">
        <f>SUMIF($L118,REGISTER!$CU$29,'KORT 3'!$BD118)</f>
        <v>0</v>
      </c>
      <c r="EY118" s="19">
        <f>SUMIF($L118,REGISTER!$CU$30,'KORT 3'!$BD118)</f>
        <v>0</v>
      </c>
      <c r="EZ118" s="218">
        <f>SUMIF($L118,REGISTER!$CU$31,'KORT 3'!$BD118)+SUMIF($L118,REGISTER!$CU$32,'KORT 3'!$BD118)+SUMIF($L118,REGISTER!$CU$33,'KORT 3'!$BD118)+SUMIF($L118,REGISTER!$CU$34,'KORT 3'!$BD118)</f>
        <v>0</v>
      </c>
      <c r="FA118" s="18">
        <f>SUMIF($L118,REGISTER!$CU$8,'KORT 3'!$BD43)</f>
        <v>0</v>
      </c>
      <c r="FB118" s="18">
        <f>SUMIF($L118,REGISTER!$CU$9,'KORT 3'!$BD43)</f>
        <v>0</v>
      </c>
      <c r="FC118" s="18">
        <f>+SUMIF($L118,REGISTER!$CU$15,'KORT 3'!$BD43)</f>
        <v>0</v>
      </c>
      <c r="FD118" s="18">
        <f>SUMIF($L118,REGISTER!$CU$16,'KORT 3'!$BD43)</f>
        <v>0</v>
      </c>
      <c r="FE118" s="18">
        <f>SUMIF($L118,REGISTER!$CU$10,'KORT 3'!$BD43)+SUMIF($L118,REGISTER!$CU$17,'KORT 3'!$BD43)</f>
        <v>0</v>
      </c>
      <c r="FF118" s="18">
        <f>SUMIF($L118,REGISTER!$CU$11,'KORT 3'!$BD43)+SUMIF($L118,REGISTER!$CU$18,'KORT 3'!$BD43)</f>
        <v>0</v>
      </c>
      <c r="FG118" s="18">
        <f>SUMIF($L118,REGISTER!$CU$12,'KORT 3'!$BD43)+SUMIF($L118,REGISTER!$CU$19,'KORT 3'!$BD43)</f>
        <v>0</v>
      </c>
      <c r="FH118" s="18">
        <f>SUMIF($L118,REGISTER!$CU$13,'KORT 3'!$BD43)+SUMIF($L118,REGISTER!$CU$20,'KORT 3'!$BD43)</f>
        <v>0</v>
      </c>
      <c r="FI118" s="18">
        <f>SUMIF($L118,REGISTER!$CU$22,'KORT 3'!$BD43)</f>
        <v>0</v>
      </c>
      <c r="FJ118" s="18">
        <f>SUMIF($L118,REGISTER!$CU$23,'KORT 3'!$BD43)+SUMIF($L118,REGISTER!$CU$30,'KORT 3'!$BD43)</f>
        <v>0</v>
      </c>
      <c r="FK118" s="18">
        <f>+SUMIF($L118,REGISTER!$CU$29,'KORT 3'!$BD43)</f>
        <v>0</v>
      </c>
      <c r="FL118" s="18">
        <f>+SUMIF($L118,REGISTER!$CU$30,'KORT 3'!$BD43)</f>
        <v>0</v>
      </c>
      <c r="FM118" s="18">
        <f>SUMIF($L118,REGISTER!$CU$24,'KORT 3'!$BD43)+SUMIF($L118,REGISTER!$CU$31,'KORT 3'!$BD43)</f>
        <v>0</v>
      </c>
      <c r="FN118" s="18">
        <f>SUMIF($L118,REGISTER!$CU$25,'KORT 3'!$BD43)+SUMIF($L118,REGISTER!$CU$32,'KORT 3'!$BD43)</f>
        <v>0</v>
      </c>
      <c r="FO118" s="18">
        <f>SUMIF($L118,REGISTER!$CU$26,'KORT 3'!$BD43)+SUMIF($L118,REGISTER!$CU$33,'KORT 3'!$BD43)</f>
        <v>0</v>
      </c>
      <c r="FP118" s="18">
        <f>SUMIF($L118,REGISTER!$CU$27,'KORT 3'!$BD43)+SUMIF($L118,REGISTER!$CU$34,'KORT 3'!$BD43)</f>
        <v>0</v>
      </c>
      <c r="FQ118" s="314">
        <f>SUMIF($M118,REGISTER!$CU$36,'KORT 3'!$O118)</f>
        <v>0</v>
      </c>
      <c r="FR118" s="136">
        <f>SUMIF($M118,REGISTER!$CU$37,'KORT 3'!$O118)</f>
        <v>0</v>
      </c>
      <c r="FS118" s="125">
        <f>SUMIF($M118,REGISTER!$CU$38,'KORT 3'!$O118)</f>
        <v>0</v>
      </c>
      <c r="FT118" s="19">
        <f>SUMIF($M118,REGISTER!$CU$39,'KORT 3'!$O118)</f>
        <v>0</v>
      </c>
      <c r="FU118" s="19">
        <f>SUMIF($M118,REGISTER!$CU$40,'KORT 3'!$O118)</f>
        <v>0</v>
      </c>
      <c r="FV118" s="19">
        <f>SUMIF($M118,REGISTER!$CU$41,'KORT 3'!$O118)</f>
        <v>0</v>
      </c>
      <c r="FW118" s="136">
        <f>SUMIF($M118,REGISTER!$CU$42,'KORT 3'!$O118)</f>
        <v>0</v>
      </c>
      <c r="FX118" s="136">
        <f>SUMIF($M118,REGISTER!$CU$43,'KORT 3'!$O118)</f>
        <v>0</v>
      </c>
      <c r="FY118" s="136">
        <f>SUMIF($M118,REGISTER!$CU$44,'KORT 3'!$O118)</f>
        <v>0</v>
      </c>
      <c r="FZ118" s="19">
        <f>SUMIF($M118,REGISTER!$CU$59,'KORT 3'!$O118)</f>
        <v>0</v>
      </c>
      <c r="GA118" s="19">
        <f>SUMIF($M118,REGISTER!$CU$60,'KORT 3'!$O118)</f>
        <v>0</v>
      </c>
      <c r="GB118" s="19">
        <f>SUMIF($M118,REGISTER!$CU$61,'KORT 3'!$O118)</f>
        <v>0</v>
      </c>
      <c r="GC118" s="314">
        <f>SUMIF($M118,REGISTER!$CU$48,'KORT 3'!$O118)</f>
        <v>0</v>
      </c>
      <c r="GD118" s="136">
        <f>SUMIF($M118,REGISTER!$CU$49,'KORT 3'!$O118)</f>
        <v>0</v>
      </c>
      <c r="GE118" s="125">
        <f>SUMIF($M118,REGISTER!$CU$50,'KORT 3'!$O118)</f>
        <v>0</v>
      </c>
      <c r="GF118" s="19">
        <f>SUMIF($M118,REGISTER!$CU$49,'KORT 3'!$O118)</f>
        <v>0</v>
      </c>
      <c r="GG118" s="19">
        <f>SUMIF($M118,REGISTER!$CU$50,'KORT 3'!$O118)</f>
        <v>0</v>
      </c>
      <c r="GH118" s="19">
        <f>SUMIF($M118,REGISTER!$CU$51,'KORT 3'!$O118)</f>
        <v>0</v>
      </c>
      <c r="GI118" s="18">
        <f>SUMIF($M118,REGISTER!$CU$52,'KORT 3'!$O118)+SUMIF($M118,REGISTER!$CU$53,'KORT 3'!$O118)+SUMIF($M118,REGISTER!$CU$54,'KORT 3'!$O118)+SUMIF($M118,REGISTER!$CU$55,'KORT 3'!$O118)</f>
        <v>0</v>
      </c>
      <c r="GJ118" s="314"/>
      <c r="GK118" s="136"/>
      <c r="GL118" s="125"/>
      <c r="GM118" s="19">
        <f>SUMIF($M118,REGISTER!$CU$69,'KORT 3'!$O118)</f>
        <v>0</v>
      </c>
      <c r="GN118" s="19">
        <f>SUMIF($M118,REGISTER!$CU$70,'KORT 3'!$O118)</f>
        <v>0</v>
      </c>
      <c r="GO118" s="19">
        <f>SUMIF($M118,REGISTER!$CU$71,'KORT 3'!$O118)</f>
        <v>0</v>
      </c>
      <c r="GP118" s="325">
        <f>SUMIF($M118,REGISTER!$CU$72,'KORT 3'!$O118)+SUMIF($M118,REGISTER!$CU$73,'KORT 3'!$O118)+SUMIF($M118,REGISTER!$CU$74,'KORT 3'!$O118)+SUMIF($M118,REGISTER!$CU$75,'KORT 3'!$O118)</f>
        <v>0</v>
      </c>
      <c r="GQ118" s="326">
        <f>SUMIF($M118,REGISTER!$CU$39,'KORT 3'!$O43)</f>
        <v>0</v>
      </c>
      <c r="GR118" s="18">
        <f>+SUMIF($M118,REGISTER!$CU$40,'KORT 3'!$O43)</f>
        <v>0</v>
      </c>
      <c r="GS118" s="18">
        <f>SUMIF($M118,REGISTER!$CU$49,'KORT 3'!$O43)</f>
        <v>0</v>
      </c>
      <c r="GT118" s="18">
        <f>SUMIF($M118,REGISTER!$CU$50,'KORT 3'!$O43)</f>
        <v>0</v>
      </c>
      <c r="GU118" s="18">
        <f>SUMIF($M118,REGISTER!$CU$41,'KORT 3'!$O43)+SUMIF($M118,REGISTER!$CU$51,'KORT 3'!$O43)</f>
        <v>0</v>
      </c>
      <c r="GV118" s="18">
        <f>SUMIF($M118,REGISTER!$CU$42,'KORT 3'!$O43)+SUMIF($M118,REGISTER!$CU$52,'KORT 3'!$O43)</f>
        <v>0</v>
      </c>
      <c r="GW118" s="18">
        <f>SUMIF($M118,REGISTER!$CU$43,'KORT 3'!$O43)+SUMIF($M118,REGISTER!$CU$53,'KORT 3'!$O43)</f>
        <v>0</v>
      </c>
      <c r="GX118" s="18">
        <f>SUMIF($M118,REGISTER!$CU$44,'KORT 3'!$O43)+SUMIF($M118,REGISTER!$CU$54,'KORT 3'!$O43)</f>
        <v>0</v>
      </c>
      <c r="GY118" s="218">
        <f>SUMIF($M118,REGISTER!$CU$45,'KORT 3'!$O43)+SUMIF($M118,REGISTER!$CU$55,'KORT 3'!$O43)</f>
        <v>0</v>
      </c>
      <c r="GZ118" s="326">
        <f>SUMIF($M118,REGISTER!$CU$59,'KORT 3'!$O43)</f>
        <v>0</v>
      </c>
      <c r="HA118" s="18">
        <f>+SUMIF($M118,REGISTER!$CU$60,'KORT 3'!$O43)</f>
        <v>0</v>
      </c>
      <c r="HB118" s="18">
        <f>SUMIF($M118,REGISTER!$CU$69,'KORT 3'!$O43)</f>
        <v>0</v>
      </c>
      <c r="HC118" s="18">
        <f>SUMIF($M118,REGISTER!$CU$70,'KORT 3'!$O43)</f>
        <v>0</v>
      </c>
      <c r="HD118" s="18">
        <f>SUMIF($M118,REGISTER!$CU$61,'KORT 3'!$O43)+SUMIF($M118,REGISTER!$CU$71,'KORT 3'!$O43)</f>
        <v>0</v>
      </c>
      <c r="HE118" s="18">
        <f>SUMIF($M118,REGISTER!$CU$62,'KORT 3'!$O43)+SUMIF($M118,REGISTER!$CU$72,'KORT 3'!$O43)</f>
        <v>0</v>
      </c>
      <c r="HF118" s="18">
        <f>SUMIF($M118,REGISTER!$CU$63,'KORT 3'!$O43)+SUMIF($M118,REGISTER!$CU$73,'KORT 3'!$O43)</f>
        <v>0</v>
      </c>
      <c r="HG118" s="18">
        <f>SUMIF($M118,REGISTER!$CU$64,'KORT 3'!$O43)+SUMIF($M118,REGISTER!$CU$74,'KORT 3'!$O43)</f>
        <v>0</v>
      </c>
      <c r="HH118" s="218">
        <f>SUMIF($M118,REGISTER!$CU$65,'KORT 3'!$O43)+SUMIF($M118,REGISTER!$CU$75,'KORT 3'!$O43)</f>
        <v>0</v>
      </c>
      <c r="HI118" s="1"/>
    </row>
    <row r="119" spans="1:217" ht="12.95" customHeight="1">
      <c r="A119" s="17">
        <v>63</v>
      </c>
      <c r="B119" s="81"/>
      <c r="C119" s="32" t="s">
        <v>2</v>
      </c>
      <c r="D119" s="427" t="str">
        <f>IF(B119&gt;0,VLOOKUP(B119,RE,2,FALSE),"")</f>
        <v/>
      </c>
      <c r="E119" s="428"/>
      <c r="F119" s="428"/>
      <c r="G119" s="429"/>
      <c r="H119" s="130" t="str">
        <f t="shared" si="39"/>
        <v/>
      </c>
      <c r="I119" s="26">
        <f t="shared" si="40"/>
        <v>0</v>
      </c>
      <c r="J119" s="26">
        <f t="shared" si="41"/>
        <v>0</v>
      </c>
      <c r="K119" s="243"/>
      <c r="L119" s="26">
        <f>IF($B119="",0,VLOOKUP($B119,RE,22,FALSE))</f>
        <v>0</v>
      </c>
      <c r="M119" s="26">
        <f t="shared" si="43"/>
        <v>0</v>
      </c>
      <c r="N119" s="26">
        <f t="shared" si="44"/>
        <v>0</v>
      </c>
      <c r="O119" s="101">
        <f t="shared" si="45"/>
        <v>0</v>
      </c>
      <c r="P119" s="75">
        <f>IF(CS$70=1,0,IF(AND(CS119=1,$J119=1,$N119&gt;=13,CS$43&gt;=REGISTER!$CZ$25,CS$40&gt;0,SUM(CS$54:CS$60)&gt;0),1,0))</f>
        <v>0</v>
      </c>
      <c r="Q119" s="75">
        <f>IF(CT$70=1,0,IF(AND(CT119=1,$J119=1,$N119&gt;=13,CT$43&gt;=REGISTER!$CZ$25,CT$40&gt;0,SUM(CT$54:CT$60)&gt;0),1,0))</f>
        <v>0</v>
      </c>
      <c r="R119" s="75">
        <f>IF(CU$70=1,0,IF(AND(CU119=1,$J119=1,$N119&gt;=13,CU$43&gt;=REGISTER!$CZ$25,CU$40&gt;0,SUM(CU$54:CU$60)&gt;0),1,0))</f>
        <v>0</v>
      </c>
      <c r="S119" s="75">
        <f>IF(CV$70=1,0,IF(AND(CV119=1,$J119=1,$N119&gt;=13,CV$43&gt;=REGISTER!$CZ$25,CV$40&gt;0,SUM(CV$54:CV$60)&gt;0),1,0))</f>
        <v>0</v>
      </c>
      <c r="T119" s="75">
        <f>IF(CW$70=1,0,IF(AND(CW119=1,$J119=1,$N119&gt;=13,CW$43&gt;=REGISTER!$CZ$25,CW$40&gt;0,SUM(CW$54:CW$60)&gt;0),1,0))</f>
        <v>0</v>
      </c>
      <c r="U119" s="75">
        <f>IF(CX$70=1,0,IF(AND(CX119=1,$J119=1,$N119&gt;=13,CX$43&gt;=REGISTER!$CZ$25,CX$40&gt;0,SUM(CX$54:CX$60)&gt;0),1,0))</f>
        <v>0</v>
      </c>
      <c r="V119" s="75">
        <f>IF(CY$70=1,0,IF(AND(CY119=1,$J119=1,$N119&gt;=13,CY$43&gt;=REGISTER!$CZ$25,CY$40&gt;0,SUM(CY$54:CY$60)&gt;0),1,0))</f>
        <v>0</v>
      </c>
      <c r="W119" s="75">
        <f>IF(CZ$70=1,0,IF(AND(CZ119=1,$J119=1,$N119&gt;=13,CZ$43&gt;=REGISTER!$CZ$25,CZ$40&gt;0,SUM(CZ$54:CZ$60)&gt;0),1,0))</f>
        <v>0</v>
      </c>
      <c r="X119" s="75">
        <f>IF(DA$70=1,0,IF(AND(DA119=1,$J119=1,$N119&gt;=13,DA$43&gt;=REGISTER!$CZ$25,DA$40&gt;0,SUM(DA$54:DA$60)&gt;0),1,0))</f>
        <v>0</v>
      </c>
      <c r="Y119" s="75">
        <f>IF(DB$70=1,0,IF(AND(DB119=1,$J119=1,$N119&gt;=13,DB$43&gt;=REGISTER!$CZ$25,DB$40&gt;0,SUM(DB$54:DB$60)&gt;0),1,0))</f>
        <v>0</v>
      </c>
      <c r="Z119" s="75">
        <f>IF(DC$70=1,0,IF(AND(DC119=1,$J119=1,$N119&gt;=13,DC$43&gt;=REGISTER!$CZ$25,DC$40&gt;0,SUM(DC$54:DC$60)&gt;0),1,0))</f>
        <v>0</v>
      </c>
      <c r="AA119" s="75">
        <f>IF(DD$70=1,0,IF(AND(DD119=1,$J119=1,$N119&gt;=13,DD$43&gt;=REGISTER!$CZ$25,DD$40&gt;0,SUM(DD$54:DD$60)&gt;0),1,0))</f>
        <v>0</v>
      </c>
      <c r="AB119" s="75">
        <f>IF(DE$70=1,0,IF(AND(DE119=1,$J119=1,$N119&gt;=13,DE$43&gt;=REGISTER!$CZ$25,DE$40&gt;0,SUM(DE$54:DE$60)&gt;0),1,0))</f>
        <v>0</v>
      </c>
      <c r="AC119" s="75">
        <f>IF(DF$70=1,0,IF(AND(DF119=1,$J119=1,$N119&gt;=13,DF$43&gt;=REGISTER!$CZ$25,DF$40&gt;0,SUM(DF$54:DF$60)&gt;0),1,0))</f>
        <v>0</v>
      </c>
      <c r="AD119" s="75">
        <f>IF(DG$70=1,0,IF(AND(DG119=1,$J119=1,$N119&gt;=13,DG$43&gt;=REGISTER!$CZ$25,DG$40&gt;0,SUM(DG$54:DG$60)&gt;0),1,0))</f>
        <v>0</v>
      </c>
      <c r="AE119" s="75">
        <f>IF(DH$70=1,0,IF(AND(DH119=1,$J119=1,$N119&gt;=13,DH$43&gt;=REGISTER!$CZ$25,DH$40&gt;0,SUM(DH$54:DH$60)&gt;0),1,0))</f>
        <v>0</v>
      </c>
      <c r="AF119" s="75">
        <f>IF(DI$70=1,0,IF(AND(DI119=1,$J119=1,$N119&gt;=13,DI$43&gt;=REGISTER!$CZ$25,DI$40&gt;0,SUM(DI$54:DI$60)&gt;0),1,0))</f>
        <v>0</v>
      </c>
      <c r="AG119" s="75">
        <f>IF(DJ$70=1,0,IF(AND(DJ119=1,$J119=1,$N119&gt;=13,DJ$43&gt;=REGISTER!$CZ$25,DJ$40&gt;0,SUM(DJ$54:DJ$60)&gt;0),1,0))</f>
        <v>0</v>
      </c>
      <c r="AH119" s="75">
        <f>IF(DK$70=1,0,IF(AND(DK119=1,$J119=1,$N119&gt;=13,DK$43&gt;=REGISTER!$CZ$25,DK$40&gt;0,SUM(DK$54:DK$60)&gt;0),1,0))</f>
        <v>0</v>
      </c>
      <c r="AI119" s="75">
        <f>IF(DL$70=1,0,IF(AND(DL119=1,$J119=1,$N119&gt;=13,DL$43&gt;=REGISTER!$CZ$25,DL$40&gt;0,SUM(DL$54:DL$60)&gt;0),1,0))</f>
        <v>0</v>
      </c>
      <c r="AJ119" s="75">
        <f>IF(DM$70=1,0,IF(AND(DM119=1,$J119=1,$N119&gt;=13,DM$43&gt;=REGISTER!$CZ$25,DM$40&gt;0,SUM(DM$54:DM$60)&gt;0),1,0))</f>
        <v>0</v>
      </c>
      <c r="AK119" s="75">
        <f>IF(DN$70=1,0,IF(AND(DN119=1,$J119=1,$N119&gt;=13,DN$43&gt;=REGISTER!$CZ$25,DN$40&gt;0,SUM(DN$54:DN$60)&gt;0),1,0))</f>
        <v>0</v>
      </c>
      <c r="AL119" s="75">
        <f>IF(DO$70=1,0,IF(AND(DO119=1,$J119=1,$N119&gt;=13,DO$43&gt;=REGISTER!$CZ$25,DO$40&gt;0,SUM(DO$54:DO$60)&gt;0),1,0))</f>
        <v>0</v>
      </c>
      <c r="AM119" s="75">
        <f>IF(DP$70=1,0,IF(AND(DP119=1,$J119=1,$N119&gt;=13,DP$43&gt;=REGISTER!$CZ$25,DP$40&gt;0,SUM(DP$54:DP$60)&gt;0),1,0))</f>
        <v>0</v>
      </c>
      <c r="AN119" s="75">
        <f>IF(DQ$70=1,0,IF(AND(DQ119=1,$J119=1,$N119&gt;=13,DQ$43&gt;=REGISTER!$CZ$25,DQ$40&gt;0,SUM(DQ$54:DQ$60)&gt;0),1,0))</f>
        <v>0</v>
      </c>
      <c r="AO119" s="75">
        <f>IF(DR$70=1,0,IF(AND(DR119=1,$J119=1,$N119&gt;=13,DR$43&gt;=REGISTER!$CZ$25,DR$40&gt;0,SUM(DR$54:DR$60)&gt;0),1,0))</f>
        <v>0</v>
      </c>
      <c r="AP119" s="75">
        <f>IF(DS$70=1,0,IF(AND(DS119=1,$J119=1,$N119&gt;=13,DS$43&gt;=REGISTER!$CZ$25,DS$40&gt;0,SUM(DS$54:DS$60)&gt;0),1,0))</f>
        <v>0</v>
      </c>
      <c r="AQ119" s="75">
        <f>IF(DT$70=1,0,IF(AND(DT119=1,$J119=1,$N119&gt;=13,DT$43&gt;=REGISTER!$CZ$25,DT$40&gt;0,SUM(DT$54:DT$60)&gt;0),1,0))</f>
        <v>0</v>
      </c>
      <c r="AR119" s="75">
        <f>IF(DU$70=1,0,IF(AND(DU119=1,$J119=1,$N119&gt;=13,DU$43&gt;=REGISTER!$CZ$25,DU$40&gt;0,SUM(DU$54:DU$60)&gt;0),1,0))</f>
        <v>0</v>
      </c>
      <c r="AS119" s="75">
        <f>IF(DV$70=1,0,IF(AND(DV119=1,$J119=1,$N119&gt;=13,DV$43&gt;=REGISTER!$CZ$25,DV$40&gt;0,SUM(DV$54:DV$60)&gt;0),1,0))</f>
        <v>0</v>
      </c>
      <c r="AT119" s="75">
        <f>IF(DW$70=1,0,IF(AND(DW119=1,$J119=1,$N119&gt;=13,DW$43&gt;=REGISTER!$CZ$25,DW$40&gt;0,SUM(DW$54:DW$60)&gt;0),1,0))</f>
        <v>0</v>
      </c>
      <c r="AU119" s="75">
        <f>IF(DX$70=1,0,IF(AND(DX119=1,$J119=1,$N119&gt;=13,DX$43&gt;=REGISTER!$CZ$25,DX$40&gt;0,SUM(DX$54:DX$60)&gt;0),1,0))</f>
        <v>0</v>
      </c>
      <c r="AV119" s="75">
        <f>IF(DY$70=1,0,IF(AND(DY119=1,$J119=1,$N119&gt;=13,DY$43&gt;=REGISTER!$CZ$25,DY$40&gt;0,SUM(DY$54:DY$60)&gt;0),1,0))</f>
        <v>0</v>
      </c>
      <c r="AW119" s="75">
        <f>IF(DZ$70=1,0,IF(AND(DZ119=1,$J119=1,$N119&gt;=13,DZ$43&gt;=REGISTER!$CZ$25,DZ$40&gt;0,SUM(DZ$54:DZ$60)&gt;0),1,0))</f>
        <v>0</v>
      </c>
      <c r="AX119" s="75">
        <f>IF(EA$70=1,0,IF(AND(EA119=1,$J119=1,$N119&gt;=13,EA$43&gt;=REGISTER!$CZ$25,EA$40&gt;0,SUM(EA$54:EA$60)&gt;0),1,0))</f>
        <v>0</v>
      </c>
      <c r="AY119" s="75">
        <f>IF(EB$70=1,0,IF(AND(EB119=1,$J119=1,$N119&gt;=13,EB$43&gt;=REGISTER!$CZ$25,EB$40&gt;0,SUM(EB$54:EB$60)&gt;0),1,0))</f>
        <v>0</v>
      </c>
      <c r="AZ119" s="75">
        <f>IF(EC$70=1,0,IF(AND(EC119=1,$J119=1,$N119&gt;=13,EC$43&gt;=REGISTER!$CZ$25,EC$40&gt;0,SUM(EC$54:EC$60)&gt;0),1,0))</f>
        <v>0</v>
      </c>
      <c r="BA119" s="75">
        <f>IF(ED$70=1,0,IF(AND(ED119=1,$J119=1,$N119&gt;=13,ED$43&gt;=REGISTER!$CZ$25,ED$40&gt;0,SUM(ED$54:ED$60)&gt;0),1,0))</f>
        <v>0</v>
      </c>
      <c r="BB119" s="75">
        <f>IF(EE$70=1,0,IF(AND(EE119=1,$J119=1,$N119&gt;=13,EE$43&gt;=REGISTER!$CZ$25,EE$40&gt;0,SUM(EE$54:EE$60)&gt;0),1,0))</f>
        <v>0</v>
      </c>
      <c r="BC119" s="75">
        <f>IF(EF$70=1,0,IF(AND(EF119=1,$J119=1,$N119&gt;=13,EF$43&gt;=REGISTER!$CZ$25,EF$40&gt;0,SUM(EF$54:EF$60)&gt;0),1,0))</f>
        <v>0</v>
      </c>
      <c r="BD119" s="101">
        <f t="shared" si="46"/>
        <v>0</v>
      </c>
      <c r="BE119" s="124">
        <f t="shared" si="52"/>
        <v>0</v>
      </c>
      <c r="BF119" s="124">
        <f t="shared" si="52"/>
        <v>0</v>
      </c>
      <c r="BG119" s="124">
        <f t="shared" si="52"/>
        <v>0</v>
      </c>
      <c r="BH119" s="124">
        <f t="shared" si="52"/>
        <v>0</v>
      </c>
      <c r="BI119" s="124">
        <f t="shared" si="52"/>
        <v>0</v>
      </c>
      <c r="BJ119" s="124">
        <f t="shared" si="52"/>
        <v>0</v>
      </c>
      <c r="BK119" s="124">
        <f t="shared" si="52"/>
        <v>0</v>
      </c>
      <c r="BL119" s="124">
        <f t="shared" si="52"/>
        <v>0</v>
      </c>
      <c r="BM119" s="124">
        <f t="shared" si="52"/>
        <v>0</v>
      </c>
      <c r="BN119" s="124">
        <f t="shared" si="52"/>
        <v>0</v>
      </c>
      <c r="BO119" s="124">
        <f t="shared" si="52"/>
        <v>0</v>
      </c>
      <c r="BP119" s="124">
        <f t="shared" si="52"/>
        <v>0</v>
      </c>
      <c r="BQ119" s="124">
        <f t="shared" si="52"/>
        <v>0</v>
      </c>
      <c r="BR119" s="124">
        <f t="shared" si="52"/>
        <v>0</v>
      </c>
      <c r="BS119" s="124">
        <f t="shared" si="52"/>
        <v>0</v>
      </c>
      <c r="BT119" s="124">
        <f t="shared" si="52"/>
        <v>0</v>
      </c>
      <c r="BU119" s="124">
        <f t="shared" si="53"/>
        <v>0</v>
      </c>
      <c r="BV119" s="124">
        <f t="shared" si="53"/>
        <v>0</v>
      </c>
      <c r="BW119" s="124">
        <f t="shared" si="53"/>
        <v>0</v>
      </c>
      <c r="BX119" s="124">
        <f t="shared" si="53"/>
        <v>0</v>
      </c>
      <c r="BY119" s="124">
        <f t="shared" si="53"/>
        <v>0</v>
      </c>
      <c r="BZ119" s="124">
        <f t="shared" si="53"/>
        <v>0</v>
      </c>
      <c r="CA119" s="124">
        <f t="shared" si="53"/>
        <v>0</v>
      </c>
      <c r="CB119" s="124">
        <f t="shared" si="53"/>
        <v>0</v>
      </c>
      <c r="CC119" s="124">
        <f t="shared" si="53"/>
        <v>0</v>
      </c>
      <c r="CD119" s="124">
        <f t="shared" si="53"/>
        <v>0</v>
      </c>
      <c r="CE119" s="124">
        <f t="shared" si="53"/>
        <v>0</v>
      </c>
      <c r="CF119" s="124">
        <f t="shared" si="53"/>
        <v>0</v>
      </c>
      <c r="CG119" s="124">
        <f t="shared" si="53"/>
        <v>0</v>
      </c>
      <c r="CH119" s="124">
        <f t="shared" si="53"/>
        <v>0</v>
      </c>
      <c r="CI119" s="124">
        <f t="shared" si="53"/>
        <v>0</v>
      </c>
      <c r="CJ119" s="124">
        <f t="shared" si="53"/>
        <v>0</v>
      </c>
      <c r="CK119" s="124">
        <f t="shared" si="54"/>
        <v>0</v>
      </c>
      <c r="CL119" s="124">
        <f t="shared" si="54"/>
        <v>0</v>
      </c>
      <c r="CM119" s="124">
        <f t="shared" si="54"/>
        <v>0</v>
      </c>
      <c r="CN119" s="124">
        <f t="shared" si="54"/>
        <v>0</v>
      </c>
      <c r="CO119" s="124">
        <f t="shared" si="54"/>
        <v>0</v>
      </c>
      <c r="CP119" s="124">
        <f t="shared" si="54"/>
        <v>0</v>
      </c>
      <c r="CQ119" s="124">
        <f t="shared" si="54"/>
        <v>0</v>
      </c>
      <c r="CR119" s="124">
        <f t="shared" si="54"/>
        <v>0</v>
      </c>
      <c r="CS119" s="308"/>
      <c r="CT119" s="308"/>
      <c r="CU119" s="308"/>
      <c r="CV119" s="308"/>
      <c r="CW119" s="308"/>
      <c r="CX119" s="308"/>
      <c r="CY119" s="308"/>
      <c r="CZ119" s="308"/>
      <c r="DA119" s="308"/>
      <c r="DB119" s="308"/>
      <c r="DC119" s="308"/>
      <c r="DD119" s="308"/>
      <c r="DE119" s="308"/>
      <c r="DF119" s="308"/>
      <c r="DG119" s="308"/>
      <c r="DH119" s="308"/>
      <c r="DI119" s="308"/>
      <c r="DJ119" s="308"/>
      <c r="DK119" s="308"/>
      <c r="DL119" s="308"/>
      <c r="DM119" s="308"/>
      <c r="DN119" s="308"/>
      <c r="DO119" s="308"/>
      <c r="DP119" s="308"/>
      <c r="DQ119" s="308"/>
      <c r="DR119" s="308"/>
      <c r="DS119" s="308"/>
      <c r="DT119" s="308"/>
      <c r="DU119" s="308"/>
      <c r="DV119" s="308"/>
      <c r="DW119" s="308"/>
      <c r="DX119" s="308"/>
      <c r="DY119" s="308"/>
      <c r="DZ119" s="308"/>
      <c r="EA119" s="308"/>
      <c r="EB119" s="308"/>
      <c r="EC119" s="308"/>
      <c r="ED119" s="308"/>
      <c r="EE119" s="308"/>
      <c r="EF119" s="308"/>
      <c r="EG119" s="54">
        <f>IF(B119=0,0,IF(VLOOKUP(B119,RE,5,FALSE)=1,SUM(EM119:EZ119)+SUM(FA119:FD119)+SUM(FI119:FL119)-SUM(FC119,FD119,FK119,FL119),SUM(EM119:EZ119)+SUM(FA119:FD119)+SUM(FI119:FL119)))</f>
        <v>0</v>
      </c>
      <c r="EH119" s="136"/>
      <c r="EI119" s="358">
        <f>SUM(FQ119:GP119)+SUM(GU119:GY119)+SUM(HD119:HH119)</f>
        <v>0</v>
      </c>
      <c r="EJ119" s="344" t="str">
        <f t="shared" si="50"/>
        <v/>
      </c>
      <c r="EK119" s="345">
        <f t="shared" si="51"/>
        <v>0</v>
      </c>
      <c r="EL119" s="185"/>
      <c r="EM119" s="221"/>
      <c r="EN119" s="136"/>
      <c r="EO119" s="136"/>
      <c r="EP119" s="136"/>
      <c r="EQ119" s="136"/>
      <c r="ER119" s="136"/>
      <c r="ES119" s="136"/>
      <c r="ET119" s="19">
        <f>SUMIF($L119,REGISTER!$CU$15,'KORT 3'!$BD119)</f>
        <v>0</v>
      </c>
      <c r="EU119" s="19">
        <f>SUMIF($L119,REGISTER!$CU$16,'KORT 3'!$BD119)</f>
        <v>0</v>
      </c>
      <c r="EV119" s="218">
        <f>SUMIF($L119,REGISTER!$CU$17,'KORT 3'!$BD119)+SUMIF($L119,REGISTER!$CU$18,'KORT 3'!$BD119)+SUMIF($L119,REGISTER!$CU$19,'KORT 3'!$BD119)+SUMIF($L119,REGISTER!$CU$20,'KORT 3'!$BD119)</f>
        <v>0</v>
      </c>
      <c r="EW119" s="183"/>
      <c r="EX119" s="19">
        <f>SUMIF($L119,REGISTER!$CU$29,'KORT 3'!$BD119)</f>
        <v>0</v>
      </c>
      <c r="EY119" s="19">
        <f>SUMIF($L119,REGISTER!$CU$30,'KORT 3'!$BD119)</f>
        <v>0</v>
      </c>
      <c r="EZ119" s="218">
        <f>SUMIF($L119,REGISTER!$CU$31,'KORT 3'!$BD119)+SUMIF($L119,REGISTER!$CU$32,'KORT 3'!$BD119)+SUMIF($L119,REGISTER!$CU$33,'KORT 3'!$BD119)+SUMIF($L119,REGISTER!$CU$34,'KORT 3'!$BD119)</f>
        <v>0</v>
      </c>
      <c r="FA119" s="18">
        <f>SUMIF($L119,REGISTER!$CU$8,'KORT 3'!$BD44)</f>
        <v>0</v>
      </c>
      <c r="FB119" s="18">
        <f>SUMIF($L119,REGISTER!$CU$9,'KORT 3'!$BD44)</f>
        <v>0</v>
      </c>
      <c r="FC119" s="18">
        <f>+SUMIF($L119,REGISTER!$CU$15,'KORT 3'!$BD44)</f>
        <v>0</v>
      </c>
      <c r="FD119" s="18">
        <f>SUMIF($L119,REGISTER!$CU$16,'KORT 3'!$BD44)</f>
        <v>0</v>
      </c>
      <c r="FE119" s="18">
        <f>SUMIF($L119,REGISTER!$CU$10,'KORT 3'!$BD44)+SUMIF($L119,REGISTER!$CU$17,'KORT 3'!$BD44)</f>
        <v>0</v>
      </c>
      <c r="FF119" s="18">
        <f>SUMIF($L119,REGISTER!$CU$11,'KORT 3'!$BD44)+SUMIF($L119,REGISTER!$CU$18,'KORT 3'!$BD44)</f>
        <v>0</v>
      </c>
      <c r="FG119" s="18">
        <f>SUMIF($L119,REGISTER!$CU$12,'KORT 3'!$BD44)+SUMIF($L119,REGISTER!$CU$19,'KORT 3'!$BD44)</f>
        <v>0</v>
      </c>
      <c r="FH119" s="18">
        <f>SUMIF($L119,REGISTER!$CU$13,'KORT 3'!$BD44)+SUMIF($L119,REGISTER!$CU$20,'KORT 3'!$BD44)</f>
        <v>0</v>
      </c>
      <c r="FI119" s="18">
        <f>SUMIF($L119,REGISTER!$CU$22,'KORT 3'!$BD44)</f>
        <v>0</v>
      </c>
      <c r="FJ119" s="18">
        <f>SUMIF($L119,REGISTER!$CU$23,'KORT 3'!$BD44)+SUMIF($L119,REGISTER!$CU$30,'KORT 3'!$BD44)</f>
        <v>0</v>
      </c>
      <c r="FK119" s="18">
        <f>+SUMIF($L119,REGISTER!$CU$29,'KORT 3'!$BD44)</f>
        <v>0</v>
      </c>
      <c r="FL119" s="18">
        <f>+SUMIF($L119,REGISTER!$CU$30,'KORT 3'!$BD44)</f>
        <v>0</v>
      </c>
      <c r="FM119" s="18">
        <f>SUMIF($L119,REGISTER!$CU$24,'KORT 3'!$BD44)+SUMIF($L119,REGISTER!$CU$31,'KORT 3'!$BD44)</f>
        <v>0</v>
      </c>
      <c r="FN119" s="18">
        <f>SUMIF($L119,REGISTER!$CU$25,'KORT 3'!$BD44)+SUMIF($L119,REGISTER!$CU$32,'KORT 3'!$BD44)</f>
        <v>0</v>
      </c>
      <c r="FO119" s="18">
        <f>SUMIF($L119,REGISTER!$CU$26,'KORT 3'!$BD44)+SUMIF($L119,REGISTER!$CU$33,'KORT 3'!$BD44)</f>
        <v>0</v>
      </c>
      <c r="FP119" s="18">
        <f>SUMIF($L119,REGISTER!$CU$27,'KORT 3'!$BD44)+SUMIF($L119,REGISTER!$CU$34,'KORT 3'!$BD44)</f>
        <v>0</v>
      </c>
      <c r="FQ119" s="314">
        <f>SUMIF($M119,REGISTER!$CU$36,'KORT 3'!$O119)</f>
        <v>0</v>
      </c>
      <c r="FR119" s="136">
        <f>SUMIF($M119,REGISTER!$CU$37,'KORT 3'!$O119)</f>
        <v>0</v>
      </c>
      <c r="FS119" s="125">
        <f>SUMIF($M119,REGISTER!$CU$38,'KORT 3'!$O119)</f>
        <v>0</v>
      </c>
      <c r="FT119" s="19">
        <f>SUMIF($M119,REGISTER!$CU$39,'KORT 3'!$O119)</f>
        <v>0</v>
      </c>
      <c r="FU119" s="19">
        <f>SUMIF($M119,REGISTER!$CU$40,'KORT 3'!$O119)</f>
        <v>0</v>
      </c>
      <c r="FV119" s="19">
        <f>SUMIF($M119,REGISTER!$CU$41,'KORT 3'!$O119)</f>
        <v>0</v>
      </c>
      <c r="FW119" s="136">
        <f>SUMIF($M119,REGISTER!$CU$42,'KORT 3'!$O119)</f>
        <v>0</v>
      </c>
      <c r="FX119" s="136">
        <f>SUMIF($M119,REGISTER!$CU$43,'KORT 3'!$O119)</f>
        <v>0</v>
      </c>
      <c r="FY119" s="136">
        <f>SUMIF($M119,REGISTER!$CU$44,'KORT 3'!$O119)</f>
        <v>0</v>
      </c>
      <c r="FZ119" s="19">
        <f>SUMIF($M119,REGISTER!$CU$59,'KORT 3'!$O119)</f>
        <v>0</v>
      </c>
      <c r="GA119" s="19">
        <f>SUMIF($M119,REGISTER!$CU$60,'KORT 3'!$O119)</f>
        <v>0</v>
      </c>
      <c r="GB119" s="19">
        <f>SUMIF($M119,REGISTER!$CU$61,'KORT 3'!$O119)</f>
        <v>0</v>
      </c>
      <c r="GC119" s="314">
        <f>SUMIF($M119,REGISTER!$CU$48,'KORT 3'!$O119)</f>
        <v>0</v>
      </c>
      <c r="GD119" s="136">
        <f>SUMIF($M119,REGISTER!$CU$49,'KORT 3'!$O119)</f>
        <v>0</v>
      </c>
      <c r="GE119" s="125">
        <f>SUMIF($M119,REGISTER!$CU$50,'KORT 3'!$O119)</f>
        <v>0</v>
      </c>
      <c r="GF119" s="19">
        <f>SUMIF($M119,REGISTER!$CU$49,'KORT 3'!$O119)</f>
        <v>0</v>
      </c>
      <c r="GG119" s="19">
        <f>SUMIF($M119,REGISTER!$CU$50,'KORT 3'!$O119)</f>
        <v>0</v>
      </c>
      <c r="GH119" s="19">
        <f>SUMIF($M119,REGISTER!$CU$51,'KORT 3'!$O119)</f>
        <v>0</v>
      </c>
      <c r="GI119" s="18">
        <f>SUMIF($M119,REGISTER!$CU$52,'KORT 3'!$O119)+SUMIF($M119,REGISTER!$CU$53,'KORT 3'!$O119)+SUMIF($M119,REGISTER!$CU$54,'KORT 3'!$O119)+SUMIF($M119,REGISTER!$CU$55,'KORT 3'!$O119)</f>
        <v>0</v>
      </c>
      <c r="GJ119" s="314"/>
      <c r="GK119" s="136"/>
      <c r="GL119" s="125"/>
      <c r="GM119" s="19">
        <f>SUMIF($M119,REGISTER!$CU$69,'KORT 3'!$O119)</f>
        <v>0</v>
      </c>
      <c r="GN119" s="19">
        <f>SUMIF($M119,REGISTER!$CU$70,'KORT 3'!$O119)</f>
        <v>0</v>
      </c>
      <c r="GO119" s="19">
        <f>SUMIF($M119,REGISTER!$CU$71,'KORT 3'!$O119)</f>
        <v>0</v>
      </c>
      <c r="GP119" s="325">
        <f>SUMIF($M119,REGISTER!$CU$72,'KORT 3'!$O119)+SUMIF($M119,REGISTER!$CU$73,'KORT 3'!$O119)+SUMIF($M119,REGISTER!$CU$74,'KORT 3'!$O119)+SUMIF($M119,REGISTER!$CU$75,'KORT 3'!$O119)</f>
        <v>0</v>
      </c>
      <c r="GQ119" s="326">
        <f>SUMIF($M119,REGISTER!$CU$39,'KORT 3'!$O44)</f>
        <v>0</v>
      </c>
      <c r="GR119" s="18">
        <f>+SUMIF($M119,REGISTER!$CU$40,'KORT 3'!$O44)</f>
        <v>0</v>
      </c>
      <c r="GS119" s="18">
        <f>SUMIF($M119,REGISTER!$CU$49,'KORT 3'!$O44)</f>
        <v>0</v>
      </c>
      <c r="GT119" s="18">
        <f>SUMIF($M119,REGISTER!$CU$50,'KORT 3'!$O44)</f>
        <v>0</v>
      </c>
      <c r="GU119" s="18">
        <f>SUMIF($M119,REGISTER!$CU$41,'KORT 3'!$O44)+SUMIF($M119,REGISTER!$CU$51,'KORT 3'!$O44)</f>
        <v>0</v>
      </c>
      <c r="GV119" s="18">
        <f>SUMIF($M119,REGISTER!$CU$42,'KORT 3'!$O44)+SUMIF($M119,REGISTER!$CU$52,'KORT 3'!$O44)</f>
        <v>0</v>
      </c>
      <c r="GW119" s="18">
        <f>SUMIF($M119,REGISTER!$CU$43,'KORT 3'!$O44)+SUMIF($M119,REGISTER!$CU$53,'KORT 3'!$O44)</f>
        <v>0</v>
      </c>
      <c r="GX119" s="18">
        <f>SUMIF($M119,REGISTER!$CU$44,'KORT 3'!$O44)+SUMIF($M119,REGISTER!$CU$54,'KORT 3'!$O44)</f>
        <v>0</v>
      </c>
      <c r="GY119" s="218">
        <f>SUMIF($M119,REGISTER!$CU$45,'KORT 3'!$O44)+SUMIF($M119,REGISTER!$CU$55,'KORT 3'!$O44)</f>
        <v>0</v>
      </c>
      <c r="GZ119" s="326">
        <f>SUMIF($M119,REGISTER!$CU$59,'KORT 3'!$O44)</f>
        <v>0</v>
      </c>
      <c r="HA119" s="18">
        <f>+SUMIF($M119,REGISTER!$CU$60,'KORT 3'!$O44)</f>
        <v>0</v>
      </c>
      <c r="HB119" s="18">
        <f>SUMIF($M119,REGISTER!$CU$69,'KORT 3'!$O44)</f>
        <v>0</v>
      </c>
      <c r="HC119" s="18">
        <f>SUMIF($M119,REGISTER!$CU$70,'KORT 3'!$O44)</f>
        <v>0</v>
      </c>
      <c r="HD119" s="18">
        <f>SUMIF($M119,REGISTER!$CU$61,'KORT 3'!$O44)+SUMIF($M119,REGISTER!$CU$71,'KORT 3'!$O44)</f>
        <v>0</v>
      </c>
      <c r="HE119" s="18">
        <f>SUMIF($M119,REGISTER!$CU$62,'KORT 3'!$O44)+SUMIF($M119,REGISTER!$CU$72,'KORT 3'!$O44)</f>
        <v>0</v>
      </c>
      <c r="HF119" s="18">
        <f>SUMIF($M119,REGISTER!$CU$63,'KORT 3'!$O44)+SUMIF($M119,REGISTER!$CU$73,'KORT 3'!$O44)</f>
        <v>0</v>
      </c>
      <c r="HG119" s="18">
        <f>SUMIF($M119,REGISTER!$CU$64,'KORT 3'!$O44)+SUMIF($M119,REGISTER!$CU$74,'KORT 3'!$O44)</f>
        <v>0</v>
      </c>
      <c r="HH119" s="218">
        <f>SUMIF($M119,REGISTER!$CU$65,'KORT 3'!$O44)+SUMIF($M119,REGISTER!$CU$75,'KORT 3'!$O44)</f>
        <v>0</v>
      </c>
      <c r="HI119" s="1"/>
    </row>
    <row r="120" spans="1:217" ht="12.95" customHeight="1">
      <c r="A120" s="17">
        <v>64</v>
      </c>
      <c r="B120" s="81"/>
      <c r="C120" s="32" t="s">
        <v>2</v>
      </c>
      <c r="D120" s="427" t="str">
        <f>IF(B120&gt;0,VLOOKUP(B120,RE,2,FALSE),"")</f>
        <v/>
      </c>
      <c r="E120" s="428"/>
      <c r="F120" s="428"/>
      <c r="G120" s="429"/>
      <c r="H120" s="130" t="str">
        <f t="shared" si="39"/>
        <v/>
      </c>
      <c r="I120" s="26">
        <f t="shared" si="40"/>
        <v>0</v>
      </c>
      <c r="J120" s="26">
        <f t="shared" si="41"/>
        <v>0</v>
      </c>
      <c r="K120" s="243"/>
      <c r="L120" s="26">
        <f>IF($B120="",0,VLOOKUP($B120,RE,22,FALSE))</f>
        <v>0</v>
      </c>
      <c r="M120" s="26">
        <f t="shared" si="43"/>
        <v>0</v>
      </c>
      <c r="N120" s="26">
        <f t="shared" si="44"/>
        <v>0</v>
      </c>
      <c r="O120" s="101">
        <f t="shared" si="45"/>
        <v>0</v>
      </c>
      <c r="P120" s="75">
        <f>IF(CS$70=1,0,IF(AND(CS120=1,$J120=1,$N120&gt;=13,CS$43&gt;=REGISTER!$CZ$25,CS$40&gt;0,SUM(CS$54:CS$60)&gt;0),1,0))</f>
        <v>0</v>
      </c>
      <c r="Q120" s="75">
        <f>IF(CT$70=1,0,IF(AND(CT120=1,$J120=1,$N120&gt;=13,CT$43&gt;=REGISTER!$CZ$25,CT$40&gt;0,SUM(CT$54:CT$60)&gt;0),1,0))</f>
        <v>0</v>
      </c>
      <c r="R120" s="75">
        <f>IF(CU$70=1,0,IF(AND(CU120=1,$J120=1,$N120&gt;=13,CU$43&gt;=REGISTER!$CZ$25,CU$40&gt;0,SUM(CU$54:CU$60)&gt;0),1,0))</f>
        <v>0</v>
      </c>
      <c r="S120" s="75">
        <f>IF(CV$70=1,0,IF(AND(CV120=1,$J120=1,$N120&gt;=13,CV$43&gt;=REGISTER!$CZ$25,CV$40&gt;0,SUM(CV$54:CV$60)&gt;0),1,0))</f>
        <v>0</v>
      </c>
      <c r="T120" s="75">
        <f>IF(CW$70=1,0,IF(AND(CW120=1,$J120=1,$N120&gt;=13,CW$43&gt;=REGISTER!$CZ$25,CW$40&gt;0,SUM(CW$54:CW$60)&gt;0),1,0))</f>
        <v>0</v>
      </c>
      <c r="U120" s="75">
        <f>IF(CX$70=1,0,IF(AND(CX120=1,$J120=1,$N120&gt;=13,CX$43&gt;=REGISTER!$CZ$25,CX$40&gt;0,SUM(CX$54:CX$60)&gt;0),1,0))</f>
        <v>0</v>
      </c>
      <c r="V120" s="75">
        <f>IF(CY$70=1,0,IF(AND(CY120=1,$J120=1,$N120&gt;=13,CY$43&gt;=REGISTER!$CZ$25,CY$40&gt;0,SUM(CY$54:CY$60)&gt;0),1,0))</f>
        <v>0</v>
      </c>
      <c r="W120" s="75">
        <f>IF(CZ$70=1,0,IF(AND(CZ120=1,$J120=1,$N120&gt;=13,CZ$43&gt;=REGISTER!$CZ$25,CZ$40&gt;0,SUM(CZ$54:CZ$60)&gt;0),1,0))</f>
        <v>0</v>
      </c>
      <c r="X120" s="75">
        <f>IF(DA$70=1,0,IF(AND(DA120=1,$J120=1,$N120&gt;=13,DA$43&gt;=REGISTER!$CZ$25,DA$40&gt;0,SUM(DA$54:DA$60)&gt;0),1,0))</f>
        <v>0</v>
      </c>
      <c r="Y120" s="75">
        <f>IF(DB$70=1,0,IF(AND(DB120=1,$J120=1,$N120&gt;=13,DB$43&gt;=REGISTER!$CZ$25,DB$40&gt;0,SUM(DB$54:DB$60)&gt;0),1,0))</f>
        <v>0</v>
      </c>
      <c r="Z120" s="75">
        <f>IF(DC$70=1,0,IF(AND(DC120=1,$J120=1,$N120&gt;=13,DC$43&gt;=REGISTER!$CZ$25,DC$40&gt;0,SUM(DC$54:DC$60)&gt;0),1,0))</f>
        <v>0</v>
      </c>
      <c r="AA120" s="75">
        <f>IF(DD$70=1,0,IF(AND(DD120=1,$J120=1,$N120&gt;=13,DD$43&gt;=REGISTER!$CZ$25,DD$40&gt;0,SUM(DD$54:DD$60)&gt;0),1,0))</f>
        <v>0</v>
      </c>
      <c r="AB120" s="75">
        <f>IF(DE$70=1,0,IF(AND(DE120=1,$J120=1,$N120&gt;=13,DE$43&gt;=REGISTER!$CZ$25,DE$40&gt;0,SUM(DE$54:DE$60)&gt;0),1,0))</f>
        <v>0</v>
      </c>
      <c r="AC120" s="75">
        <f>IF(DF$70=1,0,IF(AND(DF120=1,$J120=1,$N120&gt;=13,DF$43&gt;=REGISTER!$CZ$25,DF$40&gt;0,SUM(DF$54:DF$60)&gt;0),1,0))</f>
        <v>0</v>
      </c>
      <c r="AD120" s="75">
        <f>IF(DG$70=1,0,IF(AND(DG120=1,$J120=1,$N120&gt;=13,DG$43&gt;=REGISTER!$CZ$25,DG$40&gt;0,SUM(DG$54:DG$60)&gt;0),1,0))</f>
        <v>0</v>
      </c>
      <c r="AE120" s="75">
        <f>IF(DH$70=1,0,IF(AND(DH120=1,$J120=1,$N120&gt;=13,DH$43&gt;=REGISTER!$CZ$25,DH$40&gt;0,SUM(DH$54:DH$60)&gt;0),1,0))</f>
        <v>0</v>
      </c>
      <c r="AF120" s="75">
        <f>IF(DI$70=1,0,IF(AND(DI120=1,$J120=1,$N120&gt;=13,DI$43&gt;=REGISTER!$CZ$25,DI$40&gt;0,SUM(DI$54:DI$60)&gt;0),1,0))</f>
        <v>0</v>
      </c>
      <c r="AG120" s="75">
        <f>IF(DJ$70=1,0,IF(AND(DJ120=1,$J120=1,$N120&gt;=13,DJ$43&gt;=REGISTER!$CZ$25,DJ$40&gt;0,SUM(DJ$54:DJ$60)&gt;0),1,0))</f>
        <v>0</v>
      </c>
      <c r="AH120" s="75">
        <f>IF(DK$70=1,0,IF(AND(DK120=1,$J120=1,$N120&gt;=13,DK$43&gt;=REGISTER!$CZ$25,DK$40&gt;0,SUM(DK$54:DK$60)&gt;0),1,0))</f>
        <v>0</v>
      </c>
      <c r="AI120" s="75">
        <f>IF(DL$70=1,0,IF(AND(DL120=1,$J120=1,$N120&gt;=13,DL$43&gt;=REGISTER!$CZ$25,DL$40&gt;0,SUM(DL$54:DL$60)&gt;0),1,0))</f>
        <v>0</v>
      </c>
      <c r="AJ120" s="75">
        <f>IF(DM$70=1,0,IF(AND(DM120=1,$J120=1,$N120&gt;=13,DM$43&gt;=REGISTER!$CZ$25,DM$40&gt;0,SUM(DM$54:DM$60)&gt;0),1,0))</f>
        <v>0</v>
      </c>
      <c r="AK120" s="75">
        <f>IF(DN$70=1,0,IF(AND(DN120=1,$J120=1,$N120&gt;=13,DN$43&gt;=REGISTER!$CZ$25,DN$40&gt;0,SUM(DN$54:DN$60)&gt;0),1,0))</f>
        <v>0</v>
      </c>
      <c r="AL120" s="75">
        <f>IF(DO$70=1,0,IF(AND(DO120=1,$J120=1,$N120&gt;=13,DO$43&gt;=REGISTER!$CZ$25,DO$40&gt;0,SUM(DO$54:DO$60)&gt;0),1,0))</f>
        <v>0</v>
      </c>
      <c r="AM120" s="75">
        <f>IF(DP$70=1,0,IF(AND(DP120=1,$J120=1,$N120&gt;=13,DP$43&gt;=REGISTER!$CZ$25,DP$40&gt;0,SUM(DP$54:DP$60)&gt;0),1,0))</f>
        <v>0</v>
      </c>
      <c r="AN120" s="75">
        <f>IF(DQ$70=1,0,IF(AND(DQ120=1,$J120=1,$N120&gt;=13,DQ$43&gt;=REGISTER!$CZ$25,DQ$40&gt;0,SUM(DQ$54:DQ$60)&gt;0),1,0))</f>
        <v>0</v>
      </c>
      <c r="AO120" s="75">
        <f>IF(DR$70=1,0,IF(AND(DR120=1,$J120=1,$N120&gt;=13,DR$43&gt;=REGISTER!$CZ$25,DR$40&gt;0,SUM(DR$54:DR$60)&gt;0),1,0))</f>
        <v>0</v>
      </c>
      <c r="AP120" s="75">
        <f>IF(DS$70=1,0,IF(AND(DS120=1,$J120=1,$N120&gt;=13,DS$43&gt;=REGISTER!$CZ$25,DS$40&gt;0,SUM(DS$54:DS$60)&gt;0),1,0))</f>
        <v>0</v>
      </c>
      <c r="AQ120" s="75">
        <f>IF(DT$70=1,0,IF(AND(DT120=1,$J120=1,$N120&gt;=13,DT$43&gt;=REGISTER!$CZ$25,DT$40&gt;0,SUM(DT$54:DT$60)&gt;0),1,0))</f>
        <v>0</v>
      </c>
      <c r="AR120" s="75">
        <f>IF(DU$70=1,0,IF(AND(DU120=1,$J120=1,$N120&gt;=13,DU$43&gt;=REGISTER!$CZ$25,DU$40&gt;0,SUM(DU$54:DU$60)&gt;0),1,0))</f>
        <v>0</v>
      </c>
      <c r="AS120" s="75">
        <f>IF(DV$70=1,0,IF(AND(DV120=1,$J120=1,$N120&gt;=13,DV$43&gt;=REGISTER!$CZ$25,DV$40&gt;0,SUM(DV$54:DV$60)&gt;0),1,0))</f>
        <v>0</v>
      </c>
      <c r="AT120" s="75">
        <f>IF(DW$70=1,0,IF(AND(DW120=1,$J120=1,$N120&gt;=13,DW$43&gt;=REGISTER!$CZ$25,DW$40&gt;0,SUM(DW$54:DW$60)&gt;0),1,0))</f>
        <v>0</v>
      </c>
      <c r="AU120" s="75">
        <f>IF(DX$70=1,0,IF(AND(DX120=1,$J120=1,$N120&gt;=13,DX$43&gt;=REGISTER!$CZ$25,DX$40&gt;0,SUM(DX$54:DX$60)&gt;0),1,0))</f>
        <v>0</v>
      </c>
      <c r="AV120" s="75">
        <f>IF(DY$70=1,0,IF(AND(DY120=1,$J120=1,$N120&gt;=13,DY$43&gt;=REGISTER!$CZ$25,DY$40&gt;0,SUM(DY$54:DY$60)&gt;0),1,0))</f>
        <v>0</v>
      </c>
      <c r="AW120" s="75">
        <f>IF(DZ$70=1,0,IF(AND(DZ120=1,$J120=1,$N120&gt;=13,DZ$43&gt;=REGISTER!$CZ$25,DZ$40&gt;0,SUM(DZ$54:DZ$60)&gt;0),1,0))</f>
        <v>0</v>
      </c>
      <c r="AX120" s="75">
        <f>IF(EA$70=1,0,IF(AND(EA120=1,$J120=1,$N120&gt;=13,EA$43&gt;=REGISTER!$CZ$25,EA$40&gt;0,SUM(EA$54:EA$60)&gt;0),1,0))</f>
        <v>0</v>
      </c>
      <c r="AY120" s="75">
        <f>IF(EB$70=1,0,IF(AND(EB120=1,$J120=1,$N120&gt;=13,EB$43&gt;=REGISTER!$CZ$25,EB$40&gt;0,SUM(EB$54:EB$60)&gt;0),1,0))</f>
        <v>0</v>
      </c>
      <c r="AZ120" s="75">
        <f>IF(EC$70=1,0,IF(AND(EC120=1,$J120=1,$N120&gt;=13,EC$43&gt;=REGISTER!$CZ$25,EC$40&gt;0,SUM(EC$54:EC$60)&gt;0),1,0))</f>
        <v>0</v>
      </c>
      <c r="BA120" s="75">
        <f>IF(ED$70=1,0,IF(AND(ED120=1,$J120=1,$N120&gt;=13,ED$43&gt;=REGISTER!$CZ$25,ED$40&gt;0,SUM(ED$54:ED$60)&gt;0),1,0))</f>
        <v>0</v>
      </c>
      <c r="BB120" s="75">
        <f>IF(EE$70=1,0,IF(AND(EE120=1,$J120=1,$N120&gt;=13,EE$43&gt;=REGISTER!$CZ$25,EE$40&gt;0,SUM(EE$54:EE$60)&gt;0),1,0))</f>
        <v>0</v>
      </c>
      <c r="BC120" s="75">
        <f>IF(EF$70=1,0,IF(AND(EF120=1,$J120=1,$N120&gt;=13,EF$43&gt;=REGISTER!$CZ$25,EF$40&gt;0,SUM(EF$54:EF$60)&gt;0),1,0))</f>
        <v>0</v>
      </c>
      <c r="BD120" s="101">
        <f t="shared" si="46"/>
        <v>0</v>
      </c>
      <c r="BE120" s="124">
        <f t="shared" si="52"/>
        <v>0</v>
      </c>
      <c r="BF120" s="124">
        <f t="shared" si="52"/>
        <v>0</v>
      </c>
      <c r="BG120" s="124">
        <f t="shared" si="52"/>
        <v>0</v>
      </c>
      <c r="BH120" s="124">
        <f t="shared" si="52"/>
        <v>0</v>
      </c>
      <c r="BI120" s="124">
        <f t="shared" si="52"/>
        <v>0</v>
      </c>
      <c r="BJ120" s="124">
        <f t="shared" si="52"/>
        <v>0</v>
      </c>
      <c r="BK120" s="124">
        <f t="shared" si="52"/>
        <v>0</v>
      </c>
      <c r="BL120" s="124">
        <f t="shared" si="52"/>
        <v>0</v>
      </c>
      <c r="BM120" s="124">
        <f t="shared" si="52"/>
        <v>0</v>
      </c>
      <c r="BN120" s="124">
        <f t="shared" si="52"/>
        <v>0</v>
      </c>
      <c r="BO120" s="124">
        <f t="shared" si="52"/>
        <v>0</v>
      </c>
      <c r="BP120" s="124">
        <f t="shared" si="52"/>
        <v>0</v>
      </c>
      <c r="BQ120" s="124">
        <f t="shared" si="52"/>
        <v>0</v>
      </c>
      <c r="BR120" s="124">
        <f t="shared" si="52"/>
        <v>0</v>
      </c>
      <c r="BS120" s="124">
        <f t="shared" si="52"/>
        <v>0</v>
      </c>
      <c r="BT120" s="124">
        <f t="shared" si="52"/>
        <v>0</v>
      </c>
      <c r="BU120" s="124">
        <f t="shared" si="53"/>
        <v>0</v>
      </c>
      <c r="BV120" s="124">
        <f t="shared" si="53"/>
        <v>0</v>
      </c>
      <c r="BW120" s="124">
        <f t="shared" si="53"/>
        <v>0</v>
      </c>
      <c r="BX120" s="124">
        <f t="shared" si="53"/>
        <v>0</v>
      </c>
      <c r="BY120" s="124">
        <f t="shared" si="53"/>
        <v>0</v>
      </c>
      <c r="BZ120" s="124">
        <f t="shared" si="53"/>
        <v>0</v>
      </c>
      <c r="CA120" s="124">
        <f t="shared" si="53"/>
        <v>0</v>
      </c>
      <c r="CB120" s="124">
        <f t="shared" si="53"/>
        <v>0</v>
      </c>
      <c r="CC120" s="124">
        <f t="shared" si="53"/>
        <v>0</v>
      </c>
      <c r="CD120" s="124">
        <f t="shared" si="53"/>
        <v>0</v>
      </c>
      <c r="CE120" s="124">
        <f t="shared" si="53"/>
        <v>0</v>
      </c>
      <c r="CF120" s="124">
        <f t="shared" si="53"/>
        <v>0</v>
      </c>
      <c r="CG120" s="124">
        <f t="shared" si="53"/>
        <v>0</v>
      </c>
      <c r="CH120" s="124">
        <f t="shared" si="53"/>
        <v>0</v>
      </c>
      <c r="CI120" s="124">
        <f t="shared" si="53"/>
        <v>0</v>
      </c>
      <c r="CJ120" s="124">
        <f t="shared" si="53"/>
        <v>0</v>
      </c>
      <c r="CK120" s="124">
        <f t="shared" si="54"/>
        <v>0</v>
      </c>
      <c r="CL120" s="124">
        <f t="shared" si="54"/>
        <v>0</v>
      </c>
      <c r="CM120" s="124">
        <f t="shared" si="54"/>
        <v>0</v>
      </c>
      <c r="CN120" s="124">
        <f t="shared" si="54"/>
        <v>0</v>
      </c>
      <c r="CO120" s="124">
        <f t="shared" si="54"/>
        <v>0</v>
      </c>
      <c r="CP120" s="124">
        <f t="shared" si="54"/>
        <v>0</v>
      </c>
      <c r="CQ120" s="124">
        <f t="shared" si="54"/>
        <v>0</v>
      </c>
      <c r="CR120" s="124">
        <f t="shared" si="54"/>
        <v>0</v>
      </c>
      <c r="CS120" s="308"/>
      <c r="CT120" s="308"/>
      <c r="CU120" s="308"/>
      <c r="CV120" s="308"/>
      <c r="CW120" s="308"/>
      <c r="CX120" s="308"/>
      <c r="CY120" s="308"/>
      <c r="CZ120" s="308"/>
      <c r="DA120" s="308"/>
      <c r="DB120" s="308"/>
      <c r="DC120" s="308"/>
      <c r="DD120" s="308"/>
      <c r="DE120" s="308"/>
      <c r="DF120" s="308"/>
      <c r="DG120" s="308"/>
      <c r="DH120" s="308"/>
      <c r="DI120" s="308"/>
      <c r="DJ120" s="308"/>
      <c r="DK120" s="308"/>
      <c r="DL120" s="308"/>
      <c r="DM120" s="308"/>
      <c r="DN120" s="308"/>
      <c r="DO120" s="308"/>
      <c r="DP120" s="308"/>
      <c r="DQ120" s="308"/>
      <c r="DR120" s="308"/>
      <c r="DS120" s="308"/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8"/>
      <c r="EF120" s="308"/>
      <c r="EG120" s="54">
        <f>IF(B120=0,0,IF(VLOOKUP(B120,RE,5,FALSE)=1,SUM(EM120:EZ120)+SUM(FA120:FD120)+SUM(FI120:FL120)-SUM(FC120,FD120,FK120,FL120),SUM(EM120:EZ120)+SUM(FA120:FD120)+SUM(FI120:FL120)))</f>
        <v>0</v>
      </c>
      <c r="EH120" s="136"/>
      <c r="EI120" s="358">
        <f>SUM(FQ120:GP120)+SUM(GU120:GY120)+SUM(HD120:HH120)</f>
        <v>0</v>
      </c>
      <c r="EJ120" s="344" t="str">
        <f t="shared" si="50"/>
        <v/>
      </c>
      <c r="EK120" s="345">
        <f t="shared" si="51"/>
        <v>0</v>
      </c>
      <c r="EL120" s="185"/>
      <c r="EM120" s="221"/>
      <c r="EN120" s="136"/>
      <c r="EO120" s="136"/>
      <c r="EP120" s="136"/>
      <c r="EQ120" s="136"/>
      <c r="ER120" s="136"/>
      <c r="ES120" s="136"/>
      <c r="ET120" s="19">
        <f>SUMIF($L120,REGISTER!$CU$15,'KORT 3'!$BD120)</f>
        <v>0</v>
      </c>
      <c r="EU120" s="19">
        <f>SUMIF($L120,REGISTER!$CU$16,'KORT 3'!$BD120)</f>
        <v>0</v>
      </c>
      <c r="EV120" s="218">
        <f>SUMIF($L120,REGISTER!$CU$17,'KORT 3'!$BD120)+SUMIF($L120,REGISTER!$CU$18,'KORT 3'!$BD120)+SUMIF($L120,REGISTER!$CU$19,'KORT 3'!$BD120)+SUMIF($L120,REGISTER!$CU$20,'KORT 3'!$BD120)</f>
        <v>0</v>
      </c>
      <c r="EW120" s="183"/>
      <c r="EX120" s="19">
        <f>SUMIF($L120,REGISTER!$CU$29,'KORT 3'!$BD120)</f>
        <v>0</v>
      </c>
      <c r="EY120" s="19">
        <f>SUMIF($L120,REGISTER!$CU$30,'KORT 3'!$BD120)</f>
        <v>0</v>
      </c>
      <c r="EZ120" s="218">
        <f>SUMIF($L120,REGISTER!$CU$31,'KORT 3'!$BD120)+SUMIF($L120,REGISTER!$CU$32,'KORT 3'!$BD120)+SUMIF($L120,REGISTER!$CU$33,'KORT 3'!$BD120)+SUMIF($L120,REGISTER!$CU$34,'KORT 3'!$BD120)</f>
        <v>0</v>
      </c>
      <c r="FA120" s="18">
        <f>SUMIF($L120,REGISTER!$CU$8,'KORT 3'!$BD45)</f>
        <v>0</v>
      </c>
      <c r="FB120" s="18">
        <f>SUMIF($L120,REGISTER!$CU$9,'KORT 3'!$BD45)</f>
        <v>0</v>
      </c>
      <c r="FC120" s="18">
        <f>+SUMIF($L120,REGISTER!$CU$15,'KORT 3'!$BD45)</f>
        <v>0</v>
      </c>
      <c r="FD120" s="18">
        <f>SUMIF($L120,REGISTER!$CU$16,'KORT 3'!$BD45)</f>
        <v>0</v>
      </c>
      <c r="FE120" s="18">
        <f>SUMIF($L120,REGISTER!$CU$10,'KORT 3'!$BD45)+SUMIF($L120,REGISTER!$CU$17,'KORT 3'!$BD45)</f>
        <v>0</v>
      </c>
      <c r="FF120" s="18">
        <f>SUMIF($L120,REGISTER!$CU$11,'KORT 3'!$BD45)+SUMIF($L120,REGISTER!$CU$18,'KORT 3'!$BD45)</f>
        <v>0</v>
      </c>
      <c r="FG120" s="18">
        <f>SUMIF($L120,REGISTER!$CU$12,'KORT 3'!$BD45)+SUMIF($L120,REGISTER!$CU$19,'KORT 3'!$BD45)</f>
        <v>0</v>
      </c>
      <c r="FH120" s="18">
        <f>SUMIF($L120,REGISTER!$CU$13,'KORT 3'!$BD45)+SUMIF($L120,REGISTER!$CU$20,'KORT 3'!$BD45)</f>
        <v>0</v>
      </c>
      <c r="FI120" s="18">
        <f>SUMIF($L120,REGISTER!$CU$22,'KORT 3'!$BD45)</f>
        <v>0</v>
      </c>
      <c r="FJ120" s="18">
        <f>SUMIF($L120,REGISTER!$CU$23,'KORT 3'!$BD45)+SUMIF($L120,REGISTER!$CU$30,'KORT 3'!$BD45)</f>
        <v>0</v>
      </c>
      <c r="FK120" s="18">
        <f>+SUMIF($L120,REGISTER!$CU$29,'KORT 3'!$BD45)</f>
        <v>0</v>
      </c>
      <c r="FL120" s="18">
        <f>+SUMIF($L120,REGISTER!$CU$30,'KORT 3'!$BD45)</f>
        <v>0</v>
      </c>
      <c r="FM120" s="18">
        <f>SUMIF($L120,REGISTER!$CU$24,'KORT 3'!$BD45)+SUMIF($L120,REGISTER!$CU$31,'KORT 3'!$BD45)</f>
        <v>0</v>
      </c>
      <c r="FN120" s="18">
        <f>SUMIF($L120,REGISTER!$CU$25,'KORT 3'!$BD45)+SUMIF($L120,REGISTER!$CU$32,'KORT 3'!$BD45)</f>
        <v>0</v>
      </c>
      <c r="FO120" s="18">
        <f>SUMIF($L120,REGISTER!$CU$26,'KORT 3'!$BD45)+SUMIF($L120,REGISTER!$CU$33,'KORT 3'!$BD45)</f>
        <v>0</v>
      </c>
      <c r="FP120" s="18">
        <f>SUMIF($L120,REGISTER!$CU$27,'KORT 3'!$BD45)+SUMIF($L120,REGISTER!$CU$34,'KORT 3'!$BD45)</f>
        <v>0</v>
      </c>
      <c r="FQ120" s="314">
        <f>SUMIF($M120,REGISTER!$CU$36,'KORT 3'!$O120)</f>
        <v>0</v>
      </c>
      <c r="FR120" s="136">
        <f>SUMIF($M120,REGISTER!$CU$37,'KORT 3'!$O120)</f>
        <v>0</v>
      </c>
      <c r="FS120" s="125">
        <f>SUMIF($M120,REGISTER!$CU$38,'KORT 3'!$O120)</f>
        <v>0</v>
      </c>
      <c r="FT120" s="19">
        <f>SUMIF($M120,REGISTER!$CU$39,'KORT 3'!$O120)</f>
        <v>0</v>
      </c>
      <c r="FU120" s="19">
        <f>SUMIF($M120,REGISTER!$CU$40,'KORT 3'!$O120)</f>
        <v>0</v>
      </c>
      <c r="FV120" s="19">
        <f>SUMIF($M120,REGISTER!$CU$41,'KORT 3'!$O120)</f>
        <v>0</v>
      </c>
      <c r="FW120" s="136">
        <f>SUMIF($M120,REGISTER!$CU$42,'KORT 3'!$O120)</f>
        <v>0</v>
      </c>
      <c r="FX120" s="136">
        <f>SUMIF($M120,REGISTER!$CU$43,'KORT 3'!$O120)</f>
        <v>0</v>
      </c>
      <c r="FY120" s="136">
        <f>SUMIF($M120,REGISTER!$CU$44,'KORT 3'!$O120)</f>
        <v>0</v>
      </c>
      <c r="FZ120" s="19">
        <f>SUMIF($M120,REGISTER!$CU$59,'KORT 3'!$O120)</f>
        <v>0</v>
      </c>
      <c r="GA120" s="19">
        <f>SUMIF($M120,REGISTER!$CU$60,'KORT 3'!$O120)</f>
        <v>0</v>
      </c>
      <c r="GB120" s="19">
        <f>SUMIF($M120,REGISTER!$CU$61,'KORT 3'!$O120)</f>
        <v>0</v>
      </c>
      <c r="GC120" s="314">
        <f>SUMIF($M120,REGISTER!$CU$48,'KORT 3'!$O120)</f>
        <v>0</v>
      </c>
      <c r="GD120" s="136">
        <f>SUMIF($M120,REGISTER!$CU$49,'KORT 3'!$O120)</f>
        <v>0</v>
      </c>
      <c r="GE120" s="125">
        <f>SUMIF($M120,REGISTER!$CU$50,'KORT 3'!$O120)</f>
        <v>0</v>
      </c>
      <c r="GF120" s="19">
        <f>SUMIF($M120,REGISTER!$CU$49,'KORT 3'!$O120)</f>
        <v>0</v>
      </c>
      <c r="GG120" s="19">
        <f>SUMIF($M120,REGISTER!$CU$50,'KORT 3'!$O120)</f>
        <v>0</v>
      </c>
      <c r="GH120" s="19">
        <f>SUMIF($M120,REGISTER!$CU$51,'KORT 3'!$O120)</f>
        <v>0</v>
      </c>
      <c r="GI120" s="18">
        <f>SUMIF($M120,REGISTER!$CU$52,'KORT 3'!$O120)+SUMIF($M120,REGISTER!$CU$53,'KORT 3'!$O120)+SUMIF($M120,REGISTER!$CU$54,'KORT 3'!$O120)+SUMIF($M120,REGISTER!$CU$55,'KORT 3'!$O120)</f>
        <v>0</v>
      </c>
      <c r="GJ120" s="314"/>
      <c r="GK120" s="136"/>
      <c r="GL120" s="125"/>
      <c r="GM120" s="19">
        <f>SUMIF($M120,REGISTER!$CU$69,'KORT 3'!$O120)</f>
        <v>0</v>
      </c>
      <c r="GN120" s="19">
        <f>SUMIF($M120,REGISTER!$CU$70,'KORT 3'!$O120)</f>
        <v>0</v>
      </c>
      <c r="GO120" s="19">
        <f>SUMIF($M120,REGISTER!$CU$71,'KORT 3'!$O120)</f>
        <v>0</v>
      </c>
      <c r="GP120" s="325">
        <f>SUMIF($M120,REGISTER!$CU$72,'KORT 3'!$O120)+SUMIF($M120,REGISTER!$CU$73,'KORT 3'!$O120)+SUMIF($M120,REGISTER!$CU$74,'KORT 3'!$O120)+SUMIF($M120,REGISTER!$CU$75,'KORT 3'!$O120)</f>
        <v>0</v>
      </c>
      <c r="GQ120" s="326">
        <f>SUMIF($M120,REGISTER!$CU$39,'KORT 3'!$O45)</f>
        <v>0</v>
      </c>
      <c r="GR120" s="18">
        <f>+SUMIF($M120,REGISTER!$CU$40,'KORT 3'!$O45)</f>
        <v>0</v>
      </c>
      <c r="GS120" s="18">
        <f>SUMIF($M120,REGISTER!$CU$49,'KORT 3'!$O45)</f>
        <v>0</v>
      </c>
      <c r="GT120" s="18">
        <f>SUMIF($M120,REGISTER!$CU$50,'KORT 3'!$O45)</f>
        <v>0</v>
      </c>
      <c r="GU120" s="18">
        <f>SUMIF($M120,REGISTER!$CU$41,'KORT 3'!$O45)+SUMIF($M120,REGISTER!$CU$51,'KORT 3'!$O45)</f>
        <v>0</v>
      </c>
      <c r="GV120" s="18">
        <f>SUMIF($M120,REGISTER!$CU$42,'KORT 3'!$O45)+SUMIF($M120,REGISTER!$CU$52,'KORT 3'!$O45)</f>
        <v>0</v>
      </c>
      <c r="GW120" s="18">
        <f>SUMIF($M120,REGISTER!$CU$43,'KORT 3'!$O45)+SUMIF($M120,REGISTER!$CU$53,'KORT 3'!$O45)</f>
        <v>0</v>
      </c>
      <c r="GX120" s="18">
        <f>SUMIF($M120,REGISTER!$CU$44,'KORT 3'!$O45)+SUMIF($M120,REGISTER!$CU$54,'KORT 3'!$O45)</f>
        <v>0</v>
      </c>
      <c r="GY120" s="218">
        <f>SUMIF($M120,REGISTER!$CU$45,'KORT 3'!$O45)+SUMIF($M120,REGISTER!$CU$55,'KORT 3'!$O45)</f>
        <v>0</v>
      </c>
      <c r="GZ120" s="326">
        <f>SUMIF($M120,REGISTER!$CU$59,'KORT 3'!$O45)</f>
        <v>0</v>
      </c>
      <c r="HA120" s="18">
        <f>+SUMIF($M120,REGISTER!$CU$60,'KORT 3'!$O45)</f>
        <v>0</v>
      </c>
      <c r="HB120" s="18">
        <f>SUMIF($M120,REGISTER!$CU$69,'KORT 3'!$O45)</f>
        <v>0</v>
      </c>
      <c r="HC120" s="18">
        <f>SUMIF($M120,REGISTER!$CU$70,'KORT 3'!$O45)</f>
        <v>0</v>
      </c>
      <c r="HD120" s="18">
        <f>SUMIF($M120,REGISTER!$CU$61,'KORT 3'!$O45)+SUMIF($M120,REGISTER!$CU$71,'KORT 3'!$O45)</f>
        <v>0</v>
      </c>
      <c r="HE120" s="18">
        <f>SUMIF($M120,REGISTER!$CU$62,'KORT 3'!$O45)+SUMIF($M120,REGISTER!$CU$72,'KORT 3'!$O45)</f>
        <v>0</v>
      </c>
      <c r="HF120" s="18">
        <f>SUMIF($M120,REGISTER!$CU$63,'KORT 3'!$O45)+SUMIF($M120,REGISTER!$CU$73,'KORT 3'!$O45)</f>
        <v>0</v>
      </c>
      <c r="HG120" s="18">
        <f>SUMIF($M120,REGISTER!$CU$64,'KORT 3'!$O45)+SUMIF($M120,REGISTER!$CU$74,'KORT 3'!$O45)</f>
        <v>0</v>
      </c>
      <c r="HH120" s="218">
        <f>SUMIF($M120,REGISTER!$CU$65,'KORT 3'!$O45)+SUMIF($M120,REGISTER!$CU$75,'KORT 3'!$O45)</f>
        <v>0</v>
      </c>
      <c r="HI120" s="1"/>
    </row>
    <row r="121" spans="1:217" ht="12.95" customHeight="1" thickBot="1">
      <c r="A121" s="63">
        <v>65</v>
      </c>
      <c r="B121" s="81"/>
      <c r="C121" s="256" t="s">
        <v>2</v>
      </c>
      <c r="D121" s="520" t="str">
        <f>IF(B121&gt;0,VLOOKUP(B121,RE,2,FALSE),"")</f>
        <v/>
      </c>
      <c r="E121" s="521"/>
      <c r="F121" s="521"/>
      <c r="G121" s="497"/>
      <c r="H121" s="257" t="str">
        <f t="shared" si="39"/>
        <v/>
      </c>
      <c r="I121" s="26">
        <f t="shared" si="40"/>
        <v>0</v>
      </c>
      <c r="J121" s="26">
        <f t="shared" si="41"/>
        <v>0</v>
      </c>
      <c r="K121" s="132"/>
      <c r="L121" s="26">
        <f>IF($B121="",0,VLOOKUP($B121,RE,22,FALSE))</f>
        <v>0</v>
      </c>
      <c r="M121" s="26">
        <f t="shared" si="43"/>
        <v>0</v>
      </c>
      <c r="N121" s="26">
        <f t="shared" si="44"/>
        <v>0</v>
      </c>
      <c r="O121" s="258">
        <f t="shared" si="45"/>
        <v>0</v>
      </c>
      <c r="P121" s="75">
        <f>IF(CS$70=1,0,IF(AND(CS121=1,$J121=1,$N121&gt;=13,CS$43&gt;=REGISTER!$CZ$25,CS$40&gt;0,SUM(CS$54:CS$60)&gt;0),1,0))</f>
        <v>0</v>
      </c>
      <c r="Q121" s="75">
        <f>IF(CT$70=1,0,IF(AND(CT121=1,$J121=1,$N121&gt;=13,CT$43&gt;=REGISTER!$CZ$25,CT$40&gt;0,SUM(CT$54:CT$60)&gt;0),1,0))</f>
        <v>0</v>
      </c>
      <c r="R121" s="75">
        <f>IF(CU$70=1,0,IF(AND(CU121=1,$J121=1,$N121&gt;=13,CU$43&gt;=REGISTER!$CZ$25,CU$40&gt;0,SUM(CU$54:CU$60)&gt;0),1,0))</f>
        <v>0</v>
      </c>
      <c r="S121" s="75">
        <f>IF(CV$70=1,0,IF(AND(CV121=1,$J121=1,$N121&gt;=13,CV$43&gt;=REGISTER!$CZ$25,CV$40&gt;0,SUM(CV$54:CV$60)&gt;0),1,0))</f>
        <v>0</v>
      </c>
      <c r="T121" s="75">
        <f>IF(CW$70=1,0,IF(AND(CW121=1,$J121=1,$N121&gt;=13,CW$43&gt;=REGISTER!$CZ$25,CW$40&gt;0,SUM(CW$54:CW$60)&gt;0),1,0))</f>
        <v>0</v>
      </c>
      <c r="U121" s="75">
        <f>IF(CX$70=1,0,IF(AND(CX121=1,$J121=1,$N121&gt;=13,CX$43&gt;=REGISTER!$CZ$25,CX$40&gt;0,SUM(CX$54:CX$60)&gt;0),1,0))</f>
        <v>0</v>
      </c>
      <c r="V121" s="75">
        <f>IF(CY$70=1,0,IF(AND(CY121=1,$J121=1,$N121&gt;=13,CY$43&gt;=REGISTER!$CZ$25,CY$40&gt;0,SUM(CY$54:CY$60)&gt;0),1,0))</f>
        <v>0</v>
      </c>
      <c r="W121" s="75">
        <f>IF(CZ$70=1,0,IF(AND(CZ121=1,$J121=1,$N121&gt;=13,CZ$43&gt;=REGISTER!$CZ$25,CZ$40&gt;0,SUM(CZ$54:CZ$60)&gt;0),1,0))</f>
        <v>0</v>
      </c>
      <c r="X121" s="75">
        <f>IF(DA$70=1,0,IF(AND(DA121=1,$J121=1,$N121&gt;=13,DA$43&gt;=REGISTER!$CZ$25,DA$40&gt;0,SUM(DA$54:DA$60)&gt;0),1,0))</f>
        <v>0</v>
      </c>
      <c r="Y121" s="75">
        <f>IF(DB$70=1,0,IF(AND(DB121=1,$J121=1,$N121&gt;=13,DB$43&gt;=REGISTER!$CZ$25,DB$40&gt;0,SUM(DB$54:DB$60)&gt;0),1,0))</f>
        <v>0</v>
      </c>
      <c r="Z121" s="75">
        <f>IF(DC$70=1,0,IF(AND(DC121=1,$J121=1,$N121&gt;=13,DC$43&gt;=REGISTER!$CZ$25,DC$40&gt;0,SUM(DC$54:DC$60)&gt;0),1,0))</f>
        <v>0</v>
      </c>
      <c r="AA121" s="75">
        <f>IF(DD$70=1,0,IF(AND(DD121=1,$J121=1,$N121&gt;=13,DD$43&gt;=REGISTER!$CZ$25,DD$40&gt;0,SUM(DD$54:DD$60)&gt;0),1,0))</f>
        <v>0</v>
      </c>
      <c r="AB121" s="75">
        <f>IF(DE$70=1,0,IF(AND(DE121=1,$J121=1,$N121&gt;=13,DE$43&gt;=REGISTER!$CZ$25,DE$40&gt;0,SUM(DE$54:DE$60)&gt;0),1,0))</f>
        <v>0</v>
      </c>
      <c r="AC121" s="75">
        <f>IF(DF$70=1,0,IF(AND(DF121=1,$J121=1,$N121&gt;=13,DF$43&gt;=REGISTER!$CZ$25,DF$40&gt;0,SUM(DF$54:DF$60)&gt;0),1,0))</f>
        <v>0</v>
      </c>
      <c r="AD121" s="75">
        <f>IF(DG$70=1,0,IF(AND(DG121=1,$J121=1,$N121&gt;=13,DG$43&gt;=REGISTER!$CZ$25,DG$40&gt;0,SUM(DG$54:DG$60)&gt;0),1,0))</f>
        <v>0</v>
      </c>
      <c r="AE121" s="75">
        <f>IF(DH$70=1,0,IF(AND(DH121=1,$J121=1,$N121&gt;=13,DH$43&gt;=REGISTER!$CZ$25,DH$40&gt;0,SUM(DH$54:DH$60)&gt;0),1,0))</f>
        <v>0</v>
      </c>
      <c r="AF121" s="75">
        <f>IF(DI$70=1,0,IF(AND(DI121=1,$J121=1,$N121&gt;=13,DI$43&gt;=REGISTER!$CZ$25,DI$40&gt;0,SUM(DI$54:DI$60)&gt;0),1,0))</f>
        <v>0</v>
      </c>
      <c r="AG121" s="75">
        <f>IF(DJ$70=1,0,IF(AND(DJ121=1,$J121=1,$N121&gt;=13,DJ$43&gt;=REGISTER!$CZ$25,DJ$40&gt;0,SUM(DJ$54:DJ$60)&gt;0),1,0))</f>
        <v>0</v>
      </c>
      <c r="AH121" s="75">
        <f>IF(DK$70=1,0,IF(AND(DK121=1,$J121=1,$N121&gt;=13,DK$43&gt;=REGISTER!$CZ$25,DK$40&gt;0,SUM(DK$54:DK$60)&gt;0),1,0))</f>
        <v>0</v>
      </c>
      <c r="AI121" s="75">
        <f>IF(DL$70=1,0,IF(AND(DL121=1,$J121=1,$N121&gt;=13,DL$43&gt;=REGISTER!$CZ$25,DL$40&gt;0,SUM(DL$54:DL$60)&gt;0),1,0))</f>
        <v>0</v>
      </c>
      <c r="AJ121" s="75">
        <f>IF(DM$70=1,0,IF(AND(DM121=1,$J121=1,$N121&gt;=13,DM$43&gt;=REGISTER!$CZ$25,DM$40&gt;0,SUM(DM$54:DM$60)&gt;0),1,0))</f>
        <v>0</v>
      </c>
      <c r="AK121" s="75">
        <f>IF(DN$70=1,0,IF(AND(DN121=1,$J121=1,$N121&gt;=13,DN$43&gt;=REGISTER!$CZ$25,DN$40&gt;0,SUM(DN$54:DN$60)&gt;0),1,0))</f>
        <v>0</v>
      </c>
      <c r="AL121" s="75">
        <f>IF(DO$70=1,0,IF(AND(DO121=1,$J121=1,$N121&gt;=13,DO$43&gt;=REGISTER!$CZ$25,DO$40&gt;0,SUM(DO$54:DO$60)&gt;0),1,0))</f>
        <v>0</v>
      </c>
      <c r="AM121" s="75">
        <f>IF(DP$70=1,0,IF(AND(DP121=1,$J121=1,$N121&gt;=13,DP$43&gt;=REGISTER!$CZ$25,DP$40&gt;0,SUM(DP$54:DP$60)&gt;0),1,0))</f>
        <v>0</v>
      </c>
      <c r="AN121" s="75">
        <f>IF(DQ$70=1,0,IF(AND(DQ121=1,$J121=1,$N121&gt;=13,DQ$43&gt;=REGISTER!$CZ$25,DQ$40&gt;0,SUM(DQ$54:DQ$60)&gt;0),1,0))</f>
        <v>0</v>
      </c>
      <c r="AO121" s="75">
        <f>IF(DR$70=1,0,IF(AND(DR121=1,$J121=1,$N121&gt;=13,DR$43&gt;=REGISTER!$CZ$25,DR$40&gt;0,SUM(DR$54:DR$60)&gt;0),1,0))</f>
        <v>0</v>
      </c>
      <c r="AP121" s="75">
        <f>IF(DS$70=1,0,IF(AND(DS121=1,$J121=1,$N121&gt;=13,DS$43&gt;=REGISTER!$CZ$25,DS$40&gt;0,SUM(DS$54:DS$60)&gt;0),1,0))</f>
        <v>0</v>
      </c>
      <c r="AQ121" s="75">
        <f>IF(DT$70=1,0,IF(AND(DT121=1,$J121=1,$N121&gt;=13,DT$43&gt;=REGISTER!$CZ$25,DT$40&gt;0,SUM(DT$54:DT$60)&gt;0),1,0))</f>
        <v>0</v>
      </c>
      <c r="AR121" s="75">
        <f>IF(DU$70=1,0,IF(AND(DU121=1,$J121=1,$N121&gt;=13,DU$43&gt;=REGISTER!$CZ$25,DU$40&gt;0,SUM(DU$54:DU$60)&gt;0),1,0))</f>
        <v>0</v>
      </c>
      <c r="AS121" s="75">
        <f>IF(DV$70=1,0,IF(AND(DV121=1,$J121=1,$N121&gt;=13,DV$43&gt;=REGISTER!$CZ$25,DV$40&gt;0,SUM(DV$54:DV$60)&gt;0),1,0))</f>
        <v>0</v>
      </c>
      <c r="AT121" s="75">
        <f>IF(DW$70=1,0,IF(AND(DW121=1,$J121=1,$N121&gt;=13,DW$43&gt;=REGISTER!$CZ$25,DW$40&gt;0,SUM(DW$54:DW$60)&gt;0),1,0))</f>
        <v>0</v>
      </c>
      <c r="AU121" s="75">
        <f>IF(DX$70=1,0,IF(AND(DX121=1,$J121=1,$N121&gt;=13,DX$43&gt;=REGISTER!$CZ$25,DX$40&gt;0,SUM(DX$54:DX$60)&gt;0),1,0))</f>
        <v>0</v>
      </c>
      <c r="AV121" s="75">
        <f>IF(DY$70=1,0,IF(AND(DY121=1,$J121=1,$N121&gt;=13,DY$43&gt;=REGISTER!$CZ$25,DY$40&gt;0,SUM(DY$54:DY$60)&gt;0),1,0))</f>
        <v>0</v>
      </c>
      <c r="AW121" s="75">
        <f>IF(DZ$70=1,0,IF(AND(DZ121=1,$J121=1,$N121&gt;=13,DZ$43&gt;=REGISTER!$CZ$25,DZ$40&gt;0,SUM(DZ$54:DZ$60)&gt;0),1,0))</f>
        <v>0</v>
      </c>
      <c r="AX121" s="75">
        <f>IF(EA$70=1,0,IF(AND(EA121=1,$J121=1,$N121&gt;=13,EA$43&gt;=REGISTER!$CZ$25,EA$40&gt;0,SUM(EA$54:EA$60)&gt;0),1,0))</f>
        <v>0</v>
      </c>
      <c r="AY121" s="75">
        <f>IF(EB$70=1,0,IF(AND(EB121=1,$J121=1,$N121&gt;=13,EB$43&gt;=REGISTER!$CZ$25,EB$40&gt;0,SUM(EB$54:EB$60)&gt;0),1,0))</f>
        <v>0</v>
      </c>
      <c r="AZ121" s="75">
        <f>IF(EC$70=1,0,IF(AND(EC121=1,$J121=1,$N121&gt;=13,EC$43&gt;=REGISTER!$CZ$25,EC$40&gt;0,SUM(EC$54:EC$60)&gt;0),1,0))</f>
        <v>0</v>
      </c>
      <c r="BA121" s="75">
        <f>IF(ED$70=1,0,IF(AND(ED121=1,$J121=1,$N121&gt;=13,ED$43&gt;=REGISTER!$CZ$25,ED$40&gt;0,SUM(ED$54:ED$60)&gt;0),1,0))</f>
        <v>0</v>
      </c>
      <c r="BB121" s="75">
        <f>IF(EE$70=1,0,IF(AND(EE121=1,$J121=1,$N121&gt;=13,EE$43&gt;=REGISTER!$CZ$25,EE$40&gt;0,SUM(EE$54:EE$60)&gt;0),1,0))</f>
        <v>0</v>
      </c>
      <c r="BC121" s="75">
        <f>IF(EF$70=1,0,IF(AND(EF121=1,$J121=1,$N121&gt;=13,EF$43&gt;=REGISTER!$CZ$25,EF$40&gt;0,SUM(EF$54:EF$60)&gt;0),1,0))</f>
        <v>0</v>
      </c>
      <c r="BD121" s="258">
        <f t="shared" si="46"/>
        <v>0</v>
      </c>
      <c r="BE121" s="259">
        <f t="shared" si="52"/>
        <v>0</v>
      </c>
      <c r="BF121" s="259">
        <f t="shared" si="52"/>
        <v>0</v>
      </c>
      <c r="BG121" s="259">
        <f t="shared" si="52"/>
        <v>0</v>
      </c>
      <c r="BH121" s="259">
        <f t="shared" si="52"/>
        <v>0</v>
      </c>
      <c r="BI121" s="259">
        <f t="shared" si="52"/>
        <v>0</v>
      </c>
      <c r="BJ121" s="259">
        <f t="shared" si="52"/>
        <v>0</v>
      </c>
      <c r="BK121" s="259">
        <f t="shared" si="52"/>
        <v>0</v>
      </c>
      <c r="BL121" s="259">
        <f t="shared" si="52"/>
        <v>0</v>
      </c>
      <c r="BM121" s="259">
        <f t="shared" si="52"/>
        <v>0</v>
      </c>
      <c r="BN121" s="259">
        <f t="shared" si="52"/>
        <v>0</v>
      </c>
      <c r="BO121" s="259">
        <f t="shared" si="52"/>
        <v>0</v>
      </c>
      <c r="BP121" s="259">
        <f t="shared" si="52"/>
        <v>0</v>
      </c>
      <c r="BQ121" s="259">
        <f t="shared" si="52"/>
        <v>0</v>
      </c>
      <c r="BR121" s="259">
        <f t="shared" si="52"/>
        <v>0</v>
      </c>
      <c r="BS121" s="259">
        <f t="shared" si="52"/>
        <v>0</v>
      </c>
      <c r="BT121" s="259">
        <f t="shared" si="52"/>
        <v>0</v>
      </c>
      <c r="BU121" s="259">
        <f t="shared" si="53"/>
        <v>0</v>
      </c>
      <c r="BV121" s="259">
        <f t="shared" si="53"/>
        <v>0</v>
      </c>
      <c r="BW121" s="259">
        <f t="shared" si="53"/>
        <v>0</v>
      </c>
      <c r="BX121" s="259">
        <f t="shared" si="53"/>
        <v>0</v>
      </c>
      <c r="BY121" s="259">
        <f t="shared" si="53"/>
        <v>0</v>
      </c>
      <c r="BZ121" s="259">
        <f t="shared" si="53"/>
        <v>0</v>
      </c>
      <c r="CA121" s="259">
        <f t="shared" si="53"/>
        <v>0</v>
      </c>
      <c r="CB121" s="259">
        <f t="shared" si="53"/>
        <v>0</v>
      </c>
      <c r="CC121" s="259">
        <f t="shared" si="53"/>
        <v>0</v>
      </c>
      <c r="CD121" s="259">
        <f t="shared" si="53"/>
        <v>0</v>
      </c>
      <c r="CE121" s="259">
        <f t="shared" si="53"/>
        <v>0</v>
      </c>
      <c r="CF121" s="259">
        <f t="shared" si="53"/>
        <v>0</v>
      </c>
      <c r="CG121" s="259">
        <f t="shared" si="53"/>
        <v>0</v>
      </c>
      <c r="CH121" s="259">
        <f t="shared" si="53"/>
        <v>0</v>
      </c>
      <c r="CI121" s="259">
        <f t="shared" si="53"/>
        <v>0</v>
      </c>
      <c r="CJ121" s="259">
        <f t="shared" si="53"/>
        <v>0</v>
      </c>
      <c r="CK121" s="259">
        <f t="shared" si="54"/>
        <v>0</v>
      </c>
      <c r="CL121" s="259">
        <f t="shared" si="54"/>
        <v>0</v>
      </c>
      <c r="CM121" s="259">
        <f t="shared" si="54"/>
        <v>0</v>
      </c>
      <c r="CN121" s="259">
        <f t="shared" si="54"/>
        <v>0</v>
      </c>
      <c r="CO121" s="259">
        <f t="shared" si="54"/>
        <v>0</v>
      </c>
      <c r="CP121" s="259">
        <f t="shared" si="54"/>
        <v>0</v>
      </c>
      <c r="CQ121" s="259">
        <f t="shared" si="54"/>
        <v>0</v>
      </c>
      <c r="CR121" s="259">
        <f t="shared" si="54"/>
        <v>0</v>
      </c>
      <c r="CS121" s="308"/>
      <c r="CT121" s="308"/>
      <c r="CU121" s="308"/>
      <c r="CV121" s="308"/>
      <c r="CW121" s="308"/>
      <c r="CX121" s="308"/>
      <c r="CY121" s="308"/>
      <c r="CZ121" s="308"/>
      <c r="DA121" s="308"/>
      <c r="DB121" s="308"/>
      <c r="DC121" s="308"/>
      <c r="DD121" s="308"/>
      <c r="DE121" s="308"/>
      <c r="DF121" s="308"/>
      <c r="DG121" s="308"/>
      <c r="DH121" s="308"/>
      <c r="DI121" s="308"/>
      <c r="DJ121" s="308"/>
      <c r="DK121" s="308"/>
      <c r="DL121" s="308"/>
      <c r="DM121" s="308"/>
      <c r="DN121" s="308"/>
      <c r="DO121" s="308"/>
      <c r="DP121" s="308"/>
      <c r="DQ121" s="308"/>
      <c r="DR121" s="308"/>
      <c r="DS121" s="308"/>
      <c r="DT121" s="308"/>
      <c r="DU121" s="308"/>
      <c r="DV121" s="308"/>
      <c r="DW121" s="308"/>
      <c r="DX121" s="308"/>
      <c r="DY121" s="308"/>
      <c r="DZ121" s="308"/>
      <c r="EA121" s="308"/>
      <c r="EB121" s="308"/>
      <c r="EC121" s="308"/>
      <c r="ED121" s="308"/>
      <c r="EE121" s="308"/>
      <c r="EF121" s="308"/>
      <c r="EG121" s="54">
        <f>IF(B121=0,0,IF(VLOOKUP(B121,RE,5,FALSE)=1,SUM(EM121:EZ121)+SUM(FA121:FD121)+SUM(FI121:FL121)-SUM(FC121,FD121,FK121,FL121),SUM(EM121:EZ121)+SUM(FA121:FD121)+SUM(FI121:FL121)))</f>
        <v>0</v>
      </c>
      <c r="EH121" s="136"/>
      <c r="EI121" s="358">
        <f>SUM(FQ121:GP121)+SUM(GU121:GY121)+SUM(HD121:HH121)</f>
        <v>0</v>
      </c>
      <c r="EJ121" s="347" t="str">
        <f t="shared" si="50"/>
        <v/>
      </c>
      <c r="EK121" s="348">
        <f t="shared" si="51"/>
        <v>0</v>
      </c>
      <c r="EL121" s="185"/>
      <c r="EM121" s="139"/>
      <c r="EN121" s="212"/>
      <c r="EO121" s="212"/>
      <c r="EP121" s="212"/>
      <c r="EQ121" s="212"/>
      <c r="ER121" s="212"/>
      <c r="ES121" s="212"/>
      <c r="ET121" s="19">
        <f>SUMIF($L121,REGISTER!$CU$15,'KORT 3'!$BD121)</f>
        <v>0</v>
      </c>
      <c r="EU121" s="19">
        <f>SUMIF($L121,REGISTER!$CU$16,'KORT 3'!$BD121)</f>
        <v>0</v>
      </c>
      <c r="EV121" s="218">
        <f>SUMIF($L121,REGISTER!$CU$17,'KORT 3'!$BD121)+SUMIF($L121,REGISTER!$CU$18,'KORT 3'!$BD121)+SUMIF($L121,REGISTER!$CU$19,'KORT 3'!$BD121)+SUMIF($L121,REGISTER!$CU$20,'KORT 3'!$BD121)</f>
        <v>0</v>
      </c>
      <c r="EW121" s="183"/>
      <c r="EX121" s="19">
        <f>SUMIF($L121,REGISTER!$CU$29,'KORT 3'!$BD121)</f>
        <v>0</v>
      </c>
      <c r="EY121" s="19">
        <f>SUMIF($L121,REGISTER!$CU$30,'KORT 3'!$BD121)</f>
        <v>0</v>
      </c>
      <c r="EZ121" s="218">
        <f>SUMIF($L121,REGISTER!$CU$31,'KORT 3'!$BD121)+SUMIF($L121,REGISTER!$CU$32,'KORT 3'!$BD121)+SUMIF($L121,REGISTER!$CU$33,'KORT 3'!$BD121)+SUMIF($L121,REGISTER!$CU$34,'KORT 3'!$BD121)</f>
        <v>0</v>
      </c>
      <c r="FA121" s="18">
        <f>SUMIF($L121,REGISTER!$CU$8,'KORT 3'!$BD46)</f>
        <v>0</v>
      </c>
      <c r="FB121" s="18">
        <f>SUMIF($L121,REGISTER!$CU$9,'KORT 3'!$BD46)</f>
        <v>0</v>
      </c>
      <c r="FC121" s="18">
        <f>+SUMIF($L121,REGISTER!$CU$15,'KORT 3'!$BD46)</f>
        <v>0</v>
      </c>
      <c r="FD121" s="18">
        <f>SUMIF($L121,REGISTER!$CU$16,'KORT 3'!$BD46)</f>
        <v>0</v>
      </c>
      <c r="FE121" s="18">
        <f>SUMIF($L121,REGISTER!$CU$10,'KORT 3'!$BD46)+SUMIF($L121,REGISTER!$CU$17,'KORT 3'!$BD46)</f>
        <v>0</v>
      </c>
      <c r="FF121" s="18">
        <f>SUMIF($L121,REGISTER!$CU$11,'KORT 3'!$BD46)+SUMIF($L121,REGISTER!$CU$18,'KORT 3'!$BD46)</f>
        <v>0</v>
      </c>
      <c r="FG121" s="18">
        <f>SUMIF($L121,REGISTER!$CU$12,'KORT 3'!$BD46)+SUMIF($L121,REGISTER!$CU$19,'KORT 3'!$BD46)</f>
        <v>0</v>
      </c>
      <c r="FH121" s="18">
        <f>SUMIF($L121,REGISTER!$CU$13,'KORT 3'!$BD46)+SUMIF($L121,REGISTER!$CU$20,'KORT 3'!$BD46)</f>
        <v>0</v>
      </c>
      <c r="FI121" s="18">
        <f>SUMIF($L121,REGISTER!$CU$22,'KORT 3'!$BD46)</f>
        <v>0</v>
      </c>
      <c r="FJ121" s="18">
        <f>SUMIF($L121,REGISTER!$CU$23,'KORT 3'!$BD46)+SUMIF($L121,REGISTER!$CU$30,'KORT 3'!$BD46)</f>
        <v>0</v>
      </c>
      <c r="FK121" s="18">
        <f>+SUMIF($L121,REGISTER!$CU$29,'KORT 3'!$BD46)</f>
        <v>0</v>
      </c>
      <c r="FL121" s="18">
        <f>+SUMIF($L121,REGISTER!$CU$30,'KORT 3'!$BD46)</f>
        <v>0</v>
      </c>
      <c r="FM121" s="18">
        <f>SUMIF($L121,REGISTER!$CU$24,'KORT 3'!$BD46)+SUMIF($L121,REGISTER!$CU$31,'KORT 3'!$BD46)</f>
        <v>0</v>
      </c>
      <c r="FN121" s="18">
        <f>SUMIF($L121,REGISTER!$CU$25,'KORT 3'!$BD46)+SUMIF($L121,REGISTER!$CU$32,'KORT 3'!$BD46)</f>
        <v>0</v>
      </c>
      <c r="FO121" s="18">
        <f>SUMIF($L121,REGISTER!$CU$26,'KORT 3'!$BD46)+SUMIF($L121,REGISTER!$CU$33,'KORT 3'!$BD46)</f>
        <v>0</v>
      </c>
      <c r="FP121" s="18">
        <f>SUMIF($L121,REGISTER!$CU$27,'KORT 3'!$BD46)+SUMIF($L121,REGISTER!$CU$34,'KORT 3'!$BD46)</f>
        <v>0</v>
      </c>
      <c r="FQ121" s="315">
        <f>SUMIF($M121,REGISTER!$CU$36,'KORT 3'!$O121)</f>
        <v>0</v>
      </c>
      <c r="FR121" s="212">
        <f>SUMIF($M121,REGISTER!$CU$37,'KORT 3'!$O121)</f>
        <v>0</v>
      </c>
      <c r="FS121" s="113">
        <f>SUMIF($M121,REGISTER!$CU$38,'KORT 3'!$O121)</f>
        <v>0</v>
      </c>
      <c r="FT121" s="19">
        <f>SUMIF($M121,REGISTER!$CU$39,'KORT 3'!$O121)</f>
        <v>0</v>
      </c>
      <c r="FU121" s="19">
        <f>SUMIF($M121,REGISTER!$CU$40,'KORT 3'!$O121)</f>
        <v>0</v>
      </c>
      <c r="FV121" s="19">
        <f>SUMIF($M121,REGISTER!$CU$41,'KORT 3'!$O121)</f>
        <v>0</v>
      </c>
      <c r="FW121" s="212">
        <f>SUMIF($M121,REGISTER!$CU$42,'KORT 3'!$O121)</f>
        <v>0</v>
      </c>
      <c r="FX121" s="212">
        <f>SUMIF($M121,REGISTER!$CU$43,'KORT 3'!$O121)</f>
        <v>0</v>
      </c>
      <c r="FY121" s="212">
        <f>SUMIF($M121,REGISTER!$CU$44,'KORT 3'!$O121)</f>
        <v>0</v>
      </c>
      <c r="FZ121" s="19">
        <f>SUMIF($M121,REGISTER!$CU$59,'KORT 3'!$O121)</f>
        <v>0</v>
      </c>
      <c r="GA121" s="19">
        <f>SUMIF($M121,REGISTER!$CU$60,'KORT 3'!$O121)</f>
        <v>0</v>
      </c>
      <c r="GB121" s="19">
        <f>SUMIF($M121,REGISTER!$CU$61,'KORT 3'!$O121)</f>
        <v>0</v>
      </c>
      <c r="GC121" s="315">
        <f>SUMIF($M121,REGISTER!$CU$48,'KORT 3'!$O121)</f>
        <v>0</v>
      </c>
      <c r="GD121" s="212">
        <f>SUMIF($M121,REGISTER!$CU$49,'KORT 3'!$O121)</f>
        <v>0</v>
      </c>
      <c r="GE121" s="113">
        <f>SUMIF($M121,REGISTER!$CU$50,'KORT 3'!$O121)</f>
        <v>0</v>
      </c>
      <c r="GF121" s="19">
        <f>SUMIF($M121,REGISTER!$CU$49,'KORT 3'!$O121)</f>
        <v>0</v>
      </c>
      <c r="GG121" s="19">
        <f>SUMIF($M121,REGISTER!$CU$50,'KORT 3'!$O121)</f>
        <v>0</v>
      </c>
      <c r="GH121" s="19">
        <f>SUMIF($M121,REGISTER!$CU$51,'KORT 3'!$O121)</f>
        <v>0</v>
      </c>
      <c r="GI121" s="18">
        <f>SUMIF($M121,REGISTER!$CU$52,'KORT 3'!$O121)+SUMIF($M121,REGISTER!$CU$53,'KORT 3'!$O121)+SUMIF($M121,REGISTER!$CU$54,'KORT 3'!$O121)+SUMIF($M121,REGISTER!$CU$55,'KORT 3'!$O121)</f>
        <v>0</v>
      </c>
      <c r="GJ121" s="315"/>
      <c r="GK121" s="212"/>
      <c r="GL121" s="113"/>
      <c r="GM121" s="19">
        <f>SUMIF($M121,REGISTER!$CU$69,'KORT 3'!$O121)</f>
        <v>0</v>
      </c>
      <c r="GN121" s="19">
        <f>SUMIF($M121,REGISTER!$CU$70,'KORT 3'!$O121)</f>
        <v>0</v>
      </c>
      <c r="GO121" s="19">
        <f>SUMIF($M121,REGISTER!$CU$71,'KORT 3'!$O121)</f>
        <v>0</v>
      </c>
      <c r="GP121" s="325">
        <f>SUMIF($M121,REGISTER!$CU$72,'KORT 3'!$O121)+SUMIF($M121,REGISTER!$CU$73,'KORT 3'!$O121)+SUMIF($M121,REGISTER!$CU$74,'KORT 3'!$O121)+SUMIF($M121,REGISTER!$CU$75,'KORT 3'!$O121)</f>
        <v>0</v>
      </c>
      <c r="GQ121" s="326">
        <f>SUMIF($M121,REGISTER!$CU$39,'KORT 3'!$O46)</f>
        <v>0</v>
      </c>
      <c r="GR121" s="18">
        <f>+SUMIF($M121,REGISTER!$CU$40,'KORT 3'!$O46)</f>
        <v>0</v>
      </c>
      <c r="GS121" s="18">
        <f>SUMIF($M121,REGISTER!$CU$49,'KORT 3'!$O46)</f>
        <v>0</v>
      </c>
      <c r="GT121" s="18">
        <f>SUMIF($M121,REGISTER!$CU$50,'KORT 3'!$O46)</f>
        <v>0</v>
      </c>
      <c r="GU121" s="18">
        <f>SUMIF($M121,REGISTER!$CU$41,'KORT 3'!$O46)+SUMIF($M121,REGISTER!$CU$51,'KORT 3'!$O46)</f>
        <v>0</v>
      </c>
      <c r="GV121" s="18">
        <f>SUMIF($M121,REGISTER!$CU$42,'KORT 3'!$O46)+SUMIF($M121,REGISTER!$CU$52,'KORT 3'!$O46)</f>
        <v>0</v>
      </c>
      <c r="GW121" s="18">
        <f>SUMIF($M121,REGISTER!$CU$43,'KORT 3'!$O46)+SUMIF($M121,REGISTER!$CU$53,'KORT 3'!$O46)</f>
        <v>0</v>
      </c>
      <c r="GX121" s="18">
        <f>SUMIF($M121,REGISTER!$CU$44,'KORT 3'!$O46)+SUMIF($M121,REGISTER!$CU$54,'KORT 3'!$O46)</f>
        <v>0</v>
      </c>
      <c r="GY121" s="218">
        <f>SUMIF($M121,REGISTER!$CU$45,'KORT 3'!$O46)+SUMIF($M121,REGISTER!$CU$55,'KORT 3'!$O46)</f>
        <v>0</v>
      </c>
      <c r="GZ121" s="326">
        <f>SUMIF($M121,REGISTER!$CU$59,'KORT 3'!$O46)</f>
        <v>0</v>
      </c>
      <c r="HA121" s="18">
        <f>+SUMIF($M121,REGISTER!$CU$60,'KORT 3'!$O46)</f>
        <v>0</v>
      </c>
      <c r="HB121" s="18">
        <f>SUMIF($M121,REGISTER!$CU$69,'KORT 3'!$O46)</f>
        <v>0</v>
      </c>
      <c r="HC121" s="18">
        <f>SUMIF($M121,REGISTER!$CU$70,'KORT 3'!$O46)</f>
        <v>0</v>
      </c>
      <c r="HD121" s="18">
        <f>SUMIF($M121,REGISTER!$CU$61,'KORT 3'!$O46)+SUMIF($M121,REGISTER!$CU$71,'KORT 3'!$O46)</f>
        <v>0</v>
      </c>
      <c r="HE121" s="18">
        <f>SUMIF($M121,REGISTER!$CU$62,'KORT 3'!$O46)+SUMIF($M121,REGISTER!$CU$72,'KORT 3'!$O46)</f>
        <v>0</v>
      </c>
      <c r="HF121" s="18">
        <f>SUMIF($M121,REGISTER!$CU$63,'KORT 3'!$O46)+SUMIF($M121,REGISTER!$CU$73,'KORT 3'!$O46)</f>
        <v>0</v>
      </c>
      <c r="HG121" s="18">
        <f>SUMIF($M121,REGISTER!$CU$64,'KORT 3'!$O46)+SUMIF($M121,REGISTER!$CU$74,'KORT 3'!$O46)</f>
        <v>0</v>
      </c>
      <c r="HH121" s="218">
        <f>SUMIF($M121,REGISTER!$CU$65,'KORT 3'!$O46)+SUMIF($M121,REGISTER!$CU$75,'KORT 3'!$O46)</f>
        <v>0</v>
      </c>
      <c r="HI121" s="1"/>
    </row>
    <row r="122" spans="1:217" ht="13.5" thickBot="1">
      <c r="A122" s="260"/>
      <c r="B122" s="261"/>
      <c r="C122" s="261"/>
      <c r="D122" s="261"/>
      <c r="E122" s="261"/>
      <c r="F122" s="261"/>
      <c r="G122" s="261"/>
      <c r="H122" s="261"/>
      <c r="I122" s="262"/>
      <c r="J122" s="262"/>
      <c r="K122" s="262"/>
      <c r="L122" s="262"/>
      <c r="M122" s="262"/>
      <c r="N122" s="262"/>
      <c r="O122" s="262"/>
      <c r="P122" s="262"/>
      <c r="Q122" s="262"/>
      <c r="R122" s="262"/>
      <c r="S122" s="262"/>
      <c r="T122" s="262"/>
      <c r="U122" s="262"/>
      <c r="V122" s="262"/>
      <c r="W122" s="262"/>
      <c r="X122" s="262"/>
      <c r="Y122" s="262"/>
      <c r="Z122" s="262"/>
      <c r="AA122" s="262"/>
      <c r="AB122" s="262"/>
      <c r="AC122" s="262"/>
      <c r="AD122" s="262"/>
      <c r="AE122" s="262"/>
      <c r="AF122" s="262"/>
      <c r="AG122" s="262"/>
      <c r="AH122" s="262"/>
      <c r="AI122" s="262"/>
      <c r="AJ122" s="262"/>
      <c r="AK122" s="262"/>
      <c r="AL122" s="262"/>
      <c r="AM122" s="262"/>
      <c r="AN122" s="262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62"/>
      <c r="BH122" s="262"/>
      <c r="BI122" s="262"/>
      <c r="BJ122" s="262"/>
      <c r="BK122" s="262"/>
      <c r="BL122" s="262"/>
      <c r="BM122" s="262"/>
      <c r="BN122" s="262"/>
      <c r="BO122" s="262"/>
      <c r="BP122" s="262"/>
      <c r="BQ122" s="262"/>
      <c r="BR122" s="262"/>
      <c r="BS122" s="262"/>
      <c r="BT122" s="262"/>
      <c r="BU122" s="262"/>
      <c r="BV122" s="262"/>
      <c r="BW122" s="262"/>
      <c r="BX122" s="262"/>
      <c r="BY122" s="262"/>
      <c r="BZ122" s="262"/>
      <c r="CA122" s="262"/>
      <c r="CB122" s="262"/>
      <c r="CC122" s="262"/>
      <c r="CD122" s="262"/>
      <c r="CE122" s="262"/>
      <c r="CF122" s="262"/>
      <c r="CG122" s="262"/>
      <c r="CH122" s="262"/>
      <c r="CI122" s="262"/>
      <c r="CJ122" s="262"/>
      <c r="CK122" s="262"/>
      <c r="CL122" s="262"/>
      <c r="CM122" s="262"/>
      <c r="CN122" s="262"/>
      <c r="CO122" s="262"/>
      <c r="CP122" s="262"/>
      <c r="CQ122" s="262"/>
      <c r="CR122" s="262"/>
      <c r="CS122" s="263"/>
      <c r="CT122" s="263"/>
      <c r="CU122" s="263"/>
      <c r="CV122" s="263"/>
      <c r="CW122" s="263"/>
      <c r="CX122" s="263"/>
      <c r="CY122" s="263"/>
      <c r="CZ122" s="263"/>
      <c r="DA122" s="263"/>
      <c r="DB122" s="263"/>
      <c r="DC122" s="263"/>
      <c r="DD122" s="263"/>
      <c r="DE122" s="263"/>
      <c r="DF122" s="263"/>
      <c r="DG122" s="263"/>
      <c r="DH122" s="263"/>
      <c r="DI122" s="263"/>
      <c r="DJ122" s="263"/>
      <c r="DK122" s="263"/>
      <c r="DL122" s="263"/>
      <c r="DM122" s="263"/>
      <c r="DN122" s="263"/>
      <c r="DO122" s="263"/>
      <c r="DP122" s="263"/>
      <c r="DQ122" s="263"/>
      <c r="DR122" s="264"/>
      <c r="DS122" s="264"/>
      <c r="DT122" s="264"/>
      <c r="DU122" s="264"/>
      <c r="DV122" s="264"/>
      <c r="DW122" s="264"/>
      <c r="DX122" s="264"/>
      <c r="DY122" s="264"/>
      <c r="DZ122" s="264"/>
      <c r="EA122" s="264"/>
      <c r="EB122" s="264"/>
      <c r="EC122" s="264"/>
      <c r="ED122" s="264"/>
      <c r="EE122" s="264"/>
      <c r="EF122" s="264"/>
      <c r="EG122" s="265"/>
      <c r="EH122" s="265"/>
      <c r="EI122" s="265"/>
      <c r="EJ122" s="265"/>
      <c r="EK122" s="266"/>
      <c r="EL122" s="333"/>
      <c r="EM122" s="110"/>
      <c r="EN122" s="110"/>
      <c r="EO122" s="110"/>
      <c r="EP122" s="110"/>
      <c r="EQ122" s="110"/>
      <c r="ER122" s="110"/>
      <c r="ES122" s="110"/>
      <c r="ET122" s="110"/>
      <c r="EU122" s="110"/>
      <c r="EV122" s="110"/>
      <c r="EW122" s="110"/>
      <c r="EX122" s="110"/>
      <c r="EY122" s="110"/>
      <c r="EZ122" s="110"/>
      <c r="FA122" s="110"/>
      <c r="FB122" s="110"/>
      <c r="FC122" s="110"/>
      <c r="FD122" s="110"/>
      <c r="FE122" s="110"/>
      <c r="FF122" s="110"/>
      <c r="FG122" s="110"/>
      <c r="FH122" s="110"/>
      <c r="FI122" s="110"/>
      <c r="FJ122" s="110"/>
      <c r="FK122" s="110"/>
      <c r="FL122" s="110"/>
      <c r="FM122" s="110"/>
      <c r="FN122" s="110"/>
      <c r="FO122" s="110"/>
      <c r="FP122" s="110"/>
      <c r="FQ122" s="110"/>
      <c r="FR122" s="110"/>
      <c r="FS122" s="110"/>
      <c r="FT122" s="110"/>
      <c r="FU122" s="110"/>
      <c r="FV122" s="110"/>
      <c r="FW122" s="316"/>
      <c r="FX122" s="316"/>
      <c r="FY122" s="316"/>
      <c r="FZ122" s="110"/>
      <c r="GA122" s="110"/>
      <c r="GB122" s="110"/>
      <c r="GC122" s="110"/>
      <c r="GD122" s="110"/>
      <c r="GE122" s="110"/>
      <c r="GF122" s="110"/>
      <c r="GG122" s="110"/>
      <c r="GH122" s="110"/>
      <c r="GI122" s="110"/>
      <c r="GJ122" s="110"/>
      <c r="GK122" s="110"/>
      <c r="GL122" s="110"/>
      <c r="GM122" s="110"/>
      <c r="GN122" s="110"/>
      <c r="GO122" s="110"/>
      <c r="GP122" s="110"/>
      <c r="GQ122" s="110"/>
      <c r="GR122" s="110"/>
      <c r="GS122" s="110"/>
      <c r="GT122" s="110"/>
      <c r="GU122" s="110">
        <f t="shared" ref="GU122:GZ122" si="55">SUM(GU90:GU121)</f>
        <v>0</v>
      </c>
      <c r="GV122" s="110">
        <f t="shared" si="55"/>
        <v>0</v>
      </c>
      <c r="GW122" s="110">
        <f t="shared" si="55"/>
        <v>0</v>
      </c>
      <c r="GX122" s="110">
        <f t="shared" si="55"/>
        <v>0</v>
      </c>
      <c r="GY122" s="110">
        <f t="shared" si="55"/>
        <v>0</v>
      </c>
      <c r="GZ122" s="110">
        <f t="shared" si="55"/>
        <v>0</v>
      </c>
      <c r="HA122" s="110"/>
      <c r="HB122" s="110"/>
      <c r="HC122" s="110"/>
      <c r="HD122" s="110">
        <f>SUM(HD90:HD121)</f>
        <v>0</v>
      </c>
      <c r="HE122" s="110">
        <f>SUM(HE90:HE121)</f>
        <v>0</v>
      </c>
      <c r="HF122" s="110">
        <f>SUM(HF90:HF121)</f>
        <v>0</v>
      </c>
      <c r="HG122" s="110">
        <f>SUM(HG90:HG121)</f>
        <v>0</v>
      </c>
      <c r="HH122" s="110">
        <f>SUM(HH90:HH121)</f>
        <v>0</v>
      </c>
      <c r="HI122" s="1"/>
    </row>
    <row r="123" spans="1:217">
      <c r="A123" s="162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1"/>
      <c r="BK123" s="151"/>
      <c r="BL123" s="151"/>
      <c r="BM123" s="151"/>
      <c r="BN123" s="151"/>
      <c r="BO123" s="151"/>
      <c r="BP123" s="151"/>
      <c r="BQ123" s="151"/>
      <c r="BR123" s="151"/>
      <c r="BS123" s="151"/>
      <c r="BT123" s="151"/>
      <c r="BU123" s="151"/>
      <c r="BV123" s="151"/>
      <c r="BW123" s="151"/>
      <c r="BX123" s="151"/>
      <c r="BY123" s="151"/>
      <c r="BZ123" s="151"/>
      <c r="CA123" s="151"/>
      <c r="CB123" s="151"/>
      <c r="CC123" s="151"/>
      <c r="CD123" s="151"/>
      <c r="CE123" s="151"/>
      <c r="CF123" s="151"/>
      <c r="CG123" s="151"/>
      <c r="CH123" s="151"/>
      <c r="CI123" s="151"/>
      <c r="CJ123" s="151"/>
      <c r="CK123" s="151"/>
      <c r="CL123" s="151"/>
      <c r="CM123" s="151"/>
      <c r="CN123" s="151"/>
      <c r="CO123" s="151"/>
      <c r="CP123" s="151"/>
      <c r="CQ123" s="151"/>
      <c r="CR123" s="151"/>
      <c r="CS123" s="151"/>
      <c r="CT123" s="151"/>
      <c r="CU123" s="151"/>
      <c r="CV123" s="151"/>
      <c r="CW123" s="151"/>
      <c r="CX123" s="151"/>
      <c r="CY123" s="151"/>
      <c r="CZ123" s="151"/>
      <c r="DA123" s="151"/>
      <c r="DB123" s="151"/>
      <c r="DC123" s="151"/>
      <c r="DD123" s="151"/>
      <c r="DE123" s="151"/>
      <c r="DF123" s="151"/>
      <c r="DG123" s="151"/>
      <c r="DH123" s="151"/>
      <c r="DI123" s="151"/>
      <c r="DJ123" s="151"/>
      <c r="DK123" s="151"/>
      <c r="DL123" s="151"/>
      <c r="DM123" s="151"/>
      <c r="DN123" s="151"/>
      <c r="DO123" s="151"/>
      <c r="DP123" s="151"/>
      <c r="DQ123" s="151"/>
      <c r="DR123" s="151"/>
      <c r="DS123" s="151"/>
      <c r="DT123" s="151"/>
      <c r="DU123" s="151"/>
      <c r="DV123" s="151"/>
      <c r="DW123" s="151"/>
      <c r="DX123" s="151"/>
      <c r="DY123" s="151"/>
      <c r="DZ123" s="151"/>
      <c r="EA123" s="151"/>
      <c r="EB123" s="151"/>
      <c r="EC123" s="151"/>
      <c r="ED123" s="151"/>
      <c r="EE123" s="151"/>
      <c r="EF123" s="151"/>
      <c r="EG123" s="151"/>
      <c r="EH123" s="151"/>
      <c r="EI123" s="151"/>
      <c r="EJ123" s="151"/>
      <c r="EK123" s="163"/>
      <c r="EM123" s="151"/>
      <c r="EN123" s="151"/>
      <c r="EO123" s="151"/>
      <c r="EP123" s="151"/>
      <c r="EQ123" s="151"/>
      <c r="ER123" s="151"/>
      <c r="ES123" s="151"/>
      <c r="ET123" s="151"/>
      <c r="EU123" s="151"/>
      <c r="EV123" s="151"/>
      <c r="EW123" s="151"/>
      <c r="EX123" s="151"/>
      <c r="EY123" s="151"/>
      <c r="EZ123" s="151"/>
      <c r="FA123" s="151"/>
      <c r="FB123" s="151"/>
      <c r="FC123" s="151"/>
      <c r="FD123" s="151"/>
      <c r="FE123" s="151"/>
      <c r="FF123" s="151"/>
      <c r="FG123" s="151"/>
      <c r="FH123" s="151"/>
      <c r="FI123" s="151"/>
      <c r="FJ123" s="151"/>
      <c r="FK123" s="151"/>
      <c r="FL123" s="151"/>
      <c r="FM123" s="151"/>
      <c r="FN123" s="151"/>
      <c r="FO123" s="151"/>
      <c r="FP123" s="151"/>
      <c r="FQ123" s="151"/>
      <c r="FR123" s="151"/>
      <c r="FS123" s="151"/>
      <c r="FT123" s="151"/>
      <c r="FU123" s="151"/>
      <c r="FV123" s="151"/>
      <c r="FW123" s="151"/>
      <c r="FX123" s="151"/>
      <c r="FY123" s="151"/>
      <c r="FZ123" s="151"/>
      <c r="GA123" s="151"/>
      <c r="GB123" s="151"/>
      <c r="GC123" s="151"/>
      <c r="GD123" s="151"/>
      <c r="GE123" s="151"/>
      <c r="GF123" s="151"/>
      <c r="GG123" s="151"/>
      <c r="GH123" s="151"/>
      <c r="GI123" s="151"/>
      <c r="GJ123" s="151"/>
      <c r="GK123" s="151"/>
      <c r="GL123" s="151"/>
      <c r="GM123" s="151"/>
      <c r="GN123" s="151"/>
      <c r="GO123" s="151"/>
      <c r="GP123" s="151"/>
      <c r="GQ123" s="151"/>
      <c r="GR123" s="151"/>
      <c r="GS123" s="151"/>
      <c r="GT123" s="151"/>
      <c r="GU123" s="151"/>
      <c r="GV123" s="151"/>
      <c r="GW123" s="151"/>
      <c r="GX123" s="151"/>
      <c r="GY123" s="151"/>
      <c r="GZ123" s="151"/>
      <c r="HA123" s="151"/>
      <c r="HB123" s="151"/>
      <c r="HC123" s="151"/>
      <c r="HD123" s="151"/>
      <c r="HE123" s="151"/>
      <c r="HF123" s="151"/>
      <c r="HG123" s="151"/>
      <c r="HH123" s="151"/>
      <c r="HI123" s="1"/>
    </row>
    <row r="124" spans="1:217" ht="18">
      <c r="A124" s="10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250" t="s">
        <v>80</v>
      </c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4"/>
      <c r="EH124" s="4"/>
      <c r="EI124" s="4"/>
      <c r="EJ124" s="4"/>
      <c r="EK124" s="6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1"/>
    </row>
    <row r="125" spans="1:217">
      <c r="A125" s="10"/>
      <c r="B125" s="4"/>
      <c r="C125" s="4"/>
      <c r="D125" s="4"/>
      <c r="E125" s="4"/>
      <c r="F125" s="4"/>
      <c r="G125" s="4"/>
      <c r="H125" s="469" t="s">
        <v>125</v>
      </c>
      <c r="I125" s="470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248" t="s">
        <v>130</v>
      </c>
      <c r="CT125" s="52"/>
      <c r="CU125" s="52"/>
      <c r="CV125" s="52"/>
      <c r="CW125" s="52"/>
      <c r="CX125" s="52"/>
      <c r="CY125" s="52"/>
      <c r="CZ125" s="52"/>
      <c r="DA125" s="52"/>
      <c r="DB125" s="52"/>
      <c r="DC125" s="52"/>
      <c r="DD125" s="52"/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4"/>
      <c r="EH125" s="4"/>
      <c r="EI125" s="4"/>
      <c r="EJ125" s="4"/>
      <c r="EK125" s="6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1"/>
    </row>
    <row r="126" spans="1:217">
      <c r="A126" s="10"/>
      <c r="B126" s="4"/>
      <c r="C126" s="4"/>
      <c r="D126" s="230" t="s">
        <v>104</v>
      </c>
      <c r="E126" s="4"/>
      <c r="F126" s="4"/>
      <c r="G126" s="4"/>
      <c r="H126" s="253" t="s">
        <v>10</v>
      </c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252" t="str">
        <f>IF(CS16=0,"",CS16)</f>
        <v/>
      </c>
      <c r="CT126" s="252" t="str">
        <f t="shared" ref="CT126:EF127" si="56">IF(CT16=0,"",CT16)</f>
        <v/>
      </c>
      <c r="CU126" s="252" t="str">
        <f t="shared" si="56"/>
        <v/>
      </c>
      <c r="CV126" s="252" t="str">
        <f t="shared" si="56"/>
        <v/>
      </c>
      <c r="CW126" s="252" t="str">
        <f t="shared" si="56"/>
        <v/>
      </c>
      <c r="CX126" s="252" t="str">
        <f t="shared" si="56"/>
        <v/>
      </c>
      <c r="CY126" s="252" t="str">
        <f t="shared" si="56"/>
        <v/>
      </c>
      <c r="CZ126" s="252" t="str">
        <f t="shared" si="56"/>
        <v/>
      </c>
      <c r="DA126" s="252" t="str">
        <f t="shared" si="56"/>
        <v/>
      </c>
      <c r="DB126" s="252" t="str">
        <f t="shared" si="56"/>
        <v/>
      </c>
      <c r="DC126" s="252" t="str">
        <f t="shared" si="56"/>
        <v/>
      </c>
      <c r="DD126" s="252" t="str">
        <f t="shared" si="56"/>
        <v/>
      </c>
      <c r="DE126" s="252" t="str">
        <f t="shared" si="56"/>
        <v/>
      </c>
      <c r="DF126" s="252" t="str">
        <f t="shared" si="56"/>
        <v/>
      </c>
      <c r="DG126" s="252" t="str">
        <f t="shared" si="56"/>
        <v/>
      </c>
      <c r="DH126" s="252" t="str">
        <f t="shared" si="56"/>
        <v/>
      </c>
      <c r="DI126" s="252" t="str">
        <f t="shared" si="56"/>
        <v/>
      </c>
      <c r="DJ126" s="252" t="str">
        <f t="shared" si="56"/>
        <v/>
      </c>
      <c r="DK126" s="252" t="str">
        <f t="shared" si="56"/>
        <v/>
      </c>
      <c r="DL126" s="252" t="str">
        <f t="shared" si="56"/>
        <v/>
      </c>
      <c r="DM126" s="252" t="str">
        <f t="shared" si="56"/>
        <v/>
      </c>
      <c r="DN126" s="252" t="str">
        <f t="shared" si="56"/>
        <v/>
      </c>
      <c r="DO126" s="252" t="str">
        <f t="shared" si="56"/>
        <v/>
      </c>
      <c r="DP126" s="252" t="str">
        <f t="shared" si="56"/>
        <v/>
      </c>
      <c r="DQ126" s="252" t="str">
        <f t="shared" si="56"/>
        <v/>
      </c>
      <c r="DR126" s="252" t="str">
        <f t="shared" si="56"/>
        <v/>
      </c>
      <c r="DS126" s="252" t="str">
        <f t="shared" si="56"/>
        <v/>
      </c>
      <c r="DT126" s="252" t="str">
        <f t="shared" si="56"/>
        <v/>
      </c>
      <c r="DU126" s="252" t="str">
        <f t="shared" si="56"/>
        <v/>
      </c>
      <c r="DV126" s="252" t="str">
        <f t="shared" si="56"/>
        <v/>
      </c>
      <c r="DW126" s="252" t="str">
        <f t="shared" si="56"/>
        <v/>
      </c>
      <c r="DX126" s="252" t="str">
        <f t="shared" si="56"/>
        <v/>
      </c>
      <c r="DY126" s="252" t="str">
        <f t="shared" si="56"/>
        <v/>
      </c>
      <c r="DZ126" s="252" t="str">
        <f t="shared" si="56"/>
        <v/>
      </c>
      <c r="EA126" s="252" t="str">
        <f t="shared" si="56"/>
        <v/>
      </c>
      <c r="EB126" s="252" t="str">
        <f t="shared" si="56"/>
        <v/>
      </c>
      <c r="EC126" s="252" t="str">
        <f t="shared" si="56"/>
        <v/>
      </c>
      <c r="ED126" s="252" t="str">
        <f t="shared" si="56"/>
        <v/>
      </c>
      <c r="EE126" s="252" t="str">
        <f t="shared" si="56"/>
        <v/>
      </c>
      <c r="EF126" s="252" t="str">
        <f t="shared" si="56"/>
        <v/>
      </c>
      <c r="EG126" s="4"/>
      <c r="EH126" s="4"/>
      <c r="EI126" s="4"/>
      <c r="EJ126" s="4"/>
      <c r="EK126" s="6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1"/>
    </row>
    <row r="127" spans="1:217">
      <c r="A127" s="10"/>
      <c r="B127" s="4"/>
      <c r="C127" s="4"/>
      <c r="D127" s="230" t="s">
        <v>9</v>
      </c>
      <c r="E127" s="4"/>
      <c r="F127" s="4"/>
      <c r="G127" s="4"/>
      <c r="H127" s="254" t="s">
        <v>11</v>
      </c>
      <c r="I127" s="255"/>
      <c r="J127" s="255"/>
      <c r="K127" s="255"/>
      <c r="L127" s="255"/>
      <c r="M127" s="255"/>
      <c r="N127" s="255"/>
      <c r="O127" s="255"/>
      <c r="P127" s="255"/>
      <c r="Q127" s="255"/>
      <c r="R127" s="255"/>
      <c r="S127" s="255"/>
      <c r="T127" s="255"/>
      <c r="U127" s="255"/>
      <c r="V127" s="255"/>
      <c r="W127" s="255"/>
      <c r="X127" s="255"/>
      <c r="Y127" s="255"/>
      <c r="Z127" s="255"/>
      <c r="AA127" s="255"/>
      <c r="AB127" s="255"/>
      <c r="AC127" s="255"/>
      <c r="AD127" s="255"/>
      <c r="AE127" s="255"/>
      <c r="AF127" s="255"/>
      <c r="AG127" s="255"/>
      <c r="AH127" s="255"/>
      <c r="AI127" s="255"/>
      <c r="AJ127" s="255"/>
      <c r="AK127" s="255"/>
      <c r="AL127" s="255"/>
      <c r="AM127" s="255"/>
      <c r="AN127" s="255"/>
      <c r="AO127" s="255"/>
      <c r="AP127" s="255"/>
      <c r="AQ127" s="255"/>
      <c r="AR127" s="255"/>
      <c r="AS127" s="255"/>
      <c r="AT127" s="255"/>
      <c r="AU127" s="255"/>
      <c r="AV127" s="255"/>
      <c r="AW127" s="255"/>
      <c r="AX127" s="255"/>
      <c r="AY127" s="255"/>
      <c r="AZ127" s="255"/>
      <c r="BA127" s="255"/>
      <c r="BB127" s="255"/>
      <c r="BC127" s="255"/>
      <c r="BD127" s="255"/>
      <c r="BE127" s="255"/>
      <c r="BF127" s="255"/>
      <c r="BG127" s="255"/>
      <c r="BH127" s="255"/>
      <c r="BI127" s="255"/>
      <c r="BJ127" s="255"/>
      <c r="BK127" s="255"/>
      <c r="BL127" s="255"/>
      <c r="BM127" s="255"/>
      <c r="BN127" s="255"/>
      <c r="BO127" s="255"/>
      <c r="BP127" s="255"/>
      <c r="BQ127" s="255"/>
      <c r="BR127" s="255"/>
      <c r="BS127" s="255"/>
      <c r="BT127" s="255"/>
      <c r="BU127" s="255"/>
      <c r="BV127" s="255"/>
      <c r="BW127" s="255"/>
      <c r="BX127" s="255"/>
      <c r="BY127" s="255"/>
      <c r="BZ127" s="255"/>
      <c r="CA127" s="255"/>
      <c r="CB127" s="255"/>
      <c r="CC127" s="255"/>
      <c r="CD127" s="255"/>
      <c r="CE127" s="255"/>
      <c r="CF127" s="255"/>
      <c r="CG127" s="255"/>
      <c r="CH127" s="255"/>
      <c r="CI127" s="255"/>
      <c r="CJ127" s="255"/>
      <c r="CK127" s="255"/>
      <c r="CL127" s="255"/>
      <c r="CM127" s="255"/>
      <c r="CN127" s="255"/>
      <c r="CO127" s="255"/>
      <c r="CP127" s="255"/>
      <c r="CQ127" s="255"/>
      <c r="CR127" s="255"/>
      <c r="CS127" s="213" t="str">
        <f>IF(CS17=0,"",CS17)</f>
        <v/>
      </c>
      <c r="CT127" s="213" t="str">
        <f t="shared" si="56"/>
        <v/>
      </c>
      <c r="CU127" s="213" t="str">
        <f t="shared" si="56"/>
        <v/>
      </c>
      <c r="CV127" s="213" t="str">
        <f t="shared" si="56"/>
        <v/>
      </c>
      <c r="CW127" s="213" t="str">
        <f t="shared" si="56"/>
        <v/>
      </c>
      <c r="CX127" s="213" t="str">
        <f t="shared" si="56"/>
        <v/>
      </c>
      <c r="CY127" s="213" t="str">
        <f t="shared" si="56"/>
        <v/>
      </c>
      <c r="CZ127" s="213" t="str">
        <f t="shared" si="56"/>
        <v/>
      </c>
      <c r="DA127" s="213" t="str">
        <f t="shared" si="56"/>
        <v/>
      </c>
      <c r="DB127" s="213" t="str">
        <f t="shared" si="56"/>
        <v/>
      </c>
      <c r="DC127" s="213" t="str">
        <f t="shared" si="56"/>
        <v/>
      </c>
      <c r="DD127" s="213" t="str">
        <f t="shared" si="56"/>
        <v/>
      </c>
      <c r="DE127" s="213" t="str">
        <f t="shared" si="56"/>
        <v/>
      </c>
      <c r="DF127" s="213" t="str">
        <f t="shared" si="56"/>
        <v/>
      </c>
      <c r="DG127" s="213" t="str">
        <f t="shared" si="56"/>
        <v/>
      </c>
      <c r="DH127" s="213" t="str">
        <f t="shared" si="56"/>
        <v/>
      </c>
      <c r="DI127" s="213" t="str">
        <f t="shared" si="56"/>
        <v/>
      </c>
      <c r="DJ127" s="213" t="str">
        <f t="shared" si="56"/>
        <v/>
      </c>
      <c r="DK127" s="213" t="str">
        <f t="shared" si="56"/>
        <v/>
      </c>
      <c r="DL127" s="213" t="str">
        <f t="shared" si="56"/>
        <v/>
      </c>
      <c r="DM127" s="213" t="str">
        <f t="shared" si="56"/>
        <v/>
      </c>
      <c r="DN127" s="213" t="str">
        <f t="shared" si="56"/>
        <v/>
      </c>
      <c r="DO127" s="213" t="str">
        <f t="shared" si="56"/>
        <v/>
      </c>
      <c r="DP127" s="213" t="str">
        <f t="shared" si="56"/>
        <v/>
      </c>
      <c r="DQ127" s="213" t="str">
        <f t="shared" si="56"/>
        <v/>
      </c>
      <c r="DR127" s="213" t="str">
        <f t="shared" si="56"/>
        <v/>
      </c>
      <c r="DS127" s="213" t="str">
        <f t="shared" si="56"/>
        <v/>
      </c>
      <c r="DT127" s="213" t="str">
        <f t="shared" si="56"/>
        <v/>
      </c>
      <c r="DU127" s="213" t="str">
        <f t="shared" si="56"/>
        <v/>
      </c>
      <c r="DV127" s="213" t="str">
        <f t="shared" si="56"/>
        <v/>
      </c>
      <c r="DW127" s="213" t="str">
        <f t="shared" si="56"/>
        <v/>
      </c>
      <c r="DX127" s="213" t="str">
        <f t="shared" si="56"/>
        <v/>
      </c>
      <c r="DY127" s="213" t="str">
        <f t="shared" si="56"/>
        <v/>
      </c>
      <c r="DZ127" s="213" t="str">
        <f t="shared" si="56"/>
        <v/>
      </c>
      <c r="EA127" s="213" t="str">
        <f t="shared" si="56"/>
        <v/>
      </c>
      <c r="EB127" s="213" t="str">
        <f t="shared" si="56"/>
        <v/>
      </c>
      <c r="EC127" s="213" t="str">
        <f t="shared" si="56"/>
        <v/>
      </c>
      <c r="ED127" s="213" t="str">
        <f t="shared" si="56"/>
        <v/>
      </c>
      <c r="EE127" s="213" t="str">
        <f t="shared" si="56"/>
        <v/>
      </c>
      <c r="EF127" s="213" t="str">
        <f t="shared" si="56"/>
        <v/>
      </c>
      <c r="EG127" s="4"/>
      <c r="EH127" s="4"/>
      <c r="EI127" s="4"/>
      <c r="EJ127" s="4"/>
      <c r="EK127" s="6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1"/>
    </row>
    <row r="128" spans="1:217">
      <c r="A128" s="10"/>
      <c r="B128" s="4"/>
      <c r="C128" s="4"/>
      <c r="D128" s="230" t="s">
        <v>126</v>
      </c>
      <c r="E128" s="4"/>
      <c r="F128" s="4"/>
      <c r="G128" s="4"/>
      <c r="H128" s="254" t="s">
        <v>93</v>
      </c>
      <c r="I128" s="255"/>
      <c r="J128" s="255"/>
      <c r="K128" s="255"/>
      <c r="L128" s="255"/>
      <c r="M128" s="255"/>
      <c r="N128" s="255"/>
      <c r="O128" s="255"/>
      <c r="P128" s="255"/>
      <c r="Q128" s="255"/>
      <c r="R128" s="255"/>
      <c r="S128" s="255"/>
      <c r="T128" s="255"/>
      <c r="U128" s="255"/>
      <c r="V128" s="255"/>
      <c r="W128" s="255"/>
      <c r="X128" s="255"/>
      <c r="Y128" s="255"/>
      <c r="Z128" s="255"/>
      <c r="AA128" s="255"/>
      <c r="AB128" s="255"/>
      <c r="AC128" s="255"/>
      <c r="AD128" s="255"/>
      <c r="AE128" s="255"/>
      <c r="AF128" s="255"/>
      <c r="AG128" s="255"/>
      <c r="AH128" s="255"/>
      <c r="AI128" s="255"/>
      <c r="AJ128" s="255"/>
      <c r="AK128" s="255"/>
      <c r="AL128" s="255"/>
      <c r="AM128" s="255"/>
      <c r="AN128" s="255"/>
      <c r="AO128" s="255"/>
      <c r="AP128" s="255"/>
      <c r="AQ128" s="255"/>
      <c r="AR128" s="255"/>
      <c r="AS128" s="255"/>
      <c r="AT128" s="255"/>
      <c r="AU128" s="255"/>
      <c r="AV128" s="255"/>
      <c r="AW128" s="255"/>
      <c r="AX128" s="255"/>
      <c r="AY128" s="255"/>
      <c r="AZ128" s="255"/>
      <c r="BA128" s="255"/>
      <c r="BB128" s="255"/>
      <c r="BC128" s="255"/>
      <c r="BD128" s="255"/>
      <c r="BE128" s="255"/>
      <c r="BF128" s="255"/>
      <c r="BG128" s="255"/>
      <c r="BH128" s="255"/>
      <c r="BI128" s="255"/>
      <c r="BJ128" s="255"/>
      <c r="BK128" s="255"/>
      <c r="BL128" s="255"/>
      <c r="BM128" s="255"/>
      <c r="BN128" s="255"/>
      <c r="BO128" s="255"/>
      <c r="BP128" s="255"/>
      <c r="BQ128" s="255"/>
      <c r="BR128" s="255"/>
      <c r="BS128" s="255"/>
      <c r="BT128" s="255"/>
      <c r="BU128" s="255"/>
      <c r="BV128" s="255"/>
      <c r="BW128" s="255"/>
      <c r="BX128" s="255"/>
      <c r="BY128" s="255"/>
      <c r="BZ128" s="255"/>
      <c r="CA128" s="255"/>
      <c r="CB128" s="255"/>
      <c r="CC128" s="255"/>
      <c r="CD128" s="255"/>
      <c r="CE128" s="255"/>
      <c r="CF128" s="255"/>
      <c r="CG128" s="255"/>
      <c r="CH128" s="255"/>
      <c r="CI128" s="255"/>
      <c r="CJ128" s="255"/>
      <c r="CK128" s="255"/>
      <c r="CL128" s="255"/>
      <c r="CM128" s="255"/>
      <c r="CN128" s="255"/>
      <c r="CO128" s="255"/>
      <c r="CP128" s="255"/>
      <c r="CQ128" s="255"/>
      <c r="CR128" s="255"/>
      <c r="CS128" s="213">
        <f>CS46</f>
        <v>0</v>
      </c>
      <c r="CT128" s="213">
        <f t="shared" ref="CT128:EF128" si="57">CT46</f>
        <v>0</v>
      </c>
      <c r="CU128" s="213">
        <f t="shared" si="57"/>
        <v>0</v>
      </c>
      <c r="CV128" s="213">
        <f t="shared" si="57"/>
        <v>0</v>
      </c>
      <c r="CW128" s="213">
        <f t="shared" si="57"/>
        <v>0</v>
      </c>
      <c r="CX128" s="213">
        <f t="shared" si="57"/>
        <v>0</v>
      </c>
      <c r="CY128" s="213">
        <f t="shared" si="57"/>
        <v>0</v>
      </c>
      <c r="CZ128" s="213">
        <f t="shared" si="57"/>
        <v>0</v>
      </c>
      <c r="DA128" s="213">
        <f t="shared" si="57"/>
        <v>0</v>
      </c>
      <c r="DB128" s="213">
        <f t="shared" si="57"/>
        <v>0</v>
      </c>
      <c r="DC128" s="213">
        <f t="shared" si="57"/>
        <v>0</v>
      </c>
      <c r="DD128" s="213">
        <f t="shared" si="57"/>
        <v>0</v>
      </c>
      <c r="DE128" s="213">
        <f t="shared" si="57"/>
        <v>0</v>
      </c>
      <c r="DF128" s="213">
        <f t="shared" si="57"/>
        <v>0</v>
      </c>
      <c r="DG128" s="213">
        <f t="shared" si="57"/>
        <v>0</v>
      </c>
      <c r="DH128" s="213">
        <f t="shared" si="57"/>
        <v>0</v>
      </c>
      <c r="DI128" s="213">
        <f t="shared" si="57"/>
        <v>0</v>
      </c>
      <c r="DJ128" s="213">
        <f t="shared" si="57"/>
        <v>0</v>
      </c>
      <c r="DK128" s="213">
        <f t="shared" si="57"/>
        <v>0</v>
      </c>
      <c r="DL128" s="213">
        <f t="shared" si="57"/>
        <v>0</v>
      </c>
      <c r="DM128" s="213">
        <f t="shared" si="57"/>
        <v>0</v>
      </c>
      <c r="DN128" s="213">
        <f t="shared" si="57"/>
        <v>0</v>
      </c>
      <c r="DO128" s="213">
        <f t="shared" si="57"/>
        <v>0</v>
      </c>
      <c r="DP128" s="213">
        <f t="shared" si="57"/>
        <v>0</v>
      </c>
      <c r="DQ128" s="213">
        <f t="shared" si="57"/>
        <v>0</v>
      </c>
      <c r="DR128" s="213">
        <f t="shared" si="57"/>
        <v>0</v>
      </c>
      <c r="DS128" s="213">
        <f t="shared" si="57"/>
        <v>0</v>
      </c>
      <c r="DT128" s="213">
        <f t="shared" si="57"/>
        <v>0</v>
      </c>
      <c r="DU128" s="213">
        <f t="shared" si="57"/>
        <v>0</v>
      </c>
      <c r="DV128" s="213">
        <f t="shared" si="57"/>
        <v>0</v>
      </c>
      <c r="DW128" s="213">
        <f t="shared" si="57"/>
        <v>0</v>
      </c>
      <c r="DX128" s="213">
        <f t="shared" si="57"/>
        <v>0</v>
      </c>
      <c r="DY128" s="213">
        <f t="shared" si="57"/>
        <v>0</v>
      </c>
      <c r="DZ128" s="213">
        <f t="shared" si="57"/>
        <v>0</v>
      </c>
      <c r="EA128" s="213">
        <f t="shared" si="57"/>
        <v>0</v>
      </c>
      <c r="EB128" s="213">
        <f t="shared" si="57"/>
        <v>0</v>
      </c>
      <c r="EC128" s="213">
        <f t="shared" si="57"/>
        <v>0</v>
      </c>
      <c r="ED128" s="213">
        <f t="shared" si="57"/>
        <v>0</v>
      </c>
      <c r="EE128" s="213">
        <f t="shared" si="57"/>
        <v>0</v>
      </c>
      <c r="EF128" s="213">
        <f t="shared" si="57"/>
        <v>0</v>
      </c>
      <c r="EG128" s="4"/>
      <c r="EH128" s="4"/>
      <c r="EI128" s="4"/>
      <c r="EJ128" s="4"/>
      <c r="EK128" s="6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1"/>
    </row>
    <row r="129" spans="1:217">
      <c r="A129" s="10"/>
      <c r="B129" s="4"/>
      <c r="C129" s="4"/>
      <c r="D129" s="230" t="s">
        <v>127</v>
      </c>
      <c r="E129" s="4"/>
      <c r="F129" s="4"/>
      <c r="G129" s="4"/>
      <c r="H129" s="254" t="s">
        <v>93</v>
      </c>
      <c r="I129" s="255"/>
      <c r="J129" s="255"/>
      <c r="K129" s="255"/>
      <c r="L129" s="255"/>
      <c r="M129" s="255"/>
      <c r="N129" s="255"/>
      <c r="O129" s="255"/>
      <c r="P129" s="255"/>
      <c r="Q129" s="255"/>
      <c r="R129" s="255"/>
      <c r="S129" s="255"/>
      <c r="T129" s="255"/>
      <c r="U129" s="255"/>
      <c r="V129" s="255"/>
      <c r="W129" s="255"/>
      <c r="X129" s="255"/>
      <c r="Y129" s="255"/>
      <c r="Z129" s="255"/>
      <c r="AA129" s="255"/>
      <c r="AB129" s="255"/>
      <c r="AC129" s="255"/>
      <c r="AD129" s="255"/>
      <c r="AE129" s="255"/>
      <c r="AF129" s="255"/>
      <c r="AG129" s="255"/>
      <c r="AH129" s="255"/>
      <c r="AI129" s="255"/>
      <c r="AJ129" s="255"/>
      <c r="AK129" s="255"/>
      <c r="AL129" s="255"/>
      <c r="AM129" s="255"/>
      <c r="AN129" s="255"/>
      <c r="AO129" s="255"/>
      <c r="AP129" s="255"/>
      <c r="AQ129" s="255"/>
      <c r="AR129" s="255"/>
      <c r="AS129" s="255"/>
      <c r="AT129" s="255"/>
      <c r="AU129" s="255"/>
      <c r="AV129" s="255"/>
      <c r="AW129" s="255"/>
      <c r="AX129" s="255"/>
      <c r="AY129" s="255"/>
      <c r="AZ129" s="255"/>
      <c r="BA129" s="255"/>
      <c r="BB129" s="255"/>
      <c r="BC129" s="255"/>
      <c r="BD129" s="255"/>
      <c r="BE129" s="255"/>
      <c r="BF129" s="255"/>
      <c r="BG129" s="255"/>
      <c r="BH129" s="255"/>
      <c r="BI129" s="255"/>
      <c r="BJ129" s="255"/>
      <c r="BK129" s="255"/>
      <c r="BL129" s="255"/>
      <c r="BM129" s="255"/>
      <c r="BN129" s="255"/>
      <c r="BO129" s="255"/>
      <c r="BP129" s="255"/>
      <c r="BQ129" s="255"/>
      <c r="BR129" s="255"/>
      <c r="BS129" s="255"/>
      <c r="BT129" s="255"/>
      <c r="BU129" s="255"/>
      <c r="BV129" s="255"/>
      <c r="BW129" s="255"/>
      <c r="BX129" s="255"/>
      <c r="BY129" s="255"/>
      <c r="BZ129" s="255"/>
      <c r="CA129" s="255"/>
      <c r="CB129" s="255"/>
      <c r="CC129" s="255"/>
      <c r="CD129" s="255"/>
      <c r="CE129" s="255"/>
      <c r="CF129" s="255"/>
      <c r="CG129" s="255"/>
      <c r="CH129" s="255"/>
      <c r="CI129" s="255"/>
      <c r="CJ129" s="255"/>
      <c r="CK129" s="255"/>
      <c r="CL129" s="255"/>
      <c r="CM129" s="255"/>
      <c r="CN129" s="255"/>
      <c r="CO129" s="255"/>
      <c r="CP129" s="255"/>
      <c r="CQ129" s="255"/>
      <c r="CR129" s="255"/>
      <c r="CS129" s="213">
        <f>CS72</f>
        <v>0</v>
      </c>
      <c r="CT129" s="213">
        <f t="shared" ref="CT129:EF129" si="58">CT72</f>
        <v>0</v>
      </c>
      <c r="CU129" s="213">
        <f t="shared" si="58"/>
        <v>0</v>
      </c>
      <c r="CV129" s="213">
        <f t="shared" si="58"/>
        <v>0</v>
      </c>
      <c r="CW129" s="213">
        <f t="shared" si="58"/>
        <v>0</v>
      </c>
      <c r="CX129" s="213">
        <f t="shared" si="58"/>
        <v>0</v>
      </c>
      <c r="CY129" s="213">
        <f t="shared" si="58"/>
        <v>0</v>
      </c>
      <c r="CZ129" s="213">
        <f t="shared" si="58"/>
        <v>0</v>
      </c>
      <c r="DA129" s="213">
        <f t="shared" si="58"/>
        <v>0</v>
      </c>
      <c r="DB129" s="213">
        <f t="shared" si="58"/>
        <v>0</v>
      </c>
      <c r="DC129" s="213">
        <f t="shared" si="58"/>
        <v>0</v>
      </c>
      <c r="DD129" s="213">
        <f t="shared" si="58"/>
        <v>0</v>
      </c>
      <c r="DE129" s="213">
        <f t="shared" si="58"/>
        <v>0</v>
      </c>
      <c r="DF129" s="213">
        <f t="shared" si="58"/>
        <v>0</v>
      </c>
      <c r="DG129" s="213">
        <f t="shared" si="58"/>
        <v>0</v>
      </c>
      <c r="DH129" s="213">
        <f t="shared" si="58"/>
        <v>0</v>
      </c>
      <c r="DI129" s="213">
        <f t="shared" si="58"/>
        <v>0</v>
      </c>
      <c r="DJ129" s="213">
        <f t="shared" si="58"/>
        <v>0</v>
      </c>
      <c r="DK129" s="213">
        <f t="shared" si="58"/>
        <v>0</v>
      </c>
      <c r="DL129" s="213">
        <f t="shared" si="58"/>
        <v>0</v>
      </c>
      <c r="DM129" s="213">
        <f t="shared" si="58"/>
        <v>0</v>
      </c>
      <c r="DN129" s="213">
        <f t="shared" si="58"/>
        <v>0</v>
      </c>
      <c r="DO129" s="213">
        <f t="shared" si="58"/>
        <v>0</v>
      </c>
      <c r="DP129" s="213">
        <f t="shared" si="58"/>
        <v>0</v>
      </c>
      <c r="DQ129" s="213">
        <f t="shared" si="58"/>
        <v>0</v>
      </c>
      <c r="DR129" s="213">
        <f t="shared" si="58"/>
        <v>0</v>
      </c>
      <c r="DS129" s="213">
        <f t="shared" si="58"/>
        <v>0</v>
      </c>
      <c r="DT129" s="213">
        <f t="shared" si="58"/>
        <v>0</v>
      </c>
      <c r="DU129" s="213">
        <f t="shared" si="58"/>
        <v>0</v>
      </c>
      <c r="DV129" s="213">
        <f t="shared" si="58"/>
        <v>0</v>
      </c>
      <c r="DW129" s="213">
        <f t="shared" si="58"/>
        <v>0</v>
      </c>
      <c r="DX129" s="213">
        <f t="shared" si="58"/>
        <v>0</v>
      </c>
      <c r="DY129" s="213">
        <f t="shared" si="58"/>
        <v>0</v>
      </c>
      <c r="DZ129" s="213">
        <f t="shared" si="58"/>
        <v>0</v>
      </c>
      <c r="EA129" s="213">
        <f t="shared" si="58"/>
        <v>0</v>
      </c>
      <c r="EB129" s="213">
        <f t="shared" si="58"/>
        <v>0</v>
      </c>
      <c r="EC129" s="213">
        <f t="shared" si="58"/>
        <v>0</v>
      </c>
      <c r="ED129" s="213">
        <f t="shared" si="58"/>
        <v>0</v>
      </c>
      <c r="EE129" s="213">
        <f t="shared" si="58"/>
        <v>0</v>
      </c>
      <c r="EF129" s="213">
        <f t="shared" si="58"/>
        <v>0</v>
      </c>
      <c r="EG129" s="4"/>
      <c r="EH129" s="4"/>
      <c r="EI129" s="4"/>
      <c r="EJ129" s="4"/>
      <c r="EK129" s="6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1"/>
    </row>
    <row r="130" spans="1:217" ht="13.5" thickBot="1">
      <c r="A130" s="10"/>
      <c r="B130" s="4"/>
      <c r="C130" s="4"/>
      <c r="D130" s="230"/>
      <c r="E130" s="4"/>
      <c r="F130" s="4"/>
      <c r="G130" s="4"/>
      <c r="H130" s="47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51"/>
      <c r="EB130" s="251"/>
      <c r="EC130" s="251"/>
      <c r="ED130" s="251"/>
      <c r="EE130" s="251"/>
      <c r="EF130" s="251"/>
      <c r="EG130" s="4"/>
      <c r="EH130" s="4"/>
      <c r="EI130" s="4"/>
      <c r="EJ130" s="4"/>
      <c r="EK130" s="6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1"/>
    </row>
    <row r="131" spans="1:217" ht="18.75" thickBot="1">
      <c r="A131" s="162"/>
      <c r="B131" s="151"/>
      <c r="C131" s="151"/>
      <c r="D131" s="233" t="s">
        <v>81</v>
      </c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  <c r="AU131" s="151"/>
      <c r="AV131" s="151"/>
      <c r="AW131" s="151"/>
      <c r="AX131" s="151"/>
      <c r="AY131" s="151"/>
      <c r="AZ131" s="151"/>
      <c r="BA131" s="151"/>
      <c r="BB131" s="151"/>
      <c r="BC131" s="151"/>
      <c r="BD131" s="151"/>
      <c r="BE131" s="151"/>
      <c r="BF131" s="151"/>
      <c r="BG131" s="151"/>
      <c r="BH131" s="151"/>
      <c r="BI131" s="151"/>
      <c r="BJ131" s="151"/>
      <c r="BK131" s="151"/>
      <c r="BL131" s="151"/>
      <c r="BM131" s="151"/>
      <c r="BN131" s="151"/>
      <c r="BO131" s="151"/>
      <c r="BP131" s="151"/>
      <c r="BQ131" s="151"/>
      <c r="BR131" s="151"/>
      <c r="BS131" s="151"/>
      <c r="BT131" s="151"/>
      <c r="BU131" s="151"/>
      <c r="BV131" s="151"/>
      <c r="BW131" s="151"/>
      <c r="BX131" s="151"/>
      <c r="BY131" s="151"/>
      <c r="BZ131" s="151"/>
      <c r="CA131" s="151"/>
      <c r="CB131" s="151"/>
      <c r="CC131" s="151"/>
      <c r="CD131" s="151"/>
      <c r="CE131" s="151"/>
      <c r="CF131" s="151"/>
      <c r="CG131" s="151"/>
      <c r="CH131" s="151"/>
      <c r="CI131" s="151"/>
      <c r="CJ131" s="151"/>
      <c r="CK131" s="151"/>
      <c r="CL131" s="151"/>
      <c r="CM131" s="151"/>
      <c r="CN131" s="151"/>
      <c r="CO131" s="151"/>
      <c r="CP131" s="151"/>
      <c r="CQ131" s="151"/>
      <c r="CR131" s="151"/>
      <c r="CS131" s="151"/>
      <c r="CT131" s="151"/>
      <c r="CU131" s="151"/>
      <c r="CV131" s="151"/>
      <c r="CW131" s="151"/>
      <c r="CX131" s="151"/>
      <c r="CY131" s="151"/>
      <c r="CZ131" s="151"/>
      <c r="DA131" s="151"/>
      <c r="DB131" s="151"/>
      <c r="DC131" s="151"/>
      <c r="DD131" s="151"/>
      <c r="DE131" s="151"/>
      <c r="DF131" s="151"/>
      <c r="DG131" s="151"/>
      <c r="DH131" s="151"/>
      <c r="DI131" s="151"/>
      <c r="DJ131" s="151"/>
      <c r="DK131" s="151"/>
      <c r="DL131" s="151"/>
      <c r="DM131" s="151"/>
      <c r="DN131" s="151"/>
      <c r="DO131" s="151"/>
      <c r="DP131" s="151"/>
      <c r="DQ131" s="151"/>
      <c r="DR131" s="151"/>
      <c r="DS131" s="151"/>
      <c r="DT131" s="151"/>
      <c r="DU131" s="151"/>
      <c r="DV131" s="151"/>
      <c r="DW131" s="151"/>
      <c r="DX131" s="151"/>
      <c r="DY131" s="151"/>
      <c r="DZ131" s="151"/>
      <c r="EA131" s="151"/>
      <c r="EB131" s="151"/>
      <c r="EC131" s="151"/>
      <c r="ED131" s="151"/>
      <c r="EE131" s="151"/>
      <c r="EF131" s="151"/>
      <c r="EG131" s="151"/>
      <c r="EH131" s="151"/>
      <c r="EI131" s="151"/>
      <c r="EJ131" s="151"/>
      <c r="EK131" s="163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1"/>
    </row>
    <row r="132" spans="1:217" ht="13.5" thickBot="1">
      <c r="A132" s="10"/>
      <c r="B132" s="4"/>
      <c r="C132" s="4"/>
      <c r="D132" s="232" t="s">
        <v>122</v>
      </c>
      <c r="E132" s="4"/>
      <c r="F132" s="4"/>
      <c r="G132" s="517">
        <f>$D$6</f>
        <v>0</v>
      </c>
      <c r="H132" s="517"/>
      <c r="I132" s="517"/>
      <c r="J132" s="517"/>
      <c r="K132" s="517"/>
      <c r="L132" s="517"/>
      <c r="M132" s="517"/>
      <c r="N132" s="517"/>
      <c r="O132" s="517"/>
      <c r="P132" s="517"/>
      <c r="Q132" s="517"/>
      <c r="R132" s="517"/>
      <c r="S132" s="517"/>
      <c r="T132" s="517"/>
      <c r="U132" s="517"/>
      <c r="V132" s="517"/>
      <c r="W132" s="517"/>
      <c r="X132" s="517"/>
      <c r="Y132" s="517"/>
      <c r="Z132" s="517"/>
      <c r="AA132" s="517"/>
      <c r="AB132" s="517"/>
      <c r="AC132" s="517"/>
      <c r="AD132" s="517"/>
      <c r="AE132" s="517"/>
      <c r="AF132" s="517"/>
      <c r="AG132" s="517"/>
      <c r="AH132" s="517"/>
      <c r="AI132" s="517"/>
      <c r="AJ132" s="517"/>
      <c r="AK132" s="517"/>
      <c r="AL132" s="517"/>
      <c r="AM132" s="517"/>
      <c r="AN132" s="517"/>
      <c r="AO132" s="517"/>
      <c r="AP132" s="517"/>
      <c r="AQ132" s="517"/>
      <c r="AR132" s="517"/>
      <c r="AS132" s="517"/>
      <c r="AT132" s="517"/>
      <c r="AU132" s="517"/>
      <c r="AV132" s="517"/>
      <c r="AW132" s="517"/>
      <c r="AX132" s="517"/>
      <c r="AY132" s="517"/>
      <c r="AZ132" s="517"/>
      <c r="BA132" s="517"/>
      <c r="BB132" s="517"/>
      <c r="BC132" s="517"/>
      <c r="BD132" s="517"/>
      <c r="BE132" s="517"/>
      <c r="BF132" s="517"/>
      <c r="BG132" s="517"/>
      <c r="BH132" s="517"/>
      <c r="BI132" s="517"/>
      <c r="BJ132" s="517"/>
      <c r="BK132" s="517"/>
      <c r="BL132" s="517"/>
      <c r="BM132" s="517"/>
      <c r="BN132" s="517"/>
      <c r="BO132" s="517"/>
      <c r="BP132" s="517"/>
      <c r="BQ132" s="517"/>
      <c r="BR132" s="517"/>
      <c r="BS132" s="517"/>
      <c r="BT132" s="517"/>
      <c r="BU132" s="517"/>
      <c r="BV132" s="517"/>
      <c r="BW132" s="517"/>
      <c r="BX132" s="517"/>
      <c r="BY132" s="517"/>
      <c r="BZ132" s="517"/>
      <c r="CA132" s="517"/>
      <c r="CB132" s="517"/>
      <c r="CC132" s="517"/>
      <c r="CD132" s="517"/>
      <c r="CE132" s="517"/>
      <c r="CF132" s="517"/>
      <c r="CG132" s="517"/>
      <c r="CH132" s="517"/>
      <c r="CI132" s="517"/>
      <c r="CJ132" s="517"/>
      <c r="CK132" s="517"/>
      <c r="CL132" s="517"/>
      <c r="CM132" s="517"/>
      <c r="CN132" s="517"/>
      <c r="CO132" s="517"/>
      <c r="CP132" s="517"/>
      <c r="CQ132" s="517"/>
      <c r="CR132" s="517"/>
      <c r="CS132" s="517"/>
      <c r="CT132" s="517"/>
      <c r="CU132" s="517"/>
      <c r="CV132" s="517"/>
      <c r="CW132" s="517"/>
      <c r="CX132" s="517"/>
      <c r="CY132" s="517"/>
      <c r="CZ132" s="517"/>
      <c r="DA132" s="517"/>
      <c r="DB132" s="517"/>
      <c r="DC132" s="517"/>
      <c r="DD132" s="517"/>
      <c r="DE132" s="517"/>
      <c r="DF132" s="4"/>
      <c r="DG132" s="4"/>
      <c r="DH132" s="4"/>
      <c r="DI132" s="4"/>
      <c r="DJ132" s="4"/>
      <c r="DK132" s="232" t="s">
        <v>256</v>
      </c>
      <c r="DL132" s="232"/>
      <c r="DM132" s="232"/>
      <c r="DN132" s="4"/>
      <c r="DO132" s="4"/>
      <c r="DP132" s="4"/>
      <c r="DQ132" s="4"/>
      <c r="DR132" s="4"/>
      <c r="DS132" s="4"/>
      <c r="DT132" s="4"/>
      <c r="DU132" s="537">
        <f>$F$5</f>
        <v>0</v>
      </c>
      <c r="DV132" s="538"/>
      <c r="DW132" s="538"/>
      <c r="DX132" s="539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6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1"/>
    </row>
    <row r="133" spans="1:217" ht="18.75" thickBot="1">
      <c r="A133" s="10"/>
      <c r="B133" s="4"/>
      <c r="C133" s="4"/>
      <c r="D133" s="231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6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1"/>
    </row>
    <row r="134" spans="1:217" ht="13.5" thickBot="1">
      <c r="A134" s="10"/>
      <c r="B134" s="4"/>
      <c r="C134" s="4"/>
      <c r="D134" s="4" t="s">
        <v>13</v>
      </c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522">
        <f>G46</f>
        <v>0</v>
      </c>
      <c r="CT134" s="523"/>
      <c r="CU134" s="52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6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1"/>
    </row>
    <row r="135" spans="1:217" ht="13.5" thickBot="1">
      <c r="A135" s="10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150"/>
      <c r="CT135" s="150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6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1"/>
    </row>
    <row r="136" spans="1:217" ht="13.5" thickBot="1">
      <c r="A136" s="10"/>
      <c r="B136" s="4"/>
      <c r="C136" s="4"/>
      <c r="D136" s="4" t="s">
        <v>18</v>
      </c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13" t="s">
        <v>16</v>
      </c>
      <c r="CW136" s="414"/>
      <c r="CX136" s="414"/>
      <c r="CY136" s="414"/>
      <c r="CZ136" s="414"/>
      <c r="DA136" s="415"/>
      <c r="DH136" s="4"/>
      <c r="DI136" s="413" t="s">
        <v>17</v>
      </c>
      <c r="DJ136" s="414"/>
      <c r="DK136" s="414"/>
      <c r="DL136" s="414"/>
      <c r="DM136" s="414"/>
      <c r="DN136" s="415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6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1"/>
    </row>
    <row r="137" spans="1:217" ht="13.5" thickBot="1">
      <c r="A137" s="10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24" t="s">
        <v>39</v>
      </c>
      <c r="CW137" s="425"/>
      <c r="CX137" s="518" t="s">
        <v>40</v>
      </c>
      <c r="CY137" s="519"/>
      <c r="CZ137" s="424" t="s">
        <v>41</v>
      </c>
      <c r="DA137" s="425"/>
      <c r="DH137" s="4"/>
      <c r="DI137" s="424" t="s">
        <v>39</v>
      </c>
      <c r="DJ137" s="425"/>
      <c r="DK137" s="518" t="s">
        <v>40</v>
      </c>
      <c r="DL137" s="519"/>
      <c r="DM137" s="424" t="s">
        <v>41</v>
      </c>
      <c r="DN137" s="425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6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1"/>
    </row>
    <row r="138" spans="1:217" ht="13.5" thickBot="1">
      <c r="A138" s="10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09">
        <f>EM40</f>
        <v>0</v>
      </c>
      <c r="CW138" s="409"/>
      <c r="CX138" s="409">
        <f>EN40</f>
        <v>0</v>
      </c>
      <c r="CY138" s="409"/>
      <c r="CZ138" s="409">
        <f>EO40</f>
        <v>0</v>
      </c>
      <c r="DA138" s="409"/>
      <c r="DH138" s="4"/>
      <c r="DI138" s="409">
        <f>EP40</f>
        <v>0</v>
      </c>
      <c r="DJ138" s="409"/>
      <c r="DK138" s="409">
        <f>EQ40</f>
        <v>0</v>
      </c>
      <c r="DL138" s="409"/>
      <c r="DM138" s="409">
        <f>ER40</f>
        <v>0</v>
      </c>
      <c r="DN138" s="409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6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1"/>
    </row>
    <row r="139" spans="1:217" ht="13.5" thickBot="1">
      <c r="A139" s="10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6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1"/>
    </row>
    <row r="140" spans="1:217" ht="13.5" thickBot="1">
      <c r="A140" s="10"/>
      <c r="B140" s="4"/>
      <c r="C140" s="4"/>
      <c r="D140" s="4" t="s">
        <v>18</v>
      </c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13" t="s">
        <v>112</v>
      </c>
      <c r="CW140" s="414"/>
      <c r="CX140" s="414"/>
      <c r="CY140" s="414"/>
      <c r="CZ140" s="414"/>
      <c r="DA140" s="414"/>
      <c r="DB140" s="414"/>
      <c r="DC140" s="415"/>
      <c r="DI140" s="413" t="s">
        <v>113</v>
      </c>
      <c r="DJ140" s="414"/>
      <c r="DK140" s="414"/>
      <c r="DL140" s="414"/>
      <c r="DM140" s="414"/>
      <c r="DN140" s="414"/>
      <c r="DO140" s="414"/>
      <c r="DP140" s="415"/>
      <c r="DQ140" s="4"/>
      <c r="DR140" s="4"/>
      <c r="DS140" s="236" t="s">
        <v>114</v>
      </c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6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1"/>
    </row>
    <row r="141" spans="1:217" ht="13.5" thickBot="1">
      <c r="A141" s="10"/>
      <c r="B141" s="4"/>
      <c r="C141" s="4"/>
      <c r="D141" s="4" t="s">
        <v>82</v>
      </c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10" t="s">
        <v>39</v>
      </c>
      <c r="CW141" s="411"/>
      <c r="CX141" s="422" t="s">
        <v>40</v>
      </c>
      <c r="CY141" s="423"/>
      <c r="CZ141" s="410" t="s">
        <v>41</v>
      </c>
      <c r="DA141" s="525"/>
      <c r="DB141" s="424" t="s">
        <v>86</v>
      </c>
      <c r="DC141" s="425"/>
      <c r="DI141" s="410" t="s">
        <v>39</v>
      </c>
      <c r="DJ141" s="411"/>
      <c r="DK141" s="422" t="s">
        <v>40</v>
      </c>
      <c r="DL141" s="423"/>
      <c r="DM141" s="424" t="s">
        <v>41</v>
      </c>
      <c r="DN141" s="425"/>
      <c r="DO141" s="424" t="s">
        <v>86</v>
      </c>
      <c r="DP141" s="425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6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1"/>
    </row>
    <row r="142" spans="1:217" ht="13.5" thickBot="1">
      <c r="A142" s="10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09">
        <f>ES40</f>
        <v>0</v>
      </c>
      <c r="CW142" s="409"/>
      <c r="CX142" s="409">
        <f>ET40-FC40</f>
        <v>0</v>
      </c>
      <c r="CY142" s="409"/>
      <c r="CZ142" s="419">
        <f>EU40-FD40</f>
        <v>0</v>
      </c>
      <c r="DA142" s="420"/>
      <c r="DB142" s="409">
        <f>EV40</f>
        <v>0</v>
      </c>
      <c r="DC142" s="409"/>
      <c r="DI142" s="409">
        <f>EW40</f>
        <v>0</v>
      </c>
      <c r="DJ142" s="409"/>
      <c r="DK142" s="409">
        <f>EX40-FK40</f>
        <v>0</v>
      </c>
      <c r="DL142" s="409"/>
      <c r="DM142" s="419">
        <f>EY40-FL40</f>
        <v>0</v>
      </c>
      <c r="DN142" s="420"/>
      <c r="DO142" s="419">
        <f>EZ40</f>
        <v>0</v>
      </c>
      <c r="DP142" s="420"/>
      <c r="DQ142" s="4"/>
      <c r="DR142" s="4"/>
      <c r="DS142" s="4"/>
      <c r="DT142" s="4"/>
      <c r="DU142" s="537">
        <f>SUM(CV138:DN138)+SUM(CV142:DO142)+CV157+DI157</f>
        <v>0</v>
      </c>
      <c r="DV142" s="538"/>
      <c r="DW142" s="538"/>
      <c r="DX142" s="539"/>
      <c r="DY142" s="4"/>
      <c r="DZ142" s="4"/>
      <c r="EA142" s="4"/>
      <c r="EB142" s="230" t="s">
        <v>199</v>
      </c>
      <c r="EC142" s="4"/>
      <c r="ED142" s="4"/>
      <c r="EE142" s="522">
        <f>+CV157+DI157</f>
        <v>0</v>
      </c>
      <c r="EF142" s="523"/>
      <c r="EG142" s="524"/>
      <c r="EH142" s="4"/>
      <c r="EI142" s="230" t="s">
        <v>84</v>
      </c>
      <c r="EJ142" s="4"/>
      <c r="EK142" s="6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1"/>
    </row>
    <row r="143" spans="1:217" ht="13.5" thickBot="1">
      <c r="A143" s="10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6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1"/>
    </row>
    <row r="144" spans="1:217" ht="13.5" thickBot="1">
      <c r="A144" s="10"/>
      <c r="B144" s="4"/>
      <c r="C144" s="4"/>
      <c r="D144" s="368" t="s">
        <v>257</v>
      </c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13" t="s">
        <v>89</v>
      </c>
      <c r="CW144" s="414"/>
      <c r="CX144" s="414"/>
      <c r="CY144" s="414"/>
      <c r="CZ144" s="414"/>
      <c r="DA144" s="414"/>
      <c r="DB144" s="414"/>
      <c r="DC144" s="414"/>
      <c r="DD144" s="414"/>
      <c r="DE144" s="415"/>
      <c r="DI144" s="413" t="s">
        <v>88</v>
      </c>
      <c r="DJ144" s="414"/>
      <c r="DK144" s="414"/>
      <c r="DL144" s="414"/>
      <c r="DM144" s="414"/>
      <c r="DN144" s="414"/>
      <c r="DO144" s="414"/>
      <c r="DP144" s="414"/>
      <c r="DQ144" s="414"/>
      <c r="DR144" s="415"/>
      <c r="DS144" s="4"/>
      <c r="DT144" s="4"/>
      <c r="DU144" s="4"/>
      <c r="DV144" s="4"/>
      <c r="DW144" s="310"/>
      <c r="DX144" s="4"/>
      <c r="DY144" s="4"/>
      <c r="DZ144" s="4"/>
      <c r="EA144" s="4"/>
      <c r="EB144" s="310" t="s">
        <v>242</v>
      </c>
      <c r="EC144" s="4"/>
      <c r="ED144" s="4"/>
      <c r="EE144" s="4"/>
      <c r="EF144" s="4"/>
      <c r="EG144" s="4"/>
      <c r="EH144" s="4"/>
      <c r="EI144" s="4"/>
      <c r="EJ144" s="4"/>
      <c r="EK144" s="6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1"/>
    </row>
    <row r="145" spans="1:217" ht="13.5" hidden="1" customHeight="1" thickBot="1">
      <c r="A145" s="10"/>
      <c r="B145" s="4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410" t="s">
        <v>39</v>
      </c>
      <c r="CW145" s="525"/>
      <c r="CX145" s="526" t="s">
        <v>40</v>
      </c>
      <c r="CY145" s="519"/>
      <c r="CZ145" s="410" t="s">
        <v>41</v>
      </c>
      <c r="DA145" s="525"/>
      <c r="DB145" s="410" t="s">
        <v>83</v>
      </c>
      <c r="DC145" s="525"/>
      <c r="DD145" s="4"/>
      <c r="DE145" s="4"/>
      <c r="DI145" s="410" t="s">
        <v>39</v>
      </c>
      <c r="DJ145" s="525"/>
      <c r="DK145" s="279" t="s">
        <v>40</v>
      </c>
      <c r="DL145" s="280"/>
      <c r="DM145" s="283" t="s">
        <v>41</v>
      </c>
      <c r="DN145" s="284"/>
      <c r="DO145" s="283" t="s">
        <v>83</v>
      </c>
      <c r="DP145" s="284"/>
      <c r="DQ145" s="4"/>
      <c r="DR145" s="4"/>
      <c r="DS145" s="4"/>
      <c r="DT145" s="4"/>
      <c r="DU145" s="4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154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</row>
    <row r="146" spans="1:217" ht="13.5" hidden="1" customHeight="1" thickBot="1">
      <c r="A146" s="10"/>
      <c r="B146" s="4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412"/>
      <c r="CW146" s="412"/>
      <c r="CX146" s="412"/>
      <c r="CY146" s="412"/>
      <c r="CZ146" s="412"/>
      <c r="DA146" s="412"/>
      <c r="DB146" s="412"/>
      <c r="DC146" s="412"/>
      <c r="DD146" s="4"/>
      <c r="DE146" s="4"/>
      <c r="DI146" s="412"/>
      <c r="DJ146" s="412"/>
      <c r="DK146" s="285"/>
      <c r="DL146" s="285"/>
      <c r="DM146" s="285"/>
      <c r="DN146" s="285"/>
      <c r="DO146" s="285"/>
      <c r="DP146" s="285"/>
      <c r="DQ146" s="4"/>
      <c r="DR146" s="4"/>
      <c r="DS146" s="286"/>
      <c r="DT146" s="286"/>
      <c r="DU146" s="287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154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</row>
    <row r="147" spans="1:217" ht="13.5" hidden="1" customHeight="1" thickBot="1">
      <c r="A147" s="10"/>
      <c r="B147" s="4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154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</row>
    <row r="148" spans="1:217" ht="13.5" hidden="1" customHeight="1" thickBot="1">
      <c r="A148" s="10"/>
      <c r="B148" s="4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154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</row>
    <row r="149" spans="1:217" ht="13.5" hidden="1" customHeight="1" thickBot="1">
      <c r="A149" s="10"/>
      <c r="B149" s="4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154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</row>
    <row r="150" spans="1:217" ht="13.5" hidden="1" customHeight="1" thickBot="1">
      <c r="A150" s="10"/>
      <c r="B150" s="4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154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</row>
    <row r="151" spans="1:217" ht="13.5" hidden="1" customHeight="1" thickBot="1">
      <c r="A151" s="10"/>
      <c r="B151" s="4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154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</row>
    <row r="152" spans="1:217" ht="13.5" hidden="1" customHeight="1" thickBot="1">
      <c r="A152" s="10"/>
      <c r="B152" s="4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154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</row>
    <row r="153" spans="1:217" ht="13.5" hidden="1" customHeight="1" thickBot="1">
      <c r="A153" s="10"/>
      <c r="B153" s="4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154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</row>
    <row r="154" spans="1:217" ht="13.5" hidden="1" customHeight="1" thickBot="1">
      <c r="A154" s="10"/>
      <c r="B154" s="4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154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</row>
    <row r="155" spans="1:217" ht="13.5" hidden="1" customHeight="1" thickBot="1">
      <c r="A155" s="24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156"/>
      <c r="CW155" s="156"/>
      <c r="CX155" s="156"/>
      <c r="CY155" s="156"/>
      <c r="CZ155" s="156"/>
      <c r="DA155" s="156"/>
      <c r="DB155" s="156"/>
      <c r="DC155" s="156"/>
      <c r="DD155" s="156"/>
      <c r="DE155" s="156"/>
      <c r="DI155" s="156"/>
      <c r="DJ155" s="156"/>
      <c r="DK155" s="156"/>
      <c r="DL155" s="156"/>
      <c r="DM155" s="156"/>
      <c r="DN155" s="156"/>
      <c r="DO155" s="156"/>
      <c r="DP155" s="156"/>
      <c r="DQ155" s="156"/>
      <c r="DR155" s="156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29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</row>
    <row r="156" spans="1:217" ht="13.5" thickBot="1">
      <c r="A156" s="10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10" t="s">
        <v>85</v>
      </c>
      <c r="CW156" s="411"/>
      <c r="CX156" s="422" t="s">
        <v>67</v>
      </c>
      <c r="CY156" s="423"/>
      <c r="CZ156" s="410" t="s">
        <v>68</v>
      </c>
      <c r="DA156" s="525"/>
      <c r="DB156" s="410" t="s">
        <v>69</v>
      </c>
      <c r="DC156" s="525"/>
      <c r="DD156" s="424" t="s">
        <v>87</v>
      </c>
      <c r="DE156" s="425"/>
      <c r="DI156" s="410" t="s">
        <v>85</v>
      </c>
      <c r="DJ156" s="411"/>
      <c r="DK156" s="422" t="s">
        <v>67</v>
      </c>
      <c r="DL156" s="423"/>
      <c r="DM156" s="424" t="s">
        <v>68</v>
      </c>
      <c r="DN156" s="425"/>
      <c r="DO156" s="424" t="s">
        <v>69</v>
      </c>
      <c r="DP156" s="425"/>
      <c r="DQ156" s="281" t="s">
        <v>87</v>
      </c>
      <c r="DR156" s="282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6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1"/>
    </row>
    <row r="157" spans="1:217" ht="13.5" thickBot="1">
      <c r="A157" s="10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09">
        <f>SUM(FA40:FD40)</f>
        <v>0</v>
      </c>
      <c r="CW157" s="409"/>
      <c r="CX157" s="409">
        <f>FE40</f>
        <v>0</v>
      </c>
      <c r="CY157" s="409"/>
      <c r="CZ157" s="409">
        <f>FF40</f>
        <v>0</v>
      </c>
      <c r="DA157" s="409"/>
      <c r="DB157" s="409">
        <f>FG40</f>
        <v>0</v>
      </c>
      <c r="DC157" s="409"/>
      <c r="DD157" s="409">
        <f>FH40</f>
        <v>0</v>
      </c>
      <c r="DE157" s="409"/>
      <c r="DI157" s="409">
        <f>SUM(FI40:FL40)</f>
        <v>0</v>
      </c>
      <c r="DJ157" s="409"/>
      <c r="DK157" s="419">
        <f>FM40</f>
        <v>0</v>
      </c>
      <c r="DL157" s="420"/>
      <c r="DM157" s="419">
        <f>FN40</f>
        <v>0</v>
      </c>
      <c r="DN157" s="420"/>
      <c r="DO157" s="419">
        <f>FO40</f>
        <v>0</v>
      </c>
      <c r="DP157" s="420"/>
      <c r="DQ157" s="419">
        <f>FP40</f>
        <v>0</v>
      </c>
      <c r="DR157" s="420"/>
      <c r="DV157" s="4"/>
      <c r="DW157" s="4"/>
      <c r="DX157" s="4"/>
      <c r="DY157" s="4"/>
      <c r="DZ157" s="4"/>
      <c r="EA157" s="4"/>
      <c r="EB157" s="4"/>
      <c r="EC157" s="4"/>
      <c r="ED157" s="4"/>
      <c r="EE157" s="416">
        <f>DU142*8+CS134*24</f>
        <v>0</v>
      </c>
      <c r="EF157" s="417"/>
      <c r="EG157" s="418"/>
      <c r="EH157" s="4"/>
      <c r="EI157" s="4"/>
      <c r="EJ157" s="4"/>
      <c r="EK157" s="6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1"/>
    </row>
    <row r="158" spans="1:217" ht="13.5" thickBot="1">
      <c r="A158" s="10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6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1"/>
    </row>
    <row r="159" spans="1:217" ht="18.75" thickBot="1">
      <c r="A159" s="162"/>
      <c r="B159" s="151"/>
      <c r="C159" s="151"/>
      <c r="D159" s="233" t="s">
        <v>90</v>
      </c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  <c r="AC159" s="151"/>
      <c r="AD159" s="151"/>
      <c r="AE159" s="151"/>
      <c r="AF159" s="151"/>
      <c r="AG159" s="151"/>
      <c r="AH159" s="151"/>
      <c r="AI159" s="151"/>
      <c r="AJ159" s="151"/>
      <c r="AK159" s="151"/>
      <c r="AL159" s="151"/>
      <c r="AM159" s="151"/>
      <c r="AN159" s="151"/>
      <c r="AO159" s="151"/>
      <c r="AP159" s="151"/>
      <c r="AQ159" s="151"/>
      <c r="AR159" s="151"/>
      <c r="AS159" s="151"/>
      <c r="AT159" s="151"/>
      <c r="AU159" s="151"/>
      <c r="AV159" s="151"/>
      <c r="AW159" s="151"/>
      <c r="AX159" s="151"/>
      <c r="AY159" s="151"/>
      <c r="AZ159" s="151"/>
      <c r="BA159" s="151"/>
      <c r="BB159" s="151"/>
      <c r="BC159" s="151"/>
      <c r="BD159" s="151"/>
      <c r="BE159" s="151"/>
      <c r="BF159" s="151"/>
      <c r="BG159" s="151"/>
      <c r="BH159" s="151"/>
      <c r="BI159" s="151"/>
      <c r="BJ159" s="151"/>
      <c r="BK159" s="151"/>
      <c r="BL159" s="151"/>
      <c r="BM159" s="151"/>
      <c r="BN159" s="151"/>
      <c r="BO159" s="151"/>
      <c r="BP159" s="151"/>
      <c r="BQ159" s="151"/>
      <c r="BR159" s="151"/>
      <c r="BS159" s="151"/>
      <c r="BT159" s="151"/>
      <c r="BU159" s="151"/>
      <c r="BV159" s="151"/>
      <c r="BW159" s="151"/>
      <c r="BX159" s="151"/>
      <c r="BY159" s="151"/>
      <c r="BZ159" s="151"/>
      <c r="CA159" s="151"/>
      <c r="CB159" s="151"/>
      <c r="CC159" s="151"/>
      <c r="CD159" s="151"/>
      <c r="CE159" s="151"/>
      <c r="CF159" s="151"/>
      <c r="CG159" s="151"/>
      <c r="CH159" s="151"/>
      <c r="CI159" s="151"/>
      <c r="CJ159" s="151"/>
      <c r="CK159" s="151"/>
      <c r="CL159" s="151"/>
      <c r="CM159" s="151"/>
      <c r="CN159" s="151"/>
      <c r="CO159" s="151"/>
      <c r="CP159" s="151"/>
      <c r="CQ159" s="151"/>
      <c r="CR159" s="151"/>
      <c r="CS159" s="152"/>
      <c r="CT159" s="152"/>
      <c r="CU159" s="152"/>
      <c r="CV159" s="152"/>
      <c r="CW159" s="152"/>
      <c r="CX159" s="152"/>
      <c r="CY159" s="152"/>
      <c r="CZ159" s="152"/>
      <c r="DA159" s="152"/>
      <c r="DB159" s="152"/>
      <c r="DC159" s="152"/>
      <c r="DD159" s="152"/>
      <c r="DE159" s="152"/>
      <c r="DF159" s="152"/>
      <c r="DG159" s="152"/>
      <c r="DH159" s="152"/>
      <c r="DI159" s="152"/>
      <c r="DJ159" s="152"/>
      <c r="DK159" s="152"/>
      <c r="DL159" s="152"/>
      <c r="DM159" s="152"/>
      <c r="DN159" s="152"/>
      <c r="DO159" s="152"/>
      <c r="DP159" s="152"/>
      <c r="DQ159" s="152"/>
      <c r="DR159" s="152"/>
      <c r="DS159" s="152"/>
      <c r="DT159" s="152"/>
      <c r="DU159" s="152"/>
      <c r="DV159" s="152"/>
      <c r="DW159" s="152"/>
      <c r="DX159" s="152"/>
      <c r="DY159" s="152"/>
      <c r="DZ159" s="152"/>
      <c r="EA159" s="152"/>
      <c r="EB159" s="152"/>
      <c r="EC159" s="152"/>
      <c r="ED159" s="152"/>
      <c r="EE159" s="152"/>
      <c r="EF159" s="152"/>
      <c r="EG159" s="151"/>
      <c r="EH159" s="151"/>
      <c r="EI159" s="151"/>
      <c r="EJ159" s="151"/>
      <c r="EK159" s="163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1"/>
    </row>
    <row r="160" spans="1:217" ht="13.5" thickBot="1">
      <c r="A160" s="10"/>
      <c r="B160" s="4"/>
      <c r="C160" s="4"/>
      <c r="D160" s="232" t="s">
        <v>122</v>
      </c>
      <c r="E160" s="4"/>
      <c r="F160" s="4"/>
      <c r="G160" s="517">
        <f>$D$6</f>
        <v>0</v>
      </c>
      <c r="H160" s="517"/>
      <c r="I160" s="517"/>
      <c r="J160" s="517"/>
      <c r="K160" s="517"/>
      <c r="L160" s="517"/>
      <c r="M160" s="517"/>
      <c r="N160" s="517"/>
      <c r="O160" s="517"/>
      <c r="P160" s="517"/>
      <c r="Q160" s="517"/>
      <c r="R160" s="517"/>
      <c r="S160" s="517"/>
      <c r="T160" s="517"/>
      <c r="U160" s="517"/>
      <c r="V160" s="517"/>
      <c r="W160" s="517"/>
      <c r="X160" s="517"/>
      <c r="Y160" s="517"/>
      <c r="Z160" s="517"/>
      <c r="AA160" s="517"/>
      <c r="AB160" s="517"/>
      <c r="AC160" s="517"/>
      <c r="AD160" s="517"/>
      <c r="AE160" s="517"/>
      <c r="AF160" s="517"/>
      <c r="AG160" s="517"/>
      <c r="AH160" s="517"/>
      <c r="AI160" s="517"/>
      <c r="AJ160" s="517"/>
      <c r="AK160" s="517"/>
      <c r="AL160" s="517"/>
      <c r="AM160" s="517"/>
      <c r="AN160" s="517"/>
      <c r="AO160" s="517"/>
      <c r="AP160" s="517"/>
      <c r="AQ160" s="517"/>
      <c r="AR160" s="517"/>
      <c r="AS160" s="517"/>
      <c r="AT160" s="517"/>
      <c r="AU160" s="517"/>
      <c r="AV160" s="517"/>
      <c r="AW160" s="517"/>
      <c r="AX160" s="517"/>
      <c r="AY160" s="517"/>
      <c r="AZ160" s="517"/>
      <c r="BA160" s="517"/>
      <c r="BB160" s="517"/>
      <c r="BC160" s="517"/>
      <c r="BD160" s="517"/>
      <c r="BE160" s="517"/>
      <c r="BF160" s="517"/>
      <c r="BG160" s="517"/>
      <c r="BH160" s="517"/>
      <c r="BI160" s="517"/>
      <c r="BJ160" s="517"/>
      <c r="BK160" s="517"/>
      <c r="BL160" s="517"/>
      <c r="BM160" s="517"/>
      <c r="BN160" s="517"/>
      <c r="BO160" s="517"/>
      <c r="BP160" s="517"/>
      <c r="BQ160" s="517"/>
      <c r="BR160" s="517"/>
      <c r="BS160" s="517"/>
      <c r="BT160" s="517"/>
      <c r="BU160" s="517"/>
      <c r="BV160" s="517"/>
      <c r="BW160" s="517"/>
      <c r="BX160" s="517"/>
      <c r="BY160" s="517"/>
      <c r="BZ160" s="517"/>
      <c r="CA160" s="517"/>
      <c r="CB160" s="517"/>
      <c r="CC160" s="517"/>
      <c r="CD160" s="517"/>
      <c r="CE160" s="517"/>
      <c r="CF160" s="517"/>
      <c r="CG160" s="517"/>
      <c r="CH160" s="517"/>
      <c r="CI160" s="517"/>
      <c r="CJ160" s="517"/>
      <c r="CK160" s="517"/>
      <c r="CL160" s="517"/>
      <c r="CM160" s="517"/>
      <c r="CN160" s="517"/>
      <c r="CO160" s="517"/>
      <c r="CP160" s="517"/>
      <c r="CQ160" s="517"/>
      <c r="CR160" s="517"/>
      <c r="CS160" s="517"/>
      <c r="CT160" s="517"/>
      <c r="CU160" s="517"/>
      <c r="CV160" s="517"/>
      <c r="CW160" s="517"/>
      <c r="CX160" s="517"/>
      <c r="CY160" s="517"/>
      <c r="CZ160" s="517"/>
      <c r="DA160" s="517"/>
      <c r="DB160" s="517"/>
      <c r="DC160" s="517"/>
      <c r="DD160" s="517"/>
      <c r="DE160" s="517"/>
      <c r="DF160" s="52"/>
      <c r="DG160" s="52"/>
      <c r="DH160" s="52"/>
      <c r="DI160" s="52"/>
      <c r="DJ160" s="52"/>
      <c r="DK160" s="232" t="s">
        <v>256</v>
      </c>
      <c r="DL160" s="52"/>
      <c r="DM160" s="52"/>
      <c r="DN160" s="52"/>
      <c r="DO160" s="52"/>
      <c r="DP160" s="52"/>
      <c r="DQ160" s="52"/>
      <c r="DR160" s="52"/>
      <c r="DS160" s="52"/>
      <c r="DT160" s="52"/>
      <c r="DU160" s="534">
        <f>$F$5</f>
        <v>0</v>
      </c>
      <c r="DV160" s="535"/>
      <c r="DW160" s="535"/>
      <c r="DX160" s="536"/>
      <c r="DY160" s="52"/>
      <c r="DZ160" s="52"/>
      <c r="EA160" s="52"/>
      <c r="EB160" s="52"/>
      <c r="EC160" s="52"/>
      <c r="ED160" s="52"/>
      <c r="EE160" s="52"/>
      <c r="EF160" s="52"/>
      <c r="EG160" s="4"/>
      <c r="EH160" s="4"/>
      <c r="EI160" s="4"/>
      <c r="EJ160" s="4"/>
      <c r="EK160" s="6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1"/>
    </row>
    <row r="161" spans="1:217">
      <c r="A161" s="10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6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1"/>
    </row>
    <row r="162" spans="1:217">
      <c r="A162" s="10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540"/>
      <c r="CT162" s="540"/>
      <c r="CU162" s="540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6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1"/>
    </row>
    <row r="163" spans="1:217">
      <c r="A163" s="10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359"/>
      <c r="CT163" s="359"/>
      <c r="CU163" s="359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6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1"/>
    </row>
    <row r="164" spans="1:217" ht="13.5" thickBot="1">
      <c r="A164" s="10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150"/>
      <c r="CT164" s="150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6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1"/>
    </row>
    <row r="165" spans="1:217" ht="13.5" thickBot="1">
      <c r="A165" s="10"/>
      <c r="B165" s="4"/>
      <c r="C165" s="4"/>
      <c r="D165" s="4" t="s">
        <v>18</v>
      </c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13" t="s">
        <v>16</v>
      </c>
      <c r="CW165" s="414"/>
      <c r="CX165" s="414"/>
      <c r="CY165" s="414"/>
      <c r="CZ165" s="414"/>
      <c r="DA165" s="414"/>
      <c r="DB165" s="414"/>
      <c r="DC165" s="414"/>
      <c r="DD165" s="414"/>
      <c r="DE165" s="414"/>
      <c r="DF165" s="414"/>
      <c r="DG165" s="415"/>
      <c r="DJ165" s="413" t="s">
        <v>17</v>
      </c>
      <c r="DK165" s="414"/>
      <c r="DL165" s="414"/>
      <c r="DM165" s="414"/>
      <c r="DN165" s="414"/>
      <c r="DO165" s="414"/>
      <c r="DP165" s="414"/>
      <c r="DQ165" s="414"/>
      <c r="DR165" s="414"/>
      <c r="DS165" s="414"/>
      <c r="DT165" s="414"/>
      <c r="DU165" s="415"/>
      <c r="DV165" s="4"/>
      <c r="DW165" s="4"/>
      <c r="DX165" s="4"/>
      <c r="DY165" s="4"/>
      <c r="DZ165" s="4"/>
      <c r="EA165" s="236" t="s">
        <v>247</v>
      </c>
      <c r="EB165" s="4"/>
      <c r="EC165" s="4"/>
      <c r="ED165" s="4"/>
      <c r="EE165" s="4"/>
      <c r="EF165" s="4"/>
      <c r="EG165" s="4"/>
      <c r="EH165" s="4"/>
      <c r="EI165" s="4"/>
      <c r="EJ165" s="4"/>
      <c r="EK165" s="6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1"/>
    </row>
    <row r="166" spans="1:217" ht="13.5" thickBot="1">
      <c r="A166" s="10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562" t="s">
        <v>39</v>
      </c>
      <c r="CW166" s="563"/>
      <c r="CX166" s="563"/>
      <c r="CY166" s="562" t="s">
        <v>40</v>
      </c>
      <c r="CZ166" s="563"/>
      <c r="DA166" s="563"/>
      <c r="DB166" s="558" t="s">
        <v>41</v>
      </c>
      <c r="DC166" s="559"/>
      <c r="DD166" s="560"/>
      <c r="DE166" s="558" t="s">
        <v>78</v>
      </c>
      <c r="DF166" s="559"/>
      <c r="DG166" s="560"/>
      <c r="DH166" s="34"/>
      <c r="DI166" s="34"/>
      <c r="DJ166" s="562" t="s">
        <v>39</v>
      </c>
      <c r="DK166" s="563"/>
      <c r="DL166" s="563"/>
      <c r="DM166" s="562" t="s">
        <v>40</v>
      </c>
      <c r="DN166" s="563"/>
      <c r="DO166" s="563"/>
      <c r="DP166" s="558" t="s">
        <v>41</v>
      </c>
      <c r="DQ166" s="559"/>
      <c r="DR166" s="560"/>
      <c r="DS166" s="558" t="s">
        <v>78</v>
      </c>
      <c r="DT166" s="559"/>
      <c r="DU166" s="560"/>
      <c r="DV166" s="4"/>
      <c r="DW166" s="4"/>
      <c r="DX166" s="4"/>
      <c r="DY166" s="4"/>
      <c r="DZ166" s="4"/>
      <c r="EA166" s="236" t="s">
        <v>18</v>
      </c>
      <c r="EB166" s="4"/>
      <c r="EC166" s="4"/>
      <c r="ED166" s="4"/>
      <c r="EE166" s="4"/>
      <c r="EF166" s="4"/>
      <c r="EG166" s="4"/>
      <c r="EH166" s="4"/>
      <c r="EI166" s="4"/>
      <c r="EJ166" s="4"/>
      <c r="EK166" s="6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1"/>
    </row>
    <row r="167" spans="1:217" ht="13.5" thickBot="1">
      <c r="A167" s="10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555">
        <f>FR40+FS40+GD40+GE40</f>
        <v>0</v>
      </c>
      <c r="CW167" s="556"/>
      <c r="CX167" s="556"/>
      <c r="CY167" s="555">
        <f>FT40+GF40</f>
        <v>0</v>
      </c>
      <c r="CZ167" s="556"/>
      <c r="DA167" s="557"/>
      <c r="DB167" s="555">
        <f>FU40+GG40</f>
        <v>0</v>
      </c>
      <c r="DC167" s="556"/>
      <c r="DD167" s="557"/>
      <c r="DE167" s="555">
        <f>FV40+GH40</f>
        <v>0</v>
      </c>
      <c r="DF167" s="556"/>
      <c r="DG167" s="557"/>
      <c r="DJ167" s="555">
        <f>FX40+FY40+GK40+GL40</f>
        <v>0</v>
      </c>
      <c r="DK167" s="556"/>
      <c r="DL167" s="557"/>
      <c r="DM167" s="555">
        <f>FZ40+GM40</f>
        <v>0</v>
      </c>
      <c r="DN167" s="556"/>
      <c r="DO167" s="557"/>
      <c r="DP167" s="555">
        <f>GA40+GN40</f>
        <v>0</v>
      </c>
      <c r="DQ167" s="556"/>
      <c r="DR167" s="557"/>
      <c r="DS167" s="565">
        <f>+GB40+GO40</f>
        <v>0</v>
      </c>
      <c r="DT167" s="556"/>
      <c r="DU167" s="557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6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1"/>
    </row>
    <row r="168" spans="1:217" ht="13.5" thickBot="1">
      <c r="A168" s="10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361"/>
      <c r="CW168" s="361"/>
      <c r="CX168" s="361"/>
      <c r="CY168" s="361"/>
      <c r="CZ168" s="361"/>
      <c r="DA168" s="361"/>
      <c r="DB168" s="361"/>
      <c r="DC168" s="361"/>
      <c r="DD168" s="361"/>
      <c r="DE168" s="361"/>
      <c r="DF168" s="361"/>
      <c r="DG168" s="361"/>
      <c r="DJ168" s="361"/>
      <c r="DK168" s="361"/>
      <c r="DL168" s="361"/>
      <c r="DM168" s="361"/>
      <c r="DN168" s="361"/>
      <c r="DO168" s="361"/>
      <c r="DP168" s="361"/>
      <c r="DQ168" s="361"/>
      <c r="DR168" s="361"/>
      <c r="DS168" s="366"/>
      <c r="DT168" s="361"/>
      <c r="DU168" s="361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6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1"/>
    </row>
    <row r="169" spans="1:217" ht="13.5" thickBot="1">
      <c r="A169" s="10"/>
      <c r="B169" s="4"/>
      <c r="C169" s="4"/>
      <c r="D169" s="368" t="s">
        <v>258</v>
      </c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570" t="s">
        <v>89</v>
      </c>
      <c r="CW169" s="571"/>
      <c r="CX169" s="571"/>
      <c r="CY169" s="572"/>
      <c r="CZ169" s="361"/>
      <c r="DA169" s="361"/>
      <c r="DB169" s="361"/>
      <c r="DC169" s="361"/>
      <c r="DD169" s="361"/>
      <c r="DE169" s="361"/>
      <c r="DF169" s="361"/>
      <c r="DG169" s="361"/>
      <c r="DJ169" s="566" t="s">
        <v>88</v>
      </c>
      <c r="DK169" s="567"/>
      <c r="DL169" s="567"/>
      <c r="DM169" s="568"/>
      <c r="DN169" s="361"/>
      <c r="DO169" s="361"/>
      <c r="DP169" s="361"/>
      <c r="DQ169" s="361"/>
      <c r="DR169" s="361"/>
      <c r="DS169" s="366"/>
      <c r="DT169" s="361"/>
      <c r="DU169" s="361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6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1"/>
    </row>
    <row r="170" spans="1:217" ht="13.5" thickBot="1">
      <c r="A170" s="10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555">
        <f>SUM(GV40:GY40)</f>
        <v>0</v>
      </c>
      <c r="CW170" s="556"/>
      <c r="CX170" s="556"/>
      <c r="CY170" s="557"/>
      <c r="CZ170" s="361"/>
      <c r="DA170" s="361"/>
      <c r="DB170" s="361"/>
      <c r="DC170" s="361"/>
      <c r="DD170" s="361"/>
      <c r="DE170" s="361"/>
      <c r="DF170" s="361"/>
      <c r="DG170" s="361"/>
      <c r="DJ170" s="555">
        <f>SUM(HE40:HH40)</f>
        <v>0</v>
      </c>
      <c r="DK170" s="556"/>
      <c r="DL170" s="556"/>
      <c r="DM170" s="557"/>
      <c r="DN170" s="361"/>
      <c r="DO170" s="361"/>
      <c r="DP170" s="361"/>
      <c r="DQ170" s="361"/>
      <c r="DR170" s="361"/>
      <c r="DS170" s="366"/>
      <c r="DT170" s="361"/>
      <c r="DU170" s="361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6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1"/>
    </row>
    <row r="171" spans="1:217" ht="13.5" thickBot="1">
      <c r="A171" s="10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6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1"/>
    </row>
    <row r="172" spans="1:217" ht="13.5" thickBot="1">
      <c r="A172" s="10"/>
      <c r="B172" s="4"/>
      <c r="C172" s="4"/>
      <c r="D172" s="4" t="s">
        <v>18</v>
      </c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13" t="s">
        <v>254</v>
      </c>
      <c r="CW172" s="414"/>
      <c r="CX172" s="414"/>
      <c r="CY172" s="415"/>
      <c r="CZ172" s="349"/>
      <c r="DA172" s="332"/>
      <c r="DB172" s="332"/>
      <c r="DC172" s="332"/>
      <c r="DD172" s="332"/>
      <c r="DE172" s="332"/>
      <c r="DF172" s="332"/>
      <c r="DG172" s="332"/>
      <c r="DH172" s="332"/>
      <c r="DI172" s="350"/>
      <c r="DJ172" s="413" t="s">
        <v>253</v>
      </c>
      <c r="DK172" s="414"/>
      <c r="DL172" s="414"/>
      <c r="DM172" s="415"/>
      <c r="DN172" s="349"/>
      <c r="DO172" s="332"/>
      <c r="DP172" s="332"/>
      <c r="DQ172" s="332"/>
      <c r="DR172" s="332"/>
      <c r="DS172" s="332"/>
      <c r="DT172" s="332"/>
      <c r="DU172" s="332"/>
      <c r="DV172" s="332"/>
      <c r="DW172" s="332"/>
      <c r="DX172" s="4"/>
      <c r="DY172" s="4"/>
      <c r="DZ172" s="4"/>
      <c r="EA172" s="4"/>
      <c r="EB172" s="4"/>
      <c r="EC172" s="4"/>
      <c r="ED172" s="4"/>
      <c r="EE172" s="530">
        <f>SUM(CV167:DS167)+SUM(CV174:DW174)+CV170+DJ170</f>
        <v>0</v>
      </c>
      <c r="EF172" s="531"/>
      <c r="EG172" s="532"/>
      <c r="EH172" s="4"/>
      <c r="EI172" s="4"/>
      <c r="EJ172" s="4"/>
      <c r="EK172" s="6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1"/>
    </row>
    <row r="173" spans="1:217" ht="13.5" thickBot="1">
      <c r="A173" s="10"/>
      <c r="B173" s="4"/>
      <c r="C173" s="4"/>
      <c r="D173" s="4" t="s">
        <v>249</v>
      </c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24" t="s">
        <v>251</v>
      </c>
      <c r="CW173" s="546"/>
      <c r="CX173" s="546"/>
      <c r="CY173" s="425"/>
      <c r="CZ173" s="553"/>
      <c r="DA173" s="533"/>
      <c r="DB173" s="569"/>
      <c r="DC173" s="569"/>
      <c r="DD173" s="561"/>
      <c r="DE173" s="561"/>
      <c r="DF173" s="533"/>
      <c r="DG173" s="533"/>
      <c r="DH173" s="533"/>
      <c r="DI173" s="564"/>
      <c r="DJ173" s="424" t="s">
        <v>251</v>
      </c>
      <c r="DK173" s="546"/>
      <c r="DL173" s="546"/>
      <c r="DM173" s="425"/>
      <c r="DN173" s="553"/>
      <c r="DO173" s="533"/>
      <c r="DP173" s="533"/>
      <c r="DQ173" s="533"/>
      <c r="DR173" s="561"/>
      <c r="DS173" s="561"/>
      <c r="DT173" s="533"/>
      <c r="DU173" s="533"/>
      <c r="DV173" s="533"/>
      <c r="DW173" s="533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6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1"/>
    </row>
    <row r="174" spans="1:217" ht="13.5" thickBot="1">
      <c r="A174" s="10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555">
        <f>+GH40+GI40</f>
        <v>0</v>
      </c>
      <c r="CW174" s="556"/>
      <c r="CX174" s="556"/>
      <c r="CY174" s="557"/>
      <c r="CZ174" s="407"/>
      <c r="DA174" s="408"/>
      <c r="DB174" s="408"/>
      <c r="DC174" s="408"/>
      <c r="DD174" s="408"/>
      <c r="DE174" s="408"/>
      <c r="DF174" s="408"/>
      <c r="DG174" s="408"/>
      <c r="DH174" s="408"/>
      <c r="DI174" s="554"/>
      <c r="DJ174" s="555">
        <f>+GO40+GP40</f>
        <v>0</v>
      </c>
      <c r="DK174" s="556"/>
      <c r="DL174" s="556"/>
      <c r="DM174" s="557"/>
      <c r="DN174" s="407"/>
      <c r="DO174" s="408"/>
      <c r="DP174" s="408"/>
      <c r="DQ174" s="408"/>
      <c r="DR174" s="408"/>
      <c r="DS174" s="408"/>
      <c r="DT174" s="408"/>
      <c r="DU174" s="408"/>
      <c r="DV174" s="408"/>
      <c r="DW174" s="408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6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1"/>
    </row>
    <row r="175" spans="1:217">
      <c r="A175" s="10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06"/>
      <c r="CW175" s="406"/>
      <c r="CX175" s="406"/>
      <c r="CY175" s="406"/>
      <c r="CZ175" s="406"/>
      <c r="DA175" s="406"/>
      <c r="DB175" s="406"/>
      <c r="DC175" s="406"/>
      <c r="DD175" s="406"/>
      <c r="DE175" s="406"/>
      <c r="DF175" s="406"/>
      <c r="DG175" s="406"/>
      <c r="DH175" s="4"/>
      <c r="DI175" s="4"/>
      <c r="DJ175" s="406"/>
      <c r="DK175" s="406"/>
      <c r="DL175" s="406"/>
      <c r="DM175" s="406"/>
      <c r="DN175" s="406"/>
      <c r="DO175" s="406"/>
      <c r="DP175" s="406"/>
      <c r="DQ175" s="406"/>
      <c r="DR175" s="406"/>
      <c r="DS175" s="406"/>
      <c r="DT175" s="406"/>
      <c r="DU175" s="406"/>
      <c r="DV175" s="4"/>
      <c r="DW175" s="4"/>
      <c r="DX175" s="4"/>
      <c r="DY175" s="4"/>
      <c r="DZ175" s="4"/>
      <c r="EA175" s="4"/>
      <c r="EB175" s="310" t="s">
        <v>246</v>
      </c>
      <c r="EC175" s="4"/>
      <c r="ED175" s="4"/>
      <c r="EE175" s="4"/>
      <c r="EF175" s="4"/>
      <c r="EG175" s="4"/>
      <c r="EH175" s="4"/>
      <c r="EI175" s="4"/>
      <c r="EJ175" s="4"/>
      <c r="EK175" s="6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1"/>
    </row>
    <row r="176" spans="1:217" ht="13.5" thickBot="1">
      <c r="A176" s="10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332"/>
      <c r="CW176" s="332"/>
      <c r="CX176" s="331"/>
      <c r="CY176" s="331"/>
      <c r="CZ176" s="331"/>
      <c r="DA176" s="331"/>
      <c r="DB176" s="331"/>
      <c r="DC176" s="331"/>
      <c r="DD176" s="331"/>
      <c r="DE176" s="331"/>
      <c r="DF176" s="331"/>
      <c r="DG176" s="331"/>
      <c r="DH176" s="331"/>
      <c r="DI176" s="331"/>
      <c r="DJ176" s="331"/>
      <c r="DK176" s="331"/>
      <c r="DL176" s="331"/>
      <c r="DM176" s="331"/>
      <c r="DN176" s="331"/>
      <c r="DO176" s="331"/>
      <c r="DP176" s="331"/>
      <c r="DQ176" s="331"/>
      <c r="DR176" s="331"/>
      <c r="DS176" s="331"/>
      <c r="DT176" s="331"/>
      <c r="DU176" s="331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6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1"/>
    </row>
    <row r="177" spans="1:217" ht="13.5" thickBot="1">
      <c r="A177" s="10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356"/>
      <c r="CW177" s="356"/>
      <c r="CX177" s="360"/>
      <c r="CY177" s="360"/>
      <c r="CZ177" s="360"/>
      <c r="DA177" s="360"/>
      <c r="DB177" s="360"/>
      <c r="DC177" s="360"/>
      <c r="DD177" s="360"/>
      <c r="DE177" s="360"/>
      <c r="DF177" s="360"/>
      <c r="DG177" s="360"/>
      <c r="DH177" s="4"/>
      <c r="DI177" s="4"/>
      <c r="DJ177" s="360"/>
      <c r="DK177" s="360"/>
      <c r="DL177" s="360"/>
      <c r="DM177" s="360"/>
      <c r="DN177" s="360"/>
      <c r="DO177" s="360"/>
      <c r="DP177" s="360"/>
      <c r="DQ177" s="360"/>
      <c r="DR177" s="405"/>
      <c r="DS177" s="405"/>
      <c r="DT177" s="405"/>
      <c r="DU177" s="405"/>
      <c r="DV177" s="4"/>
      <c r="DW177" s="4"/>
      <c r="DX177" s="4"/>
      <c r="DY177" s="4"/>
      <c r="DZ177" s="4"/>
      <c r="EA177" s="4"/>
      <c r="EB177" s="4"/>
      <c r="EC177" s="4"/>
      <c r="ED177" s="4"/>
      <c r="EE177" s="527">
        <f>+CS162*0+EE172*7</f>
        <v>0</v>
      </c>
      <c r="EF177" s="528"/>
      <c r="EG177" s="529"/>
      <c r="EH177" s="4"/>
      <c r="EI177" s="4"/>
      <c r="EJ177" s="4"/>
      <c r="EK177" s="6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1"/>
    </row>
    <row r="178" spans="1:217">
      <c r="A178" s="10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332"/>
      <c r="CW178" s="150"/>
      <c r="CX178" s="150"/>
      <c r="CY178" s="150"/>
      <c r="CZ178" s="150"/>
      <c r="DA178" s="150"/>
      <c r="DB178" s="150"/>
      <c r="DC178" s="150"/>
      <c r="DD178" s="150"/>
      <c r="DE178" s="150"/>
      <c r="DF178" s="150"/>
      <c r="DG178" s="150"/>
      <c r="DH178" s="150"/>
      <c r="DI178" s="150"/>
      <c r="DJ178" s="150"/>
      <c r="DK178" s="150"/>
      <c r="DL178" s="150"/>
      <c r="DM178" s="150"/>
      <c r="DN178" s="150"/>
      <c r="DO178" s="150"/>
      <c r="DP178" s="150"/>
      <c r="DQ178" s="150"/>
      <c r="DR178" s="150"/>
      <c r="DS178" s="150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6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1"/>
    </row>
    <row r="179" spans="1:217" ht="13.5" thickBot="1">
      <c r="A179" s="155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  <c r="AC179" s="156"/>
      <c r="AD179" s="156"/>
      <c r="AE179" s="156"/>
      <c r="AF179" s="156"/>
      <c r="AG179" s="156"/>
      <c r="AH179" s="156"/>
      <c r="AI179" s="156"/>
      <c r="AJ179" s="156"/>
      <c r="AK179" s="156"/>
      <c r="AL179" s="156"/>
      <c r="AM179" s="156"/>
      <c r="AN179" s="156"/>
      <c r="AO179" s="156"/>
      <c r="AP179" s="156"/>
      <c r="AQ179" s="156"/>
      <c r="AR179" s="156"/>
      <c r="AS179" s="156"/>
      <c r="AT179" s="156"/>
      <c r="AU179" s="156"/>
      <c r="AV179" s="156"/>
      <c r="AW179" s="156"/>
      <c r="AX179" s="156"/>
      <c r="AY179" s="156"/>
      <c r="AZ179" s="156"/>
      <c r="BA179" s="156"/>
      <c r="BB179" s="156"/>
      <c r="BC179" s="156"/>
      <c r="BD179" s="156"/>
      <c r="BE179" s="156"/>
      <c r="BF179" s="156"/>
      <c r="BG179" s="156"/>
      <c r="BH179" s="156"/>
      <c r="BI179" s="156"/>
      <c r="BJ179" s="156"/>
      <c r="BK179" s="156"/>
      <c r="BL179" s="156"/>
      <c r="BM179" s="156"/>
      <c r="BN179" s="156"/>
      <c r="BO179" s="156"/>
      <c r="BP179" s="156"/>
      <c r="BQ179" s="156"/>
      <c r="BR179" s="156"/>
      <c r="BS179" s="156"/>
      <c r="BT179" s="156"/>
      <c r="BU179" s="156"/>
      <c r="BV179" s="156"/>
      <c r="BW179" s="156"/>
      <c r="BX179" s="156"/>
      <c r="BY179" s="156"/>
      <c r="BZ179" s="156"/>
      <c r="CA179" s="156"/>
      <c r="CB179" s="156"/>
      <c r="CC179" s="156"/>
      <c r="CD179" s="156"/>
      <c r="CE179" s="156"/>
      <c r="CF179" s="156"/>
      <c r="CG179" s="156"/>
      <c r="CH179" s="156"/>
      <c r="CI179" s="156"/>
      <c r="CJ179" s="156"/>
      <c r="CK179" s="156"/>
      <c r="CL179" s="156"/>
      <c r="CM179" s="156"/>
      <c r="CN179" s="156"/>
      <c r="CO179" s="156"/>
      <c r="CP179" s="156"/>
      <c r="CQ179" s="156"/>
      <c r="CR179" s="156"/>
      <c r="CS179" s="156"/>
      <c r="CT179" s="156"/>
      <c r="CU179" s="156"/>
      <c r="CV179" s="156"/>
      <c r="CW179" s="156"/>
      <c r="CX179" s="156"/>
      <c r="CY179" s="156"/>
      <c r="CZ179" s="156"/>
      <c r="DA179" s="156"/>
      <c r="DB179" s="156"/>
      <c r="DC179" s="156"/>
      <c r="DD179" s="156"/>
      <c r="DE179" s="156"/>
      <c r="DF179" s="156"/>
      <c r="DG179" s="156"/>
      <c r="DH179" s="156"/>
      <c r="DI179" s="156"/>
      <c r="DJ179" s="156"/>
      <c r="DK179" s="156"/>
      <c r="DL179" s="156"/>
      <c r="DM179" s="156"/>
      <c r="DN179" s="156"/>
      <c r="DO179" s="156"/>
      <c r="DP179" s="156"/>
      <c r="DQ179" s="156"/>
      <c r="DR179" s="156"/>
      <c r="DS179" s="156"/>
      <c r="DT179" s="156"/>
      <c r="DU179" s="156"/>
      <c r="DV179" s="156"/>
      <c r="DW179" s="156"/>
      <c r="DX179" s="156"/>
      <c r="DY179" s="156"/>
      <c r="DZ179" s="156"/>
      <c r="EA179" s="156"/>
      <c r="EB179" s="156"/>
      <c r="EC179" s="156"/>
      <c r="ED179" s="156"/>
      <c r="EE179" s="156"/>
      <c r="EF179" s="156"/>
      <c r="EG179" s="156"/>
      <c r="EH179" s="156"/>
      <c r="EI179" s="156"/>
      <c r="EJ179" s="156"/>
      <c r="EK179" s="157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156"/>
      <c r="GF179" s="156"/>
      <c r="GG179" s="156"/>
      <c r="GH179" s="156"/>
      <c r="GI179" s="156"/>
      <c r="GJ179" s="156"/>
      <c r="GK179" s="156"/>
      <c r="GL179" s="156"/>
      <c r="GM179" s="156"/>
      <c r="GN179" s="156"/>
      <c r="GO179" s="156"/>
      <c r="GP179" s="156"/>
      <c r="GQ179" s="156"/>
      <c r="GR179" s="156"/>
      <c r="GS179" s="156"/>
      <c r="GT179" s="156"/>
      <c r="GU179" s="156"/>
      <c r="GV179" s="156"/>
      <c r="GW179" s="156"/>
      <c r="GX179" s="156"/>
      <c r="GY179" s="156"/>
      <c r="GZ179" s="156"/>
      <c r="HA179" s="156"/>
      <c r="HB179" s="156"/>
      <c r="HC179" s="156"/>
      <c r="HD179" s="156"/>
      <c r="HE179" s="156"/>
      <c r="HF179" s="156"/>
      <c r="HG179" s="156"/>
      <c r="HH179" s="156"/>
      <c r="HI179" s="1"/>
    </row>
    <row r="180" spans="1:217" ht="12.75" hidden="1" customHeight="1">
      <c r="A180" s="2"/>
      <c r="B180" s="2"/>
      <c r="C180" s="2"/>
      <c r="D180" s="15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6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2"/>
      <c r="EH180" s="2"/>
      <c r="EI180" s="2"/>
      <c r="EJ180" s="2"/>
      <c r="EK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</row>
    <row r="181" spans="1:217" ht="12.75" hidden="1" customHeight="1">
      <c r="A181" s="2"/>
      <c r="B181" s="2"/>
      <c r="C181" s="2"/>
      <c r="D181" s="15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6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2"/>
      <c r="EH181" s="2"/>
      <c r="EI181" s="2"/>
      <c r="EJ181" s="2"/>
      <c r="EK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</row>
    <row r="182" spans="1:217" ht="12.75" hidden="1" customHeight="1">
      <c r="A182" s="2"/>
      <c r="B182" s="2"/>
      <c r="C182" s="2"/>
      <c r="D182" s="15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6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2"/>
      <c r="EH182" s="2"/>
      <c r="EI182" s="2"/>
      <c r="EJ182" s="2"/>
      <c r="EK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</row>
    <row r="183" spans="1:217" ht="12.75" hidden="1" customHeight="1">
      <c r="A183" s="2"/>
      <c r="B183" s="2"/>
      <c r="C183" s="2"/>
      <c r="D183" s="15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6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2"/>
      <c r="EH183" s="2"/>
      <c r="EI183" s="2"/>
      <c r="EJ183" s="2"/>
      <c r="EK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</row>
    <row r="184" spans="1:217" ht="12.75" hidden="1" customHeight="1">
      <c r="A184" s="2"/>
      <c r="B184" s="2"/>
      <c r="C184" s="2"/>
      <c r="D184" s="15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6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2"/>
      <c r="EH184" s="2"/>
      <c r="EI184" s="2"/>
      <c r="EJ184" s="2"/>
      <c r="EK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</row>
    <row r="185" spans="1:217" ht="12.75" hidden="1" customHeight="1">
      <c r="A185" s="2"/>
      <c r="B185" s="2"/>
      <c r="C185" s="2"/>
      <c r="D185" s="15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6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2"/>
      <c r="EH185" s="2"/>
      <c r="EI185" s="2"/>
      <c r="EJ185" s="2"/>
      <c r="EK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</row>
    <row r="186" spans="1:217" ht="12.75" hidden="1" customHeight="1">
      <c r="A186" s="2"/>
      <c r="B186" s="2"/>
      <c r="C186" s="2"/>
      <c r="D186" s="15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6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2"/>
      <c r="EH186" s="2"/>
      <c r="EI186" s="2"/>
      <c r="EJ186" s="2"/>
      <c r="EK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</row>
    <row r="187" spans="1:217" ht="13.5" hidden="1" customHeight="1" thickBot="1">
      <c r="A187" s="2"/>
      <c r="B187" s="2"/>
      <c r="C187" s="2"/>
      <c r="D187" s="24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156" t="s">
        <v>250</v>
      </c>
      <c r="CW187" s="156"/>
      <c r="CX187" s="156"/>
      <c r="CY187" s="156"/>
      <c r="CZ187" s="156"/>
      <c r="DA187" s="156"/>
      <c r="DB187" s="156"/>
      <c r="DC187" s="156"/>
      <c r="DD187" s="156"/>
      <c r="DE187" s="156"/>
      <c r="DF187" s="156"/>
      <c r="DG187" s="156"/>
      <c r="DH187" s="156"/>
      <c r="DI187" s="156"/>
      <c r="DJ187" s="156"/>
      <c r="DK187" s="156"/>
      <c r="DL187" s="156"/>
      <c r="DM187" s="156"/>
      <c r="DN187" s="156"/>
      <c r="DO187" s="156"/>
      <c r="DP187" s="156"/>
      <c r="DQ187" s="157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2"/>
      <c r="EH187" s="2"/>
      <c r="EI187" s="2"/>
      <c r="EJ187" s="2"/>
      <c r="EK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</row>
    <row r="188" spans="1:217" ht="13.5" hidden="1" customHeight="1" thickBot="1">
      <c r="A188" s="2"/>
      <c r="B188" s="2"/>
      <c r="C188" s="2"/>
      <c r="D188" s="10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351"/>
      <c r="CW188" s="352"/>
      <c r="CX188" s="353"/>
      <c r="CY188" s="354"/>
      <c r="CZ188" s="351"/>
      <c r="DA188" s="355"/>
      <c r="DB188" s="351"/>
      <c r="DC188" s="355"/>
      <c r="DD188" s="351"/>
      <c r="DE188" s="355"/>
      <c r="DF188" s="351"/>
      <c r="DG188" s="352"/>
      <c r="DH188" s="353"/>
      <c r="DI188" s="354"/>
      <c r="DJ188" s="351"/>
      <c r="DK188" s="355"/>
      <c r="DL188" s="351"/>
      <c r="DM188" s="355"/>
      <c r="DN188" s="424" t="s">
        <v>87</v>
      </c>
      <c r="DO188" s="425"/>
      <c r="DP188" s="4"/>
      <c r="DQ188" s="6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2"/>
      <c r="EH188" s="2"/>
      <c r="EI188" s="2"/>
      <c r="EJ188" s="2"/>
      <c r="EK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</row>
    <row r="189" spans="1:217" ht="13.5" hidden="1" customHeight="1" thickBot="1">
      <c r="A189" s="2"/>
      <c r="B189" s="2"/>
      <c r="C189" s="2"/>
      <c r="D189" s="10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12"/>
      <c r="CW189" s="412"/>
      <c r="CX189" s="412"/>
      <c r="CY189" s="412"/>
      <c r="CZ189" s="412"/>
      <c r="DA189" s="412"/>
      <c r="DB189" s="412"/>
      <c r="DC189" s="412"/>
      <c r="DD189" s="412"/>
      <c r="DE189" s="412"/>
      <c r="DF189" s="412"/>
      <c r="DG189" s="412"/>
      <c r="DH189" s="412"/>
      <c r="DI189" s="412"/>
      <c r="DJ189" s="412"/>
      <c r="DK189" s="412"/>
      <c r="DL189" s="412"/>
      <c r="DM189" s="412"/>
      <c r="DN189" s="412"/>
      <c r="DO189" s="412"/>
      <c r="DP189" s="4"/>
      <c r="DQ189" s="6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2"/>
      <c r="EH189" s="2"/>
      <c r="EI189" s="2"/>
      <c r="EJ189" s="2"/>
      <c r="EK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</row>
    <row r="190" spans="1:217" hidden="1">
      <c r="A190" s="2"/>
      <c r="B190" s="2"/>
      <c r="C190" s="2"/>
      <c r="D190" s="10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6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2"/>
      <c r="EH190" s="2"/>
      <c r="EI190" s="2"/>
      <c r="EJ190" s="2"/>
      <c r="EK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</row>
    <row r="191" spans="1:217" hidden="1">
      <c r="A191" s="2"/>
      <c r="B191" s="2"/>
      <c r="C191" s="2"/>
      <c r="D191" s="10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6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2"/>
      <c r="EH191" s="2"/>
      <c r="EI191" s="2"/>
      <c r="EJ191" s="2"/>
      <c r="EK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</row>
    <row r="192" spans="1:217" hidden="1">
      <c r="A192" s="2"/>
      <c r="B192" s="2"/>
      <c r="C192" s="2"/>
      <c r="D192" s="10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6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2"/>
      <c r="EH192" s="2"/>
      <c r="EI192" s="2"/>
      <c r="EJ192" s="2"/>
      <c r="EK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</row>
    <row r="193" spans="1:172" hidden="1">
      <c r="A193" s="2"/>
      <c r="B193" s="2"/>
      <c r="C193" s="2"/>
      <c r="D193" s="10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6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2"/>
      <c r="EH193" s="2"/>
      <c r="EI193" s="2"/>
      <c r="EJ193" s="2"/>
      <c r="EK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</row>
    <row r="194" spans="1:172" ht="13.5" hidden="1" thickBot="1">
      <c r="A194" s="2"/>
      <c r="B194" s="2"/>
      <c r="C194" s="2"/>
      <c r="D194" s="155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  <c r="AC194" s="156"/>
      <c r="AD194" s="156"/>
      <c r="AE194" s="156"/>
      <c r="AF194" s="156"/>
      <c r="AG194" s="156"/>
      <c r="AH194" s="156"/>
      <c r="AI194" s="156"/>
      <c r="AJ194" s="156"/>
      <c r="AK194" s="156"/>
      <c r="AL194" s="156"/>
      <c r="AM194" s="156"/>
      <c r="AN194" s="156"/>
      <c r="AO194" s="156"/>
      <c r="AP194" s="156"/>
      <c r="AQ194" s="156"/>
      <c r="AR194" s="156"/>
      <c r="AS194" s="156"/>
      <c r="AT194" s="156"/>
      <c r="AU194" s="156"/>
      <c r="AV194" s="156"/>
      <c r="AW194" s="156"/>
      <c r="AX194" s="156"/>
      <c r="AY194" s="156"/>
      <c r="AZ194" s="156"/>
      <c r="BA194" s="156"/>
      <c r="BB194" s="156"/>
      <c r="BC194" s="156"/>
      <c r="BD194" s="156"/>
      <c r="BE194" s="156"/>
      <c r="BF194" s="156"/>
      <c r="BG194" s="156"/>
      <c r="BH194" s="156"/>
      <c r="BI194" s="156"/>
      <c r="BJ194" s="156"/>
      <c r="BK194" s="156"/>
      <c r="BL194" s="156"/>
      <c r="BM194" s="156"/>
      <c r="BN194" s="156"/>
      <c r="BO194" s="156"/>
      <c r="BP194" s="156"/>
      <c r="BQ194" s="156"/>
      <c r="BR194" s="156"/>
      <c r="BS194" s="156"/>
      <c r="BT194" s="156"/>
      <c r="BU194" s="156"/>
      <c r="BV194" s="156"/>
      <c r="BW194" s="156"/>
      <c r="BX194" s="156"/>
      <c r="BY194" s="156"/>
      <c r="BZ194" s="156"/>
      <c r="CA194" s="156"/>
      <c r="CB194" s="156"/>
      <c r="CC194" s="156"/>
      <c r="CD194" s="156"/>
      <c r="CE194" s="156"/>
      <c r="CF194" s="156"/>
      <c r="CG194" s="156"/>
      <c r="CH194" s="156"/>
      <c r="CI194" s="156"/>
      <c r="CJ194" s="156"/>
      <c r="CK194" s="156"/>
      <c r="CL194" s="156"/>
      <c r="CM194" s="156"/>
      <c r="CN194" s="156"/>
      <c r="CO194" s="156"/>
      <c r="CP194" s="156"/>
      <c r="CQ194" s="156"/>
      <c r="CR194" s="156"/>
      <c r="CS194" s="156"/>
      <c r="CT194" s="156"/>
      <c r="CU194" s="156"/>
      <c r="CV194" s="156"/>
      <c r="CW194" s="156"/>
      <c r="CX194" s="156"/>
      <c r="CY194" s="156"/>
      <c r="CZ194" s="156"/>
      <c r="DA194" s="156"/>
      <c r="DB194" s="156"/>
      <c r="DC194" s="156"/>
      <c r="DD194" s="156"/>
      <c r="DE194" s="156"/>
      <c r="DF194" s="156"/>
      <c r="DG194" s="156"/>
      <c r="DH194" s="156"/>
      <c r="DI194" s="156"/>
      <c r="DJ194" s="156"/>
      <c r="DK194" s="156"/>
      <c r="DL194" s="156"/>
      <c r="DM194" s="156"/>
      <c r="DN194" s="156"/>
      <c r="DO194" s="156"/>
      <c r="DP194" s="156"/>
      <c r="DQ194" s="157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2"/>
      <c r="EH194" s="2"/>
      <c r="EI194" s="2"/>
      <c r="EJ194" s="2"/>
      <c r="EK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</row>
    <row r="195" spans="1:172"/>
    <row r="196" spans="1:172"/>
    <row r="197" spans="1:172"/>
    <row r="198" spans="1:172"/>
    <row r="199" spans="1:172"/>
    <row r="200" spans="1:172"/>
    <row r="201" spans="1:172"/>
    <row r="202" spans="1:172"/>
    <row r="203" spans="1:172"/>
    <row r="204" spans="1:172"/>
    <row r="205" spans="1:172"/>
    <row r="206" spans="1:172"/>
    <row r="207" spans="1:172"/>
    <row r="208" spans="1:172"/>
    <row r="209"/>
    <row r="210"/>
    <row r="211"/>
  </sheetData>
  <sheetProtection password="EF5A" sheet="1" objects="1" scenarios="1"/>
  <mergeCells count="306">
    <mergeCell ref="EI2:EJ2"/>
    <mergeCell ref="A4:H4"/>
    <mergeCell ref="CS4:DQ4"/>
    <mergeCell ref="A5:E5"/>
    <mergeCell ref="F5:G5"/>
    <mergeCell ref="H5:I5"/>
    <mergeCell ref="DF6:DF11"/>
    <mergeCell ref="DG6:DG11"/>
    <mergeCell ref="CV6:CV11"/>
    <mergeCell ref="CW6:CW11"/>
    <mergeCell ref="CX6:CX11"/>
    <mergeCell ref="CY6:CY11"/>
    <mergeCell ref="CZ6:CZ11"/>
    <mergeCell ref="DA6:DA11"/>
    <mergeCell ref="A6:C6"/>
    <mergeCell ref="D6:G6"/>
    <mergeCell ref="H6:H11"/>
    <mergeCell ref="CS6:CS11"/>
    <mergeCell ref="CT6:CT11"/>
    <mergeCell ref="CU6:CU11"/>
    <mergeCell ref="E8:G8"/>
    <mergeCell ref="A9:G9"/>
    <mergeCell ref="EN9:ER10"/>
    <mergeCell ref="A10:G10"/>
    <mergeCell ref="A11:B11"/>
    <mergeCell ref="EG11:EG17"/>
    <mergeCell ref="EI11:EI17"/>
    <mergeCell ref="EN11:FP11"/>
    <mergeCell ref="EF6:EF11"/>
    <mergeCell ref="A7:C7"/>
    <mergeCell ref="D7:G7"/>
    <mergeCell ref="A8:D8"/>
    <mergeCell ref="EB6:EB11"/>
    <mergeCell ref="EC6:EC11"/>
    <mergeCell ref="DN6:DN11"/>
    <mergeCell ref="DO6:DO11"/>
    <mergeCell ref="DP6:DP11"/>
    <mergeCell ref="DQ6:DQ11"/>
    <mergeCell ref="ED6:ED11"/>
    <mergeCell ref="EE6:EE11"/>
    <mergeCell ref="DT6:DT11"/>
    <mergeCell ref="DU6:DU11"/>
    <mergeCell ref="DV6:DV11"/>
    <mergeCell ref="DW6:DW11"/>
    <mergeCell ref="DX6:DX11"/>
    <mergeCell ref="DY6:DY11"/>
    <mergeCell ref="FQ11:HH11"/>
    <mergeCell ref="A12:G13"/>
    <mergeCell ref="FQ13:HH13"/>
    <mergeCell ref="A14:G17"/>
    <mergeCell ref="FQ14:HH14"/>
    <mergeCell ref="EP16:ER16"/>
    <mergeCell ref="FQ16:FV16"/>
    <mergeCell ref="FW16:GB16"/>
    <mergeCell ref="GC16:GI16"/>
    <mergeCell ref="GJ16:GP16"/>
    <mergeCell ref="DZ6:DZ11"/>
    <mergeCell ref="EA6:EA11"/>
    <mergeCell ref="DR6:DR11"/>
    <mergeCell ref="DS6:DS11"/>
    <mergeCell ref="DH6:DH11"/>
    <mergeCell ref="DI6:DI11"/>
    <mergeCell ref="DJ6:DJ11"/>
    <mergeCell ref="DK6:DK11"/>
    <mergeCell ref="DL6:DL11"/>
    <mergeCell ref="DM6:DM11"/>
    <mergeCell ref="DB6:DB11"/>
    <mergeCell ref="DC6:DC11"/>
    <mergeCell ref="DD6:DD11"/>
    <mergeCell ref="DE6:DE11"/>
    <mergeCell ref="C19:G19"/>
    <mergeCell ref="C20:G20"/>
    <mergeCell ref="C21:G21"/>
    <mergeCell ref="C22:G22"/>
    <mergeCell ref="C23:G23"/>
    <mergeCell ref="C24:G24"/>
    <mergeCell ref="GQ16:GY16"/>
    <mergeCell ref="GZ16:HH16"/>
    <mergeCell ref="A18:G18"/>
    <mergeCell ref="O18:BC18"/>
    <mergeCell ref="BD18:CR18"/>
    <mergeCell ref="CS18:DQ18"/>
    <mergeCell ref="EP18:ER18"/>
    <mergeCell ref="C31:G31"/>
    <mergeCell ref="C32:G32"/>
    <mergeCell ref="C33:G33"/>
    <mergeCell ref="C34:G34"/>
    <mergeCell ref="C35:G35"/>
    <mergeCell ref="C36:G36"/>
    <mergeCell ref="C25:G25"/>
    <mergeCell ref="C26:G26"/>
    <mergeCell ref="C27:G27"/>
    <mergeCell ref="C28:G28"/>
    <mergeCell ref="C29:G29"/>
    <mergeCell ref="C30:G30"/>
    <mergeCell ref="A46:F46"/>
    <mergeCell ref="EG46:EI46"/>
    <mergeCell ref="EG71:EI71"/>
    <mergeCell ref="A72:F72"/>
    <mergeCell ref="EG72:EI72"/>
    <mergeCell ref="A74:H74"/>
    <mergeCell ref="CS74:DQ74"/>
    <mergeCell ref="C37:G37"/>
    <mergeCell ref="D38:G38"/>
    <mergeCell ref="D39:G39"/>
    <mergeCell ref="A40:G40"/>
    <mergeCell ref="A41:F41"/>
    <mergeCell ref="EG45:EI45"/>
    <mergeCell ref="GJ76:GP76"/>
    <mergeCell ref="GQ76:GY76"/>
    <mergeCell ref="GZ76:HH76"/>
    <mergeCell ref="A77:E77"/>
    <mergeCell ref="F77:G77"/>
    <mergeCell ref="H77:I77"/>
    <mergeCell ref="EP74:ER74"/>
    <mergeCell ref="FQ74:HD74"/>
    <mergeCell ref="HF74:HH74"/>
    <mergeCell ref="H75:I75"/>
    <mergeCell ref="EG75:EG77"/>
    <mergeCell ref="EI75:EI77"/>
    <mergeCell ref="EP76:ER76"/>
    <mergeCell ref="FQ76:FV76"/>
    <mergeCell ref="FW76:GB76"/>
    <mergeCell ref="GC76:GI76"/>
    <mergeCell ref="C84:G84"/>
    <mergeCell ref="C85:G85"/>
    <mergeCell ref="C86:G86"/>
    <mergeCell ref="C87:G87"/>
    <mergeCell ref="C88:G88"/>
    <mergeCell ref="C89:G89"/>
    <mergeCell ref="C78:G78"/>
    <mergeCell ref="C79:G79"/>
    <mergeCell ref="C80:G80"/>
    <mergeCell ref="C81:G81"/>
    <mergeCell ref="C82:G82"/>
    <mergeCell ref="C83:G83"/>
    <mergeCell ref="C96:G96"/>
    <mergeCell ref="C97:G97"/>
    <mergeCell ref="C98:G98"/>
    <mergeCell ref="C99:G99"/>
    <mergeCell ref="C100:G100"/>
    <mergeCell ref="C101:G101"/>
    <mergeCell ref="C90:G90"/>
    <mergeCell ref="C91:G91"/>
    <mergeCell ref="C92:G92"/>
    <mergeCell ref="C93:G93"/>
    <mergeCell ref="C94:G94"/>
    <mergeCell ref="C95:G95"/>
    <mergeCell ref="C108:G108"/>
    <mergeCell ref="C109:G109"/>
    <mergeCell ref="C110:G110"/>
    <mergeCell ref="C111:G111"/>
    <mergeCell ref="C112:G112"/>
    <mergeCell ref="C113:G113"/>
    <mergeCell ref="C102:G102"/>
    <mergeCell ref="C103:G103"/>
    <mergeCell ref="C104:G104"/>
    <mergeCell ref="C105:G105"/>
    <mergeCell ref="C106:G106"/>
    <mergeCell ref="C107:G107"/>
    <mergeCell ref="D120:G120"/>
    <mergeCell ref="D121:G121"/>
    <mergeCell ref="H125:I125"/>
    <mergeCell ref="G132:DE132"/>
    <mergeCell ref="DU132:DX132"/>
    <mergeCell ref="CS134:CU134"/>
    <mergeCell ref="C114:G114"/>
    <mergeCell ref="C115:G115"/>
    <mergeCell ref="C116:G116"/>
    <mergeCell ref="D117:G117"/>
    <mergeCell ref="D118:G118"/>
    <mergeCell ref="D119:G119"/>
    <mergeCell ref="CV138:CW138"/>
    <mergeCell ref="CX138:CY138"/>
    <mergeCell ref="CZ138:DA138"/>
    <mergeCell ref="DI138:DJ138"/>
    <mergeCell ref="DK138:DL138"/>
    <mergeCell ref="DM138:DN138"/>
    <mergeCell ref="CV136:DA136"/>
    <mergeCell ref="DI136:DN136"/>
    <mergeCell ref="CV137:CW137"/>
    <mergeCell ref="CX137:CY137"/>
    <mergeCell ref="CZ137:DA137"/>
    <mergeCell ref="DI137:DJ137"/>
    <mergeCell ref="DK137:DL137"/>
    <mergeCell ref="DM137:DN137"/>
    <mergeCell ref="CV140:DC140"/>
    <mergeCell ref="DI140:DP140"/>
    <mergeCell ref="CV141:CW141"/>
    <mergeCell ref="CX141:CY141"/>
    <mergeCell ref="CZ141:DA141"/>
    <mergeCell ref="DB141:DC141"/>
    <mergeCell ref="DI141:DJ141"/>
    <mergeCell ref="DK141:DL141"/>
    <mergeCell ref="DM141:DN141"/>
    <mergeCell ref="DO141:DP141"/>
    <mergeCell ref="DM142:DN142"/>
    <mergeCell ref="DO142:DP142"/>
    <mergeCell ref="DU142:DX142"/>
    <mergeCell ref="EE142:EG142"/>
    <mergeCell ref="CV144:DE144"/>
    <mergeCell ref="DI144:DR144"/>
    <mergeCell ref="CV142:CW142"/>
    <mergeCell ref="CX142:CY142"/>
    <mergeCell ref="CZ142:DA142"/>
    <mergeCell ref="DB142:DC142"/>
    <mergeCell ref="DI142:DJ142"/>
    <mergeCell ref="DK142:DL142"/>
    <mergeCell ref="CV145:CW145"/>
    <mergeCell ref="CX145:CY145"/>
    <mergeCell ref="CZ145:DA145"/>
    <mergeCell ref="DB145:DC145"/>
    <mergeCell ref="DI145:DJ145"/>
    <mergeCell ref="CV146:CW146"/>
    <mergeCell ref="CX146:CY146"/>
    <mergeCell ref="CZ146:DA146"/>
    <mergeCell ref="DB146:DC146"/>
    <mergeCell ref="DI146:DJ146"/>
    <mergeCell ref="DM157:DN157"/>
    <mergeCell ref="DO157:DP157"/>
    <mergeCell ref="DQ157:DR157"/>
    <mergeCell ref="EE157:EG157"/>
    <mergeCell ref="G160:DE160"/>
    <mergeCell ref="DU160:DX160"/>
    <mergeCell ref="DK156:DL156"/>
    <mergeCell ref="DM156:DN156"/>
    <mergeCell ref="DO156:DP156"/>
    <mergeCell ref="CV157:CW157"/>
    <mergeCell ref="CX157:CY157"/>
    <mergeCell ref="CZ157:DA157"/>
    <mergeCell ref="DB157:DC157"/>
    <mergeCell ref="DD157:DE157"/>
    <mergeCell ref="DI157:DJ157"/>
    <mergeCell ref="DK157:DL157"/>
    <mergeCell ref="CV156:CW156"/>
    <mergeCell ref="CX156:CY156"/>
    <mergeCell ref="CZ156:DA156"/>
    <mergeCell ref="DB156:DC156"/>
    <mergeCell ref="DD156:DE156"/>
    <mergeCell ref="DI156:DJ156"/>
    <mergeCell ref="CS162:CU162"/>
    <mergeCell ref="CV165:DG165"/>
    <mergeCell ref="DJ165:DU165"/>
    <mergeCell ref="CV166:CX166"/>
    <mergeCell ref="CY166:DA166"/>
    <mergeCell ref="DB166:DD166"/>
    <mergeCell ref="DE166:DG166"/>
    <mergeCell ref="DJ166:DL166"/>
    <mergeCell ref="DM166:DO166"/>
    <mergeCell ref="DP166:DR166"/>
    <mergeCell ref="CV169:CY169"/>
    <mergeCell ref="DJ169:DM169"/>
    <mergeCell ref="CV170:CY170"/>
    <mergeCell ref="DJ170:DM170"/>
    <mergeCell ref="CV172:CY172"/>
    <mergeCell ref="DJ172:DM172"/>
    <mergeCell ref="DS166:DU166"/>
    <mergeCell ref="CV167:CX167"/>
    <mergeCell ref="CY167:DA167"/>
    <mergeCell ref="DB167:DD167"/>
    <mergeCell ref="DE167:DG167"/>
    <mergeCell ref="DJ167:DL167"/>
    <mergeCell ref="DM167:DO167"/>
    <mergeCell ref="DP167:DR167"/>
    <mergeCell ref="DS167:DU167"/>
    <mergeCell ref="EE172:EG172"/>
    <mergeCell ref="CV173:CY173"/>
    <mergeCell ref="CZ173:DA173"/>
    <mergeCell ref="DB173:DC173"/>
    <mergeCell ref="DD173:DE173"/>
    <mergeCell ref="DF173:DG173"/>
    <mergeCell ref="DH173:DI173"/>
    <mergeCell ref="DJ173:DM173"/>
    <mergeCell ref="DN173:DO173"/>
    <mergeCell ref="DP173:DQ173"/>
    <mergeCell ref="DN174:DO174"/>
    <mergeCell ref="DP174:DQ174"/>
    <mergeCell ref="DR174:DS174"/>
    <mergeCell ref="DT174:DU174"/>
    <mergeCell ref="DV174:DW174"/>
    <mergeCell ref="CV175:DG175"/>
    <mergeCell ref="DJ175:DU175"/>
    <mergeCell ref="DR173:DS173"/>
    <mergeCell ref="DT173:DU173"/>
    <mergeCell ref="DV173:DW173"/>
    <mergeCell ref="CV174:CY174"/>
    <mergeCell ref="CZ174:DA174"/>
    <mergeCell ref="DB174:DC174"/>
    <mergeCell ref="DD174:DE174"/>
    <mergeCell ref="DF174:DG174"/>
    <mergeCell ref="DH174:DI174"/>
    <mergeCell ref="DJ174:DM174"/>
    <mergeCell ref="DL189:DM189"/>
    <mergeCell ref="DN189:DO189"/>
    <mergeCell ref="DR177:DS177"/>
    <mergeCell ref="DT177:DU177"/>
    <mergeCell ref="EE177:EG177"/>
    <mergeCell ref="DN188:DO188"/>
    <mergeCell ref="CV189:CW189"/>
    <mergeCell ref="CX189:CY189"/>
    <mergeCell ref="CZ189:DA189"/>
    <mergeCell ref="DB189:DC189"/>
    <mergeCell ref="DD189:DE189"/>
    <mergeCell ref="DF189:DG189"/>
    <mergeCell ref="DH189:DI189"/>
    <mergeCell ref="DJ189:DK189"/>
  </mergeCells>
  <conditionalFormatting sqref="CS13:EF13">
    <cfRule type="expression" dxfId="9" priority="1" stopIfTrue="1">
      <formula>AND(CS12&gt;0,CS12&gt;=CS13)</formula>
    </cfRule>
  </conditionalFormatting>
  <conditionalFormatting sqref="CS19:EF39 CS78:EF121">
    <cfRule type="expression" dxfId="8" priority="2" stopIfTrue="1">
      <formula>AND($B19&gt;0)</formula>
    </cfRule>
    <cfRule type="expression" dxfId="7" priority="3" stopIfTrue="1">
      <formula>AND($B19=0)</formula>
    </cfRule>
  </conditionalFormatting>
  <conditionalFormatting sqref="B19">
    <cfRule type="expression" dxfId="6" priority="4" stopIfTrue="1">
      <formula>AND(B19&gt;0,OR(B19=(A2:$B$39),B19=($B$78:$B$121)))</formula>
    </cfRule>
  </conditionalFormatting>
  <conditionalFormatting sqref="CS46:EF46 CS128:EF129 CS72:EF72">
    <cfRule type="cellIs" dxfId="5" priority="5" stopIfTrue="1" operator="lessThan">
      <formula>3</formula>
    </cfRule>
  </conditionalFormatting>
  <conditionalFormatting sqref="H19">
    <cfRule type="expression" dxfId="4" priority="6" stopIfTrue="1">
      <formula>"om(register!$g$5&gt;0)"</formula>
    </cfRule>
  </conditionalFormatting>
  <conditionalFormatting sqref="B78">
    <cfRule type="expression" dxfId="3" priority="7" stopIfTrue="1">
      <formula>AND(B78&gt;0,OR(B78=($B$19:$B$39),B78=($B$79:$B$121)))</formula>
    </cfRule>
  </conditionalFormatting>
  <conditionalFormatting sqref="B20:B39">
    <cfRule type="expression" dxfId="2" priority="8" stopIfTrue="1">
      <formula>AND(B20&gt;0,OR(B20=(A2:$B$40),B20=($B$78:$B$121),B20=($B$19:B19)))</formula>
    </cfRule>
  </conditionalFormatting>
  <conditionalFormatting sqref="B79:B120">
    <cfRule type="expression" dxfId="1" priority="9" stopIfTrue="1">
      <formula>AND(B79&gt;0,OR(B79=($B$19:$B$39),B79=($B$78:B78),B79=($B2:$B$121)))</formula>
    </cfRule>
  </conditionalFormatting>
  <conditionalFormatting sqref="B121">
    <cfRule type="expression" dxfId="0" priority="10" stopIfTrue="1">
      <formula>AND(B121&gt;0,OR(B121=($B$19:$B$39),B121=($B$78:B120)))</formula>
    </cfRule>
  </conditionalFormatting>
  <dataValidations count="8">
    <dataValidation type="whole" allowBlank="1" showInputMessage="1" showErrorMessage="1" sqref="CS17:EF17">
      <formula1>1</formula1>
      <formula2>31</formula2>
    </dataValidation>
    <dataValidation type="whole" allowBlank="1" showInputMessage="1" showErrorMessage="1" sqref="CS16:EF16">
      <formula1>1</formula1>
      <formula2>12</formula2>
    </dataValidation>
    <dataValidation type="whole" allowBlank="1" showInputMessage="1" showErrorMessage="1" error="REGISTRERA 1 FÖR NÄRVARO" sqref="CS19:EF37 CS78:EF116">
      <formula1>1</formula1>
      <formula2>1</formula2>
    </dataValidation>
    <dataValidation type="whole" allowBlank="1" showInputMessage="1" showErrorMessage="1" sqref="CS12:EF12">
      <formula1>0</formula1>
      <formula2>23</formula2>
    </dataValidation>
    <dataValidation type="whole" allowBlank="1" showInputMessage="1" showErrorMessage="1" sqref="CS13:EF13">
      <formula1>1</formula1>
      <formula2>24</formula2>
    </dataValidation>
    <dataValidation type="list" showDropDown="1" showInputMessage="1" showErrorMessage="1" error="ENDAST 1 OCH  X KAN REGISTRERAS_x000a_" prompt="REGISTRERA X OM LEDAREN ÄR I BIDRAGSBERÄTTIGAD ÅLDER OCH HAR VARIT LEDARE FÖR FLERA GRUPPER SAMMA DAG" sqref="CS38:EF39 CS117:EF121">
      <formula1>L</formula1>
    </dataValidation>
    <dataValidation type="whole" operator="equal" allowBlank="1" showInputMessage="1" showErrorMessage="1" prompt="REGISTRERA 1 FÖR SAMMANKOMST I EGEN ANLÄGGNING" sqref="BX14:CK14">
      <formula1>1</formula1>
    </dataValidation>
    <dataValidation allowBlank="1" showInputMessage="1" showErrorMessage="1" prompt="LEDAREN MÅSTE VARA FÖDD 1998 ELLER TIDIGARE" sqref="B38:B39 B117:B121"/>
  </dataValidations>
  <pageMargins left="0" right="0" top="0.59055118110236227" bottom="0" header="0.51181102362204722" footer="0"/>
  <pageSetup paperSize="9" scale="90" orientation="landscape" horizontalDpi="4294967293" verticalDpi="300" r:id="rId1"/>
  <headerFooter alignWithMargins="0">
    <oddFooter>&amp;LSIDA &amp;P&amp;C&amp;D&amp;Rcopyright MHäggström KONSULT AB</oddFooter>
  </headerFooter>
  <rowBreaks count="2" manualBreakCount="2">
    <brk id="73" max="110" man="1"/>
    <brk id="122" max="1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</vt:i4>
      </vt:variant>
    </vt:vector>
  </HeadingPairs>
  <TitlesOfParts>
    <vt:vector size="11" baseType="lpstr">
      <vt:lpstr>REGISTER</vt:lpstr>
      <vt:lpstr>KORT 1</vt:lpstr>
      <vt:lpstr>KORT 2</vt:lpstr>
      <vt:lpstr>KORT 3</vt:lpstr>
      <vt:lpstr>L</vt:lpstr>
      <vt:lpstr>'KORT 1'!Print_Area</vt:lpstr>
      <vt:lpstr>'KORT 2'!Print_Area</vt:lpstr>
      <vt:lpstr>'KORT 3'!Print_Area</vt:lpstr>
      <vt:lpstr>REGISTER!Print_Area</vt:lpstr>
      <vt:lpstr>REGISTER!Print_Titles</vt:lpstr>
      <vt:lpstr>RE</vt:lpstr>
    </vt:vector>
  </TitlesOfParts>
  <Company>MH KONSULT@TELIA.COM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Häggström</dc:creator>
  <cp:lastModifiedBy>Johan</cp:lastModifiedBy>
  <cp:lastPrinted>2009-11-04T18:18:03Z</cp:lastPrinted>
  <dcterms:created xsi:type="dcterms:W3CDTF">2001-12-14T12:15:31Z</dcterms:created>
  <dcterms:modified xsi:type="dcterms:W3CDTF">2011-02-01T20:18:36Z</dcterms:modified>
</cp:coreProperties>
</file>